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comments4.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autoCompressPictures="0"/>
  <bookViews>
    <workbookView xWindow="0" yWindow="0" windowWidth="15600" windowHeight="11760" tabRatio="662" firstSheet="1" activeTab="1"/>
  </bookViews>
  <sheets>
    <sheet name="from the developer's desk" sheetId="31" r:id="rId1"/>
    <sheet name="details" sheetId="3" r:id="rId2"/>
    <sheet name="DOB" sheetId="23" state="hidden" r:id="rId3"/>
    <sheet name="statement of marks" sheetId="1" r:id="rId4"/>
    <sheet name="sessional marks" sheetId="35" r:id="rId5"/>
    <sheet name="test report" sheetId="30" r:id="rId6"/>
    <sheet name="full reports" sheetId="34" r:id="rId7"/>
    <sheet name="result aggregate" sheetId="11" r:id="rId8"/>
    <sheet name="Marklist" sheetId="36" r:id="rId9"/>
  </sheets>
  <definedNames>
    <definedName name="_A100000" localSheetId="7">details!#REF!</definedName>
    <definedName name="_A100000">details!#REF!</definedName>
    <definedName name="_A200000" localSheetId="7">details!#REF!</definedName>
    <definedName name="_A200000">details!#REF!</definedName>
    <definedName name="_A200400" localSheetId="7">details!#REF!</definedName>
    <definedName name="_A200400">details!#REF!</definedName>
    <definedName name="_A200550" localSheetId="7">details!#REF!</definedName>
    <definedName name="_A200550">details!#REF!</definedName>
    <definedName name="_A210000" localSheetId="7">details!#REF!</definedName>
    <definedName name="_A210000">details!#REF!</definedName>
    <definedName name="_A280000" localSheetId="7">details!#REF!</definedName>
    <definedName name="_A280000">details!#REF!</definedName>
    <definedName name="_A300000" localSheetId="7">details!#REF!</definedName>
    <definedName name="_A300000">details!#REF!</definedName>
    <definedName name="CR" localSheetId="7">'statement of marks'!#REF!</definedName>
    <definedName name="CR">'statement of marks'!#REF!</definedName>
    <definedName name="IV" localSheetId="7">'result aggregate'!#REF!</definedName>
    <definedName name="IV">#REF!</definedName>
    <definedName name="_xlnm.Print_Titles" localSheetId="1">details!$1:$3</definedName>
    <definedName name="_xlnm.Print_Titles" localSheetId="7">'result aggregate'!$2:$3</definedName>
    <definedName name="_xlnm.Print_Titles" localSheetId="3">'statement of marks'!$1:$6</definedName>
  </definedNames>
  <calcPr calcId="124519"/>
  <extLst>
    <ext xmlns:mx="http://schemas.microsoft.com/office/mac/excel/2008/main" uri="{7523E5D3-25F3-A5E0-1632-64F254C22452}">
      <mx:ArchID Flags="2"/>
    </ext>
  </extLst>
</workbook>
</file>

<file path=xl/calcChain.xml><?xml version="1.0" encoding="utf-8"?>
<calcChain xmlns="http://schemas.openxmlformats.org/spreadsheetml/2006/main">
  <c r="EG7" i="1"/>
  <c r="AF256" i="36" s="1"/>
  <c r="EH7" i="1"/>
  <c r="AG256" i="36" s="1"/>
  <c r="EI7" i="1"/>
  <c r="AH256" i="36" s="1"/>
  <c r="EG8" i="1"/>
  <c r="AF257" i="36" s="1"/>
  <c r="EH8" i="1"/>
  <c r="AG257" i="36" s="1"/>
  <c r="EG9" i="1"/>
  <c r="AF258" i="36" s="1"/>
  <c r="EH9" i="1"/>
  <c r="AG258" i="36" s="1"/>
  <c r="EI9" i="1"/>
  <c r="AH258" i="36" s="1"/>
  <c r="EG10" i="1"/>
  <c r="AF259" i="36" s="1"/>
  <c r="EH10" i="1"/>
  <c r="AG259" i="36" s="1"/>
  <c r="EG11" i="1"/>
  <c r="AF260" i="36" s="1"/>
  <c r="EH11" i="1"/>
  <c r="AG260" i="36" s="1"/>
  <c r="EI11" i="1"/>
  <c r="AH260" i="36" s="1"/>
  <c r="EG12" i="1"/>
  <c r="AF261" i="36" s="1"/>
  <c r="EH12" i="1"/>
  <c r="AG261" i="36" s="1"/>
  <c r="EG13" i="1"/>
  <c r="AF262" i="36" s="1"/>
  <c r="EH13" i="1"/>
  <c r="AG262" i="36" s="1"/>
  <c r="EI13" i="1"/>
  <c r="AH262" i="36" s="1"/>
  <c r="EG14" i="1"/>
  <c r="AF263" i="36" s="1"/>
  <c r="EH14" i="1"/>
  <c r="AG263" i="36" s="1"/>
  <c r="EG15" i="1"/>
  <c r="AF264" i="36" s="1"/>
  <c r="EH15" i="1"/>
  <c r="AG264" i="36" s="1"/>
  <c r="EI15" i="1"/>
  <c r="AH264" i="36" s="1"/>
  <c r="EG16" i="1"/>
  <c r="AF265" i="36" s="1"/>
  <c r="EH16" i="1"/>
  <c r="AG265" i="36" s="1"/>
  <c r="EC7" i="1"/>
  <c r="Y256" i="36" s="1"/>
  <c r="ED7" i="1"/>
  <c r="Z256" i="36" s="1"/>
  <c r="EE7" i="1"/>
  <c r="AA256" i="36" s="1"/>
  <c r="EC8" i="1"/>
  <c r="Y257" i="36" s="1"/>
  <c r="ED8" i="1"/>
  <c r="Z257" i="36" s="1"/>
  <c r="EC9" i="1"/>
  <c r="Y258" i="36" s="1"/>
  <c r="ED9" i="1"/>
  <c r="Z258" i="36" s="1"/>
  <c r="EE9" i="1"/>
  <c r="AA258" i="36" s="1"/>
  <c r="EC10" i="1"/>
  <c r="Y259" i="36" s="1"/>
  <c r="ED10" i="1"/>
  <c r="Z259" i="36" s="1"/>
  <c r="EC11" i="1"/>
  <c r="Y260" i="36" s="1"/>
  <c r="ED11" i="1"/>
  <c r="Z260" i="36" s="1"/>
  <c r="EE11" i="1"/>
  <c r="AA260" i="36" s="1"/>
  <c r="EC12" i="1"/>
  <c r="Y261" i="36" s="1"/>
  <c r="ED12" i="1"/>
  <c r="Z261" i="36" s="1"/>
  <c r="EC13" i="1"/>
  <c r="Y262" i="36" s="1"/>
  <c r="ED13" i="1"/>
  <c r="Z262" i="36" s="1"/>
  <c r="EE13" i="1"/>
  <c r="AA262" i="36" s="1"/>
  <c r="EC14" i="1"/>
  <c r="Y263" i="36" s="1"/>
  <c r="ED14" i="1"/>
  <c r="Z263" i="36" s="1"/>
  <c r="EC15" i="1"/>
  <c r="Y264" i="36" s="1"/>
  <c r="ED15" i="1"/>
  <c r="Z264" i="36" s="1"/>
  <c r="EE15" i="1"/>
  <c r="AA264" i="36" s="1"/>
  <c r="EC16" i="1"/>
  <c r="Y265" i="36" s="1"/>
  <c r="ED16" i="1"/>
  <c r="Z265" i="36" s="1"/>
  <c r="EC17" i="1"/>
  <c r="Y266" i="36" s="1"/>
  <c r="ED17" i="1"/>
  <c r="Z266" i="36" s="1"/>
  <c r="EE17" i="1"/>
  <c r="AA266" i="36" s="1"/>
  <c r="EC18" i="1"/>
  <c r="Y267" i="36" s="1"/>
  <c r="ED18" i="1"/>
  <c r="Z267" i="36" s="1"/>
  <c r="EC19" i="1"/>
  <c r="Y268" i="36" s="1"/>
  <c r="ED19" i="1"/>
  <c r="Z268" i="36" s="1"/>
  <c r="EE19" i="1"/>
  <c r="AA268" i="36" s="1"/>
  <c r="EC20" i="1"/>
  <c r="Y269" i="36" s="1"/>
  <c r="ED20" i="1"/>
  <c r="Z269" i="36" s="1"/>
  <c r="EC21" i="1"/>
  <c r="Y270" i="36" s="1"/>
  <c r="ED21" i="1"/>
  <c r="Z270" i="36" s="1"/>
  <c r="EE21" i="1"/>
  <c r="AA270" i="36" s="1"/>
  <c r="EC22" i="1"/>
  <c r="Y271" i="36" s="1"/>
  <c r="ED22" i="1"/>
  <c r="Z271" i="36" s="1"/>
  <c r="EC23" i="1"/>
  <c r="Y272" i="36" s="1"/>
  <c r="ED23" i="1"/>
  <c r="Z272" i="36" s="1"/>
  <c r="EC24" i="1"/>
  <c r="Y273" i="36" s="1"/>
  <c r="ED24" i="1"/>
  <c r="Z273" i="36" s="1"/>
  <c r="EE24" i="1"/>
  <c r="AA273" i="36" s="1"/>
  <c r="EC25" i="1"/>
  <c r="Y274" i="36" s="1"/>
  <c r="ED25" i="1"/>
  <c r="Z274" i="36" s="1"/>
  <c r="EC26" i="1"/>
  <c r="Y275" i="36" s="1"/>
  <c r="ED26" i="1"/>
  <c r="Z275" i="36" s="1"/>
  <c r="EC27" i="1"/>
  <c r="Y276" i="36" s="1"/>
  <c r="ED27" i="1"/>
  <c r="Z276" i="36" s="1"/>
  <c r="EC28" i="1"/>
  <c r="Y277" i="36" s="1"/>
  <c r="ED28" i="1"/>
  <c r="Z277" i="36" s="1"/>
  <c r="EE28" i="1"/>
  <c r="AA277" i="36" s="1"/>
  <c r="EC29" i="1"/>
  <c r="Y278" i="36" s="1"/>
  <c r="ED29" i="1"/>
  <c r="Z278" i="36" s="1"/>
  <c r="EC30" i="1"/>
  <c r="Y279" i="36" s="1"/>
  <c r="ED30" i="1"/>
  <c r="Z279" i="36" s="1"/>
  <c r="EC31" i="1"/>
  <c r="Y280" i="36" s="1"/>
  <c r="ED31" i="1"/>
  <c r="Z280" i="36" s="1"/>
  <c r="EC32" i="1"/>
  <c r="Y281" i="36" s="1"/>
  <c r="ED32" i="1"/>
  <c r="Z281" i="36" s="1"/>
  <c r="EE32" i="1"/>
  <c r="AA281" i="36" s="1"/>
  <c r="EC33" i="1"/>
  <c r="Y282" i="36" s="1"/>
  <c r="ED33" i="1"/>
  <c r="Z282" i="36" s="1"/>
  <c r="EC34" i="1"/>
  <c r="Y283" i="36" s="1"/>
  <c r="ED34" i="1"/>
  <c r="Z283" i="36" s="1"/>
  <c r="EC35" i="1"/>
  <c r="Y284" i="36" s="1"/>
  <c r="ED35" i="1"/>
  <c r="Z284" i="36" s="1"/>
  <c r="EC36" i="1"/>
  <c r="Y285" i="36" s="1"/>
  <c r="ED36" i="1"/>
  <c r="Z285" i="36" s="1"/>
  <c r="EE36" i="1"/>
  <c r="AA285" i="36" s="1"/>
  <c r="EC37" i="1"/>
  <c r="Y286" i="36" s="1"/>
  <c r="ED37" i="1"/>
  <c r="Z286" i="36" s="1"/>
  <c r="EC38" i="1"/>
  <c r="Y287" i="36" s="1"/>
  <c r="ED38" i="1"/>
  <c r="Z287" i="36" s="1"/>
  <c r="EE38" i="1"/>
  <c r="AA287" i="36" s="1"/>
  <c r="DY7" i="1"/>
  <c r="R256" i="36" s="1"/>
  <c r="DZ7" i="1"/>
  <c r="S256" i="36" s="1"/>
  <c r="DY8" i="1"/>
  <c r="R257" i="36" s="1"/>
  <c r="DZ8" i="1"/>
  <c r="S257" i="36" s="1"/>
  <c r="DY9" i="1"/>
  <c r="R258" i="36" s="1"/>
  <c r="DZ9" i="1"/>
  <c r="S258" i="36" s="1"/>
  <c r="DY10" i="1"/>
  <c r="R259" i="36" s="1"/>
  <c r="DZ10" i="1"/>
  <c r="S259" i="36" s="1"/>
  <c r="EA10" i="1"/>
  <c r="T259" i="36" s="1"/>
  <c r="DY11" i="1"/>
  <c r="R260" i="36" s="1"/>
  <c r="DZ11" i="1"/>
  <c r="S260" i="36" s="1"/>
  <c r="DY12" i="1"/>
  <c r="R261" i="36" s="1"/>
  <c r="DZ12" i="1"/>
  <c r="S261" i="36" s="1"/>
  <c r="DY13" i="1"/>
  <c r="R262" i="36" s="1"/>
  <c r="DZ13" i="1"/>
  <c r="S262" i="36" s="1"/>
  <c r="DY14" i="1"/>
  <c r="R263" i="36" s="1"/>
  <c r="DZ14" i="1"/>
  <c r="S263" i="36" s="1"/>
  <c r="EA14" i="1"/>
  <c r="T263" i="36" s="1"/>
  <c r="DY15" i="1"/>
  <c r="R264" i="36" s="1"/>
  <c r="DZ15" i="1"/>
  <c r="S264" i="36" s="1"/>
  <c r="DY16" i="1"/>
  <c r="R265" i="36" s="1"/>
  <c r="DZ16" i="1"/>
  <c r="S265" i="36" s="1"/>
  <c r="DV7" i="1"/>
  <c r="K256" i="36" s="1"/>
  <c r="DW7" i="1"/>
  <c r="L256" i="36" s="1"/>
  <c r="DX7" i="1"/>
  <c r="M256" i="36" s="1"/>
  <c r="DV8" i="1"/>
  <c r="K257" i="36" s="1"/>
  <c r="DW8" i="1"/>
  <c r="L257" i="36" s="1"/>
  <c r="DV9" i="1"/>
  <c r="K258" i="36" s="1"/>
  <c r="DW9" i="1"/>
  <c r="L258" i="36" s="1"/>
  <c r="DX9" i="1"/>
  <c r="M258" i="36" s="1"/>
  <c r="DV10" i="1"/>
  <c r="K259" i="36" s="1"/>
  <c r="DW10" i="1"/>
  <c r="L259" i="36" s="1"/>
  <c r="DV11" i="1"/>
  <c r="K260" i="36" s="1"/>
  <c r="DW11" i="1"/>
  <c r="L260" i="36" s="1"/>
  <c r="DX11" i="1"/>
  <c r="M260" i="36" s="1"/>
  <c r="DV12" i="1"/>
  <c r="K261" i="36" s="1"/>
  <c r="DW12" i="1"/>
  <c r="L261" i="36" s="1"/>
  <c r="DV13" i="1"/>
  <c r="K262" i="36" s="1"/>
  <c r="DW13" i="1"/>
  <c r="L262" i="36" s="1"/>
  <c r="DX13" i="1"/>
  <c r="M262" i="36" s="1"/>
  <c r="DV14" i="1"/>
  <c r="K263" i="36" s="1"/>
  <c r="DW14" i="1"/>
  <c r="L263" i="36" s="1"/>
  <c r="DV15" i="1"/>
  <c r="K264" i="36" s="1"/>
  <c r="DW15" i="1"/>
  <c r="L264" i="36" s="1"/>
  <c r="DX15" i="1"/>
  <c r="M264" i="36" s="1"/>
  <c r="DV16" i="1"/>
  <c r="K265" i="36" s="1"/>
  <c r="DW16" i="1"/>
  <c r="L265" i="36" s="1"/>
  <c r="DV17" i="1"/>
  <c r="K266" i="36" s="1"/>
  <c r="DW17" i="1"/>
  <c r="L266" i="36" s="1"/>
  <c r="DX17" i="1"/>
  <c r="M266" i="36" s="1"/>
  <c r="DV18" i="1"/>
  <c r="K267" i="36" s="1"/>
  <c r="DW18" i="1"/>
  <c r="L267" i="36" s="1"/>
  <c r="DV19" i="1"/>
  <c r="K268" i="36" s="1"/>
  <c r="DW19" i="1"/>
  <c r="L268" i="36" s="1"/>
  <c r="DX19" i="1"/>
  <c r="M268" i="36" s="1"/>
  <c r="DV20" i="1"/>
  <c r="K269" i="36" s="1"/>
  <c r="DW20" i="1"/>
  <c r="L269" i="36" s="1"/>
  <c r="DV21" i="1"/>
  <c r="K270" i="36" s="1"/>
  <c r="DW21" i="1"/>
  <c r="L270" i="36" s="1"/>
  <c r="DX21" i="1"/>
  <c r="M270" i="36" s="1"/>
  <c r="DV22" i="1"/>
  <c r="K271" i="36" s="1"/>
  <c r="DW22" i="1"/>
  <c r="L271" i="36" s="1"/>
  <c r="DV23" i="1"/>
  <c r="K272" i="36" s="1"/>
  <c r="DW23" i="1"/>
  <c r="L272" i="36" s="1"/>
  <c r="DX23" i="1"/>
  <c r="M272" i="36" s="1"/>
  <c r="DV24" i="1"/>
  <c r="K273" i="36" s="1"/>
  <c r="DW24" i="1"/>
  <c r="L273" i="36" s="1"/>
  <c r="DV25" i="1"/>
  <c r="K274" i="36" s="1"/>
  <c r="DW25" i="1"/>
  <c r="L274" i="36" s="1"/>
  <c r="DX25" i="1"/>
  <c r="M274" i="36" s="1"/>
  <c r="DV26" i="1"/>
  <c r="K275" i="36" s="1"/>
  <c r="DW26" i="1"/>
  <c r="L275" i="36" s="1"/>
  <c r="DV27" i="1"/>
  <c r="K276" i="36" s="1"/>
  <c r="DW27" i="1"/>
  <c r="L276" i="36" s="1"/>
  <c r="DX27" i="1"/>
  <c r="M276" i="36" s="1"/>
  <c r="DV28" i="1"/>
  <c r="K277" i="36" s="1"/>
  <c r="DW28" i="1"/>
  <c r="L277" i="36" s="1"/>
  <c r="DV29" i="1"/>
  <c r="K278" i="36" s="1"/>
  <c r="DW29" i="1"/>
  <c r="L278" i="36" s="1"/>
  <c r="DX29" i="1"/>
  <c r="M278" i="36" s="1"/>
  <c r="DV30" i="1"/>
  <c r="K279" i="36" s="1"/>
  <c r="DW30" i="1"/>
  <c r="L279" i="36" s="1"/>
  <c r="DV31" i="1"/>
  <c r="K280" i="36" s="1"/>
  <c r="DW31" i="1"/>
  <c r="L280" i="36" s="1"/>
  <c r="DX31" i="1"/>
  <c r="M280" i="36" s="1"/>
  <c r="DV32" i="1"/>
  <c r="K281" i="36" s="1"/>
  <c r="DW32" i="1"/>
  <c r="L281" i="36" s="1"/>
  <c r="DV33" i="1"/>
  <c r="K282" i="36" s="1"/>
  <c r="DW33" i="1"/>
  <c r="L282" i="36" s="1"/>
  <c r="DV34" i="1"/>
  <c r="K283" i="36" s="1"/>
  <c r="DW34" i="1"/>
  <c r="L283" i="36" s="1"/>
  <c r="DX34" i="1"/>
  <c r="M283" i="36" s="1"/>
  <c r="DV35" i="1"/>
  <c r="K284" i="36" s="1"/>
  <c r="DW35" i="1"/>
  <c r="L284" i="36" s="1"/>
  <c r="DV36" i="1"/>
  <c r="K285" i="36" s="1"/>
  <c r="DW36" i="1"/>
  <c r="L285" i="36" s="1"/>
  <c r="DV37" i="1"/>
  <c r="K286" i="36" s="1"/>
  <c r="DW37" i="1"/>
  <c r="L286" i="36" s="1"/>
  <c r="DV38" i="1"/>
  <c r="K287" i="36" s="1"/>
  <c r="DW38" i="1"/>
  <c r="L287" i="36" s="1"/>
  <c r="DX38" i="1"/>
  <c r="M287" i="36" s="1"/>
  <c r="DW39" i="1"/>
  <c r="L288" i="36"/>
  <c r="DW40" i="1"/>
  <c r="L289" i="36" s="1"/>
  <c r="DW41" i="1"/>
  <c r="L290" i="36" s="1"/>
  <c r="DW42" i="1"/>
  <c r="L291" i="36" s="1"/>
  <c r="DW43" i="1"/>
  <c r="L292" i="36"/>
  <c r="DW44" i="1"/>
  <c r="L293" i="36" s="1"/>
  <c r="DW45" i="1"/>
  <c r="L294" i="36" s="1"/>
  <c r="DW46" i="1"/>
  <c r="L295" i="36" s="1"/>
  <c r="DS7" i="1"/>
  <c r="D256" i="36" s="1"/>
  <c r="DT7" i="1"/>
  <c r="E256" i="36" s="1"/>
  <c r="DS8" i="1"/>
  <c r="D257" i="36" s="1"/>
  <c r="DT8" i="1"/>
  <c r="DS9"/>
  <c r="D258" i="36" s="1"/>
  <c r="DT9" i="1"/>
  <c r="E258" i="36" s="1"/>
  <c r="DU9" i="1"/>
  <c r="F258" i="36" s="1"/>
  <c r="DS10" i="1"/>
  <c r="D259" i="36" s="1"/>
  <c r="DT10" i="1"/>
  <c r="DS11"/>
  <c r="D260" i="36" s="1"/>
  <c r="DT11" i="1"/>
  <c r="E260" i="36" s="1"/>
  <c r="DS12" i="1"/>
  <c r="D261" i="36" s="1"/>
  <c r="DT12" i="1"/>
  <c r="DS13"/>
  <c r="D262" i="36" s="1"/>
  <c r="DT13" i="1"/>
  <c r="E262" i="36" s="1"/>
  <c r="DU13" i="1"/>
  <c r="F262" i="36" s="1"/>
  <c r="DS14" i="1"/>
  <c r="D263" i="36" s="1"/>
  <c r="DT14" i="1"/>
  <c r="DS15"/>
  <c r="D264" i="36" s="1"/>
  <c r="DT15" i="1"/>
  <c r="E264" i="36" s="1"/>
  <c r="DS16" i="1"/>
  <c r="D265" i="36" s="1"/>
  <c r="DT16" i="1"/>
  <c r="DK7"/>
  <c r="AF206" i="36" s="1"/>
  <c r="DL7" i="1"/>
  <c r="AG206" i="36" s="1"/>
  <c r="DK8" i="1"/>
  <c r="AF207" i="36" s="1"/>
  <c r="DL8" i="1"/>
  <c r="AG207" i="36" s="1"/>
  <c r="DM8" i="1"/>
  <c r="AH207" i="36" s="1"/>
  <c r="DK9" i="1"/>
  <c r="AF208" i="36" s="1"/>
  <c r="DL9" i="1"/>
  <c r="AG208" i="36" s="1"/>
  <c r="DK10" i="1"/>
  <c r="AF209" i="36" s="1"/>
  <c r="DL10" i="1"/>
  <c r="AG209" i="36" s="1"/>
  <c r="DK11" i="1"/>
  <c r="AF210" i="36" s="1"/>
  <c r="DL11" i="1"/>
  <c r="AG210" i="36" s="1"/>
  <c r="DK12" i="1"/>
  <c r="AF211" i="36" s="1"/>
  <c r="DL12" i="1"/>
  <c r="AG211" i="36" s="1"/>
  <c r="DM12" i="1"/>
  <c r="AH211" i="36" s="1"/>
  <c r="DK13" i="1"/>
  <c r="AF212" i="36" s="1"/>
  <c r="DL13" i="1"/>
  <c r="AG212" i="36" s="1"/>
  <c r="DK14" i="1"/>
  <c r="AF213" i="36" s="1"/>
  <c r="DL14" i="1"/>
  <c r="AG213" i="36" s="1"/>
  <c r="DK15" i="1"/>
  <c r="AF214" i="36" s="1"/>
  <c r="DL15" i="1"/>
  <c r="AG214" i="36" s="1"/>
  <c r="DK16" i="1"/>
  <c r="AF215" i="36" s="1"/>
  <c r="DL16" i="1"/>
  <c r="AG215" i="36" s="1"/>
  <c r="DM16" i="1"/>
  <c r="AH215" i="36" s="1"/>
  <c r="DG7" i="1"/>
  <c r="Y206" i="36" s="1"/>
  <c r="DH7" i="1"/>
  <c r="Z206" i="36" s="1"/>
  <c r="DG8" i="1"/>
  <c r="Y207" i="36" s="1"/>
  <c r="DH8" i="1"/>
  <c r="Z207" i="36" s="1"/>
  <c r="DG9" i="1"/>
  <c r="Y208" i="36" s="1"/>
  <c r="DH9" i="1"/>
  <c r="Z208" i="36" s="1"/>
  <c r="DI9" i="1"/>
  <c r="AA208" i="36" s="1"/>
  <c r="DG10" i="1"/>
  <c r="Y209" i="36"/>
  <c r="DH10" i="1"/>
  <c r="Z209" i="36"/>
  <c r="DI10" i="1"/>
  <c r="AA209" i="36"/>
  <c r="DG11" i="1"/>
  <c r="Y210" i="36"/>
  <c r="DH11" i="1"/>
  <c r="Z210" i="36"/>
  <c r="DI11" i="1"/>
  <c r="AA210" i="36"/>
  <c r="DG12" i="1"/>
  <c r="Y211" i="36"/>
  <c r="DH12" i="1"/>
  <c r="Z211" i="36"/>
  <c r="DI12" i="1"/>
  <c r="AA211" i="36"/>
  <c r="DG13" i="1"/>
  <c r="Y212" i="36"/>
  <c r="DH13" i="1"/>
  <c r="Z212" i="36"/>
  <c r="DI13" i="1"/>
  <c r="AA212" i="36"/>
  <c r="DG14" i="1"/>
  <c r="Y213" i="36"/>
  <c r="DH14" i="1"/>
  <c r="Z213" i="36"/>
  <c r="DI14" i="1"/>
  <c r="AA213" i="36" s="1"/>
  <c r="DG15" i="1"/>
  <c r="Y214" i="36" s="1"/>
  <c r="DH15" i="1"/>
  <c r="Z214" i="36" s="1"/>
  <c r="DI15" i="1"/>
  <c r="AA214" i="36" s="1"/>
  <c r="DG16" i="1"/>
  <c r="Y215" i="36" s="1"/>
  <c r="DH16" i="1"/>
  <c r="Z215" i="36" s="1"/>
  <c r="DI16" i="1"/>
  <c r="AA215" i="36" s="1"/>
  <c r="DG17" i="1"/>
  <c r="Y216" i="36" s="1"/>
  <c r="DH17" i="1"/>
  <c r="Z216" i="36" s="1"/>
  <c r="DG18" i="1"/>
  <c r="Y217" i="36" s="1"/>
  <c r="DH18" i="1"/>
  <c r="Z217" i="36" s="1"/>
  <c r="DI18" i="1"/>
  <c r="AA217" i="36" s="1"/>
  <c r="DG19" i="1"/>
  <c r="Y218" i="36" s="1"/>
  <c r="DH19" i="1"/>
  <c r="Z218" i="36" s="1"/>
  <c r="DG20" i="1"/>
  <c r="Y219" i="36" s="1"/>
  <c r="DH20" i="1"/>
  <c r="Z219" i="36" s="1"/>
  <c r="DI20" i="1"/>
  <c r="AA219" i="36" s="1"/>
  <c r="DG21" i="1"/>
  <c r="Y220" i="36" s="1"/>
  <c r="DH21" i="1"/>
  <c r="Z220" i="36" s="1"/>
  <c r="DG22" i="1"/>
  <c r="Y221" i="36" s="1"/>
  <c r="DH22" i="1"/>
  <c r="Z221" i="36" s="1"/>
  <c r="DI22" i="1"/>
  <c r="AA221" i="36" s="1"/>
  <c r="DG23" i="1"/>
  <c r="Y222" i="36" s="1"/>
  <c r="DH23" i="1"/>
  <c r="Z222" i="36" s="1"/>
  <c r="DG24" i="1"/>
  <c r="Y223" i="36" s="1"/>
  <c r="DH24" i="1"/>
  <c r="Z223" i="36" s="1"/>
  <c r="DI24" i="1"/>
  <c r="AA223" i="36" s="1"/>
  <c r="DG25" i="1"/>
  <c r="Y224" i="36" s="1"/>
  <c r="DH25" i="1"/>
  <c r="Z224" i="36" s="1"/>
  <c r="DG26" i="1"/>
  <c r="Y225" i="36" s="1"/>
  <c r="DH26" i="1"/>
  <c r="Z225" i="36" s="1"/>
  <c r="DI26" i="1"/>
  <c r="AA225" i="36" s="1"/>
  <c r="DG27" i="1"/>
  <c r="Y226" i="36" s="1"/>
  <c r="DH27" i="1"/>
  <c r="Z226" i="36" s="1"/>
  <c r="DG28" i="1"/>
  <c r="Y227" i="36" s="1"/>
  <c r="DH28" i="1"/>
  <c r="Z227" i="36" s="1"/>
  <c r="DI28" i="1"/>
  <c r="AA227" i="36" s="1"/>
  <c r="DG29" i="1"/>
  <c r="Y228" i="36" s="1"/>
  <c r="DH29" i="1"/>
  <c r="Z228" i="36" s="1"/>
  <c r="DG30" i="1"/>
  <c r="Y229" i="36" s="1"/>
  <c r="DH30" i="1"/>
  <c r="Z229" i="36" s="1"/>
  <c r="DI30" i="1"/>
  <c r="AA229" i="36" s="1"/>
  <c r="DG31" i="1"/>
  <c r="Y230" i="36" s="1"/>
  <c r="DH31" i="1"/>
  <c r="Z230" i="36" s="1"/>
  <c r="DG32" i="1"/>
  <c r="Y231" i="36" s="1"/>
  <c r="DH32" i="1"/>
  <c r="Z231" i="36" s="1"/>
  <c r="DI32" i="1"/>
  <c r="AA231" i="36" s="1"/>
  <c r="DG33" i="1"/>
  <c r="Y232" i="36" s="1"/>
  <c r="DH33" i="1"/>
  <c r="Z232" i="36" s="1"/>
  <c r="DG34" i="1"/>
  <c r="Y233" i="36" s="1"/>
  <c r="DH34" i="1"/>
  <c r="Z233" i="36" s="1"/>
  <c r="DI34" i="1"/>
  <c r="AA233" i="36" s="1"/>
  <c r="DG35" i="1"/>
  <c r="Y234" i="36" s="1"/>
  <c r="DH35" i="1"/>
  <c r="Z234" i="36" s="1"/>
  <c r="DG36" i="1"/>
  <c r="Y235" i="36" s="1"/>
  <c r="DH36" i="1"/>
  <c r="Z235" i="36" s="1"/>
  <c r="DI36" i="1"/>
  <c r="AA235" i="36" s="1"/>
  <c r="DG37" i="1"/>
  <c r="Y236" i="36" s="1"/>
  <c r="DH37" i="1"/>
  <c r="Z236" i="36" s="1"/>
  <c r="DG38" i="1"/>
  <c r="Y237" i="36" s="1"/>
  <c r="DH38" i="1"/>
  <c r="Z237" i="36" s="1"/>
  <c r="DI38" i="1"/>
  <c r="AA237" i="36" s="1"/>
  <c r="DC7" i="1"/>
  <c r="R206" i="36" s="1"/>
  <c r="DD7" i="1"/>
  <c r="S206" i="36" s="1"/>
  <c r="DC8" i="1"/>
  <c r="R207" i="36" s="1"/>
  <c r="DD8" i="1"/>
  <c r="S207" i="36" s="1"/>
  <c r="DE8" i="1"/>
  <c r="T207" i="36" s="1"/>
  <c r="DC9" i="1"/>
  <c r="R208" i="36" s="1"/>
  <c r="DD9" i="1"/>
  <c r="S208" i="36" s="1"/>
  <c r="DC10" i="1"/>
  <c r="R209" i="36" s="1"/>
  <c r="DD10" i="1"/>
  <c r="S209" i="36" s="1"/>
  <c r="DE10" i="1"/>
  <c r="T209" i="36" s="1"/>
  <c r="DC11" i="1"/>
  <c r="R210" i="36" s="1"/>
  <c r="DD11" i="1"/>
  <c r="S210" i="36" s="1"/>
  <c r="DC12" i="1"/>
  <c r="R211" i="36" s="1"/>
  <c r="DD12" i="1"/>
  <c r="S211" i="36" s="1"/>
  <c r="DE12" i="1"/>
  <c r="T211" i="36" s="1"/>
  <c r="DC13" i="1"/>
  <c r="R212" i="36" s="1"/>
  <c r="DD13" i="1"/>
  <c r="S212" i="36" s="1"/>
  <c r="DC14" i="1"/>
  <c r="R213" i="36" s="1"/>
  <c r="DD14" i="1"/>
  <c r="S213" i="36" s="1"/>
  <c r="DE14" i="1"/>
  <c r="T213" i="36" s="1"/>
  <c r="DC15" i="1"/>
  <c r="R214" i="36" s="1"/>
  <c r="DD15" i="1"/>
  <c r="S214" i="36" s="1"/>
  <c r="DC16" i="1"/>
  <c r="R215" i="36" s="1"/>
  <c r="DD16" i="1"/>
  <c r="S215" i="36" s="1"/>
  <c r="DE16" i="1"/>
  <c r="T215" i="36" s="1"/>
  <c r="CZ7" i="1"/>
  <c r="K206" i="36" s="1"/>
  <c r="DA7" i="1"/>
  <c r="L206" i="36" s="1"/>
  <c r="CZ8" i="1"/>
  <c r="K207" i="36" s="1"/>
  <c r="DA8" i="1"/>
  <c r="L207" i="36" s="1"/>
  <c r="CZ9" i="1"/>
  <c r="K208" i="36" s="1"/>
  <c r="DA9" i="1"/>
  <c r="L208" i="36" s="1"/>
  <c r="DB9" i="1"/>
  <c r="M208" i="36" s="1"/>
  <c r="CZ10" i="1"/>
  <c r="K209" i="36" s="1"/>
  <c r="DA10" i="1"/>
  <c r="L209" i="36" s="1"/>
  <c r="CZ11" i="1"/>
  <c r="K210" i="36" s="1"/>
  <c r="DA11" i="1"/>
  <c r="L210" i="36" s="1"/>
  <c r="CZ12" i="1"/>
  <c r="K211" i="36" s="1"/>
  <c r="DA12" i="1"/>
  <c r="L211" i="36" s="1"/>
  <c r="CZ13" i="1"/>
  <c r="K212" i="36" s="1"/>
  <c r="DA13" i="1"/>
  <c r="L212" i="36" s="1"/>
  <c r="DB13" i="1"/>
  <c r="M212" i="36" s="1"/>
  <c r="CZ14" i="1"/>
  <c r="K213" i="36" s="1"/>
  <c r="DA14" i="1"/>
  <c r="L213" i="36" s="1"/>
  <c r="CZ15" i="1"/>
  <c r="K214" i="36" s="1"/>
  <c r="DA15" i="1"/>
  <c r="L214" i="36" s="1"/>
  <c r="CZ16" i="1"/>
  <c r="K215" i="36" s="1"/>
  <c r="DA16" i="1"/>
  <c r="L215" i="36" s="1"/>
  <c r="CW7" i="1"/>
  <c r="D206" i="36" s="1"/>
  <c r="CX7" i="1"/>
  <c r="E206" i="36" s="1"/>
  <c r="CY7" i="1"/>
  <c r="F206" i="36" s="1"/>
  <c r="CW8" i="1"/>
  <c r="D207" i="36" s="1"/>
  <c r="CX8" i="1"/>
  <c r="E207" i="36" s="1"/>
  <c r="CW9" i="1"/>
  <c r="D208" i="36" s="1"/>
  <c r="CX9" i="1"/>
  <c r="E208" i="36" s="1"/>
  <c r="CY9" i="1"/>
  <c r="F208" i="36" s="1"/>
  <c r="CW10" i="1"/>
  <c r="D209" i="36" s="1"/>
  <c r="CX10" i="1"/>
  <c r="E209" i="36" s="1"/>
  <c r="CW11" i="1"/>
  <c r="D210" i="36" s="1"/>
  <c r="CX11" i="1"/>
  <c r="E210" i="36" s="1"/>
  <c r="CY11" i="1"/>
  <c r="F210" i="36" s="1"/>
  <c r="CW12" i="1"/>
  <c r="D211" i="36" s="1"/>
  <c r="CX12" i="1"/>
  <c r="E211" i="36" s="1"/>
  <c r="CW13" i="1"/>
  <c r="D212" i="36" s="1"/>
  <c r="CX13" i="1"/>
  <c r="E212" i="36" s="1"/>
  <c r="CY13" i="1"/>
  <c r="F212" i="36" s="1"/>
  <c r="CW14" i="1"/>
  <c r="D213" i="36" s="1"/>
  <c r="CX14" i="1"/>
  <c r="E213" i="36" s="1"/>
  <c r="CW15" i="1"/>
  <c r="D214" i="36" s="1"/>
  <c r="CX15" i="1"/>
  <c r="E214" i="36" s="1"/>
  <c r="CY15" i="1"/>
  <c r="F214" i="36" s="1"/>
  <c r="CW16" i="1"/>
  <c r="D215" i="36" s="1"/>
  <c r="CX16" i="1"/>
  <c r="E215" i="36" s="1"/>
  <c r="CO7" i="1"/>
  <c r="AF156" i="36" s="1"/>
  <c r="CP7" i="1"/>
  <c r="AG156" i="36" s="1"/>
  <c r="CQ7" i="1"/>
  <c r="AH156" i="36" s="1"/>
  <c r="CO8" i="1"/>
  <c r="AF157" i="36" s="1"/>
  <c r="CP8" i="1"/>
  <c r="AG157" i="36" s="1"/>
  <c r="CO9" i="1"/>
  <c r="AF158" i="36" s="1"/>
  <c r="CP9" i="1"/>
  <c r="AG158" i="36" s="1"/>
  <c r="CQ9" i="1"/>
  <c r="AH158" i="36" s="1"/>
  <c r="CO10" i="1"/>
  <c r="AF159" i="36" s="1"/>
  <c r="CP10" i="1"/>
  <c r="AG159" i="36" s="1"/>
  <c r="CO11" i="1"/>
  <c r="AF160" i="36" s="1"/>
  <c r="CP11" i="1"/>
  <c r="AG160" i="36" s="1"/>
  <c r="CQ11" i="1"/>
  <c r="AH160" i="36" s="1"/>
  <c r="CO12" i="1"/>
  <c r="AF161" i="36" s="1"/>
  <c r="CP12" i="1"/>
  <c r="AG161" i="36" s="1"/>
  <c r="CO13" i="1"/>
  <c r="AF162" i="36" s="1"/>
  <c r="CP13" i="1"/>
  <c r="AG162" i="36" s="1"/>
  <c r="CQ13" i="1"/>
  <c r="AH162" i="36" s="1"/>
  <c r="CO14" i="1"/>
  <c r="AF163" i="36" s="1"/>
  <c r="CP14" i="1"/>
  <c r="AG163" i="36" s="1"/>
  <c r="CO15" i="1"/>
  <c r="AF164" i="36" s="1"/>
  <c r="CP15" i="1"/>
  <c r="AG164" i="36" s="1"/>
  <c r="CQ15" i="1"/>
  <c r="AH164" i="36" s="1"/>
  <c r="CO16" i="1"/>
  <c r="AF165" i="36" s="1"/>
  <c r="CP16" i="1"/>
  <c r="AG165" i="36" s="1"/>
  <c r="CK7" i="1"/>
  <c r="Y156" i="36" s="1"/>
  <c r="CL7" i="1"/>
  <c r="Z156" i="36" s="1"/>
  <c r="CM7" i="1"/>
  <c r="AA156" i="36" s="1"/>
  <c r="CK8" i="1"/>
  <c r="Y157" i="36" s="1"/>
  <c r="CL8" i="1"/>
  <c r="Z157" i="36" s="1"/>
  <c r="CK9" i="1"/>
  <c r="Y158" i="36" s="1"/>
  <c r="CL9" i="1"/>
  <c r="Z158" i="36" s="1"/>
  <c r="CK10" i="1"/>
  <c r="Y159" i="36" s="1"/>
  <c r="CL10" i="1"/>
  <c r="Z159" i="36" s="1"/>
  <c r="CK11" i="1"/>
  <c r="Y160" i="36" s="1"/>
  <c r="CL11" i="1"/>
  <c r="Z160" i="36" s="1"/>
  <c r="CM11" i="1"/>
  <c r="AA160" i="36" s="1"/>
  <c r="CK12" i="1"/>
  <c r="Y161" i="36" s="1"/>
  <c r="CL12" i="1"/>
  <c r="Z161" i="36" s="1"/>
  <c r="CK13" i="1"/>
  <c r="Y162" i="36" s="1"/>
  <c r="CL13" i="1"/>
  <c r="Z162" i="36" s="1"/>
  <c r="CK14" i="1"/>
  <c r="Y163" i="36" s="1"/>
  <c r="CL14" i="1"/>
  <c r="Z163" i="36" s="1"/>
  <c r="CK15" i="1"/>
  <c r="Y164" i="36" s="1"/>
  <c r="CL15" i="1"/>
  <c r="Z164" i="36" s="1"/>
  <c r="CM15" i="1"/>
  <c r="AA164" i="36" s="1"/>
  <c r="CK16" i="1"/>
  <c r="Y165" i="36" s="1"/>
  <c r="CL16" i="1"/>
  <c r="Z165" i="36" s="1"/>
  <c r="CK17" i="1"/>
  <c r="Y166" i="36" s="1"/>
  <c r="CL17" i="1"/>
  <c r="Z166" i="36" s="1"/>
  <c r="CK18" i="1"/>
  <c r="Y167" i="36" s="1"/>
  <c r="CL18" i="1"/>
  <c r="Z167" i="36" s="1"/>
  <c r="CK19" i="1"/>
  <c r="Y168" i="36" s="1"/>
  <c r="CL19" i="1"/>
  <c r="Z168" i="36" s="1"/>
  <c r="CM19" i="1"/>
  <c r="AA168" i="36" s="1"/>
  <c r="CK20" i="1"/>
  <c r="Y169" i="36" s="1"/>
  <c r="CL20" i="1"/>
  <c r="Z169" i="36" s="1"/>
  <c r="CK21" i="1"/>
  <c r="Y170" i="36" s="1"/>
  <c r="CL21" i="1"/>
  <c r="Z170" i="36" s="1"/>
  <c r="CK22" i="1"/>
  <c r="Y171" i="36" s="1"/>
  <c r="CL22" i="1"/>
  <c r="Z171" i="36" s="1"/>
  <c r="CK23" i="1"/>
  <c r="Y172" i="36" s="1"/>
  <c r="CL23" i="1"/>
  <c r="Z172" i="36" s="1"/>
  <c r="CM23" i="1"/>
  <c r="AA172" i="36" s="1"/>
  <c r="CK24" i="1"/>
  <c r="Y173" i="36" s="1"/>
  <c r="CL24" i="1"/>
  <c r="Z173" i="36" s="1"/>
  <c r="CK25" i="1"/>
  <c r="Y174" i="36" s="1"/>
  <c r="CL25" i="1"/>
  <c r="Z174" i="36" s="1"/>
  <c r="CK26" i="1"/>
  <c r="Y175" i="36" s="1"/>
  <c r="CL26" i="1"/>
  <c r="Z175" i="36" s="1"/>
  <c r="CK27" i="1"/>
  <c r="Y176" i="36" s="1"/>
  <c r="CL27" i="1"/>
  <c r="Z176" i="36" s="1"/>
  <c r="CM27" i="1"/>
  <c r="AA176" i="36" s="1"/>
  <c r="CK28" i="1"/>
  <c r="Y177" i="36" s="1"/>
  <c r="CL28" i="1"/>
  <c r="Z177" i="36" s="1"/>
  <c r="CK29" i="1"/>
  <c r="Y178" i="36" s="1"/>
  <c r="CL29" i="1"/>
  <c r="Z178" i="36" s="1"/>
  <c r="CK30" i="1"/>
  <c r="Y179" i="36" s="1"/>
  <c r="CL30" i="1"/>
  <c r="Z179" i="36" s="1"/>
  <c r="CK31" i="1"/>
  <c r="Y180" i="36" s="1"/>
  <c r="CL31" i="1"/>
  <c r="Z180" i="36" s="1"/>
  <c r="CM31" i="1"/>
  <c r="AA180" i="36" s="1"/>
  <c r="CK32" i="1"/>
  <c r="Y181" i="36" s="1"/>
  <c r="CL32" i="1"/>
  <c r="Z181" i="36" s="1"/>
  <c r="CK33" i="1"/>
  <c r="Y182" i="36" s="1"/>
  <c r="CL33" i="1"/>
  <c r="Z182" i="36" s="1"/>
  <c r="CK34" i="1"/>
  <c r="Y183" i="36" s="1"/>
  <c r="CL34" i="1"/>
  <c r="Z183" i="36" s="1"/>
  <c r="CK35" i="1"/>
  <c r="Y184" i="36" s="1"/>
  <c r="CL35" i="1"/>
  <c r="Z184" i="36" s="1"/>
  <c r="CM35" i="1"/>
  <c r="AA184" i="36" s="1"/>
  <c r="CK36" i="1"/>
  <c r="Y185" i="36" s="1"/>
  <c r="CL36" i="1"/>
  <c r="Z185" i="36" s="1"/>
  <c r="CK37" i="1"/>
  <c r="Y186" i="36" s="1"/>
  <c r="CL37" i="1"/>
  <c r="Z186" i="36" s="1"/>
  <c r="CK38" i="1"/>
  <c r="Y187" i="36" s="1"/>
  <c r="CL38" i="1"/>
  <c r="Z187" i="36" s="1"/>
  <c r="CG7" i="1"/>
  <c r="R156" i="36" s="1"/>
  <c r="CH7" i="1"/>
  <c r="S156" i="36" s="1"/>
  <c r="CI7" i="1"/>
  <c r="T156" i="36" s="1"/>
  <c r="CG8" i="1"/>
  <c r="R157" i="36" s="1"/>
  <c r="CH8" i="1"/>
  <c r="S157" i="36" s="1"/>
  <c r="CG9" i="1"/>
  <c r="R158" i="36" s="1"/>
  <c r="CH9" i="1"/>
  <c r="S158" i="36" s="1"/>
  <c r="CG10" i="1"/>
  <c r="R159" i="36" s="1"/>
  <c r="CH10" i="1"/>
  <c r="S159" i="36" s="1"/>
  <c r="CG11" i="1"/>
  <c r="R160" i="36" s="1"/>
  <c r="CH11" i="1"/>
  <c r="S160" i="36" s="1"/>
  <c r="CI11" i="1"/>
  <c r="T160" i="36" s="1"/>
  <c r="CG12" i="1"/>
  <c r="R161" i="36" s="1"/>
  <c r="CH12" i="1"/>
  <c r="S161" i="36" s="1"/>
  <c r="CG13" i="1"/>
  <c r="R162" i="36" s="1"/>
  <c r="CH13" i="1"/>
  <c r="S162" i="36" s="1"/>
  <c r="CG14" i="1"/>
  <c r="R163" i="36" s="1"/>
  <c r="CH14" i="1"/>
  <c r="S163" i="36" s="1"/>
  <c r="CG15" i="1"/>
  <c r="R164" i="36" s="1"/>
  <c r="CH15" i="1"/>
  <c r="S164" i="36" s="1"/>
  <c r="CI15" i="1"/>
  <c r="T164" i="36" s="1"/>
  <c r="CG16" i="1"/>
  <c r="R165" i="36" s="1"/>
  <c r="CH16" i="1"/>
  <c r="S165" i="36" s="1"/>
  <c r="CD7" i="1"/>
  <c r="K156" i="36" s="1"/>
  <c r="CE7" i="1"/>
  <c r="L156" i="36" s="1"/>
  <c r="CD8" i="1"/>
  <c r="K157" i="36" s="1"/>
  <c r="CE8" i="1"/>
  <c r="L157" i="36" s="1"/>
  <c r="CF8" i="1"/>
  <c r="M157" i="36" s="1"/>
  <c r="CD9" i="1"/>
  <c r="K158" i="36" s="1"/>
  <c r="CE9" i="1"/>
  <c r="L158" i="36" s="1"/>
  <c r="CD10" i="1"/>
  <c r="K159" i="36" s="1"/>
  <c r="CE10" i="1"/>
  <c r="L159" i="36" s="1"/>
  <c r="CF10" i="1"/>
  <c r="M159" i="36" s="1"/>
  <c r="CD11" i="1"/>
  <c r="K160" i="36" s="1"/>
  <c r="CE11" i="1"/>
  <c r="L160" i="36" s="1"/>
  <c r="CD12" i="1"/>
  <c r="K161" i="36" s="1"/>
  <c r="CE12" i="1"/>
  <c r="L161" i="36" s="1"/>
  <c r="CF12" i="1"/>
  <c r="M161" i="36" s="1"/>
  <c r="CD13" i="1"/>
  <c r="K162" i="36" s="1"/>
  <c r="CE13" i="1"/>
  <c r="L162" i="36" s="1"/>
  <c r="CD14" i="1"/>
  <c r="K163" i="36" s="1"/>
  <c r="CE14" i="1"/>
  <c r="L163" i="36" s="1"/>
  <c r="CF14" i="1"/>
  <c r="M163" i="36" s="1"/>
  <c r="CD15" i="1"/>
  <c r="K164" i="36" s="1"/>
  <c r="CE15" i="1"/>
  <c r="L164" i="36" s="1"/>
  <c r="CD16" i="1"/>
  <c r="K165" i="36" s="1"/>
  <c r="CE16" i="1"/>
  <c r="L165" i="36" s="1"/>
  <c r="CF16" i="1"/>
  <c r="M165" i="36" s="1"/>
  <c r="CA7" i="1"/>
  <c r="D156" i="36" s="1"/>
  <c r="CB7" i="1"/>
  <c r="E156" i="36" s="1"/>
  <c r="CA8" i="1"/>
  <c r="D157" i="36" s="1"/>
  <c r="CB8" i="1"/>
  <c r="E157" i="36" s="1"/>
  <c r="CA9" i="1"/>
  <c r="D158" i="36" s="1"/>
  <c r="CB9" i="1"/>
  <c r="E158" i="36" s="1"/>
  <c r="CC9" i="1"/>
  <c r="F158" i="36" s="1"/>
  <c r="CA10" i="1"/>
  <c r="D159" i="36" s="1"/>
  <c r="CB10" i="1"/>
  <c r="E159" i="36" s="1"/>
  <c r="CA11" i="1"/>
  <c r="D160" i="36" s="1"/>
  <c r="CB11" i="1"/>
  <c r="E160" i="36" s="1"/>
  <c r="CA12" i="1"/>
  <c r="D161" i="36" s="1"/>
  <c r="CB12" i="1"/>
  <c r="E161" i="36" s="1"/>
  <c r="CA13" i="1"/>
  <c r="D162" i="36" s="1"/>
  <c r="CB13" i="1"/>
  <c r="E162" i="36" s="1"/>
  <c r="CC13" i="1"/>
  <c r="F162" i="36" s="1"/>
  <c r="CA14" i="1"/>
  <c r="D163" i="36" s="1"/>
  <c r="CB14" i="1"/>
  <c r="E163" i="36" s="1"/>
  <c r="CA15" i="1"/>
  <c r="D164" i="36" s="1"/>
  <c r="CB15" i="1"/>
  <c r="E164" i="36" s="1"/>
  <c r="CA16" i="1"/>
  <c r="D165" i="36" s="1"/>
  <c r="CB16" i="1"/>
  <c r="E165" i="36" s="1"/>
  <c r="BS7" i="1"/>
  <c r="AF106" i="36" s="1"/>
  <c r="BT7" i="1"/>
  <c r="AG106" i="36" s="1"/>
  <c r="BU7" i="1"/>
  <c r="AH106" i="36" s="1"/>
  <c r="BS8" i="1"/>
  <c r="AF107" i="36" s="1"/>
  <c r="BT8" i="1"/>
  <c r="AG107" i="36" s="1"/>
  <c r="BS9" i="1"/>
  <c r="AF108" i="36" s="1"/>
  <c r="BT9" i="1"/>
  <c r="AG108" i="36" s="1"/>
  <c r="BU9" i="1"/>
  <c r="AH108" i="36" s="1"/>
  <c r="BS10" i="1"/>
  <c r="AF109" i="36" s="1"/>
  <c r="BT10" i="1"/>
  <c r="AG109" i="36" s="1"/>
  <c r="BS11" i="1"/>
  <c r="AF110" i="36" s="1"/>
  <c r="BT11" i="1"/>
  <c r="AG110" i="36" s="1"/>
  <c r="BU11" i="1"/>
  <c r="AH110" i="36" s="1"/>
  <c r="BS12" i="1"/>
  <c r="AF111" i="36" s="1"/>
  <c r="BT12" i="1"/>
  <c r="AG111" i="36" s="1"/>
  <c r="BS13" i="1"/>
  <c r="AF112" i="36" s="1"/>
  <c r="BT13" i="1"/>
  <c r="AG112" i="36" s="1"/>
  <c r="BU13" i="1"/>
  <c r="AH112" i="36" s="1"/>
  <c r="BS14" i="1"/>
  <c r="AF113" i="36" s="1"/>
  <c r="BT14" i="1"/>
  <c r="AG113" i="36" s="1"/>
  <c r="BS15" i="1"/>
  <c r="AF114" i="36" s="1"/>
  <c r="BT15" i="1"/>
  <c r="AG114" i="36" s="1"/>
  <c r="BU15" i="1"/>
  <c r="AH114" i="36" s="1"/>
  <c r="BS16" i="1"/>
  <c r="AF115" i="36" s="1"/>
  <c r="BT16" i="1"/>
  <c r="AG115" i="36" s="1"/>
  <c r="BO7" i="1"/>
  <c r="Y106" i="36" s="1"/>
  <c r="BP7" i="1"/>
  <c r="Z106" i="36" s="1"/>
  <c r="BQ7" i="1"/>
  <c r="AA106" i="36" s="1"/>
  <c r="BO8" i="1"/>
  <c r="Y107" i="36" s="1"/>
  <c r="BP8" i="1"/>
  <c r="Z107" i="36" s="1"/>
  <c r="BO9" i="1"/>
  <c r="Y108" i="36" s="1"/>
  <c r="BP9" i="1"/>
  <c r="Z108" i="36" s="1"/>
  <c r="BQ9" i="1"/>
  <c r="AA108" i="36" s="1"/>
  <c r="BO10" i="1"/>
  <c r="Y109" i="36" s="1"/>
  <c r="BP10" i="1"/>
  <c r="Z109" i="36" s="1"/>
  <c r="BO11" i="1"/>
  <c r="Y110" i="36" s="1"/>
  <c r="BP11" i="1"/>
  <c r="Z110" i="36" s="1"/>
  <c r="BQ11" i="1"/>
  <c r="AA110" i="36" s="1"/>
  <c r="BO12" i="1"/>
  <c r="Y111" i="36" s="1"/>
  <c r="BP12" i="1"/>
  <c r="Z111" i="36" s="1"/>
  <c r="BO13" i="1"/>
  <c r="Y112" i="36" s="1"/>
  <c r="BP13" i="1"/>
  <c r="Z112" i="36" s="1"/>
  <c r="BQ13" i="1"/>
  <c r="AA112" i="36" s="1"/>
  <c r="BO14" i="1"/>
  <c r="Y113" i="36" s="1"/>
  <c r="BP14" i="1"/>
  <c r="Z113" i="36" s="1"/>
  <c r="BO15" i="1"/>
  <c r="Y114" i="36" s="1"/>
  <c r="BP15" i="1"/>
  <c r="Z114" i="36" s="1"/>
  <c r="BQ15" i="1"/>
  <c r="AA114" i="36" s="1"/>
  <c r="BO16" i="1"/>
  <c r="Y115" i="36" s="1"/>
  <c r="BP16" i="1"/>
  <c r="Z115" i="36" s="1"/>
  <c r="BK7" i="1"/>
  <c r="R106" i="36" s="1"/>
  <c r="BL7" i="1"/>
  <c r="S106" i="36" s="1"/>
  <c r="BM7" i="1"/>
  <c r="T106" i="36" s="1"/>
  <c r="BK8" i="1"/>
  <c r="R107" i="36" s="1"/>
  <c r="BL8" i="1"/>
  <c r="S107" i="36" s="1"/>
  <c r="BK9" i="1"/>
  <c r="R108" i="36" s="1"/>
  <c r="BL9" i="1"/>
  <c r="S108" i="36" s="1"/>
  <c r="BM9" i="1"/>
  <c r="T108" i="36" s="1"/>
  <c r="BK10" i="1"/>
  <c r="R109" i="36" s="1"/>
  <c r="BL10" i="1"/>
  <c r="S109" i="36" s="1"/>
  <c r="BK11" i="1"/>
  <c r="R110" i="36" s="1"/>
  <c r="BL11" i="1"/>
  <c r="S110" i="36" s="1"/>
  <c r="BK12" i="1"/>
  <c r="R111" i="36" s="1"/>
  <c r="BL12" i="1"/>
  <c r="S111" i="36" s="1"/>
  <c r="BM12" i="1"/>
  <c r="T111" i="36" s="1"/>
  <c r="BK13" i="1"/>
  <c r="R112" i="36" s="1"/>
  <c r="BL13" i="1"/>
  <c r="S112" i="36" s="1"/>
  <c r="BK14" i="1"/>
  <c r="R113" i="36" s="1"/>
  <c r="BL14" i="1"/>
  <c r="S113" i="36" s="1"/>
  <c r="BK15" i="1"/>
  <c r="R114" i="36" s="1"/>
  <c r="BL15" i="1"/>
  <c r="S114" i="36" s="1"/>
  <c r="BK16" i="1"/>
  <c r="R115" i="36" s="1"/>
  <c r="BL16" i="1"/>
  <c r="S115" i="36" s="1"/>
  <c r="BM16" i="1"/>
  <c r="T115" i="36" s="1"/>
  <c r="BH7" i="1"/>
  <c r="K106" i="36" s="1"/>
  <c r="BI7" i="1"/>
  <c r="L106" i="36" s="1"/>
  <c r="BH8" i="1"/>
  <c r="K107" i="36" s="1"/>
  <c r="BI8" i="1"/>
  <c r="L107" i="36" s="1"/>
  <c r="BH9" i="1"/>
  <c r="K108" i="36" s="1"/>
  <c r="BI9" i="1"/>
  <c r="L108" i="36" s="1"/>
  <c r="BJ9" i="1"/>
  <c r="M108" i="36" s="1"/>
  <c r="BH10" i="1"/>
  <c r="K109" i="36" s="1"/>
  <c r="BI10" i="1"/>
  <c r="L109" i="36" s="1"/>
  <c r="BH11" i="1"/>
  <c r="K110" i="36" s="1"/>
  <c r="BI11" i="1"/>
  <c r="L110" i="36" s="1"/>
  <c r="BH12" i="1"/>
  <c r="K111" i="36" s="1"/>
  <c r="BI12" i="1"/>
  <c r="L111" i="36" s="1"/>
  <c r="BH13" i="1"/>
  <c r="K112" i="36" s="1"/>
  <c r="BI13" i="1"/>
  <c r="L112" i="36" s="1"/>
  <c r="BJ13" i="1"/>
  <c r="M112" i="36" s="1"/>
  <c r="BH14" i="1"/>
  <c r="K113" i="36" s="1"/>
  <c r="BI14" i="1"/>
  <c r="L113" i="36" s="1"/>
  <c r="BH15" i="1"/>
  <c r="K114" i="36" s="1"/>
  <c r="BI15" i="1"/>
  <c r="L114" i="36" s="1"/>
  <c r="BH16" i="1"/>
  <c r="K115" i="36" s="1"/>
  <c r="BI16" i="1"/>
  <c r="L115" i="36" s="1"/>
  <c r="BH17" i="1"/>
  <c r="K116" i="36" s="1"/>
  <c r="BI17" i="1"/>
  <c r="L116" i="36" s="1"/>
  <c r="BJ17" i="1"/>
  <c r="M116" i="36" s="1"/>
  <c r="BH18" i="1"/>
  <c r="K117" i="36" s="1"/>
  <c r="BI18" i="1"/>
  <c r="L117" i="36" s="1"/>
  <c r="BH19" i="1"/>
  <c r="K118" i="36" s="1"/>
  <c r="BI19" i="1"/>
  <c r="L118" i="36" s="1"/>
  <c r="BH20" i="1"/>
  <c r="K119" i="36" s="1"/>
  <c r="BI20" i="1"/>
  <c r="L119" i="36" s="1"/>
  <c r="BH21" i="1"/>
  <c r="K120" i="36" s="1"/>
  <c r="BI21" i="1"/>
  <c r="L120" i="36" s="1"/>
  <c r="BJ21" i="1"/>
  <c r="M120" i="36" s="1"/>
  <c r="BH22" i="1"/>
  <c r="K121" i="36" s="1"/>
  <c r="BI22" i="1"/>
  <c r="L121" i="36" s="1"/>
  <c r="BH23" i="1"/>
  <c r="K122" i="36" s="1"/>
  <c r="BI23" i="1"/>
  <c r="L122" i="36" s="1"/>
  <c r="BH24" i="1"/>
  <c r="K123" i="36" s="1"/>
  <c r="BI24" i="1"/>
  <c r="L123" i="36" s="1"/>
  <c r="BH25" i="1"/>
  <c r="K124" i="36" s="1"/>
  <c r="BI25" i="1"/>
  <c r="L124" i="36" s="1"/>
  <c r="BJ25" i="1"/>
  <c r="M124" i="36" s="1"/>
  <c r="BH26" i="1"/>
  <c r="K125" i="36" s="1"/>
  <c r="BI26" i="1"/>
  <c r="L125" i="36" s="1"/>
  <c r="BH27" i="1"/>
  <c r="K126" i="36" s="1"/>
  <c r="BI27" i="1"/>
  <c r="L126" i="36" s="1"/>
  <c r="BH28" i="1"/>
  <c r="K127" i="36" s="1"/>
  <c r="BI28" i="1"/>
  <c r="L127" i="36" s="1"/>
  <c r="BH29" i="1"/>
  <c r="K128" i="36" s="1"/>
  <c r="BI29" i="1"/>
  <c r="L128" i="36" s="1"/>
  <c r="BJ29" i="1"/>
  <c r="M128" i="36" s="1"/>
  <c r="BH30" i="1"/>
  <c r="K129" i="36" s="1"/>
  <c r="BI30" i="1"/>
  <c r="L129" i="36" s="1"/>
  <c r="BH31" i="1"/>
  <c r="K130" i="36" s="1"/>
  <c r="BI31" i="1"/>
  <c r="L130" i="36" s="1"/>
  <c r="BH32" i="1"/>
  <c r="K131" i="36" s="1"/>
  <c r="BI32" i="1"/>
  <c r="L131" i="36" s="1"/>
  <c r="BH33" i="1"/>
  <c r="K132" i="36" s="1"/>
  <c r="BI33" i="1"/>
  <c r="L132" i="36" s="1"/>
  <c r="BJ33" i="1"/>
  <c r="M132" i="36" s="1"/>
  <c r="BH34" i="1"/>
  <c r="K133" i="36" s="1"/>
  <c r="BI34" i="1"/>
  <c r="L133" i="36" s="1"/>
  <c r="BH35" i="1"/>
  <c r="K134" i="36" s="1"/>
  <c r="BI35" i="1"/>
  <c r="L134" i="36" s="1"/>
  <c r="BH36" i="1"/>
  <c r="K135" i="36" s="1"/>
  <c r="BI36" i="1"/>
  <c r="L135" i="36" s="1"/>
  <c r="BH37" i="1"/>
  <c r="K136" i="36" s="1"/>
  <c r="BI37" i="1"/>
  <c r="L136" i="36" s="1"/>
  <c r="BJ37" i="1"/>
  <c r="M136" i="36" s="1"/>
  <c r="BH38" i="1"/>
  <c r="K137" i="36" s="1"/>
  <c r="BI38" i="1"/>
  <c r="L137" i="36" s="1"/>
  <c r="BE7" i="1"/>
  <c r="D106" i="36" s="1"/>
  <c r="BF7" i="1"/>
  <c r="E106" i="36" s="1"/>
  <c r="BE8" i="1"/>
  <c r="D107" i="36" s="1"/>
  <c r="BF8" i="1"/>
  <c r="E107" i="36" s="1"/>
  <c r="BG8" i="1"/>
  <c r="F107" i="36" s="1"/>
  <c r="BE9" i="1"/>
  <c r="D108" i="36" s="1"/>
  <c r="BF9" i="1"/>
  <c r="E108" i="36" s="1"/>
  <c r="BG9" i="1"/>
  <c r="F108" i="36" s="1"/>
  <c r="BE10" i="1"/>
  <c r="D109" i="36" s="1"/>
  <c r="BF10" i="1"/>
  <c r="E109" i="36" s="1"/>
  <c r="BG10" i="1"/>
  <c r="F109" i="36" s="1"/>
  <c r="BE11" i="1"/>
  <c r="D110" i="36" s="1"/>
  <c r="BF11" i="1"/>
  <c r="E110" i="36" s="1"/>
  <c r="BG11" i="1"/>
  <c r="F110" i="36" s="1"/>
  <c r="BE12" i="1"/>
  <c r="D111" i="36" s="1"/>
  <c r="BF12" i="1"/>
  <c r="E111" i="36" s="1"/>
  <c r="BG12" i="1"/>
  <c r="F111" i="36" s="1"/>
  <c r="BE13" i="1"/>
  <c r="D112" i="36" s="1"/>
  <c r="BF13" i="1"/>
  <c r="E112" i="36" s="1"/>
  <c r="BG13" i="1"/>
  <c r="F112" i="36" s="1"/>
  <c r="BE14" i="1"/>
  <c r="D113" i="36" s="1"/>
  <c r="BF14" i="1"/>
  <c r="E113" i="36" s="1"/>
  <c r="BG14" i="1"/>
  <c r="F113" i="36" s="1"/>
  <c r="BE15" i="1"/>
  <c r="D114" i="36" s="1"/>
  <c r="BF15" i="1"/>
  <c r="E114" i="36" s="1"/>
  <c r="BG15" i="1"/>
  <c r="F114" i="36" s="1"/>
  <c r="BE16" i="1"/>
  <c r="D115" i="36" s="1"/>
  <c r="BF16" i="1"/>
  <c r="E115" i="36" s="1"/>
  <c r="BG16" i="1"/>
  <c r="F115" i="36" s="1"/>
  <c r="BE17" i="1"/>
  <c r="D116" i="36" s="1"/>
  <c r="BF17" i="1"/>
  <c r="E116" i="36" s="1"/>
  <c r="BG17" i="1"/>
  <c r="F116" i="36" s="1"/>
  <c r="BE18" i="1"/>
  <c r="D117" i="36" s="1"/>
  <c r="BF18" i="1"/>
  <c r="E117" i="36" s="1"/>
  <c r="BG18" i="1"/>
  <c r="F117" i="36" s="1"/>
  <c r="BE19" i="1"/>
  <c r="D118" i="36" s="1"/>
  <c r="BF19" i="1"/>
  <c r="E118" i="36" s="1"/>
  <c r="BG19" i="1"/>
  <c r="F118" i="36" s="1"/>
  <c r="BE20" i="1"/>
  <c r="D119" i="36" s="1"/>
  <c r="BF20" i="1"/>
  <c r="E119" i="36" s="1"/>
  <c r="BG20" i="1"/>
  <c r="F119" i="36" s="1"/>
  <c r="BE21" i="1"/>
  <c r="D120" i="36" s="1"/>
  <c r="BF21" i="1"/>
  <c r="E120" i="36" s="1"/>
  <c r="BE22" i="1"/>
  <c r="D121" i="36" s="1"/>
  <c r="BF22" i="1"/>
  <c r="E121" i="36" s="1"/>
  <c r="BG22" i="1"/>
  <c r="F121" i="36" s="1"/>
  <c r="BE23" i="1"/>
  <c r="D122" i="36" s="1"/>
  <c r="BF23" i="1"/>
  <c r="E122" i="36" s="1"/>
  <c r="BE24" i="1"/>
  <c r="D123" i="36" s="1"/>
  <c r="BF24" i="1"/>
  <c r="E123" i="36" s="1"/>
  <c r="BG24" i="1"/>
  <c r="F123" i="36" s="1"/>
  <c r="BE25" i="1"/>
  <c r="D124" i="36" s="1"/>
  <c r="BF25" i="1"/>
  <c r="E124" i="36" s="1"/>
  <c r="BE26" i="1"/>
  <c r="D125" i="36" s="1"/>
  <c r="BF26" i="1"/>
  <c r="E125" i="36" s="1"/>
  <c r="BG26" i="1"/>
  <c r="F125" i="36" s="1"/>
  <c r="BE27" i="1"/>
  <c r="D126" i="36" s="1"/>
  <c r="BF27" i="1"/>
  <c r="E126" i="36" s="1"/>
  <c r="BE28" i="1"/>
  <c r="D127" i="36" s="1"/>
  <c r="BF28" i="1"/>
  <c r="E127" i="36" s="1"/>
  <c r="BG28" i="1"/>
  <c r="F127" i="36" s="1"/>
  <c r="BE29" i="1"/>
  <c r="D128" i="36" s="1"/>
  <c r="BF29" i="1"/>
  <c r="E128" i="36" s="1"/>
  <c r="BE30" i="1"/>
  <c r="D129" i="36" s="1"/>
  <c r="BF30" i="1"/>
  <c r="E129" i="36" s="1"/>
  <c r="BG30" i="1"/>
  <c r="F129" i="36" s="1"/>
  <c r="BE31" i="1"/>
  <c r="D130" i="36" s="1"/>
  <c r="BF31" i="1"/>
  <c r="E130" i="36" s="1"/>
  <c r="BE32" i="1"/>
  <c r="D131" i="36" s="1"/>
  <c r="BF32" i="1"/>
  <c r="E131" i="36" s="1"/>
  <c r="BG32" i="1"/>
  <c r="F131" i="36" s="1"/>
  <c r="BE33" i="1"/>
  <c r="D132" i="36" s="1"/>
  <c r="BF33" i="1"/>
  <c r="E132" i="36" s="1"/>
  <c r="BE34" i="1"/>
  <c r="D133" i="36" s="1"/>
  <c r="BF34" i="1"/>
  <c r="E133" i="36" s="1"/>
  <c r="BG34" i="1"/>
  <c r="F133" i="36" s="1"/>
  <c r="BE35" i="1"/>
  <c r="D134" i="36" s="1"/>
  <c r="BF35" i="1"/>
  <c r="E134" i="36" s="1"/>
  <c r="BE36" i="1"/>
  <c r="D135" i="36" s="1"/>
  <c r="BF36" i="1"/>
  <c r="E135" i="36" s="1"/>
  <c r="BG36" i="1"/>
  <c r="F135" i="36" s="1"/>
  <c r="BE37" i="1"/>
  <c r="D136" i="36" s="1"/>
  <c r="BF37" i="1"/>
  <c r="E136" i="36" s="1"/>
  <c r="BE38" i="1"/>
  <c r="D137" i="36" s="1"/>
  <c r="BF38" i="1"/>
  <c r="E137" i="36" s="1"/>
  <c r="BG38" i="1"/>
  <c r="F137" i="36" s="1"/>
  <c r="AV7" i="1"/>
  <c r="AF56" i="36" s="1"/>
  <c r="AW7" i="1"/>
  <c r="AG56" i="36" s="1"/>
  <c r="AV8" i="1"/>
  <c r="AF57" i="36" s="1"/>
  <c r="AW8" i="1"/>
  <c r="AG57" i="36" s="1"/>
  <c r="AX8" i="1"/>
  <c r="AH57" i="36" s="1"/>
  <c r="AV9" i="1"/>
  <c r="AF58" i="36" s="1"/>
  <c r="AW9" i="1"/>
  <c r="AG58" i="36" s="1"/>
  <c r="AV10" i="1"/>
  <c r="AF59" i="36" s="1"/>
  <c r="AW10" i="1"/>
  <c r="AG59" i="36" s="1"/>
  <c r="AX10" i="1"/>
  <c r="AH59" i="36" s="1"/>
  <c r="AV11" i="1"/>
  <c r="AF60" i="36" s="1"/>
  <c r="AW11" i="1"/>
  <c r="AG60" i="36" s="1"/>
  <c r="AV12" i="1"/>
  <c r="AF61" i="36" s="1"/>
  <c r="AW12" i="1"/>
  <c r="AG61" i="36" s="1"/>
  <c r="AX12" i="1"/>
  <c r="AH61" i="36" s="1"/>
  <c r="AV13" i="1"/>
  <c r="AF62" i="36" s="1"/>
  <c r="AW13" i="1"/>
  <c r="AG62" i="36" s="1"/>
  <c r="AV14" i="1"/>
  <c r="AF63" i="36" s="1"/>
  <c r="AW14" i="1"/>
  <c r="AG63" i="36" s="1"/>
  <c r="AX14" i="1"/>
  <c r="AH63" i="36" s="1"/>
  <c r="AV15" i="1"/>
  <c r="AF64" i="36" s="1"/>
  <c r="AW15" i="1"/>
  <c r="AG64" i="36" s="1"/>
  <c r="AV16" i="1"/>
  <c r="AF65" i="36" s="1"/>
  <c r="AW16" i="1"/>
  <c r="AG65" i="36" s="1"/>
  <c r="AX16" i="1"/>
  <c r="AH65" i="36" s="1"/>
  <c r="AR7" i="1"/>
  <c r="Y56" i="36" s="1"/>
  <c r="AS7" i="1"/>
  <c r="Z56" i="36" s="1"/>
  <c r="AR8" i="1"/>
  <c r="Y57" i="36" s="1"/>
  <c r="AS8" i="1"/>
  <c r="Z57" i="36" s="1"/>
  <c r="AT8" i="1"/>
  <c r="AA57" i="36" s="1"/>
  <c r="AR9" i="1"/>
  <c r="Y58" i="36" s="1"/>
  <c r="AS9" i="1"/>
  <c r="Z58" i="36" s="1"/>
  <c r="AR10" i="1"/>
  <c r="Y59" i="36" s="1"/>
  <c r="AS10" i="1"/>
  <c r="Z59" i="36" s="1"/>
  <c r="AT10" i="1"/>
  <c r="AA59" i="36" s="1"/>
  <c r="AR11" i="1"/>
  <c r="Y60" i="36" s="1"/>
  <c r="AS11" i="1"/>
  <c r="Z60" i="36" s="1"/>
  <c r="AR12" i="1"/>
  <c r="Y61" i="36" s="1"/>
  <c r="AS12" i="1"/>
  <c r="Z61" i="36" s="1"/>
  <c r="AT12" i="1"/>
  <c r="AA61" i="36" s="1"/>
  <c r="AR13" i="1"/>
  <c r="Y62" i="36" s="1"/>
  <c r="AS13" i="1"/>
  <c r="Z62" i="36" s="1"/>
  <c r="AR14" i="1"/>
  <c r="Y63" i="36" s="1"/>
  <c r="AS14" i="1"/>
  <c r="Z63" i="36" s="1"/>
  <c r="AT14" i="1"/>
  <c r="AA63" i="36" s="1"/>
  <c r="AR15" i="1"/>
  <c r="Y64" i="36" s="1"/>
  <c r="AS15" i="1"/>
  <c r="Z64" i="36" s="1"/>
  <c r="AR16" i="1"/>
  <c r="Y65" i="36" s="1"/>
  <c r="AS16" i="1"/>
  <c r="Z65" i="36" s="1"/>
  <c r="AT16" i="1"/>
  <c r="AA65" i="36" s="1"/>
  <c r="AR17" i="1"/>
  <c r="Y66" i="36" s="1"/>
  <c r="AS17" i="1"/>
  <c r="Z66" i="36" s="1"/>
  <c r="AR18" i="1"/>
  <c r="Y67" i="36" s="1"/>
  <c r="AS18" i="1"/>
  <c r="Z67" i="36" s="1"/>
  <c r="AT18" i="1"/>
  <c r="AA67" i="36" s="1"/>
  <c r="AR19" i="1"/>
  <c r="Y68" i="36" s="1"/>
  <c r="AS19" i="1"/>
  <c r="Z68" i="36" s="1"/>
  <c r="AR20" i="1"/>
  <c r="Y69" i="36" s="1"/>
  <c r="AS20" i="1"/>
  <c r="Z69" i="36" s="1"/>
  <c r="AT20" i="1"/>
  <c r="AA69" i="36" s="1"/>
  <c r="AR21" i="1"/>
  <c r="Y70" i="36" s="1"/>
  <c r="AS21" i="1"/>
  <c r="Z70" i="36" s="1"/>
  <c r="AR22" i="1"/>
  <c r="Y71" i="36" s="1"/>
  <c r="AS22" i="1"/>
  <c r="Z71" i="36" s="1"/>
  <c r="AT22" i="1"/>
  <c r="AA71" i="36" s="1"/>
  <c r="AR23" i="1"/>
  <c r="Y72" i="36" s="1"/>
  <c r="AS23" i="1"/>
  <c r="Z72" i="36" s="1"/>
  <c r="AR24" i="1"/>
  <c r="Y73" i="36" s="1"/>
  <c r="AS24" i="1"/>
  <c r="Z73" i="36" s="1"/>
  <c r="AT24" i="1"/>
  <c r="AA73" i="36" s="1"/>
  <c r="AR25" i="1"/>
  <c r="Y74" i="36" s="1"/>
  <c r="AS25" i="1"/>
  <c r="Z74" i="36" s="1"/>
  <c r="AR26" i="1"/>
  <c r="Y75" i="36" s="1"/>
  <c r="AS26" i="1"/>
  <c r="Z75" i="36" s="1"/>
  <c r="AT26" i="1"/>
  <c r="AA75" i="36" s="1"/>
  <c r="AR27" i="1"/>
  <c r="Y76" i="36" s="1"/>
  <c r="AS27" i="1"/>
  <c r="Z76" i="36" s="1"/>
  <c r="AR28" i="1"/>
  <c r="Y77" i="36" s="1"/>
  <c r="AS28" i="1"/>
  <c r="Z77" i="36" s="1"/>
  <c r="AT28" i="1"/>
  <c r="AA77" i="36" s="1"/>
  <c r="AR29" i="1"/>
  <c r="Y78" i="36" s="1"/>
  <c r="AS29" i="1"/>
  <c r="Z78" i="36" s="1"/>
  <c r="AR30" i="1"/>
  <c r="Y79" i="36" s="1"/>
  <c r="AS30" i="1"/>
  <c r="Z79" i="36" s="1"/>
  <c r="AT30" i="1"/>
  <c r="AA79" i="36" s="1"/>
  <c r="AR31" i="1"/>
  <c r="Y80" i="36" s="1"/>
  <c r="AS31" i="1"/>
  <c r="Z80" i="36" s="1"/>
  <c r="AR32" i="1"/>
  <c r="Y81" i="36" s="1"/>
  <c r="AS32" i="1"/>
  <c r="Z81" i="36" s="1"/>
  <c r="AT32" i="1"/>
  <c r="AA81" i="36" s="1"/>
  <c r="AR33" i="1"/>
  <c r="Y82" i="36" s="1"/>
  <c r="AS33" i="1"/>
  <c r="Z82" i="36" s="1"/>
  <c r="AR34" i="1"/>
  <c r="Y83" i="36" s="1"/>
  <c r="AS34" i="1"/>
  <c r="Z83" i="36" s="1"/>
  <c r="AT34" i="1"/>
  <c r="AA83" i="36" s="1"/>
  <c r="AR35" i="1"/>
  <c r="Y84" i="36" s="1"/>
  <c r="AS35" i="1"/>
  <c r="Z84" i="36" s="1"/>
  <c r="AR36" i="1"/>
  <c r="Y85" i="36" s="1"/>
  <c r="AS36" i="1"/>
  <c r="Z85" i="36" s="1"/>
  <c r="AT36" i="1"/>
  <c r="AA85" i="36" s="1"/>
  <c r="AR37" i="1"/>
  <c r="Y86" i="36" s="1"/>
  <c r="AS37" i="1"/>
  <c r="Z86" i="36" s="1"/>
  <c r="AR38" i="1"/>
  <c r="Y87" i="36" s="1"/>
  <c r="AS38" i="1"/>
  <c r="Z87" i="36" s="1"/>
  <c r="AT38" i="1"/>
  <c r="AA87" i="36" s="1"/>
  <c r="AN7" i="1"/>
  <c r="R56" i="36" s="1"/>
  <c r="AO7" i="1"/>
  <c r="S56" i="36" s="1"/>
  <c r="AN8" i="1"/>
  <c r="R57" i="36" s="1"/>
  <c r="AO8" i="1"/>
  <c r="S57" i="36" s="1"/>
  <c r="AP8" i="1"/>
  <c r="T57" i="36" s="1"/>
  <c r="AN9" i="1"/>
  <c r="R58" i="36" s="1"/>
  <c r="AO9" i="1"/>
  <c r="S58" i="36" s="1"/>
  <c r="AN10" i="1"/>
  <c r="R59" i="36" s="1"/>
  <c r="AO10" i="1"/>
  <c r="S59" i="36" s="1"/>
  <c r="AP10" i="1"/>
  <c r="T59" i="36" s="1"/>
  <c r="AN11" i="1"/>
  <c r="R60" i="36" s="1"/>
  <c r="AO11" i="1"/>
  <c r="S60" i="36" s="1"/>
  <c r="AN12" i="1"/>
  <c r="R61" i="36" s="1"/>
  <c r="AO12" i="1"/>
  <c r="S61" i="36" s="1"/>
  <c r="AP12" i="1"/>
  <c r="T61" i="36" s="1"/>
  <c r="AN13" i="1"/>
  <c r="R62" i="36" s="1"/>
  <c r="AO13" i="1"/>
  <c r="S62" i="36" s="1"/>
  <c r="AN14" i="1"/>
  <c r="R63" i="36" s="1"/>
  <c r="AO14" i="1"/>
  <c r="S63" i="36" s="1"/>
  <c r="AP14" i="1"/>
  <c r="T63" i="36" s="1"/>
  <c r="AN15" i="1"/>
  <c r="R64" i="36" s="1"/>
  <c r="AO15" i="1"/>
  <c r="S64" i="36" s="1"/>
  <c r="AN16" i="1"/>
  <c r="R65" i="36" s="1"/>
  <c r="AO16" i="1"/>
  <c r="S65" i="36" s="1"/>
  <c r="AP16" i="1"/>
  <c r="T65" i="36" s="1"/>
  <c r="AK7" i="1"/>
  <c r="K56" i="36" s="1"/>
  <c r="AL7" i="1"/>
  <c r="L56" i="36" s="1"/>
  <c r="AK8" i="1"/>
  <c r="K57" i="36" s="1"/>
  <c r="AL8" i="1"/>
  <c r="L57" i="36" s="1"/>
  <c r="AM8" i="1"/>
  <c r="M57" i="36" s="1"/>
  <c r="AK9" i="1"/>
  <c r="K58" i="36" s="1"/>
  <c r="AL9" i="1"/>
  <c r="L58" i="36" s="1"/>
  <c r="AK10" i="1"/>
  <c r="K59" i="36" s="1"/>
  <c r="AL10" i="1"/>
  <c r="L59" i="36" s="1"/>
  <c r="AM10" i="1"/>
  <c r="M59" i="36" s="1"/>
  <c r="AK11" i="1"/>
  <c r="K60" i="36" s="1"/>
  <c r="AL11" i="1"/>
  <c r="L60" i="36" s="1"/>
  <c r="AK12" i="1"/>
  <c r="K61" i="36" s="1"/>
  <c r="AL12" i="1"/>
  <c r="L61" i="36" s="1"/>
  <c r="AM12" i="1"/>
  <c r="M61" i="36" s="1"/>
  <c r="AK13" i="1"/>
  <c r="K62" i="36" s="1"/>
  <c r="AL13" i="1"/>
  <c r="L62" i="36" s="1"/>
  <c r="AK14" i="1"/>
  <c r="K63" i="36" s="1"/>
  <c r="AL14" i="1"/>
  <c r="L63" i="36" s="1"/>
  <c r="AM14" i="1"/>
  <c r="M63" i="36" s="1"/>
  <c r="AK15" i="1"/>
  <c r="K64" i="36" s="1"/>
  <c r="AL15" i="1"/>
  <c r="L64" i="36" s="1"/>
  <c r="AK16" i="1"/>
  <c r="K65" i="36" s="1"/>
  <c r="AL16" i="1"/>
  <c r="L65" i="36" s="1"/>
  <c r="AM16" i="1"/>
  <c r="M65" i="36" s="1"/>
  <c r="AK17" i="1"/>
  <c r="K66" i="36" s="1"/>
  <c r="AL17" i="1"/>
  <c r="L66" i="36" s="1"/>
  <c r="AK18" i="1"/>
  <c r="K67" i="36" s="1"/>
  <c r="AL18" i="1"/>
  <c r="L67" i="36" s="1"/>
  <c r="AM18" i="1"/>
  <c r="M67" i="36" s="1"/>
  <c r="AK19" i="1"/>
  <c r="K68" i="36" s="1"/>
  <c r="AL19" i="1"/>
  <c r="L68" i="36" s="1"/>
  <c r="AK20" i="1"/>
  <c r="K69" i="36" s="1"/>
  <c r="AL20" i="1"/>
  <c r="L69" i="36" s="1"/>
  <c r="AM20" i="1"/>
  <c r="M69" i="36" s="1"/>
  <c r="AK21" i="1"/>
  <c r="K70" i="36" s="1"/>
  <c r="AL21" i="1"/>
  <c r="L70" i="36" s="1"/>
  <c r="AK22" i="1"/>
  <c r="K71" i="36" s="1"/>
  <c r="AL22" i="1"/>
  <c r="L71" i="36" s="1"/>
  <c r="AM22" i="1"/>
  <c r="M71" i="36" s="1"/>
  <c r="AK23" i="1"/>
  <c r="K72" i="36" s="1"/>
  <c r="AL23" i="1"/>
  <c r="L72" i="36" s="1"/>
  <c r="AK24" i="1"/>
  <c r="K73" i="36" s="1"/>
  <c r="AL24" i="1"/>
  <c r="L73" i="36" s="1"/>
  <c r="AM24" i="1"/>
  <c r="M73" i="36" s="1"/>
  <c r="AK25" i="1"/>
  <c r="K74" i="36" s="1"/>
  <c r="AL25" i="1"/>
  <c r="L74" i="36" s="1"/>
  <c r="AK26" i="1"/>
  <c r="K75" i="36" s="1"/>
  <c r="AL26" i="1"/>
  <c r="L75" i="36" s="1"/>
  <c r="AM26" i="1"/>
  <c r="M75" i="36" s="1"/>
  <c r="AK27" i="1"/>
  <c r="K76" i="36" s="1"/>
  <c r="AL27" i="1"/>
  <c r="L76" i="36" s="1"/>
  <c r="AK28" i="1"/>
  <c r="K77" i="36" s="1"/>
  <c r="AL28" i="1"/>
  <c r="L77" i="36" s="1"/>
  <c r="AM28" i="1"/>
  <c r="M77" i="36" s="1"/>
  <c r="AK29" i="1"/>
  <c r="K78" i="36" s="1"/>
  <c r="AL29" i="1"/>
  <c r="L78" i="36" s="1"/>
  <c r="AK30" i="1"/>
  <c r="K79" i="36" s="1"/>
  <c r="AL30" i="1"/>
  <c r="L79" i="36" s="1"/>
  <c r="AM30" i="1"/>
  <c r="M79" i="36" s="1"/>
  <c r="AK31" i="1"/>
  <c r="K80" i="36" s="1"/>
  <c r="AL31" i="1"/>
  <c r="L80" i="36" s="1"/>
  <c r="AK32" i="1"/>
  <c r="K81" i="36" s="1"/>
  <c r="AL32" i="1"/>
  <c r="L81" i="36" s="1"/>
  <c r="AM32" i="1"/>
  <c r="M81" i="36" s="1"/>
  <c r="AK33" i="1"/>
  <c r="K82" i="36" s="1"/>
  <c r="AL33" i="1"/>
  <c r="L82" i="36" s="1"/>
  <c r="AK34" i="1"/>
  <c r="K83" i="36" s="1"/>
  <c r="AL34" i="1"/>
  <c r="L83" i="36" s="1"/>
  <c r="AM34" i="1"/>
  <c r="M83" i="36" s="1"/>
  <c r="AK35" i="1"/>
  <c r="K84" i="36" s="1"/>
  <c r="AL35" i="1"/>
  <c r="L84" i="36" s="1"/>
  <c r="AK36" i="1"/>
  <c r="K85" i="36" s="1"/>
  <c r="AL36" i="1"/>
  <c r="L85" i="36" s="1"/>
  <c r="AM36" i="1"/>
  <c r="M85" i="36" s="1"/>
  <c r="AK37" i="1"/>
  <c r="K86" i="36" s="1"/>
  <c r="AL37" i="1"/>
  <c r="L86" i="36" s="1"/>
  <c r="AK38" i="1"/>
  <c r="K87" i="36" s="1"/>
  <c r="AL38" i="1"/>
  <c r="L87" i="36" s="1"/>
  <c r="AM38" i="1"/>
  <c r="M87" i="36" s="1"/>
  <c r="AH7" i="1"/>
  <c r="D56" i="36" s="1"/>
  <c r="AI7" i="1"/>
  <c r="E56" i="36" s="1"/>
  <c r="AH8" i="1"/>
  <c r="D57" i="36" s="1"/>
  <c r="AI8" i="1"/>
  <c r="E57" i="36" s="1"/>
  <c r="AJ8" i="1"/>
  <c r="F57" i="36" s="1"/>
  <c r="AH9" i="1"/>
  <c r="D58" i="36" s="1"/>
  <c r="AI9" i="1"/>
  <c r="E58" i="36" s="1"/>
  <c r="AH10" i="1"/>
  <c r="D59" i="36" s="1"/>
  <c r="AI10" i="1"/>
  <c r="E59" i="36" s="1"/>
  <c r="AJ10" i="1"/>
  <c r="F59" i="36" s="1"/>
  <c r="AH11" i="1"/>
  <c r="D60" i="36" s="1"/>
  <c r="AI11" i="1"/>
  <c r="E60" i="36" s="1"/>
  <c r="AH12" i="1"/>
  <c r="D61" i="36" s="1"/>
  <c r="AI12" i="1"/>
  <c r="E61" i="36" s="1"/>
  <c r="AJ12" i="1"/>
  <c r="F61" i="36" s="1"/>
  <c r="AH13" i="1"/>
  <c r="D62" i="36" s="1"/>
  <c r="AI13" i="1"/>
  <c r="E62" i="36" s="1"/>
  <c r="AH14" i="1"/>
  <c r="D63" i="36" s="1"/>
  <c r="AI14" i="1"/>
  <c r="E63" i="36" s="1"/>
  <c r="AJ14" i="1"/>
  <c r="F63" i="36" s="1"/>
  <c r="AH15" i="1"/>
  <c r="D64" i="36" s="1"/>
  <c r="AI15" i="1"/>
  <c r="E64" i="36" s="1"/>
  <c r="AH16" i="1"/>
  <c r="D65" i="36" s="1"/>
  <c r="AI16" i="1"/>
  <c r="E65" i="36" s="1"/>
  <c r="AJ16" i="1"/>
  <c r="F65" i="36" s="1"/>
  <c r="AH17" i="1"/>
  <c r="D66" i="36" s="1"/>
  <c r="AI17" i="1"/>
  <c r="E66" i="36" s="1"/>
  <c r="AH18" i="1"/>
  <c r="D67" i="36" s="1"/>
  <c r="AI18" i="1"/>
  <c r="E67" i="36" s="1"/>
  <c r="AJ18" i="1"/>
  <c r="F67" i="36" s="1"/>
  <c r="AH19" i="1"/>
  <c r="D68" i="36" s="1"/>
  <c r="AI19" i="1"/>
  <c r="E68" i="36" s="1"/>
  <c r="AH20" i="1"/>
  <c r="D69" i="36" s="1"/>
  <c r="AI20" i="1"/>
  <c r="E69" i="36" s="1"/>
  <c r="AJ20" i="1"/>
  <c r="F69" i="36" s="1"/>
  <c r="AH21" i="1"/>
  <c r="D70" i="36" s="1"/>
  <c r="AI21" i="1"/>
  <c r="E70" i="36" s="1"/>
  <c r="AH22" i="1"/>
  <c r="D71" i="36" s="1"/>
  <c r="AI22" i="1"/>
  <c r="E71" i="36" s="1"/>
  <c r="AJ22" i="1"/>
  <c r="F71" i="36" s="1"/>
  <c r="AH23" i="1"/>
  <c r="D72" i="36" s="1"/>
  <c r="AI23" i="1"/>
  <c r="E72" i="36" s="1"/>
  <c r="AH24" i="1"/>
  <c r="D73" i="36" s="1"/>
  <c r="AI24" i="1"/>
  <c r="E73" i="36" s="1"/>
  <c r="AJ24" i="1"/>
  <c r="F73" i="36" s="1"/>
  <c r="AH25" i="1"/>
  <c r="D74" i="36" s="1"/>
  <c r="AI25" i="1"/>
  <c r="E74" i="36" s="1"/>
  <c r="AH26" i="1"/>
  <c r="D75" i="36" s="1"/>
  <c r="AI26" i="1"/>
  <c r="E75" i="36" s="1"/>
  <c r="AJ26" i="1"/>
  <c r="F75" i="36" s="1"/>
  <c r="AH27" i="1"/>
  <c r="D76" i="36" s="1"/>
  <c r="AI27" i="1"/>
  <c r="E76" i="36" s="1"/>
  <c r="AH28" i="1"/>
  <c r="D77" i="36" s="1"/>
  <c r="AI28" i="1"/>
  <c r="E77" i="36" s="1"/>
  <c r="AJ28" i="1"/>
  <c r="F77" i="36" s="1"/>
  <c r="AH29" i="1"/>
  <c r="D78" i="36" s="1"/>
  <c r="AI29" i="1"/>
  <c r="E78" i="36" s="1"/>
  <c r="AH30" i="1"/>
  <c r="D79" i="36" s="1"/>
  <c r="AI30" i="1"/>
  <c r="E79" i="36" s="1"/>
  <c r="AJ30" i="1"/>
  <c r="F79" i="36" s="1"/>
  <c r="AH31" i="1"/>
  <c r="D80" i="36" s="1"/>
  <c r="AI31" i="1"/>
  <c r="E80" i="36" s="1"/>
  <c r="AH32" i="1"/>
  <c r="D81" i="36" s="1"/>
  <c r="AI32" i="1"/>
  <c r="E81" i="36" s="1"/>
  <c r="AJ32" i="1"/>
  <c r="F81" i="36" s="1"/>
  <c r="AH33" i="1"/>
  <c r="D82" i="36" s="1"/>
  <c r="AI33" i="1"/>
  <c r="E82" i="36" s="1"/>
  <c r="AH34" i="1"/>
  <c r="D83" i="36" s="1"/>
  <c r="AI34" i="1"/>
  <c r="E83" i="36" s="1"/>
  <c r="AJ34" i="1"/>
  <c r="F83" i="36" s="1"/>
  <c r="AH35" i="1"/>
  <c r="D84" i="36" s="1"/>
  <c r="AI35" i="1"/>
  <c r="E84" i="36" s="1"/>
  <c r="AH36" i="1"/>
  <c r="D85" i="36" s="1"/>
  <c r="AI36" i="1"/>
  <c r="E85" i="36" s="1"/>
  <c r="AJ36" i="1"/>
  <c r="F85" i="36" s="1"/>
  <c r="AH37" i="1"/>
  <c r="D86" i="36" s="1"/>
  <c r="AI37" i="1"/>
  <c r="E86" i="36" s="1"/>
  <c r="AH38" i="1"/>
  <c r="D87" i="36" s="1"/>
  <c r="AI38" i="1"/>
  <c r="E87" i="36" s="1"/>
  <c r="AJ38" i="1"/>
  <c r="F87" i="36" s="1"/>
  <c r="Z7" i="1"/>
  <c r="AF6" i="36" s="1"/>
  <c r="AA7" i="1"/>
  <c r="AG6" i="36" s="1"/>
  <c r="Z8" i="1"/>
  <c r="AF7" i="36" s="1"/>
  <c r="AA8" i="1"/>
  <c r="AG7" i="36" s="1"/>
  <c r="AB8" i="1"/>
  <c r="AH7" i="36" s="1"/>
  <c r="Z9" i="1"/>
  <c r="AF8" i="36" s="1"/>
  <c r="AA9" i="1"/>
  <c r="AG8" i="36" s="1"/>
  <c r="Z10" i="1"/>
  <c r="AF9" i="36" s="1"/>
  <c r="AA10" i="1"/>
  <c r="AG9" i="36" s="1"/>
  <c r="AB10" i="1"/>
  <c r="AH9" i="36" s="1"/>
  <c r="Z11" i="1"/>
  <c r="AF10" i="36" s="1"/>
  <c r="AA11" i="1"/>
  <c r="AG10" i="36" s="1"/>
  <c r="Z12" i="1"/>
  <c r="AF11" i="36" s="1"/>
  <c r="AA12" i="1"/>
  <c r="AG11" i="36" s="1"/>
  <c r="AB12" i="1"/>
  <c r="AH11" i="36" s="1"/>
  <c r="Z13" i="1"/>
  <c r="AF12" i="36" s="1"/>
  <c r="AA13" i="1"/>
  <c r="AG12" i="36" s="1"/>
  <c r="Z14" i="1"/>
  <c r="AF13" i="36" s="1"/>
  <c r="AA14" i="1"/>
  <c r="AG13" i="36" s="1"/>
  <c r="AB14" i="1"/>
  <c r="AH13" i="36" s="1"/>
  <c r="Z15" i="1"/>
  <c r="AF14" i="36" s="1"/>
  <c r="AA15" i="1"/>
  <c r="AG14" i="36" s="1"/>
  <c r="Z16" i="1"/>
  <c r="AF15" i="36" s="1"/>
  <c r="AA16" i="1"/>
  <c r="AG15" i="36" s="1"/>
  <c r="AB16" i="1"/>
  <c r="AH15" i="36" s="1"/>
  <c r="Z17" i="1"/>
  <c r="AF16" i="36" s="1"/>
  <c r="AA17" i="1"/>
  <c r="AG16" i="36" s="1"/>
  <c r="Z18" i="1"/>
  <c r="AF17" i="36" s="1"/>
  <c r="AA18" i="1"/>
  <c r="AG17" i="36" s="1"/>
  <c r="AB18" i="1"/>
  <c r="AH17" i="36" s="1"/>
  <c r="Z19" i="1"/>
  <c r="AF18" i="36" s="1"/>
  <c r="AA19" i="1"/>
  <c r="AG18" i="36" s="1"/>
  <c r="Z20" i="1"/>
  <c r="AF19" i="36" s="1"/>
  <c r="AA20" i="1"/>
  <c r="AG19" i="36" s="1"/>
  <c r="AB20" i="1"/>
  <c r="AH19" i="36" s="1"/>
  <c r="Z21" i="1"/>
  <c r="AF20" i="36" s="1"/>
  <c r="AA21" i="1"/>
  <c r="AG20" i="36" s="1"/>
  <c r="Z22" i="1"/>
  <c r="AF21" i="36" s="1"/>
  <c r="AA22" i="1"/>
  <c r="AG21" i="36" s="1"/>
  <c r="AB22" i="1"/>
  <c r="AH21" i="36" s="1"/>
  <c r="Z23" i="1"/>
  <c r="AF22" i="36" s="1"/>
  <c r="AA23" i="1"/>
  <c r="AG22" i="36" s="1"/>
  <c r="Z24" i="1"/>
  <c r="AF23" i="36" s="1"/>
  <c r="AA24" i="1"/>
  <c r="AG23" i="36" s="1"/>
  <c r="AB24" i="1"/>
  <c r="AH23" i="36" s="1"/>
  <c r="Z25" i="1"/>
  <c r="AF24" i="36" s="1"/>
  <c r="AA25" i="1"/>
  <c r="AG24" i="36" s="1"/>
  <c r="Z26" i="1"/>
  <c r="AF25" i="36" s="1"/>
  <c r="AA26" i="1"/>
  <c r="AG25" i="36" s="1"/>
  <c r="AB26" i="1"/>
  <c r="AH25" i="36" s="1"/>
  <c r="Z27" i="1"/>
  <c r="AF26" i="36" s="1"/>
  <c r="AA27" i="1"/>
  <c r="AG26" i="36" s="1"/>
  <c r="Z28" i="1"/>
  <c r="AF27" i="36" s="1"/>
  <c r="AA28" i="1"/>
  <c r="AG27" i="36" s="1"/>
  <c r="AB28" i="1"/>
  <c r="AH27" i="36" s="1"/>
  <c r="Z29" i="1"/>
  <c r="AF28" i="36" s="1"/>
  <c r="AA29" i="1"/>
  <c r="AG28" i="36" s="1"/>
  <c r="Z30" i="1"/>
  <c r="AF29" i="36" s="1"/>
  <c r="AA30" i="1"/>
  <c r="AG29" i="36" s="1"/>
  <c r="AB30" i="1"/>
  <c r="AH29" i="36" s="1"/>
  <c r="Z31" i="1"/>
  <c r="AF30" i="36" s="1"/>
  <c r="AA31" i="1"/>
  <c r="AG30" i="36" s="1"/>
  <c r="Z32" i="1"/>
  <c r="AF31" i="36" s="1"/>
  <c r="AA32" i="1"/>
  <c r="AG31" i="36" s="1"/>
  <c r="AB32" i="1"/>
  <c r="AH31" i="36" s="1"/>
  <c r="Z33" i="1"/>
  <c r="AF32" i="36" s="1"/>
  <c r="AA33" i="1"/>
  <c r="AG32" i="36" s="1"/>
  <c r="Z34" i="1"/>
  <c r="AF33" i="36" s="1"/>
  <c r="AA34" i="1"/>
  <c r="AG33" i="36" s="1"/>
  <c r="AB34" i="1"/>
  <c r="AH33" i="36" s="1"/>
  <c r="Z35" i="1"/>
  <c r="AF34" i="36" s="1"/>
  <c r="AA35" i="1"/>
  <c r="AG34" i="36" s="1"/>
  <c r="Z36" i="1"/>
  <c r="AF35" i="36" s="1"/>
  <c r="AA36" i="1"/>
  <c r="AG35" i="36" s="1"/>
  <c r="AB36" i="1"/>
  <c r="AH35" i="36" s="1"/>
  <c r="Z37" i="1"/>
  <c r="AF36" i="36" s="1"/>
  <c r="AA37" i="1"/>
  <c r="AG36" i="36" s="1"/>
  <c r="Z38" i="1"/>
  <c r="AF37" i="36" s="1"/>
  <c r="AA38" i="1"/>
  <c r="AG37" i="36" s="1"/>
  <c r="AB38" i="1"/>
  <c r="AH37" i="36" s="1"/>
  <c r="Z39" i="1"/>
  <c r="AF38" i="36" s="1"/>
  <c r="AA39" i="1"/>
  <c r="AG38" i="36" s="1"/>
  <c r="Z40" i="1"/>
  <c r="AF39" i="36" s="1"/>
  <c r="AA40" i="1"/>
  <c r="AG39" i="36" s="1"/>
  <c r="AB40" i="1"/>
  <c r="AH39" i="36" s="1"/>
  <c r="Z41" i="1"/>
  <c r="AF40" i="36" s="1"/>
  <c r="AA41" i="1"/>
  <c r="AG40" i="36" s="1"/>
  <c r="Z42" i="1"/>
  <c r="AF41" i="36" s="1"/>
  <c r="AA42" i="1"/>
  <c r="AG41" i="36" s="1"/>
  <c r="AB42" i="1"/>
  <c r="AH41" i="36" s="1"/>
  <c r="Z43" i="1"/>
  <c r="AF42" i="36" s="1"/>
  <c r="AA43" i="1"/>
  <c r="AG42" i="36" s="1"/>
  <c r="Z44" i="1"/>
  <c r="AF43" i="36" s="1"/>
  <c r="AA44" i="1"/>
  <c r="AG43" i="36" s="1"/>
  <c r="AB44" i="1"/>
  <c r="AH43" i="36" s="1"/>
  <c r="Z45" i="1"/>
  <c r="AF44" i="36" s="1"/>
  <c r="AA45" i="1"/>
  <c r="AG44" i="36" s="1"/>
  <c r="Z46" i="1"/>
  <c r="AF45" i="36" s="1"/>
  <c r="AA46" i="1"/>
  <c r="AG45" i="36" s="1"/>
  <c r="AB46" i="1"/>
  <c r="AH45" i="36" s="1"/>
  <c r="V7" i="1"/>
  <c r="Y6" i="36" s="1"/>
  <c r="W7" i="1"/>
  <c r="Z6" i="36" s="1"/>
  <c r="V8" i="1"/>
  <c r="Y7" i="36" s="1"/>
  <c r="W8" i="1"/>
  <c r="Z7" i="36" s="1"/>
  <c r="X8" i="1"/>
  <c r="AA7" i="36" s="1"/>
  <c r="V9" i="1"/>
  <c r="Y8" i="36" s="1"/>
  <c r="W9" i="1"/>
  <c r="Z8" i="36" s="1"/>
  <c r="V10" i="1"/>
  <c r="Y9" i="36" s="1"/>
  <c r="W10" i="1"/>
  <c r="Z9" i="36" s="1"/>
  <c r="X10" i="1"/>
  <c r="AA9" i="36" s="1"/>
  <c r="V11" i="1"/>
  <c r="Y10" i="36" s="1"/>
  <c r="W11" i="1"/>
  <c r="Z10" i="36" s="1"/>
  <c r="V12" i="1"/>
  <c r="Y11" i="36" s="1"/>
  <c r="W12" i="1"/>
  <c r="Z11" i="36" s="1"/>
  <c r="X12" i="1"/>
  <c r="AA11" i="36" s="1"/>
  <c r="V13" i="1"/>
  <c r="Y12" i="36" s="1"/>
  <c r="W13" i="1"/>
  <c r="Z12" i="36" s="1"/>
  <c r="V14" i="1"/>
  <c r="Y13" i="36" s="1"/>
  <c r="W14" i="1"/>
  <c r="Z13" i="36" s="1"/>
  <c r="X14" i="1"/>
  <c r="AA13" i="36" s="1"/>
  <c r="V15" i="1"/>
  <c r="Y14" i="36" s="1"/>
  <c r="W15" i="1"/>
  <c r="Z14" i="36" s="1"/>
  <c r="V16" i="1"/>
  <c r="Y15" i="36" s="1"/>
  <c r="W16" i="1"/>
  <c r="Z15" i="36" s="1"/>
  <c r="X16" i="1"/>
  <c r="AA15" i="36" s="1"/>
  <c r="V17" i="1"/>
  <c r="Y16" i="36" s="1"/>
  <c r="W17" i="1"/>
  <c r="Z16" i="36" s="1"/>
  <c r="V18" i="1"/>
  <c r="Y17" i="36" s="1"/>
  <c r="W18" i="1"/>
  <c r="Z17" i="36" s="1"/>
  <c r="X18" i="1"/>
  <c r="AA17" i="36" s="1"/>
  <c r="V19" i="1"/>
  <c r="Y18" i="36" s="1"/>
  <c r="W19" i="1"/>
  <c r="Z18" i="36" s="1"/>
  <c r="V20" i="1"/>
  <c r="Y19" i="36" s="1"/>
  <c r="W20" i="1"/>
  <c r="Z19" i="36" s="1"/>
  <c r="X20" i="1"/>
  <c r="AA19" i="36" s="1"/>
  <c r="V21" i="1"/>
  <c r="Y20" i="36" s="1"/>
  <c r="W21" i="1"/>
  <c r="Z20" i="36" s="1"/>
  <c r="V22" i="1"/>
  <c r="Y21" i="36" s="1"/>
  <c r="W22" i="1"/>
  <c r="Z21" i="36" s="1"/>
  <c r="X22" i="1"/>
  <c r="AA21" i="36" s="1"/>
  <c r="V23" i="1"/>
  <c r="Y22" i="36" s="1"/>
  <c r="W23" i="1"/>
  <c r="Z22" i="36" s="1"/>
  <c r="V24" i="1"/>
  <c r="Y23" i="36" s="1"/>
  <c r="W24" i="1"/>
  <c r="Z23" i="36" s="1"/>
  <c r="X24" i="1"/>
  <c r="AA23" i="36" s="1"/>
  <c r="V25" i="1"/>
  <c r="Y24" i="36" s="1"/>
  <c r="W25" i="1"/>
  <c r="Z24" i="36" s="1"/>
  <c r="V26" i="1"/>
  <c r="Y25" i="36" s="1"/>
  <c r="W26" i="1"/>
  <c r="Z25" i="36" s="1"/>
  <c r="X26" i="1"/>
  <c r="AA25" i="36" s="1"/>
  <c r="V27" i="1"/>
  <c r="Y26" i="36" s="1"/>
  <c r="W27" i="1"/>
  <c r="Z26" i="36" s="1"/>
  <c r="V28" i="1"/>
  <c r="Y27" i="36" s="1"/>
  <c r="W28" i="1"/>
  <c r="Z27" i="36" s="1"/>
  <c r="X28" i="1"/>
  <c r="AA27" i="36" s="1"/>
  <c r="V29" i="1"/>
  <c r="Y28" i="36" s="1"/>
  <c r="W29" i="1"/>
  <c r="Z28" i="36" s="1"/>
  <c r="V30" i="1"/>
  <c r="Y29" i="36" s="1"/>
  <c r="W30" i="1"/>
  <c r="Z29" i="36" s="1"/>
  <c r="X30" i="1"/>
  <c r="AA29" i="36" s="1"/>
  <c r="V31" i="1"/>
  <c r="Y30" i="36" s="1"/>
  <c r="W31" i="1"/>
  <c r="Z30" i="36" s="1"/>
  <c r="V32" i="1"/>
  <c r="Y31" i="36" s="1"/>
  <c r="W32" i="1"/>
  <c r="Z31" i="36" s="1"/>
  <c r="X32" i="1"/>
  <c r="AA31" i="36" s="1"/>
  <c r="V33" i="1"/>
  <c r="Y32" i="36" s="1"/>
  <c r="W33" i="1"/>
  <c r="Z32" i="36" s="1"/>
  <c r="V34" i="1"/>
  <c r="Y33" i="36" s="1"/>
  <c r="W34" i="1"/>
  <c r="Z33" i="36" s="1"/>
  <c r="X34" i="1"/>
  <c r="AA33" i="36" s="1"/>
  <c r="V35" i="1"/>
  <c r="Y34" i="36" s="1"/>
  <c r="W35" i="1"/>
  <c r="Z34" i="36" s="1"/>
  <c r="V36" i="1"/>
  <c r="Y35" i="36" s="1"/>
  <c r="W36" i="1"/>
  <c r="Z35" i="36" s="1"/>
  <c r="X36" i="1"/>
  <c r="AA35" i="36" s="1"/>
  <c r="V37" i="1"/>
  <c r="Y36" i="36" s="1"/>
  <c r="W37" i="1"/>
  <c r="Z36" i="36" s="1"/>
  <c r="V38" i="1"/>
  <c r="Y37" i="36" s="1"/>
  <c r="W38" i="1"/>
  <c r="Z37" i="36" s="1"/>
  <c r="X38" i="1"/>
  <c r="AA37" i="36" s="1"/>
  <c r="V39" i="1"/>
  <c r="Y38" i="36" s="1"/>
  <c r="W39" i="1"/>
  <c r="Z38" i="36" s="1"/>
  <c r="V40" i="1"/>
  <c r="Y39" i="36" s="1"/>
  <c r="W40" i="1"/>
  <c r="Z39" i="36" s="1"/>
  <c r="X40" i="1"/>
  <c r="AA39" i="36" s="1"/>
  <c r="V41" i="1"/>
  <c r="Y40" i="36" s="1"/>
  <c r="W41" i="1"/>
  <c r="Z40" i="36" s="1"/>
  <c r="V42" i="1"/>
  <c r="Y41" i="36" s="1"/>
  <c r="W42" i="1"/>
  <c r="Z41" i="36" s="1"/>
  <c r="X42" i="1"/>
  <c r="AA41" i="36" s="1"/>
  <c r="V43" i="1"/>
  <c r="Y42" i="36" s="1"/>
  <c r="W43" i="1"/>
  <c r="Z42" i="36" s="1"/>
  <c r="V44" i="1"/>
  <c r="Y43" i="36" s="1"/>
  <c r="W44" i="1"/>
  <c r="Z43" i="36" s="1"/>
  <c r="X44" i="1"/>
  <c r="AA43" i="36" s="1"/>
  <c r="V45" i="1"/>
  <c r="Y44" i="36" s="1"/>
  <c r="W45" i="1"/>
  <c r="Z44" i="36" s="1"/>
  <c r="V46" i="1"/>
  <c r="Y45" i="36" s="1"/>
  <c r="W46" i="1"/>
  <c r="Z45" i="36" s="1"/>
  <c r="X46" i="1"/>
  <c r="AA45" i="36" s="1"/>
  <c r="R7" i="1"/>
  <c r="R6" i="36" s="1"/>
  <c r="S7" i="1"/>
  <c r="R8"/>
  <c r="R7" i="36" s="1"/>
  <c r="S8" i="1"/>
  <c r="S7" i="36" s="1"/>
  <c r="T8" i="1"/>
  <c r="T7" i="36" s="1"/>
  <c r="R9" i="1"/>
  <c r="R8" i="36" s="1"/>
  <c r="S9" i="1"/>
  <c r="R10"/>
  <c r="R9" i="36" s="1"/>
  <c r="S10" i="1"/>
  <c r="S9" i="36" s="1"/>
  <c r="T10" i="1"/>
  <c r="T9" i="36" s="1"/>
  <c r="R11" i="1"/>
  <c r="R10" i="36" s="1"/>
  <c r="S11" i="1"/>
  <c r="R12"/>
  <c r="R11" i="36" s="1"/>
  <c r="S12" i="1"/>
  <c r="S11" i="36" s="1"/>
  <c r="T12" i="1"/>
  <c r="T11" i="36" s="1"/>
  <c r="R13" i="1"/>
  <c r="R12" i="36" s="1"/>
  <c r="S13" i="1"/>
  <c r="R14"/>
  <c r="R13" i="36" s="1"/>
  <c r="S14" i="1"/>
  <c r="S13" i="36" s="1"/>
  <c r="T14" i="1"/>
  <c r="T13" i="36" s="1"/>
  <c r="R15" i="1"/>
  <c r="R14" i="36" s="1"/>
  <c r="S15" i="1"/>
  <c r="R16"/>
  <c r="R15" i="36" s="1"/>
  <c r="S16" i="1"/>
  <c r="S15" i="36" s="1"/>
  <c r="T16" i="1"/>
  <c r="T15" i="36" s="1"/>
  <c r="R17" i="1"/>
  <c r="R16" i="36" s="1"/>
  <c r="S17" i="1"/>
  <c r="R18"/>
  <c r="R17" i="36" s="1"/>
  <c r="S18" i="1"/>
  <c r="S17" i="36" s="1"/>
  <c r="T18" i="1"/>
  <c r="T17" i="36" s="1"/>
  <c r="R19" i="1"/>
  <c r="R18" i="36" s="1"/>
  <c r="S19" i="1"/>
  <c r="R20"/>
  <c r="R19" i="36" s="1"/>
  <c r="S20" i="1"/>
  <c r="S19" i="36" s="1"/>
  <c r="T20" i="1"/>
  <c r="T19" i="36" s="1"/>
  <c r="R21" i="1"/>
  <c r="R20" i="36" s="1"/>
  <c r="S21" i="1"/>
  <c r="R22"/>
  <c r="R21" i="36" s="1"/>
  <c r="S22" i="1"/>
  <c r="S21" i="36" s="1"/>
  <c r="T22" i="1"/>
  <c r="T21" i="36" s="1"/>
  <c r="R23" i="1"/>
  <c r="R22" i="36" s="1"/>
  <c r="S23" i="1"/>
  <c r="R24"/>
  <c r="R23" i="36" s="1"/>
  <c r="S24" i="1"/>
  <c r="S23" i="36" s="1"/>
  <c r="T24" i="1"/>
  <c r="T23" i="36" s="1"/>
  <c r="R25" i="1"/>
  <c r="R24" i="36" s="1"/>
  <c r="S25" i="1"/>
  <c r="R26"/>
  <c r="R25" i="36" s="1"/>
  <c r="S26" i="1"/>
  <c r="S25" i="36" s="1"/>
  <c r="T26" i="1"/>
  <c r="T25" i="36" s="1"/>
  <c r="R27" i="1"/>
  <c r="R26" i="36" s="1"/>
  <c r="S27" i="1"/>
  <c r="R28"/>
  <c r="R27" i="36" s="1"/>
  <c r="S28" i="1"/>
  <c r="S27" i="36" s="1"/>
  <c r="T28" i="1"/>
  <c r="T27" i="36" s="1"/>
  <c r="R29" i="1"/>
  <c r="R28" i="36" s="1"/>
  <c r="S29" i="1"/>
  <c r="R30"/>
  <c r="R29" i="36" s="1"/>
  <c r="S30" i="1"/>
  <c r="S29" i="36" s="1"/>
  <c r="T30" i="1"/>
  <c r="T29" i="36" s="1"/>
  <c r="R31" i="1"/>
  <c r="R30" i="36" s="1"/>
  <c r="S31" i="1"/>
  <c r="R32"/>
  <c r="R31" i="36" s="1"/>
  <c r="S32" i="1"/>
  <c r="S31" i="36" s="1"/>
  <c r="T32" i="1"/>
  <c r="T31" i="36" s="1"/>
  <c r="R33" i="1"/>
  <c r="R32" i="36" s="1"/>
  <c r="S33" i="1"/>
  <c r="R34"/>
  <c r="R33" i="36" s="1"/>
  <c r="S34" i="1"/>
  <c r="S33" i="36" s="1"/>
  <c r="T34" i="1"/>
  <c r="T33" i="36" s="1"/>
  <c r="R35" i="1"/>
  <c r="R34" i="36" s="1"/>
  <c r="S35" i="1"/>
  <c r="R36"/>
  <c r="R35" i="36" s="1"/>
  <c r="S36" i="1"/>
  <c r="S35" i="36" s="1"/>
  <c r="T36" i="1"/>
  <c r="T35" i="36" s="1"/>
  <c r="R37" i="1"/>
  <c r="R36" i="36" s="1"/>
  <c r="S37" i="1"/>
  <c r="R38"/>
  <c r="R37" i="36" s="1"/>
  <c r="S38" i="1"/>
  <c r="S37" i="36" s="1"/>
  <c r="T38" i="1"/>
  <c r="T37" i="36" s="1"/>
  <c r="R39" i="1"/>
  <c r="R38" i="36" s="1"/>
  <c r="S39" i="1"/>
  <c r="R40"/>
  <c r="R39" i="36" s="1"/>
  <c r="S40" i="1"/>
  <c r="S39" i="36" s="1"/>
  <c r="T40" i="1"/>
  <c r="T39" i="36" s="1"/>
  <c r="R41" i="1"/>
  <c r="R40" i="36" s="1"/>
  <c r="S41" i="1"/>
  <c r="R42"/>
  <c r="R41" i="36" s="1"/>
  <c r="S42" i="1"/>
  <c r="S41" i="36" s="1"/>
  <c r="T42" i="1"/>
  <c r="T41" i="36" s="1"/>
  <c r="R43" i="1"/>
  <c r="R42" i="36" s="1"/>
  <c r="S43" i="1"/>
  <c r="R44"/>
  <c r="R43" i="36" s="1"/>
  <c r="S44" i="1"/>
  <c r="S43" i="36" s="1"/>
  <c r="T44" i="1"/>
  <c r="T43" i="36" s="1"/>
  <c r="R45" i="1"/>
  <c r="R44" i="36" s="1"/>
  <c r="S45" i="1"/>
  <c r="R46"/>
  <c r="R45" i="36" s="1"/>
  <c r="S46" i="1"/>
  <c r="S45" i="36" s="1"/>
  <c r="T46" i="1"/>
  <c r="T45" i="36" s="1"/>
  <c r="O7" i="1"/>
  <c r="K6" i="36" s="1"/>
  <c r="P7" i="1"/>
  <c r="O8"/>
  <c r="K7" i="36" s="1"/>
  <c r="P8" i="1"/>
  <c r="L7" i="36" s="1"/>
  <c r="O9" i="1"/>
  <c r="K8" i="36" s="1"/>
  <c r="P9" i="1"/>
  <c r="L8" i="36" s="1"/>
  <c r="Q9" i="1"/>
  <c r="M8" i="36" s="1"/>
  <c r="O10" i="1"/>
  <c r="K9" i="36" s="1"/>
  <c r="P10" i="1"/>
  <c r="L9" i="36" s="1"/>
  <c r="O11" i="1"/>
  <c r="K10" i="36" s="1"/>
  <c r="P11" i="1"/>
  <c r="O12"/>
  <c r="K11" i="36" s="1"/>
  <c r="P12" i="1"/>
  <c r="L11" i="36" s="1"/>
  <c r="O13" i="1"/>
  <c r="K12" i="36" s="1"/>
  <c r="P13" i="1"/>
  <c r="L12" i="36" s="1"/>
  <c r="O14" i="1"/>
  <c r="K13" i="36" s="1"/>
  <c r="P14" i="1"/>
  <c r="L13" i="36" s="1"/>
  <c r="O15" i="1"/>
  <c r="K14" i="36" s="1"/>
  <c r="P15" i="1"/>
  <c r="L14" i="36" s="1"/>
  <c r="Q15" i="1"/>
  <c r="M14" i="36" s="1"/>
  <c r="O16" i="1"/>
  <c r="K15" i="36" s="1"/>
  <c r="P16" i="1"/>
  <c r="L15" i="36" s="1"/>
  <c r="O17" i="1"/>
  <c r="K16" i="36" s="1"/>
  <c r="P17" i="1"/>
  <c r="L16" i="36" s="1"/>
  <c r="O18" i="1"/>
  <c r="K17" i="36" s="1"/>
  <c r="P18" i="1"/>
  <c r="L17" i="36" s="1"/>
  <c r="O19" i="1"/>
  <c r="K18" i="36" s="1"/>
  <c r="P19" i="1"/>
  <c r="L18" i="36" s="1"/>
  <c r="Q19" i="1"/>
  <c r="M18" i="36" s="1"/>
  <c r="O20" i="1"/>
  <c r="K19" i="36" s="1"/>
  <c r="P20" i="1"/>
  <c r="L19" i="36" s="1"/>
  <c r="O21" i="1"/>
  <c r="K20" i="36" s="1"/>
  <c r="P21" i="1"/>
  <c r="L20" i="36" s="1"/>
  <c r="O22" i="1"/>
  <c r="K21" i="36" s="1"/>
  <c r="P22" i="1"/>
  <c r="L21" i="36" s="1"/>
  <c r="O23" i="1"/>
  <c r="K22" i="36" s="1"/>
  <c r="P23" i="1"/>
  <c r="L22" i="36" s="1"/>
  <c r="Q23" i="1"/>
  <c r="M22" i="36" s="1"/>
  <c r="O24" i="1"/>
  <c r="K23" i="36" s="1"/>
  <c r="P24" i="1"/>
  <c r="L23" i="36" s="1"/>
  <c r="O25" i="1"/>
  <c r="K24" i="36" s="1"/>
  <c r="P25" i="1"/>
  <c r="L24" i="36" s="1"/>
  <c r="O26" i="1"/>
  <c r="K25" i="36" s="1"/>
  <c r="P26" i="1"/>
  <c r="L25" i="36" s="1"/>
  <c r="O27" i="1"/>
  <c r="K26" i="36" s="1"/>
  <c r="P27" i="1"/>
  <c r="L26" i="36" s="1"/>
  <c r="Q27" i="1"/>
  <c r="M26" i="36" s="1"/>
  <c r="O28" i="1"/>
  <c r="K27" i="36" s="1"/>
  <c r="P28" i="1"/>
  <c r="L27" i="36" s="1"/>
  <c r="O29" i="1"/>
  <c r="K28" i="36" s="1"/>
  <c r="P29" i="1"/>
  <c r="L28" i="36" s="1"/>
  <c r="O30" i="1"/>
  <c r="K29" i="36" s="1"/>
  <c r="P30" i="1"/>
  <c r="L29" i="36" s="1"/>
  <c r="O31" i="1"/>
  <c r="K30" i="36" s="1"/>
  <c r="P31" i="1"/>
  <c r="L30" i="36" s="1"/>
  <c r="Q31" i="1"/>
  <c r="M30" i="36" s="1"/>
  <c r="O32" i="1"/>
  <c r="K31" i="36" s="1"/>
  <c r="P32" i="1"/>
  <c r="L31" i="36" s="1"/>
  <c r="O33" i="1"/>
  <c r="K32" i="36" s="1"/>
  <c r="P33" i="1"/>
  <c r="L32" i="36" s="1"/>
  <c r="O34" i="1"/>
  <c r="K33" i="36" s="1"/>
  <c r="P34" i="1"/>
  <c r="L33" i="36" s="1"/>
  <c r="O35" i="1"/>
  <c r="K34" i="36" s="1"/>
  <c r="P35" i="1"/>
  <c r="L34" i="36" s="1"/>
  <c r="Q35" i="1"/>
  <c r="M34" i="36" s="1"/>
  <c r="O36" i="1"/>
  <c r="K35" i="36" s="1"/>
  <c r="P36" i="1"/>
  <c r="L35" i="36" s="1"/>
  <c r="O37" i="1"/>
  <c r="K36" i="36" s="1"/>
  <c r="P37" i="1"/>
  <c r="L36" i="36" s="1"/>
  <c r="O38" i="1"/>
  <c r="K37" i="36" s="1"/>
  <c r="P38" i="1"/>
  <c r="L37" i="36" s="1"/>
  <c r="O39" i="1"/>
  <c r="K38" i="36" s="1"/>
  <c r="P39" i="1"/>
  <c r="L38" i="36" s="1"/>
  <c r="O40" i="1"/>
  <c r="K39" i="36" s="1"/>
  <c r="P40" i="1"/>
  <c r="L39" i="36" s="1"/>
  <c r="Q40" i="1"/>
  <c r="M39" i="36" s="1"/>
  <c r="O41" i="1"/>
  <c r="K40" i="36" s="1"/>
  <c r="P41" i="1"/>
  <c r="L40" i="36" s="1"/>
  <c r="O42" i="1"/>
  <c r="K41" i="36" s="1"/>
  <c r="P42" i="1"/>
  <c r="L41" i="36" s="1"/>
  <c r="Q42" i="1"/>
  <c r="M41" i="36" s="1"/>
  <c r="O43" i="1"/>
  <c r="K42" i="36" s="1"/>
  <c r="P43" i="1"/>
  <c r="L42" i="36" s="1"/>
  <c r="O44" i="1"/>
  <c r="K43" i="36" s="1"/>
  <c r="P44" i="1"/>
  <c r="L43" i="36" s="1"/>
  <c r="Q44" i="1"/>
  <c r="M43" i="36" s="1"/>
  <c r="O45" i="1"/>
  <c r="K44" i="36" s="1"/>
  <c r="P45" i="1"/>
  <c r="L44" i="36" s="1"/>
  <c r="O46" i="1"/>
  <c r="K45" i="36" s="1"/>
  <c r="P46" i="1"/>
  <c r="L45" i="36" s="1"/>
  <c r="Q46" i="1"/>
  <c r="M45" i="36" s="1"/>
  <c r="L7" i="1"/>
  <c r="D6" i="36" s="1"/>
  <c r="M7" i="1"/>
  <c r="E6" i="36" s="1"/>
  <c r="L8" i="1"/>
  <c r="D7" i="36" s="1"/>
  <c r="M8" i="1"/>
  <c r="E7" i="36" s="1"/>
  <c r="L9" i="1"/>
  <c r="D8" i="36" s="1"/>
  <c r="M9" i="1"/>
  <c r="E8" i="36" s="1"/>
  <c r="N9" i="1"/>
  <c r="F8" i="36" s="1"/>
  <c r="L10" i="1"/>
  <c r="D9" i="36" s="1"/>
  <c r="M10" i="1"/>
  <c r="E9" i="36" s="1"/>
  <c r="L11" i="1"/>
  <c r="D10" i="36" s="1"/>
  <c r="M11" i="1"/>
  <c r="E10" i="36" s="1"/>
  <c r="L12" i="1"/>
  <c r="D11" i="36" s="1"/>
  <c r="M12" i="1"/>
  <c r="E11" i="36" s="1"/>
  <c r="L13" i="1"/>
  <c r="D12" i="36" s="1"/>
  <c r="M13" i="1"/>
  <c r="E12" i="36" s="1"/>
  <c r="N13" i="1"/>
  <c r="F12" i="36" s="1"/>
  <c r="L14" i="1"/>
  <c r="D13" i="36" s="1"/>
  <c r="M14" i="1"/>
  <c r="E13" i="36" s="1"/>
  <c r="L15" i="1"/>
  <c r="D14" i="36" s="1"/>
  <c r="M15" i="1"/>
  <c r="E14" i="36" s="1"/>
  <c r="L16" i="1"/>
  <c r="D15" i="36" s="1"/>
  <c r="M16" i="1"/>
  <c r="E15" i="36" s="1"/>
  <c r="L17" i="1"/>
  <c r="D16" i="36" s="1"/>
  <c r="M17" i="1"/>
  <c r="E16" i="36" s="1"/>
  <c r="N17" i="1"/>
  <c r="F16" i="36" s="1"/>
  <c r="L18" i="1"/>
  <c r="D17" i="36" s="1"/>
  <c r="M18" i="1"/>
  <c r="E17" i="36" s="1"/>
  <c r="L19" i="1"/>
  <c r="D18" i="36" s="1"/>
  <c r="M19" i="1"/>
  <c r="E18" i="36" s="1"/>
  <c r="L20" i="1"/>
  <c r="D19" i="36" s="1"/>
  <c r="M20" i="1"/>
  <c r="E19" i="36" s="1"/>
  <c r="L21" i="1"/>
  <c r="D20" i="36" s="1"/>
  <c r="M21" i="1"/>
  <c r="E20" i="36" s="1"/>
  <c r="N21" i="1"/>
  <c r="F20" i="36" s="1"/>
  <c r="L22" i="1"/>
  <c r="D21" i="36" s="1"/>
  <c r="M22" i="1"/>
  <c r="E21" i="36" s="1"/>
  <c r="L23" i="1"/>
  <c r="D22" i="36" s="1"/>
  <c r="M23" i="1"/>
  <c r="E22" i="36" s="1"/>
  <c r="L24" i="1"/>
  <c r="D23" i="36" s="1"/>
  <c r="M24" i="1"/>
  <c r="E23" i="36" s="1"/>
  <c r="L25" i="1"/>
  <c r="D24" i="36" s="1"/>
  <c r="M25" i="1"/>
  <c r="E24" i="36" s="1"/>
  <c r="N25" i="1"/>
  <c r="F24" i="36" s="1"/>
  <c r="L26" i="1"/>
  <c r="D25" i="36" s="1"/>
  <c r="M26" i="1"/>
  <c r="E25" i="36" s="1"/>
  <c r="L27" i="1"/>
  <c r="D26" i="36" s="1"/>
  <c r="M27" i="1"/>
  <c r="E26" i="36" s="1"/>
  <c r="L28" i="1"/>
  <c r="D27" i="36" s="1"/>
  <c r="M28" i="1"/>
  <c r="E27" i="36" s="1"/>
  <c r="N28" i="1"/>
  <c r="F27" i="36" s="1"/>
  <c r="L29" i="1"/>
  <c r="D28" i="36" s="1"/>
  <c r="M29" i="1"/>
  <c r="E28" i="36" s="1"/>
  <c r="L30" i="1"/>
  <c r="D29" i="36" s="1"/>
  <c r="M30" i="1"/>
  <c r="E29" i="36" s="1"/>
  <c r="N30" i="1"/>
  <c r="F29" i="36" s="1"/>
  <c r="L31" i="1"/>
  <c r="D30" i="36" s="1"/>
  <c r="M31" i="1"/>
  <c r="E30" i="36" s="1"/>
  <c r="L32" i="1"/>
  <c r="D31" i="36" s="1"/>
  <c r="M32" i="1"/>
  <c r="E31" i="36" s="1"/>
  <c r="N32" i="1"/>
  <c r="F31" i="36" s="1"/>
  <c r="L33" i="1"/>
  <c r="D32" i="36" s="1"/>
  <c r="M33" i="1"/>
  <c r="E32" i="36" s="1"/>
  <c r="L34" i="1"/>
  <c r="D33" i="36" s="1"/>
  <c r="M34" i="1"/>
  <c r="E33" i="36" s="1"/>
  <c r="L35" i="1"/>
  <c r="D34" i="36" s="1"/>
  <c r="M35" i="1"/>
  <c r="E34" i="36"/>
  <c r="L36" i="1"/>
  <c r="D35" i="36" s="1"/>
  <c r="M36" i="1"/>
  <c r="E35" i="36" s="1"/>
  <c r="L37" i="1"/>
  <c r="D36" i="36" s="1"/>
  <c r="M37" i="1"/>
  <c r="E36" i="36" s="1"/>
  <c r="N37" i="1"/>
  <c r="F36" i="36" s="1"/>
  <c r="L38" i="1"/>
  <c r="D37" i="36" s="1"/>
  <c r="M38" i="1"/>
  <c r="E37" i="36" s="1"/>
  <c r="L39" i="1"/>
  <c r="D38" i="36" s="1"/>
  <c r="M39" i="1"/>
  <c r="E38" i="36" s="1"/>
  <c r="N39" i="1"/>
  <c r="F38" i="36" s="1"/>
  <c r="L40" i="1"/>
  <c r="D39" i="36" s="1"/>
  <c r="M40" i="1"/>
  <c r="E39" i="36" s="1"/>
  <c r="N40" i="1"/>
  <c r="F39" i="36" s="1"/>
  <c r="L41" i="1"/>
  <c r="D40" i="36" s="1"/>
  <c r="M41" i="1"/>
  <c r="E40" i="36" s="1"/>
  <c r="N41" i="1"/>
  <c r="F40" i="36" s="1"/>
  <c r="L42" i="1"/>
  <c r="D41" i="36" s="1"/>
  <c r="M42" i="1"/>
  <c r="E41" i="36" s="1"/>
  <c r="N42" i="1"/>
  <c r="F41" i="36" s="1"/>
  <c r="L43" i="1"/>
  <c r="D42" i="36" s="1"/>
  <c r="M43" i="1"/>
  <c r="E42" i="36" s="1"/>
  <c r="N43" i="1"/>
  <c r="F42" i="36" s="1"/>
  <c r="L44" i="1"/>
  <c r="D43" i="36" s="1"/>
  <c r="M44" i="1"/>
  <c r="E43" i="36" s="1"/>
  <c r="N44" i="1"/>
  <c r="F43" i="36" s="1"/>
  <c r="L45" i="1"/>
  <c r="D44" i="36" s="1"/>
  <c r="M45" i="1"/>
  <c r="E44" i="36" s="1"/>
  <c r="N45" i="1"/>
  <c r="F44" i="36" s="1"/>
  <c r="L46" i="1"/>
  <c r="D45" i="36" s="1"/>
  <c r="M46" i="1"/>
  <c r="E45" i="36" s="1"/>
  <c r="N46" i="1"/>
  <c r="F45" i="36" s="1"/>
  <c r="AA255"/>
  <c r="AA205"/>
  <c r="AA155"/>
  <c r="AA105"/>
  <c r="AA55"/>
  <c r="AA5"/>
  <c r="AL256"/>
  <c r="AL257"/>
  <c r="AL258"/>
  <c r="AL259"/>
  <c r="AL260"/>
  <c r="AL261"/>
  <c r="AL262"/>
  <c r="AL263"/>
  <c r="AL264"/>
  <c r="AL265"/>
  <c r="AL266"/>
  <c r="AL267"/>
  <c r="AL268"/>
  <c r="AL269"/>
  <c r="AL270"/>
  <c r="AL271"/>
  <c r="AL272"/>
  <c r="AL273"/>
  <c r="AL274"/>
  <c r="AL275"/>
  <c r="AL276"/>
  <c r="AL277"/>
  <c r="AL278"/>
  <c r="AL279"/>
  <c r="AL280"/>
  <c r="AL281"/>
  <c r="AL282"/>
  <c r="AL283"/>
  <c r="AL284"/>
  <c r="AL285"/>
  <c r="AL286"/>
  <c r="AL287"/>
  <c r="AL288"/>
  <c r="AL289"/>
  <c r="AL290"/>
  <c r="AL291"/>
  <c r="AL292"/>
  <c r="AL293"/>
  <c r="AL294"/>
  <c r="AL295"/>
  <c r="AE256"/>
  <c r="AE257"/>
  <c r="AE258"/>
  <c r="AE259"/>
  <c r="AE260"/>
  <c r="AE261"/>
  <c r="AE262"/>
  <c r="AE263"/>
  <c r="AE264"/>
  <c r="AE265"/>
  <c r="AE266"/>
  <c r="AE267"/>
  <c r="AE268"/>
  <c r="AE269"/>
  <c r="AE270"/>
  <c r="AE271"/>
  <c r="AE272"/>
  <c r="AE273"/>
  <c r="AE274"/>
  <c r="AE275"/>
  <c r="AE276"/>
  <c r="AE277"/>
  <c r="AE278"/>
  <c r="AE279"/>
  <c r="AE280"/>
  <c r="AE281"/>
  <c r="AE282"/>
  <c r="AE283"/>
  <c r="AE284"/>
  <c r="AE285"/>
  <c r="AE286"/>
  <c r="AE287"/>
  <c r="AE288"/>
  <c r="AE289"/>
  <c r="AE290"/>
  <c r="AE291"/>
  <c r="AE292"/>
  <c r="AE293"/>
  <c r="AE294"/>
  <c r="AE295"/>
  <c r="X256"/>
  <c r="X257"/>
  <c r="X258"/>
  <c r="X259"/>
  <c r="X260"/>
  <c r="X261"/>
  <c r="X262"/>
  <c r="X263"/>
  <c r="X264"/>
  <c r="X265"/>
  <c r="X266"/>
  <c r="X267"/>
  <c r="X268"/>
  <c r="X269"/>
  <c r="X270"/>
  <c r="X271"/>
  <c r="X272"/>
  <c r="X273"/>
  <c r="X274"/>
  <c r="X275"/>
  <c r="X276"/>
  <c r="X277"/>
  <c r="X278"/>
  <c r="X279"/>
  <c r="X280"/>
  <c r="X281"/>
  <c r="X282"/>
  <c r="X283"/>
  <c r="X284"/>
  <c r="X285"/>
  <c r="X286"/>
  <c r="X287"/>
  <c r="X288"/>
  <c r="X289"/>
  <c r="X290"/>
  <c r="X291"/>
  <c r="X292"/>
  <c r="X293"/>
  <c r="X294"/>
  <c r="X29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J256"/>
  <c r="J257"/>
  <c r="J258"/>
  <c r="J259"/>
  <c r="J260"/>
  <c r="J261"/>
  <c r="J262"/>
  <c r="J263"/>
  <c r="J264"/>
  <c r="J265"/>
  <c r="J266"/>
  <c r="J267"/>
  <c r="J268"/>
  <c r="J269"/>
  <c r="J270"/>
  <c r="J271"/>
  <c r="J272"/>
  <c r="J273"/>
  <c r="J274"/>
  <c r="J275"/>
  <c r="J276"/>
  <c r="J277"/>
  <c r="J278"/>
  <c r="J279"/>
  <c r="J280"/>
  <c r="J281"/>
  <c r="J282"/>
  <c r="J283"/>
  <c r="J284"/>
  <c r="J285"/>
  <c r="J286"/>
  <c r="J287"/>
  <c r="J288"/>
  <c r="J289"/>
  <c r="J290"/>
  <c r="J291"/>
  <c r="J292"/>
  <c r="J293"/>
  <c r="J294"/>
  <c r="J29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J206"/>
  <c r="J207"/>
  <c r="J208"/>
  <c r="J209"/>
  <c r="J210"/>
  <c r="J211"/>
  <c r="J212"/>
  <c r="J213"/>
  <c r="J214"/>
  <c r="J215"/>
  <c r="J216"/>
  <c r="J217"/>
  <c r="J218"/>
  <c r="J219"/>
  <c r="J220"/>
  <c r="J221"/>
  <c r="J222"/>
  <c r="J223"/>
  <c r="J224"/>
  <c r="J225"/>
  <c r="J226"/>
  <c r="J227"/>
  <c r="J228"/>
  <c r="J229"/>
  <c r="J230"/>
  <c r="J231"/>
  <c r="J232"/>
  <c r="J233"/>
  <c r="J234"/>
  <c r="J235"/>
  <c r="J236"/>
  <c r="J237"/>
  <c r="J238"/>
  <c r="J239"/>
  <c r="J240"/>
  <c r="J241"/>
  <c r="J242"/>
  <c r="J243"/>
  <c r="J244"/>
  <c r="J24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X206"/>
  <c r="X207"/>
  <c r="X208"/>
  <c r="X209"/>
  <c r="X210"/>
  <c r="X211"/>
  <c r="X212"/>
  <c r="X213"/>
  <c r="X214"/>
  <c r="X215"/>
  <c r="X216"/>
  <c r="X217"/>
  <c r="X218"/>
  <c r="X219"/>
  <c r="X220"/>
  <c r="X221"/>
  <c r="X222"/>
  <c r="X223"/>
  <c r="X224"/>
  <c r="X225"/>
  <c r="X226"/>
  <c r="X227"/>
  <c r="X228"/>
  <c r="X229"/>
  <c r="X230"/>
  <c r="X231"/>
  <c r="X232"/>
  <c r="X233"/>
  <c r="X234"/>
  <c r="X235"/>
  <c r="X236"/>
  <c r="X237"/>
  <c r="X238"/>
  <c r="X239"/>
  <c r="X240"/>
  <c r="X241"/>
  <c r="X242"/>
  <c r="X243"/>
  <c r="X244"/>
  <c r="X245"/>
  <c r="AE206"/>
  <c r="AE207"/>
  <c r="AE208"/>
  <c r="AE209"/>
  <c r="AE210"/>
  <c r="AE211"/>
  <c r="AE212"/>
  <c r="AE213"/>
  <c r="AE214"/>
  <c r="AE215"/>
  <c r="AE216"/>
  <c r="AE217"/>
  <c r="AE218"/>
  <c r="AE219"/>
  <c r="AE220"/>
  <c r="AE221"/>
  <c r="AE222"/>
  <c r="AE223"/>
  <c r="AE224"/>
  <c r="AE225"/>
  <c r="AE226"/>
  <c r="AE227"/>
  <c r="AE228"/>
  <c r="AE229"/>
  <c r="AE230"/>
  <c r="AE231"/>
  <c r="AE232"/>
  <c r="AE233"/>
  <c r="AE234"/>
  <c r="AE235"/>
  <c r="AE236"/>
  <c r="AE237"/>
  <c r="AE238"/>
  <c r="AE239"/>
  <c r="AE240"/>
  <c r="AE241"/>
  <c r="AE242"/>
  <c r="AE243"/>
  <c r="AE244"/>
  <c r="AE245"/>
  <c r="AL206"/>
  <c r="AL207"/>
  <c r="AL208"/>
  <c r="AL209"/>
  <c r="AL210"/>
  <c r="AL211"/>
  <c r="AL212"/>
  <c r="AL213"/>
  <c r="AL214"/>
  <c r="AL215"/>
  <c r="AL216"/>
  <c r="AL217"/>
  <c r="AL218"/>
  <c r="AL219"/>
  <c r="AL220"/>
  <c r="AL221"/>
  <c r="AL222"/>
  <c r="AL223"/>
  <c r="AL224"/>
  <c r="AL225"/>
  <c r="AL226"/>
  <c r="AL227"/>
  <c r="AL228"/>
  <c r="AL229"/>
  <c r="AL230"/>
  <c r="AL231"/>
  <c r="AL232"/>
  <c r="AL233"/>
  <c r="AL234"/>
  <c r="AL235"/>
  <c r="AL236"/>
  <c r="AL237"/>
  <c r="AL238"/>
  <c r="AL239"/>
  <c r="AL240"/>
  <c r="AL241"/>
  <c r="AL242"/>
  <c r="AL243"/>
  <c r="AL244"/>
  <c r="AL245"/>
  <c r="AL156"/>
  <c r="AL157"/>
  <c r="AL158"/>
  <c r="AL159"/>
  <c r="AL160"/>
  <c r="AL161"/>
  <c r="AL162"/>
  <c r="AL163"/>
  <c r="AL164"/>
  <c r="AL165"/>
  <c r="AL166"/>
  <c r="AL167"/>
  <c r="AL168"/>
  <c r="AL169"/>
  <c r="AL170"/>
  <c r="AL171"/>
  <c r="AL172"/>
  <c r="AL173"/>
  <c r="AL174"/>
  <c r="AL175"/>
  <c r="AL176"/>
  <c r="AL177"/>
  <c r="AL178"/>
  <c r="AL179"/>
  <c r="AL180"/>
  <c r="AL181"/>
  <c r="AL182"/>
  <c r="AL183"/>
  <c r="AL184"/>
  <c r="AL185"/>
  <c r="AL186"/>
  <c r="AL187"/>
  <c r="AL188"/>
  <c r="AL189"/>
  <c r="AL190"/>
  <c r="AL191"/>
  <c r="AL192"/>
  <c r="AL193"/>
  <c r="AL194"/>
  <c r="AL195"/>
  <c r="AE156"/>
  <c r="AE157"/>
  <c r="AE158"/>
  <c r="AE159"/>
  <c r="AE160"/>
  <c r="AE161"/>
  <c r="AE162"/>
  <c r="AE163"/>
  <c r="AE164"/>
  <c r="AE165"/>
  <c r="AE166"/>
  <c r="AE167"/>
  <c r="AE168"/>
  <c r="AE169"/>
  <c r="AE170"/>
  <c r="AE171"/>
  <c r="AE172"/>
  <c r="AE173"/>
  <c r="AE174"/>
  <c r="AE175"/>
  <c r="AE176"/>
  <c r="AE177"/>
  <c r="AE178"/>
  <c r="AE179"/>
  <c r="AE180"/>
  <c r="AE181"/>
  <c r="AE182"/>
  <c r="AE183"/>
  <c r="AE184"/>
  <c r="AE185"/>
  <c r="AE186"/>
  <c r="AE187"/>
  <c r="AE188"/>
  <c r="AE189"/>
  <c r="AE190"/>
  <c r="AE191"/>
  <c r="AE192"/>
  <c r="AE193"/>
  <c r="AE194"/>
  <c r="AE195"/>
  <c r="X156"/>
  <c r="X157"/>
  <c r="X158"/>
  <c r="X159"/>
  <c r="X160"/>
  <c r="X161"/>
  <c r="X162"/>
  <c r="X163"/>
  <c r="X164"/>
  <c r="X165"/>
  <c r="X166"/>
  <c r="X167"/>
  <c r="X168"/>
  <c r="X169"/>
  <c r="X170"/>
  <c r="X171"/>
  <c r="X172"/>
  <c r="X173"/>
  <c r="X174"/>
  <c r="X175"/>
  <c r="X176"/>
  <c r="X177"/>
  <c r="X178"/>
  <c r="X179"/>
  <c r="X180"/>
  <c r="X181"/>
  <c r="X182"/>
  <c r="X183"/>
  <c r="X184"/>
  <c r="X185"/>
  <c r="X186"/>
  <c r="X187"/>
  <c r="X188"/>
  <c r="X189"/>
  <c r="X190"/>
  <c r="X191"/>
  <c r="X192"/>
  <c r="X193"/>
  <c r="X194"/>
  <c r="X19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J156"/>
  <c r="J157"/>
  <c r="J158"/>
  <c r="J159"/>
  <c r="J160"/>
  <c r="J161"/>
  <c r="J162"/>
  <c r="J163"/>
  <c r="J164"/>
  <c r="J165"/>
  <c r="J166"/>
  <c r="J167"/>
  <c r="J168"/>
  <c r="J169"/>
  <c r="J170"/>
  <c r="J171"/>
  <c r="J172"/>
  <c r="J173"/>
  <c r="J174"/>
  <c r="J175"/>
  <c r="J176"/>
  <c r="J177"/>
  <c r="J178"/>
  <c r="J179"/>
  <c r="J180"/>
  <c r="J181"/>
  <c r="J182"/>
  <c r="J183"/>
  <c r="J184"/>
  <c r="J185"/>
  <c r="J186"/>
  <c r="J187"/>
  <c r="J188"/>
  <c r="J189"/>
  <c r="J190"/>
  <c r="J191"/>
  <c r="J192"/>
  <c r="J193"/>
  <c r="J194"/>
  <c r="J19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J106"/>
  <c r="J107"/>
  <c r="J108"/>
  <c r="J109"/>
  <c r="J110"/>
  <c r="J111"/>
  <c r="J112"/>
  <c r="J113"/>
  <c r="J114"/>
  <c r="J115"/>
  <c r="J116"/>
  <c r="J117"/>
  <c r="J118"/>
  <c r="J119"/>
  <c r="J120"/>
  <c r="J121"/>
  <c r="J122"/>
  <c r="J123"/>
  <c r="J124"/>
  <c r="J125"/>
  <c r="J126"/>
  <c r="J127"/>
  <c r="J128"/>
  <c r="J129"/>
  <c r="J130"/>
  <c r="J131"/>
  <c r="J132"/>
  <c r="J133"/>
  <c r="J134"/>
  <c r="J135"/>
  <c r="J136"/>
  <c r="J137"/>
  <c r="J138"/>
  <c r="J139"/>
  <c r="J140"/>
  <c r="J141"/>
  <c r="J142"/>
  <c r="J143"/>
  <c r="J144"/>
  <c r="J14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X106"/>
  <c r="X107"/>
  <c r="X108"/>
  <c r="X109"/>
  <c r="X110"/>
  <c r="X111"/>
  <c r="X112"/>
  <c r="X113"/>
  <c r="X114"/>
  <c r="X115"/>
  <c r="X116"/>
  <c r="X117"/>
  <c r="X118"/>
  <c r="X119"/>
  <c r="X120"/>
  <c r="X121"/>
  <c r="X122"/>
  <c r="X123"/>
  <c r="X124"/>
  <c r="X125"/>
  <c r="X126"/>
  <c r="X127"/>
  <c r="X128"/>
  <c r="X129"/>
  <c r="X130"/>
  <c r="X131"/>
  <c r="X132"/>
  <c r="X133"/>
  <c r="X134"/>
  <c r="X135"/>
  <c r="X136"/>
  <c r="X137"/>
  <c r="X138"/>
  <c r="X139"/>
  <c r="X140"/>
  <c r="X141"/>
  <c r="X142"/>
  <c r="X143"/>
  <c r="X144"/>
  <c r="X145"/>
  <c r="AE106"/>
  <c r="AE107"/>
  <c r="AE108"/>
  <c r="AE109"/>
  <c r="AE110"/>
  <c r="AE111"/>
  <c r="AE112"/>
  <c r="AE113"/>
  <c r="AE114"/>
  <c r="AE115"/>
  <c r="AE116"/>
  <c r="AE117"/>
  <c r="AE118"/>
  <c r="AE119"/>
  <c r="AE120"/>
  <c r="AE121"/>
  <c r="AE122"/>
  <c r="AE123"/>
  <c r="AE124"/>
  <c r="AE125"/>
  <c r="AE126"/>
  <c r="AE127"/>
  <c r="AE128"/>
  <c r="AE129"/>
  <c r="AE130"/>
  <c r="AE131"/>
  <c r="AE132"/>
  <c r="AE133"/>
  <c r="AE134"/>
  <c r="AE135"/>
  <c r="AE136"/>
  <c r="AE137"/>
  <c r="AE138"/>
  <c r="AE139"/>
  <c r="AE140"/>
  <c r="AE141"/>
  <c r="AE142"/>
  <c r="AE143"/>
  <c r="AE144"/>
  <c r="AE145"/>
  <c r="AL106"/>
  <c r="AL107"/>
  <c r="AL108"/>
  <c r="AL109"/>
  <c r="AL110"/>
  <c r="AL111"/>
  <c r="AL112"/>
  <c r="AL113"/>
  <c r="AL114"/>
  <c r="AL115"/>
  <c r="AL116"/>
  <c r="AL117"/>
  <c r="AL118"/>
  <c r="AL119"/>
  <c r="AL120"/>
  <c r="AL121"/>
  <c r="AL122"/>
  <c r="AL123"/>
  <c r="AL124"/>
  <c r="AL125"/>
  <c r="AL126"/>
  <c r="AL127"/>
  <c r="AL128"/>
  <c r="AL129"/>
  <c r="AL130"/>
  <c r="AL131"/>
  <c r="AL132"/>
  <c r="AL133"/>
  <c r="AL134"/>
  <c r="AL135"/>
  <c r="AL136"/>
  <c r="AL137"/>
  <c r="AL138"/>
  <c r="AL139"/>
  <c r="AL140"/>
  <c r="AL141"/>
  <c r="AL142"/>
  <c r="AL143"/>
  <c r="AL144"/>
  <c r="AL145"/>
  <c r="AL56"/>
  <c r="AL57"/>
  <c r="AL58"/>
  <c r="AL59"/>
  <c r="AL60"/>
  <c r="AL61"/>
  <c r="AL62"/>
  <c r="AL63"/>
  <c r="AL64"/>
  <c r="AL65"/>
  <c r="AL66"/>
  <c r="AL67"/>
  <c r="AL68"/>
  <c r="AL69"/>
  <c r="AL70"/>
  <c r="AL71"/>
  <c r="AL72"/>
  <c r="AL73"/>
  <c r="AL74"/>
  <c r="AL75"/>
  <c r="AL76"/>
  <c r="AL77"/>
  <c r="AL78"/>
  <c r="AL79"/>
  <c r="AL80"/>
  <c r="AL81"/>
  <c r="AL82"/>
  <c r="AL83"/>
  <c r="AL84"/>
  <c r="AL85"/>
  <c r="AL86"/>
  <c r="AL87"/>
  <c r="AL88"/>
  <c r="AL89"/>
  <c r="AL90"/>
  <c r="AL91"/>
  <c r="AL92"/>
  <c r="AL93"/>
  <c r="AL94"/>
  <c r="AL95"/>
  <c r="AE56"/>
  <c r="AE57"/>
  <c r="AE58"/>
  <c r="AE59"/>
  <c r="AE60"/>
  <c r="AE61"/>
  <c r="AE62"/>
  <c r="AE63"/>
  <c r="AE64"/>
  <c r="AE65"/>
  <c r="AE66"/>
  <c r="AE67"/>
  <c r="AE68"/>
  <c r="AE69"/>
  <c r="AE70"/>
  <c r="AE71"/>
  <c r="AE72"/>
  <c r="AE73"/>
  <c r="AE74"/>
  <c r="AE75"/>
  <c r="AE76"/>
  <c r="AE77"/>
  <c r="AE78"/>
  <c r="AE79"/>
  <c r="AE80"/>
  <c r="AE81"/>
  <c r="AE82"/>
  <c r="AE83"/>
  <c r="AE84"/>
  <c r="AE85"/>
  <c r="AE86"/>
  <c r="AE87"/>
  <c r="AE88"/>
  <c r="AE89"/>
  <c r="AE90"/>
  <c r="AE91"/>
  <c r="AE92"/>
  <c r="AE93"/>
  <c r="AE94"/>
  <c r="AE95"/>
  <c r="X56"/>
  <c r="X57"/>
  <c r="X58"/>
  <c r="X59"/>
  <c r="X60"/>
  <c r="X61"/>
  <c r="X62"/>
  <c r="X63"/>
  <c r="X64"/>
  <c r="X65"/>
  <c r="X66"/>
  <c r="X67"/>
  <c r="X68"/>
  <c r="X69"/>
  <c r="X70"/>
  <c r="X71"/>
  <c r="X72"/>
  <c r="X73"/>
  <c r="X74"/>
  <c r="X75"/>
  <c r="X76"/>
  <c r="X77"/>
  <c r="X78"/>
  <c r="X79"/>
  <c r="X80"/>
  <c r="X81"/>
  <c r="X82"/>
  <c r="X83"/>
  <c r="X84"/>
  <c r="X85"/>
  <c r="X86"/>
  <c r="X87"/>
  <c r="X88"/>
  <c r="X89"/>
  <c r="X90"/>
  <c r="X91"/>
  <c r="X92"/>
  <c r="X93"/>
  <c r="X94"/>
  <c r="X9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J56"/>
  <c r="J57"/>
  <c r="J58"/>
  <c r="J59"/>
  <c r="J60"/>
  <c r="J61"/>
  <c r="J62"/>
  <c r="J63"/>
  <c r="J64"/>
  <c r="J65"/>
  <c r="J66"/>
  <c r="J67"/>
  <c r="J68"/>
  <c r="J69"/>
  <c r="J70"/>
  <c r="J71"/>
  <c r="J72"/>
  <c r="J73"/>
  <c r="J74"/>
  <c r="J75"/>
  <c r="J76"/>
  <c r="J77"/>
  <c r="J78"/>
  <c r="J79"/>
  <c r="J80"/>
  <c r="J81"/>
  <c r="J82"/>
  <c r="J83"/>
  <c r="J84"/>
  <c r="J85"/>
  <c r="J86"/>
  <c r="J87"/>
  <c r="J88"/>
  <c r="J89"/>
  <c r="J90"/>
  <c r="J91"/>
  <c r="J92"/>
  <c r="J93"/>
  <c r="J94"/>
  <c r="J9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AL6"/>
  <c r="AL7"/>
  <c r="AL8"/>
  <c r="AL9"/>
  <c r="AL10"/>
  <c r="AL11"/>
  <c r="AL12"/>
  <c r="AL13"/>
  <c r="AL14"/>
  <c r="AL15"/>
  <c r="AL16"/>
  <c r="AL17"/>
  <c r="AL18"/>
  <c r="AL19"/>
  <c r="AL20"/>
  <c r="AL21"/>
  <c r="AL22"/>
  <c r="AL23"/>
  <c r="AL24"/>
  <c r="AL25"/>
  <c r="AL26"/>
  <c r="AL27"/>
  <c r="AL28"/>
  <c r="AL29"/>
  <c r="AL30"/>
  <c r="AL31"/>
  <c r="AL32"/>
  <c r="AL33"/>
  <c r="AL34"/>
  <c r="AL35"/>
  <c r="AL36"/>
  <c r="AL37"/>
  <c r="AL38"/>
  <c r="AL39"/>
  <c r="AL40"/>
  <c r="AL41"/>
  <c r="AL42"/>
  <c r="AL43"/>
  <c r="AL44"/>
  <c r="AL45"/>
  <c r="AE6"/>
  <c r="AE7"/>
  <c r="AE8"/>
  <c r="AE9"/>
  <c r="AE10"/>
  <c r="AE11"/>
  <c r="AE12"/>
  <c r="AE13"/>
  <c r="AE14"/>
  <c r="AE15"/>
  <c r="AE16"/>
  <c r="AE17"/>
  <c r="AE18"/>
  <c r="AE19"/>
  <c r="AE20"/>
  <c r="AE21"/>
  <c r="AE22"/>
  <c r="AE23"/>
  <c r="AE24"/>
  <c r="AE25"/>
  <c r="AE26"/>
  <c r="AE27"/>
  <c r="AE28"/>
  <c r="AE29"/>
  <c r="AE30"/>
  <c r="AE31"/>
  <c r="AE32"/>
  <c r="AE33"/>
  <c r="AE34"/>
  <c r="AE35"/>
  <c r="AE36"/>
  <c r="AE37"/>
  <c r="AE38"/>
  <c r="AE39"/>
  <c r="AE40"/>
  <c r="AE41"/>
  <c r="AE42"/>
  <c r="AE43"/>
  <c r="AE44"/>
  <c r="AE45"/>
  <c r="X6"/>
  <c r="X7"/>
  <c r="X8"/>
  <c r="X9"/>
  <c r="X10"/>
  <c r="X11"/>
  <c r="X12"/>
  <c r="X13"/>
  <c r="X14"/>
  <c r="X15"/>
  <c r="X16"/>
  <c r="X17"/>
  <c r="X18"/>
  <c r="X19"/>
  <c r="X20"/>
  <c r="X21"/>
  <c r="X22"/>
  <c r="X23"/>
  <c r="X24"/>
  <c r="X25"/>
  <c r="X26"/>
  <c r="X27"/>
  <c r="X28"/>
  <c r="X29"/>
  <c r="X30"/>
  <c r="X31"/>
  <c r="X32"/>
  <c r="X33"/>
  <c r="X34"/>
  <c r="X35"/>
  <c r="X36"/>
  <c r="X37"/>
  <c r="X38"/>
  <c r="X39"/>
  <c r="X40"/>
  <c r="X41"/>
  <c r="X42"/>
  <c r="X43"/>
  <c r="X44"/>
  <c r="X45"/>
  <c r="Q6"/>
  <c r="Q7"/>
  <c r="Q8"/>
  <c r="Q9"/>
  <c r="Q10"/>
  <c r="Q11"/>
  <c r="Q12"/>
  <c r="Q13"/>
  <c r="Q14"/>
  <c r="Q15"/>
  <c r="Q16"/>
  <c r="Q17"/>
  <c r="Q18"/>
  <c r="Q19"/>
  <c r="Q20"/>
  <c r="Q21"/>
  <c r="Q22"/>
  <c r="Q23"/>
  <c r="Q24"/>
  <c r="Q25"/>
  <c r="Q26"/>
  <c r="Q27"/>
  <c r="Q28"/>
  <c r="Q29"/>
  <c r="Q30"/>
  <c r="Q31"/>
  <c r="Q32"/>
  <c r="Q33"/>
  <c r="Q34"/>
  <c r="Q35"/>
  <c r="Q36"/>
  <c r="Q37"/>
  <c r="Q38"/>
  <c r="Q39"/>
  <c r="Q40"/>
  <c r="Q41"/>
  <c r="Q42"/>
  <c r="Q43"/>
  <c r="Q44"/>
  <c r="Q45"/>
  <c r="J6"/>
  <c r="J7"/>
  <c r="J8"/>
  <c r="J9"/>
  <c r="J10"/>
  <c r="J11"/>
  <c r="J12"/>
  <c r="J13"/>
  <c r="J14"/>
  <c r="J15"/>
  <c r="J16"/>
  <c r="J17"/>
  <c r="J18"/>
  <c r="J19"/>
  <c r="J20"/>
  <c r="J21"/>
  <c r="J22"/>
  <c r="J23"/>
  <c r="J24"/>
  <c r="J25"/>
  <c r="J26"/>
  <c r="J27"/>
  <c r="J28"/>
  <c r="J29"/>
  <c r="J30"/>
  <c r="J31"/>
  <c r="J32"/>
  <c r="J33"/>
  <c r="J34"/>
  <c r="J35"/>
  <c r="J36"/>
  <c r="J37"/>
  <c r="J38"/>
  <c r="J39"/>
  <c r="J40"/>
  <c r="J41"/>
  <c r="J42"/>
  <c r="J43"/>
  <c r="J44"/>
  <c r="J45"/>
  <c r="C6"/>
  <c r="C7"/>
  <c r="C8"/>
  <c r="C9"/>
  <c r="C10"/>
  <c r="C11"/>
  <c r="C12"/>
  <c r="C13"/>
  <c r="C14"/>
  <c r="C15"/>
  <c r="C16"/>
  <c r="C17"/>
  <c r="C18"/>
  <c r="C19"/>
  <c r="C20"/>
  <c r="C21"/>
  <c r="C22"/>
  <c r="C23"/>
  <c r="C24"/>
  <c r="C25"/>
  <c r="C26"/>
  <c r="C27"/>
  <c r="C28"/>
  <c r="C29"/>
  <c r="C30"/>
  <c r="C31"/>
  <c r="C32"/>
  <c r="C33"/>
  <c r="C34"/>
  <c r="C35"/>
  <c r="C36"/>
  <c r="C37"/>
  <c r="C38"/>
  <c r="C39"/>
  <c r="C40"/>
  <c r="C41"/>
  <c r="C42"/>
  <c r="C43"/>
  <c r="C44"/>
  <c r="C45"/>
  <c r="B256"/>
  <c r="B257"/>
  <c r="B258"/>
  <c r="B259"/>
  <c r="B260"/>
  <c r="B261"/>
  <c r="B262"/>
  <c r="B263"/>
  <c r="B264"/>
  <c r="B265"/>
  <c r="B266"/>
  <c r="B267"/>
  <c r="B268"/>
  <c r="B269"/>
  <c r="B270"/>
  <c r="B271"/>
  <c r="B272"/>
  <c r="B273"/>
  <c r="B274"/>
  <c r="B275"/>
  <c r="B276"/>
  <c r="B277"/>
  <c r="B278"/>
  <c r="B279"/>
  <c r="B280"/>
  <c r="B281"/>
  <c r="B282"/>
  <c r="B283"/>
  <c r="B284"/>
  <c r="B285"/>
  <c r="B286"/>
  <c r="B287"/>
  <c r="B288"/>
  <c r="B289"/>
  <c r="B290"/>
  <c r="B291"/>
  <c r="B292"/>
  <c r="B293"/>
  <c r="B294"/>
  <c r="B29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P256"/>
  <c r="P257"/>
  <c r="P258"/>
  <c r="P259"/>
  <c r="P260"/>
  <c r="P261"/>
  <c r="P262"/>
  <c r="P263"/>
  <c r="P264"/>
  <c r="P265"/>
  <c r="P266"/>
  <c r="P267"/>
  <c r="P268"/>
  <c r="P269"/>
  <c r="P270"/>
  <c r="P271"/>
  <c r="P272"/>
  <c r="P273"/>
  <c r="P274"/>
  <c r="P275"/>
  <c r="P276"/>
  <c r="P277"/>
  <c r="P278"/>
  <c r="P279"/>
  <c r="P280"/>
  <c r="P281"/>
  <c r="P282"/>
  <c r="P283"/>
  <c r="P284"/>
  <c r="P285"/>
  <c r="P286"/>
  <c r="P287"/>
  <c r="P288"/>
  <c r="P289"/>
  <c r="P290"/>
  <c r="P291"/>
  <c r="P292"/>
  <c r="P293"/>
  <c r="P294"/>
  <c r="P295"/>
  <c r="W256"/>
  <c r="W257"/>
  <c r="W258"/>
  <c r="W259"/>
  <c r="W260"/>
  <c r="W261"/>
  <c r="W262"/>
  <c r="W263"/>
  <c r="W264"/>
  <c r="W265"/>
  <c r="W266"/>
  <c r="W267"/>
  <c r="W268"/>
  <c r="W269"/>
  <c r="W270"/>
  <c r="W271"/>
  <c r="W272"/>
  <c r="W273"/>
  <c r="W274"/>
  <c r="W275"/>
  <c r="W276"/>
  <c r="W277"/>
  <c r="W278"/>
  <c r="W279"/>
  <c r="W280"/>
  <c r="W281"/>
  <c r="W282"/>
  <c r="W283"/>
  <c r="W284"/>
  <c r="W285"/>
  <c r="W286"/>
  <c r="W287"/>
  <c r="W288"/>
  <c r="W289"/>
  <c r="W290"/>
  <c r="W291"/>
  <c r="W292"/>
  <c r="W293"/>
  <c r="W294"/>
  <c r="W295"/>
  <c r="AD256"/>
  <c r="AD257"/>
  <c r="AD258"/>
  <c r="AD259"/>
  <c r="AD260"/>
  <c r="AD261"/>
  <c r="AD262"/>
  <c r="AD263"/>
  <c r="AD264"/>
  <c r="AD265"/>
  <c r="AD266"/>
  <c r="AD267"/>
  <c r="AD268"/>
  <c r="AD269"/>
  <c r="AD270"/>
  <c r="AD271"/>
  <c r="AD272"/>
  <c r="AD273"/>
  <c r="AD274"/>
  <c r="AD275"/>
  <c r="AD276"/>
  <c r="AD277"/>
  <c r="AD278"/>
  <c r="AD279"/>
  <c r="AD280"/>
  <c r="AD281"/>
  <c r="AD282"/>
  <c r="AD283"/>
  <c r="AD284"/>
  <c r="AD285"/>
  <c r="AD286"/>
  <c r="AD287"/>
  <c r="AD288"/>
  <c r="AD289"/>
  <c r="AD290"/>
  <c r="AD291"/>
  <c r="AD292"/>
  <c r="AD293"/>
  <c r="AD294"/>
  <c r="AD295"/>
  <c r="AK256"/>
  <c r="AK257"/>
  <c r="AK258"/>
  <c r="AK259"/>
  <c r="AK260"/>
  <c r="AK261"/>
  <c r="AK262"/>
  <c r="AK263"/>
  <c r="AK264"/>
  <c r="AK265"/>
  <c r="AK266"/>
  <c r="AK267"/>
  <c r="AK268"/>
  <c r="AK269"/>
  <c r="AK270"/>
  <c r="AK271"/>
  <c r="AK272"/>
  <c r="AK273"/>
  <c r="AK274"/>
  <c r="AK275"/>
  <c r="AK276"/>
  <c r="AK277"/>
  <c r="AK278"/>
  <c r="AK279"/>
  <c r="AK280"/>
  <c r="AK281"/>
  <c r="AK282"/>
  <c r="AK283"/>
  <c r="AK284"/>
  <c r="AK285"/>
  <c r="AK286"/>
  <c r="AK287"/>
  <c r="AK288"/>
  <c r="AK289"/>
  <c r="AK290"/>
  <c r="AK291"/>
  <c r="AK292"/>
  <c r="AK293"/>
  <c r="AK294"/>
  <c r="AK295"/>
  <c r="AK206"/>
  <c r="AK207"/>
  <c r="AK208"/>
  <c r="AK209"/>
  <c r="AK210"/>
  <c r="AK211"/>
  <c r="AK212"/>
  <c r="AK213"/>
  <c r="AK214"/>
  <c r="AK215"/>
  <c r="AK216"/>
  <c r="AK217"/>
  <c r="AK218"/>
  <c r="AK219"/>
  <c r="AK220"/>
  <c r="AK221"/>
  <c r="AK222"/>
  <c r="AK223"/>
  <c r="AK224"/>
  <c r="AK225"/>
  <c r="AK226"/>
  <c r="AK227"/>
  <c r="AK228"/>
  <c r="AK229"/>
  <c r="AK230"/>
  <c r="AK231"/>
  <c r="AK232"/>
  <c r="AK233"/>
  <c r="AK234"/>
  <c r="AK235"/>
  <c r="AK236"/>
  <c r="AK237"/>
  <c r="AK238"/>
  <c r="AK239"/>
  <c r="AK240"/>
  <c r="AK241"/>
  <c r="AK242"/>
  <c r="AK243"/>
  <c r="AK244"/>
  <c r="AK245"/>
  <c r="AD206"/>
  <c r="AD207"/>
  <c r="AD208"/>
  <c r="AD209"/>
  <c r="AD210"/>
  <c r="AD211"/>
  <c r="AD212"/>
  <c r="AD213"/>
  <c r="AD214"/>
  <c r="AD215"/>
  <c r="AD216"/>
  <c r="AD217"/>
  <c r="AD218"/>
  <c r="AD219"/>
  <c r="AD220"/>
  <c r="AD221"/>
  <c r="AD222"/>
  <c r="AD223"/>
  <c r="AD224"/>
  <c r="AD225"/>
  <c r="AD226"/>
  <c r="AD227"/>
  <c r="AD228"/>
  <c r="AD229"/>
  <c r="AD230"/>
  <c r="AD231"/>
  <c r="AD232"/>
  <c r="AD233"/>
  <c r="AD234"/>
  <c r="AD235"/>
  <c r="AD236"/>
  <c r="AD237"/>
  <c r="AD238"/>
  <c r="AD239"/>
  <c r="AD240"/>
  <c r="AD241"/>
  <c r="AD242"/>
  <c r="AD243"/>
  <c r="AD244"/>
  <c r="AD245"/>
  <c r="W206"/>
  <c r="W207"/>
  <c r="W208"/>
  <c r="W209"/>
  <c r="W210"/>
  <c r="W211"/>
  <c r="W212"/>
  <c r="W213"/>
  <c r="W214"/>
  <c r="W215"/>
  <c r="W216"/>
  <c r="W217"/>
  <c r="W218"/>
  <c r="W219"/>
  <c r="W220"/>
  <c r="W221"/>
  <c r="W222"/>
  <c r="W223"/>
  <c r="W224"/>
  <c r="W225"/>
  <c r="W226"/>
  <c r="W227"/>
  <c r="W228"/>
  <c r="W229"/>
  <c r="W230"/>
  <c r="W231"/>
  <c r="W232"/>
  <c r="W233"/>
  <c r="W234"/>
  <c r="W235"/>
  <c r="W236"/>
  <c r="W237"/>
  <c r="W238"/>
  <c r="W239"/>
  <c r="W240"/>
  <c r="W241"/>
  <c r="W242"/>
  <c r="W243"/>
  <c r="W244"/>
  <c r="W245"/>
  <c r="P206"/>
  <c r="P207"/>
  <c r="P208"/>
  <c r="P209"/>
  <c r="P210"/>
  <c r="P211"/>
  <c r="P212"/>
  <c r="P213"/>
  <c r="P214"/>
  <c r="P215"/>
  <c r="P216"/>
  <c r="P217"/>
  <c r="P218"/>
  <c r="P219"/>
  <c r="P220"/>
  <c r="P221"/>
  <c r="P222"/>
  <c r="P223"/>
  <c r="P224"/>
  <c r="P225"/>
  <c r="P226"/>
  <c r="P227"/>
  <c r="P228"/>
  <c r="P229"/>
  <c r="P230"/>
  <c r="P231"/>
  <c r="P232"/>
  <c r="P233"/>
  <c r="P234"/>
  <c r="P235"/>
  <c r="P236"/>
  <c r="P237"/>
  <c r="P238"/>
  <c r="P239"/>
  <c r="P240"/>
  <c r="P241"/>
  <c r="P242"/>
  <c r="P243"/>
  <c r="P244"/>
  <c r="P24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B206"/>
  <c r="B207"/>
  <c r="B208"/>
  <c r="B209"/>
  <c r="B210"/>
  <c r="B211"/>
  <c r="B212"/>
  <c r="B213"/>
  <c r="B214"/>
  <c r="B215"/>
  <c r="B216"/>
  <c r="B217"/>
  <c r="B218"/>
  <c r="B219"/>
  <c r="B220"/>
  <c r="B221"/>
  <c r="B222"/>
  <c r="B223"/>
  <c r="B224"/>
  <c r="B225"/>
  <c r="B226"/>
  <c r="B227"/>
  <c r="B228"/>
  <c r="B229"/>
  <c r="B230"/>
  <c r="B231"/>
  <c r="B232"/>
  <c r="B233"/>
  <c r="B234"/>
  <c r="B235"/>
  <c r="B236"/>
  <c r="B237"/>
  <c r="B238"/>
  <c r="B239"/>
  <c r="B240"/>
  <c r="B241"/>
  <c r="B242"/>
  <c r="B243"/>
  <c r="B244"/>
  <c r="B245"/>
  <c r="AK156"/>
  <c r="AK157"/>
  <c r="AK158"/>
  <c r="AK159"/>
  <c r="AK160"/>
  <c r="AK161"/>
  <c r="AK162"/>
  <c r="AK163"/>
  <c r="AK164"/>
  <c r="AK165"/>
  <c r="AK166"/>
  <c r="AK167"/>
  <c r="AK168"/>
  <c r="AK169"/>
  <c r="AK170"/>
  <c r="AK171"/>
  <c r="AK172"/>
  <c r="AK173"/>
  <c r="AK174"/>
  <c r="AK175"/>
  <c r="AK176"/>
  <c r="AK177"/>
  <c r="AK178"/>
  <c r="AK179"/>
  <c r="AK180"/>
  <c r="AK181"/>
  <c r="AK182"/>
  <c r="AK183"/>
  <c r="AK184"/>
  <c r="AK185"/>
  <c r="AK186"/>
  <c r="AK187"/>
  <c r="AK188"/>
  <c r="AK189"/>
  <c r="AK190"/>
  <c r="AK191"/>
  <c r="AK192"/>
  <c r="AK193"/>
  <c r="AK194"/>
  <c r="AK195"/>
  <c r="AD156"/>
  <c r="AD157"/>
  <c r="AD158"/>
  <c r="AD159"/>
  <c r="AD160"/>
  <c r="AD161"/>
  <c r="AD162"/>
  <c r="AD163"/>
  <c r="AD164"/>
  <c r="AD165"/>
  <c r="AD166"/>
  <c r="AD167"/>
  <c r="AD168"/>
  <c r="AD169"/>
  <c r="AD170"/>
  <c r="AD171"/>
  <c r="AD172"/>
  <c r="AD173"/>
  <c r="AD174"/>
  <c r="AD175"/>
  <c r="AD176"/>
  <c r="AD177"/>
  <c r="AD178"/>
  <c r="AD179"/>
  <c r="AD180"/>
  <c r="AD181"/>
  <c r="AD182"/>
  <c r="AD183"/>
  <c r="AD184"/>
  <c r="AD185"/>
  <c r="AD186"/>
  <c r="AD187"/>
  <c r="AD188"/>
  <c r="AD189"/>
  <c r="AD190"/>
  <c r="AD191"/>
  <c r="AD192"/>
  <c r="AD193"/>
  <c r="AD194"/>
  <c r="AD195"/>
  <c r="W156"/>
  <c r="W157"/>
  <c r="W158"/>
  <c r="W159"/>
  <c r="W160"/>
  <c r="W161"/>
  <c r="W162"/>
  <c r="W163"/>
  <c r="W164"/>
  <c r="W165"/>
  <c r="W166"/>
  <c r="W167"/>
  <c r="W168"/>
  <c r="W169"/>
  <c r="W170"/>
  <c r="W171"/>
  <c r="W172"/>
  <c r="W173"/>
  <c r="W174"/>
  <c r="W175"/>
  <c r="W176"/>
  <c r="W177"/>
  <c r="W178"/>
  <c r="W179"/>
  <c r="W180"/>
  <c r="W181"/>
  <c r="W182"/>
  <c r="W183"/>
  <c r="W184"/>
  <c r="W185"/>
  <c r="W186"/>
  <c r="W187"/>
  <c r="W188"/>
  <c r="W189"/>
  <c r="W190"/>
  <c r="W191"/>
  <c r="W192"/>
  <c r="W193"/>
  <c r="W194"/>
  <c r="W195"/>
  <c r="P156"/>
  <c r="P157"/>
  <c r="P158"/>
  <c r="P159"/>
  <c r="P160"/>
  <c r="P161"/>
  <c r="P162"/>
  <c r="P163"/>
  <c r="P164"/>
  <c r="P165"/>
  <c r="P166"/>
  <c r="P167"/>
  <c r="P168"/>
  <c r="P169"/>
  <c r="P170"/>
  <c r="P171"/>
  <c r="P172"/>
  <c r="P173"/>
  <c r="P174"/>
  <c r="P175"/>
  <c r="P176"/>
  <c r="P177"/>
  <c r="P178"/>
  <c r="P179"/>
  <c r="P180"/>
  <c r="P181"/>
  <c r="P182"/>
  <c r="P183"/>
  <c r="P184"/>
  <c r="P185"/>
  <c r="P186"/>
  <c r="P187"/>
  <c r="P188"/>
  <c r="P189"/>
  <c r="P190"/>
  <c r="P191"/>
  <c r="P192"/>
  <c r="P193"/>
  <c r="P194"/>
  <c r="P19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B156"/>
  <c r="B157"/>
  <c r="B158"/>
  <c r="B159"/>
  <c r="B160"/>
  <c r="B161"/>
  <c r="B162"/>
  <c r="B163"/>
  <c r="B164"/>
  <c r="B165"/>
  <c r="B166"/>
  <c r="B167"/>
  <c r="B168"/>
  <c r="B169"/>
  <c r="B170"/>
  <c r="B171"/>
  <c r="B172"/>
  <c r="B173"/>
  <c r="B174"/>
  <c r="B175"/>
  <c r="B176"/>
  <c r="B177"/>
  <c r="B178"/>
  <c r="B179"/>
  <c r="B180"/>
  <c r="B181"/>
  <c r="B182"/>
  <c r="B183"/>
  <c r="B184"/>
  <c r="B185"/>
  <c r="B186"/>
  <c r="B187"/>
  <c r="B188"/>
  <c r="B189"/>
  <c r="B190"/>
  <c r="B191"/>
  <c r="B192"/>
  <c r="B193"/>
  <c r="B194"/>
  <c r="B195"/>
  <c r="AK106"/>
  <c r="AK107"/>
  <c r="AK108"/>
  <c r="AK109"/>
  <c r="AK110"/>
  <c r="AK111"/>
  <c r="AK112"/>
  <c r="AK113"/>
  <c r="AK114"/>
  <c r="AK115"/>
  <c r="AK116"/>
  <c r="AK117"/>
  <c r="AK118"/>
  <c r="AK119"/>
  <c r="AK120"/>
  <c r="AK121"/>
  <c r="AK122"/>
  <c r="AK123"/>
  <c r="AK124"/>
  <c r="AK125"/>
  <c r="AK126"/>
  <c r="AK127"/>
  <c r="AK128"/>
  <c r="AK129"/>
  <c r="AK130"/>
  <c r="AK131"/>
  <c r="AK132"/>
  <c r="AK133"/>
  <c r="AK134"/>
  <c r="AK135"/>
  <c r="AK136"/>
  <c r="AK137"/>
  <c r="AK138"/>
  <c r="AK139"/>
  <c r="AK140"/>
  <c r="AK141"/>
  <c r="AK142"/>
  <c r="AK143"/>
  <c r="AK144"/>
  <c r="AK145"/>
  <c r="AD106"/>
  <c r="AD107"/>
  <c r="AD108"/>
  <c r="AD109"/>
  <c r="AD110"/>
  <c r="AD111"/>
  <c r="AD112"/>
  <c r="AD113"/>
  <c r="AD114"/>
  <c r="AD115"/>
  <c r="AD116"/>
  <c r="AD117"/>
  <c r="AD118"/>
  <c r="AD119"/>
  <c r="AD120"/>
  <c r="AD121"/>
  <c r="AD122"/>
  <c r="AD123"/>
  <c r="AD124"/>
  <c r="AD125"/>
  <c r="AD126"/>
  <c r="AD127"/>
  <c r="AD128"/>
  <c r="AD129"/>
  <c r="AD130"/>
  <c r="AD131"/>
  <c r="AD132"/>
  <c r="AD133"/>
  <c r="AD134"/>
  <c r="AD135"/>
  <c r="AD136"/>
  <c r="AD137"/>
  <c r="AD138"/>
  <c r="AD139"/>
  <c r="AD140"/>
  <c r="AD141"/>
  <c r="AD142"/>
  <c r="AD143"/>
  <c r="AD144"/>
  <c r="AD145"/>
  <c r="W106"/>
  <c r="W107"/>
  <c r="W108"/>
  <c r="W109"/>
  <c r="W110"/>
  <c r="W111"/>
  <c r="W112"/>
  <c r="W113"/>
  <c r="W114"/>
  <c r="W115"/>
  <c r="W116"/>
  <c r="W117"/>
  <c r="W118"/>
  <c r="W119"/>
  <c r="W120"/>
  <c r="W121"/>
  <c r="W122"/>
  <c r="W123"/>
  <c r="W124"/>
  <c r="W125"/>
  <c r="W126"/>
  <c r="W127"/>
  <c r="W128"/>
  <c r="W129"/>
  <c r="W130"/>
  <c r="W131"/>
  <c r="W132"/>
  <c r="W133"/>
  <c r="W134"/>
  <c r="W135"/>
  <c r="W136"/>
  <c r="W137"/>
  <c r="W138"/>
  <c r="W139"/>
  <c r="W140"/>
  <c r="W141"/>
  <c r="W142"/>
  <c r="W143"/>
  <c r="W144"/>
  <c r="W145"/>
  <c r="P106"/>
  <c r="P107"/>
  <c r="P108"/>
  <c r="P109"/>
  <c r="P110"/>
  <c r="P111"/>
  <c r="P112"/>
  <c r="P113"/>
  <c r="P114"/>
  <c r="P115"/>
  <c r="P116"/>
  <c r="P117"/>
  <c r="P118"/>
  <c r="P119"/>
  <c r="P120"/>
  <c r="P121"/>
  <c r="P122"/>
  <c r="P123"/>
  <c r="P124"/>
  <c r="P125"/>
  <c r="P126"/>
  <c r="P127"/>
  <c r="P128"/>
  <c r="P129"/>
  <c r="P130"/>
  <c r="P131"/>
  <c r="P132"/>
  <c r="P133"/>
  <c r="P134"/>
  <c r="P135"/>
  <c r="P136"/>
  <c r="P137"/>
  <c r="P138"/>
  <c r="P139"/>
  <c r="P140"/>
  <c r="P141"/>
  <c r="P142"/>
  <c r="P143"/>
  <c r="P144"/>
  <c r="P14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B106"/>
  <c r="B107"/>
  <c r="B108"/>
  <c r="B109"/>
  <c r="B110"/>
  <c r="B111"/>
  <c r="B112"/>
  <c r="B113"/>
  <c r="B114"/>
  <c r="B115"/>
  <c r="B116"/>
  <c r="B117"/>
  <c r="B118"/>
  <c r="B119"/>
  <c r="B120"/>
  <c r="B121"/>
  <c r="B122"/>
  <c r="B123"/>
  <c r="B124"/>
  <c r="B125"/>
  <c r="B126"/>
  <c r="B127"/>
  <c r="B128"/>
  <c r="B129"/>
  <c r="B130"/>
  <c r="B131"/>
  <c r="B132"/>
  <c r="B133"/>
  <c r="B134"/>
  <c r="B135"/>
  <c r="B136"/>
  <c r="B137"/>
  <c r="B138"/>
  <c r="B139"/>
  <c r="B140"/>
  <c r="B141"/>
  <c r="B142"/>
  <c r="B143"/>
  <c r="B144"/>
  <c r="B145"/>
  <c r="AK56"/>
  <c r="AK57"/>
  <c r="AK58"/>
  <c r="AK59"/>
  <c r="AK60"/>
  <c r="AK61"/>
  <c r="AK62"/>
  <c r="AK63"/>
  <c r="AK64"/>
  <c r="AK65"/>
  <c r="AK66"/>
  <c r="AK67"/>
  <c r="AK68"/>
  <c r="AK69"/>
  <c r="AK70"/>
  <c r="AK71"/>
  <c r="AK72"/>
  <c r="AK73"/>
  <c r="AK74"/>
  <c r="AK75"/>
  <c r="AK76"/>
  <c r="AK77"/>
  <c r="AK78"/>
  <c r="AK79"/>
  <c r="AK80"/>
  <c r="AK81"/>
  <c r="AK82"/>
  <c r="AK83"/>
  <c r="AK84"/>
  <c r="AK85"/>
  <c r="AK86"/>
  <c r="AK87"/>
  <c r="AK88"/>
  <c r="AK89"/>
  <c r="AK90"/>
  <c r="AK91"/>
  <c r="AK92"/>
  <c r="AK93"/>
  <c r="AK94"/>
  <c r="AK95"/>
  <c r="AD56"/>
  <c r="AD57"/>
  <c r="AD58"/>
  <c r="AD59"/>
  <c r="AD60"/>
  <c r="AD61"/>
  <c r="AD62"/>
  <c r="AD63"/>
  <c r="AD64"/>
  <c r="AD65"/>
  <c r="AD66"/>
  <c r="AD67"/>
  <c r="AD68"/>
  <c r="AD69"/>
  <c r="AD70"/>
  <c r="AD71"/>
  <c r="AD72"/>
  <c r="AD73"/>
  <c r="AD74"/>
  <c r="AD75"/>
  <c r="AD76"/>
  <c r="AD77"/>
  <c r="AD78"/>
  <c r="AD79"/>
  <c r="AD80"/>
  <c r="AD81"/>
  <c r="AD82"/>
  <c r="AD83"/>
  <c r="AD84"/>
  <c r="AD85"/>
  <c r="AD86"/>
  <c r="AD87"/>
  <c r="AD88"/>
  <c r="AD89"/>
  <c r="AD90"/>
  <c r="AD91"/>
  <c r="AD92"/>
  <c r="AD93"/>
  <c r="AD94"/>
  <c r="AD95"/>
  <c r="W56"/>
  <c r="W57"/>
  <c r="W58"/>
  <c r="W59"/>
  <c r="W60"/>
  <c r="W61"/>
  <c r="W62"/>
  <c r="W63"/>
  <c r="W64"/>
  <c r="W65"/>
  <c r="W66"/>
  <c r="W67"/>
  <c r="W68"/>
  <c r="W69"/>
  <c r="W70"/>
  <c r="W71"/>
  <c r="W72"/>
  <c r="W73"/>
  <c r="W74"/>
  <c r="W75"/>
  <c r="W76"/>
  <c r="W77"/>
  <c r="W78"/>
  <c r="W79"/>
  <c r="W80"/>
  <c r="W81"/>
  <c r="W82"/>
  <c r="W83"/>
  <c r="W84"/>
  <c r="W85"/>
  <c r="W86"/>
  <c r="W87"/>
  <c r="W88"/>
  <c r="W89"/>
  <c r="W90"/>
  <c r="W91"/>
  <c r="W92"/>
  <c r="W93"/>
  <c r="W94"/>
  <c r="W95"/>
  <c r="P56"/>
  <c r="P57"/>
  <c r="P58"/>
  <c r="P59"/>
  <c r="P60"/>
  <c r="P61"/>
  <c r="P62"/>
  <c r="P63"/>
  <c r="P64"/>
  <c r="P65"/>
  <c r="P66"/>
  <c r="P67"/>
  <c r="P68"/>
  <c r="P69"/>
  <c r="P70"/>
  <c r="P71"/>
  <c r="P72"/>
  <c r="P73"/>
  <c r="P74"/>
  <c r="P75"/>
  <c r="P76"/>
  <c r="P77"/>
  <c r="P78"/>
  <c r="P79"/>
  <c r="P80"/>
  <c r="P81"/>
  <c r="P82"/>
  <c r="P83"/>
  <c r="P84"/>
  <c r="P85"/>
  <c r="P86"/>
  <c r="P87"/>
  <c r="P88"/>
  <c r="P89"/>
  <c r="P90"/>
  <c r="P91"/>
  <c r="P92"/>
  <c r="P93"/>
  <c r="P94"/>
  <c r="P9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B56"/>
  <c r="B57"/>
  <c r="B58"/>
  <c r="B59"/>
  <c r="B60"/>
  <c r="B61"/>
  <c r="B62"/>
  <c r="B63"/>
  <c r="B64"/>
  <c r="B65"/>
  <c r="B66"/>
  <c r="B67"/>
  <c r="B68"/>
  <c r="B69"/>
  <c r="B70"/>
  <c r="B71"/>
  <c r="B72"/>
  <c r="B73"/>
  <c r="B74"/>
  <c r="B75"/>
  <c r="B76"/>
  <c r="B77"/>
  <c r="B78"/>
  <c r="B79"/>
  <c r="B80"/>
  <c r="B81"/>
  <c r="B82"/>
  <c r="B83"/>
  <c r="B84"/>
  <c r="B85"/>
  <c r="B86"/>
  <c r="B87"/>
  <c r="B88"/>
  <c r="B89"/>
  <c r="B90"/>
  <c r="B91"/>
  <c r="B92"/>
  <c r="B93"/>
  <c r="B94"/>
  <c r="B95"/>
  <c r="AK6"/>
  <c r="AK7"/>
  <c r="AK8"/>
  <c r="AK9"/>
  <c r="AK10"/>
  <c r="AK11"/>
  <c r="AK12"/>
  <c r="AK13"/>
  <c r="AK14"/>
  <c r="AK15"/>
  <c r="AK16"/>
  <c r="AK17"/>
  <c r="AK18"/>
  <c r="AK19"/>
  <c r="AK20"/>
  <c r="AK21"/>
  <c r="AK22"/>
  <c r="AK23"/>
  <c r="AK24"/>
  <c r="AK25"/>
  <c r="AK26"/>
  <c r="AK27"/>
  <c r="AK28"/>
  <c r="AK29"/>
  <c r="AK30"/>
  <c r="AK31"/>
  <c r="AK32"/>
  <c r="AK33"/>
  <c r="AK34"/>
  <c r="AK35"/>
  <c r="AK36"/>
  <c r="AK37"/>
  <c r="AK38"/>
  <c r="AK39"/>
  <c r="AK40"/>
  <c r="AK41"/>
  <c r="AK42"/>
  <c r="AK43"/>
  <c r="AK44"/>
  <c r="AK45"/>
  <c r="AD6"/>
  <c r="AD7"/>
  <c r="AD8"/>
  <c r="AD9"/>
  <c r="AD10"/>
  <c r="AD11"/>
  <c r="AD12"/>
  <c r="AD13"/>
  <c r="AD14"/>
  <c r="AD15"/>
  <c r="AD16"/>
  <c r="AD17"/>
  <c r="AD18"/>
  <c r="AD19"/>
  <c r="AD20"/>
  <c r="AD21"/>
  <c r="AD22"/>
  <c r="AD23"/>
  <c r="AD24"/>
  <c r="AD25"/>
  <c r="AD26"/>
  <c r="AD27"/>
  <c r="AD28"/>
  <c r="AD29"/>
  <c r="AD30"/>
  <c r="AD31"/>
  <c r="AD32"/>
  <c r="AD33"/>
  <c r="AD34"/>
  <c r="AD35"/>
  <c r="AD36"/>
  <c r="AD37"/>
  <c r="AD38"/>
  <c r="AD39"/>
  <c r="AD40"/>
  <c r="AD41"/>
  <c r="AD42"/>
  <c r="AD43"/>
  <c r="AD44"/>
  <c r="AD45"/>
  <c r="W6"/>
  <c r="W7"/>
  <c r="W8"/>
  <c r="W9"/>
  <c r="W10"/>
  <c r="W11"/>
  <c r="W12"/>
  <c r="W13"/>
  <c r="W14"/>
  <c r="W15"/>
  <c r="W16"/>
  <c r="W17"/>
  <c r="W18"/>
  <c r="W19"/>
  <c r="W20"/>
  <c r="W21"/>
  <c r="W22"/>
  <c r="W23"/>
  <c r="W24"/>
  <c r="W25"/>
  <c r="W26"/>
  <c r="W27"/>
  <c r="W28"/>
  <c r="W29"/>
  <c r="W30"/>
  <c r="W31"/>
  <c r="W32"/>
  <c r="W33"/>
  <c r="W34"/>
  <c r="W35"/>
  <c r="W36"/>
  <c r="W37"/>
  <c r="W38"/>
  <c r="W39"/>
  <c r="W40"/>
  <c r="W41"/>
  <c r="W42"/>
  <c r="W43"/>
  <c r="W44"/>
  <c r="W45"/>
  <c r="P6"/>
  <c r="P7"/>
  <c r="P8"/>
  <c r="P9"/>
  <c r="P10"/>
  <c r="P11"/>
  <c r="P12"/>
  <c r="P13"/>
  <c r="P14"/>
  <c r="P15"/>
  <c r="P16"/>
  <c r="P17"/>
  <c r="P18"/>
  <c r="P19"/>
  <c r="P20"/>
  <c r="P21"/>
  <c r="P22"/>
  <c r="P23"/>
  <c r="P24"/>
  <c r="P25"/>
  <c r="P26"/>
  <c r="P27"/>
  <c r="P28"/>
  <c r="P29"/>
  <c r="P30"/>
  <c r="P31"/>
  <c r="P32"/>
  <c r="P33"/>
  <c r="P34"/>
  <c r="P35"/>
  <c r="P36"/>
  <c r="P37"/>
  <c r="P38"/>
  <c r="P39"/>
  <c r="P40"/>
  <c r="P41"/>
  <c r="P42"/>
  <c r="P43"/>
  <c r="P44"/>
  <c r="P45"/>
  <c r="I6"/>
  <c r="I7"/>
  <c r="I8"/>
  <c r="I9"/>
  <c r="I10"/>
  <c r="I11"/>
  <c r="I12"/>
  <c r="I13"/>
  <c r="I14"/>
  <c r="I15"/>
  <c r="I16"/>
  <c r="I17"/>
  <c r="I18"/>
  <c r="I19"/>
  <c r="I20"/>
  <c r="I21"/>
  <c r="I22"/>
  <c r="I23"/>
  <c r="I24"/>
  <c r="I25"/>
  <c r="I26"/>
  <c r="I27"/>
  <c r="I28"/>
  <c r="I29"/>
  <c r="I30"/>
  <c r="I31"/>
  <c r="I32"/>
  <c r="I33"/>
  <c r="I34"/>
  <c r="I35"/>
  <c r="I36"/>
  <c r="I37"/>
  <c r="I38"/>
  <c r="I39"/>
  <c r="I40"/>
  <c r="I41"/>
  <c r="I42"/>
  <c r="I43"/>
  <c r="I44"/>
  <c r="I45"/>
  <c r="B6"/>
  <c r="B7"/>
  <c r="B8"/>
  <c r="B9"/>
  <c r="B10"/>
  <c r="B11"/>
  <c r="B12"/>
  <c r="B13"/>
  <c r="B14"/>
  <c r="B15"/>
  <c r="B16"/>
  <c r="B17"/>
  <c r="B18"/>
  <c r="B19"/>
  <c r="B20"/>
  <c r="B21"/>
  <c r="B22"/>
  <c r="B23"/>
  <c r="B24"/>
  <c r="B25"/>
  <c r="B26"/>
  <c r="B27"/>
  <c r="B28"/>
  <c r="B29"/>
  <c r="B30"/>
  <c r="B31"/>
  <c r="B32"/>
  <c r="B33"/>
  <c r="B34"/>
  <c r="B35"/>
  <c r="B36"/>
  <c r="B37"/>
  <c r="B38"/>
  <c r="B39"/>
  <c r="B40"/>
  <c r="B41"/>
  <c r="B42"/>
  <c r="B43"/>
  <c r="B44"/>
  <c r="B45"/>
  <c r="AL253"/>
  <c r="AE253"/>
  <c r="X253"/>
  <c r="Q253"/>
  <c r="J253"/>
  <c r="C253"/>
  <c r="C203"/>
  <c r="J203"/>
  <c r="Q203"/>
  <c r="X203"/>
  <c r="AE203"/>
  <c r="AL203"/>
  <c r="AL153"/>
  <c r="AE153"/>
  <c r="X153"/>
  <c r="Q153"/>
  <c r="J153"/>
  <c r="C153"/>
  <c r="AL103"/>
  <c r="AE103"/>
  <c r="X103"/>
  <c r="Q103"/>
  <c r="J103"/>
  <c r="C103"/>
  <c r="AL53"/>
  <c r="AE53"/>
  <c r="X53"/>
  <c r="Q53"/>
  <c r="J53"/>
  <c r="C53"/>
  <c r="F3"/>
  <c r="M3" s="1"/>
  <c r="AO255"/>
  <c r="T255"/>
  <c r="M255"/>
  <c r="F255"/>
  <c r="AN253"/>
  <c r="AG253"/>
  <c r="Z253"/>
  <c r="S253"/>
  <c r="L253"/>
  <c r="F253"/>
  <c r="E253"/>
  <c r="AO205"/>
  <c r="T205"/>
  <c r="M205"/>
  <c r="F205"/>
  <c r="AN203"/>
  <c r="AG203"/>
  <c r="Z203"/>
  <c r="S203"/>
  <c r="M203"/>
  <c r="L203"/>
  <c r="F203"/>
  <c r="E203"/>
  <c r="AO155"/>
  <c r="T155"/>
  <c r="M155"/>
  <c r="F155"/>
  <c r="AN153"/>
  <c r="AG153"/>
  <c r="Z153"/>
  <c r="S153"/>
  <c r="L153"/>
  <c r="F153"/>
  <c r="E153"/>
  <c r="AO105"/>
  <c r="T105"/>
  <c r="M105"/>
  <c r="F105"/>
  <c r="AN103"/>
  <c r="AG103"/>
  <c r="Z103"/>
  <c r="S103"/>
  <c r="M103"/>
  <c r="L103"/>
  <c r="F103"/>
  <c r="E103"/>
  <c r="AO55"/>
  <c r="T55"/>
  <c r="M55"/>
  <c r="F55"/>
  <c r="AN53"/>
  <c r="AG53"/>
  <c r="Z53"/>
  <c r="S53"/>
  <c r="L53"/>
  <c r="F53"/>
  <c r="E53"/>
  <c r="AO5"/>
  <c r="AN3"/>
  <c r="AL3"/>
  <c r="AG3"/>
  <c r="AE3"/>
  <c r="Z3"/>
  <c r="X3"/>
  <c r="T5"/>
  <c r="S3"/>
  <c r="Q3"/>
  <c r="M5"/>
  <c r="L3"/>
  <c r="J3"/>
  <c r="B30" i="23"/>
  <c r="H30" s="1"/>
  <c r="K30" s="1"/>
  <c r="E3" i="36"/>
  <c r="C3"/>
  <c r="F5"/>
  <c r="T3" l="1"/>
  <c r="T253"/>
  <c r="T153"/>
  <c r="T53"/>
  <c r="T103"/>
  <c r="T203"/>
  <c r="L10"/>
  <c r="Q11" i="1"/>
  <c r="M10" i="36" s="1"/>
  <c r="S44"/>
  <c r="T45" i="1"/>
  <c r="T44" i="36" s="1"/>
  <c r="S40"/>
  <c r="T41" i="1"/>
  <c r="T40" i="36" s="1"/>
  <c r="S36"/>
  <c r="T37" i="1"/>
  <c r="T36" i="36" s="1"/>
  <c r="S32"/>
  <c r="T33" i="1"/>
  <c r="T32" i="36" s="1"/>
  <c r="S28"/>
  <c r="T29" i="1"/>
  <c r="T28" i="36" s="1"/>
  <c r="S24"/>
  <c r="T25" i="1"/>
  <c r="T24" i="36" s="1"/>
  <c r="S20"/>
  <c r="T21" i="1"/>
  <c r="T20" i="36" s="1"/>
  <c r="S16"/>
  <c r="T17" i="1"/>
  <c r="T16" i="36" s="1"/>
  <c r="S12"/>
  <c r="T13" i="1"/>
  <c r="T12" i="36" s="1"/>
  <c r="S8"/>
  <c r="T9" i="1"/>
  <c r="T8" i="36" s="1"/>
  <c r="L6"/>
  <c r="Q7" i="1"/>
  <c r="M6" i="36" s="1"/>
  <c r="S42"/>
  <c r="T43" i="1"/>
  <c r="T42" i="36" s="1"/>
  <c r="S38"/>
  <c r="T39" i="1"/>
  <c r="T38" i="36" s="1"/>
  <c r="S34"/>
  <c r="T35" i="1"/>
  <c r="T34" i="36" s="1"/>
  <c r="S30"/>
  <c r="T31" i="1"/>
  <c r="T30" i="36" s="1"/>
  <c r="S26"/>
  <c r="T27" i="1"/>
  <c r="T26" i="36" s="1"/>
  <c r="S22"/>
  <c r="T23" i="1"/>
  <c r="T22" i="36" s="1"/>
  <c r="S18"/>
  <c r="T19" i="1"/>
  <c r="T18" i="36" s="1"/>
  <c r="S14"/>
  <c r="T15" i="1"/>
  <c r="T14" i="36" s="1"/>
  <c r="S10"/>
  <c r="T11" i="1"/>
  <c r="T10" i="36" s="1"/>
  <c r="S6"/>
  <c r="T7" i="1"/>
  <c r="T6" i="36" s="1"/>
  <c r="M53"/>
  <c r="M153"/>
  <c r="M253"/>
  <c r="N38" i="1"/>
  <c r="F37" i="36" s="1"/>
  <c r="N36" i="1"/>
  <c r="F35" i="36" s="1"/>
  <c r="N33" i="1"/>
  <c r="F32" i="36" s="1"/>
  <c r="N31" i="1"/>
  <c r="F30" i="36" s="1"/>
  <c r="N29" i="1"/>
  <c r="F28" i="36" s="1"/>
  <c r="N27" i="1"/>
  <c r="F26" i="36" s="1"/>
  <c r="N23" i="1"/>
  <c r="F22" i="36" s="1"/>
  <c r="N19" i="1"/>
  <c r="F18" i="36" s="1"/>
  <c r="N15" i="1"/>
  <c r="F14" i="36" s="1"/>
  <c r="N11" i="1"/>
  <c r="F10" i="36" s="1"/>
  <c r="N7" i="1"/>
  <c r="F6" i="36" s="1"/>
  <c r="Q45" i="1"/>
  <c r="M44" i="36" s="1"/>
  <c r="Q43" i="1"/>
  <c r="M42" i="36" s="1"/>
  <c r="Q41" i="1"/>
  <c r="M40" i="36" s="1"/>
  <c r="Q39" i="1"/>
  <c r="M38" i="36" s="1"/>
  <c r="Q33" i="1"/>
  <c r="M32" i="36" s="1"/>
  <c r="Q29" i="1"/>
  <c r="M28" i="36" s="1"/>
  <c r="Q25" i="1"/>
  <c r="M24" i="36" s="1"/>
  <c r="Q21" i="1"/>
  <c r="M20" i="36" s="1"/>
  <c r="Q17" i="1"/>
  <c r="M16" i="36" s="1"/>
  <c r="Q13" i="1"/>
  <c r="M12" i="36" s="1"/>
  <c r="DI7" i="1"/>
  <c r="AA206" i="36" s="1"/>
  <c r="DM14" i="1"/>
  <c r="AH213" i="36" s="1"/>
  <c r="DM10" i="1"/>
  <c r="AH209" i="36" s="1"/>
  <c r="DU15" i="1"/>
  <c r="F264" i="36" s="1"/>
  <c r="DU11" i="1"/>
  <c r="F260" i="36" s="1"/>
  <c r="DU7" i="1"/>
  <c r="F256" i="36" s="1"/>
  <c r="DX36" i="1"/>
  <c r="M285" i="36" s="1"/>
  <c r="DX32" i="1"/>
  <c r="M281" i="36" s="1"/>
  <c r="DX30" i="1"/>
  <c r="M279" i="36" s="1"/>
  <c r="DX28" i="1"/>
  <c r="M277" i="36" s="1"/>
  <c r="DX26" i="1"/>
  <c r="M275" i="36" s="1"/>
  <c r="DX24" i="1"/>
  <c r="M273" i="36" s="1"/>
  <c r="DX22" i="1"/>
  <c r="M271" i="36" s="1"/>
  <c r="DX20" i="1"/>
  <c r="M269" i="36" s="1"/>
  <c r="DX18" i="1"/>
  <c r="M267" i="36" s="1"/>
  <c r="DX16" i="1"/>
  <c r="M265" i="36" s="1"/>
  <c r="DX14" i="1"/>
  <c r="M263" i="36" s="1"/>
  <c r="DX12" i="1"/>
  <c r="M261" i="36" s="1"/>
  <c r="DX10" i="1"/>
  <c r="M259" i="36" s="1"/>
  <c r="DX8" i="1"/>
  <c r="M257" i="36" s="1"/>
  <c r="EA16" i="1"/>
  <c r="T265" i="36" s="1"/>
  <c r="EA12" i="1"/>
  <c r="T261" i="36" s="1"/>
  <c r="EA8" i="1"/>
  <c r="T257" i="36" s="1"/>
  <c r="X45" i="1"/>
  <c r="AA44" i="36" s="1"/>
  <c r="X43" i="1"/>
  <c r="AA42" i="36" s="1"/>
  <c r="X41" i="1"/>
  <c r="AA40" i="36" s="1"/>
  <c r="X39" i="1"/>
  <c r="AA38" i="36" s="1"/>
  <c r="X37" i="1"/>
  <c r="AA36" i="36" s="1"/>
  <c r="X35" i="1"/>
  <c r="AA34" i="36" s="1"/>
  <c r="X33" i="1"/>
  <c r="AA32" i="36" s="1"/>
  <c r="X31" i="1"/>
  <c r="AA30" i="36" s="1"/>
  <c r="X29" i="1"/>
  <c r="AA28" i="36" s="1"/>
  <c r="X27" i="1"/>
  <c r="AA26" i="36" s="1"/>
  <c r="X25" i="1"/>
  <c r="AA24" i="36" s="1"/>
  <c r="X23" i="1"/>
  <c r="AA22" i="36" s="1"/>
  <c r="X21" i="1"/>
  <c r="AA20" i="36" s="1"/>
  <c r="X19" i="1"/>
  <c r="AA18" i="36" s="1"/>
  <c r="X17" i="1"/>
  <c r="AA16" i="36" s="1"/>
  <c r="X15" i="1"/>
  <c r="AA14" i="36" s="1"/>
  <c r="X13" i="1"/>
  <c r="AA12" i="36" s="1"/>
  <c r="X11" i="1"/>
  <c r="AA10" i="36" s="1"/>
  <c r="X9" i="1"/>
  <c r="AA8" i="36" s="1"/>
  <c r="X7" i="1"/>
  <c r="AA6" i="36" s="1"/>
  <c r="AB45" i="1"/>
  <c r="AH44" i="36" s="1"/>
  <c r="AB43" i="1"/>
  <c r="AH42" i="36" s="1"/>
  <c r="AB41" i="1"/>
  <c r="AH40" i="36" s="1"/>
  <c r="AB39" i="1"/>
  <c r="AH38" i="36" s="1"/>
  <c r="AB37" i="1"/>
  <c r="AH36" i="36" s="1"/>
  <c r="AB35" i="1"/>
  <c r="AH34" i="36" s="1"/>
  <c r="AB33" i="1"/>
  <c r="AH32" i="36" s="1"/>
  <c r="AB31" i="1"/>
  <c r="AH30" i="36" s="1"/>
  <c r="AB29" i="1"/>
  <c r="AH28" i="36" s="1"/>
  <c r="AB27" i="1"/>
  <c r="AH26" i="36" s="1"/>
  <c r="AB25" i="1"/>
  <c r="AH24" i="36" s="1"/>
  <c r="AB23" i="1"/>
  <c r="AH22" i="36" s="1"/>
  <c r="AB21" i="1"/>
  <c r="AH20" i="36" s="1"/>
  <c r="AB19" i="1"/>
  <c r="AH18" i="36" s="1"/>
  <c r="AB17" i="1"/>
  <c r="AH16" i="36" s="1"/>
  <c r="AB15" i="1"/>
  <c r="AH14" i="36" s="1"/>
  <c r="AB13" i="1"/>
  <c r="AH12" i="36" s="1"/>
  <c r="AB11" i="1"/>
  <c r="AH10" i="36" s="1"/>
  <c r="AB9" i="1"/>
  <c r="AH8" i="36" s="1"/>
  <c r="AB7" i="1"/>
  <c r="AH6" i="36" s="1"/>
  <c r="AJ37" i="1"/>
  <c r="F86" i="36" s="1"/>
  <c r="AJ35" i="1"/>
  <c r="F84" i="36" s="1"/>
  <c r="AJ33" i="1"/>
  <c r="F82" i="36" s="1"/>
  <c r="AJ31" i="1"/>
  <c r="F80" i="36" s="1"/>
  <c r="AJ29" i="1"/>
  <c r="F78" i="36" s="1"/>
  <c r="AJ27" i="1"/>
  <c r="F76" i="36" s="1"/>
  <c r="AJ25" i="1"/>
  <c r="F74" i="36" s="1"/>
  <c r="AJ23" i="1"/>
  <c r="F72" i="36" s="1"/>
  <c r="AJ21" i="1"/>
  <c r="F70" i="36" s="1"/>
  <c r="AJ19" i="1"/>
  <c r="F68" i="36" s="1"/>
  <c r="AJ17" i="1"/>
  <c r="F66" i="36" s="1"/>
  <c r="AJ15" i="1"/>
  <c r="F64" i="36" s="1"/>
  <c r="AJ13" i="1"/>
  <c r="F62" i="36" s="1"/>
  <c r="AJ11" i="1"/>
  <c r="F60" i="36" s="1"/>
  <c r="AJ9" i="1"/>
  <c r="F58" i="36" s="1"/>
  <c r="AJ7" i="1"/>
  <c r="F56" i="36" s="1"/>
  <c r="AM37" i="1"/>
  <c r="M86" i="36" s="1"/>
  <c r="AM35" i="1"/>
  <c r="M84" i="36" s="1"/>
  <c r="AM33" i="1"/>
  <c r="M82" i="36" s="1"/>
  <c r="AM31" i="1"/>
  <c r="M80" i="36" s="1"/>
  <c r="AM29" i="1"/>
  <c r="M78" i="36" s="1"/>
  <c r="AM27" i="1"/>
  <c r="M76" i="36" s="1"/>
  <c r="AM25" i="1"/>
  <c r="M74" i="36" s="1"/>
  <c r="AM23" i="1"/>
  <c r="M72" i="36" s="1"/>
  <c r="AM21" i="1"/>
  <c r="M70" i="36" s="1"/>
  <c r="AM19" i="1"/>
  <c r="M68" i="36" s="1"/>
  <c r="AM17" i="1"/>
  <c r="M66" i="36" s="1"/>
  <c r="AM15" i="1"/>
  <c r="M64" i="36" s="1"/>
  <c r="AM13" i="1"/>
  <c r="M62" i="36" s="1"/>
  <c r="AM11" i="1"/>
  <c r="M60" i="36" s="1"/>
  <c r="AM9" i="1"/>
  <c r="M58" i="36" s="1"/>
  <c r="AM7" i="1"/>
  <c r="M56" i="36" s="1"/>
  <c r="AP15" i="1"/>
  <c r="T64" i="36" s="1"/>
  <c r="AP13" i="1"/>
  <c r="T62" i="36" s="1"/>
  <c r="AP11" i="1"/>
  <c r="T60" i="36" s="1"/>
  <c r="AP9" i="1"/>
  <c r="T58" i="36" s="1"/>
  <c r="AP7" i="1"/>
  <c r="T56" i="36" s="1"/>
  <c r="AT37" i="1"/>
  <c r="AA86" i="36" s="1"/>
  <c r="AT35" i="1"/>
  <c r="AA84" i="36" s="1"/>
  <c r="AT33" i="1"/>
  <c r="AA82" i="36" s="1"/>
  <c r="AT31" i="1"/>
  <c r="AA80" i="36" s="1"/>
  <c r="AT29" i="1"/>
  <c r="AA78" i="36" s="1"/>
  <c r="AT27" i="1"/>
  <c r="AA76" i="36" s="1"/>
  <c r="AT25" i="1"/>
  <c r="AA74" i="36" s="1"/>
  <c r="AT23" i="1"/>
  <c r="AA72" i="36" s="1"/>
  <c r="AT21" i="1"/>
  <c r="AA70" i="36" s="1"/>
  <c r="AT19" i="1"/>
  <c r="AA68" i="36" s="1"/>
  <c r="AT17" i="1"/>
  <c r="AA66" i="36" s="1"/>
  <c r="AT15" i="1"/>
  <c r="AA64" i="36" s="1"/>
  <c r="AT13" i="1"/>
  <c r="AA62" i="36" s="1"/>
  <c r="AT11" i="1"/>
  <c r="AA60" i="36" s="1"/>
  <c r="AT9" i="1"/>
  <c r="AA58" i="36" s="1"/>
  <c r="AT7" i="1"/>
  <c r="AA56" i="36" s="1"/>
  <c r="AX15" i="1"/>
  <c r="AH64" i="36" s="1"/>
  <c r="AX13" i="1"/>
  <c r="AH62" i="36" s="1"/>
  <c r="AX11" i="1"/>
  <c r="AH60" i="36" s="1"/>
  <c r="AX9" i="1"/>
  <c r="AH58" i="36" s="1"/>
  <c r="AX7" i="1"/>
  <c r="AH56" i="36" s="1"/>
  <c r="BG37" i="1"/>
  <c r="F136" i="36" s="1"/>
  <c r="BG35" i="1"/>
  <c r="F134" i="36" s="1"/>
  <c r="BG33" i="1"/>
  <c r="F132" i="36" s="1"/>
  <c r="BG31" i="1"/>
  <c r="F130" i="36" s="1"/>
  <c r="BG29" i="1"/>
  <c r="F128" i="36" s="1"/>
  <c r="BG27" i="1"/>
  <c r="F126" i="36" s="1"/>
  <c r="BG25" i="1"/>
  <c r="F124" i="36" s="1"/>
  <c r="BG23" i="1"/>
  <c r="F122" i="36" s="1"/>
  <c r="BG21" i="1"/>
  <c r="F120" i="36" s="1"/>
  <c r="BG7" i="1"/>
  <c r="F106" i="36" s="1"/>
  <c r="BJ35" i="1"/>
  <c r="M134" i="36" s="1"/>
  <c r="BJ31" i="1"/>
  <c r="M130" i="36" s="1"/>
  <c r="BJ27" i="1"/>
  <c r="M126" i="36" s="1"/>
  <c r="BJ23" i="1"/>
  <c r="M122" i="36" s="1"/>
  <c r="BJ19" i="1"/>
  <c r="M118" i="36" s="1"/>
  <c r="BJ15" i="1"/>
  <c r="M114" i="36" s="1"/>
  <c r="BJ11" i="1"/>
  <c r="M110" i="36" s="1"/>
  <c r="BJ7" i="1"/>
  <c r="M106" i="36" s="1"/>
  <c r="BM14" i="1"/>
  <c r="T113" i="36" s="1"/>
  <c r="BM10" i="1"/>
  <c r="T109" i="36" s="1"/>
  <c r="BM8" i="1"/>
  <c r="T107" i="36" s="1"/>
  <c r="BQ16" i="1"/>
  <c r="AA115" i="36" s="1"/>
  <c r="BQ14" i="1"/>
  <c r="AA113" i="36" s="1"/>
  <c r="BQ12" i="1"/>
  <c r="AA111" i="36" s="1"/>
  <c r="BQ10" i="1"/>
  <c r="AA109" i="36" s="1"/>
  <c r="BQ8" i="1"/>
  <c r="AA107" i="36" s="1"/>
  <c r="BU16" i="1"/>
  <c r="AH115" i="36" s="1"/>
  <c r="BU14" i="1"/>
  <c r="AH113" i="36" s="1"/>
  <c r="BU12" i="1"/>
  <c r="AH111" i="36" s="1"/>
  <c r="BU10" i="1"/>
  <c r="AH109" i="36" s="1"/>
  <c r="BU8" i="1"/>
  <c r="AH107" i="36" s="1"/>
  <c r="CC15" i="1"/>
  <c r="F164" i="36" s="1"/>
  <c r="CC11" i="1"/>
  <c r="F160" i="36" s="1"/>
  <c r="CC7" i="1"/>
  <c r="F156" i="36" s="1"/>
  <c r="CF15" i="1"/>
  <c r="M164" i="36" s="1"/>
  <c r="CF13" i="1"/>
  <c r="M162" i="36" s="1"/>
  <c r="CF11" i="1"/>
  <c r="M160" i="36" s="1"/>
  <c r="CF9" i="1"/>
  <c r="M158" i="36" s="1"/>
  <c r="CF7" i="1"/>
  <c r="M156" i="36" s="1"/>
  <c r="CI13" i="1"/>
  <c r="T162" i="36" s="1"/>
  <c r="CI9" i="1"/>
  <c r="T158" i="36" s="1"/>
  <c r="CM37" i="1"/>
  <c r="AA186" i="36" s="1"/>
  <c r="CM33" i="1"/>
  <c r="AA182" i="36" s="1"/>
  <c r="CM29" i="1"/>
  <c r="AA178" i="36" s="1"/>
  <c r="CM25" i="1"/>
  <c r="AA174" i="36" s="1"/>
  <c r="CM21" i="1"/>
  <c r="AA170" i="36" s="1"/>
  <c r="CM17" i="1"/>
  <c r="AA166" i="36" s="1"/>
  <c r="CM13" i="1"/>
  <c r="AA162" i="36" s="1"/>
  <c r="CM9" i="1"/>
  <c r="AA158" i="36" s="1"/>
  <c r="CQ16" i="1"/>
  <c r="AH165" i="36" s="1"/>
  <c r="CQ14" i="1"/>
  <c r="AH163" i="36" s="1"/>
  <c r="CQ12" i="1"/>
  <c r="AH161" i="36" s="1"/>
  <c r="CQ10" i="1"/>
  <c r="AH159" i="36" s="1"/>
  <c r="CQ8" i="1"/>
  <c r="AH157" i="36" s="1"/>
  <c r="CY16" i="1"/>
  <c r="F215" i="36" s="1"/>
  <c r="CY14" i="1"/>
  <c r="F213" i="36" s="1"/>
  <c r="CY12" i="1"/>
  <c r="F211" i="36" s="1"/>
  <c r="CY10" i="1"/>
  <c r="F209" i="36" s="1"/>
  <c r="CY8" i="1"/>
  <c r="F207" i="36" s="1"/>
  <c r="DB15" i="1"/>
  <c r="M214" i="36" s="1"/>
  <c r="DB11" i="1"/>
  <c r="M210" i="36" s="1"/>
  <c r="DB7" i="1"/>
  <c r="M206" i="36" s="1"/>
  <c r="DE15" i="1"/>
  <c r="T214" i="36" s="1"/>
  <c r="DE13" i="1"/>
  <c r="T212" i="36" s="1"/>
  <c r="DE11" i="1"/>
  <c r="T210" i="36" s="1"/>
  <c r="DE9" i="1"/>
  <c r="T208" i="36" s="1"/>
  <c r="DE7" i="1"/>
  <c r="T206" i="36" s="1"/>
  <c r="DI37" i="1"/>
  <c r="AA236" i="36" s="1"/>
  <c r="DI35" i="1"/>
  <c r="AA234" i="36" s="1"/>
  <c r="DI33" i="1"/>
  <c r="AA232" i="36" s="1"/>
  <c r="DI31" i="1"/>
  <c r="AA230" i="36" s="1"/>
  <c r="DI29" i="1"/>
  <c r="AA228" i="36" s="1"/>
  <c r="DI27" i="1"/>
  <c r="AA226" i="36" s="1"/>
  <c r="DI25" i="1"/>
  <c r="AA224" i="36" s="1"/>
  <c r="DI23" i="1"/>
  <c r="AA222" i="36" s="1"/>
  <c r="DI21" i="1"/>
  <c r="AA220" i="36" s="1"/>
  <c r="DI19" i="1"/>
  <c r="AA218" i="36" s="1"/>
  <c r="DI17" i="1"/>
  <c r="AA216" i="36" s="1"/>
  <c r="EE34" i="1"/>
  <c r="AA283" i="36" s="1"/>
  <c r="EE30" i="1"/>
  <c r="AA279" i="36" s="1"/>
  <c r="EE26" i="1"/>
  <c r="AA275" i="36" s="1"/>
  <c r="EE22" i="1"/>
  <c r="AA271" i="36" s="1"/>
  <c r="EE20" i="1"/>
  <c r="AA269" i="36" s="1"/>
  <c r="EE18" i="1"/>
  <c r="AA267" i="36" s="1"/>
  <c r="EE16" i="1"/>
  <c r="AA265" i="36" s="1"/>
  <c r="EE14" i="1"/>
  <c r="AA263" i="36" s="1"/>
  <c r="EE12" i="1"/>
  <c r="AA261" i="36" s="1"/>
  <c r="EE10" i="1"/>
  <c r="AA259" i="36" s="1"/>
  <c r="EE8" i="1"/>
  <c r="AA257" i="36" s="1"/>
  <c r="EI16" i="1"/>
  <c r="AH265" i="36" s="1"/>
  <c r="EI14" i="1"/>
  <c r="AH263" i="36" s="1"/>
  <c r="EI12" i="1"/>
  <c r="AH261" i="36" s="1"/>
  <c r="EI10" i="1"/>
  <c r="AH259" i="36" s="1"/>
  <c r="EI8" i="1"/>
  <c r="AH257" i="36" s="1"/>
  <c r="AA3"/>
  <c r="AA253"/>
  <c r="AA203"/>
  <c r="AA153"/>
  <c r="AA103"/>
  <c r="AA53"/>
  <c r="BJ38" i="1"/>
  <c r="M137" i="36" s="1"/>
  <c r="BJ36" i="1"/>
  <c r="M135" i="36" s="1"/>
  <c r="BJ34" i="1"/>
  <c r="M133" i="36" s="1"/>
  <c r="BJ32" i="1"/>
  <c r="M131" i="36" s="1"/>
  <c r="BJ30" i="1"/>
  <c r="M129" i="36" s="1"/>
  <c r="BJ28" i="1"/>
  <c r="M127" i="36" s="1"/>
  <c r="BJ26" i="1"/>
  <c r="M125" i="36" s="1"/>
  <c r="BJ24" i="1"/>
  <c r="M123" i="36" s="1"/>
  <c r="BJ22" i="1"/>
  <c r="M121" i="36" s="1"/>
  <c r="BJ20" i="1"/>
  <c r="M119" i="36" s="1"/>
  <c r="BJ18" i="1"/>
  <c r="M117" i="36" s="1"/>
  <c r="BJ16" i="1"/>
  <c r="M115" i="36" s="1"/>
  <c r="BJ14" i="1"/>
  <c r="M113" i="36" s="1"/>
  <c r="BJ12" i="1"/>
  <c r="M111" i="36" s="1"/>
  <c r="BJ10" i="1"/>
  <c r="M109" i="36" s="1"/>
  <c r="BJ8" i="1"/>
  <c r="M107" i="36" s="1"/>
  <c r="BM15" i="1"/>
  <c r="T114" i="36" s="1"/>
  <c r="BM13" i="1"/>
  <c r="T112" i="36" s="1"/>
  <c r="BM11" i="1"/>
  <c r="T110" i="36" s="1"/>
  <c r="J30" i="23"/>
  <c r="R30" s="1"/>
  <c r="O30"/>
  <c r="P30" s="1"/>
  <c r="I30"/>
  <c r="M30" s="1"/>
  <c r="T30" s="1"/>
  <c r="C30" s="1"/>
  <c r="CK30" i="3" s="1"/>
  <c r="H30" s="1"/>
  <c r="N35" i="1"/>
  <c r="F34" i="36" s="1"/>
  <c r="N34" i="1"/>
  <c r="F33" i="36" s="1"/>
  <c r="N24" i="1"/>
  <c r="F23" i="36" s="1"/>
  <c r="N22" i="1"/>
  <c r="F21" i="36" s="1"/>
  <c r="N20" i="1"/>
  <c r="F19" i="36" s="1"/>
  <c r="N18" i="1"/>
  <c r="F17" i="36" s="1"/>
  <c r="N16" i="1"/>
  <c r="F15" i="36" s="1"/>
  <c r="N14" i="1"/>
  <c r="F13" i="36" s="1"/>
  <c r="N12" i="1"/>
  <c r="F11" i="36" s="1"/>
  <c r="N10" i="1"/>
  <c r="F9" i="36" s="1"/>
  <c r="N8" i="1"/>
  <c r="F7" i="36" s="1"/>
  <c r="Q36" i="1"/>
  <c r="M35" i="36" s="1"/>
  <c r="Q34" i="1"/>
  <c r="M33" i="36" s="1"/>
  <c r="Q32" i="1"/>
  <c r="M31" i="36" s="1"/>
  <c r="Q30" i="1"/>
  <c r="M29" i="36" s="1"/>
  <c r="Q28" i="1"/>
  <c r="M27" i="36" s="1"/>
  <c r="Q26" i="1"/>
  <c r="M25" i="36" s="1"/>
  <c r="Q24" i="1"/>
  <c r="M23" i="36" s="1"/>
  <c r="Q22" i="1"/>
  <c r="M21" i="36" s="1"/>
  <c r="Q20" i="1"/>
  <c r="M19" i="36" s="1"/>
  <c r="Q18" i="1"/>
  <c r="M17" i="36" s="1"/>
  <c r="Q16" i="1"/>
  <c r="M15" i="36" s="1"/>
  <c r="Q14" i="1"/>
  <c r="M13" i="36" s="1"/>
  <c r="Q12" i="1"/>
  <c r="M11" i="36" s="1"/>
  <c r="Q10" i="1"/>
  <c r="M9" i="36" s="1"/>
  <c r="Q8" i="1"/>
  <c r="M7" i="36" s="1"/>
  <c r="CC16" i="1"/>
  <c r="F165" i="36" s="1"/>
  <c r="CC14" i="1"/>
  <c r="F163" i="36" s="1"/>
  <c r="CC12" i="1"/>
  <c r="F161" i="36" s="1"/>
  <c r="CC10" i="1"/>
  <c r="F159" i="36" s="1"/>
  <c r="CC8" i="1"/>
  <c r="F157" i="36" s="1"/>
  <c r="CI16" i="1"/>
  <c r="T165" i="36" s="1"/>
  <c r="CI14" i="1"/>
  <c r="T163" i="36" s="1"/>
  <c r="CI12" i="1"/>
  <c r="T161" i="36" s="1"/>
  <c r="CI10" i="1"/>
  <c r="T159" i="36" s="1"/>
  <c r="CI8" i="1"/>
  <c r="T157" i="36" s="1"/>
  <c r="CM38" i="1"/>
  <c r="AA187" i="36" s="1"/>
  <c r="CM36" i="1"/>
  <c r="AA185" i="36" s="1"/>
  <c r="CM34" i="1"/>
  <c r="AA183" i="36" s="1"/>
  <c r="CM32" i="1"/>
  <c r="AA181" i="36" s="1"/>
  <c r="CM30" i="1"/>
  <c r="AA179" i="36" s="1"/>
  <c r="CM28" i="1"/>
  <c r="AA177" i="36" s="1"/>
  <c r="CM26" i="1"/>
  <c r="AA175" i="36" s="1"/>
  <c r="CM24" i="1"/>
  <c r="AA173" i="36" s="1"/>
  <c r="CM22" i="1"/>
  <c r="AA171" i="36" s="1"/>
  <c r="CM20" i="1"/>
  <c r="AA169" i="36" s="1"/>
  <c r="CM18" i="1"/>
  <c r="AA167" i="36" s="1"/>
  <c r="CM16" i="1"/>
  <c r="AA165" i="36" s="1"/>
  <c r="CM14" i="1"/>
  <c r="AA163" i="36" s="1"/>
  <c r="CM12" i="1"/>
  <c r="AA161" i="36" s="1"/>
  <c r="CM10" i="1"/>
  <c r="AA159" i="36" s="1"/>
  <c r="CM8" i="1"/>
  <c r="AA157" i="36" s="1"/>
  <c r="E263"/>
  <c r="DU14" i="1"/>
  <c r="F263" i="36" s="1"/>
  <c r="E259"/>
  <c r="DU10" i="1"/>
  <c r="F259" i="36" s="1"/>
  <c r="DI8" i="1"/>
  <c r="AA207" i="36" s="1"/>
  <c r="DM15" i="1"/>
  <c r="AH214" i="36" s="1"/>
  <c r="DM13" i="1"/>
  <c r="AH212" i="36" s="1"/>
  <c r="DM11" i="1"/>
  <c r="AH210" i="36" s="1"/>
  <c r="DM9" i="1"/>
  <c r="AH208" i="36" s="1"/>
  <c r="DM7" i="1"/>
  <c r="AH206" i="36" s="1"/>
  <c r="E265"/>
  <c r="DU16" i="1"/>
  <c r="F265" i="36" s="1"/>
  <c r="E261"/>
  <c r="DU12" i="1"/>
  <c r="F261" i="36" s="1"/>
  <c r="E257"/>
  <c r="DU8" i="1"/>
  <c r="F257" i="36" s="1"/>
  <c r="DB16" i="1"/>
  <c r="M215" i="36" s="1"/>
  <c r="DB14" i="1"/>
  <c r="M213" i="36" s="1"/>
  <c r="DB12" i="1"/>
  <c r="M211" i="36" s="1"/>
  <c r="DB10" i="1"/>
  <c r="M209" i="36" s="1"/>
  <c r="DB8" i="1"/>
  <c r="M207" i="36" s="1"/>
  <c r="DX37" i="1"/>
  <c r="M286" i="36" s="1"/>
  <c r="DX35" i="1"/>
  <c r="M284" i="36" s="1"/>
  <c r="DX33" i="1"/>
  <c r="M282" i="36" s="1"/>
  <c r="EA15" i="1"/>
  <c r="T264" i="36" s="1"/>
  <c r="EA13" i="1"/>
  <c r="T262" i="36" s="1"/>
  <c r="EA11" i="1"/>
  <c r="T260" i="36" s="1"/>
  <c r="EA9" i="1"/>
  <c r="T258" i="36" s="1"/>
  <c r="EA7" i="1"/>
  <c r="T256" i="36" s="1"/>
  <c r="EE37" i="1"/>
  <c r="AA286" i="36" s="1"/>
  <c r="EE35" i="1"/>
  <c r="AA284" i="36" s="1"/>
  <c r="EE33" i="1"/>
  <c r="AA282" i="36" s="1"/>
  <c r="EE31" i="1"/>
  <c r="AA280" i="36" s="1"/>
  <c r="EE29" i="1"/>
  <c r="AA278" i="36" s="1"/>
  <c r="EE27" i="1"/>
  <c r="AA276" i="36" s="1"/>
  <c r="EE25" i="1"/>
  <c r="AA274" i="36" s="1"/>
  <c r="EE23" i="1"/>
  <c r="AA272" i="36" s="1"/>
  <c r="Q38" i="1"/>
  <c r="M37" i="36" s="1"/>
  <c r="Q37" i="1"/>
  <c r="M36" i="36" s="1"/>
  <c r="N26" i="1"/>
  <c r="F25" i="36" s="1"/>
  <c r="AE108" i="35"/>
  <c r="AB108"/>
  <c r="Y108"/>
  <c r="W108"/>
  <c r="S108"/>
  <c r="U108"/>
  <c r="N108"/>
  <c r="P108"/>
  <c r="L108"/>
  <c r="L3" i="1"/>
  <c r="L3" i="35" s="1"/>
  <c r="L107" s="1"/>
  <c r="AA3"/>
  <c r="AA107" s="1"/>
  <c r="EY3" i="1"/>
  <c r="AB3" i="35" s="1"/>
  <c r="AB107" s="1"/>
  <c r="AC3"/>
  <c r="AC107"/>
  <c r="AD3"/>
  <c r="AD107"/>
  <c r="FI3" i="1"/>
  <c r="AE3" i="35"/>
  <c r="AE107" s="1"/>
  <c r="AF3"/>
  <c r="AF107" s="1"/>
  <c r="AG3"/>
  <c r="AG107" s="1"/>
  <c r="M3"/>
  <c r="AH3" i="1"/>
  <c r="N3" i="35" s="1"/>
  <c r="N107" s="1"/>
  <c r="O3"/>
  <c r="O107" s="1"/>
  <c r="BD3" i="1"/>
  <c r="P3" i="35" s="1"/>
  <c r="P107" s="1"/>
  <c r="Q3"/>
  <c r="R3"/>
  <c r="CA3" i="1"/>
  <c r="S3" i="35" s="1"/>
  <c r="S107" s="1"/>
  <c r="T3"/>
  <c r="T107" s="1"/>
  <c r="CW3" i="1"/>
  <c r="U3" i="35" s="1"/>
  <c r="U107" s="1"/>
  <c r="V3"/>
  <c r="V107" s="1"/>
  <c r="DS3" i="1"/>
  <c r="W3" i="35" s="1"/>
  <c r="W107" s="1"/>
  <c r="X3"/>
  <c r="X107" s="1"/>
  <c r="EO3" i="1"/>
  <c r="Y3" i="35" s="1"/>
  <c r="Y107" s="1"/>
  <c r="Z3"/>
  <c r="Z107" s="1"/>
  <c r="CU10" i="3"/>
  <c r="EI8"/>
  <c r="EI9"/>
  <c r="EI10"/>
  <c r="EI11"/>
  <c r="EI12"/>
  <c r="EI13"/>
  <c r="EI14"/>
  <c r="EI15"/>
  <c r="EI16"/>
  <c r="EI17"/>
  <c r="EI18"/>
  <c r="EI19"/>
  <c r="EI20"/>
  <c r="EI21"/>
  <c r="EI22"/>
  <c r="EI23"/>
  <c r="EI24"/>
  <c r="EI25"/>
  <c r="EI26"/>
  <c r="EI27"/>
  <c r="EI28"/>
  <c r="EI29"/>
  <c r="EI30"/>
  <c r="EI31"/>
  <c r="EI32"/>
  <c r="EI33"/>
  <c r="EI34"/>
  <c r="EI35"/>
  <c r="EI36"/>
  <c r="EI37"/>
  <c r="EI38"/>
  <c r="EI39"/>
  <c r="EI40"/>
  <c r="EI41"/>
  <c r="EI42"/>
  <c r="EI43"/>
  <c r="EI44"/>
  <c r="EI45"/>
  <c r="EI46"/>
  <c r="EI47"/>
  <c r="EI48"/>
  <c r="EI49"/>
  <c r="EI50"/>
  <c r="EI51"/>
  <c r="EI52"/>
  <c r="EI53"/>
  <c r="EI54"/>
  <c r="EI55"/>
  <c r="EI56"/>
  <c r="EI57"/>
  <c r="EI58"/>
  <c r="EI59"/>
  <c r="EI60"/>
  <c r="EI61"/>
  <c r="EI62"/>
  <c r="EI63"/>
  <c r="EI64"/>
  <c r="EI65"/>
  <c r="EI66"/>
  <c r="EI67"/>
  <c r="EI68"/>
  <c r="EI69"/>
  <c r="EI70"/>
  <c r="EI71"/>
  <c r="EI72"/>
  <c r="EI73"/>
  <c r="EI74"/>
  <c r="EI75"/>
  <c r="EI76"/>
  <c r="EI77"/>
  <c r="EI78"/>
  <c r="EI79"/>
  <c r="EI80"/>
  <c r="EI81"/>
  <c r="EI82"/>
  <c r="EI83"/>
  <c r="EI84"/>
  <c r="EI85"/>
  <c r="EI86"/>
  <c r="EI87"/>
  <c r="EI88"/>
  <c r="EI89"/>
  <c r="EI90"/>
  <c r="EI91"/>
  <c r="EI92"/>
  <c r="EI93"/>
  <c r="EI94"/>
  <c r="EI95"/>
  <c r="EI96"/>
  <c r="EI97"/>
  <c r="EI98"/>
  <c r="EI99"/>
  <c r="EI100"/>
  <c r="EI101"/>
  <c r="EI102"/>
  <c r="EI103"/>
  <c r="EI104"/>
  <c r="EI105"/>
  <c r="EI106"/>
  <c r="EI107"/>
  <c r="EI7"/>
  <c r="B7" i="23"/>
  <c r="H7" s="1"/>
  <c r="K7" s="1"/>
  <c r="D106" i="1"/>
  <c r="FQ106"/>
  <c r="FN106" s="1"/>
  <c r="FO106" s="1"/>
  <c r="D105"/>
  <c r="FQ105"/>
  <c r="FN105" s="1"/>
  <c r="FO105" s="1"/>
  <c r="D104"/>
  <c r="FQ104"/>
  <c r="FN104" s="1"/>
  <c r="FO104" s="1"/>
  <c r="D103"/>
  <c r="FQ103"/>
  <c r="FN103" s="1"/>
  <c r="FO103" s="1"/>
  <c r="D102"/>
  <c r="FQ102"/>
  <c r="FN102" s="1"/>
  <c r="FO102" s="1"/>
  <c r="D101"/>
  <c r="FQ101"/>
  <c r="FN101" s="1"/>
  <c r="FO101" s="1"/>
  <c r="D100"/>
  <c r="FQ100"/>
  <c r="FN100" s="1"/>
  <c r="FO100" s="1"/>
  <c r="D99"/>
  <c r="FQ99"/>
  <c r="FN99" s="1"/>
  <c r="FO99" s="1"/>
  <c r="D98"/>
  <c r="FQ98"/>
  <c r="FN98" s="1"/>
  <c r="FO98" s="1"/>
  <c r="D97"/>
  <c r="FQ97"/>
  <c r="FN97" s="1"/>
  <c r="FO97" s="1"/>
  <c r="D96"/>
  <c r="FQ96"/>
  <c r="FN96" s="1"/>
  <c r="FO96" s="1"/>
  <c r="D95"/>
  <c r="FQ95"/>
  <c r="FN95" s="1"/>
  <c r="FO95" s="1"/>
  <c r="D94"/>
  <c r="FQ94"/>
  <c r="FN94" s="1"/>
  <c r="FO94" s="1"/>
  <c r="D93"/>
  <c r="FQ93"/>
  <c r="FN93" s="1"/>
  <c r="FO93" s="1"/>
  <c r="D92"/>
  <c r="FQ92"/>
  <c r="FN92" s="1"/>
  <c r="FO92" s="1"/>
  <c r="D91"/>
  <c r="FQ91"/>
  <c r="FN91" s="1"/>
  <c r="FO91" s="1"/>
  <c r="D90"/>
  <c r="FQ90"/>
  <c r="FN90" s="1"/>
  <c r="FO90" s="1"/>
  <c r="D89"/>
  <c r="FQ89"/>
  <c r="FN89" s="1"/>
  <c r="FO89" s="1"/>
  <c r="D88"/>
  <c r="FQ88"/>
  <c r="FN88" s="1"/>
  <c r="FO88" s="1"/>
  <c r="D87"/>
  <c r="FQ87"/>
  <c r="FN87" s="1"/>
  <c r="FO87" s="1"/>
  <c r="D86"/>
  <c r="FQ86"/>
  <c r="FN86" s="1"/>
  <c r="FO86" s="1"/>
  <c r="D85"/>
  <c r="FQ85"/>
  <c r="FN85" s="1"/>
  <c r="FO85" s="1"/>
  <c r="D84"/>
  <c r="FQ84"/>
  <c r="FN84" s="1"/>
  <c r="FO84" s="1"/>
  <c r="D83"/>
  <c r="FQ83"/>
  <c r="FN83" s="1"/>
  <c r="FO83" s="1"/>
  <c r="D82"/>
  <c r="FQ82"/>
  <c r="FN82" s="1"/>
  <c r="FO82" s="1"/>
  <c r="D81"/>
  <c r="FQ81"/>
  <c r="FN81" s="1"/>
  <c r="FO81" s="1"/>
  <c r="D80"/>
  <c r="FQ80"/>
  <c r="FN80" s="1"/>
  <c r="FO80" s="1"/>
  <c r="D79"/>
  <c r="FQ79"/>
  <c r="FN79" s="1"/>
  <c r="FO79" s="1"/>
  <c r="D78"/>
  <c r="FQ78"/>
  <c r="FN78" s="1"/>
  <c r="FO78" s="1"/>
  <c r="D77"/>
  <c r="FQ77"/>
  <c r="FN77" s="1"/>
  <c r="FO77" s="1"/>
  <c r="D76"/>
  <c r="FQ76"/>
  <c r="FN76" s="1"/>
  <c r="FO76" s="1"/>
  <c r="D75"/>
  <c r="FQ75"/>
  <c r="FN75" s="1"/>
  <c r="FO75" s="1"/>
  <c r="D74"/>
  <c r="FQ74"/>
  <c r="FN74" s="1"/>
  <c r="FO74" s="1"/>
  <c r="D73"/>
  <c r="FQ73"/>
  <c r="FN73" s="1"/>
  <c r="FO73" s="1"/>
  <c r="D72"/>
  <c r="FQ72"/>
  <c r="FN72" s="1"/>
  <c r="FO72" s="1"/>
  <c r="D71"/>
  <c r="FQ71"/>
  <c r="FN71" s="1"/>
  <c r="FO71" s="1"/>
  <c r="D70"/>
  <c r="FQ70"/>
  <c r="FN70" s="1"/>
  <c r="FO70" s="1"/>
  <c r="D69"/>
  <c r="FQ69"/>
  <c r="FN69" s="1"/>
  <c r="FO69" s="1"/>
  <c r="D68"/>
  <c r="FQ68"/>
  <c r="FN68" s="1"/>
  <c r="FO68" s="1"/>
  <c r="D67"/>
  <c r="FQ67"/>
  <c r="FN67" s="1"/>
  <c r="FO67" s="1"/>
  <c r="D66"/>
  <c r="FQ66"/>
  <c r="FN66" s="1"/>
  <c r="FO66" s="1"/>
  <c r="D65"/>
  <c r="FQ65"/>
  <c r="FN65" s="1"/>
  <c r="FO65" s="1"/>
  <c r="D64"/>
  <c r="FQ64"/>
  <c r="FN64" s="1"/>
  <c r="FO64" s="1"/>
  <c r="D63"/>
  <c r="FQ63"/>
  <c r="FN63" s="1"/>
  <c r="FO63" s="1"/>
  <c r="D62"/>
  <c r="FQ62"/>
  <c r="FN62" s="1"/>
  <c r="FO62" s="1"/>
  <c r="D61"/>
  <c r="FQ61"/>
  <c r="FN61" s="1"/>
  <c r="FO61" s="1"/>
  <c r="D60"/>
  <c r="FQ60"/>
  <c r="FN60" s="1"/>
  <c r="FO60" s="1"/>
  <c r="D59"/>
  <c r="FQ59"/>
  <c r="FN59" s="1"/>
  <c r="FO59" s="1"/>
  <c r="D58"/>
  <c r="FQ58"/>
  <c r="FN58" s="1"/>
  <c r="FO58" s="1"/>
  <c r="D57"/>
  <c r="FQ57"/>
  <c r="FN57" s="1"/>
  <c r="FO57" s="1"/>
  <c r="D56"/>
  <c r="FQ56"/>
  <c r="FN56" s="1"/>
  <c r="FO56" s="1"/>
  <c r="D55"/>
  <c r="FQ55"/>
  <c r="FN55" s="1"/>
  <c r="FO55" s="1"/>
  <c r="D54"/>
  <c r="FQ54"/>
  <c r="FN54" s="1"/>
  <c r="FO54" s="1"/>
  <c r="D53"/>
  <c r="FQ53"/>
  <c r="FN53" s="1"/>
  <c r="FO53" s="1"/>
  <c r="D52"/>
  <c r="FQ52"/>
  <c r="FN52" s="1"/>
  <c r="FO52" s="1"/>
  <c r="D51"/>
  <c r="FQ51"/>
  <c r="FN51" s="1"/>
  <c r="FO51" s="1"/>
  <c r="D50"/>
  <c r="FQ50"/>
  <c r="FN50" s="1"/>
  <c r="FO50" s="1"/>
  <c r="D49"/>
  <c r="FQ49"/>
  <c r="FN49" s="1"/>
  <c r="FO49" s="1"/>
  <c r="D48"/>
  <c r="FQ48"/>
  <c r="FN48" s="1"/>
  <c r="FO48" s="1"/>
  <c r="D47"/>
  <c r="FQ47"/>
  <c r="FN47" s="1"/>
  <c r="FO47" s="1"/>
  <c r="D46"/>
  <c r="FQ46"/>
  <c r="FN46" s="1"/>
  <c r="FO46" s="1"/>
  <c r="D45"/>
  <c r="FQ45"/>
  <c r="FN45" s="1"/>
  <c r="FO45" s="1"/>
  <c r="D44"/>
  <c r="FQ44"/>
  <c r="FN44" s="1"/>
  <c r="FO44" s="1"/>
  <c r="D43"/>
  <c r="FQ43"/>
  <c r="FN43" s="1"/>
  <c r="FO43" s="1"/>
  <c r="D42"/>
  <c r="FQ42"/>
  <c r="FN42" s="1"/>
  <c r="FO42" s="1"/>
  <c r="D41"/>
  <c r="FQ41"/>
  <c r="FN41" s="1"/>
  <c r="FO41" s="1"/>
  <c r="D40"/>
  <c r="FQ40"/>
  <c r="FN40" s="1"/>
  <c r="FO40" s="1"/>
  <c r="D39"/>
  <c r="FQ39"/>
  <c r="FN39" s="1"/>
  <c r="FO39" s="1"/>
  <c r="D38"/>
  <c r="D37"/>
  <c r="D36"/>
  <c r="D35"/>
  <c r="D34"/>
  <c r="D33"/>
  <c r="D32"/>
  <c r="D31"/>
  <c r="D30"/>
  <c r="D29"/>
  <c r="D28"/>
  <c r="D27"/>
  <c r="D26"/>
  <c r="D25"/>
  <c r="D24"/>
  <c r="D23"/>
  <c r="D22"/>
  <c r="D21"/>
  <c r="D20"/>
  <c r="D19"/>
  <c r="D18"/>
  <c r="D17"/>
  <c r="D16"/>
  <c r="FI16"/>
  <c r="FJ16"/>
  <c r="FK16"/>
  <c r="FL16"/>
  <c r="FR16"/>
  <c r="FM16"/>
  <c r="D15"/>
  <c r="FI15"/>
  <c r="FJ15"/>
  <c r="FR15" s="1"/>
  <c r="FK15"/>
  <c r="FL15"/>
  <c r="FM15"/>
  <c r="D14"/>
  <c r="FI14"/>
  <c r="FJ14"/>
  <c r="FK14"/>
  <c r="FL14"/>
  <c r="FR14"/>
  <c r="FM14"/>
  <c r="D13"/>
  <c r="FI13"/>
  <c r="FJ13"/>
  <c r="FR13" s="1"/>
  <c r="FK13"/>
  <c r="FL13"/>
  <c r="FM13"/>
  <c r="D12"/>
  <c r="FI12"/>
  <c r="FJ12"/>
  <c r="FK12"/>
  <c r="FL12"/>
  <c r="FR12"/>
  <c r="FM12"/>
  <c r="D11"/>
  <c r="FI11"/>
  <c r="FJ11"/>
  <c r="FR11" s="1"/>
  <c r="FK11"/>
  <c r="FL11"/>
  <c r="FM11"/>
  <c r="D10"/>
  <c r="FI10"/>
  <c r="FJ10"/>
  <c r="FK10"/>
  <c r="FL10"/>
  <c r="FR10"/>
  <c r="FM10"/>
  <c r="D9"/>
  <c r="FI9"/>
  <c r="FJ9"/>
  <c r="FR9" s="1"/>
  <c r="FK9"/>
  <c r="FL9"/>
  <c r="FM9"/>
  <c r="D8"/>
  <c r="FI6"/>
  <c r="FJ6"/>
  <c r="FK6"/>
  <c r="FL6"/>
  <c r="FM6"/>
  <c r="FI8"/>
  <c r="FJ8"/>
  <c r="FR8" s="1"/>
  <c r="FK8"/>
  <c r="FL8"/>
  <c r="FM8"/>
  <c r="D7"/>
  <c r="FI7"/>
  <c r="FJ7"/>
  <c r="FK7"/>
  <c r="FL7"/>
  <c r="FR7"/>
  <c r="FM7"/>
  <c r="FG106"/>
  <c r="FD106" s="1"/>
  <c r="FE106" s="1"/>
  <c r="FG105"/>
  <c r="FD105" s="1"/>
  <c r="FE105" s="1"/>
  <c r="FG104"/>
  <c r="FD104"/>
  <c r="FE104" s="1"/>
  <c r="FG103"/>
  <c r="FD103" s="1"/>
  <c r="FE103" s="1"/>
  <c r="FG102"/>
  <c r="FD102" s="1"/>
  <c r="FE102" s="1"/>
  <c r="FG101"/>
  <c r="FD101" s="1"/>
  <c r="FE101" s="1"/>
  <c r="FG100"/>
  <c r="FD100"/>
  <c r="FE100" s="1"/>
  <c r="FG99"/>
  <c r="FD99" s="1"/>
  <c r="FE99" s="1"/>
  <c r="FG98"/>
  <c r="FD98" s="1"/>
  <c r="FE98" s="1"/>
  <c r="FG97"/>
  <c r="FD97" s="1"/>
  <c r="FE97" s="1"/>
  <c r="FG96"/>
  <c r="FD96"/>
  <c r="FE96" s="1"/>
  <c r="FG95"/>
  <c r="FD95" s="1"/>
  <c r="FE95" s="1"/>
  <c r="FG94"/>
  <c r="FD94" s="1"/>
  <c r="FE94" s="1"/>
  <c r="FG93"/>
  <c r="FD93" s="1"/>
  <c r="FE93" s="1"/>
  <c r="FG92"/>
  <c r="FD92"/>
  <c r="FE92" s="1"/>
  <c r="FG91"/>
  <c r="FD91" s="1"/>
  <c r="FE91" s="1"/>
  <c r="FG90"/>
  <c r="FD90" s="1"/>
  <c r="FE90" s="1"/>
  <c r="FG89"/>
  <c r="FD89" s="1"/>
  <c r="FE89" s="1"/>
  <c r="FG88"/>
  <c r="FD88"/>
  <c r="FE88" s="1"/>
  <c r="FG87"/>
  <c r="FD87" s="1"/>
  <c r="FE87" s="1"/>
  <c r="FG86"/>
  <c r="FD86" s="1"/>
  <c r="FE86" s="1"/>
  <c r="FG85"/>
  <c r="FD85" s="1"/>
  <c r="FE85" s="1"/>
  <c r="FG84"/>
  <c r="FD84"/>
  <c r="FE84" s="1"/>
  <c r="FG83"/>
  <c r="FD83" s="1"/>
  <c r="FE83" s="1"/>
  <c r="FG82"/>
  <c r="FD82" s="1"/>
  <c r="FE82" s="1"/>
  <c r="FG81"/>
  <c r="FD81" s="1"/>
  <c r="FE81" s="1"/>
  <c r="FG80"/>
  <c r="FD80"/>
  <c r="FE80" s="1"/>
  <c r="FG79"/>
  <c r="FD79" s="1"/>
  <c r="FE79" s="1"/>
  <c r="FG78"/>
  <c r="FD78" s="1"/>
  <c r="FE78" s="1"/>
  <c r="FG77"/>
  <c r="FD77" s="1"/>
  <c r="FE77" s="1"/>
  <c r="FG76"/>
  <c r="FD76"/>
  <c r="FE76" s="1"/>
  <c r="FG75"/>
  <c r="FD75" s="1"/>
  <c r="FE75" s="1"/>
  <c r="FG74"/>
  <c r="FD74" s="1"/>
  <c r="FE74" s="1"/>
  <c r="FG73"/>
  <c r="FD73" s="1"/>
  <c r="FE73" s="1"/>
  <c r="FG72"/>
  <c r="FD72"/>
  <c r="FE72" s="1"/>
  <c r="FG71"/>
  <c r="FD71" s="1"/>
  <c r="FE71" s="1"/>
  <c r="FG70"/>
  <c r="FD70" s="1"/>
  <c r="FE70" s="1"/>
  <c r="FG69"/>
  <c r="FD69" s="1"/>
  <c r="FE69" s="1"/>
  <c r="FG68"/>
  <c r="FD68"/>
  <c r="FE68" s="1"/>
  <c r="FG67"/>
  <c r="FD67" s="1"/>
  <c r="FE67" s="1"/>
  <c r="FG66"/>
  <c r="FD66" s="1"/>
  <c r="FE66" s="1"/>
  <c r="FG65"/>
  <c r="FD65" s="1"/>
  <c r="FE65" s="1"/>
  <c r="FG64"/>
  <c r="FD64"/>
  <c r="FE64" s="1"/>
  <c r="FG63"/>
  <c r="FD63" s="1"/>
  <c r="FE63" s="1"/>
  <c r="FG62"/>
  <c r="FD62" s="1"/>
  <c r="FE62" s="1"/>
  <c r="FG61"/>
  <c r="FD61" s="1"/>
  <c r="FE61" s="1"/>
  <c r="FG60"/>
  <c r="FD60"/>
  <c r="FE60" s="1"/>
  <c r="FG59"/>
  <c r="FD59" s="1"/>
  <c r="FE59" s="1"/>
  <c r="FG58"/>
  <c r="FD58" s="1"/>
  <c r="FE58" s="1"/>
  <c r="FG57"/>
  <c r="FD57" s="1"/>
  <c r="FE57" s="1"/>
  <c r="FG56"/>
  <c r="FD56"/>
  <c r="FE56" s="1"/>
  <c r="FG55"/>
  <c r="FD55" s="1"/>
  <c r="FE55" s="1"/>
  <c r="FG54"/>
  <c r="FD54" s="1"/>
  <c r="FE54" s="1"/>
  <c r="FG53"/>
  <c r="FD53" s="1"/>
  <c r="FE53" s="1"/>
  <c r="FG52"/>
  <c r="FD52"/>
  <c r="FE52" s="1"/>
  <c r="FG51"/>
  <c r="FD51" s="1"/>
  <c r="FE51" s="1"/>
  <c r="FG50"/>
  <c r="FD50" s="1"/>
  <c r="FE50" s="1"/>
  <c r="FG49"/>
  <c r="FD49" s="1"/>
  <c r="FE49" s="1"/>
  <c r="FG48"/>
  <c r="FD48"/>
  <c r="FE48" s="1"/>
  <c r="FG47"/>
  <c r="FD47" s="1"/>
  <c r="FE47" s="1"/>
  <c r="FG46"/>
  <c r="FD46" s="1"/>
  <c r="FE46" s="1"/>
  <c r="FG45"/>
  <c r="FD45" s="1"/>
  <c r="FE45" s="1"/>
  <c r="FG44"/>
  <c r="FD44"/>
  <c r="FE44" s="1"/>
  <c r="FG43"/>
  <c r="FD43" s="1"/>
  <c r="FE43" s="1"/>
  <c r="FG42"/>
  <c r="FD42" s="1"/>
  <c r="FG41"/>
  <c r="FD41" s="1"/>
  <c r="FE41" s="1"/>
  <c r="FG40"/>
  <c r="FD40"/>
  <c r="FE40" s="1"/>
  <c r="FG39"/>
  <c r="FD39" s="1"/>
  <c r="FE39" s="1"/>
  <c r="FF39" s="1"/>
  <c r="EY16"/>
  <c r="EZ16"/>
  <c r="FA16"/>
  <c r="FB16"/>
  <c r="FC16"/>
  <c r="EY15"/>
  <c r="EZ15"/>
  <c r="FH15" s="1"/>
  <c r="FA15"/>
  <c r="FB15"/>
  <c r="FC15"/>
  <c r="EY14"/>
  <c r="EZ14"/>
  <c r="FA14"/>
  <c r="FB14"/>
  <c r="FC14"/>
  <c r="EY13"/>
  <c r="EZ13"/>
  <c r="FA13"/>
  <c r="FB13"/>
  <c r="FH13"/>
  <c r="FC13"/>
  <c r="EY12"/>
  <c r="EZ12"/>
  <c r="FA12"/>
  <c r="FB12"/>
  <c r="FC12"/>
  <c r="EY11"/>
  <c r="EZ11"/>
  <c r="FH11" s="1"/>
  <c r="FA11"/>
  <c r="FB11"/>
  <c r="FC11"/>
  <c r="EY10"/>
  <c r="EZ10"/>
  <c r="FA10"/>
  <c r="FB10"/>
  <c r="FC10"/>
  <c r="EY9"/>
  <c r="EZ9"/>
  <c r="FA9"/>
  <c r="FB9"/>
  <c r="FH9"/>
  <c r="FC9"/>
  <c r="EY6"/>
  <c r="FD6" s="1"/>
  <c r="EZ6"/>
  <c r="FA6"/>
  <c r="FB6"/>
  <c r="FC6"/>
  <c r="EY8"/>
  <c r="EZ8"/>
  <c r="FA8"/>
  <c r="FB8"/>
  <c r="FC8"/>
  <c r="EY7"/>
  <c r="EZ7"/>
  <c r="FH7" s="1"/>
  <c r="FA7"/>
  <c r="FB7"/>
  <c r="FC7"/>
  <c r="EO6"/>
  <c r="EP6"/>
  <c r="EQ6"/>
  <c r="ER6"/>
  <c r="ES6"/>
  <c r="ET6"/>
  <c r="EO8"/>
  <c r="EP8"/>
  <c r="EQ8"/>
  <c r="ER8"/>
  <c r="ES8"/>
  <c r="EO9"/>
  <c r="EP9"/>
  <c r="EQ9"/>
  <c r="ER9"/>
  <c r="EX9"/>
  <c r="ES9"/>
  <c r="EO10"/>
  <c r="EP10"/>
  <c r="EQ10"/>
  <c r="ER10"/>
  <c r="ES10"/>
  <c r="EO11"/>
  <c r="EP11"/>
  <c r="EX11" s="1"/>
  <c r="EQ11"/>
  <c r="ER11"/>
  <c r="ES11"/>
  <c r="EO12"/>
  <c r="EP12"/>
  <c r="EQ12"/>
  <c r="ER12"/>
  <c r="ES12"/>
  <c r="EO13"/>
  <c r="EP13"/>
  <c r="EQ13"/>
  <c r="ER13"/>
  <c r="EX13"/>
  <c r="ES13"/>
  <c r="EO14"/>
  <c r="EP14"/>
  <c r="EQ14"/>
  <c r="ER14"/>
  <c r="ES14"/>
  <c r="EO15"/>
  <c r="EP15"/>
  <c r="EX15" s="1"/>
  <c r="EQ15"/>
  <c r="ER15"/>
  <c r="ES15"/>
  <c r="EO16"/>
  <c r="EP16"/>
  <c r="EQ16"/>
  <c r="ER16"/>
  <c r="ES16"/>
  <c r="EW39"/>
  <c r="ET39" s="1"/>
  <c r="EU39" s="1"/>
  <c r="EV39" s="1"/>
  <c r="EW40"/>
  <c r="ET40"/>
  <c r="EU40" s="1"/>
  <c r="EW41"/>
  <c r="ET41" s="1"/>
  <c r="EU41" s="1"/>
  <c r="EW42"/>
  <c r="ET42" s="1"/>
  <c r="EW43"/>
  <c r="ET43" s="1"/>
  <c r="EU43" s="1"/>
  <c r="EW44"/>
  <c r="ET44"/>
  <c r="EU44" s="1"/>
  <c r="EW45"/>
  <c r="ET45" s="1"/>
  <c r="EU45" s="1"/>
  <c r="EW46"/>
  <c r="ET46" s="1"/>
  <c r="EU46" s="1"/>
  <c r="EW47"/>
  <c r="ET47" s="1"/>
  <c r="EU47" s="1"/>
  <c r="EW48"/>
  <c r="ET48"/>
  <c r="EU48" s="1"/>
  <c r="EW49"/>
  <c r="ET49" s="1"/>
  <c r="EU49" s="1"/>
  <c r="EW50"/>
  <c r="ET50" s="1"/>
  <c r="EU50" s="1"/>
  <c r="EW51"/>
  <c r="ET51" s="1"/>
  <c r="EU51" s="1"/>
  <c r="EW52"/>
  <c r="ET52"/>
  <c r="EU52" s="1"/>
  <c r="EW53"/>
  <c r="ET53" s="1"/>
  <c r="EU53" s="1"/>
  <c r="EW54"/>
  <c r="ET54" s="1"/>
  <c r="EU54" s="1"/>
  <c r="EW55"/>
  <c r="ET55" s="1"/>
  <c r="EU55" s="1"/>
  <c r="EW56"/>
  <c r="ET56"/>
  <c r="EU56" s="1"/>
  <c r="EW57"/>
  <c r="ET57" s="1"/>
  <c r="EU57" s="1"/>
  <c r="EW58"/>
  <c r="ET58" s="1"/>
  <c r="EU58" s="1"/>
  <c r="EW59"/>
  <c r="ET59" s="1"/>
  <c r="EU59" s="1"/>
  <c r="EW60"/>
  <c r="ET60"/>
  <c r="EU60" s="1"/>
  <c r="EW61"/>
  <c r="ET61" s="1"/>
  <c r="EU61" s="1"/>
  <c r="EW62"/>
  <c r="ET62" s="1"/>
  <c r="EU62" s="1"/>
  <c r="EW63"/>
  <c r="ET63" s="1"/>
  <c r="EU63" s="1"/>
  <c r="EW64"/>
  <c r="ET64"/>
  <c r="EU64" s="1"/>
  <c r="EW65"/>
  <c r="ET65" s="1"/>
  <c r="EU65" s="1"/>
  <c r="EW66"/>
  <c r="ET66" s="1"/>
  <c r="EU66" s="1"/>
  <c r="EW67"/>
  <c r="ET67" s="1"/>
  <c r="EU67" s="1"/>
  <c r="EW68"/>
  <c r="ET68"/>
  <c r="EU68" s="1"/>
  <c r="EW69"/>
  <c r="ET69" s="1"/>
  <c r="EU69" s="1"/>
  <c r="EW70"/>
  <c r="ET70" s="1"/>
  <c r="EU70" s="1"/>
  <c r="EW71"/>
  <c r="ET71" s="1"/>
  <c r="EU71" s="1"/>
  <c r="EW72"/>
  <c r="ET72"/>
  <c r="EU72" s="1"/>
  <c r="EW73"/>
  <c r="ET73" s="1"/>
  <c r="EU73" s="1"/>
  <c r="EW74"/>
  <c r="ET74" s="1"/>
  <c r="EU74" s="1"/>
  <c r="EW75"/>
  <c r="ET75" s="1"/>
  <c r="EU75" s="1"/>
  <c r="EW76"/>
  <c r="ET76"/>
  <c r="EU76" s="1"/>
  <c r="EW77"/>
  <c r="ET77" s="1"/>
  <c r="EU77" s="1"/>
  <c r="EW78"/>
  <c r="ET78" s="1"/>
  <c r="EU78" s="1"/>
  <c r="EW79"/>
  <c r="ET79" s="1"/>
  <c r="EU79" s="1"/>
  <c r="EW80"/>
  <c r="ET80"/>
  <c r="EU80" s="1"/>
  <c r="EW81"/>
  <c r="ET81" s="1"/>
  <c r="EU81" s="1"/>
  <c r="EW82"/>
  <c r="ET82" s="1"/>
  <c r="EU82" s="1"/>
  <c r="EW83"/>
  <c r="ET83" s="1"/>
  <c r="EU83" s="1"/>
  <c r="EW84"/>
  <c r="ET84"/>
  <c r="EU84" s="1"/>
  <c r="EW85"/>
  <c r="ET85" s="1"/>
  <c r="EU85" s="1"/>
  <c r="EW86"/>
  <c r="ET86" s="1"/>
  <c r="EU86" s="1"/>
  <c r="EW87"/>
  <c r="ET87" s="1"/>
  <c r="EU87" s="1"/>
  <c r="EW88"/>
  <c r="ET88"/>
  <c r="EU88" s="1"/>
  <c r="EW89"/>
  <c r="ET89" s="1"/>
  <c r="EU89" s="1"/>
  <c r="EW90"/>
  <c r="ET90" s="1"/>
  <c r="EU90" s="1"/>
  <c r="EW91"/>
  <c r="ET91" s="1"/>
  <c r="EU91" s="1"/>
  <c r="EW92"/>
  <c r="ET92"/>
  <c r="EU92" s="1"/>
  <c r="EW93"/>
  <c r="ET93" s="1"/>
  <c r="EU93" s="1"/>
  <c r="EW94"/>
  <c r="ET94" s="1"/>
  <c r="EU94" s="1"/>
  <c r="EW95"/>
  <c r="ET95" s="1"/>
  <c r="EU95" s="1"/>
  <c r="EW96"/>
  <c r="ET96"/>
  <c r="EU96" s="1"/>
  <c r="EW97"/>
  <c r="ET97" s="1"/>
  <c r="EU97" s="1"/>
  <c r="EW98"/>
  <c r="ET98" s="1"/>
  <c r="EU98" s="1"/>
  <c r="EW99"/>
  <c r="ET99" s="1"/>
  <c r="EU99" s="1"/>
  <c r="EW100"/>
  <c r="ET100"/>
  <c r="EU100" s="1"/>
  <c r="EW101"/>
  <c r="ET101" s="1"/>
  <c r="EU101" s="1"/>
  <c r="EW102"/>
  <c r="ET102" s="1"/>
  <c r="EU102" s="1"/>
  <c r="EW103"/>
  <c r="ET103" s="1"/>
  <c r="EU103" s="1"/>
  <c r="EW104"/>
  <c r="ET104"/>
  <c r="EU104" s="1"/>
  <c r="EW105"/>
  <c r="ET105" s="1"/>
  <c r="EU105" s="1"/>
  <c r="EW106"/>
  <c r="ET106" s="1"/>
  <c r="EU106" s="1"/>
  <c r="EO7"/>
  <c r="EP7"/>
  <c r="EQ7"/>
  <c r="ER7"/>
  <c r="EX7"/>
  <c r="EW7" s="1"/>
  <c r="ES7"/>
  <c r="B7"/>
  <c r="H7" i="11" s="1"/>
  <c r="C7" i="1"/>
  <c r="I7" i="11" s="1"/>
  <c r="U7" i="1"/>
  <c r="Y7" s="1"/>
  <c r="AC7"/>
  <c r="AG7"/>
  <c r="BC7"/>
  <c r="AY7"/>
  <c r="BZ7"/>
  <c r="BV7"/>
  <c r="FZ7" s="1"/>
  <c r="BD7"/>
  <c r="GC7"/>
  <c r="GD7"/>
  <c r="GE7"/>
  <c r="GF7"/>
  <c r="CV7"/>
  <c r="CR7"/>
  <c r="DR7"/>
  <c r="DN7"/>
  <c r="GK7" s="1"/>
  <c r="EN7"/>
  <c r="EJ7"/>
  <c r="FW7"/>
  <c r="GH7"/>
  <c r="GN7"/>
  <c r="FT7"/>
  <c r="C3"/>
  <c r="B8"/>
  <c r="H8" i="11" s="1"/>
  <c r="C8" i="1"/>
  <c r="I8" i="11" s="1"/>
  <c r="U8" i="1"/>
  <c r="Y8" s="1"/>
  <c r="AC8"/>
  <c r="FT8" s="1"/>
  <c r="AG8"/>
  <c r="BC8"/>
  <c r="AY8"/>
  <c r="BZ8"/>
  <c r="BV8"/>
  <c r="BD8"/>
  <c r="GC8"/>
  <c r="GE8"/>
  <c r="CV8"/>
  <c r="CR8"/>
  <c r="DR8"/>
  <c r="DN8"/>
  <c r="EN8"/>
  <c r="EJ8"/>
  <c r="FW8"/>
  <c r="GH8"/>
  <c r="GK8"/>
  <c r="GN8"/>
  <c r="B9"/>
  <c r="H9" i="11"/>
  <c r="C9" i="1"/>
  <c r="I9" i="11"/>
  <c r="U9" i="1"/>
  <c r="Y9" s="1"/>
  <c r="AC9"/>
  <c r="FT9" s="1"/>
  <c r="AG9"/>
  <c r="EN9"/>
  <c r="EB9"/>
  <c r="EF9"/>
  <c r="EJ9"/>
  <c r="GN9"/>
  <c r="BC9"/>
  <c r="AY9"/>
  <c r="BZ9"/>
  <c r="BV9"/>
  <c r="BD9"/>
  <c r="GC9"/>
  <c r="GD9"/>
  <c r="GE9"/>
  <c r="GF9"/>
  <c r="CV9"/>
  <c r="CR9"/>
  <c r="GH9" s="1"/>
  <c r="DR9"/>
  <c r="DN9"/>
  <c r="FZ9"/>
  <c r="GK9"/>
  <c r="B10"/>
  <c r="H10" i="11" s="1"/>
  <c r="P10" s="1"/>
  <c r="C10" i="1"/>
  <c r="I10" i="11" s="1"/>
  <c r="U10" i="1"/>
  <c r="Y10" s="1"/>
  <c r="AC10"/>
  <c r="AG10"/>
  <c r="EN10"/>
  <c r="EB10"/>
  <c r="EF10" s="1"/>
  <c r="EJ10"/>
  <c r="GN10" s="1"/>
  <c r="BC10"/>
  <c r="AY10"/>
  <c r="BZ10"/>
  <c r="BV10"/>
  <c r="BD10"/>
  <c r="GC10" s="1"/>
  <c r="GE10"/>
  <c r="CV10"/>
  <c r="CR10"/>
  <c r="DR10"/>
  <c r="DN10"/>
  <c r="GK10" s="1"/>
  <c r="FW10"/>
  <c r="GH10"/>
  <c r="FT10"/>
  <c r="B11"/>
  <c r="H11" i="11" s="1"/>
  <c r="C11" i="1"/>
  <c r="I11" i="11" s="1"/>
  <c r="EN11" i="1"/>
  <c r="EB11"/>
  <c r="EF11" s="1"/>
  <c r="EJ11"/>
  <c r="GN11" s="1"/>
  <c r="AG11"/>
  <c r="AC11"/>
  <c r="FT11" s="1"/>
  <c r="BC11"/>
  <c r="AY11"/>
  <c r="BZ11"/>
  <c r="BV11"/>
  <c r="BD11"/>
  <c r="GC11" s="1"/>
  <c r="GD11"/>
  <c r="GF11"/>
  <c r="CV11"/>
  <c r="CR11"/>
  <c r="GH11" s="1"/>
  <c r="DR11"/>
  <c r="DN11"/>
  <c r="FZ11"/>
  <c r="GK11"/>
  <c r="B12"/>
  <c r="H12" i="11" s="1"/>
  <c r="C12" i="1"/>
  <c r="I12" i="11" s="1"/>
  <c r="EN12" i="1"/>
  <c r="EB12"/>
  <c r="EF12" s="1"/>
  <c r="EJ12"/>
  <c r="GN12" s="1"/>
  <c r="AG12"/>
  <c r="AC12"/>
  <c r="FT12" s="1"/>
  <c r="BC12"/>
  <c r="AY12"/>
  <c r="BZ12"/>
  <c r="BV12"/>
  <c r="BD12"/>
  <c r="GC12" s="1"/>
  <c r="GD12"/>
  <c r="GF12"/>
  <c r="CV12"/>
  <c r="CR12"/>
  <c r="GH12" s="1"/>
  <c r="DR12"/>
  <c r="DN12"/>
  <c r="FZ12"/>
  <c r="GK12"/>
  <c r="B13"/>
  <c r="H13" i="11"/>
  <c r="C13" i="1"/>
  <c r="I13" i="11"/>
  <c r="EN13" i="1"/>
  <c r="EB13"/>
  <c r="EF13" s="1"/>
  <c r="EJ13"/>
  <c r="GN13" s="1"/>
  <c r="AG13"/>
  <c r="AC13"/>
  <c r="BC13"/>
  <c r="AY13"/>
  <c r="BZ13"/>
  <c r="BV13"/>
  <c r="BD13"/>
  <c r="GC13" s="1"/>
  <c r="GE13"/>
  <c r="CV13"/>
  <c r="CR13"/>
  <c r="DR13"/>
  <c r="DN13"/>
  <c r="GK13" s="1"/>
  <c r="FW13"/>
  <c r="GH13"/>
  <c r="FT13"/>
  <c r="B14"/>
  <c r="H14" i="11"/>
  <c r="C14" i="1"/>
  <c r="I14" i="11"/>
  <c r="EN14" i="1"/>
  <c r="EB14"/>
  <c r="EF14" s="1"/>
  <c r="EJ14"/>
  <c r="GN14" s="1"/>
  <c r="AG14"/>
  <c r="AC14"/>
  <c r="BC14"/>
  <c r="AY14"/>
  <c r="BZ14"/>
  <c r="BV14"/>
  <c r="BD14"/>
  <c r="GC14" s="1"/>
  <c r="GE14"/>
  <c r="CV14"/>
  <c r="CR14"/>
  <c r="DR14"/>
  <c r="DN14"/>
  <c r="GK14" s="1"/>
  <c r="FW14"/>
  <c r="GH14"/>
  <c r="FT14"/>
  <c r="B15"/>
  <c r="H15" i="11" s="1"/>
  <c r="C15" i="1"/>
  <c r="I15" i="11" s="1"/>
  <c r="AG15" i="1"/>
  <c r="AC15"/>
  <c r="BC15"/>
  <c r="AY15"/>
  <c r="BZ15"/>
  <c r="BV15"/>
  <c r="BD15"/>
  <c r="GC15"/>
  <c r="GE15"/>
  <c r="CV15"/>
  <c r="CR15"/>
  <c r="DR15"/>
  <c r="DN15"/>
  <c r="EN15"/>
  <c r="EJ15"/>
  <c r="FW15"/>
  <c r="GH15"/>
  <c r="GK15"/>
  <c r="GN15"/>
  <c r="FT15"/>
  <c r="B16"/>
  <c r="H16" i="11"/>
  <c r="C16" i="1"/>
  <c r="I16" i="11"/>
  <c r="AG16" i="1"/>
  <c r="AC16"/>
  <c r="FT16" s="1"/>
  <c r="BC16"/>
  <c r="AY16"/>
  <c r="BZ16"/>
  <c r="BV16"/>
  <c r="BD16"/>
  <c r="GC16"/>
  <c r="GD16"/>
  <c r="GE16"/>
  <c r="GF16"/>
  <c r="CV16"/>
  <c r="CR16"/>
  <c r="GH16" s="1"/>
  <c r="DR16"/>
  <c r="DN16"/>
  <c r="GK16" s="1"/>
  <c r="EN16"/>
  <c r="EJ16"/>
  <c r="FZ16"/>
  <c r="GN16"/>
  <c r="B17"/>
  <c r="H17" i="11" s="1"/>
  <c r="P17" s="1"/>
  <c r="C17" i="1"/>
  <c r="I17" i="11" s="1"/>
  <c r="BD17" i="1"/>
  <c r="GC17" s="1"/>
  <c r="GE17"/>
  <c r="B18"/>
  <c r="H18" i="11" s="1"/>
  <c r="C18" i="1"/>
  <c r="I18" i="11" s="1"/>
  <c r="BD18" i="1"/>
  <c r="GC18"/>
  <c r="GE18"/>
  <c r="B19"/>
  <c r="H19" i="11" s="1"/>
  <c r="C19" i="1"/>
  <c r="I19" i="11" s="1"/>
  <c r="BD19" i="1"/>
  <c r="GC19" s="1"/>
  <c r="GE19"/>
  <c r="B20"/>
  <c r="H20" i="11" s="1"/>
  <c r="C20" i="1"/>
  <c r="I20" i="11" s="1"/>
  <c r="Q20" s="1"/>
  <c r="BD20" i="1"/>
  <c r="GC20"/>
  <c r="GE20"/>
  <c r="B21"/>
  <c r="H21" i="11" s="1"/>
  <c r="C21" i="1"/>
  <c r="I21" i="11" s="1"/>
  <c r="BD21" i="1"/>
  <c r="GC21" s="1"/>
  <c r="GD21"/>
  <c r="GF21"/>
  <c r="B22"/>
  <c r="H22" i="11" s="1"/>
  <c r="C22" i="1"/>
  <c r="I22" i="11" s="1"/>
  <c r="Q22" s="1"/>
  <c r="BD22" i="1"/>
  <c r="GC22"/>
  <c r="GE22"/>
  <c r="B23"/>
  <c r="H23" i="11" s="1"/>
  <c r="C23" i="1"/>
  <c r="I23" i="11" s="1"/>
  <c r="BD23" i="1"/>
  <c r="GC23" s="1"/>
  <c r="GD23"/>
  <c r="GF23"/>
  <c r="B24"/>
  <c r="H24" i="11" s="1"/>
  <c r="C24" i="1"/>
  <c r="I24" i="11" s="1"/>
  <c r="Q24" s="1"/>
  <c r="BD24" i="1"/>
  <c r="GC24"/>
  <c r="GE24"/>
  <c r="B25"/>
  <c r="H25" i="11" s="1"/>
  <c r="C25" i="1"/>
  <c r="I25" i="11" s="1"/>
  <c r="BD25" i="1"/>
  <c r="GC25" s="1"/>
  <c r="GD25"/>
  <c r="GF25"/>
  <c r="B26"/>
  <c r="H26" i="11" s="1"/>
  <c r="C26" i="1"/>
  <c r="I26" i="11" s="1"/>
  <c r="Q26" s="1"/>
  <c r="AC26" i="1"/>
  <c r="AG26"/>
  <c r="BD26"/>
  <c r="GC26"/>
  <c r="GE26"/>
  <c r="FT26"/>
  <c r="B27"/>
  <c r="H27" i="11"/>
  <c r="C27" i="1"/>
  <c r="I27" i="11"/>
  <c r="BD27" i="1"/>
  <c r="GC27"/>
  <c r="GD27"/>
  <c r="GE27"/>
  <c r="GF27"/>
  <c r="B28"/>
  <c r="H28" i="11" s="1"/>
  <c r="Q28" s="1"/>
  <c r="C28" i="1"/>
  <c r="I28" i="11" s="1"/>
  <c r="BD28" i="1"/>
  <c r="GC28" s="1"/>
  <c r="GE28"/>
  <c r="B29"/>
  <c r="H29" i="11"/>
  <c r="C29" i="1"/>
  <c r="I29" i="11"/>
  <c r="BD29" i="1"/>
  <c r="GC29"/>
  <c r="GD29"/>
  <c r="GE29"/>
  <c r="GF29"/>
  <c r="B30"/>
  <c r="H30" i="11" s="1"/>
  <c r="P30" s="1"/>
  <c r="C30" i="1"/>
  <c r="I30" i="11" s="1"/>
  <c r="BD30" i="1"/>
  <c r="GC30" s="1"/>
  <c r="GE30"/>
  <c r="B31"/>
  <c r="H31" i="11" s="1"/>
  <c r="C31" i="1"/>
  <c r="I31" i="11" s="1"/>
  <c r="R31" s="1"/>
  <c r="BD31" i="1"/>
  <c r="GC31"/>
  <c r="GE31"/>
  <c r="B32"/>
  <c r="H32" i="11" s="1"/>
  <c r="Q32" s="1"/>
  <c r="C32" i="1"/>
  <c r="I32" i="11" s="1"/>
  <c r="BD32" i="1"/>
  <c r="GC32" s="1"/>
  <c r="GE32"/>
  <c r="B33"/>
  <c r="H33" i="11" s="1"/>
  <c r="C33" i="1"/>
  <c r="I33" i="11" s="1"/>
  <c r="T33" s="1"/>
  <c r="BD33" i="1"/>
  <c r="GC33"/>
  <c r="GE33"/>
  <c r="B34"/>
  <c r="H34" i="11" s="1"/>
  <c r="Q34" s="1"/>
  <c r="C34" i="1"/>
  <c r="I34" i="11" s="1"/>
  <c r="BD34" i="1"/>
  <c r="GC34" s="1"/>
  <c r="GE34"/>
  <c r="B35"/>
  <c r="H35" i="11" s="1"/>
  <c r="C35" i="1"/>
  <c r="I35" i="11" s="1"/>
  <c r="T35" s="1"/>
  <c r="BD35" i="1"/>
  <c r="GC35"/>
  <c r="GE35"/>
  <c r="B36"/>
  <c r="H36" i="11" s="1"/>
  <c r="P36" s="1"/>
  <c r="C36" i="1"/>
  <c r="I36" i="11" s="1"/>
  <c r="BD36" i="1"/>
  <c r="GC36" s="1"/>
  <c r="GE36"/>
  <c r="B37"/>
  <c r="H37" i="11" s="1"/>
  <c r="C37" i="1"/>
  <c r="I37" i="11" s="1"/>
  <c r="T37" s="1"/>
  <c r="BD37" i="1"/>
  <c r="GC37"/>
  <c r="GE37"/>
  <c r="B38"/>
  <c r="H38" i="11" s="1"/>
  <c r="Q38" s="1"/>
  <c r="C38" i="1"/>
  <c r="I38" i="11" s="1"/>
  <c r="BD38" i="1"/>
  <c r="GC38" s="1"/>
  <c r="GE38"/>
  <c r="B39"/>
  <c r="H39" i="11"/>
  <c r="P39" s="1"/>
  <c r="C39" i="1"/>
  <c r="I39" i="11"/>
  <c r="U39" s="1"/>
  <c r="AF39" i="1"/>
  <c r="BB39"/>
  <c r="FV39" s="1"/>
  <c r="BY39"/>
  <c r="FY39" s="1"/>
  <c r="BD39"/>
  <c r="GB39"/>
  <c r="GC39"/>
  <c r="GD39"/>
  <c r="GE39"/>
  <c r="GF39"/>
  <c r="CU39"/>
  <c r="GG39"/>
  <c r="DQ39"/>
  <c r="GJ39" s="1"/>
  <c r="EM39"/>
  <c r="GM39" s="1"/>
  <c r="GP39"/>
  <c r="GQ39"/>
  <c r="GR39"/>
  <c r="GS39"/>
  <c r="GT39"/>
  <c r="GU39"/>
  <c r="GV39"/>
  <c r="GW39"/>
  <c r="FP39"/>
  <c r="GX39" s="1"/>
  <c r="FS39"/>
  <c r="HC39"/>
  <c r="J39" i="11"/>
  <c r="B40" i="1"/>
  <c r="H40" i="11" s="1"/>
  <c r="C40" i="1"/>
  <c r="I40" i="11" s="1"/>
  <c r="AF40" i="1"/>
  <c r="BB40"/>
  <c r="FV40" s="1"/>
  <c r="BY40"/>
  <c r="FY40" s="1"/>
  <c r="BD40"/>
  <c r="GB40" s="1"/>
  <c r="GE40"/>
  <c r="CU40"/>
  <c r="GG40" s="1"/>
  <c r="DQ40"/>
  <c r="GJ40" s="1"/>
  <c r="EM40"/>
  <c r="GM40" s="1"/>
  <c r="GP40"/>
  <c r="GQ40"/>
  <c r="EV40"/>
  <c r="GR40" s="1"/>
  <c r="GS40"/>
  <c r="GT40"/>
  <c r="FF40"/>
  <c r="GU40" s="1"/>
  <c r="GV40"/>
  <c r="GW40"/>
  <c r="FP40"/>
  <c r="GX40" s="1"/>
  <c r="FS40"/>
  <c r="HC40"/>
  <c r="J40" i="11" s="1"/>
  <c r="B41" i="1"/>
  <c r="H41" i="11" s="1"/>
  <c r="C41" i="1"/>
  <c r="I41" i="11" s="1"/>
  <c r="AF41" i="1"/>
  <c r="FS41" s="1"/>
  <c r="BB41"/>
  <c r="FV41"/>
  <c r="BY41"/>
  <c r="FY41" s="1"/>
  <c r="BD41"/>
  <c r="GB41" s="1"/>
  <c r="GC41"/>
  <c r="GE41"/>
  <c r="CU41"/>
  <c r="GG41" s="1"/>
  <c r="DQ41"/>
  <c r="GJ41" s="1"/>
  <c r="EM41"/>
  <c r="GM41"/>
  <c r="GP41"/>
  <c r="GQ41"/>
  <c r="EV41"/>
  <c r="GR41"/>
  <c r="GS41"/>
  <c r="GT41"/>
  <c r="FF41"/>
  <c r="GU41"/>
  <c r="GV41"/>
  <c r="GW41"/>
  <c r="FP41"/>
  <c r="GX41"/>
  <c r="HC41"/>
  <c r="J41" i="11" s="1"/>
  <c r="B42" i="1"/>
  <c r="H42" i="11" s="1"/>
  <c r="C42" i="1"/>
  <c r="I42" i="11" s="1"/>
  <c r="AF42" i="1"/>
  <c r="BB42"/>
  <c r="FV42" s="1"/>
  <c r="BY42"/>
  <c r="FY42" s="1"/>
  <c r="BD42"/>
  <c r="GB42" s="1"/>
  <c r="GE42"/>
  <c r="CU42"/>
  <c r="GG42" s="1"/>
  <c r="DQ42"/>
  <c r="GJ42" s="1"/>
  <c r="EM42"/>
  <c r="GM42" s="1"/>
  <c r="GP42"/>
  <c r="GS42"/>
  <c r="GV42"/>
  <c r="GW42"/>
  <c r="FP42"/>
  <c r="GX42" s="1"/>
  <c r="FS42"/>
  <c r="HC42"/>
  <c r="J42" i="11" s="1"/>
  <c r="B43" i="1"/>
  <c r="H43" i="11" s="1"/>
  <c r="C43" i="1"/>
  <c r="I43" i="11" s="1"/>
  <c r="AF43" i="1"/>
  <c r="FS43" s="1"/>
  <c r="BB43"/>
  <c r="FV43"/>
  <c r="BY43"/>
  <c r="FY43" s="1"/>
  <c r="BD43"/>
  <c r="GB43" s="1"/>
  <c r="GC43"/>
  <c r="GE43"/>
  <c r="CU43"/>
  <c r="GG43" s="1"/>
  <c r="DQ43"/>
  <c r="GJ43" s="1"/>
  <c r="EM43"/>
  <c r="GM43"/>
  <c r="GP43"/>
  <c r="GQ43"/>
  <c r="EV43"/>
  <c r="GR43"/>
  <c r="GS43"/>
  <c r="GT43"/>
  <c r="FF43"/>
  <c r="GU43"/>
  <c r="GV43"/>
  <c r="GW43"/>
  <c r="FP43"/>
  <c r="GX43"/>
  <c r="HC43"/>
  <c r="J43" i="11" s="1"/>
  <c r="B44" i="1"/>
  <c r="H44" i="11" s="1"/>
  <c r="C44" i="1"/>
  <c r="I44" i="11" s="1"/>
  <c r="AF44" i="1"/>
  <c r="BB44"/>
  <c r="FV44" s="1"/>
  <c r="BY44"/>
  <c r="FY44" s="1"/>
  <c r="BD44"/>
  <c r="GB44" s="1"/>
  <c r="GE44"/>
  <c r="CU44"/>
  <c r="GG44" s="1"/>
  <c r="DQ44"/>
  <c r="GJ44" s="1"/>
  <c r="EM44"/>
  <c r="GM44" s="1"/>
  <c r="GP44"/>
  <c r="GQ44"/>
  <c r="EV44"/>
  <c r="GR44" s="1"/>
  <c r="GS44"/>
  <c r="GT44"/>
  <c r="FF44"/>
  <c r="GU44" s="1"/>
  <c r="GV44"/>
  <c r="GW44"/>
  <c r="FP44"/>
  <c r="GX44" s="1"/>
  <c r="FS44"/>
  <c r="HC44"/>
  <c r="J44" i="11" s="1"/>
  <c r="B45" i="1"/>
  <c r="H45" i="11" s="1"/>
  <c r="C45" i="1"/>
  <c r="I45" i="11" s="1"/>
  <c r="B46" i="1"/>
  <c r="H46" i="11" s="1"/>
  <c r="C46" i="1"/>
  <c r="I46" i="11" s="1"/>
  <c r="B47" i="1"/>
  <c r="H47" i="11" s="1"/>
  <c r="C47" i="1"/>
  <c r="I47" i="11" s="1"/>
  <c r="B48" i="1"/>
  <c r="H48" i="11" s="1"/>
  <c r="C48" i="1"/>
  <c r="I48" i="11" s="1"/>
  <c r="B49" i="1"/>
  <c r="H49" i="11" s="1"/>
  <c r="C49" i="1"/>
  <c r="I49" i="11" s="1"/>
  <c r="B50" i="1"/>
  <c r="H50" i="11" s="1"/>
  <c r="C50" i="1"/>
  <c r="I50" i="11" s="1"/>
  <c r="B51" i="1"/>
  <c r="H51" i="11" s="1"/>
  <c r="C51" i="1"/>
  <c r="I51" i="11" s="1"/>
  <c r="B52" i="1"/>
  <c r="H52" i="11" s="1"/>
  <c r="C52" i="1"/>
  <c r="I52" i="11" s="1"/>
  <c r="B53" i="1"/>
  <c r="H53" i="11" s="1"/>
  <c r="C53" i="1"/>
  <c r="I53" i="11" s="1"/>
  <c r="B54" i="1"/>
  <c r="H54" i="11" s="1"/>
  <c r="C54" i="1"/>
  <c r="I54" i="11" s="1"/>
  <c r="B55" i="1"/>
  <c r="H55" i="11" s="1"/>
  <c r="C55" i="1"/>
  <c r="I55" i="11" s="1"/>
  <c r="B56" i="1"/>
  <c r="H56" i="11" s="1"/>
  <c r="C56" i="1"/>
  <c r="I56" i="11" s="1"/>
  <c r="B57" i="1"/>
  <c r="H57" i="11" s="1"/>
  <c r="C57" i="1"/>
  <c r="I57" i="11" s="1"/>
  <c r="B58" i="1"/>
  <c r="H58" i="11" s="1"/>
  <c r="C58" i="1"/>
  <c r="I58" i="11" s="1"/>
  <c r="B59" i="1"/>
  <c r="H59" i="11" s="1"/>
  <c r="C59" i="1"/>
  <c r="I59" i="11" s="1"/>
  <c r="B60" i="1"/>
  <c r="H60" i="11" s="1"/>
  <c r="C60" i="1"/>
  <c r="I60" i="11" s="1"/>
  <c r="B61" i="1"/>
  <c r="H61" i="11" s="1"/>
  <c r="C61" i="1"/>
  <c r="I61" i="11" s="1"/>
  <c r="B62" i="1"/>
  <c r="H62" i="11" s="1"/>
  <c r="C62" i="1"/>
  <c r="I62" i="11" s="1"/>
  <c r="B63" i="1"/>
  <c r="H63" i="11" s="1"/>
  <c r="C63" i="1"/>
  <c r="I63" i="11" s="1"/>
  <c r="S63" s="1"/>
  <c r="B64" i="1"/>
  <c r="H64" i="11" s="1"/>
  <c r="C64" i="1"/>
  <c r="I64" i="11" s="1"/>
  <c r="B65" i="1"/>
  <c r="H65" i="11" s="1"/>
  <c r="C65" i="1"/>
  <c r="I65" i="11" s="1"/>
  <c r="B66" i="1"/>
  <c r="H66" i="11" s="1"/>
  <c r="C66" i="1"/>
  <c r="I66" i="11" s="1"/>
  <c r="B67" i="1"/>
  <c r="H67" i="11" s="1"/>
  <c r="C67" i="1"/>
  <c r="I67" i="11" s="1"/>
  <c r="B68" i="1"/>
  <c r="H68" i="11" s="1"/>
  <c r="C68" i="1"/>
  <c r="I68" i="11" s="1"/>
  <c r="B69" i="1"/>
  <c r="H69" i="11" s="1"/>
  <c r="C69" i="1"/>
  <c r="I69" i="11" s="1"/>
  <c r="B70" i="1"/>
  <c r="H70" i="11" s="1"/>
  <c r="C70" i="1"/>
  <c r="I70" i="11" s="1"/>
  <c r="B71" i="1"/>
  <c r="H71" i="11" s="1"/>
  <c r="C71" i="1"/>
  <c r="I71" i="11" s="1"/>
  <c r="B72" i="1"/>
  <c r="H72" i="11" s="1"/>
  <c r="C72" i="1"/>
  <c r="I72" i="11" s="1"/>
  <c r="B73" i="1"/>
  <c r="H73" i="11" s="1"/>
  <c r="C73" i="1"/>
  <c r="I73" i="11" s="1"/>
  <c r="B74" i="1"/>
  <c r="H74" i="11" s="1"/>
  <c r="C74" i="1"/>
  <c r="I74" i="11" s="1"/>
  <c r="B75" i="1"/>
  <c r="H75" i="11" s="1"/>
  <c r="C75" i="1"/>
  <c r="I75" i="11" s="1"/>
  <c r="B76" i="1"/>
  <c r="H76" i="11" s="1"/>
  <c r="C76" i="1"/>
  <c r="I76" i="11" s="1"/>
  <c r="B77" i="1"/>
  <c r="H77" i="11" s="1"/>
  <c r="C77" i="1"/>
  <c r="I77" i="11" s="1"/>
  <c r="B78" i="1"/>
  <c r="H78" i="11" s="1"/>
  <c r="C78" i="1"/>
  <c r="I78" i="11" s="1"/>
  <c r="B79" i="1"/>
  <c r="H79" i="11" s="1"/>
  <c r="C79" i="1"/>
  <c r="I79" i="11" s="1"/>
  <c r="B80" i="1"/>
  <c r="H80" i="11" s="1"/>
  <c r="C80" i="1"/>
  <c r="I80" i="11" s="1"/>
  <c r="B81" i="1"/>
  <c r="H81" i="11" s="1"/>
  <c r="C81" i="1"/>
  <c r="I81" i="11" s="1"/>
  <c r="B82" i="1"/>
  <c r="H82" i="11" s="1"/>
  <c r="C82" i="1"/>
  <c r="I82" i="11" s="1"/>
  <c r="B83" i="1"/>
  <c r="H83" i="11" s="1"/>
  <c r="C83" i="1"/>
  <c r="I83" i="11" s="1"/>
  <c r="B84" i="1"/>
  <c r="H84" i="11" s="1"/>
  <c r="C84" i="1"/>
  <c r="I84" i="11" s="1"/>
  <c r="B85" i="1"/>
  <c r="H85" i="11" s="1"/>
  <c r="C85" i="1"/>
  <c r="I85" i="11" s="1"/>
  <c r="B86" i="1"/>
  <c r="H86" i="11" s="1"/>
  <c r="C86" i="1"/>
  <c r="I86" i="11" s="1"/>
  <c r="B87" i="1"/>
  <c r="H87" i="11" s="1"/>
  <c r="C87" i="1"/>
  <c r="I87" i="11" s="1"/>
  <c r="B88" i="1"/>
  <c r="H88" i="11" s="1"/>
  <c r="C88" i="1"/>
  <c r="I88" i="11" s="1"/>
  <c r="B89" i="1"/>
  <c r="H89" i="11" s="1"/>
  <c r="C89" i="1"/>
  <c r="I89" i="11" s="1"/>
  <c r="B90" i="1"/>
  <c r="H90" i="11" s="1"/>
  <c r="C90" i="1"/>
  <c r="I90" i="11" s="1"/>
  <c r="B91" i="1"/>
  <c r="H91" i="11" s="1"/>
  <c r="C91" i="1"/>
  <c r="I91" i="11" s="1"/>
  <c r="B92" i="1"/>
  <c r="H92" i="11" s="1"/>
  <c r="B93" i="1"/>
  <c r="H93" i="11"/>
  <c r="P93" s="1"/>
  <c r="B94" i="1"/>
  <c r="H94" i="11" s="1"/>
  <c r="B95" i="1"/>
  <c r="H95" i="11" s="1"/>
  <c r="B96" i="1"/>
  <c r="H96" i="11" s="1"/>
  <c r="B97" i="1"/>
  <c r="H97" i="11"/>
  <c r="P97" s="1"/>
  <c r="B98" i="1"/>
  <c r="H98" i="11" s="1"/>
  <c r="B99" i="1"/>
  <c r="H99" i="11" s="1"/>
  <c r="B100" i="1"/>
  <c r="H100" i="11" s="1"/>
  <c r="B101" i="1"/>
  <c r="H101" i="11"/>
  <c r="P101" s="1"/>
  <c r="B102" i="1"/>
  <c r="H102" i="11" s="1"/>
  <c r="B103" i="1"/>
  <c r="H103" i="11" s="1"/>
  <c r="B104" i="1"/>
  <c r="H104" i="11" s="1"/>
  <c r="B105" i="1"/>
  <c r="H105" i="11"/>
  <c r="P105" s="1"/>
  <c r="B106" i="1"/>
  <c r="H106" i="11" s="1"/>
  <c r="Q7"/>
  <c r="Q9"/>
  <c r="Q10"/>
  <c r="Q11"/>
  <c r="Q12"/>
  <c r="Q13"/>
  <c r="Q14"/>
  <c r="Q15"/>
  <c r="Q16"/>
  <c r="Q17"/>
  <c r="Q18"/>
  <c r="Q19"/>
  <c r="Q27"/>
  <c r="Q29"/>
  <c r="Q31"/>
  <c r="Q33"/>
  <c r="Q35"/>
  <c r="Q37"/>
  <c r="Q39"/>
  <c r="R7"/>
  <c r="R9"/>
  <c r="R11"/>
  <c r="R12"/>
  <c r="R13"/>
  <c r="R14"/>
  <c r="R16"/>
  <c r="R17"/>
  <c r="R18"/>
  <c r="R19"/>
  <c r="R22"/>
  <c r="R24"/>
  <c r="R27"/>
  <c r="R29"/>
  <c r="R32"/>
  <c r="R38"/>
  <c r="S7"/>
  <c r="S9"/>
  <c r="S10"/>
  <c r="S11"/>
  <c r="S12"/>
  <c r="S13"/>
  <c r="S14"/>
  <c r="S15"/>
  <c r="S16"/>
  <c r="S17"/>
  <c r="S18"/>
  <c r="S19"/>
  <c r="S20"/>
  <c r="S22"/>
  <c r="S24"/>
  <c r="S26"/>
  <c r="S27"/>
  <c r="S29"/>
  <c r="S31"/>
  <c r="S33"/>
  <c r="S35"/>
  <c r="S37"/>
  <c r="S39"/>
  <c r="T7"/>
  <c r="T9"/>
  <c r="T10"/>
  <c r="T11"/>
  <c r="T13"/>
  <c r="T15"/>
  <c r="T16"/>
  <c r="T18"/>
  <c r="T19"/>
  <c r="T20"/>
  <c r="T22"/>
  <c r="T24"/>
  <c r="T26"/>
  <c r="T27"/>
  <c r="T28"/>
  <c r="T29"/>
  <c r="T30"/>
  <c r="T32"/>
  <c r="T34"/>
  <c r="T36"/>
  <c r="T38"/>
  <c r="T93"/>
  <c r="T97"/>
  <c r="T101"/>
  <c r="T105"/>
  <c r="U7"/>
  <c r="U9"/>
  <c r="U10"/>
  <c r="U11"/>
  <c r="U12"/>
  <c r="U13"/>
  <c r="U14"/>
  <c r="U15"/>
  <c r="U16"/>
  <c r="U17"/>
  <c r="U18"/>
  <c r="U19"/>
  <c r="U20"/>
  <c r="U22"/>
  <c r="U24"/>
  <c r="U26"/>
  <c r="U27"/>
  <c r="U28"/>
  <c r="U29"/>
  <c r="U30"/>
  <c r="U31"/>
  <c r="U32"/>
  <c r="U33"/>
  <c r="U34"/>
  <c r="U35"/>
  <c r="U36"/>
  <c r="U37"/>
  <c r="U38"/>
  <c r="U93"/>
  <c r="U97"/>
  <c r="U101"/>
  <c r="U105"/>
  <c r="Z6" i="1"/>
  <c r="AA6"/>
  <c r="AB6" s="1"/>
  <c r="L6"/>
  <c r="M6"/>
  <c r="O6"/>
  <c r="P6"/>
  <c r="Q6"/>
  <c r="R6"/>
  <c r="S6"/>
  <c r="T6" s="1"/>
  <c r="V6"/>
  <c r="W6"/>
  <c r="X6" s="1"/>
  <c r="AV6"/>
  <c r="AW6"/>
  <c r="AX6" s="1"/>
  <c r="AH6"/>
  <c r="AI6"/>
  <c r="AK6"/>
  <c r="AL6"/>
  <c r="AM6"/>
  <c r="AN6"/>
  <c r="AO6"/>
  <c r="AP6" s="1"/>
  <c r="AR6"/>
  <c r="AS6"/>
  <c r="AT6" s="1"/>
  <c r="AQ7"/>
  <c r="AU7" s="1"/>
  <c r="BS6"/>
  <c r="BT6"/>
  <c r="BU6"/>
  <c r="BE6"/>
  <c r="BF6"/>
  <c r="BG6" s="1"/>
  <c r="BH6"/>
  <c r="BI6"/>
  <c r="BJ6" s="1"/>
  <c r="BK6"/>
  <c r="BL6"/>
  <c r="BO6"/>
  <c r="BP6"/>
  <c r="BN7"/>
  <c r="BR7" s="1"/>
  <c r="CO6"/>
  <c r="CP6"/>
  <c r="CQ6" s="1"/>
  <c r="CA6"/>
  <c r="CB6"/>
  <c r="CD6"/>
  <c r="CE6"/>
  <c r="CF6"/>
  <c r="CG6"/>
  <c r="CH6"/>
  <c r="CI6" s="1"/>
  <c r="CK6"/>
  <c r="CL6"/>
  <c r="CM6" s="1"/>
  <c r="CJ7"/>
  <c r="CN7" s="1"/>
  <c r="DK6"/>
  <c r="DL6"/>
  <c r="CW6"/>
  <c r="CX6"/>
  <c r="CY6"/>
  <c r="CZ6"/>
  <c r="DA6"/>
  <c r="DB6" s="1"/>
  <c r="DC6"/>
  <c r="DD6"/>
  <c r="DE6" s="1"/>
  <c r="DG6"/>
  <c r="DH6"/>
  <c r="DI6"/>
  <c r="DF7"/>
  <c r="DJ7" s="1"/>
  <c r="EG6"/>
  <c r="EH6"/>
  <c r="EI6"/>
  <c r="DS6"/>
  <c r="DT6"/>
  <c r="DU6" s="1"/>
  <c r="DV6"/>
  <c r="DW6"/>
  <c r="DX6" s="1"/>
  <c r="DY6"/>
  <c r="DZ6"/>
  <c r="EC6"/>
  <c r="ED6"/>
  <c r="EB7"/>
  <c r="EF7" s="1"/>
  <c r="V7" i="11"/>
  <c r="AQ8" i="1"/>
  <c r="AU8" s="1"/>
  <c r="BN8"/>
  <c r="BR8" s="1"/>
  <c r="CJ8"/>
  <c r="CN8" s="1"/>
  <c r="DF8"/>
  <c r="DJ8" s="1"/>
  <c r="EB8"/>
  <c r="EF8" s="1"/>
  <c r="V9" i="11"/>
  <c r="V10"/>
  <c r="V11"/>
  <c r="V12"/>
  <c r="V13"/>
  <c r="V14"/>
  <c r="V15"/>
  <c r="V16"/>
  <c r="V17"/>
  <c r="V18"/>
  <c r="V19"/>
  <c r="V20"/>
  <c r="V22"/>
  <c r="V24"/>
  <c r="V26"/>
  <c r="V27"/>
  <c r="V28"/>
  <c r="V29"/>
  <c r="V30"/>
  <c r="V31"/>
  <c r="V32"/>
  <c r="V33"/>
  <c r="V34"/>
  <c r="V35"/>
  <c r="V36"/>
  <c r="V37"/>
  <c r="V38"/>
  <c r="V39"/>
  <c r="W7"/>
  <c r="W9"/>
  <c r="W10"/>
  <c r="W11"/>
  <c r="W12"/>
  <c r="W13"/>
  <c r="W14"/>
  <c r="W15"/>
  <c r="W16"/>
  <c r="W17"/>
  <c r="W18"/>
  <c r="W19"/>
  <c r="W20"/>
  <c r="W22"/>
  <c r="W24"/>
  <c r="W26"/>
  <c r="W27"/>
  <c r="W28"/>
  <c r="W29"/>
  <c r="W30"/>
  <c r="W31"/>
  <c r="W32"/>
  <c r="W33"/>
  <c r="W34"/>
  <c r="W35"/>
  <c r="W36"/>
  <c r="W37"/>
  <c r="W38"/>
  <c r="W39"/>
  <c r="X7"/>
  <c r="X9"/>
  <c r="X10"/>
  <c r="X11"/>
  <c r="X12"/>
  <c r="X13"/>
  <c r="X14"/>
  <c r="X15"/>
  <c r="X16"/>
  <c r="X17"/>
  <c r="X18"/>
  <c r="X19"/>
  <c r="X20"/>
  <c r="X22"/>
  <c r="X24"/>
  <c r="X26"/>
  <c r="X27"/>
  <c r="X28"/>
  <c r="X29"/>
  <c r="X30"/>
  <c r="X31"/>
  <c r="X32"/>
  <c r="X33"/>
  <c r="X34"/>
  <c r="X35"/>
  <c r="X36"/>
  <c r="X37"/>
  <c r="X38"/>
  <c r="X39"/>
  <c r="Y7"/>
  <c r="Y9"/>
  <c r="Y10"/>
  <c r="Y11"/>
  <c r="Y12"/>
  <c r="Y13"/>
  <c r="Y14"/>
  <c r="Y15"/>
  <c r="Y16"/>
  <c r="Y17"/>
  <c r="Y18"/>
  <c r="Y19"/>
  <c r="Y20"/>
  <c r="Y22"/>
  <c r="Y24"/>
  <c r="Y26"/>
  <c r="Y27"/>
  <c r="Y28"/>
  <c r="Y29"/>
  <c r="Y30"/>
  <c r="Y31"/>
  <c r="Y32"/>
  <c r="Y33"/>
  <c r="Y34"/>
  <c r="Y35"/>
  <c r="Y36"/>
  <c r="Y37"/>
  <c r="Y38"/>
  <c r="Y39"/>
  <c r="Z7"/>
  <c r="Z9"/>
  <c r="Z10"/>
  <c r="Z11"/>
  <c r="Z12"/>
  <c r="Z13"/>
  <c r="Z14"/>
  <c r="Z15"/>
  <c r="Z16"/>
  <c r="Z17"/>
  <c r="Z18"/>
  <c r="Z19"/>
  <c r="Z20"/>
  <c r="Z22"/>
  <c r="Z24"/>
  <c r="Z26"/>
  <c r="Z27"/>
  <c r="Z28"/>
  <c r="Z29"/>
  <c r="Z30"/>
  <c r="Z31"/>
  <c r="Z32"/>
  <c r="Z33"/>
  <c r="Z34"/>
  <c r="Z35"/>
  <c r="Z36"/>
  <c r="Z37"/>
  <c r="Z38"/>
  <c r="Z39"/>
  <c r="Z93"/>
  <c r="Z97"/>
  <c r="Z101"/>
  <c r="AA7"/>
  <c r="AA9"/>
  <c r="AA10"/>
  <c r="AA11"/>
  <c r="AA12"/>
  <c r="AA13"/>
  <c r="AA14"/>
  <c r="AA15"/>
  <c r="AA16"/>
  <c r="AA17"/>
  <c r="AA18"/>
  <c r="AA19"/>
  <c r="AA20"/>
  <c r="AA22"/>
  <c r="AA24"/>
  <c r="AA26"/>
  <c r="AA27"/>
  <c r="AA28"/>
  <c r="AA29"/>
  <c r="AA30"/>
  <c r="AA31"/>
  <c r="AA32"/>
  <c r="AA33"/>
  <c r="AA34"/>
  <c r="AA35"/>
  <c r="AA36"/>
  <c r="AA37"/>
  <c r="AA38"/>
  <c r="AA39"/>
  <c r="AA93"/>
  <c r="AA97"/>
  <c r="AA101"/>
  <c r="AA105"/>
  <c r="G110"/>
  <c r="HC45" i="1"/>
  <c r="J45" i="11" s="1"/>
  <c r="HC46" i="1"/>
  <c r="J46" i="11" s="1"/>
  <c r="HC47" i="1"/>
  <c r="J47" i="11" s="1"/>
  <c r="HC48" i="1"/>
  <c r="J48" i="11" s="1"/>
  <c r="HC49" i="1"/>
  <c r="J49" i="11" s="1"/>
  <c r="HC50" i="1"/>
  <c r="J50" i="11" s="1"/>
  <c r="HC51" i="1"/>
  <c r="J51" i="11" s="1"/>
  <c r="HC52" i="1"/>
  <c r="J52" i="11" s="1"/>
  <c r="HC53" i="1"/>
  <c r="J53" i="11" s="1"/>
  <c r="HC54" i="1"/>
  <c r="J54" i="11" s="1"/>
  <c r="HC55" i="1"/>
  <c r="J55" i="11" s="1"/>
  <c r="HC56" i="1"/>
  <c r="J56" i="11" s="1"/>
  <c r="HC57" i="1"/>
  <c r="J57" i="11" s="1"/>
  <c r="HC58" i="1"/>
  <c r="J58" i="11" s="1"/>
  <c r="HC59" i="1"/>
  <c r="J59" i="11" s="1"/>
  <c r="HC60" i="1"/>
  <c r="J60" i="11" s="1"/>
  <c r="HC61" i="1"/>
  <c r="J61" i="11" s="1"/>
  <c r="HC62" i="1"/>
  <c r="J62" i="11" s="1"/>
  <c r="HC63" i="1"/>
  <c r="J63" i="11" s="1"/>
  <c r="HC64" i="1"/>
  <c r="J64" i="11" s="1"/>
  <c r="HC65" i="1"/>
  <c r="J65" i="11" s="1"/>
  <c r="HC66" i="1"/>
  <c r="J66" i="11" s="1"/>
  <c r="HC67" i="1"/>
  <c r="J67" i="11" s="1"/>
  <c r="HC68" i="1"/>
  <c r="J68" i="11" s="1"/>
  <c r="HC69" i="1"/>
  <c r="J69" i="11" s="1"/>
  <c r="HC70" i="1"/>
  <c r="J70" i="11" s="1"/>
  <c r="HC71" i="1"/>
  <c r="J71" i="11" s="1"/>
  <c r="HC72" i="1"/>
  <c r="J72" i="11" s="1"/>
  <c r="HC73" i="1"/>
  <c r="J73" i="11" s="1"/>
  <c r="HC74" i="1"/>
  <c r="J74" i="11" s="1"/>
  <c r="HC75" i="1"/>
  <c r="J75" i="11" s="1"/>
  <c r="HC76" i="1"/>
  <c r="J76" i="11" s="1"/>
  <c r="HC77" i="1"/>
  <c r="J77" i="11" s="1"/>
  <c r="HC78" i="1"/>
  <c r="J78" i="11" s="1"/>
  <c r="HC79" i="1"/>
  <c r="J79" i="11" s="1"/>
  <c r="HC80" i="1"/>
  <c r="J80" i="11" s="1"/>
  <c r="HC81" i="1"/>
  <c r="J81" i="11" s="1"/>
  <c r="HC82" i="1"/>
  <c r="J82" i="11" s="1"/>
  <c r="HC83" i="1"/>
  <c r="J83" i="11" s="1"/>
  <c r="HC84" i="1"/>
  <c r="J84" i="11" s="1"/>
  <c r="HC85" i="1"/>
  <c r="J85" i="11" s="1"/>
  <c r="HC86" i="1"/>
  <c r="J86" i="11" s="1"/>
  <c r="HC87" i="1"/>
  <c r="J87" i="11" s="1"/>
  <c r="HC88" i="1"/>
  <c r="J88" i="11" s="1"/>
  <c r="HC89" i="1"/>
  <c r="J89" i="11" s="1"/>
  <c r="HC90" i="1"/>
  <c r="J90" i="11" s="1"/>
  <c r="HC91" i="1"/>
  <c r="J91" i="11" s="1"/>
  <c r="HC92" i="1"/>
  <c r="J92" i="11" s="1"/>
  <c r="HC93" i="1"/>
  <c r="J93" i="11" s="1"/>
  <c r="HC94" i="1"/>
  <c r="J94" i="11" s="1"/>
  <c r="HC95" i="1"/>
  <c r="J95" i="11" s="1"/>
  <c r="HC96" i="1"/>
  <c r="J96" i="11" s="1"/>
  <c r="HC97" i="1"/>
  <c r="J97" i="11" s="1"/>
  <c r="HC98" i="1"/>
  <c r="J98" i="11" s="1"/>
  <c r="HC99" i="1"/>
  <c r="J99" i="11" s="1"/>
  <c r="HC100" i="1"/>
  <c r="J100" i="11" s="1"/>
  <c r="HC101" i="1"/>
  <c r="J101" i="11" s="1"/>
  <c r="HC102" i="1"/>
  <c r="J102" i="11" s="1"/>
  <c r="HC103" i="1"/>
  <c r="J103" i="11" s="1"/>
  <c r="HC104" i="1"/>
  <c r="J104" i="11" s="1"/>
  <c r="HC105" i="1"/>
  <c r="J105" i="11" s="1"/>
  <c r="HC106" i="1"/>
  <c r="J106" i="11" s="1"/>
  <c r="H108" i="1"/>
  <c r="H109"/>
  <c r="H110"/>
  <c r="H112"/>
  <c r="G109" i="11"/>
  <c r="AB108"/>
  <c r="AA108"/>
  <c r="Z108"/>
  <c r="Y108"/>
  <c r="X108"/>
  <c r="W108"/>
  <c r="V108"/>
  <c r="U108"/>
  <c r="T108"/>
  <c r="S108"/>
  <c r="R108"/>
  <c r="Q108"/>
  <c r="P108"/>
  <c r="G108"/>
  <c r="H3" i="1"/>
  <c r="AA107" i="11" s="1"/>
  <c r="U107"/>
  <c r="A1" i="1"/>
  <c r="A1" i="11" s="1"/>
  <c r="O107" s="1"/>
  <c r="G107"/>
  <c r="I106" i="1"/>
  <c r="HK106"/>
  <c r="L106" i="11" s="1"/>
  <c r="EH106" i="3"/>
  <c r="HJ106" i="1"/>
  <c r="K106" i="11" s="1"/>
  <c r="K106" i="1"/>
  <c r="G106" i="11" s="1"/>
  <c r="J106" i="1"/>
  <c r="F106" i="11" s="1"/>
  <c r="G106" i="1"/>
  <c r="D106" i="11" s="1"/>
  <c r="F106" i="1"/>
  <c r="C106" i="11" s="1"/>
  <c r="B106"/>
  <c r="A106" i="1"/>
  <c r="A106" i="11"/>
  <c r="I105" i="1"/>
  <c r="O105" i="11"/>
  <c r="HK105" i="1"/>
  <c r="L105" i="11"/>
  <c r="EH105" i="3"/>
  <c r="HJ105" i="1"/>
  <c r="K105" i="11" s="1"/>
  <c r="K105" i="1"/>
  <c r="G105" i="11" s="1"/>
  <c r="J105" i="1"/>
  <c r="F105" i="11" s="1"/>
  <c r="E105"/>
  <c r="G105" i="1"/>
  <c r="D105" i="11" s="1"/>
  <c r="F105" i="1"/>
  <c r="C105" i="11" s="1"/>
  <c r="B105"/>
  <c r="A105" i="1"/>
  <c r="A105" i="11" s="1"/>
  <c r="I104" i="1"/>
  <c r="HK104"/>
  <c r="L104" i="11" s="1"/>
  <c r="EH104" i="3"/>
  <c r="HJ104" i="1"/>
  <c r="K104" i="11"/>
  <c r="K104" i="1"/>
  <c r="G104" i="11"/>
  <c r="J104" i="1"/>
  <c r="F104" i="11"/>
  <c r="G104" i="1"/>
  <c r="D104" i="11" s="1"/>
  <c r="F104" i="1"/>
  <c r="C104" i="11" s="1"/>
  <c r="B104"/>
  <c r="A104" i="1"/>
  <c r="A104" i="11" s="1"/>
  <c r="I103" i="1"/>
  <c r="O103" i="11" s="1"/>
  <c r="HK103" i="1"/>
  <c r="L103" i="11" s="1"/>
  <c r="EH103" i="3"/>
  <c r="HJ103" i="1"/>
  <c r="K103" i="11" s="1"/>
  <c r="K103" i="1"/>
  <c r="G103" i="11" s="1"/>
  <c r="J103" i="1"/>
  <c r="F103" i="11" s="1"/>
  <c r="E103"/>
  <c r="G103" i="1"/>
  <c r="D103" i="11"/>
  <c r="F103" i="1"/>
  <c r="C103" i="11"/>
  <c r="B103"/>
  <c r="A103" i="1"/>
  <c r="A103" i="11" s="1"/>
  <c r="I102" i="1"/>
  <c r="HK102"/>
  <c r="L102" i="11" s="1"/>
  <c r="EH102" i="3"/>
  <c r="HJ102" i="1"/>
  <c r="K102" i="11" s="1"/>
  <c r="K102" i="1"/>
  <c r="G102" i="11" s="1"/>
  <c r="J102" i="1"/>
  <c r="F102" i="11" s="1"/>
  <c r="G102" i="1"/>
  <c r="D102" i="11" s="1"/>
  <c r="F102" i="1"/>
  <c r="C102" i="11" s="1"/>
  <c r="B102"/>
  <c r="A102" i="1"/>
  <c r="A102" i="11"/>
  <c r="I101" i="1"/>
  <c r="O101" i="11"/>
  <c r="HK101" i="1"/>
  <c r="L101" i="11"/>
  <c r="EH101" i="3"/>
  <c r="HJ101" i="1"/>
  <c r="K101" i="11" s="1"/>
  <c r="K101" i="1"/>
  <c r="G101" i="11" s="1"/>
  <c r="J101" i="1"/>
  <c r="F101" i="11" s="1"/>
  <c r="E101"/>
  <c r="G101" i="1"/>
  <c r="D101" i="11" s="1"/>
  <c r="F101" i="1"/>
  <c r="C101" i="11" s="1"/>
  <c r="B101"/>
  <c r="A101" i="1"/>
  <c r="A101" i="11" s="1"/>
  <c r="I100" i="1"/>
  <c r="HK100"/>
  <c r="L100" i="11" s="1"/>
  <c r="EH100" i="3"/>
  <c r="HJ100" i="1"/>
  <c r="K100" i="11"/>
  <c r="K100" i="1"/>
  <c r="G100" i="11"/>
  <c r="J100" i="1"/>
  <c r="F100" i="11"/>
  <c r="G100" i="1"/>
  <c r="D100" i="11" s="1"/>
  <c r="F100" i="1"/>
  <c r="C100" i="11" s="1"/>
  <c r="B100"/>
  <c r="A100" i="1"/>
  <c r="A100" i="11" s="1"/>
  <c r="I99" i="1"/>
  <c r="O99" i="11" s="1"/>
  <c r="HK99" i="1"/>
  <c r="L99" i="11" s="1"/>
  <c r="EH99" i="3"/>
  <c r="HJ99" i="1"/>
  <c r="K99" i="11" s="1"/>
  <c r="K99" i="1"/>
  <c r="G99" i="11" s="1"/>
  <c r="J99" i="1"/>
  <c r="F99" i="11" s="1"/>
  <c r="E99"/>
  <c r="G99" i="1"/>
  <c r="D99" i="11"/>
  <c r="F99" i="1"/>
  <c r="C99" i="11"/>
  <c r="B99"/>
  <c r="A99" i="1"/>
  <c r="A99" i="11" s="1"/>
  <c r="I98" i="1"/>
  <c r="HK98"/>
  <c r="L98" i="11" s="1"/>
  <c r="EH98" i="3"/>
  <c r="HJ98" i="1"/>
  <c r="K98" i="11" s="1"/>
  <c r="K98" i="1"/>
  <c r="G98" i="11" s="1"/>
  <c r="J98" i="1"/>
  <c r="F98" i="11" s="1"/>
  <c r="G98" i="1"/>
  <c r="D98" i="11" s="1"/>
  <c r="F98" i="1"/>
  <c r="C98" i="11" s="1"/>
  <c r="B98"/>
  <c r="A98" i="1"/>
  <c r="A98" i="11"/>
  <c r="I97" i="1"/>
  <c r="O97" i="11"/>
  <c r="HK97" i="1"/>
  <c r="L97" i="11"/>
  <c r="EH97" i="3"/>
  <c r="HJ97" i="1"/>
  <c r="K97" i="11" s="1"/>
  <c r="K97" i="1"/>
  <c r="G97" i="11" s="1"/>
  <c r="J97" i="1"/>
  <c r="F97" i="11" s="1"/>
  <c r="E97"/>
  <c r="G97" i="1"/>
  <c r="D97" i="11" s="1"/>
  <c r="F97" i="1"/>
  <c r="C97" i="11" s="1"/>
  <c r="B97"/>
  <c r="A97" i="1"/>
  <c r="A97" i="11" s="1"/>
  <c r="I96" i="1"/>
  <c r="HK96"/>
  <c r="L96" i="11" s="1"/>
  <c r="EH96" i="3"/>
  <c r="HJ96" i="1"/>
  <c r="K96" i="11"/>
  <c r="K96" i="1"/>
  <c r="G96" i="11"/>
  <c r="J96" i="1"/>
  <c r="F96" i="11"/>
  <c r="G96" i="1"/>
  <c r="D96" i="11" s="1"/>
  <c r="F96" i="1"/>
  <c r="C96" i="11" s="1"/>
  <c r="B96"/>
  <c r="A96" i="1"/>
  <c r="A96" i="11" s="1"/>
  <c r="I95" i="1"/>
  <c r="O95" i="11" s="1"/>
  <c r="HK95" i="1"/>
  <c r="L95" i="11" s="1"/>
  <c r="EH95" i="3"/>
  <c r="HJ95" i="1"/>
  <c r="K95" i="11" s="1"/>
  <c r="K95" i="1"/>
  <c r="G95" i="11" s="1"/>
  <c r="J95" i="1"/>
  <c r="F95" i="11" s="1"/>
  <c r="E95"/>
  <c r="G95" i="1"/>
  <c r="D95" i="11"/>
  <c r="F95" i="1"/>
  <c r="C95" i="11"/>
  <c r="B95"/>
  <c r="A95" i="1"/>
  <c r="A95" i="11" s="1"/>
  <c r="I94" i="1"/>
  <c r="HK94"/>
  <c r="L94" i="11" s="1"/>
  <c r="EH94" i="3"/>
  <c r="HJ94" i="1"/>
  <c r="K94" i="11" s="1"/>
  <c r="K94" i="1"/>
  <c r="G94" i="11" s="1"/>
  <c r="J94" i="1"/>
  <c r="F94" i="11" s="1"/>
  <c r="G94" i="1"/>
  <c r="D94" i="11" s="1"/>
  <c r="F94" i="1"/>
  <c r="C94" i="11" s="1"/>
  <c r="B94"/>
  <c r="A94" i="1"/>
  <c r="A94" i="11"/>
  <c r="I93" i="1"/>
  <c r="O93" i="11"/>
  <c r="HK93" i="1"/>
  <c r="L93" i="11"/>
  <c r="EH93" i="3"/>
  <c r="HJ93" i="1"/>
  <c r="K93" i="11" s="1"/>
  <c r="K93" i="1"/>
  <c r="G93" i="11" s="1"/>
  <c r="J93" i="1"/>
  <c r="F93" i="11" s="1"/>
  <c r="E93"/>
  <c r="G93" i="1"/>
  <c r="D93" i="11" s="1"/>
  <c r="F93" i="1"/>
  <c r="C93" i="11" s="1"/>
  <c r="B93"/>
  <c r="A93" i="1"/>
  <c r="A93" i="11" s="1"/>
  <c r="I92" i="1"/>
  <c r="HK92"/>
  <c r="L92" i="11" s="1"/>
  <c r="EH92" i="3"/>
  <c r="HJ92" i="1"/>
  <c r="K92" i="11"/>
  <c r="K92" i="1"/>
  <c r="G92" i="11"/>
  <c r="J92" i="1"/>
  <c r="F92" i="11"/>
  <c r="G92" i="1"/>
  <c r="D92" i="11" s="1"/>
  <c r="F92" i="1"/>
  <c r="C92" i="11" s="1"/>
  <c r="B92"/>
  <c r="A92" i="1"/>
  <c r="A92" i="11" s="1"/>
  <c r="I91" i="1"/>
  <c r="O91" i="11" s="1"/>
  <c r="HK91" i="1"/>
  <c r="L91" i="11" s="1"/>
  <c r="EH91" i="3"/>
  <c r="HJ91" i="1"/>
  <c r="K91" i="11" s="1"/>
  <c r="K91" i="1"/>
  <c r="G91" i="11" s="1"/>
  <c r="J91" i="1"/>
  <c r="F91" i="11" s="1"/>
  <c r="E91"/>
  <c r="G91" i="1"/>
  <c r="D91" i="11"/>
  <c r="F91" i="1"/>
  <c r="C91" i="11"/>
  <c r="B91"/>
  <c r="A91" i="1"/>
  <c r="A91" i="11" s="1"/>
  <c r="I90" i="1"/>
  <c r="HK90"/>
  <c r="L90" i="11" s="1"/>
  <c r="EH90" i="3"/>
  <c r="HJ90" i="1"/>
  <c r="K90" i="11" s="1"/>
  <c r="K90" i="1"/>
  <c r="G90" i="11" s="1"/>
  <c r="J90" i="1"/>
  <c r="F90" i="11" s="1"/>
  <c r="G90" i="1"/>
  <c r="D90" i="11" s="1"/>
  <c r="F90" i="1"/>
  <c r="C90" i="11" s="1"/>
  <c r="B90"/>
  <c r="A90" i="1"/>
  <c r="A90" i="11"/>
  <c r="I89" i="1"/>
  <c r="O89" i="11"/>
  <c r="HK89" i="1"/>
  <c r="L89" i="11"/>
  <c r="EH89" i="3"/>
  <c r="HJ89" i="1"/>
  <c r="K89" i="11" s="1"/>
  <c r="K89" i="1"/>
  <c r="G89" i="11" s="1"/>
  <c r="J89" i="1"/>
  <c r="F89" i="11" s="1"/>
  <c r="E89"/>
  <c r="G89" i="1"/>
  <c r="D89" i="11" s="1"/>
  <c r="F89" i="1"/>
  <c r="C89" i="11" s="1"/>
  <c r="B89"/>
  <c r="A89" i="1"/>
  <c r="A89" i="11" s="1"/>
  <c r="I88" i="1"/>
  <c r="HK88"/>
  <c r="L88" i="11" s="1"/>
  <c r="EH88" i="3"/>
  <c r="HJ88" i="1"/>
  <c r="K88" i="11"/>
  <c r="K88" i="1"/>
  <c r="G88" i="11"/>
  <c r="J88" i="1"/>
  <c r="F88" i="11"/>
  <c r="G88" i="1"/>
  <c r="D88" i="11" s="1"/>
  <c r="F88" i="1"/>
  <c r="C88" i="11" s="1"/>
  <c r="B88"/>
  <c r="A88" i="1"/>
  <c r="A88" i="11" s="1"/>
  <c r="I87" i="1"/>
  <c r="O87" i="11" s="1"/>
  <c r="HK87" i="1"/>
  <c r="L87" i="11" s="1"/>
  <c r="EH87" i="3"/>
  <c r="HJ87" i="1"/>
  <c r="K87" i="11" s="1"/>
  <c r="K87" i="1"/>
  <c r="G87" i="11" s="1"/>
  <c r="J87" i="1"/>
  <c r="F87" i="11" s="1"/>
  <c r="E87"/>
  <c r="G87" i="1"/>
  <c r="D87" i="11"/>
  <c r="F87" i="1"/>
  <c r="C87" i="11"/>
  <c r="B87"/>
  <c r="A87" i="1"/>
  <c r="A87" i="11" s="1"/>
  <c r="I86" i="1"/>
  <c r="HK86"/>
  <c r="L86" i="11" s="1"/>
  <c r="EH86" i="3"/>
  <c r="HJ86" i="1"/>
  <c r="K86" i="11" s="1"/>
  <c r="K86" i="1"/>
  <c r="G86" i="11" s="1"/>
  <c r="J86" i="1"/>
  <c r="F86" i="11" s="1"/>
  <c r="G86" i="1"/>
  <c r="D86" i="11" s="1"/>
  <c r="F86" i="1"/>
  <c r="C86" i="11" s="1"/>
  <c r="B86"/>
  <c r="A86" i="1"/>
  <c r="A86" i="11"/>
  <c r="I85" i="1"/>
  <c r="O85" i="11"/>
  <c r="HK85" i="1"/>
  <c r="L85" i="11"/>
  <c r="EH85" i="3"/>
  <c r="HJ85" i="1"/>
  <c r="K85" i="11" s="1"/>
  <c r="K85" i="1"/>
  <c r="G85" i="11" s="1"/>
  <c r="J85" i="1"/>
  <c r="F85" i="11" s="1"/>
  <c r="E85"/>
  <c r="G85" i="1"/>
  <c r="D85" i="11" s="1"/>
  <c r="F85" i="1"/>
  <c r="C85" i="11" s="1"/>
  <c r="B85"/>
  <c r="A85" i="1"/>
  <c r="A85" i="11" s="1"/>
  <c r="I84" i="1"/>
  <c r="HK84"/>
  <c r="L84" i="11" s="1"/>
  <c r="EH84" i="3"/>
  <c r="HJ84" i="1"/>
  <c r="K84" i="11"/>
  <c r="K84" i="1"/>
  <c r="G84" i="11"/>
  <c r="J84" i="1"/>
  <c r="F84" i="11"/>
  <c r="G84" i="1"/>
  <c r="D84" i="11" s="1"/>
  <c r="F84" i="1"/>
  <c r="C84" i="11" s="1"/>
  <c r="B84"/>
  <c r="A84" i="1"/>
  <c r="A84" i="11" s="1"/>
  <c r="I83" i="1"/>
  <c r="O83" i="11" s="1"/>
  <c r="HK83" i="1"/>
  <c r="L83" i="11" s="1"/>
  <c r="EH83" i="3"/>
  <c r="HJ83" i="1"/>
  <c r="K83" i="11" s="1"/>
  <c r="K83" i="1"/>
  <c r="G83" i="11" s="1"/>
  <c r="J83" i="1"/>
  <c r="F83" i="11" s="1"/>
  <c r="E83"/>
  <c r="G83" i="1"/>
  <c r="D83" i="11"/>
  <c r="F83" i="1"/>
  <c r="C83" i="11"/>
  <c r="B83"/>
  <c r="A83" i="1"/>
  <c r="A83" i="11" s="1"/>
  <c r="I82" i="1"/>
  <c r="HK82"/>
  <c r="L82" i="11" s="1"/>
  <c r="EH82" i="3"/>
  <c r="HJ82" i="1"/>
  <c r="K82" i="11" s="1"/>
  <c r="K82" i="1"/>
  <c r="G82" i="11" s="1"/>
  <c r="J82" i="1"/>
  <c r="F82" i="11" s="1"/>
  <c r="G82" i="1"/>
  <c r="D82" i="11" s="1"/>
  <c r="F82" i="1"/>
  <c r="C82" i="11" s="1"/>
  <c r="B82"/>
  <c r="A82" i="1"/>
  <c r="A82" i="11"/>
  <c r="I81" i="1"/>
  <c r="O81" i="11"/>
  <c r="HK81" i="1"/>
  <c r="L81" i="11"/>
  <c r="EH81" i="3"/>
  <c r="HJ81" i="1"/>
  <c r="K81" i="11" s="1"/>
  <c r="K81" i="1"/>
  <c r="G81" i="11" s="1"/>
  <c r="J81" i="1"/>
  <c r="F81" i="11" s="1"/>
  <c r="E81"/>
  <c r="G81" i="1"/>
  <c r="D81" i="11" s="1"/>
  <c r="F81" i="1"/>
  <c r="C81" i="11" s="1"/>
  <c r="B81"/>
  <c r="A81" i="1"/>
  <c r="A81" i="11" s="1"/>
  <c r="I80" i="1"/>
  <c r="HK80"/>
  <c r="L80" i="11" s="1"/>
  <c r="EH80" i="3"/>
  <c r="HJ80" i="1"/>
  <c r="K80" i="11"/>
  <c r="K80" i="1"/>
  <c r="G80" i="11"/>
  <c r="J80" i="1"/>
  <c r="F80" i="11"/>
  <c r="G80" i="1"/>
  <c r="D80" i="11" s="1"/>
  <c r="F80" i="1"/>
  <c r="C80" i="11" s="1"/>
  <c r="B80"/>
  <c r="A80" i="1"/>
  <c r="A80" i="11" s="1"/>
  <c r="I79" i="1"/>
  <c r="O79" i="11" s="1"/>
  <c r="HK79" i="1"/>
  <c r="L79" i="11" s="1"/>
  <c r="EH79" i="3"/>
  <c r="HJ79" i="1"/>
  <c r="K79" i="11" s="1"/>
  <c r="K79" i="1"/>
  <c r="G79" i="11" s="1"/>
  <c r="J79" i="1"/>
  <c r="F79" i="11" s="1"/>
  <c r="E79"/>
  <c r="G79" i="1"/>
  <c r="D79" i="11"/>
  <c r="F79" i="1"/>
  <c r="C79" i="11"/>
  <c r="B79"/>
  <c r="A79" i="1"/>
  <c r="A79" i="11" s="1"/>
  <c r="I78" i="1"/>
  <c r="HK78"/>
  <c r="L78" i="11" s="1"/>
  <c r="EH78" i="3"/>
  <c r="HJ78" i="1"/>
  <c r="K78" i="11" s="1"/>
  <c r="K78" i="1"/>
  <c r="G78" i="11" s="1"/>
  <c r="J78" i="1"/>
  <c r="F78" i="11" s="1"/>
  <c r="G78" i="1"/>
  <c r="D78" i="11" s="1"/>
  <c r="F78" i="1"/>
  <c r="C78" i="11" s="1"/>
  <c r="B78"/>
  <c r="A78" i="1"/>
  <c r="A78" i="11"/>
  <c r="I77" i="1"/>
  <c r="O77" i="11"/>
  <c r="HK77" i="1"/>
  <c r="L77" i="11"/>
  <c r="EH77" i="3"/>
  <c r="HJ77" i="1"/>
  <c r="K77" i="11" s="1"/>
  <c r="K77" i="1"/>
  <c r="G77" i="11" s="1"/>
  <c r="J77" i="1"/>
  <c r="F77" i="11" s="1"/>
  <c r="E77"/>
  <c r="G77" i="1"/>
  <c r="D77" i="11" s="1"/>
  <c r="F77" i="1"/>
  <c r="C77" i="11" s="1"/>
  <c r="B77"/>
  <c r="A77" i="1"/>
  <c r="A77" i="11" s="1"/>
  <c r="I76" i="1"/>
  <c r="HK76"/>
  <c r="L76" i="11" s="1"/>
  <c r="EH76" i="3"/>
  <c r="HJ76" i="1"/>
  <c r="K76" i="11"/>
  <c r="K76" i="1"/>
  <c r="G76" i="11"/>
  <c r="J76" i="1"/>
  <c r="F76" i="11"/>
  <c r="G76" i="1"/>
  <c r="D76" i="11" s="1"/>
  <c r="F76" i="1"/>
  <c r="C76" i="11" s="1"/>
  <c r="B76"/>
  <c r="A76" i="1"/>
  <c r="A76" i="11" s="1"/>
  <c r="I75" i="1"/>
  <c r="O75" i="11" s="1"/>
  <c r="HK75" i="1"/>
  <c r="L75" i="11" s="1"/>
  <c r="EH75" i="3"/>
  <c r="HJ75" i="1"/>
  <c r="K75" i="11" s="1"/>
  <c r="K75" i="1"/>
  <c r="G75" i="11" s="1"/>
  <c r="J75" i="1"/>
  <c r="F75" i="11" s="1"/>
  <c r="E75"/>
  <c r="G75" i="1"/>
  <c r="D75" i="11"/>
  <c r="F75" i="1"/>
  <c r="C75" i="11"/>
  <c r="B75"/>
  <c r="A75" i="1"/>
  <c r="A75" i="11" s="1"/>
  <c r="I74" i="1"/>
  <c r="HK74"/>
  <c r="L74" i="11" s="1"/>
  <c r="EH74" i="3"/>
  <c r="HJ74" i="1"/>
  <c r="K74" i="11" s="1"/>
  <c r="K74" i="1"/>
  <c r="G74" i="11" s="1"/>
  <c r="J74" i="1"/>
  <c r="F74" i="11" s="1"/>
  <c r="G74" i="1"/>
  <c r="D74" i="11" s="1"/>
  <c r="F74" i="1"/>
  <c r="C74" i="11" s="1"/>
  <c r="B74"/>
  <c r="A74" i="1"/>
  <c r="A74" i="11"/>
  <c r="I73" i="1"/>
  <c r="O73" i="11"/>
  <c r="HK73" i="1"/>
  <c r="L73" i="11"/>
  <c r="EH73" i="3"/>
  <c r="HJ73" i="1"/>
  <c r="K73" i="11" s="1"/>
  <c r="K73" i="1"/>
  <c r="G73" i="11" s="1"/>
  <c r="J73" i="1"/>
  <c r="F73" i="11" s="1"/>
  <c r="E73"/>
  <c r="G73" i="1"/>
  <c r="D73" i="11" s="1"/>
  <c r="F73" i="1"/>
  <c r="C73" i="11" s="1"/>
  <c r="B73"/>
  <c r="A73" i="1"/>
  <c r="A73" i="11" s="1"/>
  <c r="I72" i="1"/>
  <c r="HK72"/>
  <c r="L72" i="11" s="1"/>
  <c r="EH72" i="3"/>
  <c r="HJ72" i="1"/>
  <c r="K72" i="11"/>
  <c r="K72" i="1"/>
  <c r="G72" i="11"/>
  <c r="J72" i="1"/>
  <c r="F72" i="11"/>
  <c r="G72" i="1"/>
  <c r="D72" i="11" s="1"/>
  <c r="F72" i="1"/>
  <c r="C72" i="11" s="1"/>
  <c r="B72"/>
  <c r="A72" i="1"/>
  <c r="A72" i="11" s="1"/>
  <c r="I71" i="1"/>
  <c r="O71" i="11" s="1"/>
  <c r="HK71" i="1"/>
  <c r="L71" i="11" s="1"/>
  <c r="EH71" i="3"/>
  <c r="HJ71" i="1"/>
  <c r="K71" i="11" s="1"/>
  <c r="K71" i="1"/>
  <c r="G71" i="11" s="1"/>
  <c r="J71" i="1"/>
  <c r="F71" i="11" s="1"/>
  <c r="E71"/>
  <c r="G71" i="1"/>
  <c r="D71" i="11"/>
  <c r="F71" i="1"/>
  <c r="C71" i="11"/>
  <c r="B71"/>
  <c r="A71" i="1"/>
  <c r="A71" i="11" s="1"/>
  <c r="I70" i="1"/>
  <c r="HK70"/>
  <c r="L70" i="11" s="1"/>
  <c r="EH70" i="3"/>
  <c r="HJ70" i="1"/>
  <c r="K70" i="11" s="1"/>
  <c r="K70" i="1"/>
  <c r="G70" i="11" s="1"/>
  <c r="J70" i="1"/>
  <c r="F70" i="11" s="1"/>
  <c r="G70" i="1"/>
  <c r="D70" i="11" s="1"/>
  <c r="F70" i="1"/>
  <c r="C70" i="11" s="1"/>
  <c r="B70"/>
  <c r="A70" i="1"/>
  <c r="A70" i="11"/>
  <c r="I69" i="1"/>
  <c r="O69" i="11"/>
  <c r="HK69" i="1"/>
  <c r="L69" i="11"/>
  <c r="EH69" i="3"/>
  <c r="HJ69" i="1"/>
  <c r="K69" i="11" s="1"/>
  <c r="K69" i="1"/>
  <c r="G69" i="11" s="1"/>
  <c r="J69" i="1"/>
  <c r="F69" i="11" s="1"/>
  <c r="E69"/>
  <c r="G69" i="1"/>
  <c r="D69" i="11" s="1"/>
  <c r="F69" i="1"/>
  <c r="C69" i="11" s="1"/>
  <c r="B69"/>
  <c r="A69" i="1"/>
  <c r="A69" i="11" s="1"/>
  <c r="I68" i="1"/>
  <c r="HK68"/>
  <c r="L68" i="11" s="1"/>
  <c r="EH68" i="3"/>
  <c r="HJ68" i="1"/>
  <c r="K68" i="11"/>
  <c r="K68" i="1"/>
  <c r="G68" i="11"/>
  <c r="J68" i="1"/>
  <c r="F68" i="11"/>
  <c r="G68" i="1"/>
  <c r="D68" i="11" s="1"/>
  <c r="F68" i="1"/>
  <c r="C68" i="11" s="1"/>
  <c r="B68"/>
  <c r="A68" i="1"/>
  <c r="A68" i="11" s="1"/>
  <c r="I67" i="1"/>
  <c r="O67" i="11" s="1"/>
  <c r="HK67" i="1"/>
  <c r="L67" i="11" s="1"/>
  <c r="EH67" i="3"/>
  <c r="HJ67" i="1"/>
  <c r="K67" i="11" s="1"/>
  <c r="K67" i="1"/>
  <c r="G67" i="11" s="1"/>
  <c r="J67" i="1"/>
  <c r="F67" i="11" s="1"/>
  <c r="E67"/>
  <c r="G67" i="1"/>
  <c r="D67" i="11"/>
  <c r="F67" i="1"/>
  <c r="C67" i="11"/>
  <c r="B67"/>
  <c r="A67" i="1"/>
  <c r="A67" i="11" s="1"/>
  <c r="I66" i="1"/>
  <c r="HK66"/>
  <c r="L66" i="11" s="1"/>
  <c r="EH66" i="3"/>
  <c r="HJ66" i="1"/>
  <c r="K66" i="11" s="1"/>
  <c r="K66" i="1"/>
  <c r="G66" i="11" s="1"/>
  <c r="J66" i="1"/>
  <c r="F66" i="11" s="1"/>
  <c r="G66" i="1"/>
  <c r="D66" i="11" s="1"/>
  <c r="F66" i="1"/>
  <c r="C66" i="11" s="1"/>
  <c r="B66"/>
  <c r="A66" i="1"/>
  <c r="A66" i="11"/>
  <c r="I65" i="1"/>
  <c r="O65" i="11"/>
  <c r="HK65" i="1"/>
  <c r="L65" i="11"/>
  <c r="EH65" i="3"/>
  <c r="HJ65" i="1"/>
  <c r="K65" i="11" s="1"/>
  <c r="K65" i="1"/>
  <c r="G65" i="11" s="1"/>
  <c r="J65" i="1"/>
  <c r="F65" i="11" s="1"/>
  <c r="E65"/>
  <c r="G65" i="1"/>
  <c r="D65" i="11" s="1"/>
  <c r="F65" i="1"/>
  <c r="C65" i="11" s="1"/>
  <c r="B65"/>
  <c r="A65" i="1"/>
  <c r="A65" i="11" s="1"/>
  <c r="I64" i="1"/>
  <c r="HK64"/>
  <c r="L64" i="11" s="1"/>
  <c r="EH64" i="3"/>
  <c r="HJ64" i="1"/>
  <c r="K64" i="11"/>
  <c r="K64" i="1"/>
  <c r="G64" i="11"/>
  <c r="J64" i="1"/>
  <c r="F64" i="11"/>
  <c r="G64" i="1"/>
  <c r="D64" i="11" s="1"/>
  <c r="F64" i="1"/>
  <c r="C64" i="11" s="1"/>
  <c r="B64"/>
  <c r="A64" i="1"/>
  <c r="A64" i="11" s="1"/>
  <c r="I63" i="1"/>
  <c r="O63" i="11" s="1"/>
  <c r="HK63" i="1"/>
  <c r="L63" i="11" s="1"/>
  <c r="EH63" i="3"/>
  <c r="HJ63" i="1"/>
  <c r="K63" i="11" s="1"/>
  <c r="K63" i="1"/>
  <c r="G63" i="11" s="1"/>
  <c r="J63" i="1"/>
  <c r="F63" i="11" s="1"/>
  <c r="E63"/>
  <c r="G63" i="1"/>
  <c r="D63" i="11"/>
  <c r="F63" i="1"/>
  <c r="C63" i="11"/>
  <c r="B63"/>
  <c r="A63" i="1"/>
  <c r="A63" i="11" s="1"/>
  <c r="I62" i="1"/>
  <c r="HK62"/>
  <c r="L62" i="11" s="1"/>
  <c r="EH62" i="3"/>
  <c r="HJ62" i="1"/>
  <c r="K62" i="11" s="1"/>
  <c r="K62" i="1"/>
  <c r="G62" i="11" s="1"/>
  <c r="J62" i="1"/>
  <c r="F62" i="11" s="1"/>
  <c r="G62" i="1"/>
  <c r="D62" i="11" s="1"/>
  <c r="F62" i="1"/>
  <c r="C62" i="11" s="1"/>
  <c r="B62"/>
  <c r="A62" i="1"/>
  <c r="A62" i="11"/>
  <c r="I61" i="1"/>
  <c r="O61" i="11"/>
  <c r="HK61" i="1"/>
  <c r="L61" i="11"/>
  <c r="EH61" i="3"/>
  <c r="HJ61" i="1"/>
  <c r="K61" i="11" s="1"/>
  <c r="K61" i="1"/>
  <c r="G61" i="11" s="1"/>
  <c r="J61" i="1"/>
  <c r="F61" i="11" s="1"/>
  <c r="E61"/>
  <c r="G61" i="1"/>
  <c r="D61" i="11" s="1"/>
  <c r="F61" i="1"/>
  <c r="C61" i="11" s="1"/>
  <c r="B61"/>
  <c r="A61" i="1"/>
  <c r="A61" i="11" s="1"/>
  <c r="I60" i="1"/>
  <c r="HK60"/>
  <c r="L60" i="11" s="1"/>
  <c r="EH60" i="3"/>
  <c r="HJ60" i="1"/>
  <c r="K60" i="11"/>
  <c r="K60" i="1"/>
  <c r="G60" i="11"/>
  <c r="J60" i="1"/>
  <c r="F60" i="11"/>
  <c r="G60" i="1"/>
  <c r="D60" i="11" s="1"/>
  <c r="F60" i="1"/>
  <c r="C60" i="11" s="1"/>
  <c r="B60"/>
  <c r="A60" i="1"/>
  <c r="A60" i="11" s="1"/>
  <c r="I59" i="1"/>
  <c r="O59" i="11" s="1"/>
  <c r="HK59" i="1"/>
  <c r="L59" i="11" s="1"/>
  <c r="EH59" i="3"/>
  <c r="HJ59" i="1"/>
  <c r="K59" i="11" s="1"/>
  <c r="K59" i="1"/>
  <c r="G59" i="11" s="1"/>
  <c r="J59" i="1"/>
  <c r="F59" i="11" s="1"/>
  <c r="E59"/>
  <c r="G59" i="1"/>
  <c r="D59" i="11"/>
  <c r="F59" i="1"/>
  <c r="C59" i="11"/>
  <c r="B59"/>
  <c r="A59" i="1"/>
  <c r="A59" i="11" s="1"/>
  <c r="I58" i="1"/>
  <c r="HK58"/>
  <c r="L58" i="11" s="1"/>
  <c r="EH58" i="3"/>
  <c r="HJ58" i="1"/>
  <c r="K58" i="11" s="1"/>
  <c r="K58" i="1"/>
  <c r="G58" i="11" s="1"/>
  <c r="J58" i="1"/>
  <c r="F58" i="11" s="1"/>
  <c r="G58" i="1"/>
  <c r="D58" i="11" s="1"/>
  <c r="F58" i="1"/>
  <c r="C58" i="11" s="1"/>
  <c r="B58"/>
  <c r="A58" i="1"/>
  <c r="A58" i="11"/>
  <c r="I57" i="1"/>
  <c r="O57" i="11"/>
  <c r="HK57" i="1"/>
  <c r="L57" i="11"/>
  <c r="EH57" i="3"/>
  <c r="HJ57" i="1"/>
  <c r="K57" i="11" s="1"/>
  <c r="K57" i="1"/>
  <c r="G57" i="11" s="1"/>
  <c r="J57" i="1"/>
  <c r="F57" i="11" s="1"/>
  <c r="E57"/>
  <c r="G57" i="1"/>
  <c r="D57" i="11" s="1"/>
  <c r="F57" i="1"/>
  <c r="C57" i="11" s="1"/>
  <c r="B57"/>
  <c r="A57" i="1"/>
  <c r="A57" i="11" s="1"/>
  <c r="I56" i="1"/>
  <c r="HK56"/>
  <c r="L56" i="11" s="1"/>
  <c r="EH56" i="3"/>
  <c r="HJ56" i="1"/>
  <c r="K56" i="11"/>
  <c r="K56" i="1"/>
  <c r="G56" i="11"/>
  <c r="J56" i="1"/>
  <c r="F56" i="11"/>
  <c r="G56" i="1"/>
  <c r="D56" i="11" s="1"/>
  <c r="F56" i="1"/>
  <c r="C56" i="11" s="1"/>
  <c r="B56"/>
  <c r="A56" i="1"/>
  <c r="A56" i="11" s="1"/>
  <c r="I55" i="1"/>
  <c r="O55" i="11" s="1"/>
  <c r="HK55" i="1"/>
  <c r="L55" i="11" s="1"/>
  <c r="EH55" i="3"/>
  <c r="HJ55" i="1"/>
  <c r="K55" i="11" s="1"/>
  <c r="K55" i="1"/>
  <c r="G55" i="11" s="1"/>
  <c r="J55" i="1"/>
  <c r="F55" i="11" s="1"/>
  <c r="E55"/>
  <c r="G55" i="1"/>
  <c r="D55" i="11"/>
  <c r="F55" i="1"/>
  <c r="C55" i="11"/>
  <c r="B55"/>
  <c r="A55" i="1"/>
  <c r="A55" i="11" s="1"/>
  <c r="I54" i="1"/>
  <c r="HK54"/>
  <c r="L54" i="11" s="1"/>
  <c r="EH54" i="3"/>
  <c r="HJ54" i="1"/>
  <c r="K54" i="11" s="1"/>
  <c r="K54" i="1"/>
  <c r="G54" i="11" s="1"/>
  <c r="J54" i="1"/>
  <c r="F54" i="11" s="1"/>
  <c r="G54" i="1"/>
  <c r="D54" i="11" s="1"/>
  <c r="F54" i="1"/>
  <c r="C54" i="11" s="1"/>
  <c r="B54"/>
  <c r="A54" i="1"/>
  <c r="A54" i="11"/>
  <c r="I53" i="1"/>
  <c r="O53" i="11"/>
  <c r="HK53" i="1"/>
  <c r="L53" i="11"/>
  <c r="EH53" i="3"/>
  <c r="HJ53" i="1"/>
  <c r="K53" i="11" s="1"/>
  <c r="K53" i="1"/>
  <c r="G53" i="11" s="1"/>
  <c r="J53" i="1"/>
  <c r="F53" i="11" s="1"/>
  <c r="E53"/>
  <c r="G53" i="1"/>
  <c r="D53" i="11" s="1"/>
  <c r="F53" i="1"/>
  <c r="C53" i="11" s="1"/>
  <c r="B53"/>
  <c r="A53" i="1"/>
  <c r="A53" i="11" s="1"/>
  <c r="I52" i="1"/>
  <c r="HK52"/>
  <c r="L52" i="11" s="1"/>
  <c r="EH52" i="3"/>
  <c r="HJ52" i="1"/>
  <c r="K52" i="11"/>
  <c r="K52" i="1"/>
  <c r="G52" i="11"/>
  <c r="J52" i="1"/>
  <c r="F52" i="11"/>
  <c r="G52" i="1"/>
  <c r="D52" i="11" s="1"/>
  <c r="F52" i="1"/>
  <c r="C52" i="11" s="1"/>
  <c r="B52"/>
  <c r="A52" i="1"/>
  <c r="A52" i="11" s="1"/>
  <c r="I51" i="1"/>
  <c r="O51" i="11" s="1"/>
  <c r="HK51" i="1"/>
  <c r="L51" i="11" s="1"/>
  <c r="EH51" i="3"/>
  <c r="HJ51" i="1"/>
  <c r="K51" i="11" s="1"/>
  <c r="K51" i="1"/>
  <c r="G51" i="11" s="1"/>
  <c r="J51" i="1"/>
  <c r="F51" i="11" s="1"/>
  <c r="E51"/>
  <c r="G51" i="1"/>
  <c r="D51" i="11"/>
  <c r="F51" i="1"/>
  <c r="C51" i="11"/>
  <c r="B51"/>
  <c r="A51" i="1"/>
  <c r="A51" i="11" s="1"/>
  <c r="I50" i="1"/>
  <c r="HK50"/>
  <c r="L50" i="11" s="1"/>
  <c r="EH50" i="3"/>
  <c r="HJ50" i="1"/>
  <c r="K50" i="11" s="1"/>
  <c r="K50" i="1"/>
  <c r="G50" i="11" s="1"/>
  <c r="J50" i="1"/>
  <c r="F50" i="11" s="1"/>
  <c r="G50" i="1"/>
  <c r="D50" i="11" s="1"/>
  <c r="F50" i="1"/>
  <c r="C50" i="11" s="1"/>
  <c r="B50"/>
  <c r="A50" i="1"/>
  <c r="A50" i="11"/>
  <c r="I49" i="1"/>
  <c r="O49" i="11"/>
  <c r="HK49" i="1"/>
  <c r="L49" i="11"/>
  <c r="EH49" i="3"/>
  <c r="HJ49" i="1"/>
  <c r="K49" i="11" s="1"/>
  <c r="K49" i="1"/>
  <c r="G49" i="11" s="1"/>
  <c r="J49" i="1"/>
  <c r="F49" i="11" s="1"/>
  <c r="E49"/>
  <c r="G49" i="1"/>
  <c r="D49" i="11" s="1"/>
  <c r="F49" i="1"/>
  <c r="C49" i="11" s="1"/>
  <c r="B49"/>
  <c r="A49" i="1"/>
  <c r="A49" i="11" s="1"/>
  <c r="I48" i="1"/>
  <c r="HK48"/>
  <c r="L48" i="11" s="1"/>
  <c r="EH48" i="3"/>
  <c r="HJ48" i="1"/>
  <c r="K48" i="11"/>
  <c r="K48" i="1"/>
  <c r="G48" i="11"/>
  <c r="J48" i="1"/>
  <c r="F48" i="11"/>
  <c r="G48" i="1"/>
  <c r="D48" i="11" s="1"/>
  <c r="F48" i="1"/>
  <c r="C48" i="11" s="1"/>
  <c r="B48"/>
  <c r="A48" i="1"/>
  <c r="A48" i="11" s="1"/>
  <c r="I47" i="1"/>
  <c r="O47" i="11" s="1"/>
  <c r="HK47" i="1"/>
  <c r="L47" i="11" s="1"/>
  <c r="EH47" i="3"/>
  <c r="HJ47" i="1"/>
  <c r="K47" i="11" s="1"/>
  <c r="K47" i="1"/>
  <c r="G47" i="11" s="1"/>
  <c r="J47" i="1"/>
  <c r="F47" i="11" s="1"/>
  <c r="E47"/>
  <c r="G47" i="1"/>
  <c r="D47" i="11"/>
  <c r="F47" i="1"/>
  <c r="C47" i="11"/>
  <c r="B47"/>
  <c r="A47" i="1"/>
  <c r="A47" i="11" s="1"/>
  <c r="I46" i="1"/>
  <c r="HK46"/>
  <c r="L46" i="11" s="1"/>
  <c r="EH46" i="3"/>
  <c r="HJ46" i="1"/>
  <c r="K46" i="11" s="1"/>
  <c r="K46" i="1"/>
  <c r="G46" i="11" s="1"/>
  <c r="J46" i="1"/>
  <c r="F46" i="11" s="1"/>
  <c r="G46" i="1"/>
  <c r="D46" i="11" s="1"/>
  <c r="F46" i="1"/>
  <c r="C46" i="11" s="1"/>
  <c r="B46"/>
  <c r="A46" i="1"/>
  <c r="A46" i="11"/>
  <c r="I45" i="1"/>
  <c r="O45" i="11"/>
  <c r="HK45" i="1"/>
  <c r="L45" i="11"/>
  <c r="EH45" i="3"/>
  <c r="HJ45" i="1"/>
  <c r="K45" i="11" s="1"/>
  <c r="K45" i="1"/>
  <c r="G45" i="11" s="1"/>
  <c r="J45" i="1"/>
  <c r="F45" i="11" s="1"/>
  <c r="E45"/>
  <c r="G45" i="1"/>
  <c r="D45" i="11" s="1"/>
  <c r="F45" i="1"/>
  <c r="C45" i="11" s="1"/>
  <c r="B45"/>
  <c r="A45" i="1"/>
  <c r="A45" i="11" s="1"/>
  <c r="I44" i="1"/>
  <c r="O44" i="11" s="1"/>
  <c r="HK44" i="1"/>
  <c r="L44" i="11" s="1"/>
  <c r="EH44" i="3"/>
  <c r="HJ44" i="1"/>
  <c r="K44" i="11"/>
  <c r="K44" i="1"/>
  <c r="G44" i="11"/>
  <c r="J44" i="1"/>
  <c r="F44" i="11"/>
  <c r="G44" i="1"/>
  <c r="D44" i="11" s="1"/>
  <c r="F44" i="1"/>
  <c r="C44" i="11" s="1"/>
  <c r="B44"/>
  <c r="A44" i="1"/>
  <c r="A44" i="11" s="1"/>
  <c r="I43" i="1"/>
  <c r="O43" i="11" s="1"/>
  <c r="HK43" i="1"/>
  <c r="L43" i="11" s="1"/>
  <c r="EH43" i="3"/>
  <c r="HJ43" i="1"/>
  <c r="K43" i="11" s="1"/>
  <c r="K43" i="1"/>
  <c r="G43" i="11" s="1"/>
  <c r="J43" i="1"/>
  <c r="F43" i="11" s="1"/>
  <c r="E43"/>
  <c r="G43" i="1"/>
  <c r="D43" i="11"/>
  <c r="F43" i="1"/>
  <c r="C43" i="11"/>
  <c r="B43"/>
  <c r="A43" i="1"/>
  <c r="A43" i="11" s="1"/>
  <c r="I42" i="1"/>
  <c r="O42" i="11" s="1"/>
  <c r="HK42" i="1"/>
  <c r="L42" i="11" s="1"/>
  <c r="EH42" i="3"/>
  <c r="HJ42" i="1"/>
  <c r="K42" i="11" s="1"/>
  <c r="K42" i="1"/>
  <c r="G42" i="11" s="1"/>
  <c r="J42" i="1"/>
  <c r="F42" i="11" s="1"/>
  <c r="G42" i="1"/>
  <c r="D42" i="11" s="1"/>
  <c r="F42" i="1"/>
  <c r="C42" i="11" s="1"/>
  <c r="B42"/>
  <c r="A42" i="1"/>
  <c r="A42" i="11"/>
  <c r="I41" i="1"/>
  <c r="O41" i="11"/>
  <c r="HK41" i="1"/>
  <c r="L41" i="11"/>
  <c r="EH41" i="3"/>
  <c r="HJ41" i="1"/>
  <c r="K41" i="11" s="1"/>
  <c r="K41" i="1"/>
  <c r="G41" i="11" s="1"/>
  <c r="J41" i="1"/>
  <c r="F41" i="11" s="1"/>
  <c r="E41"/>
  <c r="G41" i="1"/>
  <c r="D41" i="11" s="1"/>
  <c r="F41" i="1"/>
  <c r="C41" i="11" s="1"/>
  <c r="B41"/>
  <c r="A41" i="1"/>
  <c r="A41" i="11" s="1"/>
  <c r="I40" i="1"/>
  <c r="O40" i="11" s="1"/>
  <c r="HK40" i="1"/>
  <c r="L40" i="11" s="1"/>
  <c r="EH40" i="3"/>
  <c r="HJ40" i="1"/>
  <c r="K40" i="11"/>
  <c r="K40" i="1"/>
  <c r="G40" i="11"/>
  <c r="J40" i="1"/>
  <c r="F40" i="11"/>
  <c r="G40" i="1"/>
  <c r="D40" i="11" s="1"/>
  <c r="F40" i="1"/>
  <c r="C40" i="11" s="1"/>
  <c r="B40"/>
  <c r="A40" i="1"/>
  <c r="A40" i="11" s="1"/>
  <c r="I39" i="1"/>
  <c r="O39" i="11" s="1"/>
  <c r="HK39" i="1"/>
  <c r="L39" i="11" s="1"/>
  <c r="EH39" i="3"/>
  <c r="HJ39" i="1"/>
  <c r="K39" i="11" s="1"/>
  <c r="K39" i="1"/>
  <c r="G39" i="11" s="1"/>
  <c r="J39" i="1"/>
  <c r="F39" i="11" s="1"/>
  <c r="E39"/>
  <c r="G39" i="1"/>
  <c r="D39" i="11"/>
  <c r="F39" i="1"/>
  <c r="C39" i="11"/>
  <c r="B39"/>
  <c r="A39" i="1"/>
  <c r="A39" i="11" s="1"/>
  <c r="I38" i="1"/>
  <c r="O38" i="11" s="1"/>
  <c r="HK38" i="1"/>
  <c r="L38" i="11" s="1"/>
  <c r="EH38" i="3"/>
  <c r="HJ38" i="1"/>
  <c r="K38" i="11" s="1"/>
  <c r="K38" i="1"/>
  <c r="G38" i="11" s="1"/>
  <c r="J38" i="1"/>
  <c r="F38" i="11" s="1"/>
  <c r="G38" i="1"/>
  <c r="D38" i="11" s="1"/>
  <c r="F38" i="1"/>
  <c r="C38" i="11" s="1"/>
  <c r="B38"/>
  <c r="A38" i="1"/>
  <c r="A38" i="11"/>
  <c r="I37" i="1"/>
  <c r="O37" i="11"/>
  <c r="HK37" i="1"/>
  <c r="L37" i="11"/>
  <c r="EH37" i="3"/>
  <c r="HJ37" i="1"/>
  <c r="K37" i="11" s="1"/>
  <c r="K37" i="1"/>
  <c r="G37" i="11" s="1"/>
  <c r="J37" i="1"/>
  <c r="F37" i="11" s="1"/>
  <c r="E37"/>
  <c r="G37" i="1"/>
  <c r="D37" i="11" s="1"/>
  <c r="F37" i="1"/>
  <c r="C37" i="11" s="1"/>
  <c r="B37"/>
  <c r="A37" i="1"/>
  <c r="A37" i="11" s="1"/>
  <c r="I36" i="1"/>
  <c r="O36" i="11" s="1"/>
  <c r="HK36" i="1"/>
  <c r="L36" i="11" s="1"/>
  <c r="EH36" i="3"/>
  <c r="HJ36" i="1"/>
  <c r="K36" i="11"/>
  <c r="K36" i="1"/>
  <c r="G36" i="11"/>
  <c r="J36" i="1"/>
  <c r="F36" i="11"/>
  <c r="G36" i="1"/>
  <c r="D36" i="11" s="1"/>
  <c r="F36" i="1"/>
  <c r="C36" i="11" s="1"/>
  <c r="B36"/>
  <c r="A36" i="1"/>
  <c r="A36" i="11" s="1"/>
  <c r="I35" i="1"/>
  <c r="O35" i="11" s="1"/>
  <c r="HK35" i="1"/>
  <c r="L35" i="11" s="1"/>
  <c r="EH35" i="3"/>
  <c r="HJ35" i="1"/>
  <c r="K35" i="11" s="1"/>
  <c r="K35" i="1"/>
  <c r="G35" i="11" s="1"/>
  <c r="J35" i="1"/>
  <c r="F35" i="11" s="1"/>
  <c r="E35"/>
  <c r="G35" i="1"/>
  <c r="D35" i="11"/>
  <c r="F35" i="1"/>
  <c r="C35" i="11"/>
  <c r="B35"/>
  <c r="A35" i="1"/>
  <c r="A35" i="11" s="1"/>
  <c r="I34" i="1"/>
  <c r="O34" i="11" s="1"/>
  <c r="HK34" i="1"/>
  <c r="L34" i="11" s="1"/>
  <c r="EH34" i="3"/>
  <c r="HJ34" i="1"/>
  <c r="K34" i="11" s="1"/>
  <c r="K34" i="1"/>
  <c r="G34" i="11" s="1"/>
  <c r="J34" i="1"/>
  <c r="F34" i="11" s="1"/>
  <c r="G34" i="1"/>
  <c r="D34" i="11" s="1"/>
  <c r="F34" i="1"/>
  <c r="C34" i="11" s="1"/>
  <c r="B34"/>
  <c r="A34" i="1"/>
  <c r="A34" i="11"/>
  <c r="I33" i="1"/>
  <c r="O33" i="11"/>
  <c r="HK33" i="1"/>
  <c r="L33" i="11"/>
  <c r="EH33" i="3"/>
  <c r="HJ33" i="1"/>
  <c r="K33" i="11" s="1"/>
  <c r="K33" i="1"/>
  <c r="G33" i="11" s="1"/>
  <c r="J33" i="1"/>
  <c r="F33" i="11" s="1"/>
  <c r="E33"/>
  <c r="G33" i="1"/>
  <c r="D33" i="11" s="1"/>
  <c r="F33" i="1"/>
  <c r="C33" i="11"/>
  <c r="B33"/>
  <c r="A33" i="1"/>
  <c r="A33" i="11" s="1"/>
  <c r="I32" i="1"/>
  <c r="O32" i="11" s="1"/>
  <c r="HK32" i="1"/>
  <c r="L32" i="11" s="1"/>
  <c r="EH32" i="3"/>
  <c r="HJ32" i="1"/>
  <c r="K32" i="11" s="1"/>
  <c r="K32" i="1"/>
  <c r="G32" i="11" s="1"/>
  <c r="J32" i="1"/>
  <c r="F32" i="11" s="1"/>
  <c r="G32" i="1"/>
  <c r="D32" i="11" s="1"/>
  <c r="F32" i="1"/>
  <c r="C32" i="11" s="1"/>
  <c r="B32"/>
  <c r="A32" i="1"/>
  <c r="A32" i="11"/>
  <c r="I31" i="1"/>
  <c r="O31" i="11"/>
  <c r="HK31" i="1"/>
  <c r="L31" i="11"/>
  <c r="EH31" i="3"/>
  <c r="HJ31" i="1"/>
  <c r="K31" i="11" s="1"/>
  <c r="K31" i="1"/>
  <c r="G31" i="11" s="1"/>
  <c r="J31" i="1"/>
  <c r="F31" i="11" s="1"/>
  <c r="E31"/>
  <c r="G31" i="1"/>
  <c r="D31" i="11" s="1"/>
  <c r="F31" i="1"/>
  <c r="C31" i="11" s="1"/>
  <c r="B31"/>
  <c r="A31" i="1"/>
  <c r="A31" i="11" s="1"/>
  <c r="I30" i="1"/>
  <c r="O30" i="11" s="1"/>
  <c r="HK30" i="1"/>
  <c r="L30" i="11" s="1"/>
  <c r="EH30" i="3"/>
  <c r="HJ30" i="1"/>
  <c r="K30" i="11"/>
  <c r="K30" i="1"/>
  <c r="G30" i="11"/>
  <c r="J30" i="1"/>
  <c r="F30" i="11"/>
  <c r="G30" i="1"/>
  <c r="D30" i="11" s="1"/>
  <c r="F30" i="1"/>
  <c r="C30" i="11" s="1"/>
  <c r="B30"/>
  <c r="A30" i="1"/>
  <c r="A30" i="11" s="1"/>
  <c r="I29" i="1"/>
  <c r="O29" i="11" s="1"/>
  <c r="HK29" i="1"/>
  <c r="L29" i="11" s="1"/>
  <c r="EH29" i="3"/>
  <c r="HJ29" i="1"/>
  <c r="K29" i="11" s="1"/>
  <c r="K29" i="1"/>
  <c r="G29" i="11" s="1"/>
  <c r="J29" i="1"/>
  <c r="F29" i="11" s="1"/>
  <c r="E29"/>
  <c r="G29" i="1"/>
  <c r="D29" i="11"/>
  <c r="F29" i="1"/>
  <c r="C29" i="11"/>
  <c r="B29"/>
  <c r="A29" i="1"/>
  <c r="A29" i="11" s="1"/>
  <c r="I28" i="1"/>
  <c r="O28" i="11" s="1"/>
  <c r="HK28" i="1"/>
  <c r="L28" i="11" s="1"/>
  <c r="EH28" i="3"/>
  <c r="HJ28" i="1"/>
  <c r="K28" i="11" s="1"/>
  <c r="K28" i="1"/>
  <c r="G28" i="11" s="1"/>
  <c r="J28" i="1"/>
  <c r="F28" i="11" s="1"/>
  <c r="G28" i="1"/>
  <c r="D28" i="11" s="1"/>
  <c r="F28" i="1"/>
  <c r="C28" i="11" s="1"/>
  <c r="B28"/>
  <c r="A28" i="1"/>
  <c r="A28" i="11"/>
  <c r="I27" i="1"/>
  <c r="O27" i="11"/>
  <c r="HK27" i="1"/>
  <c r="L27" i="11"/>
  <c r="EH27" i="3"/>
  <c r="HJ27" i="1"/>
  <c r="K27" i="11" s="1"/>
  <c r="K27" i="1"/>
  <c r="G27" i="11" s="1"/>
  <c r="J27" i="1"/>
  <c r="F27" i="11" s="1"/>
  <c r="E27"/>
  <c r="G27" i="1"/>
  <c r="D27" i="11" s="1"/>
  <c r="F27" i="1"/>
  <c r="C27" i="11" s="1"/>
  <c r="B27"/>
  <c r="A27" i="1"/>
  <c r="A27" i="11" s="1"/>
  <c r="I26" i="1"/>
  <c r="O26" i="11" s="1"/>
  <c r="HK26" i="1"/>
  <c r="L26" i="11" s="1"/>
  <c r="EH26" i="3"/>
  <c r="HJ26" i="1"/>
  <c r="K26" i="11"/>
  <c r="K26" i="1"/>
  <c r="G26" i="11"/>
  <c r="J26" i="1"/>
  <c r="F26" i="11"/>
  <c r="G26" i="1"/>
  <c r="D26" i="11" s="1"/>
  <c r="F26" i="1"/>
  <c r="C26" i="11" s="1"/>
  <c r="B26"/>
  <c r="A26" i="1"/>
  <c r="A26" i="11" s="1"/>
  <c r="I25" i="1"/>
  <c r="O25" i="11" s="1"/>
  <c r="HK25" i="1"/>
  <c r="L25" i="11" s="1"/>
  <c r="EH25" i="3"/>
  <c r="HJ25" i="1"/>
  <c r="K25" i="11" s="1"/>
  <c r="K25" i="1"/>
  <c r="G25" i="11" s="1"/>
  <c r="J25" i="1"/>
  <c r="F25" i="11" s="1"/>
  <c r="E25"/>
  <c r="G25" i="1"/>
  <c r="D25" i="11"/>
  <c r="F25" i="1"/>
  <c r="C25" i="11"/>
  <c r="B25"/>
  <c r="A25" i="1"/>
  <c r="A25" i="11" s="1"/>
  <c r="I24" i="1"/>
  <c r="O24" i="11" s="1"/>
  <c r="HK24" i="1"/>
  <c r="L24" i="11" s="1"/>
  <c r="EH24" i="3"/>
  <c r="HJ24" i="1"/>
  <c r="K24" i="11" s="1"/>
  <c r="K24" i="1"/>
  <c r="G24" i="11" s="1"/>
  <c r="J24" i="1"/>
  <c r="F24" i="11" s="1"/>
  <c r="G24" i="1"/>
  <c r="D24" i="11" s="1"/>
  <c r="F24" i="1"/>
  <c r="C24" i="11" s="1"/>
  <c r="B24"/>
  <c r="A24" i="1"/>
  <c r="A24" i="11"/>
  <c r="I23" i="1"/>
  <c r="O23" i="11"/>
  <c r="HK23" i="1"/>
  <c r="L23" i="11"/>
  <c r="EH23" i="3"/>
  <c r="HJ23" i="1"/>
  <c r="K23" i="11" s="1"/>
  <c r="K23" i="1"/>
  <c r="G23" i="11" s="1"/>
  <c r="J23" i="1"/>
  <c r="F23" i="11" s="1"/>
  <c r="E23"/>
  <c r="G23" i="1"/>
  <c r="D23" i="11" s="1"/>
  <c r="F23" i="1"/>
  <c r="C23" i="11" s="1"/>
  <c r="B23"/>
  <c r="A23" i="1"/>
  <c r="A23" i="11" s="1"/>
  <c r="I22" i="1"/>
  <c r="O22" i="11" s="1"/>
  <c r="HK22" i="1"/>
  <c r="L22" i="11" s="1"/>
  <c r="EH22" i="3"/>
  <c r="HJ22" i="1"/>
  <c r="K22" i="11"/>
  <c r="K22" i="1"/>
  <c r="G22" i="11"/>
  <c r="J22" i="1"/>
  <c r="F22" i="11"/>
  <c r="G22" i="1"/>
  <c r="D22" i="11" s="1"/>
  <c r="F22" i="1"/>
  <c r="C22" i="11" s="1"/>
  <c r="B22"/>
  <c r="A22" i="1"/>
  <c r="A22" i="11" s="1"/>
  <c r="I21" i="1"/>
  <c r="O21" i="11" s="1"/>
  <c r="HK21" i="1"/>
  <c r="L21" i="11" s="1"/>
  <c r="EH21" i="3"/>
  <c r="HJ21" i="1"/>
  <c r="K21" i="11" s="1"/>
  <c r="K21" i="1"/>
  <c r="G21" i="11" s="1"/>
  <c r="J21" i="1"/>
  <c r="F21" i="11" s="1"/>
  <c r="E21"/>
  <c r="G21" i="1"/>
  <c r="D21" i="11"/>
  <c r="F21" i="1"/>
  <c r="C21" i="11"/>
  <c r="B21"/>
  <c r="A21" i="1"/>
  <c r="A21" i="11" s="1"/>
  <c r="I20" i="1"/>
  <c r="O20" i="11" s="1"/>
  <c r="HK20" i="1"/>
  <c r="L20" i="11" s="1"/>
  <c r="EH20" i="3"/>
  <c r="HJ20" i="1"/>
  <c r="K20" i="11" s="1"/>
  <c r="K20" i="1"/>
  <c r="G20" i="11" s="1"/>
  <c r="J20" i="1"/>
  <c r="F20" i="11" s="1"/>
  <c r="G20" i="1"/>
  <c r="D20" i="11" s="1"/>
  <c r="F20" i="1"/>
  <c r="C20" i="11" s="1"/>
  <c r="B20"/>
  <c r="A20" i="1"/>
  <c r="A20" i="11"/>
  <c r="I19" i="1"/>
  <c r="O19" i="11"/>
  <c r="HK19" i="1"/>
  <c r="L19" i="11"/>
  <c r="EH19" i="3"/>
  <c r="HJ19" i="1"/>
  <c r="K19" i="11" s="1"/>
  <c r="K19" i="1"/>
  <c r="G19" i="11" s="1"/>
  <c r="J19" i="1"/>
  <c r="F19" i="11" s="1"/>
  <c r="E19"/>
  <c r="G19" i="1"/>
  <c r="D19" i="11" s="1"/>
  <c r="F19" i="1"/>
  <c r="C19" i="11" s="1"/>
  <c r="B19"/>
  <c r="A19" i="1"/>
  <c r="A19" i="11" s="1"/>
  <c r="I18" i="1"/>
  <c r="O18" i="11" s="1"/>
  <c r="HK18" i="1"/>
  <c r="L18" i="11" s="1"/>
  <c r="EH18" i="3"/>
  <c r="HJ18" i="1"/>
  <c r="K18" i="11"/>
  <c r="K18" i="1"/>
  <c r="G18" i="11"/>
  <c r="J18" i="1"/>
  <c r="F18" i="11"/>
  <c r="G18" i="1"/>
  <c r="D18" i="11" s="1"/>
  <c r="F18" i="1"/>
  <c r="C18" i="11" s="1"/>
  <c r="B18"/>
  <c r="A18" i="1"/>
  <c r="A18" i="11" s="1"/>
  <c r="I17" i="1"/>
  <c r="O17" i="11" s="1"/>
  <c r="HK17" i="1"/>
  <c r="L17" i="11" s="1"/>
  <c r="EH17" i="3"/>
  <c r="HJ17" i="1"/>
  <c r="K17" i="11" s="1"/>
  <c r="K17" i="1"/>
  <c r="G17" i="11" s="1"/>
  <c r="J17" i="1"/>
  <c r="F17" i="11" s="1"/>
  <c r="E17"/>
  <c r="G17" i="1"/>
  <c r="D17" i="11"/>
  <c r="F17" i="1"/>
  <c r="C17" i="11"/>
  <c r="B17"/>
  <c r="A17" i="1"/>
  <c r="A17" i="11" s="1"/>
  <c r="I16" i="1"/>
  <c r="O16" i="11" s="1"/>
  <c r="HK16" i="1"/>
  <c r="L16" i="11" s="1"/>
  <c r="EH16" i="3"/>
  <c r="HJ16" i="1"/>
  <c r="K16" i="11" s="1"/>
  <c r="K16" i="1"/>
  <c r="G16" i="11" s="1"/>
  <c r="J16" i="1"/>
  <c r="F16" i="11" s="1"/>
  <c r="G16" i="1"/>
  <c r="D16" i="11" s="1"/>
  <c r="F16" i="1"/>
  <c r="C16" i="11" s="1"/>
  <c r="B16"/>
  <c r="A16" i="1"/>
  <c r="A16" i="11"/>
  <c r="I15" i="1"/>
  <c r="O15" i="11"/>
  <c r="HK15" i="1"/>
  <c r="L15" i="11"/>
  <c r="EH15" i="3"/>
  <c r="HJ15" i="1"/>
  <c r="K15" i="11" s="1"/>
  <c r="K15" i="1"/>
  <c r="G15" i="11" s="1"/>
  <c r="J15" i="1"/>
  <c r="F15" i="11" s="1"/>
  <c r="E15"/>
  <c r="G15" i="1"/>
  <c r="D15" i="11" s="1"/>
  <c r="F15" i="1"/>
  <c r="C15" i="11" s="1"/>
  <c r="B15"/>
  <c r="A15" i="1"/>
  <c r="A15" i="11" s="1"/>
  <c r="I14" i="1"/>
  <c r="O14" i="11" s="1"/>
  <c r="HK14" i="1"/>
  <c r="L14" i="11" s="1"/>
  <c r="EH14" i="3"/>
  <c r="HJ14" i="1"/>
  <c r="K14" i="11"/>
  <c r="K14" i="1"/>
  <c r="G14" i="11"/>
  <c r="J14" i="1"/>
  <c r="F14" i="11"/>
  <c r="G14" i="1"/>
  <c r="D14" i="11" s="1"/>
  <c r="F14" i="1"/>
  <c r="C14" i="11" s="1"/>
  <c r="B14"/>
  <c r="A14" i="1"/>
  <c r="A14" i="11" s="1"/>
  <c r="I13" i="1"/>
  <c r="O13" i="11" s="1"/>
  <c r="HK13" i="1"/>
  <c r="L13" i="11" s="1"/>
  <c r="EH13" i="3"/>
  <c r="HJ13" i="1"/>
  <c r="K13" i="11" s="1"/>
  <c r="K13" i="1"/>
  <c r="G13" i="11" s="1"/>
  <c r="J13" i="1"/>
  <c r="F13" i="11" s="1"/>
  <c r="E13"/>
  <c r="G13" i="1"/>
  <c r="D13" i="11"/>
  <c r="F13" i="1"/>
  <c r="C13" i="11"/>
  <c r="B13"/>
  <c r="A13" i="1"/>
  <c r="A13" i="11" s="1"/>
  <c r="I12" i="1"/>
  <c r="O12" i="11" s="1"/>
  <c r="HK12" i="1"/>
  <c r="L12" i="11" s="1"/>
  <c r="EH12" i="3"/>
  <c r="HJ12" i="1"/>
  <c r="K12" i="11" s="1"/>
  <c r="K12" i="1"/>
  <c r="G12" i="11" s="1"/>
  <c r="J12" i="1"/>
  <c r="F12" i="11" s="1"/>
  <c r="G12" i="1"/>
  <c r="D12" i="11" s="1"/>
  <c r="F12" i="1"/>
  <c r="C12" i="11" s="1"/>
  <c r="B12"/>
  <c r="A12" i="1"/>
  <c r="A12" i="11"/>
  <c r="I11" i="1"/>
  <c r="O11" i="11"/>
  <c r="HK11" i="1"/>
  <c r="L11" i="11"/>
  <c r="EH11" i="3"/>
  <c r="HJ11" i="1"/>
  <c r="K11" i="11" s="1"/>
  <c r="K11" i="1"/>
  <c r="G11" i="11" s="1"/>
  <c r="J11" i="1"/>
  <c r="F11" i="11" s="1"/>
  <c r="E11"/>
  <c r="G11" i="1"/>
  <c r="D11" i="11" s="1"/>
  <c r="F11" i="1"/>
  <c r="C11" i="11" s="1"/>
  <c r="B11"/>
  <c r="A11" i="1"/>
  <c r="A11" i="11" s="1"/>
  <c r="I10" i="1"/>
  <c r="O10" i="11" s="1"/>
  <c r="HK10" i="1"/>
  <c r="L10" i="11" s="1"/>
  <c r="EH10" i="3"/>
  <c r="HJ10" i="1"/>
  <c r="K10" i="11"/>
  <c r="K10" i="1"/>
  <c r="G10" i="11"/>
  <c r="J10" i="1"/>
  <c r="F10" i="11"/>
  <c r="G10" i="1"/>
  <c r="D10" i="11" s="1"/>
  <c r="F10" i="1"/>
  <c r="C10" i="11" s="1"/>
  <c r="B10"/>
  <c r="A10" i="1"/>
  <c r="A10" i="11" s="1"/>
  <c r="I9" i="1"/>
  <c r="O9" i="11" s="1"/>
  <c r="HK9" i="1"/>
  <c r="L9" i="11" s="1"/>
  <c r="EH9" i="3"/>
  <c r="HJ9" i="1"/>
  <c r="K9" i="11" s="1"/>
  <c r="K9" i="1"/>
  <c r="G9" i="11" s="1"/>
  <c r="J9" i="1"/>
  <c r="F9" i="11" s="1"/>
  <c r="E9"/>
  <c r="G9" i="1"/>
  <c r="D9" i="11"/>
  <c r="F9" i="1"/>
  <c r="C9" i="11"/>
  <c r="B9"/>
  <c r="A9" i="1"/>
  <c r="A9" i="11" s="1"/>
  <c r="I8" i="1"/>
  <c r="O8" i="11" s="1"/>
  <c r="HK8" i="1"/>
  <c r="L8" i="11" s="1"/>
  <c r="EH8" i="3"/>
  <c r="HJ8" i="1"/>
  <c r="K8" i="11" s="1"/>
  <c r="K8" i="1"/>
  <c r="G8" i="11" s="1"/>
  <c r="J8" i="1"/>
  <c r="F8" i="11" s="1"/>
  <c r="G8" i="1"/>
  <c r="D8" i="11" s="1"/>
  <c r="F8" i="1"/>
  <c r="C8" i="11" s="1"/>
  <c r="B8"/>
  <c r="A8" i="1"/>
  <c r="A8" i="11"/>
  <c r="I7" i="1"/>
  <c r="O7" i="11"/>
  <c r="HK7" i="1"/>
  <c r="L7" i="11"/>
  <c r="EH7" i="3"/>
  <c r="HJ7" i="1"/>
  <c r="K7" i="11" s="1"/>
  <c r="K7" i="1"/>
  <c r="G7" i="11" s="1"/>
  <c r="J7" i="1"/>
  <c r="F7" i="11" s="1"/>
  <c r="E7"/>
  <c r="G7" i="1"/>
  <c r="D7" i="11" s="1"/>
  <c r="F7" i="1"/>
  <c r="C7" i="11" s="1"/>
  <c r="B7"/>
  <c r="A7" i="1"/>
  <c r="A7" i="11" s="1"/>
  <c r="C4" i="1"/>
  <c r="I4" i="11" s="1"/>
  <c r="B4" i="1"/>
  <c r="H4" i="11" s="1"/>
  <c r="K4" i="1"/>
  <c r="G4" i="11" s="1"/>
  <c r="J4" i="1"/>
  <c r="F4" i="11" s="1"/>
  <c r="I4" i="1"/>
  <c r="E4" i="11" s="1"/>
  <c r="G4" i="1"/>
  <c r="D4" i="11" s="1"/>
  <c r="F4" i="1"/>
  <c r="C4" i="11" s="1"/>
  <c r="D4" i="1"/>
  <c r="B4" i="11" s="1"/>
  <c r="A4" i="1"/>
  <c r="A4" i="11" s="1"/>
  <c r="I3"/>
  <c r="F3" i="1"/>
  <c r="G3" s="1"/>
  <c r="A3" i="11"/>
  <c r="O1"/>
  <c r="S3195" i="34"/>
  <c r="HG106" i="1"/>
  <c r="HH106" s="1"/>
  <c r="P3195" i="34" s="1"/>
  <c r="Z106" i="1"/>
  <c r="AA106"/>
  <c r="AB106"/>
  <c r="AC106" s="1"/>
  <c r="AV106"/>
  <c r="AW106"/>
  <c r="AX106" s="1"/>
  <c r="BS106"/>
  <c r="BT106"/>
  <c r="BU106" s="1"/>
  <c r="CO106"/>
  <c r="CP106"/>
  <c r="DK106"/>
  <c r="DL106"/>
  <c r="DM106"/>
  <c r="DN106" s="1"/>
  <c r="EG106"/>
  <c r="EH106"/>
  <c r="EI106" s="1"/>
  <c r="AF106"/>
  <c r="FS106"/>
  <c r="BB106"/>
  <c r="FV106"/>
  <c r="BY106"/>
  <c r="FY106"/>
  <c r="CU106"/>
  <c r="GG106"/>
  <c r="DQ106"/>
  <c r="GJ106"/>
  <c r="EM106"/>
  <c r="GM106"/>
  <c r="P3193" i="34"/>
  <c r="DZ106" i="3"/>
  <c r="M3193" i="34"/>
  <c r="ED106" i="3"/>
  <c r="J3193" i="34"/>
  <c r="DV106" i="3"/>
  <c r="G3193" i="34"/>
  <c r="CU106" i="3"/>
  <c r="CS106"/>
  <c r="DP106"/>
  <c r="DR106"/>
  <c r="D3193" i="34"/>
  <c r="HF108" i="1"/>
  <c r="S3192" i="34" s="1"/>
  <c r="P3192"/>
  <c r="M3192"/>
  <c r="J3192"/>
  <c r="G3192"/>
  <c r="D3192"/>
  <c r="P3191"/>
  <c r="M3191"/>
  <c r="J3191"/>
  <c r="G3191"/>
  <c r="D3191"/>
  <c r="FP106" i="1"/>
  <c r="V3190" i="34" s="1"/>
  <c r="U3190"/>
  <c r="T3190"/>
  <c r="FM106" i="1"/>
  <c r="P3190" i="34" s="1"/>
  <c r="FK106" i="1"/>
  <c r="M3190" i="34" s="1"/>
  <c r="FL106" i="1"/>
  <c r="J3190" i="34" s="1"/>
  <c r="FJ106" i="1"/>
  <c r="G3190" i="34" s="1"/>
  <c r="FI106" i="1"/>
  <c r="D3190" i="34" s="1"/>
  <c r="B3190"/>
  <c r="FF106" i="1"/>
  <c r="V3189" i="34"/>
  <c r="U3189"/>
  <c r="T3189"/>
  <c r="FC106" i="1"/>
  <c r="P3189" i="34"/>
  <c r="FA106" i="1"/>
  <c r="M3189" i="34"/>
  <c r="FB106" i="1"/>
  <c r="J3189" i="34"/>
  <c r="EZ106" i="1"/>
  <c r="G3189" i="34"/>
  <c r="EY106" i="1"/>
  <c r="D3189" i="34"/>
  <c r="B3189"/>
  <c r="EV106" i="1"/>
  <c r="V3188" i="34" s="1"/>
  <c r="U3188"/>
  <c r="T3188"/>
  <c r="ES106" i="1"/>
  <c r="P3188" i="34" s="1"/>
  <c r="EQ106" i="1"/>
  <c r="M3188" i="34" s="1"/>
  <c r="ER106" i="1"/>
  <c r="J3188" i="34" s="1"/>
  <c r="EP106" i="1"/>
  <c r="G3188" i="34" s="1"/>
  <c r="EO106" i="1"/>
  <c r="D3188" i="34" s="1"/>
  <c r="B3188"/>
  <c r="T3187"/>
  <c r="EW6" i="1"/>
  <c r="S3187" i="34" s="1"/>
  <c r="P3187"/>
  <c r="M3187"/>
  <c r="J3187"/>
  <c r="G3187"/>
  <c r="D3187"/>
  <c r="Q3185"/>
  <c r="DS106" i="1"/>
  <c r="DT106"/>
  <c r="DU106" s="1"/>
  <c r="DV106"/>
  <c r="DW106"/>
  <c r="DX106" s="1"/>
  <c r="I3185" i="34" s="1"/>
  <c r="DY106" i="1"/>
  <c r="DZ106"/>
  <c r="EC106"/>
  <c r="ED106"/>
  <c r="M3185" i="34"/>
  <c r="K3185"/>
  <c r="J3185"/>
  <c r="H3185"/>
  <c r="G3185"/>
  <c r="E3185"/>
  <c r="D3185"/>
  <c r="B3185"/>
  <c r="S3184"/>
  <c r="R3184"/>
  <c r="Q3184"/>
  <c r="CW106" i="1"/>
  <c r="CX106"/>
  <c r="CZ106"/>
  <c r="DA106"/>
  <c r="DB106"/>
  <c r="DC106"/>
  <c r="DD106"/>
  <c r="DE106" s="1"/>
  <c r="L3184" i="34" s="1"/>
  <c r="DG106" i="1"/>
  <c r="DH106"/>
  <c r="DI106" s="1"/>
  <c r="O3184" i="34" s="1"/>
  <c r="M3184"/>
  <c r="K3184"/>
  <c r="J3184"/>
  <c r="I3184"/>
  <c r="H3184"/>
  <c r="G3184"/>
  <c r="E3184"/>
  <c r="D3184"/>
  <c r="B3184"/>
  <c r="R3183"/>
  <c r="Q3183"/>
  <c r="CA106" i="1"/>
  <c r="CB106"/>
  <c r="CD106"/>
  <c r="CE106"/>
  <c r="CF106"/>
  <c r="CG106"/>
  <c r="CH106"/>
  <c r="CI106" s="1"/>
  <c r="L3183" i="34" s="1"/>
  <c r="CK106" i="1"/>
  <c r="CL106"/>
  <c r="CM106" s="1"/>
  <c r="O3183" i="34" s="1"/>
  <c r="M3183"/>
  <c r="K3183"/>
  <c r="J3183"/>
  <c r="I3183"/>
  <c r="H3183"/>
  <c r="G3183"/>
  <c r="E3183"/>
  <c r="D3183"/>
  <c r="B3183"/>
  <c r="R3182"/>
  <c r="Q3182"/>
  <c r="BE106" i="1"/>
  <c r="BF106"/>
  <c r="BG106" s="1"/>
  <c r="BH106"/>
  <c r="BI106"/>
  <c r="BJ106" s="1"/>
  <c r="I3182" i="34" s="1"/>
  <c r="BK106" i="1"/>
  <c r="BL106"/>
  <c r="BO106"/>
  <c r="BP106"/>
  <c r="M3182" i="34"/>
  <c r="K3182"/>
  <c r="J3182"/>
  <c r="H3182"/>
  <c r="G3182"/>
  <c r="E3182"/>
  <c r="D3182"/>
  <c r="BD106" i="1"/>
  <c r="B3182" i="34" s="1"/>
  <c r="R3181"/>
  <c r="Q3181"/>
  <c r="AH106" i="1"/>
  <c r="AI106"/>
  <c r="AJ106" s="1"/>
  <c r="F3181" i="34" s="1"/>
  <c r="AK106" i="1"/>
  <c r="G3181" i="34" s="1"/>
  <c r="AL106" i="1"/>
  <c r="AN106"/>
  <c r="J3181" i="34" s="1"/>
  <c r="AO106" i="1"/>
  <c r="AP106"/>
  <c r="L3181" i="34" s="1"/>
  <c r="AR106" i="1"/>
  <c r="M3181" i="34" s="1"/>
  <c r="AS106" i="1"/>
  <c r="AT106" s="1"/>
  <c r="O3181" i="34" s="1"/>
  <c r="N3181"/>
  <c r="K3181"/>
  <c r="H3181"/>
  <c r="D3181"/>
  <c r="B3181"/>
  <c r="S3180"/>
  <c r="R3180"/>
  <c r="Q3180"/>
  <c r="L106" i="1"/>
  <c r="M106"/>
  <c r="N106" s="1"/>
  <c r="F3180" i="34" s="1"/>
  <c r="O106" i="1"/>
  <c r="G3180" i="34" s="1"/>
  <c r="P106" i="1"/>
  <c r="R106"/>
  <c r="J3180" i="34" s="1"/>
  <c r="S106" i="1"/>
  <c r="T106"/>
  <c r="L3180" i="34" s="1"/>
  <c r="V106" i="1"/>
  <c r="M3180" i="34" s="1"/>
  <c r="W106" i="1"/>
  <c r="X106" s="1"/>
  <c r="O3180" i="34" s="1"/>
  <c r="N3180"/>
  <c r="K3180"/>
  <c r="H3180"/>
  <c r="D3180"/>
  <c r="B3180"/>
  <c r="AF6" i="1"/>
  <c r="S3179" i="34"/>
  <c r="R3179"/>
  <c r="Q3179"/>
  <c r="O3179"/>
  <c r="N3179"/>
  <c r="M3179"/>
  <c r="L3179"/>
  <c r="K3179"/>
  <c r="J3179"/>
  <c r="I3179"/>
  <c r="H3179"/>
  <c r="G3179"/>
  <c r="E3179"/>
  <c r="D3179"/>
  <c r="J3" i="1"/>
  <c r="S3176" i="34" s="1"/>
  <c r="B106" i="23"/>
  <c r="T106" s="1"/>
  <c r="C106" s="1"/>
  <c r="CK106" i="3" s="1"/>
  <c r="H106" i="1" s="1"/>
  <c r="G3176" i="34" s="1"/>
  <c r="D3176"/>
  <c r="I3" i="1"/>
  <c r="S3175" i="34" s="1"/>
  <c r="P3175"/>
  <c r="J3175"/>
  <c r="D3174"/>
  <c r="D3173"/>
  <c r="D3172"/>
  <c r="D3171"/>
  <c r="B3170"/>
  <c r="S3163"/>
  <c r="HG105" i="1"/>
  <c r="HH105" s="1"/>
  <c r="P3163" i="34" s="1"/>
  <c r="Z105" i="1"/>
  <c r="AA105"/>
  <c r="AB105" s="1"/>
  <c r="AV105"/>
  <c r="AW105"/>
  <c r="BS105"/>
  <c r="BT105"/>
  <c r="BU105"/>
  <c r="BV105" s="1"/>
  <c r="CO105"/>
  <c r="CP105"/>
  <c r="CQ105" s="1"/>
  <c r="DK105"/>
  <c r="DL105"/>
  <c r="DM105" s="1"/>
  <c r="EG105"/>
  <c r="EH105"/>
  <c r="AF105"/>
  <c r="FS105" s="1"/>
  <c r="BB105"/>
  <c r="FV105" s="1"/>
  <c r="BY105"/>
  <c r="FY105" s="1"/>
  <c r="CU105"/>
  <c r="GG105" s="1"/>
  <c r="DQ105"/>
  <c r="GJ105" s="1"/>
  <c r="EM105"/>
  <c r="GM105" s="1"/>
  <c r="P3161" i="34"/>
  <c r="DZ105" i="3"/>
  <c r="M3161" i="34"/>
  <c r="ED105" i="3"/>
  <c r="J3161" i="34"/>
  <c r="DV105" i="3"/>
  <c r="G3161" i="34"/>
  <c r="CU105" i="3"/>
  <c r="CS105"/>
  <c r="DP105"/>
  <c r="DR105"/>
  <c r="D3161" i="34"/>
  <c r="S3160"/>
  <c r="P3160"/>
  <c r="M3160"/>
  <c r="J3160"/>
  <c r="G3160"/>
  <c r="D3160"/>
  <c r="P3159"/>
  <c r="M3159"/>
  <c r="J3159"/>
  <c r="G3159"/>
  <c r="D3159"/>
  <c r="FP105" i="1"/>
  <c r="V3158" i="34"/>
  <c r="U3158"/>
  <c r="T3158"/>
  <c r="FM105" i="1"/>
  <c r="P3158" i="34"/>
  <c r="FK105" i="1"/>
  <c r="M3158" i="34"/>
  <c r="FL105" i="1"/>
  <c r="J3158" i="34"/>
  <c r="FJ105" i="1"/>
  <c r="G3158" i="34"/>
  <c r="FI105" i="1"/>
  <c r="D3158" i="34"/>
  <c r="B3158"/>
  <c r="FF105" i="1"/>
  <c r="V3157" i="34" s="1"/>
  <c r="U3157"/>
  <c r="T3157"/>
  <c r="FC105" i="1"/>
  <c r="P3157" i="34" s="1"/>
  <c r="FA105" i="1"/>
  <c r="M3157" i="34" s="1"/>
  <c r="FB105" i="1"/>
  <c r="J3157" i="34" s="1"/>
  <c r="EZ105" i="1"/>
  <c r="G3157" i="34" s="1"/>
  <c r="EY105" i="1"/>
  <c r="D3157" i="34" s="1"/>
  <c r="B3157"/>
  <c r="EV105" i="1"/>
  <c r="V3156" i="34"/>
  <c r="U3156"/>
  <c r="T3156"/>
  <c r="ES105" i="1"/>
  <c r="P3156" i="34"/>
  <c r="EQ105" i="1"/>
  <c r="M3156" i="34"/>
  <c r="ER105" i="1"/>
  <c r="J3156" i="34"/>
  <c r="EP105" i="1"/>
  <c r="G3156" i="34"/>
  <c r="EO105" i="1"/>
  <c r="D3156" i="34"/>
  <c r="B3156"/>
  <c r="T3155"/>
  <c r="S3155"/>
  <c r="P3155"/>
  <c r="M3155"/>
  <c r="J3155"/>
  <c r="G3155"/>
  <c r="D3155"/>
  <c r="Q3153"/>
  <c r="DS105" i="1"/>
  <c r="DT105"/>
  <c r="DV105"/>
  <c r="DW105"/>
  <c r="DX105"/>
  <c r="DY105"/>
  <c r="DZ105"/>
  <c r="EA105" s="1"/>
  <c r="L3153" i="34" s="1"/>
  <c r="EC105" i="1"/>
  <c r="ED105"/>
  <c r="EE105" s="1"/>
  <c r="O3153" i="34" s="1"/>
  <c r="M3153"/>
  <c r="K3153"/>
  <c r="J3153"/>
  <c r="I3153"/>
  <c r="H3153"/>
  <c r="G3153"/>
  <c r="E3153"/>
  <c r="D3153"/>
  <c r="B3153"/>
  <c r="R3152"/>
  <c r="Q3152"/>
  <c r="CW105" i="1"/>
  <c r="CX105"/>
  <c r="CY105" s="1"/>
  <c r="CZ105"/>
  <c r="DA105"/>
  <c r="DB105" s="1"/>
  <c r="I3152" i="34" s="1"/>
  <c r="DC105" i="1"/>
  <c r="DD105"/>
  <c r="DG105"/>
  <c r="DH105"/>
  <c r="M3152" i="34"/>
  <c r="K3152"/>
  <c r="J3152"/>
  <c r="H3152"/>
  <c r="G3152"/>
  <c r="E3152"/>
  <c r="D3152"/>
  <c r="B3152"/>
  <c r="Q3151"/>
  <c r="CA105" i="1"/>
  <c r="CB105"/>
  <c r="CD105"/>
  <c r="CE105"/>
  <c r="CF105"/>
  <c r="CG105"/>
  <c r="CH105"/>
  <c r="CI105" s="1"/>
  <c r="L3151" i="34" s="1"/>
  <c r="CK105" i="1"/>
  <c r="CL105"/>
  <c r="CM105" s="1"/>
  <c r="O3151" i="34" s="1"/>
  <c r="M3151"/>
  <c r="K3151"/>
  <c r="J3151"/>
  <c r="I3151"/>
  <c r="H3151"/>
  <c r="G3151"/>
  <c r="E3151"/>
  <c r="D3151"/>
  <c r="B3151"/>
  <c r="S3150"/>
  <c r="R3150"/>
  <c r="Q3150"/>
  <c r="BE105" i="1"/>
  <c r="BF105"/>
  <c r="BG105" s="1"/>
  <c r="BH105"/>
  <c r="BI105"/>
  <c r="BJ105" s="1"/>
  <c r="I3150" i="34" s="1"/>
  <c r="BK105" i="1"/>
  <c r="BL105"/>
  <c r="BO105"/>
  <c r="BP105"/>
  <c r="M3150" i="34"/>
  <c r="K3150"/>
  <c r="J3150"/>
  <c r="H3150"/>
  <c r="G3150"/>
  <c r="E3150"/>
  <c r="D3150"/>
  <c r="BD105" i="1"/>
  <c r="B3150" i="34" s="1"/>
  <c r="R3149"/>
  <c r="Q3149"/>
  <c r="AH105" i="1"/>
  <c r="AI105"/>
  <c r="AJ105" s="1"/>
  <c r="F3149" i="34" s="1"/>
  <c r="AK105" i="1"/>
  <c r="G3149" i="34" s="1"/>
  <c r="AL105" i="1"/>
  <c r="AN105"/>
  <c r="J3149" i="34" s="1"/>
  <c r="AO105" i="1"/>
  <c r="AP105"/>
  <c r="L3149" i="34" s="1"/>
  <c r="AR105" i="1"/>
  <c r="M3149" i="34" s="1"/>
  <c r="AS105" i="1"/>
  <c r="AT105" s="1"/>
  <c r="O3149" i="34" s="1"/>
  <c r="N3149"/>
  <c r="K3149"/>
  <c r="H3149"/>
  <c r="D3149"/>
  <c r="B3149"/>
  <c r="R3148"/>
  <c r="Q3148"/>
  <c r="L105" i="1"/>
  <c r="M105"/>
  <c r="N105" s="1"/>
  <c r="F3148" i="34" s="1"/>
  <c r="O105" i="1"/>
  <c r="G3148" i="34" s="1"/>
  <c r="P105" i="1"/>
  <c r="R105"/>
  <c r="J3148" i="34" s="1"/>
  <c r="S105" i="1"/>
  <c r="T105"/>
  <c r="L3148" i="34" s="1"/>
  <c r="V105" i="1"/>
  <c r="M3148" i="34" s="1"/>
  <c r="W105" i="1"/>
  <c r="X105" s="1"/>
  <c r="O3148" i="34" s="1"/>
  <c r="N3148"/>
  <c r="K3148"/>
  <c r="H3148"/>
  <c r="D3148"/>
  <c r="B3148"/>
  <c r="S3147"/>
  <c r="R3147"/>
  <c r="Q3147"/>
  <c r="O3147"/>
  <c r="N3147"/>
  <c r="M3147"/>
  <c r="L3147"/>
  <c r="K3147"/>
  <c r="J3147"/>
  <c r="I3147"/>
  <c r="H3147"/>
  <c r="G3147"/>
  <c r="E3147"/>
  <c r="D3147"/>
  <c r="S3144"/>
  <c r="B105" i="23"/>
  <c r="T105" s="1"/>
  <c r="C105" s="1"/>
  <c r="CK105" i="3" s="1"/>
  <c r="H105" i="1" s="1"/>
  <c r="G3144" i="34" s="1"/>
  <c r="D3144"/>
  <c r="S3143"/>
  <c r="P3143"/>
  <c r="J3143"/>
  <c r="D3142"/>
  <c r="D3141"/>
  <c r="D3140"/>
  <c r="D3139"/>
  <c r="B3138"/>
  <c r="S3131"/>
  <c r="HG104" i="1"/>
  <c r="HH104" s="1"/>
  <c r="P3131" i="34" s="1"/>
  <c r="Z104" i="1"/>
  <c r="AA104"/>
  <c r="AV104"/>
  <c r="Q3117" i="34" s="1"/>
  <c r="AW104" i="1"/>
  <c r="AX104"/>
  <c r="AY104" s="1"/>
  <c r="BS104"/>
  <c r="BT104"/>
  <c r="BU104" s="1"/>
  <c r="CO104"/>
  <c r="CP104"/>
  <c r="CQ104" s="1"/>
  <c r="DK104"/>
  <c r="DL104"/>
  <c r="EG104"/>
  <c r="EH104"/>
  <c r="EI104"/>
  <c r="EJ104" s="1"/>
  <c r="AF104"/>
  <c r="FS104" s="1"/>
  <c r="BB104"/>
  <c r="FV104" s="1"/>
  <c r="BY104"/>
  <c r="FY104" s="1"/>
  <c r="CU104"/>
  <c r="GG104" s="1"/>
  <c r="DQ104"/>
  <c r="GJ104" s="1"/>
  <c r="EM104"/>
  <c r="GM104" s="1"/>
  <c r="P3129" i="34"/>
  <c r="DZ104" i="3"/>
  <c r="M3129" i="34"/>
  <c r="ED104" i="3"/>
  <c r="J3129" i="34"/>
  <c r="DV104" i="3"/>
  <c r="G3129" i="34"/>
  <c r="CU104" i="3"/>
  <c r="CS104"/>
  <c r="DP104"/>
  <c r="DR104"/>
  <c r="D3129" i="34"/>
  <c r="P3128"/>
  <c r="M3128"/>
  <c r="J3128"/>
  <c r="G3128"/>
  <c r="D3128"/>
  <c r="P3127"/>
  <c r="M3127"/>
  <c r="J3127"/>
  <c r="G3127"/>
  <c r="D3127"/>
  <c r="FP104" i="1"/>
  <c r="V3126" i="34"/>
  <c r="U3126"/>
  <c r="T3126"/>
  <c r="FM104" i="1"/>
  <c r="P3126" i="34"/>
  <c r="FK104" i="1"/>
  <c r="M3126" i="34"/>
  <c r="FL104" i="1"/>
  <c r="J3126" i="34"/>
  <c r="FJ104" i="1"/>
  <c r="G3126" i="34"/>
  <c r="FI104" i="1"/>
  <c r="D3126" i="34"/>
  <c r="B3126"/>
  <c r="FF104" i="1"/>
  <c r="V3125" i="34" s="1"/>
  <c r="U3125"/>
  <c r="T3125"/>
  <c r="FC104" i="1"/>
  <c r="P3125" i="34" s="1"/>
  <c r="FA104" i="1"/>
  <c r="M3125" i="34" s="1"/>
  <c r="FB104" i="1"/>
  <c r="J3125" i="34" s="1"/>
  <c r="EZ104" i="1"/>
  <c r="G3125" i="34" s="1"/>
  <c r="EY104" i="1"/>
  <c r="D3125" i="34" s="1"/>
  <c r="B3125"/>
  <c r="EV104" i="1"/>
  <c r="V3124" i="34"/>
  <c r="U3124"/>
  <c r="T3124"/>
  <c r="ES104" i="1"/>
  <c r="P3124" i="34"/>
  <c r="EQ104" i="1"/>
  <c r="M3124" i="34"/>
  <c r="ER104" i="1"/>
  <c r="J3124" i="34"/>
  <c r="EP104" i="1"/>
  <c r="G3124" i="34"/>
  <c r="EO104" i="1"/>
  <c r="D3124" i="34"/>
  <c r="B3124"/>
  <c r="T3123"/>
  <c r="S3123"/>
  <c r="P3123"/>
  <c r="M3123"/>
  <c r="J3123"/>
  <c r="G3123"/>
  <c r="D3123"/>
  <c r="S3121"/>
  <c r="R3121"/>
  <c r="Q3121"/>
  <c r="DS104" i="1"/>
  <c r="DT104"/>
  <c r="DV104"/>
  <c r="DW104"/>
  <c r="DX104"/>
  <c r="DY104"/>
  <c r="DZ104"/>
  <c r="EA104" s="1"/>
  <c r="L3121" i="34" s="1"/>
  <c r="EC104" i="1"/>
  <c r="ED104"/>
  <c r="EE104" s="1"/>
  <c r="O3121" i="34" s="1"/>
  <c r="M3121"/>
  <c r="K3121"/>
  <c r="J3121"/>
  <c r="I3121"/>
  <c r="H3121"/>
  <c r="G3121"/>
  <c r="E3121"/>
  <c r="D3121"/>
  <c r="B3121"/>
  <c r="Q3120"/>
  <c r="CW104" i="1"/>
  <c r="CX104"/>
  <c r="CY104" s="1"/>
  <c r="CZ104"/>
  <c r="DA104"/>
  <c r="DB104" s="1"/>
  <c r="I3120" i="34" s="1"/>
  <c r="DC104" i="1"/>
  <c r="DD104"/>
  <c r="DG104"/>
  <c r="DH104"/>
  <c r="M3120" i="34"/>
  <c r="K3120"/>
  <c r="J3120"/>
  <c r="H3120"/>
  <c r="G3120"/>
  <c r="E3120"/>
  <c r="D3120"/>
  <c r="B3120"/>
  <c r="R3119"/>
  <c r="Q3119"/>
  <c r="CA104" i="1"/>
  <c r="CB104"/>
  <c r="CD104"/>
  <c r="CE104"/>
  <c r="CF104"/>
  <c r="CG104"/>
  <c r="CH104"/>
  <c r="CI104" s="1"/>
  <c r="L3119" i="34" s="1"/>
  <c r="CK104" i="1"/>
  <c r="CL104"/>
  <c r="CM104" s="1"/>
  <c r="O3119" i="34" s="1"/>
  <c r="M3119"/>
  <c r="K3119"/>
  <c r="J3119"/>
  <c r="I3119"/>
  <c r="H3119"/>
  <c r="G3119"/>
  <c r="E3119"/>
  <c r="D3119"/>
  <c r="B3119"/>
  <c r="Q3118"/>
  <c r="BE104" i="1"/>
  <c r="BF104"/>
  <c r="BG104" s="1"/>
  <c r="BH104"/>
  <c r="BI104"/>
  <c r="BJ104" s="1"/>
  <c r="I3118" i="34" s="1"/>
  <c r="BK104" i="1"/>
  <c r="BL104"/>
  <c r="BO104"/>
  <c r="BP104"/>
  <c r="M3118" i="34"/>
  <c r="K3118"/>
  <c r="J3118"/>
  <c r="H3118"/>
  <c r="G3118"/>
  <c r="E3118"/>
  <c r="D3118"/>
  <c r="BD104" i="1"/>
  <c r="B3118" i="34" s="1"/>
  <c r="R3117"/>
  <c r="AH104" i="1"/>
  <c r="D3117" i="34" s="1"/>
  <c r="AI104" i="1"/>
  <c r="AJ104"/>
  <c r="F3117" i="34" s="1"/>
  <c r="AK104" i="1"/>
  <c r="AL104"/>
  <c r="AM104" s="1"/>
  <c r="I3117" i="34" s="1"/>
  <c r="AN104" i="1"/>
  <c r="AO104"/>
  <c r="AP104" s="1"/>
  <c r="L3117" i="34" s="1"/>
  <c r="AR104" i="1"/>
  <c r="M3117" i="34" s="1"/>
  <c r="AS104" i="1"/>
  <c r="AT104"/>
  <c r="O3117" i="34" s="1"/>
  <c r="N3117"/>
  <c r="J3117"/>
  <c r="G3117"/>
  <c r="E3117"/>
  <c r="B3117"/>
  <c r="R3116"/>
  <c r="Q3116"/>
  <c r="L104" i="1"/>
  <c r="M104"/>
  <c r="N104" s="1"/>
  <c r="F3116" i="34" s="1"/>
  <c r="O104" i="1"/>
  <c r="G3116" i="34" s="1"/>
  <c r="P104" i="1"/>
  <c r="R104"/>
  <c r="J3116" i="34" s="1"/>
  <c r="S104" i="1"/>
  <c r="T104"/>
  <c r="L3116" i="34" s="1"/>
  <c r="V104" i="1"/>
  <c r="M3116" i="34" s="1"/>
  <c r="W104" i="1"/>
  <c r="X104" s="1"/>
  <c r="O3116" i="34" s="1"/>
  <c r="N3116"/>
  <c r="K3116"/>
  <c r="H3116"/>
  <c r="D3116"/>
  <c r="B3116"/>
  <c r="S3115"/>
  <c r="R3115"/>
  <c r="Q3115"/>
  <c r="O3115"/>
  <c r="N3115"/>
  <c r="M3115"/>
  <c r="L3115"/>
  <c r="K3115"/>
  <c r="J3115"/>
  <c r="I3115"/>
  <c r="H3115"/>
  <c r="G3115"/>
  <c r="E3115"/>
  <c r="D3115"/>
  <c r="S3112"/>
  <c r="B104" i="23"/>
  <c r="T104" s="1"/>
  <c r="C104" s="1"/>
  <c r="CK104" i="3" s="1"/>
  <c r="H104" i="1" s="1"/>
  <c r="G3112" i="34" s="1"/>
  <c r="D3112"/>
  <c r="S3111"/>
  <c r="P3111"/>
  <c r="J3111"/>
  <c r="D3110"/>
  <c r="D3109"/>
  <c r="D3108"/>
  <c r="D3107"/>
  <c r="B3106"/>
  <c r="S3099"/>
  <c r="HG103" i="1"/>
  <c r="HH103" s="1"/>
  <c r="P3099" i="34" s="1"/>
  <c r="Z103" i="1"/>
  <c r="AA103"/>
  <c r="AV103"/>
  <c r="AW103"/>
  <c r="AX103"/>
  <c r="AY103" s="1"/>
  <c r="BS103"/>
  <c r="BT103"/>
  <c r="BU103" s="1"/>
  <c r="CO103"/>
  <c r="Q3087" i="34" s="1"/>
  <c r="CP103" i="1"/>
  <c r="CQ103" s="1"/>
  <c r="CR103" s="1"/>
  <c r="DK103"/>
  <c r="DL103"/>
  <c r="EG103"/>
  <c r="Q3089" i="34" s="1"/>
  <c r="EH103" i="1"/>
  <c r="EI103"/>
  <c r="EJ103" s="1"/>
  <c r="AF103"/>
  <c r="FS103" s="1"/>
  <c r="BB103"/>
  <c r="FV103" s="1"/>
  <c r="BY103"/>
  <c r="FY103" s="1"/>
  <c r="CU103"/>
  <c r="GG103" s="1"/>
  <c r="DQ103"/>
  <c r="GJ103" s="1"/>
  <c r="EM103"/>
  <c r="GM103" s="1"/>
  <c r="P3097" i="34"/>
  <c r="DZ103" i="3"/>
  <c r="M3097" i="34"/>
  <c r="ED103" i="3"/>
  <c r="J3097" i="34"/>
  <c r="DV103" i="3"/>
  <c r="G3097" i="34"/>
  <c r="CU103" i="3"/>
  <c r="CS103"/>
  <c r="DP103"/>
  <c r="DR103"/>
  <c r="D3097" i="34"/>
  <c r="S3096"/>
  <c r="P3096"/>
  <c r="M3096"/>
  <c r="J3096"/>
  <c r="G3096"/>
  <c r="D3096"/>
  <c r="P3095"/>
  <c r="M3095"/>
  <c r="J3095"/>
  <c r="G3095"/>
  <c r="D3095"/>
  <c r="FP103" i="1"/>
  <c r="V3094" i="34" s="1"/>
  <c r="U3094"/>
  <c r="T3094"/>
  <c r="FM103" i="1"/>
  <c r="P3094" i="34" s="1"/>
  <c r="FK103" i="1"/>
  <c r="M3094" i="34" s="1"/>
  <c r="FL103" i="1"/>
  <c r="J3094" i="34" s="1"/>
  <c r="FJ103" i="1"/>
  <c r="G3094" i="34" s="1"/>
  <c r="FI103" i="1"/>
  <c r="D3094" i="34" s="1"/>
  <c r="B3094"/>
  <c r="FF103" i="1"/>
  <c r="V3093" i="34"/>
  <c r="U3093"/>
  <c r="T3093"/>
  <c r="FC103" i="1"/>
  <c r="P3093" i="34"/>
  <c r="FA103" i="1"/>
  <c r="M3093" i="34"/>
  <c r="FB103" i="1"/>
  <c r="J3093" i="34"/>
  <c r="EZ103" i="1"/>
  <c r="G3093" i="34"/>
  <c r="EY103" i="1"/>
  <c r="D3093" i="34"/>
  <c r="B3093"/>
  <c r="EV103" i="1"/>
  <c r="V3092" i="34" s="1"/>
  <c r="U3092"/>
  <c r="T3092"/>
  <c r="ES103" i="1"/>
  <c r="P3092" i="34" s="1"/>
  <c r="EQ103" i="1"/>
  <c r="M3092" i="34" s="1"/>
  <c r="ER103" i="1"/>
  <c r="J3092" i="34" s="1"/>
  <c r="EP103" i="1"/>
  <c r="G3092" i="34" s="1"/>
  <c r="EO103" i="1"/>
  <c r="D3092" i="34" s="1"/>
  <c r="B3092"/>
  <c r="T3091"/>
  <c r="S3091"/>
  <c r="P3091"/>
  <c r="M3091"/>
  <c r="J3091"/>
  <c r="G3091"/>
  <c r="D3091"/>
  <c r="R3089"/>
  <c r="DS103" i="1"/>
  <c r="DT103"/>
  <c r="DU103" s="1"/>
  <c r="F3089" i="34" s="1"/>
  <c r="DV103" i="1"/>
  <c r="G3089" i="34" s="1"/>
  <c r="DW103" i="1"/>
  <c r="DY103"/>
  <c r="J3089" i="34" s="1"/>
  <c r="DZ103" i="1"/>
  <c r="EA103"/>
  <c r="L3089" i="34" s="1"/>
  <c r="EC103" i="1"/>
  <c r="M3089" i="34" s="1"/>
  <c r="ED103" i="1"/>
  <c r="EE103" s="1"/>
  <c r="O3089" i="34" s="1"/>
  <c r="N3089"/>
  <c r="K3089"/>
  <c r="H3089"/>
  <c r="D3089"/>
  <c r="B3089"/>
  <c r="R3088"/>
  <c r="Q3088"/>
  <c r="CW103" i="1"/>
  <c r="D3088" i="34" s="1"/>
  <c r="CX103" i="1"/>
  <c r="CY103"/>
  <c r="F3088" i="34" s="1"/>
  <c r="CZ103" i="1"/>
  <c r="DA103"/>
  <c r="DB103" s="1"/>
  <c r="I3088" i="34" s="1"/>
  <c r="DC103" i="1"/>
  <c r="DD103"/>
  <c r="DE103" s="1"/>
  <c r="L3088" i="34" s="1"/>
  <c r="DG103" i="1"/>
  <c r="M3088" i="34" s="1"/>
  <c r="DH103" i="1"/>
  <c r="DI103"/>
  <c r="O3088" i="34" s="1"/>
  <c r="N3088"/>
  <c r="J3088"/>
  <c r="G3088"/>
  <c r="E3088"/>
  <c r="B3088"/>
  <c r="R3087"/>
  <c r="CA103" i="1"/>
  <c r="D3087" i="34" s="1"/>
  <c r="CB103" i="1"/>
  <c r="CC103"/>
  <c r="F3087" i="34" s="1"/>
  <c r="CD103" i="1"/>
  <c r="CE103"/>
  <c r="CF103" s="1"/>
  <c r="I3087" i="34" s="1"/>
  <c r="CG103" i="1"/>
  <c r="CH103"/>
  <c r="CI103" s="1"/>
  <c r="L3087" i="34" s="1"/>
  <c r="CK103" i="1"/>
  <c r="M3087" i="34" s="1"/>
  <c r="CL103" i="1"/>
  <c r="CM103"/>
  <c r="O3087" i="34" s="1"/>
  <c r="N3087"/>
  <c r="J3087"/>
  <c r="G3087"/>
  <c r="E3087"/>
  <c r="B3087"/>
  <c r="R3086"/>
  <c r="Q3086"/>
  <c r="BE103" i="1"/>
  <c r="BF103"/>
  <c r="BG103" s="1"/>
  <c r="F3086" i="34" s="1"/>
  <c r="BH103" i="1"/>
  <c r="G3086" i="34" s="1"/>
  <c r="BI103" i="1"/>
  <c r="BK103"/>
  <c r="J3086" i="34" s="1"/>
  <c r="BL103" i="1"/>
  <c r="BM103"/>
  <c r="L3086" i="34" s="1"/>
  <c r="BO103" i="1"/>
  <c r="M3086" i="34" s="1"/>
  <c r="BP103" i="1"/>
  <c r="BQ103" s="1"/>
  <c r="O3086" i="34" s="1"/>
  <c r="N3086"/>
  <c r="K3086"/>
  <c r="H3086"/>
  <c r="D3086"/>
  <c r="BD103" i="1"/>
  <c r="B3086" i="34"/>
  <c r="S3085"/>
  <c r="R3085"/>
  <c r="Q3085"/>
  <c r="AH103" i="1"/>
  <c r="AI103"/>
  <c r="AK103"/>
  <c r="AL103"/>
  <c r="AM103"/>
  <c r="AN103"/>
  <c r="AO103"/>
  <c r="AP103" s="1"/>
  <c r="L3085" i="34" s="1"/>
  <c r="AR103" i="1"/>
  <c r="AS103"/>
  <c r="AT103" s="1"/>
  <c r="O3085" i="34" s="1"/>
  <c r="M3085"/>
  <c r="K3085"/>
  <c r="J3085"/>
  <c r="I3085"/>
  <c r="H3085"/>
  <c r="G3085"/>
  <c r="E3085"/>
  <c r="D3085"/>
  <c r="B3085"/>
  <c r="Q3084"/>
  <c r="L103" i="1"/>
  <c r="M103"/>
  <c r="N103" s="1"/>
  <c r="O103"/>
  <c r="P103"/>
  <c r="Q103" s="1"/>
  <c r="I3084" i="34" s="1"/>
  <c r="R103" i="1"/>
  <c r="S103"/>
  <c r="V103"/>
  <c r="W103"/>
  <c r="M3084" i="34"/>
  <c r="K3084"/>
  <c r="J3084"/>
  <c r="H3084"/>
  <c r="G3084"/>
  <c r="E3084"/>
  <c r="D3084"/>
  <c r="B3084"/>
  <c r="S3083"/>
  <c r="R3083"/>
  <c r="Q3083"/>
  <c r="O3083"/>
  <c r="N3083"/>
  <c r="M3083"/>
  <c r="L3083"/>
  <c r="K3083"/>
  <c r="J3083"/>
  <c r="I3083"/>
  <c r="H3083"/>
  <c r="G3083"/>
  <c r="E3083"/>
  <c r="D3083"/>
  <c r="S3080"/>
  <c r="B103" i="23"/>
  <c r="T103" s="1"/>
  <c r="C103" s="1"/>
  <c r="CK103" i="3" s="1"/>
  <c r="H103" i="1" s="1"/>
  <c r="G3080" i="34" s="1"/>
  <c r="D3080"/>
  <c r="S3079"/>
  <c r="P3079"/>
  <c r="J3079"/>
  <c r="D3078"/>
  <c r="D3077"/>
  <c r="D3076"/>
  <c r="D3075"/>
  <c r="B3074"/>
  <c r="S3067"/>
  <c r="HG102" i="1"/>
  <c r="HH102" s="1"/>
  <c r="P3067" i="34" s="1"/>
  <c r="Z102" i="1"/>
  <c r="AA102"/>
  <c r="AB102" s="1"/>
  <c r="AV102"/>
  <c r="AW102"/>
  <c r="BS102"/>
  <c r="Q3054" i="34" s="1"/>
  <c r="BT102" i="1"/>
  <c r="BU102"/>
  <c r="BV102" s="1"/>
  <c r="CO102"/>
  <c r="CP102"/>
  <c r="CQ102" s="1"/>
  <c r="DK102"/>
  <c r="Q3056" i="34" s="1"/>
  <c r="DL102" i="1"/>
  <c r="DM102" s="1"/>
  <c r="DN102" s="1"/>
  <c r="EG102"/>
  <c r="Q3057" i="34" s="1"/>
  <c r="EH102" i="1"/>
  <c r="AF102"/>
  <c r="FS102" s="1"/>
  <c r="BB102"/>
  <c r="FV102" s="1"/>
  <c r="BY102"/>
  <c r="FY102" s="1"/>
  <c r="CU102"/>
  <c r="GG102" s="1"/>
  <c r="DQ102"/>
  <c r="GJ102" s="1"/>
  <c r="EM102"/>
  <c r="GM102" s="1"/>
  <c r="P3065" i="34"/>
  <c r="DZ102" i="3"/>
  <c r="M3065" i="34"/>
  <c r="ED102" i="3"/>
  <c r="J3065" i="34"/>
  <c r="DV102" i="3"/>
  <c r="G3065" i="34"/>
  <c r="CU102" i="3"/>
  <c r="CS102"/>
  <c r="DP102"/>
  <c r="DR102"/>
  <c r="D3065" i="34"/>
  <c r="P3064"/>
  <c r="M3064"/>
  <c r="J3064"/>
  <c r="G3064"/>
  <c r="D3064"/>
  <c r="P3063"/>
  <c r="M3063"/>
  <c r="J3063"/>
  <c r="G3063"/>
  <c r="D3063"/>
  <c r="FP102" i="1"/>
  <c r="V3062" i="34" s="1"/>
  <c r="U3062"/>
  <c r="T3062"/>
  <c r="FM102" i="1"/>
  <c r="P3062" i="34" s="1"/>
  <c r="FK102" i="1"/>
  <c r="M3062" i="34" s="1"/>
  <c r="FL102" i="1"/>
  <c r="J3062" i="34" s="1"/>
  <c r="FJ102" i="1"/>
  <c r="G3062" i="34" s="1"/>
  <c r="FI102" i="1"/>
  <c r="D3062" i="34" s="1"/>
  <c r="B3062"/>
  <c r="FF102" i="1"/>
  <c r="V3061" i="34"/>
  <c r="U3061"/>
  <c r="T3061"/>
  <c r="FC102" i="1"/>
  <c r="P3061" i="34"/>
  <c r="FA102" i="1"/>
  <c r="M3061" i="34"/>
  <c r="FB102" i="1"/>
  <c r="J3061" i="34"/>
  <c r="EZ102" i="1"/>
  <c r="G3061" i="34"/>
  <c r="EY102" i="1"/>
  <c r="D3061" i="34"/>
  <c r="B3061"/>
  <c r="EV102" i="1"/>
  <c r="V3060" i="34" s="1"/>
  <c r="U3060"/>
  <c r="T3060"/>
  <c r="ES102" i="1"/>
  <c r="P3060" i="34" s="1"/>
  <c r="EQ102" i="1"/>
  <c r="M3060" i="34" s="1"/>
  <c r="ER102" i="1"/>
  <c r="J3060" i="34" s="1"/>
  <c r="EP102" i="1"/>
  <c r="G3060" i="34" s="1"/>
  <c r="EO102" i="1"/>
  <c r="D3060" i="34" s="1"/>
  <c r="B3060"/>
  <c r="T3059"/>
  <c r="S3059"/>
  <c r="P3059"/>
  <c r="M3059"/>
  <c r="J3059"/>
  <c r="G3059"/>
  <c r="D3059"/>
  <c r="R3057"/>
  <c r="DS102" i="1"/>
  <c r="D3057" i="34" s="1"/>
  <c r="DT102" i="1"/>
  <c r="DU102"/>
  <c r="F3057" i="34" s="1"/>
  <c r="DV102" i="1"/>
  <c r="DW102"/>
  <c r="DX102" s="1"/>
  <c r="I3057" i="34" s="1"/>
  <c r="DY102" i="1"/>
  <c r="DZ102"/>
  <c r="EA102" s="1"/>
  <c r="L3057" i="34" s="1"/>
  <c r="EC102" i="1"/>
  <c r="M3057" i="34" s="1"/>
  <c r="ED102" i="1"/>
  <c r="EE102"/>
  <c r="O3057" i="34" s="1"/>
  <c r="N3057"/>
  <c r="J3057"/>
  <c r="G3057"/>
  <c r="E3057"/>
  <c r="B3057"/>
  <c r="CW102" i="1"/>
  <c r="D3056" i="34" s="1"/>
  <c r="CX102" i="1"/>
  <c r="CY102"/>
  <c r="F3056" i="34" s="1"/>
  <c r="CZ102" i="1"/>
  <c r="DA102"/>
  <c r="DB102" s="1"/>
  <c r="I3056" i="34" s="1"/>
  <c r="DC102" i="1"/>
  <c r="DD102"/>
  <c r="DE102" s="1"/>
  <c r="L3056" i="34" s="1"/>
  <c r="DG102" i="1"/>
  <c r="M3056" i="34" s="1"/>
  <c r="DH102" i="1"/>
  <c r="DI102"/>
  <c r="O3056" i="34" s="1"/>
  <c r="N3056"/>
  <c r="J3056"/>
  <c r="G3056"/>
  <c r="E3056"/>
  <c r="B3056"/>
  <c r="R3055"/>
  <c r="Q3055"/>
  <c r="CA102" i="1"/>
  <c r="CB102"/>
  <c r="CC102" s="1"/>
  <c r="F3055" i="34" s="1"/>
  <c r="CD102" i="1"/>
  <c r="G3055" i="34" s="1"/>
  <c r="CE102" i="1"/>
  <c r="CG102"/>
  <c r="J3055" i="34" s="1"/>
  <c r="CH102" i="1"/>
  <c r="CI102"/>
  <c r="L3055" i="34" s="1"/>
  <c r="CK102" i="1"/>
  <c r="M3055" i="34" s="1"/>
  <c r="CL102" i="1"/>
  <c r="CM102" s="1"/>
  <c r="O3055" i="34" s="1"/>
  <c r="N3055"/>
  <c r="K3055"/>
  <c r="H3055"/>
  <c r="D3055"/>
  <c r="B3055"/>
  <c r="R3054"/>
  <c r="BE102" i="1"/>
  <c r="BF102"/>
  <c r="BG102" s="1"/>
  <c r="F3054" i="34" s="1"/>
  <c r="BH102" i="1"/>
  <c r="G3054" i="34" s="1"/>
  <c r="BI102" i="1"/>
  <c r="BK102"/>
  <c r="J3054" i="34" s="1"/>
  <c r="BL102" i="1"/>
  <c r="BM102"/>
  <c r="L3054" i="34" s="1"/>
  <c r="BO102" i="1"/>
  <c r="M3054" i="34" s="1"/>
  <c r="BP102" i="1"/>
  <c r="BQ102" s="1"/>
  <c r="O3054" i="34" s="1"/>
  <c r="N3054"/>
  <c r="K3054"/>
  <c r="H3054"/>
  <c r="D3054"/>
  <c r="BD102" i="1"/>
  <c r="B3054" i="34"/>
  <c r="Q3053"/>
  <c r="AH102" i="1"/>
  <c r="AI102"/>
  <c r="AK102"/>
  <c r="AL102"/>
  <c r="AM102"/>
  <c r="AN102"/>
  <c r="AO102"/>
  <c r="AP102" s="1"/>
  <c r="L3053" i="34" s="1"/>
  <c r="AR102" i="1"/>
  <c r="AS102"/>
  <c r="AT102" s="1"/>
  <c r="O3053" i="34" s="1"/>
  <c r="M3053"/>
  <c r="K3053"/>
  <c r="J3053"/>
  <c r="I3053"/>
  <c r="H3053"/>
  <c r="G3053"/>
  <c r="E3053"/>
  <c r="D3053"/>
  <c r="B3053"/>
  <c r="R3052"/>
  <c r="Q3052"/>
  <c r="L102" i="1"/>
  <c r="M102"/>
  <c r="N102" s="1"/>
  <c r="O102"/>
  <c r="P102"/>
  <c r="Q102" s="1"/>
  <c r="I3052" i="34" s="1"/>
  <c r="R102" i="1"/>
  <c r="S102"/>
  <c r="V102"/>
  <c r="W102"/>
  <c r="M3052" i="34"/>
  <c r="K3052"/>
  <c r="J3052"/>
  <c r="H3052"/>
  <c r="G3052"/>
  <c r="E3052"/>
  <c r="D3052"/>
  <c r="B3052"/>
  <c r="S3051"/>
  <c r="R3051"/>
  <c r="Q3051"/>
  <c r="O3051"/>
  <c r="N3051"/>
  <c r="M3051"/>
  <c r="L3051"/>
  <c r="K3051"/>
  <c r="J3051"/>
  <c r="I3051"/>
  <c r="H3051"/>
  <c r="G3051"/>
  <c r="E3051"/>
  <c r="D3051"/>
  <c r="S3048"/>
  <c r="B102" i="23"/>
  <c r="T102" s="1"/>
  <c r="C102" s="1"/>
  <c r="CK102" i="3" s="1"/>
  <c r="H102" i="1" s="1"/>
  <c r="G3048" i="34" s="1"/>
  <c r="D3048"/>
  <c r="S3047"/>
  <c r="P3047"/>
  <c r="J3047"/>
  <c r="D3046"/>
  <c r="D3045"/>
  <c r="D3044"/>
  <c r="D3043"/>
  <c r="B3042"/>
  <c r="S3035"/>
  <c r="HG101" i="1"/>
  <c r="HH101" s="1"/>
  <c r="P3035" i="34" s="1"/>
  <c r="Z101" i="1"/>
  <c r="Q3020" i="34" s="1"/>
  <c r="AA101" i="1"/>
  <c r="AB101" s="1"/>
  <c r="AC101" s="1"/>
  <c r="AV101"/>
  <c r="AW101"/>
  <c r="BS101"/>
  <c r="BT101"/>
  <c r="BU101"/>
  <c r="BV101" s="1"/>
  <c r="CO101"/>
  <c r="CP101"/>
  <c r="CQ101" s="1"/>
  <c r="DK101"/>
  <c r="DL101"/>
  <c r="DM101" s="1"/>
  <c r="DN101" s="1"/>
  <c r="EG101"/>
  <c r="Q3025" i="34" s="1"/>
  <c r="EH101" i="1"/>
  <c r="AF101"/>
  <c r="FS101" s="1"/>
  <c r="BB101"/>
  <c r="FV101" s="1"/>
  <c r="BY101"/>
  <c r="FY101" s="1"/>
  <c r="CU101"/>
  <c r="GG101" s="1"/>
  <c r="DQ101"/>
  <c r="GJ101" s="1"/>
  <c r="EM101"/>
  <c r="GM101" s="1"/>
  <c r="P3033" i="34"/>
  <c r="DZ101" i="3"/>
  <c r="M3033" i="34"/>
  <c r="ED101" i="3"/>
  <c r="J3033" i="34"/>
  <c r="DV101" i="3"/>
  <c r="G3033" i="34"/>
  <c r="CU101" i="3"/>
  <c r="CS101"/>
  <c r="DP101"/>
  <c r="DR101"/>
  <c r="D3033" i="34"/>
  <c r="S3032"/>
  <c r="P3032"/>
  <c r="M3032"/>
  <c r="J3032"/>
  <c r="G3032"/>
  <c r="D3032"/>
  <c r="P3031"/>
  <c r="M3031"/>
  <c r="J3031"/>
  <c r="G3031"/>
  <c r="D3031"/>
  <c r="FP101" i="1"/>
  <c r="V3030" i="34"/>
  <c r="U3030"/>
  <c r="T3030"/>
  <c r="FM101" i="1"/>
  <c r="P3030" i="34"/>
  <c r="FK101" i="1"/>
  <c r="M3030" i="34"/>
  <c r="FL101" i="1"/>
  <c r="J3030" i="34"/>
  <c r="FJ101" i="1"/>
  <c r="G3030" i="34"/>
  <c r="FI101" i="1"/>
  <c r="D3030" i="34"/>
  <c r="B3030"/>
  <c r="FF101" i="1"/>
  <c r="V3029" i="34" s="1"/>
  <c r="U3029"/>
  <c r="T3029"/>
  <c r="FC101" i="1"/>
  <c r="P3029" i="34" s="1"/>
  <c r="FA101" i="1"/>
  <c r="M3029" i="34" s="1"/>
  <c r="FB101" i="1"/>
  <c r="J3029" i="34" s="1"/>
  <c r="EZ101" i="1"/>
  <c r="G3029" i="34" s="1"/>
  <c r="EY101" i="1"/>
  <c r="D3029" i="34" s="1"/>
  <c r="B3029"/>
  <c r="EV101" i="1"/>
  <c r="V3028" i="34"/>
  <c r="U3028"/>
  <c r="T3028"/>
  <c r="ES101" i="1"/>
  <c r="P3028" i="34"/>
  <c r="EQ101" i="1"/>
  <c r="M3028" i="34"/>
  <c r="ER101" i="1"/>
  <c r="J3028" i="34"/>
  <c r="EP101" i="1"/>
  <c r="G3028" i="34"/>
  <c r="EO101" i="1"/>
  <c r="D3028" i="34"/>
  <c r="B3028"/>
  <c r="T3027"/>
  <c r="S3027"/>
  <c r="P3027"/>
  <c r="M3027"/>
  <c r="J3027"/>
  <c r="G3027"/>
  <c r="D3027"/>
  <c r="DS101" i="1"/>
  <c r="DT101"/>
  <c r="DV101"/>
  <c r="DW101"/>
  <c r="DX101"/>
  <c r="DY101"/>
  <c r="DZ101"/>
  <c r="EA101" s="1"/>
  <c r="L3025" i="34" s="1"/>
  <c r="EC101" i="1"/>
  <c r="ED101"/>
  <c r="EE101" s="1"/>
  <c r="O3025" i="34" s="1"/>
  <c r="M3025"/>
  <c r="K3025"/>
  <c r="J3025"/>
  <c r="I3025"/>
  <c r="H3025"/>
  <c r="G3025"/>
  <c r="E3025"/>
  <c r="D3025"/>
  <c r="B3025"/>
  <c r="S3024"/>
  <c r="Q3024"/>
  <c r="CW101" i="1"/>
  <c r="CX101"/>
  <c r="CY101" s="1"/>
  <c r="CZ101"/>
  <c r="DA101"/>
  <c r="DB101" s="1"/>
  <c r="I3024" i="34" s="1"/>
  <c r="DC101" i="1"/>
  <c r="DD101"/>
  <c r="DG101"/>
  <c r="DH101"/>
  <c r="M3024" i="34"/>
  <c r="K3024"/>
  <c r="J3024"/>
  <c r="H3024"/>
  <c r="G3024"/>
  <c r="E3024"/>
  <c r="D3024"/>
  <c r="B3024"/>
  <c r="Q3023"/>
  <c r="CA101" i="1"/>
  <c r="CB101"/>
  <c r="CD101"/>
  <c r="CE101"/>
  <c r="CF101"/>
  <c r="CG101"/>
  <c r="CH101"/>
  <c r="CI101" s="1"/>
  <c r="L3023" i="34" s="1"/>
  <c r="CK101" i="1"/>
  <c r="CL101"/>
  <c r="CM101" s="1"/>
  <c r="O3023" i="34" s="1"/>
  <c r="M3023"/>
  <c r="K3023"/>
  <c r="J3023"/>
  <c r="I3023"/>
  <c r="H3023"/>
  <c r="G3023"/>
  <c r="E3023"/>
  <c r="D3023"/>
  <c r="B3023"/>
  <c r="S3022"/>
  <c r="R3022"/>
  <c r="Q3022"/>
  <c r="BE101" i="1"/>
  <c r="BF101"/>
  <c r="BG101" s="1"/>
  <c r="BH101"/>
  <c r="BI101"/>
  <c r="BJ101" s="1"/>
  <c r="I3022" i="34" s="1"/>
  <c r="BK101" i="1"/>
  <c r="BL101"/>
  <c r="BO101"/>
  <c r="BP101"/>
  <c r="M3022" i="34"/>
  <c r="K3022"/>
  <c r="J3022"/>
  <c r="H3022"/>
  <c r="G3022"/>
  <c r="E3022"/>
  <c r="D3022"/>
  <c r="BD101" i="1"/>
  <c r="B3022" i="34" s="1"/>
  <c r="R3021"/>
  <c r="Q3021"/>
  <c r="AH101" i="1"/>
  <c r="AI101"/>
  <c r="AK101"/>
  <c r="G3021" i="34" s="1"/>
  <c r="AL101" i="1"/>
  <c r="AN101"/>
  <c r="J3021" i="34" s="1"/>
  <c r="AO101" i="1"/>
  <c r="AP101"/>
  <c r="L3021" i="34" s="1"/>
  <c r="AR101" i="1"/>
  <c r="M3021" i="34" s="1"/>
  <c r="AS101" i="1"/>
  <c r="AT101" s="1"/>
  <c r="O3021" i="34" s="1"/>
  <c r="N3021"/>
  <c r="K3021"/>
  <c r="H3021"/>
  <c r="D3021"/>
  <c r="B3021"/>
  <c r="R3020"/>
  <c r="L101" i="1"/>
  <c r="M101"/>
  <c r="N101" s="1"/>
  <c r="O101"/>
  <c r="P101"/>
  <c r="R101"/>
  <c r="J3020" i="34" s="1"/>
  <c r="S101" i="1"/>
  <c r="T101"/>
  <c r="L3020" i="34" s="1"/>
  <c r="V101" i="1"/>
  <c r="M3020" i="34" s="1"/>
  <c r="W101" i="1"/>
  <c r="X101" s="1"/>
  <c r="O3020" i="34" s="1"/>
  <c r="N3020"/>
  <c r="K3020"/>
  <c r="H3020"/>
  <c r="G3020"/>
  <c r="F3020"/>
  <c r="D3020"/>
  <c r="B3020"/>
  <c r="S3019"/>
  <c r="R3019"/>
  <c r="Q3019"/>
  <c r="O3019"/>
  <c r="N3019"/>
  <c r="M3019"/>
  <c r="L3019"/>
  <c r="K3019"/>
  <c r="J3019"/>
  <c r="I3019"/>
  <c r="H3019"/>
  <c r="G3019"/>
  <c r="E3019"/>
  <c r="D3019"/>
  <c r="S3016"/>
  <c r="B101" i="23"/>
  <c r="T101" s="1"/>
  <c r="C101" s="1"/>
  <c r="CK101" i="3" s="1"/>
  <c r="H101" i="1" s="1"/>
  <c r="G3016" i="34" s="1"/>
  <c r="D3016"/>
  <c r="S3015"/>
  <c r="P3015"/>
  <c r="J3015"/>
  <c r="D3014"/>
  <c r="D3013"/>
  <c r="D3012"/>
  <c r="D3011"/>
  <c r="B3010"/>
  <c r="S3003"/>
  <c r="HG100" i="1"/>
  <c r="HH100" s="1"/>
  <c r="P3003" i="34" s="1"/>
  <c r="Z100" i="1"/>
  <c r="AA100"/>
  <c r="AV100"/>
  <c r="AW100"/>
  <c r="AX100"/>
  <c r="AY100" s="1"/>
  <c r="BS100"/>
  <c r="BT100"/>
  <c r="BU100" s="1"/>
  <c r="CO100"/>
  <c r="Q2991" i="34" s="1"/>
  <c r="CP100" i="1"/>
  <c r="CQ100" s="1"/>
  <c r="CR100" s="1"/>
  <c r="DK100"/>
  <c r="DL100"/>
  <c r="EG100"/>
  <c r="Q2993" i="34" s="1"/>
  <c r="EH100" i="1"/>
  <c r="EI100"/>
  <c r="EJ100" s="1"/>
  <c r="AF100"/>
  <c r="FS100" s="1"/>
  <c r="BB100"/>
  <c r="FV100" s="1"/>
  <c r="BY100"/>
  <c r="FY100" s="1"/>
  <c r="CU100"/>
  <c r="GG100" s="1"/>
  <c r="DQ100"/>
  <c r="GJ100" s="1"/>
  <c r="EM100"/>
  <c r="GM100" s="1"/>
  <c r="P3001" i="34"/>
  <c r="DZ100" i="3"/>
  <c r="M3001" i="34"/>
  <c r="ED100" i="3"/>
  <c r="J3001" i="34"/>
  <c r="DV100" i="3"/>
  <c r="G3001" i="34"/>
  <c r="CU100" i="3"/>
  <c r="CS100"/>
  <c r="DP100"/>
  <c r="DR100"/>
  <c r="D3001" i="34"/>
  <c r="S3000"/>
  <c r="P3000"/>
  <c r="M3000"/>
  <c r="J3000"/>
  <c r="G3000"/>
  <c r="D3000"/>
  <c r="P2999"/>
  <c r="M2999"/>
  <c r="J2999"/>
  <c r="G2999"/>
  <c r="D2999"/>
  <c r="FP100" i="1"/>
  <c r="V2998" i="34" s="1"/>
  <c r="U2998"/>
  <c r="T2998"/>
  <c r="FM100" i="1"/>
  <c r="P2998" i="34" s="1"/>
  <c r="FK100" i="1"/>
  <c r="M2998" i="34" s="1"/>
  <c r="FL100" i="1"/>
  <c r="J2998" i="34" s="1"/>
  <c r="FJ100" i="1"/>
  <c r="G2998" i="34" s="1"/>
  <c r="FI100" i="1"/>
  <c r="D2998" i="34" s="1"/>
  <c r="B2998"/>
  <c r="FF100" i="1"/>
  <c r="V2997" i="34"/>
  <c r="U2997"/>
  <c r="T2997"/>
  <c r="FC100" i="1"/>
  <c r="P2997" i="34"/>
  <c r="FA100" i="1"/>
  <c r="M2997" i="34"/>
  <c r="FB100" i="1"/>
  <c r="J2997" i="34"/>
  <c r="EZ100" i="1"/>
  <c r="G2997" i="34"/>
  <c r="EY100" i="1"/>
  <c r="D2997" i="34"/>
  <c r="B2997"/>
  <c r="EV100" i="1"/>
  <c r="V2996" i="34" s="1"/>
  <c r="U2996"/>
  <c r="T2996"/>
  <c r="ES100" i="1"/>
  <c r="P2996" i="34" s="1"/>
  <c r="EQ100" i="1"/>
  <c r="M2996" i="34" s="1"/>
  <c r="ER100" i="1"/>
  <c r="J2996" i="34" s="1"/>
  <c r="EP100" i="1"/>
  <c r="G2996" i="34" s="1"/>
  <c r="EO100" i="1"/>
  <c r="D2996" i="34" s="1"/>
  <c r="B2996"/>
  <c r="T2995"/>
  <c r="S2995"/>
  <c r="P2995"/>
  <c r="M2995"/>
  <c r="J2995"/>
  <c r="G2995"/>
  <c r="D2995"/>
  <c r="R2993"/>
  <c r="DS100" i="1"/>
  <c r="DT100"/>
  <c r="DU100" s="1"/>
  <c r="F2993" i="34" s="1"/>
  <c r="DV100" i="1"/>
  <c r="G2993" i="34" s="1"/>
  <c r="DW100" i="1"/>
  <c r="DY100"/>
  <c r="J2993" i="34" s="1"/>
  <c r="DZ100" i="1"/>
  <c r="EA100"/>
  <c r="L2993" i="34" s="1"/>
  <c r="EC100" i="1"/>
  <c r="M2993" i="34" s="1"/>
  <c r="ED100" i="1"/>
  <c r="EE100" s="1"/>
  <c r="O2993" i="34" s="1"/>
  <c r="N2993"/>
  <c r="K2993"/>
  <c r="H2993"/>
  <c r="D2993"/>
  <c r="B2993"/>
  <c r="R2992"/>
  <c r="Q2992"/>
  <c r="CW100" i="1"/>
  <c r="D2992" i="34" s="1"/>
  <c r="CX100" i="1"/>
  <c r="CY100"/>
  <c r="F2992" i="34" s="1"/>
  <c r="CZ100" i="1"/>
  <c r="DA100"/>
  <c r="DB100" s="1"/>
  <c r="I2992" i="34" s="1"/>
  <c r="DC100" i="1"/>
  <c r="DD100"/>
  <c r="DE100" s="1"/>
  <c r="L2992" i="34" s="1"/>
  <c r="DG100" i="1"/>
  <c r="M2992" i="34" s="1"/>
  <c r="DH100" i="1"/>
  <c r="DI100"/>
  <c r="O2992" i="34" s="1"/>
  <c r="N2992"/>
  <c r="J2992"/>
  <c r="G2992"/>
  <c r="E2992"/>
  <c r="B2992"/>
  <c r="R2991"/>
  <c r="CA100" i="1"/>
  <c r="D2991" i="34" s="1"/>
  <c r="CB100" i="1"/>
  <c r="CC100"/>
  <c r="F2991" i="34" s="1"/>
  <c r="CD100" i="1"/>
  <c r="CE100"/>
  <c r="CF100" s="1"/>
  <c r="I2991" i="34" s="1"/>
  <c r="CG100" i="1"/>
  <c r="CH100"/>
  <c r="CI100" s="1"/>
  <c r="L2991" i="34" s="1"/>
  <c r="CK100" i="1"/>
  <c r="M2991" i="34" s="1"/>
  <c r="CL100" i="1"/>
  <c r="CM100"/>
  <c r="O2991" i="34" s="1"/>
  <c r="N2991"/>
  <c r="J2991"/>
  <c r="G2991"/>
  <c r="E2991"/>
  <c r="B2991"/>
  <c r="R2990"/>
  <c r="Q2990"/>
  <c r="BE100" i="1"/>
  <c r="BF100"/>
  <c r="BG100" s="1"/>
  <c r="F2990" i="34" s="1"/>
  <c r="BH100" i="1"/>
  <c r="G2990" i="34" s="1"/>
  <c r="BI100" i="1"/>
  <c r="BK100"/>
  <c r="J2990" i="34" s="1"/>
  <c r="BL100" i="1"/>
  <c r="BM100"/>
  <c r="L2990" i="34" s="1"/>
  <c r="BO100" i="1"/>
  <c r="M2990" i="34" s="1"/>
  <c r="BP100" i="1"/>
  <c r="BQ100" s="1"/>
  <c r="O2990" i="34" s="1"/>
  <c r="N2990"/>
  <c r="K2990"/>
  <c r="H2990"/>
  <c r="D2990"/>
  <c r="BD100" i="1"/>
  <c r="B2990" i="34"/>
  <c r="S2989"/>
  <c r="R2989"/>
  <c r="Q2989"/>
  <c r="AH100" i="1"/>
  <c r="AI100"/>
  <c r="AK100"/>
  <c r="AL100"/>
  <c r="AM100"/>
  <c r="AN100"/>
  <c r="AO100"/>
  <c r="AP100" s="1"/>
  <c r="L2989" i="34" s="1"/>
  <c r="AR100" i="1"/>
  <c r="AS100"/>
  <c r="AT100" s="1"/>
  <c r="O2989" i="34" s="1"/>
  <c r="M2989"/>
  <c r="K2989"/>
  <c r="J2989"/>
  <c r="I2989"/>
  <c r="H2989"/>
  <c r="G2989"/>
  <c r="E2989"/>
  <c r="D2989"/>
  <c r="B2989"/>
  <c r="Q2988"/>
  <c r="L100" i="1"/>
  <c r="M100"/>
  <c r="N100" s="1"/>
  <c r="O100"/>
  <c r="P100"/>
  <c r="Q100" s="1"/>
  <c r="I2988" i="34" s="1"/>
  <c r="R100" i="1"/>
  <c r="S100"/>
  <c r="V100"/>
  <c r="W100"/>
  <c r="M2988" i="34"/>
  <c r="K2988"/>
  <c r="J2988"/>
  <c r="H2988"/>
  <c r="G2988"/>
  <c r="E2988"/>
  <c r="D2988"/>
  <c r="B2988"/>
  <c r="S2987"/>
  <c r="R2987"/>
  <c r="Q2987"/>
  <c r="O2987"/>
  <c r="N2987"/>
  <c r="M2987"/>
  <c r="L2987"/>
  <c r="K2987"/>
  <c r="J2987"/>
  <c r="I2987"/>
  <c r="H2987"/>
  <c r="G2987"/>
  <c r="E2987"/>
  <c r="D2987"/>
  <c r="S2984"/>
  <c r="B100" i="23"/>
  <c r="T100" s="1"/>
  <c r="C100" s="1"/>
  <c r="CK100" i="3" s="1"/>
  <c r="H100" i="1" s="1"/>
  <c r="G2984" i="34" s="1"/>
  <c r="D2984"/>
  <c r="S2983"/>
  <c r="P2983"/>
  <c r="J2983"/>
  <c r="D2982"/>
  <c r="D2981"/>
  <c r="D2980"/>
  <c r="D2979"/>
  <c r="B2978"/>
  <c r="S2971"/>
  <c r="HG99" i="1"/>
  <c r="HH99" s="1"/>
  <c r="P2971" i="34" s="1"/>
  <c r="Z99" i="1"/>
  <c r="Q2956" i="34" s="1"/>
  <c r="AA99" i="1"/>
  <c r="AB99" s="1"/>
  <c r="AC99" s="1"/>
  <c r="AV99"/>
  <c r="AW99"/>
  <c r="BS99"/>
  <c r="BT99"/>
  <c r="BU99"/>
  <c r="BV99" s="1"/>
  <c r="CO99"/>
  <c r="CP99"/>
  <c r="CQ99" s="1"/>
  <c r="DK99"/>
  <c r="DL99"/>
  <c r="DM99" s="1"/>
  <c r="EG99"/>
  <c r="EH99"/>
  <c r="AF99"/>
  <c r="FS99" s="1"/>
  <c r="BB99"/>
  <c r="FV99" s="1"/>
  <c r="BY99"/>
  <c r="FY99" s="1"/>
  <c r="CU99"/>
  <c r="GG99" s="1"/>
  <c r="DQ99"/>
  <c r="GJ99" s="1"/>
  <c r="EM99"/>
  <c r="GM99" s="1"/>
  <c r="P2969" i="34"/>
  <c r="DZ99" i="3"/>
  <c r="M2969" i="34"/>
  <c r="ED99" i="3"/>
  <c r="J2969" i="34"/>
  <c r="DV99" i="3"/>
  <c r="G2969" i="34"/>
  <c r="CU99" i="3"/>
  <c r="CS99"/>
  <c r="DP99"/>
  <c r="DR99"/>
  <c r="D2969" i="34"/>
  <c r="S2968"/>
  <c r="P2968"/>
  <c r="M2968"/>
  <c r="J2968"/>
  <c r="G2968"/>
  <c r="D2968"/>
  <c r="P2967"/>
  <c r="M2967"/>
  <c r="J2967"/>
  <c r="G2967"/>
  <c r="D2967"/>
  <c r="FP99" i="1"/>
  <c r="V2966" i="34"/>
  <c r="U2966"/>
  <c r="T2966"/>
  <c r="FM99" i="1"/>
  <c r="P2966" i="34"/>
  <c r="FK99" i="1"/>
  <c r="M2966" i="34"/>
  <c r="FL99" i="1"/>
  <c r="J2966" i="34"/>
  <c r="FJ99" i="1"/>
  <c r="G2966" i="34"/>
  <c r="FI99" i="1"/>
  <c r="D2966" i="34"/>
  <c r="B2966"/>
  <c r="FF99" i="1"/>
  <c r="V2965" i="34" s="1"/>
  <c r="U2965"/>
  <c r="T2965"/>
  <c r="FC99" i="1"/>
  <c r="P2965" i="34" s="1"/>
  <c r="FA99" i="1"/>
  <c r="M2965" i="34" s="1"/>
  <c r="FB99" i="1"/>
  <c r="J2965" i="34" s="1"/>
  <c r="EZ99" i="1"/>
  <c r="G2965" i="34" s="1"/>
  <c r="EY99" i="1"/>
  <c r="D2965" i="34" s="1"/>
  <c r="B2965"/>
  <c r="EV99" i="1"/>
  <c r="V2964" i="34"/>
  <c r="U2964"/>
  <c r="T2964"/>
  <c r="ES99" i="1"/>
  <c r="P2964" i="34"/>
  <c r="EQ99" i="1"/>
  <c r="M2964" i="34"/>
  <c r="ER99" i="1"/>
  <c r="J2964" i="34"/>
  <c r="EP99" i="1"/>
  <c r="G2964" i="34"/>
  <c r="EO99" i="1"/>
  <c r="D2964" i="34"/>
  <c r="B2964"/>
  <c r="T2963"/>
  <c r="S2963"/>
  <c r="P2963"/>
  <c r="M2963"/>
  <c r="J2963"/>
  <c r="G2963"/>
  <c r="D2963"/>
  <c r="Q2961"/>
  <c r="DS99" i="1"/>
  <c r="DT99"/>
  <c r="DV99"/>
  <c r="DW99"/>
  <c r="DX99"/>
  <c r="DY99"/>
  <c r="DZ99"/>
  <c r="EA99" s="1"/>
  <c r="L2961" i="34" s="1"/>
  <c r="EC99" i="1"/>
  <c r="ED99"/>
  <c r="EE99" s="1"/>
  <c r="O2961" i="34" s="1"/>
  <c r="M2961"/>
  <c r="K2961"/>
  <c r="J2961"/>
  <c r="I2961"/>
  <c r="H2961"/>
  <c r="G2961"/>
  <c r="E2961"/>
  <c r="D2961"/>
  <c r="B2961"/>
  <c r="R2960"/>
  <c r="Q2960"/>
  <c r="CW99" i="1"/>
  <c r="CX99"/>
  <c r="CY99" s="1"/>
  <c r="CZ99"/>
  <c r="DA99"/>
  <c r="DB99" s="1"/>
  <c r="I2960" i="34" s="1"/>
  <c r="DC99" i="1"/>
  <c r="DD99"/>
  <c r="DG99"/>
  <c r="DH99"/>
  <c r="M2960" i="34"/>
  <c r="K2960"/>
  <c r="J2960"/>
  <c r="H2960"/>
  <c r="G2960"/>
  <c r="E2960"/>
  <c r="D2960"/>
  <c r="B2960"/>
  <c r="Q2959"/>
  <c r="CA99" i="1"/>
  <c r="CB99"/>
  <c r="CD99"/>
  <c r="CE99"/>
  <c r="CF99"/>
  <c r="CG99"/>
  <c r="CH99"/>
  <c r="CI99" s="1"/>
  <c r="L2959" i="34" s="1"/>
  <c r="CK99" i="1"/>
  <c r="CL99"/>
  <c r="CM99" s="1"/>
  <c r="O2959" i="34" s="1"/>
  <c r="M2959"/>
  <c r="K2959"/>
  <c r="J2959"/>
  <c r="I2959"/>
  <c r="H2959"/>
  <c r="G2959"/>
  <c r="E2959"/>
  <c r="D2959"/>
  <c r="B2959"/>
  <c r="S2958"/>
  <c r="R2958"/>
  <c r="Q2958"/>
  <c r="BE99" i="1"/>
  <c r="BF99"/>
  <c r="BG99" s="1"/>
  <c r="F2958" i="34" s="1"/>
  <c r="BH99" i="1"/>
  <c r="BI99"/>
  <c r="BJ99" s="1"/>
  <c r="BK99"/>
  <c r="J2958" i="34" s="1"/>
  <c r="BL99" i="1"/>
  <c r="BO99"/>
  <c r="BP99"/>
  <c r="M2958" i="34"/>
  <c r="K2958"/>
  <c r="G2958"/>
  <c r="D2958"/>
  <c r="BD99" i="1"/>
  <c r="B2958" i="34" s="1"/>
  <c r="R2957"/>
  <c r="Q2957"/>
  <c r="AH99" i="1"/>
  <c r="AI99"/>
  <c r="AJ99" s="1"/>
  <c r="F2957" i="34" s="1"/>
  <c r="AK99" i="1"/>
  <c r="G2957" i="34" s="1"/>
  <c r="AL99" i="1"/>
  <c r="AN99"/>
  <c r="J2957" i="34" s="1"/>
  <c r="AO99" i="1"/>
  <c r="AP99"/>
  <c r="L2957" i="34" s="1"/>
  <c r="AR99" i="1"/>
  <c r="M2957" i="34" s="1"/>
  <c r="AS99" i="1"/>
  <c r="AT99" s="1"/>
  <c r="O2957" i="34" s="1"/>
  <c r="N2957"/>
  <c r="K2957"/>
  <c r="H2957"/>
  <c r="D2957"/>
  <c r="B2957"/>
  <c r="R2956"/>
  <c r="L99" i="1"/>
  <c r="M99"/>
  <c r="N99" s="1"/>
  <c r="F2956" i="34" s="1"/>
  <c r="O99" i="1"/>
  <c r="G2956" i="34" s="1"/>
  <c r="P99" i="1"/>
  <c r="R99"/>
  <c r="J2956" i="34" s="1"/>
  <c r="S99" i="1"/>
  <c r="T99"/>
  <c r="L2956" i="34" s="1"/>
  <c r="V99" i="1"/>
  <c r="M2956" i="34" s="1"/>
  <c r="W99" i="1"/>
  <c r="X99" s="1"/>
  <c r="O2956" i="34" s="1"/>
  <c r="N2956"/>
  <c r="K2956"/>
  <c r="H2956"/>
  <c r="D2956"/>
  <c r="B2956"/>
  <c r="S2955"/>
  <c r="R2955"/>
  <c r="Q2955"/>
  <c r="O2955"/>
  <c r="N2955"/>
  <c r="M2955"/>
  <c r="L2955"/>
  <c r="K2955"/>
  <c r="J2955"/>
  <c r="I2955"/>
  <c r="H2955"/>
  <c r="G2955"/>
  <c r="E2955"/>
  <c r="D2955"/>
  <c r="S2952"/>
  <c r="B99" i="23"/>
  <c r="T99" s="1"/>
  <c r="C99" s="1"/>
  <c r="CK99" i="3" s="1"/>
  <c r="H99" i="1" s="1"/>
  <c r="G2952" i="34" s="1"/>
  <c r="D2952"/>
  <c r="S2951"/>
  <c r="P2951"/>
  <c r="J2951"/>
  <c r="D2951"/>
  <c r="D2950"/>
  <c r="D2949"/>
  <c r="D2948"/>
  <c r="D2947"/>
  <c r="B2946"/>
  <c r="S2939"/>
  <c r="HG98" i="1"/>
  <c r="HH98"/>
  <c r="P2939" i="34" s="1"/>
  <c r="Z98" i="1"/>
  <c r="AA98"/>
  <c r="AB98" s="1"/>
  <c r="S2924" i="34" s="1"/>
  <c r="AV98" i="1"/>
  <c r="Q2925" i="34" s="1"/>
  <c r="AW98" i="1"/>
  <c r="AX98"/>
  <c r="BS98"/>
  <c r="BT98"/>
  <c r="CO98"/>
  <c r="CP98"/>
  <c r="CQ98" s="1"/>
  <c r="DK98"/>
  <c r="DL98"/>
  <c r="EG98"/>
  <c r="EH98"/>
  <c r="EI98"/>
  <c r="EJ98" s="1"/>
  <c r="GN98" s="1"/>
  <c r="AF98"/>
  <c r="FS98" s="1"/>
  <c r="BB98"/>
  <c r="FV98" s="1"/>
  <c r="BY98"/>
  <c r="FY98" s="1"/>
  <c r="CU98"/>
  <c r="GG98" s="1"/>
  <c r="DQ98"/>
  <c r="GJ98" s="1"/>
  <c r="EM98"/>
  <c r="GM98" s="1"/>
  <c r="P2937" i="34"/>
  <c r="DZ98" i="3"/>
  <c r="M2937" i="34"/>
  <c r="ED98" i="3"/>
  <c r="J2937" i="34"/>
  <c r="DV98" i="3"/>
  <c r="G2937" i="34"/>
  <c r="CU98" i="3"/>
  <c r="CS98"/>
  <c r="DP98"/>
  <c r="DR98"/>
  <c r="D2937" i="34"/>
  <c r="P2936"/>
  <c r="M2936"/>
  <c r="J2936"/>
  <c r="G2936"/>
  <c r="D2936"/>
  <c r="P2935"/>
  <c r="M2935"/>
  <c r="J2935"/>
  <c r="G2935"/>
  <c r="D2935"/>
  <c r="FP98" i="1"/>
  <c r="V2934" i="34" s="1"/>
  <c r="U2934"/>
  <c r="T2934"/>
  <c r="FM98" i="1"/>
  <c r="P2934" i="34" s="1"/>
  <c r="FK98" i="1"/>
  <c r="M2934" i="34" s="1"/>
  <c r="FL98" i="1"/>
  <c r="J2934" i="34" s="1"/>
  <c r="FJ98" i="1"/>
  <c r="G2934" i="34" s="1"/>
  <c r="FI98" i="1"/>
  <c r="D2934" i="34" s="1"/>
  <c r="B2934"/>
  <c r="FF98" i="1"/>
  <c r="V2933" i="34" s="1"/>
  <c r="U2933"/>
  <c r="T2933"/>
  <c r="FC98" i="1"/>
  <c r="P2933" i="34" s="1"/>
  <c r="FA98" i="1"/>
  <c r="M2933" i="34" s="1"/>
  <c r="FB98" i="1"/>
  <c r="J2933" i="34" s="1"/>
  <c r="EZ98" i="1"/>
  <c r="G2933" i="34" s="1"/>
  <c r="EY98" i="1"/>
  <c r="D2933" i="34" s="1"/>
  <c r="B2933"/>
  <c r="EV98" i="1"/>
  <c r="V2932" i="34" s="1"/>
  <c r="U2932"/>
  <c r="T2932"/>
  <c r="ES98" i="1"/>
  <c r="P2932" i="34" s="1"/>
  <c r="EQ98" i="1"/>
  <c r="M2932" i="34" s="1"/>
  <c r="ER98" i="1"/>
  <c r="J2932" i="34" s="1"/>
  <c r="EP98" i="1"/>
  <c r="G2932" i="34" s="1"/>
  <c r="EO98" i="1"/>
  <c r="D2932" i="34" s="1"/>
  <c r="B2932"/>
  <c r="T2931"/>
  <c r="S2931"/>
  <c r="P2931"/>
  <c r="M2931"/>
  <c r="J2931"/>
  <c r="G2931"/>
  <c r="D2931"/>
  <c r="S2929"/>
  <c r="R2929"/>
  <c r="Q2929"/>
  <c r="DS98" i="1"/>
  <c r="DT98"/>
  <c r="DU98" s="1"/>
  <c r="F2929" i="34" s="1"/>
  <c r="DV98" i="1"/>
  <c r="G2929" i="34" s="1"/>
  <c r="DW98" i="1"/>
  <c r="DX98" s="1"/>
  <c r="DY98"/>
  <c r="J2929" i="34" s="1"/>
  <c r="DZ98" i="1"/>
  <c r="EC98"/>
  <c r="ED98"/>
  <c r="M2929" i="34"/>
  <c r="H2929"/>
  <c r="D2929"/>
  <c r="B2929"/>
  <c r="Q2928"/>
  <c r="CW98" i="1"/>
  <c r="CX98"/>
  <c r="CY98" s="1"/>
  <c r="F2928" i="34" s="1"/>
  <c r="CZ98" i="1"/>
  <c r="DA98"/>
  <c r="DB98" s="1"/>
  <c r="DC98"/>
  <c r="J2928" i="34" s="1"/>
  <c r="DD98" i="1"/>
  <c r="DG98"/>
  <c r="DH98"/>
  <c r="M2928" i="34"/>
  <c r="K2928"/>
  <c r="G2928"/>
  <c r="D2928"/>
  <c r="B2928"/>
  <c r="R2927"/>
  <c r="Q2927"/>
  <c r="CA98" i="1"/>
  <c r="CB98"/>
  <c r="CD98"/>
  <c r="G2927" i="34" s="1"/>
  <c r="CE98" i="1"/>
  <c r="CF98"/>
  <c r="I2927" i="34" s="1"/>
  <c r="CG98" i="1"/>
  <c r="CH98"/>
  <c r="CI98" s="1"/>
  <c r="L2927" i="34" s="1"/>
  <c r="CK98" i="1"/>
  <c r="CL98"/>
  <c r="M2927" i="34"/>
  <c r="J2927"/>
  <c r="H2927"/>
  <c r="D2927"/>
  <c r="B2927"/>
  <c r="Q2926"/>
  <c r="BE98" i="1"/>
  <c r="BF98"/>
  <c r="BG98" s="1"/>
  <c r="F2926" i="34" s="1"/>
  <c r="BH98" i="1"/>
  <c r="G2926" i="34" s="1"/>
  <c r="BI98" i="1"/>
  <c r="BJ98" s="1"/>
  <c r="BK98"/>
  <c r="J2926" i="34" s="1"/>
  <c r="BL98" i="1"/>
  <c r="BO98"/>
  <c r="BP98"/>
  <c r="M2926" i="34"/>
  <c r="H2926"/>
  <c r="D2926"/>
  <c r="BD98" i="1"/>
  <c r="B2926" i="34" s="1"/>
  <c r="R2925"/>
  <c r="AH98" i="1"/>
  <c r="AI98"/>
  <c r="AJ98" s="1"/>
  <c r="F2925" i="34" s="1"/>
  <c r="AK98" i="1"/>
  <c r="G2925" i="34" s="1"/>
  <c r="AL98" i="1"/>
  <c r="AN98"/>
  <c r="J2925" i="34" s="1"/>
  <c r="AO98" i="1"/>
  <c r="AP98"/>
  <c r="L2925" i="34" s="1"/>
  <c r="AR98" i="1"/>
  <c r="M2925" i="34" s="1"/>
  <c r="AS98" i="1"/>
  <c r="AT98" s="1"/>
  <c r="O2925" i="34" s="1"/>
  <c r="N2925"/>
  <c r="K2925"/>
  <c r="H2925"/>
  <c r="D2925"/>
  <c r="B2925"/>
  <c r="R2924"/>
  <c r="Q2924"/>
  <c r="L98" i="1"/>
  <c r="D2924" i="34" s="1"/>
  <c r="M98" i="1"/>
  <c r="N98"/>
  <c r="F2924" i="34" s="1"/>
  <c r="O98" i="1"/>
  <c r="P98"/>
  <c r="Q98" s="1"/>
  <c r="I2924" i="34" s="1"/>
  <c r="R98" i="1"/>
  <c r="S98"/>
  <c r="T98" s="1"/>
  <c r="L2924" i="34" s="1"/>
  <c r="V98" i="1"/>
  <c r="M2924" i="34" s="1"/>
  <c r="W98" i="1"/>
  <c r="X98"/>
  <c r="O2924" i="34" s="1"/>
  <c r="N2924"/>
  <c r="J2924"/>
  <c r="G2924"/>
  <c r="E2924"/>
  <c r="B2924"/>
  <c r="S2923"/>
  <c r="R2923"/>
  <c r="Q2923"/>
  <c r="O2923"/>
  <c r="N2923"/>
  <c r="M2923"/>
  <c r="L2923"/>
  <c r="K2923"/>
  <c r="J2923"/>
  <c r="I2923"/>
  <c r="H2923"/>
  <c r="G2923"/>
  <c r="E2923"/>
  <c r="D2923"/>
  <c r="S2920"/>
  <c r="B98" i="23"/>
  <c r="T98" s="1"/>
  <c r="C98" s="1"/>
  <c r="CK98" i="3" s="1"/>
  <c r="H98" i="1" s="1"/>
  <c r="G2920" i="34" s="1"/>
  <c r="D2920"/>
  <c r="S2919"/>
  <c r="P2919"/>
  <c r="J2919"/>
  <c r="D2919"/>
  <c r="D2918"/>
  <c r="D2917"/>
  <c r="D2916"/>
  <c r="D2915"/>
  <c r="B2914"/>
  <c r="S2907"/>
  <c r="HG97" i="1"/>
  <c r="HH97"/>
  <c r="P2907" i="34" s="1"/>
  <c r="Z97" i="1"/>
  <c r="AA97"/>
  <c r="AV97"/>
  <c r="AW97"/>
  <c r="AX97" s="1"/>
  <c r="BS97"/>
  <c r="BT97"/>
  <c r="CO97"/>
  <c r="Q2895" i="34" s="1"/>
  <c r="CP97" i="1"/>
  <c r="CQ97" s="1"/>
  <c r="DK97"/>
  <c r="DL97"/>
  <c r="EG97"/>
  <c r="Q2897" i="34" s="1"/>
  <c r="EH97" i="1"/>
  <c r="EI97"/>
  <c r="AF97"/>
  <c r="FS97" s="1"/>
  <c r="BB97"/>
  <c r="FV97" s="1"/>
  <c r="HD97" s="1"/>
  <c r="D2907" i="34" s="1"/>
  <c r="BY97" i="1"/>
  <c r="FY97" s="1"/>
  <c r="CU97"/>
  <c r="GG97" s="1"/>
  <c r="DQ97"/>
  <c r="GJ97" s="1"/>
  <c r="EM97"/>
  <c r="GM97" s="1"/>
  <c r="P2905" i="34"/>
  <c r="DZ97" i="3"/>
  <c r="M2905" i="34"/>
  <c r="ED97" i="3"/>
  <c r="J2905" i="34"/>
  <c r="DV97" i="3"/>
  <c r="G2905" i="34"/>
  <c r="CU97" i="3"/>
  <c r="CS97"/>
  <c r="DP97"/>
  <c r="DR97"/>
  <c r="D2905" i="34"/>
  <c r="S2904"/>
  <c r="P2904"/>
  <c r="M2904"/>
  <c r="J2904"/>
  <c r="G2904"/>
  <c r="D2904"/>
  <c r="P2903"/>
  <c r="M2903"/>
  <c r="J2903"/>
  <c r="G2903"/>
  <c r="D2903"/>
  <c r="FP97" i="1"/>
  <c r="V2902" i="34" s="1"/>
  <c r="U2902"/>
  <c r="T2902"/>
  <c r="FM97" i="1"/>
  <c r="P2902" i="34" s="1"/>
  <c r="FK97" i="1"/>
  <c r="M2902" i="34" s="1"/>
  <c r="FL97" i="1"/>
  <c r="J2902" i="34" s="1"/>
  <c r="FJ97" i="1"/>
  <c r="G2902" i="34" s="1"/>
  <c r="FI97" i="1"/>
  <c r="D2902" i="34" s="1"/>
  <c r="B2902"/>
  <c r="FF97" i="1"/>
  <c r="V2901" i="34" s="1"/>
  <c r="U2901"/>
  <c r="T2901"/>
  <c r="FC97" i="1"/>
  <c r="P2901" i="34" s="1"/>
  <c r="FA97" i="1"/>
  <c r="M2901" i="34" s="1"/>
  <c r="FB97" i="1"/>
  <c r="J2901" i="34" s="1"/>
  <c r="EZ97" i="1"/>
  <c r="G2901" i="34" s="1"/>
  <c r="EY97" i="1"/>
  <c r="D2901" i="34" s="1"/>
  <c r="B2901"/>
  <c r="EV97" i="1"/>
  <c r="V2900" i="34" s="1"/>
  <c r="U2900"/>
  <c r="T2900"/>
  <c r="ES97" i="1"/>
  <c r="P2900" i="34" s="1"/>
  <c r="EQ97" i="1"/>
  <c r="M2900" i="34" s="1"/>
  <c r="ER97" i="1"/>
  <c r="J2900" i="34" s="1"/>
  <c r="EP97" i="1"/>
  <c r="G2900" i="34" s="1"/>
  <c r="EO97" i="1"/>
  <c r="D2900" i="34" s="1"/>
  <c r="B2900"/>
  <c r="T2899"/>
  <c r="S2899"/>
  <c r="P2899"/>
  <c r="M2899"/>
  <c r="J2899"/>
  <c r="G2899"/>
  <c r="D2899"/>
  <c r="R2897"/>
  <c r="DS97" i="1"/>
  <c r="D2897" i="34" s="1"/>
  <c r="DT97" i="1"/>
  <c r="DU97"/>
  <c r="F2897" i="34" s="1"/>
  <c r="DV97" i="1"/>
  <c r="DW97"/>
  <c r="DX97" s="1"/>
  <c r="I2897" i="34" s="1"/>
  <c r="DY97" i="1"/>
  <c r="DZ97"/>
  <c r="EA97" s="1"/>
  <c r="L2897" i="34" s="1"/>
  <c r="EC97" i="1"/>
  <c r="M2897" i="34" s="1"/>
  <c r="ED97" i="1"/>
  <c r="EE97"/>
  <c r="O2897" i="34" s="1"/>
  <c r="N2897"/>
  <c r="J2897"/>
  <c r="G2897"/>
  <c r="E2897"/>
  <c r="B2897"/>
  <c r="R2896"/>
  <c r="Q2896"/>
  <c r="CW97" i="1"/>
  <c r="CX97"/>
  <c r="CY97" s="1"/>
  <c r="F2896" i="34" s="1"/>
  <c r="CZ97" i="1"/>
  <c r="G2896" i="34" s="1"/>
  <c r="DA97" i="1"/>
  <c r="DC97"/>
  <c r="J2896" i="34" s="1"/>
  <c r="DD97" i="1"/>
  <c r="DE97"/>
  <c r="L2896" i="34" s="1"/>
  <c r="DG97" i="1"/>
  <c r="M2896" i="34" s="1"/>
  <c r="DH97" i="1"/>
  <c r="DI97" s="1"/>
  <c r="O2896" i="34" s="1"/>
  <c r="N2896"/>
  <c r="K2896"/>
  <c r="H2896"/>
  <c r="D2896"/>
  <c r="B2896"/>
  <c r="R2895"/>
  <c r="CA97" i="1"/>
  <c r="CB97"/>
  <c r="CC97" s="1"/>
  <c r="F2895" i="34" s="1"/>
  <c r="CD97" i="1"/>
  <c r="G2895" i="34" s="1"/>
  <c r="CE97" i="1"/>
  <c r="CG97"/>
  <c r="J2895" i="34" s="1"/>
  <c r="CH97" i="1"/>
  <c r="CI97"/>
  <c r="L2895" i="34" s="1"/>
  <c r="CK97" i="1"/>
  <c r="M2895" i="34" s="1"/>
  <c r="CL97" i="1"/>
  <c r="CM97" s="1"/>
  <c r="O2895" i="34" s="1"/>
  <c r="N2895"/>
  <c r="K2895"/>
  <c r="H2895"/>
  <c r="D2895"/>
  <c r="B2895"/>
  <c r="R2894"/>
  <c r="Q2894"/>
  <c r="BE97" i="1"/>
  <c r="D2894" i="34" s="1"/>
  <c r="BF97" i="1"/>
  <c r="BG97"/>
  <c r="F2894" i="34" s="1"/>
  <c r="BH97" i="1"/>
  <c r="BI97"/>
  <c r="BJ97" s="1"/>
  <c r="I2894" i="34" s="1"/>
  <c r="BK97" i="1"/>
  <c r="BL97"/>
  <c r="BM97" s="1"/>
  <c r="L2894" i="34" s="1"/>
  <c r="BO97" i="1"/>
  <c r="M2894" i="34" s="1"/>
  <c r="BP97" i="1"/>
  <c r="BQ97"/>
  <c r="O2894" i="34" s="1"/>
  <c r="N2894"/>
  <c r="J2894"/>
  <c r="G2894"/>
  <c r="E2894"/>
  <c r="BD97" i="1"/>
  <c r="B2894" i="34" s="1"/>
  <c r="R2893"/>
  <c r="Q2893"/>
  <c r="AH97" i="1"/>
  <c r="AI97"/>
  <c r="AJ97" s="1"/>
  <c r="F2893" i="34" s="1"/>
  <c r="AK97" i="1"/>
  <c r="AL97"/>
  <c r="AM97" s="1"/>
  <c r="AN97"/>
  <c r="J2893" i="34" s="1"/>
  <c r="AO97" i="1"/>
  <c r="AR97"/>
  <c r="AS97"/>
  <c r="M2893" i="34"/>
  <c r="K2893"/>
  <c r="G2893"/>
  <c r="D2893"/>
  <c r="B2893"/>
  <c r="Q2892"/>
  <c r="L97" i="1"/>
  <c r="D2892" i="34" s="1"/>
  <c r="M97" i="1"/>
  <c r="O97"/>
  <c r="G2892" i="34" s="1"/>
  <c r="P97" i="1"/>
  <c r="Q97"/>
  <c r="R97"/>
  <c r="S97"/>
  <c r="T97" s="1"/>
  <c r="L2892" i="34" s="1"/>
  <c r="V97" i="1"/>
  <c r="W97"/>
  <c r="M2892" i="34"/>
  <c r="J2892"/>
  <c r="H2892"/>
  <c r="E2892"/>
  <c r="B2892"/>
  <c r="S2891"/>
  <c r="R2891"/>
  <c r="Q2891"/>
  <c r="O2891"/>
  <c r="N2891"/>
  <c r="M2891"/>
  <c r="L2891"/>
  <c r="K2891"/>
  <c r="J2891"/>
  <c r="I2891"/>
  <c r="H2891"/>
  <c r="G2891"/>
  <c r="E2891"/>
  <c r="D2891"/>
  <c r="S2888"/>
  <c r="B97" i="23"/>
  <c r="T97" s="1"/>
  <c r="C97" s="1"/>
  <c r="CK97" i="3" s="1"/>
  <c r="H97" i="1" s="1"/>
  <c r="G2888" i="34" s="1"/>
  <c r="D2888"/>
  <c r="S2887"/>
  <c r="P2887"/>
  <c r="J2887"/>
  <c r="D2886"/>
  <c r="D2885"/>
  <c r="D2884"/>
  <c r="D2883"/>
  <c r="B2882"/>
  <c r="S2875"/>
  <c r="HG96" i="1"/>
  <c r="HH96" s="1"/>
  <c r="P2875" i="34" s="1"/>
  <c r="Z96" i="1"/>
  <c r="Q2860" i="34" s="1"/>
  <c r="AA96" i="1"/>
  <c r="AB96" s="1"/>
  <c r="AV96"/>
  <c r="AW96"/>
  <c r="BS96"/>
  <c r="BT96"/>
  <c r="BU96" s="1"/>
  <c r="CO96"/>
  <c r="CP96"/>
  <c r="DK96"/>
  <c r="Q2864" i="34" s="1"/>
  <c r="DL96" i="1"/>
  <c r="DM96" s="1"/>
  <c r="DN96" s="1"/>
  <c r="EG96"/>
  <c r="Q2865" i="34" s="1"/>
  <c r="EH96" i="1"/>
  <c r="AF96"/>
  <c r="FS96" s="1"/>
  <c r="BB96"/>
  <c r="FV96" s="1"/>
  <c r="BY96"/>
  <c r="FY96" s="1"/>
  <c r="CU96"/>
  <c r="GG96" s="1"/>
  <c r="DQ96"/>
  <c r="GJ96" s="1"/>
  <c r="EM96"/>
  <c r="GM96" s="1"/>
  <c r="P2873" i="34"/>
  <c r="DZ96" i="3"/>
  <c r="M2873" i="34"/>
  <c r="ED96" i="3"/>
  <c r="J2873" i="34"/>
  <c r="DV96" i="3"/>
  <c r="G2873" i="34"/>
  <c r="CU96" i="3"/>
  <c r="CS96"/>
  <c r="DP96"/>
  <c r="DR96"/>
  <c r="D2873" i="34"/>
  <c r="S2872"/>
  <c r="P2872"/>
  <c r="M2872"/>
  <c r="J2872"/>
  <c r="G2872"/>
  <c r="D2872"/>
  <c r="P2871"/>
  <c r="M2871"/>
  <c r="J2871"/>
  <c r="G2871"/>
  <c r="D2871"/>
  <c r="FP96" i="1"/>
  <c r="V2870" i="34"/>
  <c r="U2870"/>
  <c r="T2870"/>
  <c r="FM96" i="1"/>
  <c r="P2870" i="34"/>
  <c r="FK96" i="1"/>
  <c r="M2870" i="34"/>
  <c r="FL96" i="1"/>
  <c r="J2870" i="34"/>
  <c r="FJ96" i="1"/>
  <c r="G2870" i="34"/>
  <c r="FI96" i="1"/>
  <c r="D2870" i="34"/>
  <c r="B2870"/>
  <c r="FF96" i="1"/>
  <c r="V2869" i="34" s="1"/>
  <c r="U2869"/>
  <c r="T2869"/>
  <c r="FC96" i="1"/>
  <c r="P2869" i="34" s="1"/>
  <c r="FA96" i="1"/>
  <c r="M2869" i="34" s="1"/>
  <c r="FB96" i="1"/>
  <c r="J2869" i="34" s="1"/>
  <c r="EZ96" i="1"/>
  <c r="G2869" i="34" s="1"/>
  <c r="EY96" i="1"/>
  <c r="D2869" i="34" s="1"/>
  <c r="B2869"/>
  <c r="EV96" i="1"/>
  <c r="V2868" i="34"/>
  <c r="U2868"/>
  <c r="T2868"/>
  <c r="ES96" i="1"/>
  <c r="P2868" i="34"/>
  <c r="EQ96" i="1"/>
  <c r="M2868" i="34"/>
  <c r="ER96" i="1"/>
  <c r="J2868" i="34"/>
  <c r="EP96" i="1"/>
  <c r="G2868" i="34"/>
  <c r="EO96" i="1"/>
  <c r="D2868" i="34"/>
  <c r="B2868"/>
  <c r="T2867"/>
  <c r="S2867"/>
  <c r="P2867"/>
  <c r="M2867"/>
  <c r="J2867"/>
  <c r="G2867"/>
  <c r="D2867"/>
  <c r="DS96" i="1"/>
  <c r="D2865" i="34" s="1"/>
  <c r="DT96" i="1"/>
  <c r="DV96"/>
  <c r="G2865" i="34" s="1"/>
  <c r="DW96" i="1"/>
  <c r="DX96"/>
  <c r="DY96"/>
  <c r="DZ96"/>
  <c r="EA96" s="1"/>
  <c r="L2865" i="34" s="1"/>
  <c r="EC96" i="1"/>
  <c r="ED96"/>
  <c r="M2865" i="34"/>
  <c r="J2865"/>
  <c r="H2865"/>
  <c r="E2865"/>
  <c r="B2865"/>
  <c r="CW96" i="1"/>
  <c r="D2864" i="34" s="1"/>
  <c r="CX96" i="1"/>
  <c r="CZ96"/>
  <c r="G2864" i="34" s="1"/>
  <c r="DA96" i="1"/>
  <c r="DB96"/>
  <c r="DC96"/>
  <c r="DD96"/>
  <c r="DE96" s="1"/>
  <c r="L2864" i="34" s="1"/>
  <c r="DG96" i="1"/>
  <c r="DH96"/>
  <c r="M2864" i="34"/>
  <c r="J2864"/>
  <c r="H2864"/>
  <c r="E2864"/>
  <c r="B2864"/>
  <c r="Q2863"/>
  <c r="CA96" i="1"/>
  <c r="CB96"/>
  <c r="CD96"/>
  <c r="G2863" i="34" s="1"/>
  <c r="CE96" i="1"/>
  <c r="CF96"/>
  <c r="I2863" i="34" s="1"/>
  <c r="CG96" i="1"/>
  <c r="CH96"/>
  <c r="CI96" s="1"/>
  <c r="L2863" i="34" s="1"/>
  <c r="CK96" i="1"/>
  <c r="CL96"/>
  <c r="M2863" i="34"/>
  <c r="J2863"/>
  <c r="H2863"/>
  <c r="D2863"/>
  <c r="B2863"/>
  <c r="Q2862"/>
  <c r="BE96" i="1"/>
  <c r="BF96"/>
  <c r="BG96" s="1"/>
  <c r="F2862" i="34" s="1"/>
  <c r="BH96" i="1"/>
  <c r="BI96"/>
  <c r="BJ96" s="1"/>
  <c r="BK96"/>
  <c r="J2862" i="34" s="1"/>
  <c r="BL96" i="1"/>
  <c r="BO96"/>
  <c r="BP96"/>
  <c r="M2862" i="34"/>
  <c r="K2862"/>
  <c r="G2862"/>
  <c r="D2862"/>
  <c r="BD96" i="1"/>
  <c r="B2862" i="34" s="1"/>
  <c r="R2861"/>
  <c r="Q2861"/>
  <c r="AH96" i="1"/>
  <c r="AI96"/>
  <c r="AJ96" s="1"/>
  <c r="F2861" i="34" s="1"/>
  <c r="AK96" i="1"/>
  <c r="G2861" i="34" s="1"/>
  <c r="AL96" i="1"/>
  <c r="AN96"/>
  <c r="J2861" i="34" s="1"/>
  <c r="AO96" i="1"/>
  <c r="AP96"/>
  <c r="L2861" i="34" s="1"/>
  <c r="AR96" i="1"/>
  <c r="M2861" i="34" s="1"/>
  <c r="AS96" i="1"/>
  <c r="AT96" s="1"/>
  <c r="O2861" i="34" s="1"/>
  <c r="N2861"/>
  <c r="K2861"/>
  <c r="H2861"/>
  <c r="D2861"/>
  <c r="B2861"/>
  <c r="R2860"/>
  <c r="L96" i="1"/>
  <c r="M96"/>
  <c r="N96" s="1"/>
  <c r="F2860" i="34" s="1"/>
  <c r="O96" i="1"/>
  <c r="G2860" i="34" s="1"/>
  <c r="P96" i="1"/>
  <c r="R96"/>
  <c r="J2860" i="34" s="1"/>
  <c r="S96" i="1"/>
  <c r="T96"/>
  <c r="L2860" i="34" s="1"/>
  <c r="V96" i="1"/>
  <c r="M2860" i="34" s="1"/>
  <c r="W96" i="1"/>
  <c r="X96" s="1"/>
  <c r="O2860" i="34" s="1"/>
  <c r="N2860"/>
  <c r="K2860"/>
  <c r="H2860"/>
  <c r="D2860"/>
  <c r="B2860"/>
  <c r="S2859"/>
  <c r="R2859"/>
  <c r="Q2859"/>
  <c r="O2859"/>
  <c r="N2859"/>
  <c r="M2859"/>
  <c r="L2859"/>
  <c r="K2859"/>
  <c r="J2859"/>
  <c r="I2859"/>
  <c r="H2859"/>
  <c r="G2859"/>
  <c r="E2859"/>
  <c r="D2859"/>
  <c r="S2856"/>
  <c r="B96" i="23"/>
  <c r="T96" s="1"/>
  <c r="C96" s="1"/>
  <c r="CK96" i="3" s="1"/>
  <c r="H96" i="1" s="1"/>
  <c r="G2856" i="34" s="1"/>
  <c r="D2856"/>
  <c r="S2855"/>
  <c r="P2855"/>
  <c r="J2855"/>
  <c r="D2855"/>
  <c r="D2854"/>
  <c r="D2853"/>
  <c r="D2852"/>
  <c r="D2851"/>
  <c r="B2850"/>
  <c r="S2843"/>
  <c r="HG95" i="1"/>
  <c r="HH95"/>
  <c r="P2843" i="34" s="1"/>
  <c r="Z95" i="1"/>
  <c r="AA95"/>
  <c r="AB95" s="1"/>
  <c r="S2828" i="34" s="1"/>
  <c r="AV95" i="1"/>
  <c r="Q2829" i="34" s="1"/>
  <c r="AW95" i="1"/>
  <c r="AX95"/>
  <c r="BS95"/>
  <c r="BT95"/>
  <c r="CO95"/>
  <c r="CP95"/>
  <c r="CQ95" s="1"/>
  <c r="DK95"/>
  <c r="DL95"/>
  <c r="EG95"/>
  <c r="EH95"/>
  <c r="EI95"/>
  <c r="EJ95" s="1"/>
  <c r="GN95" s="1"/>
  <c r="AF95"/>
  <c r="FS95" s="1"/>
  <c r="BB95"/>
  <c r="FV95" s="1"/>
  <c r="BY95"/>
  <c r="FY95" s="1"/>
  <c r="CU95"/>
  <c r="GG95" s="1"/>
  <c r="DQ95"/>
  <c r="GJ95" s="1"/>
  <c r="EM95"/>
  <c r="GM95" s="1"/>
  <c r="P2841" i="34"/>
  <c r="DZ95" i="3"/>
  <c r="M2841" i="34"/>
  <c r="ED95" i="3"/>
  <c r="J2841" i="34"/>
  <c r="DV95" i="3"/>
  <c r="G2841" i="34"/>
  <c r="CU95" i="3"/>
  <c r="CS95"/>
  <c r="DP95"/>
  <c r="DR95"/>
  <c r="D2841" i="34"/>
  <c r="P2840"/>
  <c r="M2840"/>
  <c r="J2840"/>
  <c r="G2840"/>
  <c r="D2840"/>
  <c r="P2839"/>
  <c r="M2839"/>
  <c r="J2839"/>
  <c r="G2839"/>
  <c r="D2839"/>
  <c r="FP95" i="1"/>
  <c r="V2838" i="34" s="1"/>
  <c r="U2838"/>
  <c r="T2838"/>
  <c r="FM95" i="1"/>
  <c r="P2838" i="34" s="1"/>
  <c r="FK95" i="1"/>
  <c r="M2838" i="34" s="1"/>
  <c r="FL95" i="1"/>
  <c r="J2838" i="34" s="1"/>
  <c r="FJ95" i="1"/>
  <c r="G2838" i="34" s="1"/>
  <c r="FI95" i="1"/>
  <c r="D2838" i="34" s="1"/>
  <c r="B2838"/>
  <c r="FF95" i="1"/>
  <c r="V2837" i="34" s="1"/>
  <c r="U2837"/>
  <c r="T2837"/>
  <c r="FC95" i="1"/>
  <c r="P2837" i="34" s="1"/>
  <c r="FA95" i="1"/>
  <c r="M2837" i="34" s="1"/>
  <c r="FB95" i="1"/>
  <c r="J2837" i="34" s="1"/>
  <c r="EZ95" i="1"/>
  <c r="G2837" i="34" s="1"/>
  <c r="EY95" i="1"/>
  <c r="D2837" i="34" s="1"/>
  <c r="B2837"/>
  <c r="EV95" i="1"/>
  <c r="V2836" i="34" s="1"/>
  <c r="U2836"/>
  <c r="T2836"/>
  <c r="ES95" i="1"/>
  <c r="P2836" i="34" s="1"/>
  <c r="EQ95" i="1"/>
  <c r="M2836" i="34" s="1"/>
  <c r="ER95" i="1"/>
  <c r="J2836" i="34" s="1"/>
  <c r="EP95" i="1"/>
  <c r="G2836" i="34" s="1"/>
  <c r="EO95" i="1"/>
  <c r="D2836" i="34" s="1"/>
  <c r="B2836"/>
  <c r="T2835"/>
  <c r="S2835"/>
  <c r="P2835"/>
  <c r="M2835"/>
  <c r="J2835"/>
  <c r="G2835"/>
  <c r="D2835"/>
  <c r="S2833"/>
  <c r="R2833"/>
  <c r="Q2833"/>
  <c r="DS95" i="1"/>
  <c r="DT95"/>
  <c r="DU95" s="1"/>
  <c r="F2833" i="34" s="1"/>
  <c r="DV95" i="1"/>
  <c r="G2833" i="34" s="1"/>
  <c r="DW95" i="1"/>
  <c r="DX95" s="1"/>
  <c r="DY95"/>
  <c r="J2833" i="34" s="1"/>
  <c r="DZ95" i="1"/>
  <c r="EC95"/>
  <c r="ED95"/>
  <c r="M2833" i="34"/>
  <c r="H2833"/>
  <c r="D2833"/>
  <c r="B2833"/>
  <c r="Q2832"/>
  <c r="CW95" i="1"/>
  <c r="CX95"/>
  <c r="CY95" s="1"/>
  <c r="F2832" i="34" s="1"/>
  <c r="CZ95" i="1"/>
  <c r="DA95"/>
  <c r="DB95" s="1"/>
  <c r="DC95"/>
  <c r="J2832" i="34" s="1"/>
  <c r="DD95" i="1"/>
  <c r="DG95"/>
  <c r="DH95"/>
  <c r="M2832" i="34"/>
  <c r="K2832"/>
  <c r="G2832"/>
  <c r="D2832"/>
  <c r="B2832"/>
  <c r="R2831"/>
  <c r="Q2831"/>
  <c r="CA95" i="1"/>
  <c r="CB95"/>
  <c r="CD95"/>
  <c r="G2831" i="34" s="1"/>
  <c r="CE95" i="1"/>
  <c r="CF95"/>
  <c r="I2831" i="34" s="1"/>
  <c r="CG95" i="1"/>
  <c r="CH95"/>
  <c r="CI95" s="1"/>
  <c r="L2831" i="34" s="1"/>
  <c r="CK95" i="1"/>
  <c r="CL95"/>
  <c r="M2831" i="34"/>
  <c r="J2831"/>
  <c r="H2831"/>
  <c r="D2831"/>
  <c r="B2831"/>
  <c r="Q2830"/>
  <c r="BE95" i="1"/>
  <c r="BF95"/>
  <c r="BG95" s="1"/>
  <c r="F2830" i="34" s="1"/>
  <c r="BH95" i="1"/>
  <c r="G2830" i="34" s="1"/>
  <c r="BI95" i="1"/>
  <c r="BJ95" s="1"/>
  <c r="BK95"/>
  <c r="J2830" i="34" s="1"/>
  <c r="BL95" i="1"/>
  <c r="BO95"/>
  <c r="BP95"/>
  <c r="M2830" i="34"/>
  <c r="H2830"/>
  <c r="D2830"/>
  <c r="BD95" i="1"/>
  <c r="B2830" i="34" s="1"/>
  <c r="R2829"/>
  <c r="AH95" i="1"/>
  <c r="AI95"/>
  <c r="AJ95" s="1"/>
  <c r="F2829" i="34" s="1"/>
  <c r="AK95" i="1"/>
  <c r="G2829" i="34" s="1"/>
  <c r="AL95" i="1"/>
  <c r="AN95"/>
  <c r="J2829" i="34" s="1"/>
  <c r="AO95" i="1"/>
  <c r="AP95"/>
  <c r="L2829" i="34" s="1"/>
  <c r="AR95" i="1"/>
  <c r="M2829" i="34" s="1"/>
  <c r="AS95" i="1"/>
  <c r="AT95" s="1"/>
  <c r="O2829" i="34" s="1"/>
  <c r="N2829"/>
  <c r="K2829"/>
  <c r="H2829"/>
  <c r="D2829"/>
  <c r="B2829"/>
  <c r="R2828"/>
  <c r="Q2828"/>
  <c r="L95" i="1"/>
  <c r="D2828" i="34" s="1"/>
  <c r="M95" i="1"/>
  <c r="N95"/>
  <c r="F2828" i="34" s="1"/>
  <c r="O95" i="1"/>
  <c r="P95"/>
  <c r="Q95" s="1"/>
  <c r="I2828" i="34" s="1"/>
  <c r="R95" i="1"/>
  <c r="S95"/>
  <c r="T95" s="1"/>
  <c r="L2828" i="34" s="1"/>
  <c r="V95" i="1"/>
  <c r="M2828" i="34" s="1"/>
  <c r="W95" i="1"/>
  <c r="X95"/>
  <c r="O2828" i="34" s="1"/>
  <c r="N2828"/>
  <c r="J2828"/>
  <c r="G2828"/>
  <c r="E2828"/>
  <c r="B2828"/>
  <c r="S2827"/>
  <c r="R2827"/>
  <c r="Q2827"/>
  <c r="O2827"/>
  <c r="N2827"/>
  <c r="M2827"/>
  <c r="L2827"/>
  <c r="K2827"/>
  <c r="J2827"/>
  <c r="I2827"/>
  <c r="H2827"/>
  <c r="G2827"/>
  <c r="E2827"/>
  <c r="D2827"/>
  <c r="S2824"/>
  <c r="B95" i="23"/>
  <c r="T95" s="1"/>
  <c r="C95" s="1"/>
  <c r="CK95" i="3" s="1"/>
  <c r="H95" i="1" s="1"/>
  <c r="G2824" i="34" s="1"/>
  <c r="D2824"/>
  <c r="S2823"/>
  <c r="P2823"/>
  <c r="J2823"/>
  <c r="D2823"/>
  <c r="D2822"/>
  <c r="D2821"/>
  <c r="D2820"/>
  <c r="D2819"/>
  <c r="B2818"/>
  <c r="S2811"/>
  <c r="HG94" i="1"/>
  <c r="HH94"/>
  <c r="P2811" i="34" s="1"/>
  <c r="Z94" i="1"/>
  <c r="AA94"/>
  <c r="AV94"/>
  <c r="AW94"/>
  <c r="AX94" s="1"/>
  <c r="BS94"/>
  <c r="Q2798" i="34" s="1"/>
  <c r="BT94" i="1"/>
  <c r="CO94"/>
  <c r="Q2799" i="34" s="1"/>
  <c r="CP94" i="1"/>
  <c r="CQ94" s="1"/>
  <c r="DK94"/>
  <c r="DL94"/>
  <c r="EG94"/>
  <c r="Q2801" i="34" s="1"/>
  <c r="EH94" i="1"/>
  <c r="EI94"/>
  <c r="AF94"/>
  <c r="FS94" s="1"/>
  <c r="BB94"/>
  <c r="FV94" s="1"/>
  <c r="HD94" s="1"/>
  <c r="D2811" i="34" s="1"/>
  <c r="BY94" i="1"/>
  <c r="FY94" s="1"/>
  <c r="CU94"/>
  <c r="GG94" s="1"/>
  <c r="DQ94"/>
  <c r="GJ94" s="1"/>
  <c r="EM94"/>
  <c r="GM94" s="1"/>
  <c r="P2809" i="34"/>
  <c r="DZ94" i="3"/>
  <c r="M2809" i="34"/>
  <c r="ED94" i="3"/>
  <c r="J2809" i="34"/>
  <c r="DV94" i="3"/>
  <c r="G2809" i="34"/>
  <c r="CU94" i="3"/>
  <c r="CS94"/>
  <c r="DP94"/>
  <c r="DR94"/>
  <c r="D2809" i="34"/>
  <c r="S2808"/>
  <c r="P2808"/>
  <c r="M2808"/>
  <c r="J2808"/>
  <c r="G2808"/>
  <c r="D2808"/>
  <c r="P2807"/>
  <c r="M2807"/>
  <c r="J2807"/>
  <c r="G2807"/>
  <c r="D2807"/>
  <c r="FP94" i="1"/>
  <c r="V2806" i="34" s="1"/>
  <c r="U2806"/>
  <c r="T2806"/>
  <c r="FM94" i="1"/>
  <c r="P2806" i="34" s="1"/>
  <c r="FK94" i="1"/>
  <c r="M2806" i="34" s="1"/>
  <c r="FL94" i="1"/>
  <c r="J2806" i="34" s="1"/>
  <c r="FJ94" i="1"/>
  <c r="G2806" i="34" s="1"/>
  <c r="FI94" i="1"/>
  <c r="D2806" i="34" s="1"/>
  <c r="B2806"/>
  <c r="FF94" i="1"/>
  <c r="V2805" i="34" s="1"/>
  <c r="U2805"/>
  <c r="T2805"/>
  <c r="FC94" i="1"/>
  <c r="P2805" i="34" s="1"/>
  <c r="FA94" i="1"/>
  <c r="M2805" i="34" s="1"/>
  <c r="FB94" i="1"/>
  <c r="J2805" i="34" s="1"/>
  <c r="EZ94" i="1"/>
  <c r="G2805" i="34" s="1"/>
  <c r="EY94" i="1"/>
  <c r="D2805" i="34" s="1"/>
  <c r="B2805"/>
  <c r="EV94" i="1"/>
  <c r="V2804" i="34" s="1"/>
  <c r="U2804"/>
  <c r="T2804"/>
  <c r="ES94" i="1"/>
  <c r="P2804" i="34" s="1"/>
  <c r="EQ94" i="1"/>
  <c r="M2804" i="34" s="1"/>
  <c r="ER94" i="1"/>
  <c r="J2804" i="34" s="1"/>
  <c r="EP94" i="1"/>
  <c r="G2804" i="34" s="1"/>
  <c r="EO94" i="1"/>
  <c r="D2804" i="34" s="1"/>
  <c r="B2804"/>
  <c r="T2803"/>
  <c r="S2803"/>
  <c r="P2803"/>
  <c r="M2803"/>
  <c r="J2803"/>
  <c r="G2803"/>
  <c r="D2803"/>
  <c r="R2801"/>
  <c r="DS94" i="1"/>
  <c r="D2801" i="34" s="1"/>
  <c r="DT94" i="1"/>
  <c r="DU94"/>
  <c r="F2801" i="34" s="1"/>
  <c r="DV94" i="1"/>
  <c r="DW94"/>
  <c r="DX94" s="1"/>
  <c r="I2801" i="34" s="1"/>
  <c r="DY94" i="1"/>
  <c r="DZ94"/>
  <c r="EA94" s="1"/>
  <c r="L2801" i="34" s="1"/>
  <c r="EC94" i="1"/>
  <c r="M2801" i="34" s="1"/>
  <c r="ED94" i="1"/>
  <c r="EE94"/>
  <c r="O2801" i="34" s="1"/>
  <c r="N2801"/>
  <c r="J2801"/>
  <c r="G2801"/>
  <c r="E2801"/>
  <c r="B2801"/>
  <c r="R2800"/>
  <c r="Q2800"/>
  <c r="CW94" i="1"/>
  <c r="CX94"/>
  <c r="CY94" s="1"/>
  <c r="F2800" i="34" s="1"/>
  <c r="CZ94" i="1"/>
  <c r="G2800" i="34" s="1"/>
  <c r="DA94" i="1"/>
  <c r="DC94"/>
  <c r="J2800" i="34" s="1"/>
  <c r="DD94" i="1"/>
  <c r="DE94"/>
  <c r="L2800" i="34" s="1"/>
  <c r="DG94" i="1"/>
  <c r="M2800" i="34" s="1"/>
  <c r="DH94" i="1"/>
  <c r="DI94" s="1"/>
  <c r="O2800" i="34" s="1"/>
  <c r="N2800"/>
  <c r="K2800"/>
  <c r="H2800"/>
  <c r="D2800"/>
  <c r="B2800"/>
  <c r="R2799"/>
  <c r="CA94" i="1"/>
  <c r="CB94"/>
  <c r="CC94" s="1"/>
  <c r="F2799" i="34" s="1"/>
  <c r="CD94" i="1"/>
  <c r="G2799" i="34" s="1"/>
  <c r="CE94" i="1"/>
  <c r="CG94"/>
  <c r="J2799" i="34" s="1"/>
  <c r="CH94" i="1"/>
  <c r="CI94"/>
  <c r="L2799" i="34" s="1"/>
  <c r="CK94" i="1"/>
  <c r="M2799" i="34" s="1"/>
  <c r="CL94" i="1"/>
  <c r="CM94" s="1"/>
  <c r="O2799" i="34" s="1"/>
  <c r="N2799"/>
  <c r="K2799"/>
  <c r="H2799"/>
  <c r="D2799"/>
  <c r="B2799"/>
  <c r="R2798"/>
  <c r="BE94" i="1"/>
  <c r="D2798" i="34" s="1"/>
  <c r="BF94" i="1"/>
  <c r="BG94"/>
  <c r="F2798" i="34" s="1"/>
  <c r="BH94" i="1"/>
  <c r="BI94"/>
  <c r="BJ94" s="1"/>
  <c r="I2798" i="34" s="1"/>
  <c r="BK94" i="1"/>
  <c r="BL94"/>
  <c r="BM94" s="1"/>
  <c r="L2798" i="34" s="1"/>
  <c r="BO94" i="1"/>
  <c r="M2798" i="34" s="1"/>
  <c r="BP94" i="1"/>
  <c r="BQ94"/>
  <c r="O2798" i="34" s="1"/>
  <c r="N2798"/>
  <c r="J2798"/>
  <c r="G2798"/>
  <c r="E2798"/>
  <c r="BD94" i="1"/>
  <c r="B2798" i="34" s="1"/>
  <c r="Q2797"/>
  <c r="AH94" i="1"/>
  <c r="AI94"/>
  <c r="AJ94" s="1"/>
  <c r="F2797" i="34" s="1"/>
  <c r="AK94" i="1"/>
  <c r="AL94"/>
  <c r="AM94" s="1"/>
  <c r="AN94"/>
  <c r="J2797" i="34" s="1"/>
  <c r="AO94" i="1"/>
  <c r="AR94"/>
  <c r="AS94"/>
  <c r="M2797" i="34"/>
  <c r="K2797"/>
  <c r="G2797"/>
  <c r="D2797"/>
  <c r="B2797"/>
  <c r="Q2796"/>
  <c r="L94" i="1"/>
  <c r="D2796" i="34" s="1"/>
  <c r="M94" i="1"/>
  <c r="O94"/>
  <c r="G2796" i="34" s="1"/>
  <c r="P94" i="1"/>
  <c r="Q94"/>
  <c r="R94"/>
  <c r="S94"/>
  <c r="T94" s="1"/>
  <c r="L2796" i="34" s="1"/>
  <c r="V94" i="1"/>
  <c r="W94"/>
  <c r="M2796" i="34"/>
  <c r="J2796"/>
  <c r="H2796"/>
  <c r="E2796"/>
  <c r="B2796"/>
  <c r="S2795"/>
  <c r="R2795"/>
  <c r="Q2795"/>
  <c r="O2795"/>
  <c r="N2795"/>
  <c r="M2795"/>
  <c r="L2795"/>
  <c r="K2795"/>
  <c r="J2795"/>
  <c r="I2795"/>
  <c r="H2795"/>
  <c r="G2795"/>
  <c r="E2795"/>
  <c r="D2795"/>
  <c r="S2792"/>
  <c r="B94" i="23"/>
  <c r="T94" s="1"/>
  <c r="C94" s="1"/>
  <c r="CK94" i="3" s="1"/>
  <c r="H94" i="1" s="1"/>
  <c r="G2792" i="34" s="1"/>
  <c r="D2792"/>
  <c r="S2791"/>
  <c r="P2791"/>
  <c r="J2791"/>
  <c r="D2790"/>
  <c r="D2789"/>
  <c r="D2788"/>
  <c r="D2787"/>
  <c r="B2786"/>
  <c r="S2779"/>
  <c r="HG93" i="1"/>
  <c r="HH93" s="1"/>
  <c r="P2779" i="34" s="1"/>
  <c r="Z93" i="1"/>
  <c r="Q2764" i="34" s="1"/>
  <c r="AA93" i="1"/>
  <c r="AB93" s="1"/>
  <c r="AV93"/>
  <c r="AW93"/>
  <c r="BS93"/>
  <c r="BT93"/>
  <c r="BU93" s="1"/>
  <c r="CO93"/>
  <c r="CP93"/>
  <c r="DK93"/>
  <c r="Q2768" i="34" s="1"/>
  <c r="DL93" i="1"/>
  <c r="DM93" s="1"/>
  <c r="DN93" s="1"/>
  <c r="EG93"/>
  <c r="Q2769" i="34" s="1"/>
  <c r="EH93" i="1"/>
  <c r="AF93"/>
  <c r="FS93" s="1"/>
  <c r="BB93"/>
  <c r="FV93" s="1"/>
  <c r="BY93"/>
  <c r="FY93" s="1"/>
  <c r="CU93"/>
  <c r="GG93" s="1"/>
  <c r="DQ93"/>
  <c r="GJ93" s="1"/>
  <c r="EM93"/>
  <c r="GM93" s="1"/>
  <c r="P2777" i="34"/>
  <c r="DZ93" i="3"/>
  <c r="M2777" i="34"/>
  <c r="ED93" i="3"/>
  <c r="J2777" i="34"/>
  <c r="DV93" i="3"/>
  <c r="G2777" i="34"/>
  <c r="CU93" i="3"/>
  <c r="CS93"/>
  <c r="DP93"/>
  <c r="DR93"/>
  <c r="D2777" i="34"/>
  <c r="S2776"/>
  <c r="P2776"/>
  <c r="M2776"/>
  <c r="J2776"/>
  <c r="G2776"/>
  <c r="D2776"/>
  <c r="P2775"/>
  <c r="M2775"/>
  <c r="J2775"/>
  <c r="G2775"/>
  <c r="D2775"/>
  <c r="FP93" i="1"/>
  <c r="V2774" i="34"/>
  <c r="U2774"/>
  <c r="T2774"/>
  <c r="FM93" i="1"/>
  <c r="P2774" i="34"/>
  <c r="FK93" i="1"/>
  <c r="M2774" i="34"/>
  <c r="FL93" i="1"/>
  <c r="J2774" i="34"/>
  <c r="FJ93" i="1"/>
  <c r="G2774" i="34"/>
  <c r="FI93" i="1"/>
  <c r="D2774" i="34"/>
  <c r="B2774"/>
  <c r="FF93" i="1"/>
  <c r="V2773" i="34" s="1"/>
  <c r="U2773"/>
  <c r="T2773"/>
  <c r="FC93" i="1"/>
  <c r="P2773" i="34" s="1"/>
  <c r="FA93" i="1"/>
  <c r="M2773" i="34" s="1"/>
  <c r="FB93" i="1"/>
  <c r="J2773" i="34" s="1"/>
  <c r="EZ93" i="1"/>
  <c r="G2773" i="34" s="1"/>
  <c r="EY93" i="1"/>
  <c r="D2773" i="34" s="1"/>
  <c r="B2773"/>
  <c r="EV93" i="1"/>
  <c r="V2772" i="34"/>
  <c r="U2772"/>
  <c r="T2772"/>
  <c r="ES93" i="1"/>
  <c r="P2772" i="34"/>
  <c r="EQ93" i="1"/>
  <c r="M2772" i="34"/>
  <c r="ER93" i="1"/>
  <c r="J2772" i="34"/>
  <c r="EP93" i="1"/>
  <c r="G2772" i="34"/>
  <c r="EO93" i="1"/>
  <c r="D2772" i="34"/>
  <c r="B2772"/>
  <c r="T2771"/>
  <c r="S2771"/>
  <c r="P2771"/>
  <c r="M2771"/>
  <c r="J2771"/>
  <c r="G2771"/>
  <c r="D2771"/>
  <c r="DS93" i="1"/>
  <c r="D2769" i="34" s="1"/>
  <c r="DT93" i="1"/>
  <c r="DV93"/>
  <c r="G2769" i="34" s="1"/>
  <c r="DW93" i="1"/>
  <c r="DX93"/>
  <c r="DY93"/>
  <c r="DZ93"/>
  <c r="EA93" s="1"/>
  <c r="L2769" i="34" s="1"/>
  <c r="EC93" i="1"/>
  <c r="ED93"/>
  <c r="M2769" i="34"/>
  <c r="J2769"/>
  <c r="H2769"/>
  <c r="E2769"/>
  <c r="B2769"/>
  <c r="CW93" i="1"/>
  <c r="D2768" i="34" s="1"/>
  <c r="CX93" i="1"/>
  <c r="CZ93"/>
  <c r="G2768" i="34" s="1"/>
  <c r="DA93" i="1"/>
  <c r="DB93"/>
  <c r="DC93"/>
  <c r="DD93"/>
  <c r="DE93" s="1"/>
  <c r="L2768" i="34" s="1"/>
  <c r="DG93" i="1"/>
  <c r="DH93"/>
  <c r="M2768" i="34"/>
  <c r="J2768"/>
  <c r="H2768"/>
  <c r="E2768"/>
  <c r="B2768"/>
  <c r="Q2767"/>
  <c r="CA93" i="1"/>
  <c r="CB93"/>
  <c r="CD93"/>
  <c r="G2767" i="34" s="1"/>
  <c r="CE93" i="1"/>
  <c r="CF93"/>
  <c r="I2767" i="34" s="1"/>
  <c r="CG93" i="1"/>
  <c r="CH93"/>
  <c r="CI93" s="1"/>
  <c r="L2767" i="34" s="1"/>
  <c r="CK93" i="1"/>
  <c r="CL93"/>
  <c r="M2767" i="34"/>
  <c r="J2767"/>
  <c r="H2767"/>
  <c r="D2767"/>
  <c r="B2767"/>
  <c r="Q2766"/>
  <c r="BE93" i="1"/>
  <c r="BF93"/>
  <c r="BG93" s="1"/>
  <c r="F2766" i="34" s="1"/>
  <c r="BH93" i="1"/>
  <c r="BI93"/>
  <c r="BJ93" s="1"/>
  <c r="BK93"/>
  <c r="J2766" i="34" s="1"/>
  <c r="BL93" i="1"/>
  <c r="BO93"/>
  <c r="BP93"/>
  <c r="M2766" i="34"/>
  <c r="K2766"/>
  <c r="G2766"/>
  <c r="D2766"/>
  <c r="BD93" i="1"/>
  <c r="B2766" i="34" s="1"/>
  <c r="R2765"/>
  <c r="Q2765"/>
  <c r="AH93" i="1"/>
  <c r="AI93"/>
  <c r="AJ93" s="1"/>
  <c r="F2765" i="34" s="1"/>
  <c r="AK93" i="1"/>
  <c r="G2765" i="34" s="1"/>
  <c r="AL93" i="1"/>
  <c r="AN93"/>
  <c r="J2765" i="34" s="1"/>
  <c r="AO93" i="1"/>
  <c r="AP93"/>
  <c r="L2765" i="34" s="1"/>
  <c r="AR93" i="1"/>
  <c r="M2765" i="34" s="1"/>
  <c r="AS93" i="1"/>
  <c r="AT93" s="1"/>
  <c r="O2765" i="34" s="1"/>
  <c r="N2765"/>
  <c r="K2765"/>
  <c r="H2765"/>
  <c r="D2765"/>
  <c r="B2765"/>
  <c r="R2764"/>
  <c r="L93" i="1"/>
  <c r="M93"/>
  <c r="N93" s="1"/>
  <c r="F2764" i="34" s="1"/>
  <c r="O93" i="1"/>
  <c r="G2764" i="34" s="1"/>
  <c r="P93" i="1"/>
  <c r="R93"/>
  <c r="J2764" i="34" s="1"/>
  <c r="S93" i="1"/>
  <c r="T93"/>
  <c r="L2764" i="34" s="1"/>
  <c r="V93" i="1"/>
  <c r="M2764" i="34" s="1"/>
  <c r="W93" i="1"/>
  <c r="X93" s="1"/>
  <c r="O2764" i="34" s="1"/>
  <c r="N2764"/>
  <c r="K2764"/>
  <c r="H2764"/>
  <c r="D2764"/>
  <c r="B2764"/>
  <c r="S2763"/>
  <c r="R2763"/>
  <c r="Q2763"/>
  <c r="O2763"/>
  <c r="N2763"/>
  <c r="M2763"/>
  <c r="L2763"/>
  <c r="K2763"/>
  <c r="J2763"/>
  <c r="I2763"/>
  <c r="H2763"/>
  <c r="G2763"/>
  <c r="E2763"/>
  <c r="D2763"/>
  <c r="S2760"/>
  <c r="B93" i="23"/>
  <c r="T93" s="1"/>
  <c r="C93" s="1"/>
  <c r="CK93" i="3" s="1"/>
  <c r="H93" i="1" s="1"/>
  <c r="G2760" i="34" s="1"/>
  <c r="D2760"/>
  <c r="S2759"/>
  <c r="P2759"/>
  <c r="J2759"/>
  <c r="D2759"/>
  <c r="D2758"/>
  <c r="D2757"/>
  <c r="D2756"/>
  <c r="D2755"/>
  <c r="B2754"/>
  <c r="S2747"/>
  <c r="HG92" i="1"/>
  <c r="HH92"/>
  <c r="P2747" i="34" s="1"/>
  <c r="Z92" i="1"/>
  <c r="AA92"/>
  <c r="AV92"/>
  <c r="AW92"/>
  <c r="AX92" s="1"/>
  <c r="BS92"/>
  <c r="BT92"/>
  <c r="BU92" s="1"/>
  <c r="S2734" i="34" s="1"/>
  <c r="CO92" i="1"/>
  <c r="Q2735" i="34" s="1"/>
  <c r="CP92" i="1"/>
  <c r="CQ92" s="1"/>
  <c r="DK92"/>
  <c r="DL92"/>
  <c r="EG92"/>
  <c r="Q2737" i="34" s="1"/>
  <c r="EH92" i="1"/>
  <c r="EI92" s="1"/>
  <c r="AF92"/>
  <c r="FS92" s="1"/>
  <c r="BB92"/>
  <c r="FV92" s="1"/>
  <c r="BY92"/>
  <c r="FY92" s="1"/>
  <c r="CU92"/>
  <c r="GG92" s="1"/>
  <c r="DQ92"/>
  <c r="GJ92" s="1"/>
  <c r="EM92"/>
  <c r="GM92" s="1"/>
  <c r="P2745" i="34"/>
  <c r="DZ92" i="3"/>
  <c r="M2745" i="34"/>
  <c r="ED92" i="3"/>
  <c r="J2745" i="34"/>
  <c r="DV92" i="3"/>
  <c r="G2745" i="34"/>
  <c r="CU92" i="3"/>
  <c r="CS92"/>
  <c r="DP92"/>
  <c r="DR92"/>
  <c r="D2745" i="34"/>
  <c r="S2744"/>
  <c r="P2744"/>
  <c r="M2744"/>
  <c r="J2744"/>
  <c r="G2744"/>
  <c r="D2744"/>
  <c r="P2743"/>
  <c r="M2743"/>
  <c r="J2743"/>
  <c r="G2743"/>
  <c r="D2743"/>
  <c r="FP92" i="1"/>
  <c r="V2742" i="34" s="1"/>
  <c r="U2742"/>
  <c r="T2742"/>
  <c r="FM92" i="1"/>
  <c r="P2742" i="34" s="1"/>
  <c r="FK92" i="1"/>
  <c r="M2742" i="34" s="1"/>
  <c r="FL92" i="1"/>
  <c r="J2742" i="34" s="1"/>
  <c r="FJ92" i="1"/>
  <c r="G2742" i="34" s="1"/>
  <c r="FI92" i="1"/>
  <c r="D2742" i="34" s="1"/>
  <c r="B2742"/>
  <c r="FF92" i="1"/>
  <c r="V2741" i="34" s="1"/>
  <c r="U2741"/>
  <c r="T2741"/>
  <c r="FC92" i="1"/>
  <c r="P2741" i="34" s="1"/>
  <c r="FA92" i="1"/>
  <c r="M2741" i="34" s="1"/>
  <c r="FB92" i="1"/>
  <c r="J2741" i="34" s="1"/>
  <c r="EZ92" i="1"/>
  <c r="G2741" i="34" s="1"/>
  <c r="EY92" i="1"/>
  <c r="D2741" i="34" s="1"/>
  <c r="B2741"/>
  <c r="EV92" i="1"/>
  <c r="V2740" i="34" s="1"/>
  <c r="U2740"/>
  <c r="T2740"/>
  <c r="ES92" i="1"/>
  <c r="P2740" i="34" s="1"/>
  <c r="EQ92" i="1"/>
  <c r="M2740" i="34" s="1"/>
  <c r="ER92" i="1"/>
  <c r="J2740" i="34" s="1"/>
  <c r="EP92" i="1"/>
  <c r="G2740" i="34" s="1"/>
  <c r="EO92" i="1"/>
  <c r="D2740" i="34" s="1"/>
  <c r="B2740"/>
  <c r="T2739"/>
  <c r="S2739"/>
  <c r="P2739"/>
  <c r="M2739"/>
  <c r="J2739"/>
  <c r="G2739"/>
  <c r="D2739"/>
  <c r="DS92" i="1"/>
  <c r="D2737" i="34" s="1"/>
  <c r="DT92" i="1"/>
  <c r="DU92"/>
  <c r="F2737" i="34" s="1"/>
  <c r="DV92" i="1"/>
  <c r="DW92"/>
  <c r="DX92" s="1"/>
  <c r="I2737" i="34" s="1"/>
  <c r="DY92" i="1"/>
  <c r="DZ92"/>
  <c r="EA92" s="1"/>
  <c r="L2737" i="34" s="1"/>
  <c r="EC92" i="1"/>
  <c r="M2737" i="34" s="1"/>
  <c r="ED92" i="1"/>
  <c r="EE92"/>
  <c r="O2737" i="34" s="1"/>
  <c r="N2737"/>
  <c r="J2737"/>
  <c r="G2737"/>
  <c r="E2737"/>
  <c r="B2737"/>
  <c r="R2736"/>
  <c r="Q2736"/>
  <c r="CW92" i="1"/>
  <c r="CX92"/>
  <c r="CY92" s="1"/>
  <c r="F2736" i="34" s="1"/>
  <c r="CZ92" i="1"/>
  <c r="G2736" i="34" s="1"/>
  <c r="DA92" i="1"/>
  <c r="DC92"/>
  <c r="J2736" i="34" s="1"/>
  <c r="DD92" i="1"/>
  <c r="DE92"/>
  <c r="L2736" i="34" s="1"/>
  <c r="DG92" i="1"/>
  <c r="M2736" i="34" s="1"/>
  <c r="DH92" i="1"/>
  <c r="DI92" s="1"/>
  <c r="O2736" i="34" s="1"/>
  <c r="N2736"/>
  <c r="K2736"/>
  <c r="H2736"/>
  <c r="D2736"/>
  <c r="B2736"/>
  <c r="R2735"/>
  <c r="CA92" i="1"/>
  <c r="CB92"/>
  <c r="CC92" s="1"/>
  <c r="F2735" i="34" s="1"/>
  <c r="CD92" i="1"/>
  <c r="G2735" i="34" s="1"/>
  <c r="CE92" i="1"/>
  <c r="CG92"/>
  <c r="J2735" i="34" s="1"/>
  <c r="CH92" i="1"/>
  <c r="CI92"/>
  <c r="L2735" i="34" s="1"/>
  <c r="CK92" i="1"/>
  <c r="M2735" i="34" s="1"/>
  <c r="CL92" i="1"/>
  <c r="CM92" s="1"/>
  <c r="O2735" i="34" s="1"/>
  <c r="N2735"/>
  <c r="K2735"/>
  <c r="H2735"/>
  <c r="D2735"/>
  <c r="B2735"/>
  <c r="R2734"/>
  <c r="Q2734"/>
  <c r="BE92" i="1"/>
  <c r="D2734" i="34" s="1"/>
  <c r="BF92" i="1"/>
  <c r="BG92"/>
  <c r="F2734" i="34" s="1"/>
  <c r="BH92" i="1"/>
  <c r="BI92"/>
  <c r="BJ92" s="1"/>
  <c r="I2734" i="34" s="1"/>
  <c r="BK92" i="1"/>
  <c r="BL92"/>
  <c r="BM92" s="1"/>
  <c r="L2734" i="34" s="1"/>
  <c r="BO92" i="1"/>
  <c r="M2734" i="34" s="1"/>
  <c r="BP92" i="1"/>
  <c r="BQ92"/>
  <c r="O2734" i="34" s="1"/>
  <c r="N2734"/>
  <c r="J2734"/>
  <c r="G2734"/>
  <c r="E2734"/>
  <c r="BD92" i="1"/>
  <c r="B2734" i="34" s="1"/>
  <c r="Q2733"/>
  <c r="AH92" i="1"/>
  <c r="AI92"/>
  <c r="AJ92" s="1"/>
  <c r="F2733" i="34" s="1"/>
  <c r="AK92" i="1"/>
  <c r="G2733" i="34" s="1"/>
  <c r="AL92" i="1"/>
  <c r="AM92" s="1"/>
  <c r="AN92"/>
  <c r="J2733" i="34" s="1"/>
  <c r="AO92" i="1"/>
  <c r="AR92"/>
  <c r="AS92"/>
  <c r="M2733" i="34"/>
  <c r="H2733"/>
  <c r="D2733"/>
  <c r="B2733"/>
  <c r="Q2732"/>
  <c r="L92" i="1"/>
  <c r="M92"/>
  <c r="N92" s="1"/>
  <c r="F2732" i="34" s="1"/>
  <c r="O92" i="1"/>
  <c r="P92"/>
  <c r="Q92" s="1"/>
  <c r="R92"/>
  <c r="J2732" i="34" s="1"/>
  <c r="S92" i="1"/>
  <c r="V92"/>
  <c r="W92"/>
  <c r="M2732" i="34"/>
  <c r="K2732"/>
  <c r="G2732"/>
  <c r="D2732"/>
  <c r="B2732"/>
  <c r="S2731"/>
  <c r="R2731"/>
  <c r="Q2731"/>
  <c r="O2731"/>
  <c r="N2731"/>
  <c r="M2731"/>
  <c r="L2731"/>
  <c r="K2731"/>
  <c r="J2731"/>
  <c r="I2731"/>
  <c r="H2731"/>
  <c r="G2731"/>
  <c r="E2731"/>
  <c r="D2731"/>
  <c r="S2728"/>
  <c r="B92" i="23"/>
  <c r="T92" s="1"/>
  <c r="C92" s="1"/>
  <c r="CK92" i="3" s="1"/>
  <c r="H92" i="1" s="1"/>
  <c r="G2728" i="34" s="1"/>
  <c r="D2728"/>
  <c r="S2727"/>
  <c r="P2727"/>
  <c r="J2727"/>
  <c r="D2726"/>
  <c r="D2725"/>
  <c r="D2724"/>
  <c r="D2723"/>
  <c r="B2722"/>
  <c r="S2715"/>
  <c r="HG91" i="1"/>
  <c r="HH91" s="1"/>
  <c r="P2715" i="34" s="1"/>
  <c r="Z91" i="1"/>
  <c r="Q2700" i="34" s="1"/>
  <c r="AA91" i="1"/>
  <c r="AB91"/>
  <c r="AV91"/>
  <c r="AW91"/>
  <c r="AX91" s="1"/>
  <c r="S2701" i="34" s="1"/>
  <c r="BS91" i="1"/>
  <c r="Q2702" i="34" s="1"/>
  <c r="BT91" i="1"/>
  <c r="BU91" s="1"/>
  <c r="BV91" s="1"/>
  <c r="CO91"/>
  <c r="Q2703" i="34" s="1"/>
  <c r="CP91" i="1"/>
  <c r="DK91"/>
  <c r="DL91"/>
  <c r="DM91"/>
  <c r="DN91" s="1"/>
  <c r="GK91" s="1"/>
  <c r="EG91"/>
  <c r="Q2705" i="34" s="1"/>
  <c r="EH91" i="1"/>
  <c r="AF91"/>
  <c r="FS91" s="1"/>
  <c r="BB91"/>
  <c r="FV91" s="1"/>
  <c r="BY91"/>
  <c r="FY91" s="1"/>
  <c r="CU91"/>
  <c r="GG91" s="1"/>
  <c r="DQ91"/>
  <c r="GJ91" s="1"/>
  <c r="EM91"/>
  <c r="GM91" s="1"/>
  <c r="P2713" i="34"/>
  <c r="DZ91" i="3"/>
  <c r="M2713" i="34"/>
  <c r="ED91" i="3"/>
  <c r="J2713" i="34"/>
  <c r="DV91" i="3"/>
  <c r="G2713" i="34"/>
  <c r="CU91" i="3"/>
  <c r="CS91"/>
  <c r="DP91"/>
  <c r="DR91"/>
  <c r="D2713" i="34"/>
  <c r="S2712"/>
  <c r="P2712"/>
  <c r="M2712"/>
  <c r="J2712"/>
  <c r="G2712"/>
  <c r="D2712"/>
  <c r="P2711"/>
  <c r="M2711"/>
  <c r="J2711"/>
  <c r="G2711"/>
  <c r="D2711"/>
  <c r="FP91" i="1"/>
  <c r="V2710" i="34"/>
  <c r="U2710"/>
  <c r="T2710"/>
  <c r="FM91" i="1"/>
  <c r="P2710" i="34"/>
  <c r="FK91" i="1"/>
  <c r="M2710" i="34"/>
  <c r="FL91" i="1"/>
  <c r="J2710" i="34"/>
  <c r="FJ91" i="1"/>
  <c r="G2710" i="34"/>
  <c r="FI91" i="1"/>
  <c r="D2710" i="34"/>
  <c r="B2710"/>
  <c r="FF91" i="1"/>
  <c r="V2709" i="34" s="1"/>
  <c r="U2709"/>
  <c r="T2709"/>
  <c r="FC91" i="1"/>
  <c r="P2709" i="34" s="1"/>
  <c r="FA91" i="1"/>
  <c r="M2709" i="34" s="1"/>
  <c r="FB91" i="1"/>
  <c r="J2709" i="34" s="1"/>
  <c r="EZ91" i="1"/>
  <c r="G2709" i="34" s="1"/>
  <c r="EY91" i="1"/>
  <c r="D2709" i="34" s="1"/>
  <c r="B2709"/>
  <c r="EV91" i="1"/>
  <c r="V2708" i="34"/>
  <c r="U2708"/>
  <c r="T2708"/>
  <c r="ES91" i="1"/>
  <c r="P2708" i="34"/>
  <c r="EQ91" i="1"/>
  <c r="M2708" i="34"/>
  <c r="ER91" i="1"/>
  <c r="J2708" i="34"/>
  <c r="EP91" i="1"/>
  <c r="G2708" i="34"/>
  <c r="EO91" i="1"/>
  <c r="D2708" i="34"/>
  <c r="B2708"/>
  <c r="T2707"/>
  <c r="S2707"/>
  <c r="P2707"/>
  <c r="M2707"/>
  <c r="J2707"/>
  <c r="G2707"/>
  <c r="D2707"/>
  <c r="DS91" i="1"/>
  <c r="DT91"/>
  <c r="DV91"/>
  <c r="G2705" i="34" s="1"/>
  <c r="DW91" i="1"/>
  <c r="DX91"/>
  <c r="I2705" i="34" s="1"/>
  <c r="DY91" i="1"/>
  <c r="DZ91"/>
  <c r="EA91" s="1"/>
  <c r="L2705" i="34" s="1"/>
  <c r="EC91" i="1"/>
  <c r="ED91"/>
  <c r="M2705" i="34"/>
  <c r="J2705"/>
  <c r="H2705"/>
  <c r="D2705"/>
  <c r="B2705"/>
  <c r="S2704"/>
  <c r="R2704"/>
  <c r="Q2704"/>
  <c r="CW91" i="1"/>
  <c r="CX91"/>
  <c r="CY91" s="1"/>
  <c r="F2704" i="34" s="1"/>
  <c r="CZ91" i="1"/>
  <c r="DA91"/>
  <c r="DB91" s="1"/>
  <c r="DC91"/>
  <c r="J2704" i="34" s="1"/>
  <c r="DD91" i="1"/>
  <c r="DG91"/>
  <c r="DH91"/>
  <c r="M2704" i="34"/>
  <c r="K2704"/>
  <c r="G2704"/>
  <c r="D2704"/>
  <c r="B2704"/>
  <c r="CA91" i="1"/>
  <c r="D2703" i="34" s="1"/>
  <c r="CB91" i="1"/>
  <c r="CD91"/>
  <c r="G2703" i="34" s="1"/>
  <c r="CE91" i="1"/>
  <c r="CF91"/>
  <c r="CG91"/>
  <c r="CH91"/>
  <c r="CI91" s="1"/>
  <c r="L2703" i="34" s="1"/>
  <c r="CK91" i="1"/>
  <c r="CL91"/>
  <c r="M2703" i="34"/>
  <c r="J2703"/>
  <c r="H2703"/>
  <c r="E2703"/>
  <c r="B2703"/>
  <c r="BE91" i="1"/>
  <c r="D2702" i="34" s="1"/>
  <c r="BF91" i="1"/>
  <c r="BH91"/>
  <c r="G2702" i="34" s="1"/>
  <c r="BI91" i="1"/>
  <c r="BJ91"/>
  <c r="BK91"/>
  <c r="BL91"/>
  <c r="BM91" s="1"/>
  <c r="L2702" i="34" s="1"/>
  <c r="BO91" i="1"/>
  <c r="BP91"/>
  <c r="M2702" i="34"/>
  <c r="J2702"/>
  <c r="H2702"/>
  <c r="E2702"/>
  <c r="BD91" i="1"/>
  <c r="B2702" i="34" s="1"/>
  <c r="Q2701"/>
  <c r="AH91" i="1"/>
  <c r="AI91"/>
  <c r="AJ91" s="1"/>
  <c r="F2701" i="34" s="1"/>
  <c r="AK91" i="1"/>
  <c r="G2701" i="34" s="1"/>
  <c r="AL91" i="1"/>
  <c r="AN91"/>
  <c r="J2701" i="34" s="1"/>
  <c r="AO91" i="1"/>
  <c r="AP91"/>
  <c r="L2701" i="34" s="1"/>
  <c r="AR91" i="1"/>
  <c r="M2701" i="34" s="1"/>
  <c r="AS91" i="1"/>
  <c r="AT91" s="1"/>
  <c r="O2701" i="34" s="1"/>
  <c r="N2701"/>
  <c r="K2701"/>
  <c r="H2701"/>
  <c r="D2701"/>
  <c r="B2701"/>
  <c r="R2700"/>
  <c r="L91" i="1"/>
  <c r="M91"/>
  <c r="N91" s="1"/>
  <c r="F2700" i="34" s="1"/>
  <c r="O91" i="1"/>
  <c r="G2700" i="34" s="1"/>
  <c r="P91" i="1"/>
  <c r="R91"/>
  <c r="J2700" i="34" s="1"/>
  <c r="S91" i="1"/>
  <c r="T91"/>
  <c r="L2700" i="34" s="1"/>
  <c r="V91" i="1"/>
  <c r="M2700" i="34" s="1"/>
  <c r="W91" i="1"/>
  <c r="X91" s="1"/>
  <c r="O2700" i="34" s="1"/>
  <c r="N2700"/>
  <c r="K2700"/>
  <c r="H2700"/>
  <c r="D2700"/>
  <c r="B2700"/>
  <c r="S2699"/>
  <c r="R2699"/>
  <c r="Q2699"/>
  <c r="O2699"/>
  <c r="N2699"/>
  <c r="M2699"/>
  <c r="L2699"/>
  <c r="K2699"/>
  <c r="J2699"/>
  <c r="I2699"/>
  <c r="H2699"/>
  <c r="G2699"/>
  <c r="E2699"/>
  <c r="D2699"/>
  <c r="S2696"/>
  <c r="B91" i="23"/>
  <c r="T91" s="1"/>
  <c r="C91"/>
  <c r="CK91" i="3" s="1"/>
  <c r="H91" i="1" s="1"/>
  <c r="G2696" i="34" s="1"/>
  <c r="D2696"/>
  <c r="S2695"/>
  <c r="P2695"/>
  <c r="J2695"/>
  <c r="D2695"/>
  <c r="D2694"/>
  <c r="D2693"/>
  <c r="D2692"/>
  <c r="D2691"/>
  <c r="B2690"/>
  <c r="S2683"/>
  <c r="HG90" i="1"/>
  <c r="HH90" s="1"/>
  <c r="P2683" i="34" s="1"/>
  <c r="Z90" i="1"/>
  <c r="Q2668" i="34" s="1"/>
  <c r="AA90" i="1"/>
  <c r="AV90"/>
  <c r="Q2669" i="34" s="1"/>
  <c r="AW90" i="1"/>
  <c r="AX90"/>
  <c r="BS90"/>
  <c r="BT90"/>
  <c r="CO90"/>
  <c r="CP90"/>
  <c r="CQ90" s="1"/>
  <c r="DK90"/>
  <c r="DL90"/>
  <c r="EG90"/>
  <c r="EH90"/>
  <c r="EI90" s="1"/>
  <c r="AF90"/>
  <c r="FS90" s="1"/>
  <c r="BB90"/>
  <c r="FV90" s="1"/>
  <c r="BY90"/>
  <c r="FY90" s="1"/>
  <c r="CU90"/>
  <c r="GG90" s="1"/>
  <c r="DQ90"/>
  <c r="GJ90" s="1"/>
  <c r="EM90"/>
  <c r="GM90" s="1"/>
  <c r="HD90"/>
  <c r="D2683" i="34" s="1"/>
  <c r="P2681"/>
  <c r="DZ90" i="3"/>
  <c r="M2681" i="34"/>
  <c r="ED90" i="3"/>
  <c r="J2681" i="34"/>
  <c r="DV90" i="3"/>
  <c r="G2681" i="34"/>
  <c r="CU90" i="3"/>
  <c r="CS90"/>
  <c r="DP90"/>
  <c r="DR90"/>
  <c r="D2681" i="34"/>
  <c r="P2680"/>
  <c r="M2680"/>
  <c r="J2680"/>
  <c r="G2680"/>
  <c r="D2680"/>
  <c r="P2679"/>
  <c r="M2679"/>
  <c r="J2679"/>
  <c r="G2679"/>
  <c r="D2679"/>
  <c r="FP90" i="1"/>
  <c r="V2678" i="34"/>
  <c r="U2678"/>
  <c r="T2678"/>
  <c r="FM90" i="1"/>
  <c r="P2678" i="34"/>
  <c r="FK90" i="1"/>
  <c r="M2678" i="34"/>
  <c r="FL90" i="1"/>
  <c r="J2678" i="34"/>
  <c r="FJ90" i="1"/>
  <c r="G2678" i="34"/>
  <c r="FI90" i="1"/>
  <c r="D2678" i="34"/>
  <c r="B2678"/>
  <c r="FF90" i="1"/>
  <c r="V2677" i="34" s="1"/>
  <c r="U2677"/>
  <c r="T2677"/>
  <c r="FC90" i="1"/>
  <c r="P2677" i="34" s="1"/>
  <c r="FA90" i="1"/>
  <c r="M2677" i="34" s="1"/>
  <c r="FB90" i="1"/>
  <c r="J2677" i="34" s="1"/>
  <c r="EZ90" i="1"/>
  <c r="G2677" i="34" s="1"/>
  <c r="EY90" i="1"/>
  <c r="D2677" i="34" s="1"/>
  <c r="B2677"/>
  <c r="EV90" i="1"/>
  <c r="V2676" i="34"/>
  <c r="U2676"/>
  <c r="T2676"/>
  <c r="ES90" i="1"/>
  <c r="P2676" i="34"/>
  <c r="EQ90" i="1"/>
  <c r="M2676" i="34"/>
  <c r="ER90" i="1"/>
  <c r="J2676" i="34"/>
  <c r="EP90" i="1"/>
  <c r="G2676" i="34"/>
  <c r="EO90" i="1"/>
  <c r="D2676" i="34"/>
  <c r="B2676"/>
  <c r="T2675"/>
  <c r="S2675"/>
  <c r="P2675"/>
  <c r="M2675"/>
  <c r="J2675"/>
  <c r="G2675"/>
  <c r="D2675"/>
  <c r="R2673"/>
  <c r="Q2673"/>
  <c r="DS90" i="1"/>
  <c r="DT90"/>
  <c r="DV90"/>
  <c r="G2673" i="34" s="1"/>
  <c r="DW90" i="1"/>
  <c r="DX90"/>
  <c r="I2673" i="34" s="1"/>
  <c r="DY90" i="1"/>
  <c r="DZ90"/>
  <c r="EA90" s="1"/>
  <c r="L2673" i="34" s="1"/>
  <c r="EC90" i="1"/>
  <c r="ED90"/>
  <c r="M2673" i="34"/>
  <c r="J2673"/>
  <c r="H2673"/>
  <c r="D2673"/>
  <c r="B2673"/>
  <c r="Q2672"/>
  <c r="CW90" i="1"/>
  <c r="CX90"/>
  <c r="CY90" s="1"/>
  <c r="F2672" i="34" s="1"/>
  <c r="CZ90" i="1"/>
  <c r="G2672" i="34" s="1"/>
  <c r="DA90" i="1"/>
  <c r="DB90" s="1"/>
  <c r="DC90"/>
  <c r="J2672" i="34" s="1"/>
  <c r="DD90" i="1"/>
  <c r="DG90"/>
  <c r="DH90"/>
  <c r="M2672" i="34"/>
  <c r="H2672"/>
  <c r="D2672"/>
  <c r="B2672"/>
  <c r="Q2671"/>
  <c r="CA90" i="1"/>
  <c r="CB90"/>
  <c r="CC90" s="1"/>
  <c r="F2671" i="34" s="1"/>
  <c r="CD90" i="1"/>
  <c r="G2671" i="34" s="1"/>
  <c r="CE90" i="1"/>
  <c r="CF90" s="1"/>
  <c r="CG90"/>
  <c r="J2671" i="34" s="1"/>
  <c r="CH90" i="1"/>
  <c r="CK90"/>
  <c r="CL90"/>
  <c r="M2671" i="34"/>
  <c r="H2671"/>
  <c r="D2671"/>
  <c r="B2671"/>
  <c r="Q2670"/>
  <c r="BE90" i="1"/>
  <c r="BF90"/>
  <c r="BG90" s="1"/>
  <c r="F2670" i="34" s="1"/>
  <c r="BH90" i="1"/>
  <c r="BI90"/>
  <c r="BJ90" s="1"/>
  <c r="BK90"/>
  <c r="J2670" i="34" s="1"/>
  <c r="BL90" i="1"/>
  <c r="BO90"/>
  <c r="BP90"/>
  <c r="M2670" i="34"/>
  <c r="K2670"/>
  <c r="G2670"/>
  <c r="D2670"/>
  <c r="BD90" i="1"/>
  <c r="B2670" i="34" s="1"/>
  <c r="R2669"/>
  <c r="AH90" i="1"/>
  <c r="D2669" i="34" s="1"/>
  <c r="AI90" i="1"/>
  <c r="AJ90"/>
  <c r="F2669" i="34" s="1"/>
  <c r="AK90" i="1"/>
  <c r="AL90"/>
  <c r="AM90" s="1"/>
  <c r="I2669" i="34" s="1"/>
  <c r="AN90" i="1"/>
  <c r="AO90"/>
  <c r="AP90" s="1"/>
  <c r="AR90"/>
  <c r="M2669" i="34" s="1"/>
  <c r="AS90" i="1"/>
  <c r="AT90"/>
  <c r="O2669" i="34" s="1"/>
  <c r="N2669"/>
  <c r="L2669"/>
  <c r="J2669"/>
  <c r="G2669"/>
  <c r="E2669"/>
  <c r="B2669"/>
  <c r="L90" i="1"/>
  <c r="D2668" i="34" s="1"/>
  <c r="M90" i="1"/>
  <c r="N90"/>
  <c r="F2668" i="34" s="1"/>
  <c r="O90" i="1"/>
  <c r="P90"/>
  <c r="R90"/>
  <c r="S90"/>
  <c r="V90"/>
  <c r="M2668" i="34" s="1"/>
  <c r="W90" i="1"/>
  <c r="X90"/>
  <c r="O2668" i="34" s="1"/>
  <c r="N2668"/>
  <c r="J2668"/>
  <c r="G2668"/>
  <c r="E2668"/>
  <c r="B2668"/>
  <c r="S2667"/>
  <c r="R2667"/>
  <c r="Q2667"/>
  <c r="O2667"/>
  <c r="N2667"/>
  <c r="M2667"/>
  <c r="L2667"/>
  <c r="K2667"/>
  <c r="J2667"/>
  <c r="I2667"/>
  <c r="H2667"/>
  <c r="G2667"/>
  <c r="E2667"/>
  <c r="D2667"/>
  <c r="S2664"/>
  <c r="B90" i="23"/>
  <c r="T90" s="1"/>
  <c r="C90" s="1"/>
  <c r="CK90" i="3" s="1"/>
  <c r="H90" i="1" s="1"/>
  <c r="G2664" i="34" s="1"/>
  <c r="D2664"/>
  <c r="S2663"/>
  <c r="P2663"/>
  <c r="J2663"/>
  <c r="D2663"/>
  <c r="D2662"/>
  <c r="D2661"/>
  <c r="D2660"/>
  <c r="D2659"/>
  <c r="B2658"/>
  <c r="S2651"/>
  <c r="HG89" i="1"/>
  <c r="HH89" s="1"/>
  <c r="P2651" i="34" s="1"/>
  <c r="Z89" i="1"/>
  <c r="Q2636" i="34" s="1"/>
  <c r="AA89" i="1"/>
  <c r="AV89"/>
  <c r="Q2637" i="34" s="1"/>
  <c r="AW89" i="1"/>
  <c r="AX89"/>
  <c r="BS89"/>
  <c r="BT89"/>
  <c r="CO89"/>
  <c r="Q2639" i="34" s="1"/>
  <c r="CP89" i="1"/>
  <c r="CQ89"/>
  <c r="DK89"/>
  <c r="DL89"/>
  <c r="DM89" s="1"/>
  <c r="EG89"/>
  <c r="Q2641" i="34" s="1"/>
  <c r="EH89" i="1"/>
  <c r="EI89"/>
  <c r="AF89"/>
  <c r="FS89" s="1"/>
  <c r="BB89"/>
  <c r="FV89" s="1"/>
  <c r="BY89"/>
  <c r="FY89" s="1"/>
  <c r="CU89"/>
  <c r="GG89" s="1"/>
  <c r="DQ89"/>
  <c r="GJ89" s="1"/>
  <c r="EM89"/>
  <c r="GM89" s="1"/>
  <c r="P2649" i="34"/>
  <c r="DZ89" i="3"/>
  <c r="M2649" i="34"/>
  <c r="ED89" i="3"/>
  <c r="J2649" i="34"/>
  <c r="DV89" i="3"/>
  <c r="G2649" i="34"/>
  <c r="CU89" i="3"/>
  <c r="CS89"/>
  <c r="DP89"/>
  <c r="DR89"/>
  <c r="D2649" i="34"/>
  <c r="S2648"/>
  <c r="P2648"/>
  <c r="M2648"/>
  <c r="J2648"/>
  <c r="G2648"/>
  <c r="D2648"/>
  <c r="P2647"/>
  <c r="M2647"/>
  <c r="J2647"/>
  <c r="G2647"/>
  <c r="D2647"/>
  <c r="FP89" i="1"/>
  <c r="V2646" i="34" s="1"/>
  <c r="U2646"/>
  <c r="T2646"/>
  <c r="FM89" i="1"/>
  <c r="P2646" i="34" s="1"/>
  <c r="FK89" i="1"/>
  <c r="M2646" i="34" s="1"/>
  <c r="FL89" i="1"/>
  <c r="J2646" i="34" s="1"/>
  <c r="FJ89" i="1"/>
  <c r="G2646" i="34" s="1"/>
  <c r="FI89" i="1"/>
  <c r="D2646" i="34" s="1"/>
  <c r="B2646"/>
  <c r="FF89" i="1"/>
  <c r="V2645" i="34"/>
  <c r="U2645"/>
  <c r="T2645"/>
  <c r="FC89" i="1"/>
  <c r="P2645" i="34"/>
  <c r="FA89" i="1"/>
  <c r="M2645" i="34"/>
  <c r="FB89" i="1"/>
  <c r="J2645" i="34"/>
  <c r="EZ89" i="1"/>
  <c r="G2645" i="34"/>
  <c r="EY89" i="1"/>
  <c r="D2645" i="34"/>
  <c r="B2645"/>
  <c r="EV89" i="1"/>
  <c r="V2644" i="34" s="1"/>
  <c r="U2644"/>
  <c r="T2644"/>
  <c r="ES89" i="1"/>
  <c r="P2644" i="34" s="1"/>
  <c r="EQ89" i="1"/>
  <c r="M2644" i="34" s="1"/>
  <c r="ER89" i="1"/>
  <c r="J2644" i="34" s="1"/>
  <c r="EP89" i="1"/>
  <c r="G2644" i="34" s="1"/>
  <c r="EO89" i="1"/>
  <c r="D2644" i="34" s="1"/>
  <c r="B2644"/>
  <c r="T2643"/>
  <c r="S2643"/>
  <c r="P2643"/>
  <c r="M2643"/>
  <c r="J2643"/>
  <c r="G2643"/>
  <c r="D2643"/>
  <c r="R2641"/>
  <c r="DS89" i="1"/>
  <c r="DT89"/>
  <c r="DV89"/>
  <c r="G2641" i="34" s="1"/>
  <c r="DW89" i="1"/>
  <c r="DY89"/>
  <c r="J2641" i="34" s="1"/>
  <c r="DZ89" i="1"/>
  <c r="EA89"/>
  <c r="L2641" i="34" s="1"/>
  <c r="EC89" i="1"/>
  <c r="M2641" i="34" s="1"/>
  <c r="ED89" i="1"/>
  <c r="EE89" s="1"/>
  <c r="O2641" i="34" s="1"/>
  <c r="N2641"/>
  <c r="K2641"/>
  <c r="H2641"/>
  <c r="D2641"/>
  <c r="B2641"/>
  <c r="R2640"/>
  <c r="Q2640"/>
  <c r="CW89" i="1"/>
  <c r="D2640" i="34" s="1"/>
  <c r="CX89" i="1"/>
  <c r="CY89"/>
  <c r="F2640" i="34" s="1"/>
  <c r="CZ89" i="1"/>
  <c r="DA89"/>
  <c r="DC89"/>
  <c r="DD89"/>
  <c r="DG89"/>
  <c r="M2640" i="34" s="1"/>
  <c r="DH89" i="1"/>
  <c r="DI89"/>
  <c r="O2640" i="34" s="1"/>
  <c r="N2640"/>
  <c r="J2640"/>
  <c r="G2640"/>
  <c r="E2640"/>
  <c r="B2640"/>
  <c r="R2639"/>
  <c r="CA89" i="1"/>
  <c r="D2639" i="34" s="1"/>
  <c r="CB89" i="1"/>
  <c r="CC89"/>
  <c r="F2639" i="34" s="1"/>
  <c r="CD89" i="1"/>
  <c r="CE89"/>
  <c r="CG89"/>
  <c r="CH89"/>
  <c r="CK89"/>
  <c r="M2639" i="34" s="1"/>
  <c r="CL89" i="1"/>
  <c r="CM89"/>
  <c r="O2639" i="34" s="1"/>
  <c r="N2639"/>
  <c r="J2639"/>
  <c r="G2639"/>
  <c r="E2639"/>
  <c r="B2639"/>
  <c r="R2638"/>
  <c r="Q2638"/>
  <c r="BE89" i="1"/>
  <c r="BF89"/>
  <c r="BH89"/>
  <c r="G2638" i="34" s="1"/>
  <c r="BI89" i="1"/>
  <c r="BK89"/>
  <c r="J2638" i="34" s="1"/>
  <c r="BL89" i="1"/>
  <c r="BM89"/>
  <c r="L2638" i="34" s="1"/>
  <c r="BO89" i="1"/>
  <c r="M2638" i="34" s="1"/>
  <c r="BP89" i="1"/>
  <c r="BQ89" s="1"/>
  <c r="O2638" i="34" s="1"/>
  <c r="K2638"/>
  <c r="H2638"/>
  <c r="D2638"/>
  <c r="BD89" i="1"/>
  <c r="B2638" i="34"/>
  <c r="R2637"/>
  <c r="AH89" i="1"/>
  <c r="D2637" i="34" s="1"/>
  <c r="AI89" i="1"/>
  <c r="AK89"/>
  <c r="G2637" i="34" s="1"/>
  <c r="AL89" i="1"/>
  <c r="AM89"/>
  <c r="AN89"/>
  <c r="AO89"/>
  <c r="AP89" s="1"/>
  <c r="L2637" i="34" s="1"/>
  <c r="AR89" i="1"/>
  <c r="AS89"/>
  <c r="M2637" i="34"/>
  <c r="J2637"/>
  <c r="H2637"/>
  <c r="E2637"/>
  <c r="B2637"/>
  <c r="L89" i="1"/>
  <c r="M89"/>
  <c r="O89"/>
  <c r="G2636" i="34" s="1"/>
  <c r="P89" i="1"/>
  <c r="Q89"/>
  <c r="I2636" i="34" s="1"/>
  <c r="R89" i="1"/>
  <c r="S89"/>
  <c r="V89"/>
  <c r="W89"/>
  <c r="M2636" i="34"/>
  <c r="J2636"/>
  <c r="H2636"/>
  <c r="D2636"/>
  <c r="B2636"/>
  <c r="S2635"/>
  <c r="R2635"/>
  <c r="Q2635"/>
  <c r="O2635"/>
  <c r="N2635"/>
  <c r="M2635"/>
  <c r="L2635"/>
  <c r="K2635"/>
  <c r="J2635"/>
  <c r="I2635"/>
  <c r="H2635"/>
  <c r="G2635"/>
  <c r="E2635"/>
  <c r="D2635"/>
  <c r="S2632"/>
  <c r="B89" i="23"/>
  <c r="T89"/>
  <c r="C89" s="1"/>
  <c r="CK89" i="3" s="1"/>
  <c r="H89" i="1" s="1"/>
  <c r="G2632" i="34" s="1"/>
  <c r="D2632"/>
  <c r="S2631"/>
  <c r="P2631"/>
  <c r="J2631"/>
  <c r="D2630"/>
  <c r="D2629"/>
  <c r="D2628"/>
  <c r="D2627"/>
  <c r="B2626"/>
  <c r="S2619"/>
  <c r="HG88" i="1"/>
  <c r="HH88" s="1"/>
  <c r="P2619" i="34" s="1"/>
  <c r="Z88" i="1"/>
  <c r="Q2604" i="34" s="1"/>
  <c r="AA88" i="1"/>
  <c r="AB88" s="1"/>
  <c r="AV88"/>
  <c r="AW88"/>
  <c r="AX88" s="1"/>
  <c r="S2605" i="34" s="1"/>
  <c r="BS88" i="1"/>
  <c r="Q2606" i="34" s="1"/>
  <c r="BT88" i="1"/>
  <c r="BU88" s="1"/>
  <c r="BV88" s="1"/>
  <c r="CO88"/>
  <c r="CP88"/>
  <c r="DK88"/>
  <c r="DL88"/>
  <c r="DM88"/>
  <c r="DN88" s="1"/>
  <c r="GK88" s="1"/>
  <c r="EG88"/>
  <c r="EH88"/>
  <c r="AF88"/>
  <c r="FS88" s="1"/>
  <c r="BB88"/>
  <c r="FV88" s="1"/>
  <c r="BY88"/>
  <c r="FY88" s="1"/>
  <c r="CU88"/>
  <c r="GG88" s="1"/>
  <c r="DQ88"/>
  <c r="GJ88" s="1"/>
  <c r="EM88"/>
  <c r="GM88" s="1"/>
  <c r="P2617" i="34"/>
  <c r="DZ88" i="3"/>
  <c r="M2617" i="34"/>
  <c r="ED88" i="3"/>
  <c r="J2617" i="34"/>
  <c r="DV88" i="3"/>
  <c r="G2617" i="34"/>
  <c r="CU88" i="3"/>
  <c r="CS88"/>
  <c r="DP88"/>
  <c r="DR88"/>
  <c r="D2617" i="34"/>
  <c r="S2616"/>
  <c r="P2616"/>
  <c r="M2616"/>
  <c r="J2616"/>
  <c r="G2616"/>
  <c r="D2616"/>
  <c r="P2615"/>
  <c r="M2615"/>
  <c r="J2615"/>
  <c r="G2615"/>
  <c r="D2615"/>
  <c r="FP88" i="1"/>
  <c r="V2614" i="34"/>
  <c r="U2614"/>
  <c r="T2614"/>
  <c r="FM88" i="1"/>
  <c r="P2614" i="34"/>
  <c r="FK88" i="1"/>
  <c r="M2614" i="34"/>
  <c r="FL88" i="1"/>
  <c r="J2614" i="34"/>
  <c r="FJ88" i="1"/>
  <c r="G2614" i="34"/>
  <c r="FI88" i="1"/>
  <c r="D2614" i="34"/>
  <c r="B2614"/>
  <c r="FF88" i="1"/>
  <c r="V2613" i="34" s="1"/>
  <c r="U2613"/>
  <c r="T2613"/>
  <c r="FC88" i="1"/>
  <c r="P2613" i="34" s="1"/>
  <c r="FA88" i="1"/>
  <c r="M2613" i="34" s="1"/>
  <c r="FB88" i="1"/>
  <c r="J2613" i="34" s="1"/>
  <c r="EZ88" i="1"/>
  <c r="G2613" i="34" s="1"/>
  <c r="EY88" i="1"/>
  <c r="D2613" i="34" s="1"/>
  <c r="B2613"/>
  <c r="EV88" i="1"/>
  <c r="V2612" i="34"/>
  <c r="U2612"/>
  <c r="T2612"/>
  <c r="ES88" i="1"/>
  <c r="P2612" i="34"/>
  <c r="EQ88" i="1"/>
  <c r="M2612" i="34"/>
  <c r="ER88" i="1"/>
  <c r="J2612" i="34"/>
  <c r="EP88" i="1"/>
  <c r="G2612" i="34"/>
  <c r="EO88" i="1"/>
  <c r="D2612" i="34"/>
  <c r="B2612"/>
  <c r="T2611"/>
  <c r="S2611"/>
  <c r="P2611"/>
  <c r="M2611"/>
  <c r="J2611"/>
  <c r="G2611"/>
  <c r="D2611"/>
  <c r="Q2609"/>
  <c r="DS88" i="1"/>
  <c r="DT88"/>
  <c r="DV88"/>
  <c r="G2609" i="34" s="1"/>
  <c r="DW88" i="1"/>
  <c r="DX88"/>
  <c r="I2609" i="34" s="1"/>
  <c r="DY88" i="1"/>
  <c r="DZ88"/>
  <c r="EA88" s="1"/>
  <c r="L2609" i="34" s="1"/>
  <c r="EC88" i="1"/>
  <c r="ED88"/>
  <c r="M2609" i="34"/>
  <c r="J2609"/>
  <c r="H2609"/>
  <c r="D2609"/>
  <c r="B2609"/>
  <c r="S2608"/>
  <c r="R2608"/>
  <c r="Q2608"/>
  <c r="CW88" i="1"/>
  <c r="CX88"/>
  <c r="CY88" s="1"/>
  <c r="F2608" i="34" s="1"/>
  <c r="CZ88" i="1"/>
  <c r="DA88"/>
  <c r="DB88" s="1"/>
  <c r="DC88"/>
  <c r="J2608" i="34" s="1"/>
  <c r="DD88" i="1"/>
  <c r="DG88"/>
  <c r="DH88"/>
  <c r="M2608" i="34"/>
  <c r="K2608"/>
  <c r="G2608"/>
  <c r="D2608"/>
  <c r="B2608"/>
  <c r="Q2607"/>
  <c r="CA88" i="1"/>
  <c r="D2607" i="34" s="1"/>
  <c r="CB88" i="1"/>
  <c r="CD88"/>
  <c r="G2607" i="34" s="1"/>
  <c r="CE88" i="1"/>
  <c r="CF88"/>
  <c r="CG88"/>
  <c r="CH88"/>
  <c r="CI88" s="1"/>
  <c r="L2607" i="34" s="1"/>
  <c r="CK88" i="1"/>
  <c r="CL88"/>
  <c r="M2607" i="34"/>
  <c r="J2607"/>
  <c r="H2607"/>
  <c r="E2607"/>
  <c r="B2607"/>
  <c r="R2606"/>
  <c r="BE88" i="1"/>
  <c r="D2606" i="34" s="1"/>
  <c r="BF88" i="1"/>
  <c r="BH88"/>
  <c r="G2606" i="34" s="1"/>
  <c r="BI88" i="1"/>
  <c r="BJ88"/>
  <c r="BK88"/>
  <c r="BL88"/>
  <c r="BM88" s="1"/>
  <c r="L2606" i="34" s="1"/>
  <c r="BO88" i="1"/>
  <c r="BP88"/>
  <c r="M2606" i="34"/>
  <c r="J2606"/>
  <c r="H2606"/>
  <c r="E2606"/>
  <c r="BD88" i="1"/>
  <c r="B2606" i="34" s="1"/>
  <c r="R2605"/>
  <c r="Q2605"/>
  <c r="AH88" i="1"/>
  <c r="AI88"/>
  <c r="AJ88" s="1"/>
  <c r="F2605" i="34" s="1"/>
  <c r="AK88" i="1"/>
  <c r="G2605" i="34" s="1"/>
  <c r="AL88" i="1"/>
  <c r="AN88"/>
  <c r="J2605" i="34" s="1"/>
  <c r="AO88" i="1"/>
  <c r="AP88"/>
  <c r="L2605" i="34" s="1"/>
  <c r="AR88" i="1"/>
  <c r="M2605" i="34" s="1"/>
  <c r="AS88" i="1"/>
  <c r="AT88" s="1"/>
  <c r="O2605" i="34" s="1"/>
  <c r="N2605"/>
  <c r="K2605"/>
  <c r="H2605"/>
  <c r="D2605"/>
  <c r="B2605"/>
  <c r="R2604"/>
  <c r="L88" i="1"/>
  <c r="M88"/>
  <c r="N88" s="1"/>
  <c r="F2604" i="34" s="1"/>
  <c r="O88" i="1"/>
  <c r="G2604" i="34" s="1"/>
  <c r="P88" i="1"/>
  <c r="R88"/>
  <c r="J2604" i="34" s="1"/>
  <c r="S88" i="1"/>
  <c r="T88"/>
  <c r="L2604" i="34" s="1"/>
  <c r="V88" i="1"/>
  <c r="M2604" i="34" s="1"/>
  <c r="W88" i="1"/>
  <c r="X88" s="1"/>
  <c r="O2604" i="34" s="1"/>
  <c r="N2604"/>
  <c r="K2604"/>
  <c r="H2604"/>
  <c r="D2604"/>
  <c r="B2604"/>
  <c r="S2603"/>
  <c r="R2603"/>
  <c r="Q2603"/>
  <c r="O2603"/>
  <c r="N2603"/>
  <c r="M2603"/>
  <c r="L2603"/>
  <c r="K2603"/>
  <c r="J2603"/>
  <c r="I2603"/>
  <c r="H2603"/>
  <c r="G2603"/>
  <c r="E2603"/>
  <c r="D2603"/>
  <c r="S2600"/>
  <c r="B88" i="23"/>
  <c r="T88" s="1"/>
  <c r="C88"/>
  <c r="CK88" i="3" s="1"/>
  <c r="H88" i="1" s="1"/>
  <c r="G2600" i="34" s="1"/>
  <c r="D2600"/>
  <c r="S2599"/>
  <c r="P2599"/>
  <c r="J2599"/>
  <c r="D2599"/>
  <c r="D2598"/>
  <c r="D2597"/>
  <c r="D2596"/>
  <c r="D2595"/>
  <c r="B2594"/>
  <c r="S2587"/>
  <c r="HG87" i="1"/>
  <c r="HH87" s="1"/>
  <c r="P2587" i="34" s="1"/>
  <c r="Z87" i="1"/>
  <c r="AA87"/>
  <c r="AV87"/>
  <c r="AW87"/>
  <c r="AX87"/>
  <c r="AY87" s="1"/>
  <c r="BS87"/>
  <c r="BT87"/>
  <c r="BU87" s="1"/>
  <c r="S2574" i="34" s="1"/>
  <c r="CO87" i="1"/>
  <c r="Q2575" i="34" s="1"/>
  <c r="CP87" i="1"/>
  <c r="CQ87"/>
  <c r="DK87"/>
  <c r="DL87"/>
  <c r="DM87" s="1"/>
  <c r="S2576" i="34" s="1"/>
  <c r="EG87" i="1"/>
  <c r="Q2577" i="34" s="1"/>
  <c r="EH87" i="1"/>
  <c r="EI87" s="1"/>
  <c r="AF87"/>
  <c r="FS87" s="1"/>
  <c r="BB87"/>
  <c r="FV87" s="1"/>
  <c r="BY87"/>
  <c r="FY87" s="1"/>
  <c r="CU87"/>
  <c r="GG87" s="1"/>
  <c r="DQ87"/>
  <c r="GJ87" s="1"/>
  <c r="EM87"/>
  <c r="GM87" s="1"/>
  <c r="HD87"/>
  <c r="D2587" i="34" s="1"/>
  <c r="P2585"/>
  <c r="DZ87" i="3"/>
  <c r="M2585" i="34"/>
  <c r="ED87" i="3"/>
  <c r="J2585" i="34"/>
  <c r="DV87" i="3"/>
  <c r="G2585" i="34"/>
  <c r="CU87" i="3"/>
  <c r="CS87"/>
  <c r="DP87"/>
  <c r="DR87"/>
  <c r="D2585" i="34"/>
  <c r="S2584"/>
  <c r="P2584"/>
  <c r="M2584"/>
  <c r="J2584"/>
  <c r="G2584"/>
  <c r="D2584"/>
  <c r="P2583"/>
  <c r="M2583"/>
  <c r="J2583"/>
  <c r="G2583"/>
  <c r="D2583"/>
  <c r="FP87" i="1"/>
  <c r="V2582" i="34" s="1"/>
  <c r="U2582"/>
  <c r="T2582"/>
  <c r="FM87" i="1"/>
  <c r="P2582" i="34" s="1"/>
  <c r="FK87" i="1"/>
  <c r="M2582" i="34" s="1"/>
  <c r="FL87" i="1"/>
  <c r="J2582" i="34" s="1"/>
  <c r="FJ87" i="1"/>
  <c r="G2582" i="34" s="1"/>
  <c r="FI87" i="1"/>
  <c r="D2582" i="34" s="1"/>
  <c r="B2582"/>
  <c r="FF87" i="1"/>
  <c r="V2581" i="34"/>
  <c r="U2581"/>
  <c r="T2581"/>
  <c r="FC87" i="1"/>
  <c r="P2581" i="34"/>
  <c r="FA87" i="1"/>
  <c r="M2581" i="34"/>
  <c r="FB87" i="1"/>
  <c r="J2581" i="34"/>
  <c r="EZ87" i="1"/>
  <c r="G2581" i="34"/>
  <c r="EY87" i="1"/>
  <c r="D2581" i="34"/>
  <c r="B2581"/>
  <c r="EV87" i="1"/>
  <c r="V2580" i="34" s="1"/>
  <c r="U2580"/>
  <c r="T2580"/>
  <c r="ES87" i="1"/>
  <c r="P2580" i="34" s="1"/>
  <c r="EQ87" i="1"/>
  <c r="M2580" i="34" s="1"/>
  <c r="ER87" i="1"/>
  <c r="J2580" i="34" s="1"/>
  <c r="EP87" i="1"/>
  <c r="G2580" i="34" s="1"/>
  <c r="EO87" i="1"/>
  <c r="D2580" i="34" s="1"/>
  <c r="B2580"/>
  <c r="T2579"/>
  <c r="S2579"/>
  <c r="P2579"/>
  <c r="M2579"/>
  <c r="J2579"/>
  <c r="G2579"/>
  <c r="D2579"/>
  <c r="R2577"/>
  <c r="DS87" i="1"/>
  <c r="DT87"/>
  <c r="DU87" s="1"/>
  <c r="F2577" i="34" s="1"/>
  <c r="DV87" i="1"/>
  <c r="G2577" i="34" s="1"/>
  <c r="DW87" i="1"/>
  <c r="DY87"/>
  <c r="J2577" i="34" s="1"/>
  <c r="DZ87" i="1"/>
  <c r="EA87"/>
  <c r="L2577" i="34" s="1"/>
  <c r="EC87" i="1"/>
  <c r="M2577" i="34" s="1"/>
  <c r="ED87" i="1"/>
  <c r="EE87" s="1"/>
  <c r="O2577" i="34" s="1"/>
  <c r="N2577"/>
  <c r="K2577"/>
  <c r="H2577"/>
  <c r="D2577"/>
  <c r="B2577"/>
  <c r="R2576"/>
  <c r="Q2576"/>
  <c r="CW87" i="1"/>
  <c r="D2576" i="34" s="1"/>
  <c r="CX87" i="1"/>
  <c r="CY87"/>
  <c r="F2576" i="34" s="1"/>
  <c r="CZ87" i="1"/>
  <c r="DA87"/>
  <c r="DB87" s="1"/>
  <c r="I2576" i="34" s="1"/>
  <c r="DC87" i="1"/>
  <c r="DD87"/>
  <c r="DE87" s="1"/>
  <c r="L2576" i="34" s="1"/>
  <c r="DG87" i="1"/>
  <c r="M2576" i="34" s="1"/>
  <c r="DH87" i="1"/>
  <c r="DI87"/>
  <c r="O2576" i="34" s="1"/>
  <c r="N2576"/>
  <c r="J2576"/>
  <c r="G2576"/>
  <c r="E2576"/>
  <c r="B2576"/>
  <c r="R2575"/>
  <c r="CA87" i="1"/>
  <c r="D2575" i="34" s="1"/>
  <c r="CB87" i="1"/>
  <c r="CC87"/>
  <c r="F2575" i="34" s="1"/>
  <c r="CD87" i="1"/>
  <c r="CE87"/>
  <c r="CF87" s="1"/>
  <c r="I2575" i="34" s="1"/>
  <c r="CG87" i="1"/>
  <c r="CH87"/>
  <c r="CI87" s="1"/>
  <c r="L2575" i="34" s="1"/>
  <c r="CK87" i="1"/>
  <c r="M2575" i="34" s="1"/>
  <c r="CL87" i="1"/>
  <c r="CM87"/>
  <c r="O2575" i="34" s="1"/>
  <c r="N2575"/>
  <c r="J2575"/>
  <c r="G2575"/>
  <c r="E2575"/>
  <c r="B2575"/>
  <c r="R2574"/>
  <c r="Q2574"/>
  <c r="BE87" i="1"/>
  <c r="BF87"/>
  <c r="BG87" s="1"/>
  <c r="F2574" i="34" s="1"/>
  <c r="BH87" i="1"/>
  <c r="G2574" i="34" s="1"/>
  <c r="BI87" i="1"/>
  <c r="BK87"/>
  <c r="J2574" i="34" s="1"/>
  <c r="BL87" i="1"/>
  <c r="BM87"/>
  <c r="L2574" i="34" s="1"/>
  <c r="BO87" i="1"/>
  <c r="M2574" i="34" s="1"/>
  <c r="BP87" i="1"/>
  <c r="BQ87" s="1"/>
  <c r="O2574" i="34" s="1"/>
  <c r="N2574"/>
  <c r="K2574"/>
  <c r="H2574"/>
  <c r="D2574"/>
  <c r="BD87" i="1"/>
  <c r="B2574" i="34"/>
  <c r="S2573"/>
  <c r="R2573"/>
  <c r="Q2573"/>
  <c r="AH87" i="1"/>
  <c r="AI87"/>
  <c r="AK87"/>
  <c r="G2573" i="34" s="1"/>
  <c r="AL87" i="1"/>
  <c r="AM87"/>
  <c r="I2573" i="34" s="1"/>
  <c r="AN87" i="1"/>
  <c r="AO87"/>
  <c r="AP87" s="1"/>
  <c r="L2573" i="34" s="1"/>
  <c r="AR87" i="1"/>
  <c r="AS87"/>
  <c r="M2573" i="34"/>
  <c r="J2573"/>
  <c r="H2573"/>
  <c r="D2573"/>
  <c r="B2573"/>
  <c r="Q2572"/>
  <c r="L87" i="1"/>
  <c r="M87"/>
  <c r="N87" s="1"/>
  <c r="F2572" i="34" s="1"/>
  <c r="O87" i="1"/>
  <c r="G2572" i="34" s="1"/>
  <c r="P87" i="1"/>
  <c r="Q87" s="1"/>
  <c r="R87"/>
  <c r="J2572" i="34" s="1"/>
  <c r="S87" i="1"/>
  <c r="V87"/>
  <c r="W87"/>
  <c r="M2572" i="34"/>
  <c r="H2572"/>
  <c r="D2572"/>
  <c r="B2572"/>
  <c r="S2571"/>
  <c r="R2571"/>
  <c r="Q2571"/>
  <c r="O2571"/>
  <c r="N2571"/>
  <c r="M2571"/>
  <c r="L2571"/>
  <c r="K2571"/>
  <c r="J2571"/>
  <c r="I2571"/>
  <c r="H2571"/>
  <c r="G2571"/>
  <c r="E2571"/>
  <c r="D2571"/>
  <c r="S2568"/>
  <c r="B87" i="23"/>
  <c r="T87"/>
  <c r="C87" s="1"/>
  <c r="CK87" i="3" s="1"/>
  <c r="H87" i="1" s="1"/>
  <c r="G2568" i="34" s="1"/>
  <c r="D2568"/>
  <c r="S2567"/>
  <c r="P2567"/>
  <c r="J2567"/>
  <c r="D2566"/>
  <c r="D2565"/>
  <c r="D2564"/>
  <c r="D2563"/>
  <c r="B2562"/>
  <c r="S2555"/>
  <c r="HG86" i="1"/>
  <c r="HH86" s="1"/>
  <c r="P2555" i="34" s="1"/>
  <c r="Z86" i="1"/>
  <c r="Q2540" i="34" s="1"/>
  <c r="AA86" i="1"/>
  <c r="AB86"/>
  <c r="AC86" s="1"/>
  <c r="FT86" s="1"/>
  <c r="AV86"/>
  <c r="AW86"/>
  <c r="AX86" s="1"/>
  <c r="AY86" s="1"/>
  <c r="BS86"/>
  <c r="BT86"/>
  <c r="BU86"/>
  <c r="BV86" s="1"/>
  <c r="FZ86" s="1"/>
  <c r="CO86"/>
  <c r="CP86"/>
  <c r="DK86"/>
  <c r="Q2544" i="34" s="1"/>
  <c r="DL86" i="1"/>
  <c r="DM86"/>
  <c r="DN86" s="1"/>
  <c r="EG86"/>
  <c r="EH86"/>
  <c r="AF86"/>
  <c r="FS86"/>
  <c r="BB86"/>
  <c r="FV86"/>
  <c r="BY86"/>
  <c r="FY86"/>
  <c r="CU86"/>
  <c r="GG86"/>
  <c r="DQ86"/>
  <c r="GJ86"/>
  <c r="EM86"/>
  <c r="GM86"/>
  <c r="P2553" i="34"/>
  <c r="DZ86" i="3"/>
  <c r="M2553" i="34"/>
  <c r="ED86" i="3"/>
  <c r="J2553" i="34"/>
  <c r="DV86" i="3"/>
  <c r="G2553" i="34"/>
  <c r="CU86" i="3"/>
  <c r="CS86"/>
  <c r="DP86"/>
  <c r="DR86"/>
  <c r="D2553" i="34"/>
  <c r="S2552"/>
  <c r="P2552"/>
  <c r="M2552"/>
  <c r="J2552"/>
  <c r="G2552"/>
  <c r="D2552"/>
  <c r="P2551"/>
  <c r="M2551"/>
  <c r="J2551"/>
  <c r="G2551"/>
  <c r="D2551"/>
  <c r="FP86" i="1"/>
  <c r="V2550" i="34" s="1"/>
  <c r="U2550"/>
  <c r="T2550"/>
  <c r="FM86" i="1"/>
  <c r="P2550" i="34" s="1"/>
  <c r="FK86" i="1"/>
  <c r="M2550" i="34" s="1"/>
  <c r="FL86" i="1"/>
  <c r="J2550" i="34" s="1"/>
  <c r="FJ86" i="1"/>
  <c r="G2550" i="34" s="1"/>
  <c r="FI86" i="1"/>
  <c r="D2550" i="34" s="1"/>
  <c r="B2550"/>
  <c r="FF86" i="1"/>
  <c r="V2549" i="34" s="1"/>
  <c r="U2549"/>
  <c r="T2549"/>
  <c r="FC86" i="1"/>
  <c r="P2549" i="34" s="1"/>
  <c r="FA86" i="1"/>
  <c r="M2549" i="34" s="1"/>
  <c r="FB86" i="1"/>
  <c r="J2549" i="34" s="1"/>
  <c r="EZ86" i="1"/>
  <c r="G2549" i="34" s="1"/>
  <c r="EY86" i="1"/>
  <c r="D2549" i="34" s="1"/>
  <c r="B2549"/>
  <c r="EV86" i="1"/>
  <c r="V2548" i="34" s="1"/>
  <c r="U2548"/>
  <c r="T2548"/>
  <c r="ES86" i="1"/>
  <c r="P2548" i="34" s="1"/>
  <c r="EQ86" i="1"/>
  <c r="M2548" i="34" s="1"/>
  <c r="ER86" i="1"/>
  <c r="J2548" i="34" s="1"/>
  <c r="EP86" i="1"/>
  <c r="G2548" i="34" s="1"/>
  <c r="EO86" i="1"/>
  <c r="D2548" i="34" s="1"/>
  <c r="B2548"/>
  <c r="T2547"/>
  <c r="S2547"/>
  <c r="P2547"/>
  <c r="M2547"/>
  <c r="J2547"/>
  <c r="G2547"/>
  <c r="D2547"/>
  <c r="Q2545"/>
  <c r="DS86" i="1"/>
  <c r="DT86"/>
  <c r="DU86" s="1"/>
  <c r="F2545" i="34" s="1"/>
  <c r="DV86" i="1"/>
  <c r="G2545" i="34" s="1"/>
  <c r="DW86" i="1"/>
  <c r="DX86" s="1"/>
  <c r="DY86"/>
  <c r="J2545" i="34" s="1"/>
  <c r="DZ86" i="1"/>
  <c r="EC86"/>
  <c r="ED86"/>
  <c r="M2545" i="34"/>
  <c r="H2545"/>
  <c r="D2545"/>
  <c r="B2545"/>
  <c r="R2544"/>
  <c r="CW86" i="1"/>
  <c r="CX86"/>
  <c r="CY86" s="1"/>
  <c r="F2544" i="34" s="1"/>
  <c r="CZ86" i="1"/>
  <c r="G2544" i="34" s="1"/>
  <c r="DA86" i="1"/>
  <c r="DB86" s="1"/>
  <c r="DC86"/>
  <c r="J2544" i="34" s="1"/>
  <c r="DD86" i="1"/>
  <c r="DG86"/>
  <c r="DH86"/>
  <c r="M2544" i="34"/>
  <c r="H2544"/>
  <c r="D2544"/>
  <c r="B2544"/>
  <c r="Q2543"/>
  <c r="CA86" i="1"/>
  <c r="CB86"/>
  <c r="CC86" s="1"/>
  <c r="F2543" i="34" s="1"/>
  <c r="CD86" i="1"/>
  <c r="CE86"/>
  <c r="CF86" s="1"/>
  <c r="CG86"/>
  <c r="J2543" i="34" s="1"/>
  <c r="CH86" i="1"/>
  <c r="CK86"/>
  <c r="CL86"/>
  <c r="CM86" s="1"/>
  <c r="O2543" i="34" s="1"/>
  <c r="M2543"/>
  <c r="K2543"/>
  <c r="G2543"/>
  <c r="D2543"/>
  <c r="B2543"/>
  <c r="BW86" i="1"/>
  <c r="BX86" s="1"/>
  <c r="V2542" i="34" s="1"/>
  <c r="U2542"/>
  <c r="T2542"/>
  <c r="S2542"/>
  <c r="R2542"/>
  <c r="Q2542"/>
  <c r="BE86" i="1"/>
  <c r="BF86"/>
  <c r="BG86" s="1"/>
  <c r="BH86"/>
  <c r="BI86"/>
  <c r="BJ86" s="1"/>
  <c r="I2542" i="34" s="1"/>
  <c r="BK86" i="1"/>
  <c r="BL86"/>
  <c r="BO86"/>
  <c r="BP86"/>
  <c r="M2542" i="34"/>
  <c r="K2542"/>
  <c r="J2542"/>
  <c r="H2542"/>
  <c r="G2542"/>
  <c r="E2542"/>
  <c r="D2542"/>
  <c r="BD86" i="1"/>
  <c r="B2542" i="34" s="1"/>
  <c r="S2541"/>
  <c r="R2541"/>
  <c r="Q2541"/>
  <c r="AH86" i="1"/>
  <c r="D2541" i="34" s="1"/>
  <c r="AI86" i="1"/>
  <c r="AJ86"/>
  <c r="F2541" i="34" s="1"/>
  <c r="AK86" i="1"/>
  <c r="AL86"/>
  <c r="AM86" s="1"/>
  <c r="I2541" i="34" s="1"/>
  <c r="AN86" i="1"/>
  <c r="AO86"/>
  <c r="AP86" s="1"/>
  <c r="L2541" i="34" s="1"/>
  <c r="AR86" i="1"/>
  <c r="M2541" i="34" s="1"/>
  <c r="AS86" i="1"/>
  <c r="AT86"/>
  <c r="O2541" i="34" s="1"/>
  <c r="N2541"/>
  <c r="J2541"/>
  <c r="G2541"/>
  <c r="E2541"/>
  <c r="B2541"/>
  <c r="AD86" i="1"/>
  <c r="AE86" s="1"/>
  <c r="V2540" i="34" s="1"/>
  <c r="T2540"/>
  <c r="R2540"/>
  <c r="L86" i="1"/>
  <c r="D2540" i="34" s="1"/>
  <c r="M86" i="1"/>
  <c r="N86"/>
  <c r="F2540" i="34" s="1"/>
  <c r="O86" i="1"/>
  <c r="P86"/>
  <c r="Q86" s="1"/>
  <c r="I2540" i="34" s="1"/>
  <c r="R86" i="1"/>
  <c r="S86"/>
  <c r="T86" s="1"/>
  <c r="L2540" i="34" s="1"/>
  <c r="V86" i="1"/>
  <c r="M2540" i="34" s="1"/>
  <c r="W86" i="1"/>
  <c r="X86"/>
  <c r="O2540" i="34" s="1"/>
  <c r="N2540"/>
  <c r="J2540"/>
  <c r="G2540"/>
  <c r="E2540"/>
  <c r="B2540"/>
  <c r="S2539"/>
  <c r="R2539"/>
  <c r="Q2539"/>
  <c r="O2539"/>
  <c r="N2539"/>
  <c r="M2539"/>
  <c r="L2539"/>
  <c r="K2539"/>
  <c r="J2539"/>
  <c r="I2539"/>
  <c r="H2539"/>
  <c r="G2539"/>
  <c r="E2539"/>
  <c r="D2539"/>
  <c r="S2536"/>
  <c r="B86" i="23"/>
  <c r="T86" s="1"/>
  <c r="C86" s="1"/>
  <c r="CK86" i="3" s="1"/>
  <c r="H86" i="1" s="1"/>
  <c r="G2536" i="34" s="1"/>
  <c r="D2536"/>
  <c r="S2535"/>
  <c r="P2535"/>
  <c r="J2535"/>
  <c r="D2535"/>
  <c r="D2534"/>
  <c r="D2533"/>
  <c r="D2532"/>
  <c r="D2531"/>
  <c r="B2530"/>
  <c r="S2523"/>
  <c r="HG85" i="1"/>
  <c r="HH85" s="1"/>
  <c r="P2523" i="34" s="1"/>
  <c r="Z85" i="1"/>
  <c r="AA85"/>
  <c r="AV85"/>
  <c r="AW85"/>
  <c r="AX85"/>
  <c r="AY85" s="1"/>
  <c r="BS85"/>
  <c r="BT85"/>
  <c r="BU85" s="1"/>
  <c r="CO85"/>
  <c r="Q2511" i="34" s="1"/>
  <c r="CP85" i="1"/>
  <c r="CQ85" s="1"/>
  <c r="CR85" s="1"/>
  <c r="DK85"/>
  <c r="Q2512" i="34" s="1"/>
  <c r="DL85" i="1"/>
  <c r="EG85"/>
  <c r="Q2513" i="34" s="1"/>
  <c r="EH85" i="1"/>
  <c r="EI85"/>
  <c r="EJ85" s="1"/>
  <c r="AF85"/>
  <c r="FS85" s="1"/>
  <c r="BB85"/>
  <c r="FV85" s="1"/>
  <c r="BY85"/>
  <c r="FY85" s="1"/>
  <c r="CU85"/>
  <c r="GG85" s="1"/>
  <c r="DQ85"/>
  <c r="GJ85" s="1"/>
  <c r="EM85"/>
  <c r="GM85" s="1"/>
  <c r="P2521" i="34"/>
  <c r="DZ85" i="3"/>
  <c r="M2521" i="34"/>
  <c r="ED85" i="3"/>
  <c r="J2521" i="34"/>
  <c r="DV85" i="3"/>
  <c r="G2521" i="34"/>
  <c r="CU85" i="3"/>
  <c r="CS85"/>
  <c r="DP85"/>
  <c r="DR85"/>
  <c r="D2521" i="34"/>
  <c r="S2520"/>
  <c r="P2520"/>
  <c r="M2520"/>
  <c r="J2520"/>
  <c r="G2520"/>
  <c r="D2520"/>
  <c r="P2519"/>
  <c r="M2519"/>
  <c r="J2519"/>
  <c r="G2519"/>
  <c r="D2519"/>
  <c r="FP85" i="1"/>
  <c r="V2518" i="34" s="1"/>
  <c r="U2518"/>
  <c r="T2518"/>
  <c r="FM85" i="1"/>
  <c r="P2518" i="34" s="1"/>
  <c r="FK85" i="1"/>
  <c r="M2518" i="34" s="1"/>
  <c r="FL85" i="1"/>
  <c r="J2518" i="34" s="1"/>
  <c r="FJ85" i="1"/>
  <c r="G2518" i="34" s="1"/>
  <c r="FI85" i="1"/>
  <c r="D2518" i="34" s="1"/>
  <c r="B2518"/>
  <c r="FF85" i="1"/>
  <c r="V2517" i="34"/>
  <c r="U2517"/>
  <c r="T2517"/>
  <c r="FC85" i="1"/>
  <c r="P2517" i="34"/>
  <c r="FA85" i="1"/>
  <c r="M2517" i="34"/>
  <c r="FB85" i="1"/>
  <c r="J2517" i="34"/>
  <c r="EZ85" i="1"/>
  <c r="G2517" i="34"/>
  <c r="EY85" i="1"/>
  <c r="D2517" i="34"/>
  <c r="B2517"/>
  <c r="EV85" i="1"/>
  <c r="V2516" i="34" s="1"/>
  <c r="U2516"/>
  <c r="T2516"/>
  <c r="ES85" i="1"/>
  <c r="P2516" i="34" s="1"/>
  <c r="EQ85" i="1"/>
  <c r="M2516" i="34" s="1"/>
  <c r="ER85" i="1"/>
  <c r="J2516" i="34" s="1"/>
  <c r="EP85" i="1"/>
  <c r="G2516" i="34" s="1"/>
  <c r="EO85" i="1"/>
  <c r="D2516" i="34" s="1"/>
  <c r="B2516"/>
  <c r="T2515"/>
  <c r="S2515"/>
  <c r="P2515"/>
  <c r="M2515"/>
  <c r="J2515"/>
  <c r="G2515"/>
  <c r="D2515"/>
  <c r="R2513"/>
  <c r="DS85" i="1"/>
  <c r="DT85"/>
  <c r="DU85" s="1"/>
  <c r="F2513" i="34" s="1"/>
  <c r="DV85" i="1"/>
  <c r="G2513" i="34" s="1"/>
  <c r="DW85" i="1"/>
  <c r="DY85"/>
  <c r="J2513" i="34" s="1"/>
  <c r="DZ85" i="1"/>
  <c r="EA85"/>
  <c r="L2513" i="34" s="1"/>
  <c r="EC85" i="1"/>
  <c r="M2513" i="34" s="1"/>
  <c r="ED85" i="1"/>
  <c r="EE85" s="1"/>
  <c r="O2513" i="34" s="1"/>
  <c r="N2513"/>
  <c r="K2513"/>
  <c r="H2513"/>
  <c r="D2513"/>
  <c r="B2513"/>
  <c r="R2512"/>
  <c r="CW85" i="1"/>
  <c r="D2512" i="34" s="1"/>
  <c r="CX85" i="1"/>
  <c r="CY85"/>
  <c r="F2512" i="34" s="1"/>
  <c r="CZ85" i="1"/>
  <c r="DA85"/>
  <c r="DB85" s="1"/>
  <c r="I2512" i="34" s="1"/>
  <c r="DC85" i="1"/>
  <c r="DD85"/>
  <c r="DE85" s="1"/>
  <c r="L2512" i="34" s="1"/>
  <c r="DG85" i="1"/>
  <c r="M2512" i="34" s="1"/>
  <c r="DH85" i="1"/>
  <c r="DI85"/>
  <c r="O2512" i="34" s="1"/>
  <c r="N2512"/>
  <c r="J2512"/>
  <c r="G2512"/>
  <c r="E2512"/>
  <c r="B2512"/>
  <c r="CA85" i="1"/>
  <c r="D2511" i="34" s="1"/>
  <c r="CB85" i="1"/>
  <c r="CC85"/>
  <c r="F2511" i="34" s="1"/>
  <c r="CD85" i="1"/>
  <c r="CE85"/>
  <c r="CF85" s="1"/>
  <c r="I2511" i="34" s="1"/>
  <c r="CG85" i="1"/>
  <c r="CH85"/>
  <c r="CI85" s="1"/>
  <c r="L2511" i="34" s="1"/>
  <c r="CK85" i="1"/>
  <c r="M2511" i="34" s="1"/>
  <c r="CL85" i="1"/>
  <c r="CM85"/>
  <c r="O2511" i="34" s="1"/>
  <c r="N2511"/>
  <c r="J2511"/>
  <c r="G2511"/>
  <c r="E2511"/>
  <c r="B2511"/>
  <c r="Q2510"/>
  <c r="BE85" i="1"/>
  <c r="BF85"/>
  <c r="BG85" s="1"/>
  <c r="F2510" i="34" s="1"/>
  <c r="BH85" i="1"/>
  <c r="G2510" i="34" s="1"/>
  <c r="BI85" i="1"/>
  <c r="BK85"/>
  <c r="J2510" i="34" s="1"/>
  <c r="BL85" i="1"/>
  <c r="BM85"/>
  <c r="L2510" i="34" s="1"/>
  <c r="BO85" i="1"/>
  <c r="M2510" i="34" s="1"/>
  <c r="BP85" i="1"/>
  <c r="BQ85" s="1"/>
  <c r="O2510" i="34" s="1"/>
  <c r="N2510"/>
  <c r="K2510"/>
  <c r="H2510"/>
  <c r="D2510"/>
  <c r="BD85" i="1"/>
  <c r="B2510" i="34"/>
  <c r="S2509"/>
  <c r="R2509"/>
  <c r="Q2509"/>
  <c r="AH85" i="1"/>
  <c r="AI85"/>
  <c r="AK85"/>
  <c r="AL85"/>
  <c r="AM85"/>
  <c r="AN85"/>
  <c r="AO85"/>
  <c r="AP85" s="1"/>
  <c r="L2509" i="34" s="1"/>
  <c r="AR85" i="1"/>
  <c r="AS85"/>
  <c r="AT85" s="1"/>
  <c r="O2509" i="34" s="1"/>
  <c r="M2509"/>
  <c r="K2509"/>
  <c r="J2509"/>
  <c r="I2509"/>
  <c r="H2509"/>
  <c r="G2509"/>
  <c r="E2509"/>
  <c r="D2509"/>
  <c r="B2509"/>
  <c r="Q2508"/>
  <c r="L85" i="1"/>
  <c r="M85"/>
  <c r="N85" s="1"/>
  <c r="O85"/>
  <c r="P85"/>
  <c r="Q85" s="1"/>
  <c r="I2508" i="34" s="1"/>
  <c r="R85" i="1"/>
  <c r="S85"/>
  <c r="V85"/>
  <c r="W85"/>
  <c r="M2508" i="34"/>
  <c r="K2508"/>
  <c r="J2508"/>
  <c r="H2508"/>
  <c r="G2508"/>
  <c r="E2508"/>
  <c r="D2508"/>
  <c r="B2508"/>
  <c r="S2507"/>
  <c r="R2507"/>
  <c r="Q2507"/>
  <c r="O2507"/>
  <c r="N2507"/>
  <c r="M2507"/>
  <c r="L2507"/>
  <c r="K2507"/>
  <c r="J2507"/>
  <c r="I2507"/>
  <c r="H2507"/>
  <c r="G2507"/>
  <c r="E2507"/>
  <c r="D2507"/>
  <c r="S2504"/>
  <c r="B85" i="23"/>
  <c r="T85" s="1"/>
  <c r="C85" s="1"/>
  <c r="CK85" i="3" s="1"/>
  <c r="H85" i="1" s="1"/>
  <c r="G2504" i="34" s="1"/>
  <c r="D2504"/>
  <c r="S2503"/>
  <c r="P2503"/>
  <c r="J2503"/>
  <c r="D2503"/>
  <c r="D2502"/>
  <c r="D2501"/>
  <c r="D2500"/>
  <c r="D2499"/>
  <c r="B2498"/>
  <c r="S2491"/>
  <c r="HG84" i="1"/>
  <c r="HH84" s="1"/>
  <c r="P2491" i="34" s="1"/>
  <c r="Z84" i="1"/>
  <c r="Q2476" i="34" s="1"/>
  <c r="AA84" i="1"/>
  <c r="AB84"/>
  <c r="AC84" s="1"/>
  <c r="AV84"/>
  <c r="AW84"/>
  <c r="AX84" s="1"/>
  <c r="BS84"/>
  <c r="BT84"/>
  <c r="BU84" s="1"/>
  <c r="CO84"/>
  <c r="CP84"/>
  <c r="DK84"/>
  <c r="Q2480" i="34" s="1"/>
  <c r="DL84" i="1"/>
  <c r="DM84"/>
  <c r="DN84" s="1"/>
  <c r="EG84"/>
  <c r="EH84"/>
  <c r="EI84" s="1"/>
  <c r="AF84"/>
  <c r="FS84"/>
  <c r="BB84"/>
  <c r="FV84"/>
  <c r="BY84"/>
  <c r="FY84"/>
  <c r="CU84"/>
  <c r="GG84"/>
  <c r="DQ84"/>
  <c r="GJ84"/>
  <c r="EM84"/>
  <c r="GM84"/>
  <c r="P2489" i="34"/>
  <c r="DZ84" i="3"/>
  <c r="M2489" i="34"/>
  <c r="ED84" i="3"/>
  <c r="J2489" i="34"/>
  <c r="DV84" i="3"/>
  <c r="G2489" i="34"/>
  <c r="CU84" i="3"/>
  <c r="CS84"/>
  <c r="DP84"/>
  <c r="DR84"/>
  <c r="D2489" i="34"/>
  <c r="S2488"/>
  <c r="P2488"/>
  <c r="M2488"/>
  <c r="J2488"/>
  <c r="G2488"/>
  <c r="D2488"/>
  <c r="P2487"/>
  <c r="M2487"/>
  <c r="J2487"/>
  <c r="G2487"/>
  <c r="D2487"/>
  <c r="FP84" i="1"/>
  <c r="V2486" i="34" s="1"/>
  <c r="U2486"/>
  <c r="T2486"/>
  <c r="FM84" i="1"/>
  <c r="P2486" i="34" s="1"/>
  <c r="FK84" i="1"/>
  <c r="M2486" i="34" s="1"/>
  <c r="FL84" i="1"/>
  <c r="J2486" i="34" s="1"/>
  <c r="FJ84" i="1"/>
  <c r="G2486" i="34" s="1"/>
  <c r="FI84" i="1"/>
  <c r="D2486" i="34" s="1"/>
  <c r="B2486"/>
  <c r="FF84" i="1"/>
  <c r="V2485" i="34" s="1"/>
  <c r="U2485"/>
  <c r="T2485"/>
  <c r="FC84" i="1"/>
  <c r="P2485" i="34" s="1"/>
  <c r="FA84" i="1"/>
  <c r="M2485" i="34" s="1"/>
  <c r="FB84" i="1"/>
  <c r="J2485" i="34" s="1"/>
  <c r="EZ84" i="1"/>
  <c r="G2485" i="34" s="1"/>
  <c r="EY84" i="1"/>
  <c r="D2485" i="34" s="1"/>
  <c r="B2485"/>
  <c r="EV84" i="1"/>
  <c r="V2484" i="34" s="1"/>
  <c r="U2484"/>
  <c r="T2484"/>
  <c r="ES84" i="1"/>
  <c r="P2484" i="34" s="1"/>
  <c r="EQ84" i="1"/>
  <c r="M2484" i="34" s="1"/>
  <c r="ER84" i="1"/>
  <c r="J2484" i="34" s="1"/>
  <c r="EP84" i="1"/>
  <c r="G2484" i="34" s="1"/>
  <c r="EO84" i="1"/>
  <c r="D2484" i="34" s="1"/>
  <c r="B2484"/>
  <c r="T2483"/>
  <c r="S2483"/>
  <c r="P2483"/>
  <c r="M2483"/>
  <c r="J2483"/>
  <c r="G2483"/>
  <c r="D2483"/>
  <c r="Q2481"/>
  <c r="DS84" i="1"/>
  <c r="DT84"/>
  <c r="DU84" s="1"/>
  <c r="DV84"/>
  <c r="DW84"/>
  <c r="DX84" s="1"/>
  <c r="I2481" i="34" s="1"/>
  <c r="DY84" i="1"/>
  <c r="DZ84"/>
  <c r="EC84"/>
  <c r="ED84"/>
  <c r="M2481" i="34"/>
  <c r="K2481"/>
  <c r="J2481"/>
  <c r="H2481"/>
  <c r="G2481"/>
  <c r="E2481"/>
  <c r="D2481"/>
  <c r="B2481"/>
  <c r="R2480"/>
  <c r="CW84" i="1"/>
  <c r="CX84"/>
  <c r="CZ84"/>
  <c r="DA84"/>
  <c r="DB84"/>
  <c r="DC84"/>
  <c r="DD84"/>
  <c r="DE84" s="1"/>
  <c r="L2480" i="34" s="1"/>
  <c r="DG84" i="1"/>
  <c r="DH84"/>
  <c r="DI84" s="1"/>
  <c r="O2480" i="34" s="1"/>
  <c r="M2480"/>
  <c r="K2480"/>
  <c r="J2480"/>
  <c r="I2480"/>
  <c r="H2480"/>
  <c r="G2480"/>
  <c r="E2480"/>
  <c r="D2480"/>
  <c r="B2480"/>
  <c r="Q2479"/>
  <c r="CA84" i="1"/>
  <c r="CB84"/>
  <c r="CC84" s="1"/>
  <c r="CD84"/>
  <c r="CE84"/>
  <c r="CF84" s="1"/>
  <c r="I2479" i="34" s="1"/>
  <c r="CG84" i="1"/>
  <c r="CH84"/>
  <c r="CK84"/>
  <c r="CL84"/>
  <c r="M2479" i="34"/>
  <c r="K2479"/>
  <c r="J2479"/>
  <c r="H2479"/>
  <c r="G2479"/>
  <c r="E2479"/>
  <c r="D2479"/>
  <c r="B2479"/>
  <c r="R2478"/>
  <c r="Q2478"/>
  <c r="BE84" i="1"/>
  <c r="BF84"/>
  <c r="BH84"/>
  <c r="BI84"/>
  <c r="BJ84"/>
  <c r="BK84"/>
  <c r="BL84"/>
  <c r="BM84" s="1"/>
  <c r="L2478" i="34" s="1"/>
  <c r="BO84" i="1"/>
  <c r="BP84"/>
  <c r="BQ84" s="1"/>
  <c r="O2478" i="34" s="1"/>
  <c r="M2478"/>
  <c r="K2478"/>
  <c r="J2478"/>
  <c r="I2478"/>
  <c r="H2478"/>
  <c r="G2478"/>
  <c r="E2478"/>
  <c r="D2478"/>
  <c r="BD84" i="1"/>
  <c r="B2478" i="34" s="1"/>
  <c r="R2477"/>
  <c r="Q2477"/>
  <c r="AH84" i="1"/>
  <c r="D2477" i="34" s="1"/>
  <c r="AI84" i="1"/>
  <c r="AJ84"/>
  <c r="F2477" i="34" s="1"/>
  <c r="AK84" i="1"/>
  <c r="AL84"/>
  <c r="AM84" s="1"/>
  <c r="I2477" i="34" s="1"/>
  <c r="AN84" i="1"/>
  <c r="AO84"/>
  <c r="AP84" s="1"/>
  <c r="L2477" i="34" s="1"/>
  <c r="AR84" i="1"/>
  <c r="M2477" i="34" s="1"/>
  <c r="AS84" i="1"/>
  <c r="AT84"/>
  <c r="O2477" i="34" s="1"/>
  <c r="N2477"/>
  <c r="J2477"/>
  <c r="G2477"/>
  <c r="E2477"/>
  <c r="B2477"/>
  <c r="R2476"/>
  <c r="L84" i="1"/>
  <c r="D2476" i="34" s="1"/>
  <c r="M84" i="1"/>
  <c r="N84"/>
  <c r="F2476" i="34" s="1"/>
  <c r="O84" i="1"/>
  <c r="P84"/>
  <c r="Q84" s="1"/>
  <c r="I2476" i="34" s="1"/>
  <c r="R84" i="1"/>
  <c r="S84"/>
  <c r="T84" s="1"/>
  <c r="L2476" i="34" s="1"/>
  <c r="V84" i="1"/>
  <c r="M2476" i="34" s="1"/>
  <c r="W84" i="1"/>
  <c r="X84"/>
  <c r="O2476" i="34" s="1"/>
  <c r="N2476"/>
  <c r="J2476"/>
  <c r="G2476"/>
  <c r="E2476"/>
  <c r="B2476"/>
  <c r="S2475"/>
  <c r="R2475"/>
  <c r="Q2475"/>
  <c r="O2475"/>
  <c r="N2475"/>
  <c r="M2475"/>
  <c r="L2475"/>
  <c r="K2475"/>
  <c r="J2475"/>
  <c r="I2475"/>
  <c r="H2475"/>
  <c r="G2475"/>
  <c r="E2475"/>
  <c r="D2475"/>
  <c r="S2472"/>
  <c r="B84" i="23"/>
  <c r="T84" s="1"/>
  <c r="C84" s="1"/>
  <c r="CK84" i="3" s="1"/>
  <c r="H84" i="1" s="1"/>
  <c r="G2472" i="34" s="1"/>
  <c r="D2472"/>
  <c r="S2471"/>
  <c r="P2471"/>
  <c r="J2471"/>
  <c r="D2471"/>
  <c r="D2470"/>
  <c r="D2469"/>
  <c r="D2468"/>
  <c r="D2467"/>
  <c r="B2466"/>
  <c r="S2459"/>
  <c r="HG83" i="1"/>
  <c r="HH83" s="1"/>
  <c r="P2459" i="34" s="1"/>
  <c r="Z83" i="1"/>
  <c r="AA83"/>
  <c r="AV83"/>
  <c r="Q2445" i="34" s="1"/>
  <c r="AW83" i="1"/>
  <c r="AX83"/>
  <c r="AY83" s="1"/>
  <c r="BS83"/>
  <c r="BT83"/>
  <c r="BU83" s="1"/>
  <c r="CO83"/>
  <c r="Q2447" i="34" s="1"/>
  <c r="CP83" i="1"/>
  <c r="CQ83" s="1"/>
  <c r="CR83" s="1"/>
  <c r="DK83"/>
  <c r="Q2448" i="34" s="1"/>
  <c r="DL83" i="1"/>
  <c r="EG83"/>
  <c r="Q2449" i="34" s="1"/>
  <c r="EH83" i="1"/>
  <c r="EI83"/>
  <c r="EJ83" s="1"/>
  <c r="AF83"/>
  <c r="FS83" s="1"/>
  <c r="BB83"/>
  <c r="FV83" s="1"/>
  <c r="BY83"/>
  <c r="FY83" s="1"/>
  <c r="CU83"/>
  <c r="GG83" s="1"/>
  <c r="DQ83"/>
  <c r="GJ83" s="1"/>
  <c r="EM83"/>
  <c r="GM83" s="1"/>
  <c r="P2457" i="34"/>
  <c r="DZ83" i="3"/>
  <c r="M2457" i="34"/>
  <c r="ED83" i="3"/>
  <c r="J2457" i="34"/>
  <c r="DV83" i="3"/>
  <c r="G2457" i="34"/>
  <c r="CU83" i="3"/>
  <c r="CS83"/>
  <c r="DP83"/>
  <c r="DR83"/>
  <c r="D2457" i="34"/>
  <c r="S2456"/>
  <c r="P2456"/>
  <c r="M2456"/>
  <c r="J2456"/>
  <c r="G2456"/>
  <c r="D2456"/>
  <c r="P2455"/>
  <c r="M2455"/>
  <c r="J2455"/>
  <c r="G2455"/>
  <c r="D2455"/>
  <c r="FP83" i="1"/>
  <c r="V2454" i="34" s="1"/>
  <c r="U2454"/>
  <c r="T2454"/>
  <c r="FM83" i="1"/>
  <c r="P2454" i="34" s="1"/>
  <c r="FK83" i="1"/>
  <c r="M2454" i="34" s="1"/>
  <c r="FL83" i="1"/>
  <c r="J2454" i="34" s="1"/>
  <c r="FJ83" i="1"/>
  <c r="G2454" i="34" s="1"/>
  <c r="FI83" i="1"/>
  <c r="D2454" i="34" s="1"/>
  <c r="B2454"/>
  <c r="FF83" i="1"/>
  <c r="V2453" i="34"/>
  <c r="U2453"/>
  <c r="T2453"/>
  <c r="FC83" i="1"/>
  <c r="P2453" i="34"/>
  <c r="FA83" i="1"/>
  <c r="M2453" i="34"/>
  <c r="FB83" i="1"/>
  <c r="J2453" i="34"/>
  <c r="EZ83" i="1"/>
  <c r="G2453" i="34"/>
  <c r="EY83" i="1"/>
  <c r="D2453" i="34"/>
  <c r="B2453"/>
  <c r="EV83" i="1"/>
  <c r="V2452" i="34" s="1"/>
  <c r="U2452"/>
  <c r="T2452"/>
  <c r="ES83" i="1"/>
  <c r="P2452" i="34" s="1"/>
  <c r="EQ83" i="1"/>
  <c r="M2452" i="34" s="1"/>
  <c r="ER83" i="1"/>
  <c r="J2452" i="34" s="1"/>
  <c r="EP83" i="1"/>
  <c r="G2452" i="34" s="1"/>
  <c r="EO83" i="1"/>
  <c r="D2452" i="34" s="1"/>
  <c r="B2452"/>
  <c r="T2451"/>
  <c r="S2451"/>
  <c r="P2451"/>
  <c r="M2451"/>
  <c r="J2451"/>
  <c r="G2451"/>
  <c r="D2451"/>
  <c r="R2449"/>
  <c r="DS83" i="1"/>
  <c r="DT83"/>
  <c r="DU83" s="1"/>
  <c r="F2449" i="34" s="1"/>
  <c r="DV83" i="1"/>
  <c r="G2449" i="34" s="1"/>
  <c r="DW83" i="1"/>
  <c r="DY83"/>
  <c r="J2449" i="34" s="1"/>
  <c r="DZ83" i="1"/>
  <c r="EA83"/>
  <c r="L2449" i="34" s="1"/>
  <c r="EC83" i="1"/>
  <c r="M2449" i="34" s="1"/>
  <c r="ED83" i="1"/>
  <c r="EE83" s="1"/>
  <c r="O2449" i="34" s="1"/>
  <c r="N2449"/>
  <c r="K2449"/>
  <c r="H2449"/>
  <c r="D2449"/>
  <c r="B2449"/>
  <c r="R2448"/>
  <c r="CW83" i="1"/>
  <c r="D2448" i="34" s="1"/>
  <c r="CX83" i="1"/>
  <c r="CY83"/>
  <c r="F2448" i="34" s="1"/>
  <c r="CZ83" i="1"/>
  <c r="DA83"/>
  <c r="DB83" s="1"/>
  <c r="I2448" i="34" s="1"/>
  <c r="DC83" i="1"/>
  <c r="DD83"/>
  <c r="DE83" s="1"/>
  <c r="L2448" i="34" s="1"/>
  <c r="DG83" i="1"/>
  <c r="M2448" i="34" s="1"/>
  <c r="DH83" i="1"/>
  <c r="DI83"/>
  <c r="O2448" i="34" s="1"/>
  <c r="N2448"/>
  <c r="J2448"/>
  <c r="G2448"/>
  <c r="E2448"/>
  <c r="B2448"/>
  <c r="CA83" i="1"/>
  <c r="D2447" i="34" s="1"/>
  <c r="CB83" i="1"/>
  <c r="CC83"/>
  <c r="F2447" i="34" s="1"/>
  <c r="CD83" i="1"/>
  <c r="CE83"/>
  <c r="CF83" s="1"/>
  <c r="I2447" i="34" s="1"/>
  <c r="CG83" i="1"/>
  <c r="CH83"/>
  <c r="CI83" s="1"/>
  <c r="L2447" i="34" s="1"/>
  <c r="CK83" i="1"/>
  <c r="M2447" i="34" s="1"/>
  <c r="CL83" i="1"/>
  <c r="CM83"/>
  <c r="O2447" i="34" s="1"/>
  <c r="N2447"/>
  <c r="J2447"/>
  <c r="G2447"/>
  <c r="E2447"/>
  <c r="B2447"/>
  <c r="Q2446"/>
  <c r="BE83" i="1"/>
  <c r="BF83"/>
  <c r="BG83" s="1"/>
  <c r="F2446" i="34" s="1"/>
  <c r="BH83" i="1"/>
  <c r="G2446" i="34" s="1"/>
  <c r="BI83" i="1"/>
  <c r="BK83"/>
  <c r="J2446" i="34" s="1"/>
  <c r="BL83" i="1"/>
  <c r="BM83"/>
  <c r="L2446" i="34" s="1"/>
  <c r="BO83" i="1"/>
  <c r="M2446" i="34" s="1"/>
  <c r="BP83" i="1"/>
  <c r="BQ83" s="1"/>
  <c r="O2446" i="34" s="1"/>
  <c r="N2446"/>
  <c r="K2446"/>
  <c r="H2446"/>
  <c r="D2446"/>
  <c r="BD83" i="1"/>
  <c r="B2446" i="34"/>
  <c r="R2445"/>
  <c r="AH83" i="1"/>
  <c r="AI83"/>
  <c r="AK83"/>
  <c r="AL83"/>
  <c r="AM83"/>
  <c r="AN83"/>
  <c r="AO83"/>
  <c r="AP83" s="1"/>
  <c r="L2445" i="34" s="1"/>
  <c r="AR83" i="1"/>
  <c r="AS83"/>
  <c r="AT83" s="1"/>
  <c r="O2445" i="34" s="1"/>
  <c r="M2445"/>
  <c r="K2445"/>
  <c r="J2445"/>
  <c r="I2445"/>
  <c r="H2445"/>
  <c r="G2445"/>
  <c r="E2445"/>
  <c r="D2445"/>
  <c r="B2445"/>
  <c r="Q2444"/>
  <c r="L83" i="1"/>
  <c r="M83"/>
  <c r="N83" s="1"/>
  <c r="O83"/>
  <c r="P83"/>
  <c r="Q83" s="1"/>
  <c r="I2444" i="34" s="1"/>
  <c r="R83" i="1"/>
  <c r="S83"/>
  <c r="V83"/>
  <c r="W83"/>
  <c r="M2444" i="34"/>
  <c r="K2444"/>
  <c r="J2444"/>
  <c r="H2444"/>
  <c r="G2444"/>
  <c r="E2444"/>
  <c r="D2444"/>
  <c r="B2444"/>
  <c r="S2443"/>
  <c r="R2443"/>
  <c r="Q2443"/>
  <c r="O2443"/>
  <c r="N2443"/>
  <c r="M2443"/>
  <c r="L2443"/>
  <c r="K2443"/>
  <c r="J2443"/>
  <c r="I2443"/>
  <c r="H2443"/>
  <c r="G2443"/>
  <c r="E2443"/>
  <c r="D2443"/>
  <c r="S2440"/>
  <c r="B83" i="23"/>
  <c r="T83" s="1"/>
  <c r="C83" s="1"/>
  <c r="CK83" i="3" s="1"/>
  <c r="H83" i="1" s="1"/>
  <c r="G2440" i="34" s="1"/>
  <c r="D2440"/>
  <c r="S2439"/>
  <c r="P2439"/>
  <c r="J2439"/>
  <c r="D2439"/>
  <c r="D2438"/>
  <c r="D2437"/>
  <c r="D2436"/>
  <c r="D2435"/>
  <c r="B2434"/>
  <c r="S2427"/>
  <c r="HG82" i="1"/>
  <c r="HH82" s="1"/>
  <c r="P2427" i="34" s="1"/>
  <c r="Z82" i="1"/>
  <c r="Q2412" i="34" s="1"/>
  <c r="AA82" i="1"/>
  <c r="AB82"/>
  <c r="AC82" s="1"/>
  <c r="AV82"/>
  <c r="AW82"/>
  <c r="AX82" s="1"/>
  <c r="BS82"/>
  <c r="BT82"/>
  <c r="BU82" s="1"/>
  <c r="CO82"/>
  <c r="CP82"/>
  <c r="DK82"/>
  <c r="Q2416" i="34" s="1"/>
  <c r="DL82" i="1"/>
  <c r="DM82"/>
  <c r="DN82" s="1"/>
  <c r="EG82"/>
  <c r="EH82"/>
  <c r="EI82" s="1"/>
  <c r="AF82"/>
  <c r="FS82"/>
  <c r="BB82"/>
  <c r="FV82"/>
  <c r="BY82"/>
  <c r="FY82"/>
  <c r="CU82"/>
  <c r="GG82"/>
  <c r="DQ82"/>
  <c r="GJ82"/>
  <c r="EM82"/>
  <c r="GM82"/>
  <c r="P2425" i="34"/>
  <c r="DZ82" i="3"/>
  <c r="M2425" i="34"/>
  <c r="ED82" i="3"/>
  <c r="J2425" i="34"/>
  <c r="DV82" i="3"/>
  <c r="G2425" i="34"/>
  <c r="CU82" i="3"/>
  <c r="CS82"/>
  <c r="DP82"/>
  <c r="DR82"/>
  <c r="D2425" i="34"/>
  <c r="S2424"/>
  <c r="P2424"/>
  <c r="M2424"/>
  <c r="J2424"/>
  <c r="G2424"/>
  <c r="D2424"/>
  <c r="P2423"/>
  <c r="M2423"/>
  <c r="J2423"/>
  <c r="G2423"/>
  <c r="D2423"/>
  <c r="FP82" i="1"/>
  <c r="V2422" i="34" s="1"/>
  <c r="U2422"/>
  <c r="T2422"/>
  <c r="FM82" i="1"/>
  <c r="P2422" i="34" s="1"/>
  <c r="FK82" i="1"/>
  <c r="M2422" i="34" s="1"/>
  <c r="FL82" i="1"/>
  <c r="J2422" i="34" s="1"/>
  <c r="FJ82" i="1"/>
  <c r="G2422" i="34" s="1"/>
  <c r="FI82" i="1"/>
  <c r="D2422" i="34" s="1"/>
  <c r="B2422"/>
  <c r="FF82" i="1"/>
  <c r="V2421" i="34" s="1"/>
  <c r="U2421"/>
  <c r="T2421"/>
  <c r="FC82" i="1"/>
  <c r="P2421" i="34" s="1"/>
  <c r="FA82" i="1"/>
  <c r="M2421" i="34" s="1"/>
  <c r="FB82" i="1"/>
  <c r="J2421" i="34" s="1"/>
  <c r="EZ82" i="1"/>
  <c r="G2421" i="34" s="1"/>
  <c r="EY82" i="1"/>
  <c r="D2421" i="34" s="1"/>
  <c r="B2421"/>
  <c r="EV82" i="1"/>
  <c r="V2420" i="34" s="1"/>
  <c r="U2420"/>
  <c r="T2420"/>
  <c r="ES82" i="1"/>
  <c r="P2420" i="34" s="1"/>
  <c r="EQ82" i="1"/>
  <c r="M2420" i="34" s="1"/>
  <c r="ER82" i="1"/>
  <c r="J2420" i="34" s="1"/>
  <c r="EP82" i="1"/>
  <c r="G2420" i="34" s="1"/>
  <c r="EO82" i="1"/>
  <c r="D2420" i="34" s="1"/>
  <c r="B2420"/>
  <c r="T2419"/>
  <c r="S2419"/>
  <c r="P2419"/>
  <c r="M2419"/>
  <c r="J2419"/>
  <c r="G2419"/>
  <c r="D2419"/>
  <c r="Q2417"/>
  <c r="DS82" i="1"/>
  <c r="DT82"/>
  <c r="DU82" s="1"/>
  <c r="DV82"/>
  <c r="DW82"/>
  <c r="DX82" s="1"/>
  <c r="I2417" i="34" s="1"/>
  <c r="DY82" i="1"/>
  <c r="DZ82"/>
  <c r="EC82"/>
  <c r="ED82"/>
  <c r="M2417" i="34"/>
  <c r="K2417"/>
  <c r="J2417"/>
  <c r="H2417"/>
  <c r="G2417"/>
  <c r="E2417"/>
  <c r="D2417"/>
  <c r="B2417"/>
  <c r="R2416"/>
  <c r="CW82" i="1"/>
  <c r="CX82"/>
  <c r="CZ82"/>
  <c r="DA82"/>
  <c r="DB82"/>
  <c r="DC82"/>
  <c r="DD82"/>
  <c r="DE82" s="1"/>
  <c r="L2416" i="34" s="1"/>
  <c r="DG82" i="1"/>
  <c r="DH82"/>
  <c r="DI82" s="1"/>
  <c r="O2416" i="34" s="1"/>
  <c r="M2416"/>
  <c r="K2416"/>
  <c r="J2416"/>
  <c r="I2416"/>
  <c r="H2416"/>
  <c r="G2416"/>
  <c r="E2416"/>
  <c r="D2416"/>
  <c r="B2416"/>
  <c r="Q2415"/>
  <c r="CA82" i="1"/>
  <c r="CB82"/>
  <c r="CC82" s="1"/>
  <c r="CD82"/>
  <c r="CE82"/>
  <c r="CF82" s="1"/>
  <c r="I2415" i="34" s="1"/>
  <c r="CG82" i="1"/>
  <c r="CH82"/>
  <c r="CK82"/>
  <c r="CL82"/>
  <c r="M2415" i="34"/>
  <c r="K2415"/>
  <c r="J2415"/>
  <c r="H2415"/>
  <c r="G2415"/>
  <c r="E2415"/>
  <c r="D2415"/>
  <c r="B2415"/>
  <c r="R2414"/>
  <c r="Q2414"/>
  <c r="BE82" i="1"/>
  <c r="BF82"/>
  <c r="BH82"/>
  <c r="BI82"/>
  <c r="BJ82"/>
  <c r="BK82"/>
  <c r="BL82"/>
  <c r="BM82" s="1"/>
  <c r="L2414" i="34" s="1"/>
  <c r="BO82" i="1"/>
  <c r="BP82"/>
  <c r="BQ82" s="1"/>
  <c r="O2414" i="34" s="1"/>
  <c r="M2414"/>
  <c r="K2414"/>
  <c r="J2414"/>
  <c r="I2414"/>
  <c r="H2414"/>
  <c r="G2414"/>
  <c r="E2414"/>
  <c r="D2414"/>
  <c r="BD82" i="1"/>
  <c r="B2414" i="34" s="1"/>
  <c r="R2413"/>
  <c r="Q2413"/>
  <c r="AH82" i="1"/>
  <c r="D2413" i="34" s="1"/>
  <c r="AI82" i="1"/>
  <c r="AJ82"/>
  <c r="F2413" i="34" s="1"/>
  <c r="AK82" i="1"/>
  <c r="AL82"/>
  <c r="AM82" s="1"/>
  <c r="I2413" i="34" s="1"/>
  <c r="AN82" i="1"/>
  <c r="AO82"/>
  <c r="AP82" s="1"/>
  <c r="L2413" i="34" s="1"/>
  <c r="AR82" i="1"/>
  <c r="M2413" i="34" s="1"/>
  <c r="AS82" i="1"/>
  <c r="AT82"/>
  <c r="O2413" i="34" s="1"/>
  <c r="N2413"/>
  <c r="J2413"/>
  <c r="G2413"/>
  <c r="E2413"/>
  <c r="B2413"/>
  <c r="R2412"/>
  <c r="L82" i="1"/>
  <c r="D2412" i="34" s="1"/>
  <c r="M82" i="1"/>
  <c r="N82"/>
  <c r="F2412" i="34" s="1"/>
  <c r="O82" i="1"/>
  <c r="P82"/>
  <c r="Q82" s="1"/>
  <c r="I2412" i="34" s="1"/>
  <c r="R82" i="1"/>
  <c r="S82"/>
  <c r="T82" s="1"/>
  <c r="L2412" i="34" s="1"/>
  <c r="V82" i="1"/>
  <c r="M2412" i="34" s="1"/>
  <c r="W82" i="1"/>
  <c r="X82"/>
  <c r="O2412" i="34" s="1"/>
  <c r="N2412"/>
  <c r="J2412"/>
  <c r="G2412"/>
  <c r="E2412"/>
  <c r="B2412"/>
  <c r="S2411"/>
  <c r="R2411"/>
  <c r="Q2411"/>
  <c r="O2411"/>
  <c r="N2411"/>
  <c r="M2411"/>
  <c r="L2411"/>
  <c r="K2411"/>
  <c r="J2411"/>
  <c r="I2411"/>
  <c r="H2411"/>
  <c r="G2411"/>
  <c r="E2411"/>
  <c r="D2411"/>
  <c r="S2408"/>
  <c r="B82" i="23"/>
  <c r="T82" s="1"/>
  <c r="C82" s="1"/>
  <c r="CK82" i="3" s="1"/>
  <c r="H82" i="1" s="1"/>
  <c r="G2408" i="34" s="1"/>
  <c r="D2408"/>
  <c r="S2407"/>
  <c r="P2407"/>
  <c r="J2407"/>
  <c r="D2407"/>
  <c r="D2406"/>
  <c r="D2405"/>
  <c r="D2404"/>
  <c r="D2403"/>
  <c r="B2402"/>
  <c r="S2395"/>
  <c r="HG81" i="1"/>
  <c r="HH81" s="1"/>
  <c r="P2395" i="34" s="1"/>
  <c r="Z81" i="1"/>
  <c r="AA81"/>
  <c r="AV81"/>
  <c r="Q2381" i="34" s="1"/>
  <c r="AW81" i="1"/>
  <c r="AX81"/>
  <c r="AY81" s="1"/>
  <c r="BS81"/>
  <c r="BT81"/>
  <c r="BU81" s="1"/>
  <c r="CO81"/>
  <c r="Q2383" i="34" s="1"/>
  <c r="CP81" i="1"/>
  <c r="CQ81" s="1"/>
  <c r="CR81" s="1"/>
  <c r="DK81"/>
  <c r="Q2384" i="34" s="1"/>
  <c r="DL81" i="1"/>
  <c r="EG81"/>
  <c r="Q2385" i="34" s="1"/>
  <c r="EH81" i="1"/>
  <c r="EI81"/>
  <c r="EJ81" s="1"/>
  <c r="AF81"/>
  <c r="FS81" s="1"/>
  <c r="BB81"/>
  <c r="FV81" s="1"/>
  <c r="BY81"/>
  <c r="FY81" s="1"/>
  <c r="CU81"/>
  <c r="GG81" s="1"/>
  <c r="DQ81"/>
  <c r="GJ81" s="1"/>
  <c r="EM81"/>
  <c r="GM81" s="1"/>
  <c r="P2393" i="34"/>
  <c r="DZ81" i="3"/>
  <c r="M2393" i="34"/>
  <c r="ED81" i="3"/>
  <c r="J2393" i="34"/>
  <c r="DV81" i="3"/>
  <c r="G2393" i="34"/>
  <c r="CU81" i="3"/>
  <c r="CS81"/>
  <c r="DP81"/>
  <c r="DR81"/>
  <c r="D2393" i="34"/>
  <c r="S2392"/>
  <c r="P2392"/>
  <c r="M2392"/>
  <c r="J2392"/>
  <c r="G2392"/>
  <c r="D2392"/>
  <c r="P2391"/>
  <c r="M2391"/>
  <c r="J2391"/>
  <c r="G2391"/>
  <c r="D2391"/>
  <c r="FP81" i="1"/>
  <c r="V2390" i="34" s="1"/>
  <c r="U2390"/>
  <c r="T2390"/>
  <c r="FM81" i="1"/>
  <c r="P2390" i="34" s="1"/>
  <c r="FK81" i="1"/>
  <c r="M2390" i="34" s="1"/>
  <c r="FL81" i="1"/>
  <c r="J2390" i="34" s="1"/>
  <c r="FJ81" i="1"/>
  <c r="G2390" i="34" s="1"/>
  <c r="FI81" i="1"/>
  <c r="D2390" i="34" s="1"/>
  <c r="B2390"/>
  <c r="FF81" i="1"/>
  <c r="V2389" i="34"/>
  <c r="U2389"/>
  <c r="T2389"/>
  <c r="FC81" i="1"/>
  <c r="P2389" i="34"/>
  <c r="FA81" i="1"/>
  <c r="M2389" i="34"/>
  <c r="FB81" i="1"/>
  <c r="J2389" i="34"/>
  <c r="EZ81" i="1"/>
  <c r="G2389" i="34"/>
  <c r="EY81" i="1"/>
  <c r="D2389" i="34"/>
  <c r="B2389"/>
  <c r="EV81" i="1"/>
  <c r="V2388" i="34" s="1"/>
  <c r="U2388"/>
  <c r="T2388"/>
  <c r="ES81" i="1"/>
  <c r="P2388" i="34" s="1"/>
  <c r="EQ81" i="1"/>
  <c r="M2388" i="34" s="1"/>
  <c r="ER81" i="1"/>
  <c r="J2388" i="34" s="1"/>
  <c r="EP81" i="1"/>
  <c r="G2388" i="34" s="1"/>
  <c r="EO81" i="1"/>
  <c r="D2388" i="34" s="1"/>
  <c r="B2388"/>
  <c r="T2387"/>
  <c r="S2387"/>
  <c r="P2387"/>
  <c r="M2387"/>
  <c r="J2387"/>
  <c r="G2387"/>
  <c r="D2387"/>
  <c r="R2385"/>
  <c r="DS81" i="1"/>
  <c r="DT81"/>
  <c r="DU81" s="1"/>
  <c r="F2385" i="34" s="1"/>
  <c r="DV81" i="1"/>
  <c r="G2385" i="34" s="1"/>
  <c r="DW81" i="1"/>
  <c r="DY81"/>
  <c r="J2385" i="34" s="1"/>
  <c r="DZ81" i="1"/>
  <c r="EA81"/>
  <c r="L2385" i="34" s="1"/>
  <c r="EC81" i="1"/>
  <c r="M2385" i="34" s="1"/>
  <c r="ED81" i="1"/>
  <c r="EE81" s="1"/>
  <c r="O2385" i="34" s="1"/>
  <c r="N2385"/>
  <c r="K2385"/>
  <c r="H2385"/>
  <c r="D2385"/>
  <c r="B2385"/>
  <c r="R2384"/>
  <c r="CW81" i="1"/>
  <c r="D2384" i="34" s="1"/>
  <c r="CX81" i="1"/>
  <c r="CY81"/>
  <c r="F2384" i="34" s="1"/>
  <c r="CZ81" i="1"/>
  <c r="DA81"/>
  <c r="DB81" s="1"/>
  <c r="I2384" i="34" s="1"/>
  <c r="DC81" i="1"/>
  <c r="DD81"/>
  <c r="DE81" s="1"/>
  <c r="L2384" i="34" s="1"/>
  <c r="DG81" i="1"/>
  <c r="M2384" i="34" s="1"/>
  <c r="DH81" i="1"/>
  <c r="DI81"/>
  <c r="O2384" i="34" s="1"/>
  <c r="N2384"/>
  <c r="J2384"/>
  <c r="G2384"/>
  <c r="E2384"/>
  <c r="B2384"/>
  <c r="CA81" i="1"/>
  <c r="D2383" i="34" s="1"/>
  <c r="CB81" i="1"/>
  <c r="CC81"/>
  <c r="F2383" i="34" s="1"/>
  <c r="CD81" i="1"/>
  <c r="CE81"/>
  <c r="CF81" s="1"/>
  <c r="I2383" i="34" s="1"/>
  <c r="CG81" i="1"/>
  <c r="CH81"/>
  <c r="CI81" s="1"/>
  <c r="L2383" i="34" s="1"/>
  <c r="CK81" i="1"/>
  <c r="M2383" i="34" s="1"/>
  <c r="CL81" i="1"/>
  <c r="CM81"/>
  <c r="O2383" i="34" s="1"/>
  <c r="N2383"/>
  <c r="J2383"/>
  <c r="G2383"/>
  <c r="E2383"/>
  <c r="B2383"/>
  <c r="Q2382"/>
  <c r="BE81" i="1"/>
  <c r="BF81"/>
  <c r="BG81" s="1"/>
  <c r="F2382" i="34" s="1"/>
  <c r="BH81" i="1"/>
  <c r="G2382" i="34" s="1"/>
  <c r="BI81" i="1"/>
  <c r="BK81"/>
  <c r="J2382" i="34" s="1"/>
  <c r="BL81" i="1"/>
  <c r="BM81"/>
  <c r="L2382" i="34" s="1"/>
  <c r="BO81" i="1"/>
  <c r="M2382" i="34" s="1"/>
  <c r="BP81" i="1"/>
  <c r="BQ81" s="1"/>
  <c r="O2382" i="34" s="1"/>
  <c r="N2382"/>
  <c r="K2382"/>
  <c r="H2382"/>
  <c r="D2382"/>
  <c r="BD81" i="1"/>
  <c r="B2382" i="34"/>
  <c r="R2381"/>
  <c r="AH81" i="1"/>
  <c r="AI81"/>
  <c r="AK81"/>
  <c r="AL81"/>
  <c r="AM81"/>
  <c r="AN81"/>
  <c r="AO81"/>
  <c r="AP81" s="1"/>
  <c r="L2381" i="34" s="1"/>
  <c r="AR81" i="1"/>
  <c r="AS81"/>
  <c r="AT81" s="1"/>
  <c r="O2381" i="34" s="1"/>
  <c r="M2381"/>
  <c r="K2381"/>
  <c r="J2381"/>
  <c r="I2381"/>
  <c r="H2381"/>
  <c r="G2381"/>
  <c r="E2381"/>
  <c r="D2381"/>
  <c r="B2381"/>
  <c r="Q2380"/>
  <c r="L81" i="1"/>
  <c r="M81"/>
  <c r="N81" s="1"/>
  <c r="O81"/>
  <c r="P81"/>
  <c r="Q81" s="1"/>
  <c r="I2380" i="34" s="1"/>
  <c r="R81" i="1"/>
  <c r="S81"/>
  <c r="V81"/>
  <c r="W81"/>
  <c r="M2380" i="34"/>
  <c r="K2380"/>
  <c r="J2380"/>
  <c r="H2380"/>
  <c r="G2380"/>
  <c r="E2380"/>
  <c r="D2380"/>
  <c r="B2380"/>
  <c r="S2379"/>
  <c r="R2379"/>
  <c r="Q2379"/>
  <c r="O2379"/>
  <c r="N2379"/>
  <c r="M2379"/>
  <c r="L2379"/>
  <c r="K2379"/>
  <c r="J2379"/>
  <c r="I2379"/>
  <c r="H2379"/>
  <c r="G2379"/>
  <c r="E2379"/>
  <c r="D2379"/>
  <c r="S2376"/>
  <c r="B81" i="23"/>
  <c r="T81" s="1"/>
  <c r="C81" s="1"/>
  <c r="CK81" i="3" s="1"/>
  <c r="H81" i="1" s="1"/>
  <c r="G2376" i="34" s="1"/>
  <c r="D2376"/>
  <c r="S2375"/>
  <c r="P2375"/>
  <c r="J2375"/>
  <c r="D2375"/>
  <c r="D2374"/>
  <c r="D2373"/>
  <c r="D2372"/>
  <c r="D2371"/>
  <c r="B2370"/>
  <c r="S2363"/>
  <c r="HG80" i="1"/>
  <c r="HH80" s="1"/>
  <c r="P2363" i="34" s="1"/>
  <c r="Z80" i="1"/>
  <c r="AA80"/>
  <c r="AB80"/>
  <c r="AC80" s="1"/>
  <c r="AV80"/>
  <c r="AW80"/>
  <c r="AX80" s="1"/>
  <c r="AY80" s="1"/>
  <c r="BS80"/>
  <c r="Q2350" i="34" s="1"/>
  <c r="BT80" i="1"/>
  <c r="BU80" s="1"/>
  <c r="BV80" s="1"/>
  <c r="CO80"/>
  <c r="Q2351" i="34" s="1"/>
  <c r="CP80" i="1"/>
  <c r="DK80"/>
  <c r="Q2352" i="34" s="1"/>
  <c r="DL80" i="1"/>
  <c r="DM80"/>
  <c r="DN80" s="1"/>
  <c r="EG80"/>
  <c r="EH80"/>
  <c r="EI80" s="1"/>
  <c r="AF80"/>
  <c r="FS80"/>
  <c r="BB80"/>
  <c r="FV80"/>
  <c r="BY80"/>
  <c r="FY80"/>
  <c r="CU80"/>
  <c r="GG80"/>
  <c r="DQ80"/>
  <c r="GJ80"/>
  <c r="EM80"/>
  <c r="GM80"/>
  <c r="P2361" i="34"/>
  <c r="DZ80" i="3"/>
  <c r="M2361" i="34"/>
  <c r="ED80" i="3"/>
  <c r="J2361" i="34"/>
  <c r="DV80" i="3"/>
  <c r="G2361" i="34"/>
  <c r="CU80" i="3"/>
  <c r="CS80"/>
  <c r="DP80"/>
  <c r="DR80"/>
  <c r="D2361" i="34"/>
  <c r="P2360"/>
  <c r="M2360"/>
  <c r="J2360"/>
  <c r="G2360"/>
  <c r="D2360"/>
  <c r="P2359"/>
  <c r="M2359"/>
  <c r="J2359"/>
  <c r="G2359"/>
  <c r="D2359"/>
  <c r="FP80" i="1"/>
  <c r="V2358" i="34" s="1"/>
  <c r="U2358"/>
  <c r="T2358"/>
  <c r="FM80" i="1"/>
  <c r="P2358" i="34" s="1"/>
  <c r="FK80" i="1"/>
  <c r="M2358" i="34" s="1"/>
  <c r="FL80" i="1"/>
  <c r="J2358" i="34" s="1"/>
  <c r="FJ80" i="1"/>
  <c r="G2358" i="34" s="1"/>
  <c r="FI80" i="1"/>
  <c r="D2358" i="34" s="1"/>
  <c r="B2358"/>
  <c r="FF80" i="1"/>
  <c r="V2357" i="34" s="1"/>
  <c r="U2357"/>
  <c r="T2357"/>
  <c r="FC80" i="1"/>
  <c r="P2357" i="34" s="1"/>
  <c r="FA80" i="1"/>
  <c r="M2357" i="34" s="1"/>
  <c r="FB80" i="1"/>
  <c r="J2357" i="34" s="1"/>
  <c r="EZ80" i="1"/>
  <c r="G2357" i="34" s="1"/>
  <c r="EY80" i="1"/>
  <c r="D2357" i="34" s="1"/>
  <c r="B2357"/>
  <c r="EV80" i="1"/>
  <c r="V2356" i="34" s="1"/>
  <c r="U2356"/>
  <c r="T2356"/>
  <c r="ES80" i="1"/>
  <c r="P2356" i="34" s="1"/>
  <c r="EQ80" i="1"/>
  <c r="M2356" i="34" s="1"/>
  <c r="ER80" i="1"/>
  <c r="J2356" i="34" s="1"/>
  <c r="EP80" i="1"/>
  <c r="G2356" i="34" s="1"/>
  <c r="EO80" i="1"/>
  <c r="D2356" i="34" s="1"/>
  <c r="B2356"/>
  <c r="T2355"/>
  <c r="S2355"/>
  <c r="P2355"/>
  <c r="M2355"/>
  <c r="J2355"/>
  <c r="G2355"/>
  <c r="D2355"/>
  <c r="Q2353"/>
  <c r="DS80" i="1"/>
  <c r="DT80"/>
  <c r="DU80" s="1"/>
  <c r="F2353" i="34" s="1"/>
  <c r="DV80" i="1"/>
  <c r="G2353" i="34" s="1"/>
  <c r="DW80" i="1"/>
  <c r="DY80"/>
  <c r="J2353" i="34" s="1"/>
  <c r="DZ80" i="1"/>
  <c r="EA80"/>
  <c r="L2353" i="34" s="1"/>
  <c r="EC80" i="1"/>
  <c r="M2353" i="34" s="1"/>
  <c r="ED80" i="1"/>
  <c r="EE80" s="1"/>
  <c r="O2353" i="34" s="1"/>
  <c r="N2353"/>
  <c r="K2353"/>
  <c r="H2353"/>
  <c r="D2353"/>
  <c r="B2353"/>
  <c r="R2352"/>
  <c r="CW80" i="1"/>
  <c r="CX80"/>
  <c r="CY80" s="1"/>
  <c r="F2352" i="34" s="1"/>
  <c r="CZ80" i="1"/>
  <c r="G2352" i="34" s="1"/>
  <c r="DA80" i="1"/>
  <c r="DC80"/>
  <c r="J2352" i="34" s="1"/>
  <c r="DD80" i="1"/>
  <c r="DE80"/>
  <c r="L2352" i="34" s="1"/>
  <c r="DG80" i="1"/>
  <c r="M2352" i="34" s="1"/>
  <c r="DH80" i="1"/>
  <c r="DI80" s="1"/>
  <c r="O2352" i="34" s="1"/>
  <c r="N2352"/>
  <c r="K2352"/>
  <c r="H2352"/>
  <c r="D2352"/>
  <c r="B2352"/>
  <c r="R2351"/>
  <c r="CA80" i="1"/>
  <c r="D2351" i="34" s="1"/>
  <c r="CB80" i="1"/>
  <c r="CC80"/>
  <c r="F2351" i="34" s="1"/>
  <c r="CD80" i="1"/>
  <c r="CE80"/>
  <c r="CF80" s="1"/>
  <c r="I2351" i="34" s="1"/>
  <c r="CG80" i="1"/>
  <c r="CH80"/>
  <c r="CI80" s="1"/>
  <c r="L2351" i="34" s="1"/>
  <c r="CK80" i="1"/>
  <c r="M2351" i="34" s="1"/>
  <c r="CL80" i="1"/>
  <c r="CM80"/>
  <c r="O2351" i="34" s="1"/>
  <c r="N2351"/>
  <c r="J2351"/>
  <c r="G2351"/>
  <c r="E2351"/>
  <c r="B2351"/>
  <c r="BE80" i="1"/>
  <c r="D2350" i="34" s="1"/>
  <c r="BF80" i="1"/>
  <c r="BG80"/>
  <c r="F2350" i="34" s="1"/>
  <c r="BH80" i="1"/>
  <c r="BI80"/>
  <c r="BJ80" s="1"/>
  <c r="I2350" i="34" s="1"/>
  <c r="BK80" i="1"/>
  <c r="BL80"/>
  <c r="BM80" s="1"/>
  <c r="L2350" i="34" s="1"/>
  <c r="BO80" i="1"/>
  <c r="M2350" i="34" s="1"/>
  <c r="BP80" i="1"/>
  <c r="BQ80"/>
  <c r="O2350" i="34" s="1"/>
  <c r="N2350"/>
  <c r="J2350"/>
  <c r="G2350"/>
  <c r="E2350"/>
  <c r="BD80" i="1"/>
  <c r="B2350" i="34" s="1"/>
  <c r="S2349"/>
  <c r="Q2349"/>
  <c r="AH80" i="1"/>
  <c r="AI80"/>
  <c r="AK80"/>
  <c r="G2349" i="34" s="1"/>
  <c r="AL80" i="1"/>
  <c r="AM80"/>
  <c r="I2349" i="34" s="1"/>
  <c r="AN80" i="1"/>
  <c r="AO80"/>
  <c r="AP80" s="1"/>
  <c r="L2349" i="34" s="1"/>
  <c r="AR80" i="1"/>
  <c r="AS80"/>
  <c r="M2349" i="34"/>
  <c r="J2349"/>
  <c r="H2349"/>
  <c r="D2349"/>
  <c r="B2349"/>
  <c r="S2348"/>
  <c r="R2348"/>
  <c r="Q2348"/>
  <c r="L80" i="1"/>
  <c r="M80"/>
  <c r="N80" s="1"/>
  <c r="F2348" i="34" s="1"/>
  <c r="O80" i="1"/>
  <c r="P80"/>
  <c r="Q80" s="1"/>
  <c r="R80"/>
  <c r="J2348" i="34" s="1"/>
  <c r="S80" i="1"/>
  <c r="V80"/>
  <c r="W80"/>
  <c r="M2348" i="34"/>
  <c r="K2348"/>
  <c r="G2348"/>
  <c r="D2348"/>
  <c r="B2348"/>
  <c r="S2347"/>
  <c r="R2347"/>
  <c r="Q2347"/>
  <c r="O2347"/>
  <c r="N2347"/>
  <c r="M2347"/>
  <c r="L2347"/>
  <c r="K2347"/>
  <c r="J2347"/>
  <c r="I2347"/>
  <c r="H2347"/>
  <c r="G2347"/>
  <c r="E2347"/>
  <c r="D2347"/>
  <c r="S2344"/>
  <c r="B80" i="23"/>
  <c r="T80"/>
  <c r="C80" s="1"/>
  <c r="CK80" i="3" s="1"/>
  <c r="H80" i="1" s="1"/>
  <c r="G2344" i="34" s="1"/>
  <c r="D2344"/>
  <c r="S2343"/>
  <c r="P2343"/>
  <c r="J2343"/>
  <c r="D2343"/>
  <c r="D2342"/>
  <c r="D2341"/>
  <c r="D2340"/>
  <c r="D2339"/>
  <c r="B2338"/>
  <c r="S2331"/>
  <c r="HG79" i="1"/>
  <c r="HH79" s="1"/>
  <c r="P2331" i="34" s="1"/>
  <c r="Z79" i="1"/>
  <c r="Q2316" i="34" s="1"/>
  <c r="AA79" i="1"/>
  <c r="AB79" s="1"/>
  <c r="AV79"/>
  <c r="Q2317" i="34" s="1"/>
  <c r="AW79" i="1"/>
  <c r="BS79"/>
  <c r="BT79"/>
  <c r="BU79"/>
  <c r="BV79" s="1"/>
  <c r="FZ79" s="1"/>
  <c r="CO79"/>
  <c r="CP79"/>
  <c r="DK79"/>
  <c r="DL79"/>
  <c r="DM79" s="1"/>
  <c r="EG79"/>
  <c r="EH79"/>
  <c r="AF79"/>
  <c r="FS79"/>
  <c r="BB79"/>
  <c r="FV79"/>
  <c r="BY79"/>
  <c r="FY79"/>
  <c r="CU79"/>
  <c r="GG79"/>
  <c r="DQ79"/>
  <c r="GJ79"/>
  <c r="EM79"/>
  <c r="GM79"/>
  <c r="P2329" i="34"/>
  <c r="DZ79" i="3"/>
  <c r="M2329" i="34"/>
  <c r="ED79" i="3"/>
  <c r="J2329" i="34"/>
  <c r="DV79" i="3"/>
  <c r="G2329" i="34"/>
  <c r="CU79" i="3"/>
  <c r="CS79"/>
  <c r="DP79"/>
  <c r="DR79"/>
  <c r="D2329" i="34"/>
  <c r="S2328"/>
  <c r="P2328"/>
  <c r="M2328"/>
  <c r="J2328"/>
  <c r="G2328"/>
  <c r="D2328"/>
  <c r="P2327"/>
  <c r="M2327"/>
  <c r="J2327"/>
  <c r="G2327"/>
  <c r="D2327"/>
  <c r="FP79" i="1"/>
  <c r="V2326" i="34" s="1"/>
  <c r="U2326"/>
  <c r="T2326"/>
  <c r="FM79" i="1"/>
  <c r="P2326" i="34" s="1"/>
  <c r="FK79" i="1"/>
  <c r="M2326" i="34" s="1"/>
  <c r="FL79" i="1"/>
  <c r="J2326" i="34" s="1"/>
  <c r="FJ79" i="1"/>
  <c r="G2326" i="34" s="1"/>
  <c r="FI79" i="1"/>
  <c r="D2326" i="34" s="1"/>
  <c r="B2326"/>
  <c r="FF79" i="1"/>
  <c r="V2325" i="34" s="1"/>
  <c r="U2325"/>
  <c r="T2325"/>
  <c r="FC79" i="1"/>
  <c r="P2325" i="34" s="1"/>
  <c r="FA79" i="1"/>
  <c r="M2325" i="34" s="1"/>
  <c r="FB79" i="1"/>
  <c r="J2325" i="34" s="1"/>
  <c r="EZ79" i="1"/>
  <c r="G2325" i="34" s="1"/>
  <c r="EY79" i="1"/>
  <c r="D2325" i="34" s="1"/>
  <c r="B2325"/>
  <c r="EV79" i="1"/>
  <c r="V2324" i="34" s="1"/>
  <c r="U2324"/>
  <c r="T2324"/>
  <c r="ES79" i="1"/>
  <c r="P2324" i="34" s="1"/>
  <c r="EQ79" i="1"/>
  <c r="M2324" i="34" s="1"/>
  <c r="ER79" i="1"/>
  <c r="J2324" i="34" s="1"/>
  <c r="EP79" i="1"/>
  <c r="G2324" i="34" s="1"/>
  <c r="EO79" i="1"/>
  <c r="D2324" i="34" s="1"/>
  <c r="B2324"/>
  <c r="T2323"/>
  <c r="S2323"/>
  <c r="P2323"/>
  <c r="M2323"/>
  <c r="J2323"/>
  <c r="G2323"/>
  <c r="D2323"/>
  <c r="Q2321"/>
  <c r="DS79" i="1"/>
  <c r="DT79"/>
  <c r="DU79" s="1"/>
  <c r="F2321" i="34" s="1"/>
  <c r="DV79" i="1"/>
  <c r="DW79"/>
  <c r="DX79" s="1"/>
  <c r="DY79"/>
  <c r="J2321" i="34" s="1"/>
  <c r="DZ79" i="1"/>
  <c r="EC79"/>
  <c r="ED79"/>
  <c r="M2321" i="34"/>
  <c r="K2321"/>
  <c r="G2321"/>
  <c r="D2321"/>
  <c r="B2321"/>
  <c r="R2320"/>
  <c r="Q2320"/>
  <c r="CW79" i="1"/>
  <c r="CX79"/>
  <c r="CZ79"/>
  <c r="G2320" i="34" s="1"/>
  <c r="DA79" i="1"/>
  <c r="DB79"/>
  <c r="I2320" i="34" s="1"/>
  <c r="DC79" i="1"/>
  <c r="DD79"/>
  <c r="DE79" s="1"/>
  <c r="L2320" i="34" s="1"/>
  <c r="DG79" i="1"/>
  <c r="DH79"/>
  <c r="M2320" i="34"/>
  <c r="J2320"/>
  <c r="H2320"/>
  <c r="D2320"/>
  <c r="B2320"/>
  <c r="Q2319"/>
  <c r="CA79" i="1"/>
  <c r="CB79"/>
  <c r="CC79" s="1"/>
  <c r="F2319" i="34" s="1"/>
  <c r="CD79" i="1"/>
  <c r="G2319" i="34" s="1"/>
  <c r="CE79" i="1"/>
  <c r="CF79" s="1"/>
  <c r="CG79"/>
  <c r="J2319" i="34" s="1"/>
  <c r="CH79" i="1"/>
  <c r="CK79"/>
  <c r="CL79"/>
  <c r="M2319" i="34"/>
  <c r="H2319"/>
  <c r="D2319"/>
  <c r="B2319"/>
  <c r="S2318"/>
  <c r="R2318"/>
  <c r="Q2318"/>
  <c r="BE79" i="1"/>
  <c r="BF79"/>
  <c r="BG79" s="1"/>
  <c r="F2318" i="34" s="1"/>
  <c r="BH79" i="1"/>
  <c r="G2318" i="34" s="1"/>
  <c r="BI79" i="1"/>
  <c r="BJ79" s="1"/>
  <c r="BK79"/>
  <c r="J2318" i="34" s="1"/>
  <c r="BL79" i="1"/>
  <c r="BO79"/>
  <c r="BP79"/>
  <c r="M2318" i="34"/>
  <c r="H2318"/>
  <c r="D2318"/>
  <c r="BD79" i="1"/>
  <c r="B2318" i="34" s="1"/>
  <c r="R2317"/>
  <c r="AH79" i="1"/>
  <c r="D2317" i="34" s="1"/>
  <c r="AI79" i="1"/>
  <c r="AJ79"/>
  <c r="F2317" i="34" s="1"/>
  <c r="AK79" i="1"/>
  <c r="AL79"/>
  <c r="AM79" s="1"/>
  <c r="I2317" i="34" s="1"/>
  <c r="AN79" i="1"/>
  <c r="AO79"/>
  <c r="AP79" s="1"/>
  <c r="L2317" i="34" s="1"/>
  <c r="AR79" i="1"/>
  <c r="M2317" i="34" s="1"/>
  <c r="AS79" i="1"/>
  <c r="AT79"/>
  <c r="O2317" i="34" s="1"/>
  <c r="N2317"/>
  <c r="J2317"/>
  <c r="G2317"/>
  <c r="E2317"/>
  <c r="B2317"/>
  <c r="L79" i="1"/>
  <c r="D2316" i="34" s="1"/>
  <c r="M79" i="1"/>
  <c r="N79"/>
  <c r="F2316" i="34" s="1"/>
  <c r="O79" i="1"/>
  <c r="P79"/>
  <c r="Q79" s="1"/>
  <c r="I2316" i="34" s="1"/>
  <c r="R79" i="1"/>
  <c r="S79"/>
  <c r="T79" s="1"/>
  <c r="L2316" i="34" s="1"/>
  <c r="V79" i="1"/>
  <c r="M2316" i="34" s="1"/>
  <c r="W79" i="1"/>
  <c r="X79"/>
  <c r="O2316" i="34" s="1"/>
  <c r="N2316"/>
  <c r="J2316"/>
  <c r="G2316"/>
  <c r="E2316"/>
  <c r="B2316"/>
  <c r="S2315"/>
  <c r="R2315"/>
  <c r="Q2315"/>
  <c r="O2315"/>
  <c r="N2315"/>
  <c r="M2315"/>
  <c r="L2315"/>
  <c r="K2315"/>
  <c r="J2315"/>
  <c r="I2315"/>
  <c r="H2315"/>
  <c r="G2315"/>
  <c r="E2315"/>
  <c r="D2315"/>
  <c r="S2312"/>
  <c r="B79" i="23"/>
  <c r="T79" s="1"/>
  <c r="C79" s="1"/>
  <c r="CK79" i="3" s="1"/>
  <c r="H79" i="1" s="1"/>
  <c r="G2312" i="34" s="1"/>
  <c r="D2312"/>
  <c r="S2311"/>
  <c r="P2311"/>
  <c r="J2311"/>
  <c r="D2311"/>
  <c r="D2310"/>
  <c r="D2309"/>
  <c r="D2308"/>
  <c r="D2307"/>
  <c r="B2306"/>
  <c r="S2299"/>
  <c r="HG78" i="1"/>
  <c r="HH78"/>
  <c r="P2299" i="34" s="1"/>
  <c r="Z78" i="1"/>
  <c r="AA78"/>
  <c r="AB78" s="1"/>
  <c r="S2284" i="34" s="1"/>
  <c r="AV78" i="1"/>
  <c r="Q2285" i="34" s="1"/>
  <c r="AW78" i="1"/>
  <c r="AX78" s="1"/>
  <c r="BS78"/>
  <c r="Q2286" i="34" s="1"/>
  <c r="BT78" i="1"/>
  <c r="CO78"/>
  <c r="Q2287" i="34" s="1"/>
  <c r="CP78" i="1"/>
  <c r="CQ78"/>
  <c r="CR78" s="1"/>
  <c r="GH78" s="1"/>
  <c r="DK78"/>
  <c r="Q2288" i="34" s="1"/>
  <c r="DL78" i="1"/>
  <c r="EG78"/>
  <c r="EH78"/>
  <c r="EI78"/>
  <c r="EJ78" s="1"/>
  <c r="GN78" s="1"/>
  <c r="AF78"/>
  <c r="FS78" s="1"/>
  <c r="BB78"/>
  <c r="FV78" s="1"/>
  <c r="HD78" s="1"/>
  <c r="D2299" i="34" s="1"/>
  <c r="BY78" i="1"/>
  <c r="FY78" s="1"/>
  <c r="CU78"/>
  <c r="GG78" s="1"/>
  <c r="DQ78"/>
  <c r="GJ78" s="1"/>
  <c r="EM78"/>
  <c r="GM78" s="1"/>
  <c r="P2297" i="34"/>
  <c r="DZ78" i="3"/>
  <c r="M2297" i="34"/>
  <c r="ED78" i="3"/>
  <c r="J2297" i="34"/>
  <c r="DV78" i="3"/>
  <c r="G2297" i="34"/>
  <c r="CU78" i="3"/>
  <c r="CS78"/>
  <c r="DP78"/>
  <c r="DR78"/>
  <c r="D2297" i="34"/>
  <c r="P2296"/>
  <c r="M2296"/>
  <c r="J2296"/>
  <c r="G2296"/>
  <c r="D2296"/>
  <c r="P2295"/>
  <c r="M2295"/>
  <c r="J2295"/>
  <c r="G2295"/>
  <c r="D2295"/>
  <c r="FP78" i="1"/>
  <c r="V2294" i="34" s="1"/>
  <c r="U2294"/>
  <c r="T2294"/>
  <c r="FM78" i="1"/>
  <c r="P2294" i="34" s="1"/>
  <c r="FK78" i="1"/>
  <c r="M2294" i="34" s="1"/>
  <c r="FL78" i="1"/>
  <c r="J2294" i="34" s="1"/>
  <c r="FJ78" i="1"/>
  <c r="G2294" i="34" s="1"/>
  <c r="FI78" i="1"/>
  <c r="D2294" i="34" s="1"/>
  <c r="B2294"/>
  <c r="FF78" i="1"/>
  <c r="V2293" i="34" s="1"/>
  <c r="U2293"/>
  <c r="T2293"/>
  <c r="FC78" i="1"/>
  <c r="P2293" i="34" s="1"/>
  <c r="FA78" i="1"/>
  <c r="M2293" i="34" s="1"/>
  <c r="FB78" i="1"/>
  <c r="J2293" i="34" s="1"/>
  <c r="EZ78" i="1"/>
  <c r="G2293" i="34" s="1"/>
  <c r="EY78" i="1"/>
  <c r="D2293" i="34" s="1"/>
  <c r="B2293"/>
  <c r="EV78" i="1"/>
  <c r="V2292" i="34" s="1"/>
  <c r="U2292"/>
  <c r="T2292"/>
  <c r="ES78" i="1"/>
  <c r="P2292" i="34" s="1"/>
  <c r="EQ78" i="1"/>
  <c r="M2292" i="34" s="1"/>
  <c r="ER78" i="1"/>
  <c r="J2292" i="34" s="1"/>
  <c r="EP78" i="1"/>
  <c r="G2292" i="34" s="1"/>
  <c r="EO78" i="1"/>
  <c r="D2292" i="34" s="1"/>
  <c r="B2292"/>
  <c r="T2291"/>
  <c r="S2291"/>
  <c r="P2291"/>
  <c r="M2291"/>
  <c r="J2291"/>
  <c r="G2291"/>
  <c r="D2291"/>
  <c r="S2289"/>
  <c r="R2289"/>
  <c r="Q2289"/>
  <c r="DS78" i="1"/>
  <c r="DT78"/>
  <c r="DU78" s="1"/>
  <c r="F2289" i="34" s="1"/>
  <c r="DV78" i="1"/>
  <c r="DW78"/>
  <c r="DX78" s="1"/>
  <c r="DY78"/>
  <c r="J2289" i="34" s="1"/>
  <c r="DZ78" i="1"/>
  <c r="EC78"/>
  <c r="ED78"/>
  <c r="M2289" i="34"/>
  <c r="K2289"/>
  <c r="G2289"/>
  <c r="D2289"/>
  <c r="B2289"/>
  <c r="CW78" i="1"/>
  <c r="D2288" i="34" s="1"/>
  <c r="CX78" i="1"/>
  <c r="CZ78"/>
  <c r="G2288" i="34" s="1"/>
  <c r="DA78" i="1"/>
  <c r="DB78"/>
  <c r="DC78"/>
  <c r="DD78"/>
  <c r="DE78" s="1"/>
  <c r="L2288" i="34" s="1"/>
  <c r="DG78" i="1"/>
  <c r="DH78"/>
  <c r="M2288" i="34"/>
  <c r="J2288"/>
  <c r="H2288"/>
  <c r="E2288"/>
  <c r="B2288"/>
  <c r="R2287"/>
  <c r="CA78" i="1"/>
  <c r="D2287" i="34" s="1"/>
  <c r="CB78" i="1"/>
  <c r="CD78"/>
  <c r="G2287" i="34" s="1"/>
  <c r="CE78" i="1"/>
  <c r="CF78"/>
  <c r="CG78"/>
  <c r="CH78"/>
  <c r="CI78" s="1"/>
  <c r="L2287" i="34" s="1"/>
  <c r="CK78" i="1"/>
  <c r="CL78"/>
  <c r="M2287" i="34"/>
  <c r="J2287"/>
  <c r="H2287"/>
  <c r="E2287"/>
  <c r="B2287"/>
  <c r="BE78" i="1"/>
  <c r="BF78"/>
  <c r="BH78"/>
  <c r="G2286" i="34" s="1"/>
  <c r="BI78" i="1"/>
  <c r="BJ78"/>
  <c r="I2286" i="34" s="1"/>
  <c r="BK78" i="1"/>
  <c r="BL78"/>
  <c r="BM78" s="1"/>
  <c r="L2286" i="34" s="1"/>
  <c r="BO78" i="1"/>
  <c r="BP78"/>
  <c r="M2286" i="34"/>
  <c r="J2286"/>
  <c r="H2286"/>
  <c r="D2286"/>
  <c r="BD78" i="1"/>
  <c r="B2286" i="34" s="1"/>
  <c r="R2285"/>
  <c r="AH78" i="1"/>
  <c r="AI78"/>
  <c r="AJ78" s="1"/>
  <c r="F2285" i="34" s="1"/>
  <c r="AK78" i="1"/>
  <c r="G2285" i="34" s="1"/>
  <c r="AL78" i="1"/>
  <c r="AN78"/>
  <c r="J2285" i="34" s="1"/>
  <c r="AO78" i="1"/>
  <c r="AP78"/>
  <c r="L2285" i="34" s="1"/>
  <c r="AR78" i="1"/>
  <c r="M2285" i="34" s="1"/>
  <c r="AS78" i="1"/>
  <c r="AT78" s="1"/>
  <c r="O2285" i="34" s="1"/>
  <c r="N2285"/>
  <c r="K2285"/>
  <c r="H2285"/>
  <c r="D2285"/>
  <c r="B2285"/>
  <c r="R2284"/>
  <c r="Q2284"/>
  <c r="L78" i="1"/>
  <c r="D2284" i="34" s="1"/>
  <c r="M78" i="1"/>
  <c r="N78"/>
  <c r="F2284" i="34" s="1"/>
  <c r="O78" i="1"/>
  <c r="P78"/>
  <c r="Q78" s="1"/>
  <c r="I2284" i="34" s="1"/>
  <c r="R78" i="1"/>
  <c r="S78"/>
  <c r="T78" s="1"/>
  <c r="L2284" i="34" s="1"/>
  <c r="V78" i="1"/>
  <c r="M2284" i="34" s="1"/>
  <c r="W78" i="1"/>
  <c r="X78"/>
  <c r="O2284" i="34" s="1"/>
  <c r="N2284"/>
  <c r="J2284"/>
  <c r="G2284"/>
  <c r="E2284"/>
  <c r="B2284"/>
  <c r="S2283"/>
  <c r="R2283"/>
  <c r="Q2283"/>
  <c r="O2283"/>
  <c r="N2283"/>
  <c r="M2283"/>
  <c r="L2283"/>
  <c r="K2283"/>
  <c r="J2283"/>
  <c r="I2283"/>
  <c r="H2283"/>
  <c r="G2283"/>
  <c r="E2283"/>
  <c r="D2283"/>
  <c r="S2280"/>
  <c r="B78" i="23"/>
  <c r="T78" s="1"/>
  <c r="C78" s="1"/>
  <c r="CK78" i="3" s="1"/>
  <c r="H78" i="1" s="1"/>
  <c r="G2280" i="34" s="1"/>
  <c r="D2280"/>
  <c r="S2279"/>
  <c r="P2279"/>
  <c r="J2279"/>
  <c r="D2279"/>
  <c r="D2278"/>
  <c r="D2277"/>
  <c r="D2276"/>
  <c r="D2275"/>
  <c r="B2274"/>
  <c r="S2267"/>
  <c r="HG77" i="1"/>
  <c r="HH77" s="1"/>
  <c r="P2267" i="34" s="1"/>
  <c r="Z77" i="1"/>
  <c r="Q2252" i="34" s="1"/>
  <c r="AA77" i="1"/>
  <c r="AV77"/>
  <c r="Q2253" i="34" s="1"/>
  <c r="AW77" i="1"/>
  <c r="AX77"/>
  <c r="AY77" s="1"/>
  <c r="FW77" s="1"/>
  <c r="BS77"/>
  <c r="BT77"/>
  <c r="CO77"/>
  <c r="Q2255" i="34" s="1"/>
  <c r="CP77" i="1"/>
  <c r="CQ77"/>
  <c r="DK77"/>
  <c r="DL77"/>
  <c r="DM77" s="1"/>
  <c r="S2256" i="34" s="1"/>
  <c r="EG77" i="1"/>
  <c r="Q2257" i="34" s="1"/>
  <c r="EH77" i="1"/>
  <c r="EI77"/>
  <c r="AF77"/>
  <c r="FS77" s="1"/>
  <c r="BB77"/>
  <c r="FV77" s="1"/>
  <c r="BY77"/>
  <c r="FY77" s="1"/>
  <c r="CU77"/>
  <c r="GG77" s="1"/>
  <c r="DQ77"/>
  <c r="GJ77" s="1"/>
  <c r="EM77"/>
  <c r="GM77" s="1"/>
  <c r="P2265" i="34"/>
  <c r="DZ77" i="3"/>
  <c r="M2265" i="34"/>
  <c r="ED77" i="3"/>
  <c r="J2265" i="34"/>
  <c r="DV77" i="3"/>
  <c r="G2265" i="34"/>
  <c r="CU77" i="3"/>
  <c r="CS77"/>
  <c r="DP77"/>
  <c r="DR77"/>
  <c r="D2265" i="34"/>
  <c r="S2264"/>
  <c r="P2264"/>
  <c r="M2264"/>
  <c r="J2264"/>
  <c r="G2264"/>
  <c r="D2264"/>
  <c r="P2263"/>
  <c r="M2263"/>
  <c r="J2263"/>
  <c r="G2263"/>
  <c r="D2263"/>
  <c r="FP77" i="1"/>
  <c r="V2262" i="34" s="1"/>
  <c r="U2262"/>
  <c r="T2262"/>
  <c r="FM77" i="1"/>
  <c r="P2262" i="34" s="1"/>
  <c r="FK77" i="1"/>
  <c r="M2262" i="34" s="1"/>
  <c r="FL77" i="1"/>
  <c r="J2262" i="34" s="1"/>
  <c r="FJ77" i="1"/>
  <c r="G2262" i="34" s="1"/>
  <c r="FI77" i="1"/>
  <c r="D2262" i="34" s="1"/>
  <c r="B2262"/>
  <c r="FF77" i="1"/>
  <c r="V2261" i="34"/>
  <c r="U2261"/>
  <c r="T2261"/>
  <c r="FC77" i="1"/>
  <c r="P2261" i="34"/>
  <c r="FA77" i="1"/>
  <c r="M2261" i="34"/>
  <c r="FB77" i="1"/>
  <c r="J2261" i="34"/>
  <c r="EZ77" i="1"/>
  <c r="G2261" i="34"/>
  <c r="EY77" i="1"/>
  <c r="D2261" i="34"/>
  <c r="B2261"/>
  <c r="EV77" i="1"/>
  <c r="V2260" i="34" s="1"/>
  <c r="U2260"/>
  <c r="T2260"/>
  <c r="ES77" i="1"/>
  <c r="P2260" i="34" s="1"/>
  <c r="EQ77" i="1"/>
  <c r="M2260" i="34" s="1"/>
  <c r="ER77" i="1"/>
  <c r="J2260" i="34" s="1"/>
  <c r="EP77" i="1"/>
  <c r="G2260" i="34" s="1"/>
  <c r="EO77" i="1"/>
  <c r="D2260" i="34" s="1"/>
  <c r="B2260"/>
  <c r="T2259"/>
  <c r="S2259"/>
  <c r="P2259"/>
  <c r="M2259"/>
  <c r="J2259"/>
  <c r="G2259"/>
  <c r="D2259"/>
  <c r="R2257"/>
  <c r="DS77" i="1"/>
  <c r="DT77"/>
  <c r="DU77" s="1"/>
  <c r="F2257" i="34" s="1"/>
  <c r="DV77" i="1"/>
  <c r="G2257" i="34" s="1"/>
  <c r="DW77" i="1"/>
  <c r="DY77"/>
  <c r="J2257" i="34" s="1"/>
  <c r="DZ77" i="1"/>
  <c r="EA77"/>
  <c r="L2257" i="34" s="1"/>
  <c r="EC77" i="1"/>
  <c r="M2257" i="34" s="1"/>
  <c r="ED77" i="1"/>
  <c r="EE77" s="1"/>
  <c r="O2257" i="34" s="1"/>
  <c r="N2257"/>
  <c r="K2257"/>
  <c r="H2257"/>
  <c r="D2257"/>
  <c r="B2257"/>
  <c r="R2256"/>
  <c r="Q2256"/>
  <c r="CW77" i="1"/>
  <c r="D2256" i="34" s="1"/>
  <c r="CX77" i="1"/>
  <c r="CY77"/>
  <c r="F2256" i="34" s="1"/>
  <c r="CZ77" i="1"/>
  <c r="DA77"/>
  <c r="DB77" s="1"/>
  <c r="I2256" i="34" s="1"/>
  <c r="DC77" i="1"/>
  <c r="DD77"/>
  <c r="DE77" s="1"/>
  <c r="L2256" i="34" s="1"/>
  <c r="DG77" i="1"/>
  <c r="M2256" i="34" s="1"/>
  <c r="DH77" i="1"/>
  <c r="DI77"/>
  <c r="O2256" i="34" s="1"/>
  <c r="N2256"/>
  <c r="J2256"/>
  <c r="G2256"/>
  <c r="E2256"/>
  <c r="B2256"/>
  <c r="R2255"/>
  <c r="CA77" i="1"/>
  <c r="D2255" i="34" s="1"/>
  <c r="CB77" i="1"/>
  <c r="CC77"/>
  <c r="F2255" i="34" s="1"/>
  <c r="CD77" i="1"/>
  <c r="CE77"/>
  <c r="CF77" s="1"/>
  <c r="I2255" i="34" s="1"/>
  <c r="CG77" i="1"/>
  <c r="CH77"/>
  <c r="CI77" s="1"/>
  <c r="L2255" i="34" s="1"/>
  <c r="CK77" i="1"/>
  <c r="M2255" i="34" s="1"/>
  <c r="CL77" i="1"/>
  <c r="CM77"/>
  <c r="O2255" i="34" s="1"/>
  <c r="N2255"/>
  <c r="J2255"/>
  <c r="G2255"/>
  <c r="E2255"/>
  <c r="B2255"/>
  <c r="R2254"/>
  <c r="Q2254"/>
  <c r="BE77" i="1"/>
  <c r="BF77"/>
  <c r="BG77" s="1"/>
  <c r="F2254" i="34" s="1"/>
  <c r="BH77" i="1"/>
  <c r="G2254" i="34" s="1"/>
  <c r="BI77" i="1"/>
  <c r="BK77"/>
  <c r="J2254" i="34" s="1"/>
  <c r="BL77" i="1"/>
  <c r="BM77"/>
  <c r="L2254" i="34" s="1"/>
  <c r="BO77" i="1"/>
  <c r="M2254" i="34" s="1"/>
  <c r="BP77" i="1"/>
  <c r="BQ77" s="1"/>
  <c r="O2254" i="34" s="1"/>
  <c r="N2254"/>
  <c r="K2254"/>
  <c r="H2254"/>
  <c r="D2254"/>
  <c r="BD77" i="1"/>
  <c r="B2254" i="34"/>
  <c r="R2253"/>
  <c r="AH77" i="1"/>
  <c r="D2253" i="34" s="1"/>
  <c r="AI77" i="1"/>
  <c r="AK77"/>
  <c r="G2253" i="34" s="1"/>
  <c r="AL77" i="1"/>
  <c r="AM77"/>
  <c r="AN77"/>
  <c r="AO77"/>
  <c r="AP77" s="1"/>
  <c r="L2253" i="34" s="1"/>
  <c r="AR77" i="1"/>
  <c r="AS77"/>
  <c r="M2253" i="34"/>
  <c r="J2253"/>
  <c r="H2253"/>
  <c r="E2253"/>
  <c r="B2253"/>
  <c r="L77" i="1"/>
  <c r="M77"/>
  <c r="O77"/>
  <c r="G2252" i="34" s="1"/>
  <c r="P77" i="1"/>
  <c r="Q77"/>
  <c r="I2252" i="34" s="1"/>
  <c r="R77" i="1"/>
  <c r="S77"/>
  <c r="T77" s="1"/>
  <c r="L2252" i="34" s="1"/>
  <c r="V77" i="1"/>
  <c r="W77"/>
  <c r="M2252" i="34"/>
  <c r="J2252"/>
  <c r="H2252"/>
  <c r="D2252"/>
  <c r="B2252"/>
  <c r="S2251"/>
  <c r="R2251"/>
  <c r="Q2251"/>
  <c r="O2251"/>
  <c r="N2251"/>
  <c r="M2251"/>
  <c r="L2251"/>
  <c r="K2251"/>
  <c r="J2251"/>
  <c r="I2251"/>
  <c r="H2251"/>
  <c r="G2251"/>
  <c r="E2251"/>
  <c r="D2251"/>
  <c r="S2248"/>
  <c r="B77" i="23"/>
  <c r="T77"/>
  <c r="C77" s="1"/>
  <c r="CK77" i="3" s="1"/>
  <c r="H77" i="1" s="1"/>
  <c r="G2248" i="34" s="1"/>
  <c r="D2248"/>
  <c r="S2247"/>
  <c r="P2247"/>
  <c r="J2247"/>
  <c r="D2247"/>
  <c r="D2246"/>
  <c r="D2245"/>
  <c r="D2244"/>
  <c r="D2243"/>
  <c r="B2242"/>
  <c r="S2235"/>
  <c r="HG76" i="1"/>
  <c r="HH76" s="1"/>
  <c r="P2235" i="34" s="1"/>
  <c r="Z76" i="1"/>
  <c r="Q2220" i="34" s="1"/>
  <c r="AA76" i="1"/>
  <c r="AB76"/>
  <c r="AV76"/>
  <c r="AW76"/>
  <c r="AX76" s="1"/>
  <c r="S2221" i="34" s="1"/>
  <c r="BS76" i="1"/>
  <c r="Q2222" i="34" s="1"/>
  <c r="BT76" i="1"/>
  <c r="BU76"/>
  <c r="BV76" s="1"/>
  <c r="FZ76" s="1"/>
  <c r="CO76"/>
  <c r="CP76"/>
  <c r="DK76"/>
  <c r="DL76"/>
  <c r="DM76"/>
  <c r="DN76" s="1"/>
  <c r="GK76" s="1"/>
  <c r="EG76"/>
  <c r="EH76"/>
  <c r="AF76"/>
  <c r="FS76"/>
  <c r="BB76"/>
  <c r="FV76"/>
  <c r="BY76"/>
  <c r="FY76"/>
  <c r="CU76"/>
  <c r="GG76"/>
  <c r="DQ76"/>
  <c r="GJ76"/>
  <c r="EM76"/>
  <c r="GM76"/>
  <c r="P2233" i="34"/>
  <c r="DZ76" i="3"/>
  <c r="M2233" i="34"/>
  <c r="ED76" i="3"/>
  <c r="J2233" i="34"/>
  <c r="DV76" i="3"/>
  <c r="G2233" i="34"/>
  <c r="CU76" i="3"/>
  <c r="CS76"/>
  <c r="DP76"/>
  <c r="DR76"/>
  <c r="D2233" i="34"/>
  <c r="S2232"/>
  <c r="P2232"/>
  <c r="M2232"/>
  <c r="J2232"/>
  <c r="G2232"/>
  <c r="D2232"/>
  <c r="P2231"/>
  <c r="M2231"/>
  <c r="J2231"/>
  <c r="G2231"/>
  <c r="D2231"/>
  <c r="FP76" i="1"/>
  <c r="V2230" i="34" s="1"/>
  <c r="U2230"/>
  <c r="T2230"/>
  <c r="FM76" i="1"/>
  <c r="P2230" i="34" s="1"/>
  <c r="FK76" i="1"/>
  <c r="M2230" i="34" s="1"/>
  <c r="FL76" i="1"/>
  <c r="J2230" i="34" s="1"/>
  <c r="FJ76" i="1"/>
  <c r="G2230" i="34" s="1"/>
  <c r="FI76" i="1"/>
  <c r="D2230" i="34" s="1"/>
  <c r="B2230"/>
  <c r="FF76" i="1"/>
  <c r="V2229" i="34" s="1"/>
  <c r="U2229"/>
  <c r="T2229"/>
  <c r="FC76" i="1"/>
  <c r="P2229" i="34" s="1"/>
  <c r="FA76" i="1"/>
  <c r="M2229" i="34" s="1"/>
  <c r="FB76" i="1"/>
  <c r="J2229" i="34" s="1"/>
  <c r="EZ76" i="1"/>
  <c r="G2229" i="34" s="1"/>
  <c r="EY76" i="1"/>
  <c r="D2229" i="34" s="1"/>
  <c r="B2229"/>
  <c r="EV76" i="1"/>
  <c r="V2228" i="34" s="1"/>
  <c r="U2228"/>
  <c r="T2228"/>
  <c r="ES76" i="1"/>
  <c r="P2228" i="34" s="1"/>
  <c r="EQ76" i="1"/>
  <c r="M2228" i="34" s="1"/>
  <c r="ER76" i="1"/>
  <c r="J2228" i="34" s="1"/>
  <c r="EP76" i="1"/>
  <c r="G2228" i="34" s="1"/>
  <c r="EO76" i="1"/>
  <c r="D2228" i="34" s="1"/>
  <c r="B2228"/>
  <c r="T2227"/>
  <c r="S2227"/>
  <c r="P2227"/>
  <c r="M2227"/>
  <c r="J2227"/>
  <c r="G2227"/>
  <c r="D2227"/>
  <c r="Q2225"/>
  <c r="DS76" i="1"/>
  <c r="DT76"/>
  <c r="DU76" s="1"/>
  <c r="F2225" i="34" s="1"/>
  <c r="DV76" i="1"/>
  <c r="DW76"/>
  <c r="DX76" s="1"/>
  <c r="DY76"/>
  <c r="J2225" i="34" s="1"/>
  <c r="DZ76" i="1"/>
  <c r="EC76"/>
  <c r="ED76"/>
  <c r="M2225" i="34"/>
  <c r="K2225"/>
  <c r="G2225"/>
  <c r="D2225"/>
  <c r="B2225"/>
  <c r="S2224"/>
  <c r="R2224"/>
  <c r="Q2224"/>
  <c r="CW76" i="1"/>
  <c r="CX76"/>
  <c r="CY76" s="1"/>
  <c r="F2224" i="34" s="1"/>
  <c r="CZ76" i="1"/>
  <c r="DA76"/>
  <c r="DB76" s="1"/>
  <c r="DC76"/>
  <c r="J2224" i="34" s="1"/>
  <c r="DD76" i="1"/>
  <c r="DG76"/>
  <c r="DH76"/>
  <c r="M2224" i="34"/>
  <c r="K2224"/>
  <c r="G2224"/>
  <c r="D2224"/>
  <c r="B2224"/>
  <c r="Q2223"/>
  <c r="CA76" i="1"/>
  <c r="CB76"/>
  <c r="CC76" s="1"/>
  <c r="F2223" i="34" s="1"/>
  <c r="CD76" i="1"/>
  <c r="CE76"/>
  <c r="CF76" s="1"/>
  <c r="CG76"/>
  <c r="J2223" i="34" s="1"/>
  <c r="CH76" i="1"/>
  <c r="CK76"/>
  <c r="CL76"/>
  <c r="M2223" i="34"/>
  <c r="H2223"/>
  <c r="G2223"/>
  <c r="E2223"/>
  <c r="D2223"/>
  <c r="B2223"/>
  <c r="R2222"/>
  <c r="BE76" i="1"/>
  <c r="BF76"/>
  <c r="BH76"/>
  <c r="BI76"/>
  <c r="BJ76"/>
  <c r="BK76"/>
  <c r="BL76"/>
  <c r="BM76" s="1"/>
  <c r="L2222" i="34" s="1"/>
  <c r="BO76" i="1"/>
  <c r="BP76"/>
  <c r="M2222" i="34"/>
  <c r="J2222"/>
  <c r="H2222"/>
  <c r="G2222"/>
  <c r="E2222"/>
  <c r="D2222"/>
  <c r="BD76" i="1"/>
  <c r="B2222" i="34" s="1"/>
  <c r="R2221"/>
  <c r="Q2221"/>
  <c r="AH76" i="1"/>
  <c r="D2221" i="34" s="1"/>
  <c r="AI76" i="1"/>
  <c r="AJ76"/>
  <c r="F2221" i="34" s="1"/>
  <c r="AK76" i="1"/>
  <c r="AL76"/>
  <c r="AM76" s="1"/>
  <c r="I2221" i="34" s="1"/>
  <c r="AN76" i="1"/>
  <c r="AO76"/>
  <c r="AP76" s="1"/>
  <c r="L2221" i="34" s="1"/>
  <c r="AR76" i="1"/>
  <c r="M2221" i="34" s="1"/>
  <c r="AS76" i="1"/>
  <c r="AT76"/>
  <c r="O2221" i="34" s="1"/>
  <c r="N2221"/>
  <c r="J2221"/>
  <c r="G2221"/>
  <c r="E2221"/>
  <c r="B2221"/>
  <c r="R2220"/>
  <c r="L76" i="1"/>
  <c r="D2220" i="34" s="1"/>
  <c r="M76" i="1"/>
  <c r="N76"/>
  <c r="F2220" i="34" s="1"/>
  <c r="O76" i="1"/>
  <c r="P76"/>
  <c r="Q76" s="1"/>
  <c r="I2220" i="34" s="1"/>
  <c r="R76" i="1"/>
  <c r="S76"/>
  <c r="T76" s="1"/>
  <c r="L2220" i="34" s="1"/>
  <c r="V76" i="1"/>
  <c r="M2220" i="34" s="1"/>
  <c r="W76" i="1"/>
  <c r="X76"/>
  <c r="O2220" i="34" s="1"/>
  <c r="N2220"/>
  <c r="J2220"/>
  <c r="G2220"/>
  <c r="E2220"/>
  <c r="B2220"/>
  <c r="S2219"/>
  <c r="R2219"/>
  <c r="Q2219"/>
  <c r="O2219"/>
  <c r="N2219"/>
  <c r="M2219"/>
  <c r="L2219"/>
  <c r="K2219"/>
  <c r="J2219"/>
  <c r="I2219"/>
  <c r="H2219"/>
  <c r="G2219"/>
  <c r="E2219"/>
  <c r="D2219"/>
  <c r="S2216"/>
  <c r="B76" i="23"/>
  <c r="T76" s="1"/>
  <c r="C76" s="1"/>
  <c r="CK76" i="3" s="1"/>
  <c r="H76" i="1" s="1"/>
  <c r="G2216" i="34" s="1"/>
  <c r="D2216"/>
  <c r="S2215"/>
  <c r="P2215"/>
  <c r="J2215"/>
  <c r="D2215"/>
  <c r="D2214"/>
  <c r="D2213"/>
  <c r="D2212"/>
  <c r="D2211"/>
  <c r="B2210"/>
  <c r="S2203"/>
  <c r="HG75" i="1"/>
  <c r="HH75"/>
  <c r="P2203" i="34" s="1"/>
  <c r="Z75" i="1"/>
  <c r="AA75"/>
  <c r="AB75" s="1"/>
  <c r="S2188" i="34" s="1"/>
  <c r="AV75" i="1"/>
  <c r="Q2189" i="34" s="1"/>
  <c r="AW75" i="1"/>
  <c r="AX75" s="1"/>
  <c r="BS75"/>
  <c r="Q2190" i="34" s="1"/>
  <c r="BT75" i="1"/>
  <c r="CO75"/>
  <c r="Q2191" i="34" s="1"/>
  <c r="CP75" i="1"/>
  <c r="CQ75"/>
  <c r="CR75" s="1"/>
  <c r="GH75" s="1"/>
  <c r="DK75"/>
  <c r="Q2192" i="34" s="1"/>
  <c r="DL75" i="1"/>
  <c r="EG75"/>
  <c r="EH75"/>
  <c r="EI75"/>
  <c r="EJ75" s="1"/>
  <c r="AF75"/>
  <c r="FS75" s="1"/>
  <c r="BB75"/>
  <c r="FV75" s="1"/>
  <c r="HD75" s="1"/>
  <c r="D2203" i="34" s="1"/>
  <c r="BY75" i="1"/>
  <c r="FY75" s="1"/>
  <c r="CU75"/>
  <c r="GG75" s="1"/>
  <c r="DQ75"/>
  <c r="GJ75" s="1"/>
  <c r="EM75"/>
  <c r="GM75" s="1"/>
  <c r="P2201" i="34"/>
  <c r="DZ75" i="3"/>
  <c r="M2201" i="34"/>
  <c r="ED75" i="3"/>
  <c r="J2201" i="34"/>
  <c r="DV75" i="3"/>
  <c r="G2201" i="34"/>
  <c r="CU75" i="3"/>
  <c r="CS75"/>
  <c r="DP75"/>
  <c r="DR75"/>
  <c r="D2201" i="34"/>
  <c r="P2200"/>
  <c r="M2200"/>
  <c r="J2200"/>
  <c r="G2200"/>
  <c r="D2200"/>
  <c r="P2199"/>
  <c r="M2199"/>
  <c r="J2199"/>
  <c r="G2199"/>
  <c r="D2199"/>
  <c r="FP75" i="1"/>
  <c r="V2198" i="34" s="1"/>
  <c r="U2198"/>
  <c r="T2198"/>
  <c r="FM75" i="1"/>
  <c r="P2198" i="34" s="1"/>
  <c r="FK75" i="1"/>
  <c r="M2198" i="34" s="1"/>
  <c r="FL75" i="1"/>
  <c r="J2198" i="34" s="1"/>
  <c r="FJ75" i="1"/>
  <c r="G2198" i="34" s="1"/>
  <c r="FI75" i="1"/>
  <c r="D2198" i="34" s="1"/>
  <c r="B2198"/>
  <c r="FF75" i="1"/>
  <c r="V2197" i="34" s="1"/>
  <c r="U2197"/>
  <c r="T2197"/>
  <c r="FC75" i="1"/>
  <c r="P2197" i="34" s="1"/>
  <c r="FA75" i="1"/>
  <c r="M2197" i="34" s="1"/>
  <c r="FB75" i="1"/>
  <c r="J2197" i="34" s="1"/>
  <c r="EZ75" i="1"/>
  <c r="G2197" i="34" s="1"/>
  <c r="EY75" i="1"/>
  <c r="D2197" i="34" s="1"/>
  <c r="B2197"/>
  <c r="EV75" i="1"/>
  <c r="V2196" i="34" s="1"/>
  <c r="U2196"/>
  <c r="T2196"/>
  <c r="ES75" i="1"/>
  <c r="P2196" i="34" s="1"/>
  <c r="EQ75" i="1"/>
  <c r="M2196" i="34" s="1"/>
  <c r="ER75" i="1"/>
  <c r="J2196" i="34" s="1"/>
  <c r="EP75" i="1"/>
  <c r="G2196" i="34" s="1"/>
  <c r="EO75" i="1"/>
  <c r="D2196" i="34" s="1"/>
  <c r="B2196"/>
  <c r="T2195"/>
  <c r="S2195"/>
  <c r="P2195"/>
  <c r="M2195"/>
  <c r="J2195"/>
  <c r="G2195"/>
  <c r="D2195"/>
  <c r="S2193"/>
  <c r="R2193"/>
  <c r="Q2193"/>
  <c r="DS75" i="1"/>
  <c r="DT75"/>
  <c r="DU75" s="1"/>
  <c r="F2193" i="34" s="1"/>
  <c r="DV75" i="1"/>
  <c r="DW75"/>
  <c r="DX75" s="1"/>
  <c r="DY75"/>
  <c r="J2193" i="34" s="1"/>
  <c r="DZ75" i="1"/>
  <c r="EC75"/>
  <c r="ED75"/>
  <c r="M2193" i="34"/>
  <c r="K2193"/>
  <c r="G2193"/>
  <c r="D2193"/>
  <c r="B2193"/>
  <c r="CW75" i="1"/>
  <c r="D2192" i="34" s="1"/>
  <c r="CX75" i="1"/>
  <c r="CZ75"/>
  <c r="G2192" i="34" s="1"/>
  <c r="DA75" i="1"/>
  <c r="DB75"/>
  <c r="DC75"/>
  <c r="DD75"/>
  <c r="DE75" s="1"/>
  <c r="L2192" i="34" s="1"/>
  <c r="DG75" i="1"/>
  <c r="DH75"/>
  <c r="M2192" i="34"/>
  <c r="J2192"/>
  <c r="H2192"/>
  <c r="E2192"/>
  <c r="B2192"/>
  <c r="R2191"/>
  <c r="CA75" i="1"/>
  <c r="D2191" i="34" s="1"/>
  <c r="CB75" i="1"/>
  <c r="CD75"/>
  <c r="G2191" i="34" s="1"/>
  <c r="CE75" i="1"/>
  <c r="CF75"/>
  <c r="CG75"/>
  <c r="CH75"/>
  <c r="CI75" s="1"/>
  <c r="L2191" i="34" s="1"/>
  <c r="CK75" i="1"/>
  <c r="CL75"/>
  <c r="M2191" i="34"/>
  <c r="J2191"/>
  <c r="H2191"/>
  <c r="E2191"/>
  <c r="B2191"/>
  <c r="BE75" i="1"/>
  <c r="BF75"/>
  <c r="BH75"/>
  <c r="G2190" i="34" s="1"/>
  <c r="BI75" i="1"/>
  <c r="BJ75"/>
  <c r="I2190" i="34" s="1"/>
  <c r="BK75" i="1"/>
  <c r="BL75"/>
  <c r="BM75" s="1"/>
  <c r="L2190" i="34" s="1"/>
  <c r="BO75" i="1"/>
  <c r="BP75"/>
  <c r="M2190" i="34"/>
  <c r="J2190"/>
  <c r="H2190"/>
  <c r="D2190"/>
  <c r="BD75" i="1"/>
  <c r="B2190" i="34" s="1"/>
  <c r="R2189"/>
  <c r="AH75" i="1"/>
  <c r="AI75"/>
  <c r="AJ75" s="1"/>
  <c r="F2189" i="34" s="1"/>
  <c r="AK75" i="1"/>
  <c r="G2189" i="34" s="1"/>
  <c r="AL75" i="1"/>
  <c r="AN75"/>
  <c r="J2189" i="34" s="1"/>
  <c r="AO75" i="1"/>
  <c r="AP75"/>
  <c r="L2189" i="34" s="1"/>
  <c r="AR75" i="1"/>
  <c r="M2189" i="34" s="1"/>
  <c r="AS75" i="1"/>
  <c r="AT75" s="1"/>
  <c r="O2189" i="34" s="1"/>
  <c r="N2189"/>
  <c r="K2189"/>
  <c r="H2189"/>
  <c r="D2189"/>
  <c r="B2189"/>
  <c r="R2188"/>
  <c r="Q2188"/>
  <c r="L75" i="1"/>
  <c r="D2188" i="34" s="1"/>
  <c r="M75" i="1"/>
  <c r="N75"/>
  <c r="F2188" i="34" s="1"/>
  <c r="O75" i="1"/>
  <c r="P75"/>
  <c r="Q75" s="1"/>
  <c r="I2188" i="34" s="1"/>
  <c r="R75" i="1"/>
  <c r="S75"/>
  <c r="T75" s="1"/>
  <c r="L2188" i="34" s="1"/>
  <c r="V75" i="1"/>
  <c r="M2188" i="34" s="1"/>
  <c r="W75" i="1"/>
  <c r="X75"/>
  <c r="O2188" i="34" s="1"/>
  <c r="N2188"/>
  <c r="J2188"/>
  <c r="G2188"/>
  <c r="E2188"/>
  <c r="B2188"/>
  <c r="S2187"/>
  <c r="R2187"/>
  <c r="Q2187"/>
  <c r="O2187"/>
  <c r="N2187"/>
  <c r="M2187"/>
  <c r="L2187"/>
  <c r="K2187"/>
  <c r="J2187"/>
  <c r="I2187"/>
  <c r="H2187"/>
  <c r="G2187"/>
  <c r="E2187"/>
  <c r="D2187"/>
  <c r="S2184"/>
  <c r="B75" i="23"/>
  <c r="T75" s="1"/>
  <c r="C75" s="1"/>
  <c r="CK75" i="3" s="1"/>
  <c r="H75" i="1" s="1"/>
  <c r="G2184" i="34" s="1"/>
  <c r="D2184"/>
  <c r="S2183"/>
  <c r="P2183"/>
  <c r="J2183"/>
  <c r="D2183"/>
  <c r="D2182"/>
  <c r="D2181"/>
  <c r="D2180"/>
  <c r="D2179"/>
  <c r="B2178"/>
  <c r="S2171"/>
  <c r="HG74" i="1"/>
  <c r="HH74" s="1"/>
  <c r="P2171" i="34" s="1"/>
  <c r="Z74" i="1"/>
  <c r="Q2156" i="34" s="1"/>
  <c r="AA74" i="1"/>
  <c r="AV74"/>
  <c r="Q2157" i="34" s="1"/>
  <c r="AW74" i="1"/>
  <c r="AX74"/>
  <c r="AY74" s="1"/>
  <c r="FW74" s="1"/>
  <c r="BS74"/>
  <c r="BT74"/>
  <c r="CO74"/>
  <c r="Q2159" i="34" s="1"/>
  <c r="CP74" i="1"/>
  <c r="CQ74"/>
  <c r="DK74"/>
  <c r="DL74"/>
  <c r="DM74" s="1"/>
  <c r="S2160" i="34" s="1"/>
  <c r="EG74" i="1"/>
  <c r="Q2161" i="34" s="1"/>
  <c r="EH74" i="1"/>
  <c r="EI74"/>
  <c r="AF74"/>
  <c r="FS74" s="1"/>
  <c r="BB74"/>
  <c r="FV74" s="1"/>
  <c r="BY74"/>
  <c r="FY74" s="1"/>
  <c r="CU74"/>
  <c r="GG74" s="1"/>
  <c r="DQ74"/>
  <c r="GJ74" s="1"/>
  <c r="EM74"/>
  <c r="GM74" s="1"/>
  <c r="HD74" s="1"/>
  <c r="D2171" i="34" s="1"/>
  <c r="P2169"/>
  <c r="DZ74" i="3"/>
  <c r="M2169" i="34"/>
  <c r="ED74" i="3"/>
  <c r="J2169" i="34"/>
  <c r="DV74" i="3"/>
  <c r="G2169" i="34"/>
  <c r="CU74" i="3"/>
  <c r="CS74"/>
  <c r="DP74"/>
  <c r="DR74"/>
  <c r="D2169" i="34"/>
  <c r="S2168"/>
  <c r="P2168"/>
  <c r="M2168"/>
  <c r="J2168"/>
  <c r="G2168"/>
  <c r="D2168"/>
  <c r="P2167"/>
  <c r="M2167"/>
  <c r="J2167"/>
  <c r="G2167"/>
  <c r="D2167"/>
  <c r="FP74" i="1"/>
  <c r="V2166" i="34" s="1"/>
  <c r="U2166"/>
  <c r="T2166"/>
  <c r="FM74" i="1"/>
  <c r="P2166" i="34" s="1"/>
  <c r="FK74" i="1"/>
  <c r="M2166" i="34" s="1"/>
  <c r="FL74" i="1"/>
  <c r="J2166" i="34" s="1"/>
  <c r="FJ74" i="1"/>
  <c r="G2166" i="34" s="1"/>
  <c r="FI74" i="1"/>
  <c r="D2166" i="34" s="1"/>
  <c r="B2166"/>
  <c r="FF74" i="1"/>
  <c r="V2165" i="34"/>
  <c r="U2165"/>
  <c r="T2165"/>
  <c r="FC74" i="1"/>
  <c r="P2165" i="34"/>
  <c r="FA74" i="1"/>
  <c r="M2165" i="34"/>
  <c r="FB74" i="1"/>
  <c r="J2165" i="34"/>
  <c r="EZ74" i="1"/>
  <c r="G2165" i="34"/>
  <c r="EY74" i="1"/>
  <c r="D2165" i="34"/>
  <c r="B2165"/>
  <c r="EV74" i="1"/>
  <c r="V2164" i="34" s="1"/>
  <c r="U2164"/>
  <c r="T2164"/>
  <c r="ES74" i="1"/>
  <c r="P2164" i="34" s="1"/>
  <c r="EQ74" i="1"/>
  <c r="M2164" i="34" s="1"/>
  <c r="ER74" i="1"/>
  <c r="J2164" i="34" s="1"/>
  <c r="EP74" i="1"/>
  <c r="G2164" i="34" s="1"/>
  <c r="EO74" i="1"/>
  <c r="D2164" i="34" s="1"/>
  <c r="B2164"/>
  <c r="T2163"/>
  <c r="S2163"/>
  <c r="P2163"/>
  <c r="M2163"/>
  <c r="J2163"/>
  <c r="G2163"/>
  <c r="D2163"/>
  <c r="R2161"/>
  <c r="DS74" i="1"/>
  <c r="DT74"/>
  <c r="DU74" s="1"/>
  <c r="F2161" i="34" s="1"/>
  <c r="DV74" i="1"/>
  <c r="G2161" i="34" s="1"/>
  <c r="DW74" i="1"/>
  <c r="DY74"/>
  <c r="J2161" i="34" s="1"/>
  <c r="DZ74" i="1"/>
  <c r="EA74"/>
  <c r="L2161" i="34" s="1"/>
  <c r="EC74" i="1"/>
  <c r="M2161" i="34" s="1"/>
  <c r="ED74" i="1"/>
  <c r="EE74" s="1"/>
  <c r="O2161" i="34" s="1"/>
  <c r="N2161"/>
  <c r="K2161"/>
  <c r="H2161"/>
  <c r="D2161"/>
  <c r="B2161"/>
  <c r="R2160"/>
  <c r="Q2160"/>
  <c r="CW74" i="1"/>
  <c r="D2160" i="34" s="1"/>
  <c r="CX74" i="1"/>
  <c r="CY74"/>
  <c r="F2160" i="34" s="1"/>
  <c r="CZ74" i="1"/>
  <c r="DA74"/>
  <c r="DB74" s="1"/>
  <c r="I2160" i="34" s="1"/>
  <c r="DC74" i="1"/>
  <c r="DD74"/>
  <c r="DE74" s="1"/>
  <c r="L2160" i="34" s="1"/>
  <c r="DG74" i="1"/>
  <c r="M2160" i="34" s="1"/>
  <c r="DH74" i="1"/>
  <c r="DI74"/>
  <c r="O2160" i="34" s="1"/>
  <c r="N2160"/>
  <c r="J2160"/>
  <c r="G2160"/>
  <c r="E2160"/>
  <c r="B2160"/>
  <c r="R2159"/>
  <c r="CA74" i="1"/>
  <c r="D2159" i="34" s="1"/>
  <c r="CB74" i="1"/>
  <c r="CC74"/>
  <c r="F2159" i="34" s="1"/>
  <c r="CD74" i="1"/>
  <c r="CE74"/>
  <c r="CF74" s="1"/>
  <c r="I2159" i="34" s="1"/>
  <c r="CG74" i="1"/>
  <c r="CH74"/>
  <c r="CI74" s="1"/>
  <c r="L2159" i="34" s="1"/>
  <c r="CK74" i="1"/>
  <c r="M2159" i="34" s="1"/>
  <c r="CL74" i="1"/>
  <c r="CM74"/>
  <c r="O2159" i="34" s="1"/>
  <c r="N2159"/>
  <c r="J2159"/>
  <c r="G2159"/>
  <c r="E2159"/>
  <c r="B2159"/>
  <c r="R2158"/>
  <c r="Q2158"/>
  <c r="BE74" i="1"/>
  <c r="BF74"/>
  <c r="BG74" s="1"/>
  <c r="F2158" i="34" s="1"/>
  <c r="BH74" i="1"/>
  <c r="G2158" i="34" s="1"/>
  <c r="BI74" i="1"/>
  <c r="BK74"/>
  <c r="J2158" i="34" s="1"/>
  <c r="BL74" i="1"/>
  <c r="BM74"/>
  <c r="L2158" i="34" s="1"/>
  <c r="BO74" i="1"/>
  <c r="M2158" i="34" s="1"/>
  <c r="BP74" i="1"/>
  <c r="BQ74" s="1"/>
  <c r="O2158" i="34" s="1"/>
  <c r="N2158"/>
  <c r="K2158"/>
  <c r="H2158"/>
  <c r="D2158"/>
  <c r="BD74" i="1"/>
  <c r="B2158" i="34"/>
  <c r="R2157"/>
  <c r="AH74" i="1"/>
  <c r="D2157" i="34" s="1"/>
  <c r="AI74" i="1"/>
  <c r="AK74"/>
  <c r="G2157" i="34" s="1"/>
  <c r="AL74" i="1"/>
  <c r="AM74"/>
  <c r="AN74"/>
  <c r="AO74"/>
  <c r="AP74" s="1"/>
  <c r="L2157" i="34" s="1"/>
  <c r="AR74" i="1"/>
  <c r="AS74"/>
  <c r="M2157" i="34"/>
  <c r="J2157"/>
  <c r="H2157"/>
  <c r="E2157"/>
  <c r="B2157"/>
  <c r="L74" i="1"/>
  <c r="M74"/>
  <c r="O74"/>
  <c r="G2156" i="34" s="1"/>
  <c r="P74" i="1"/>
  <c r="Q74"/>
  <c r="I2156" i="34" s="1"/>
  <c r="R74" i="1"/>
  <c r="S74"/>
  <c r="T74" s="1"/>
  <c r="L2156" i="34" s="1"/>
  <c r="V74" i="1"/>
  <c r="W74"/>
  <c r="M2156" i="34"/>
  <c r="J2156"/>
  <c r="H2156"/>
  <c r="D2156"/>
  <c r="B2156"/>
  <c r="S2155"/>
  <c r="R2155"/>
  <c r="Q2155"/>
  <c r="O2155"/>
  <c r="N2155"/>
  <c r="M2155"/>
  <c r="L2155"/>
  <c r="K2155"/>
  <c r="J2155"/>
  <c r="I2155"/>
  <c r="H2155"/>
  <c r="G2155"/>
  <c r="E2155"/>
  <c r="D2155"/>
  <c r="S2152"/>
  <c r="B74" i="23"/>
  <c r="T74"/>
  <c r="C74" s="1"/>
  <c r="CK74" i="3" s="1"/>
  <c r="H74" i="1" s="1"/>
  <c r="G2152" i="34" s="1"/>
  <c r="D2152"/>
  <c r="S2151"/>
  <c r="P2151"/>
  <c r="J2151"/>
  <c r="D2151"/>
  <c r="D2150"/>
  <c r="D2149"/>
  <c r="D2148"/>
  <c r="D2147"/>
  <c r="B2146"/>
  <c r="S2139"/>
  <c r="HG73" i="1"/>
  <c r="HH73" s="1"/>
  <c r="P2139" i="34" s="1"/>
  <c r="Z73" i="1"/>
  <c r="AA73"/>
  <c r="AB73"/>
  <c r="AC73" s="1"/>
  <c r="AV73"/>
  <c r="AW73"/>
  <c r="BS73"/>
  <c r="Q2126" i="34" s="1"/>
  <c r="BT73" i="1"/>
  <c r="BU73" s="1"/>
  <c r="CO73"/>
  <c r="CP73"/>
  <c r="DK73"/>
  <c r="Q2128" i="34" s="1"/>
  <c r="DL73" i="1"/>
  <c r="DM73"/>
  <c r="EG73"/>
  <c r="EH73"/>
  <c r="EI73" s="1"/>
  <c r="S2129" i="34" s="1"/>
  <c r="AF73" i="1"/>
  <c r="FS73" s="1"/>
  <c r="BB73"/>
  <c r="FV73" s="1"/>
  <c r="BY73"/>
  <c r="FY73" s="1"/>
  <c r="CU73"/>
  <c r="GG73" s="1"/>
  <c r="DQ73"/>
  <c r="GJ73" s="1"/>
  <c r="EM73"/>
  <c r="GM73" s="1"/>
  <c r="P2137" i="34"/>
  <c r="DZ73" i="3"/>
  <c r="M2137" i="34"/>
  <c r="ED73" i="3"/>
  <c r="J2137" i="34"/>
  <c r="DV73" i="3"/>
  <c r="G2137" i="34"/>
  <c r="CU73" i="3"/>
  <c r="CS73"/>
  <c r="DP73"/>
  <c r="DR73"/>
  <c r="D2137" i="34"/>
  <c r="P2136"/>
  <c r="M2136"/>
  <c r="J2136"/>
  <c r="G2136"/>
  <c r="D2136"/>
  <c r="P2135"/>
  <c r="M2135"/>
  <c r="J2135"/>
  <c r="G2135"/>
  <c r="D2135"/>
  <c r="FP73" i="1"/>
  <c r="V2134" i="34" s="1"/>
  <c r="U2134"/>
  <c r="T2134"/>
  <c r="FM73" i="1"/>
  <c r="P2134" i="34" s="1"/>
  <c r="FK73" i="1"/>
  <c r="M2134" i="34" s="1"/>
  <c r="FL73" i="1"/>
  <c r="J2134" i="34" s="1"/>
  <c r="FJ73" i="1"/>
  <c r="G2134" i="34" s="1"/>
  <c r="FI73" i="1"/>
  <c r="D2134" i="34" s="1"/>
  <c r="B2134"/>
  <c r="FF73" i="1"/>
  <c r="V2133" i="34"/>
  <c r="U2133"/>
  <c r="T2133"/>
  <c r="FC73" i="1"/>
  <c r="P2133" i="34"/>
  <c r="FA73" i="1"/>
  <c r="M2133" i="34"/>
  <c r="FB73" i="1"/>
  <c r="J2133" i="34"/>
  <c r="EZ73" i="1"/>
  <c r="G2133" i="34"/>
  <c r="EY73" i="1"/>
  <c r="D2133" i="34"/>
  <c r="B2133"/>
  <c r="EV73" i="1"/>
  <c r="V2132" i="34" s="1"/>
  <c r="U2132"/>
  <c r="T2132"/>
  <c r="ES73" i="1"/>
  <c r="P2132" i="34" s="1"/>
  <c r="EQ73" i="1"/>
  <c r="M2132" i="34" s="1"/>
  <c r="ER73" i="1"/>
  <c r="J2132" i="34" s="1"/>
  <c r="EP73" i="1"/>
  <c r="G2132" i="34" s="1"/>
  <c r="EO73" i="1"/>
  <c r="D2132" i="34" s="1"/>
  <c r="B2132"/>
  <c r="T2131"/>
  <c r="S2131"/>
  <c r="P2131"/>
  <c r="M2131"/>
  <c r="J2131"/>
  <c r="G2131"/>
  <c r="D2131"/>
  <c r="R2129"/>
  <c r="Q2129"/>
  <c r="DS73" i="1"/>
  <c r="D2129" i="34" s="1"/>
  <c r="DT73" i="1"/>
  <c r="DU73"/>
  <c r="F2129" i="34" s="1"/>
  <c r="DV73" i="1"/>
  <c r="DW73"/>
  <c r="DX73" s="1"/>
  <c r="I2129" i="34" s="1"/>
  <c r="DY73" i="1"/>
  <c r="DZ73"/>
  <c r="EA73" s="1"/>
  <c r="L2129" i="34" s="1"/>
  <c r="EC73" i="1"/>
  <c r="M2129" i="34" s="1"/>
  <c r="ED73" i="1"/>
  <c r="EE73"/>
  <c r="O2129" i="34" s="1"/>
  <c r="N2129"/>
  <c r="J2129"/>
  <c r="G2129"/>
  <c r="E2129"/>
  <c r="B2129"/>
  <c r="R2128"/>
  <c r="CW73" i="1"/>
  <c r="D2128" i="34" s="1"/>
  <c r="CX73" i="1"/>
  <c r="CY73"/>
  <c r="F2128" i="34" s="1"/>
  <c r="CZ73" i="1"/>
  <c r="DA73"/>
  <c r="DB73" s="1"/>
  <c r="I2128" i="34" s="1"/>
  <c r="DC73" i="1"/>
  <c r="DD73"/>
  <c r="DE73" s="1"/>
  <c r="L2128" i="34" s="1"/>
  <c r="DG73" i="1"/>
  <c r="M2128" i="34" s="1"/>
  <c r="DH73" i="1"/>
  <c r="DI73"/>
  <c r="O2128" i="34" s="1"/>
  <c r="N2128"/>
  <c r="J2128"/>
  <c r="G2128"/>
  <c r="E2128"/>
  <c r="B2128"/>
  <c r="R2127"/>
  <c r="Q2127"/>
  <c r="CA73" i="1"/>
  <c r="CB73"/>
  <c r="CC73" s="1"/>
  <c r="F2127" i="34" s="1"/>
  <c r="CD73" i="1"/>
  <c r="G2127" i="34" s="1"/>
  <c r="CE73" i="1"/>
  <c r="CG73"/>
  <c r="J2127" i="34" s="1"/>
  <c r="CH73" i="1"/>
  <c r="CI73"/>
  <c r="L2127" i="34" s="1"/>
  <c r="CK73" i="1"/>
  <c r="M2127" i="34" s="1"/>
  <c r="CL73" i="1"/>
  <c r="CM73" s="1"/>
  <c r="O2127" i="34" s="1"/>
  <c r="N2127"/>
  <c r="K2127"/>
  <c r="H2127"/>
  <c r="D2127"/>
  <c r="B2127"/>
  <c r="R2126"/>
  <c r="BE73" i="1"/>
  <c r="BF73"/>
  <c r="BG73" s="1"/>
  <c r="F2126" i="34" s="1"/>
  <c r="BH73" i="1"/>
  <c r="G2126" i="34" s="1"/>
  <c r="BI73" i="1"/>
  <c r="BK73"/>
  <c r="J2126" i="34" s="1"/>
  <c r="BL73" i="1"/>
  <c r="BM73"/>
  <c r="L2126" i="34" s="1"/>
  <c r="BO73" i="1"/>
  <c r="M2126" i="34" s="1"/>
  <c r="BP73" i="1"/>
  <c r="BQ73" s="1"/>
  <c r="O2126" i="34" s="1"/>
  <c r="N2126"/>
  <c r="K2126"/>
  <c r="H2126"/>
  <c r="D2126"/>
  <c r="BD73" i="1"/>
  <c r="B2126" i="34"/>
  <c r="Q2125"/>
  <c r="AH73" i="1"/>
  <c r="AI73"/>
  <c r="AK73"/>
  <c r="G2125" i="34" s="1"/>
  <c r="AL73" i="1"/>
  <c r="AM73"/>
  <c r="I2125" i="34" s="1"/>
  <c r="AN73" i="1"/>
  <c r="AO73"/>
  <c r="AP73" s="1"/>
  <c r="L2125" i="34" s="1"/>
  <c r="AR73" i="1"/>
  <c r="AS73"/>
  <c r="M2125" i="34"/>
  <c r="J2125"/>
  <c r="H2125"/>
  <c r="D2125"/>
  <c r="B2125"/>
  <c r="S2124"/>
  <c r="R2124"/>
  <c r="Q2124"/>
  <c r="L73" i="1"/>
  <c r="M73"/>
  <c r="N73" s="1"/>
  <c r="F2124" i="34" s="1"/>
  <c r="O73" i="1"/>
  <c r="P73"/>
  <c r="Q73" s="1"/>
  <c r="R73"/>
  <c r="J2124" i="34" s="1"/>
  <c r="S73" i="1"/>
  <c r="V73"/>
  <c r="W73"/>
  <c r="M2124" i="34"/>
  <c r="K2124"/>
  <c r="G2124"/>
  <c r="D2124"/>
  <c r="B2124"/>
  <c r="S2123"/>
  <c r="R2123"/>
  <c r="Q2123"/>
  <c r="O2123"/>
  <c r="N2123"/>
  <c r="M2123"/>
  <c r="L2123"/>
  <c r="K2123"/>
  <c r="J2123"/>
  <c r="I2123"/>
  <c r="H2123"/>
  <c r="G2123"/>
  <c r="E2123"/>
  <c r="D2123"/>
  <c r="S2120"/>
  <c r="B73" i="23"/>
  <c r="T73" s="1"/>
  <c r="C73" s="1"/>
  <c r="CK73" i="3" s="1"/>
  <c r="H73" i="1" s="1"/>
  <c r="G2120" i="34" s="1"/>
  <c r="D2120"/>
  <c r="S2119"/>
  <c r="P2119"/>
  <c r="J2119"/>
  <c r="D2119"/>
  <c r="D2118"/>
  <c r="D2117"/>
  <c r="D2116"/>
  <c r="D2115"/>
  <c r="B2114"/>
  <c r="S2107"/>
  <c r="HG72" i="1"/>
  <c r="HH72" s="1"/>
  <c r="P2107" i="34" s="1"/>
  <c r="Z72" i="1"/>
  <c r="Q2092" i="34" s="1"/>
  <c r="AA72" i="1"/>
  <c r="AB72" s="1"/>
  <c r="AV72"/>
  <c r="Q2093" i="34" s="1"/>
  <c r="AW72" i="1"/>
  <c r="BS72"/>
  <c r="BT72"/>
  <c r="BU72" s="1"/>
  <c r="CO72"/>
  <c r="CP72"/>
  <c r="DK72"/>
  <c r="Q2096" i="34" s="1"/>
  <c r="DL72" i="1"/>
  <c r="DM72"/>
  <c r="DN72" s="1"/>
  <c r="GK72" s="1"/>
  <c r="EG72"/>
  <c r="EH72"/>
  <c r="AF72"/>
  <c r="FS72"/>
  <c r="BB72"/>
  <c r="FV72"/>
  <c r="BY72"/>
  <c r="FY72"/>
  <c r="CU72"/>
  <c r="GG72"/>
  <c r="DQ72"/>
  <c r="GJ72"/>
  <c r="EM72"/>
  <c r="GM72"/>
  <c r="P2105" i="34"/>
  <c r="DZ72" i="3"/>
  <c r="M2105" i="34"/>
  <c r="ED72" i="3"/>
  <c r="J2105" i="34"/>
  <c r="DV72" i="3"/>
  <c r="G2105" i="34"/>
  <c r="CU72" i="3"/>
  <c r="CS72"/>
  <c r="DP72"/>
  <c r="DR72"/>
  <c r="D2105" i="34"/>
  <c r="S2104"/>
  <c r="P2104"/>
  <c r="M2104"/>
  <c r="J2104"/>
  <c r="G2104"/>
  <c r="D2104"/>
  <c r="P2103"/>
  <c r="M2103"/>
  <c r="J2103"/>
  <c r="G2103"/>
  <c r="D2103"/>
  <c r="FP72" i="1"/>
  <c r="V2102" i="34" s="1"/>
  <c r="U2102"/>
  <c r="T2102"/>
  <c r="FM72" i="1"/>
  <c r="P2102" i="34" s="1"/>
  <c r="FK72" i="1"/>
  <c r="M2102" i="34" s="1"/>
  <c r="FL72" i="1"/>
  <c r="J2102" i="34" s="1"/>
  <c r="FJ72" i="1"/>
  <c r="G2102" i="34" s="1"/>
  <c r="FI72" i="1"/>
  <c r="D2102" i="34" s="1"/>
  <c r="B2102"/>
  <c r="FF72" i="1"/>
  <c r="V2101" i="34" s="1"/>
  <c r="U2101"/>
  <c r="T2101"/>
  <c r="FC72" i="1"/>
  <c r="P2101" i="34" s="1"/>
  <c r="FA72" i="1"/>
  <c r="M2101" i="34" s="1"/>
  <c r="FB72" i="1"/>
  <c r="J2101" i="34" s="1"/>
  <c r="EZ72" i="1"/>
  <c r="G2101" i="34" s="1"/>
  <c r="EY72" i="1"/>
  <c r="D2101" i="34" s="1"/>
  <c r="B2101"/>
  <c r="EV72" i="1"/>
  <c r="V2100" i="34" s="1"/>
  <c r="U2100"/>
  <c r="T2100"/>
  <c r="ES72" i="1"/>
  <c r="P2100" i="34" s="1"/>
  <c r="EQ72" i="1"/>
  <c r="M2100" i="34" s="1"/>
  <c r="ER72" i="1"/>
  <c r="J2100" i="34" s="1"/>
  <c r="EP72" i="1"/>
  <c r="G2100" i="34" s="1"/>
  <c r="EO72" i="1"/>
  <c r="D2100" i="34" s="1"/>
  <c r="B2100"/>
  <c r="T2099"/>
  <c r="S2099"/>
  <c r="P2099"/>
  <c r="M2099"/>
  <c r="J2099"/>
  <c r="G2099"/>
  <c r="D2099"/>
  <c r="Q2097"/>
  <c r="DS72" i="1"/>
  <c r="DT72"/>
  <c r="DU72" s="1"/>
  <c r="F2097" i="34" s="1"/>
  <c r="DV72" i="1"/>
  <c r="DW72"/>
  <c r="DX72" s="1"/>
  <c r="DY72"/>
  <c r="J2097" i="34" s="1"/>
  <c r="DZ72" i="1"/>
  <c r="EC72"/>
  <c r="ED72"/>
  <c r="M2097" i="34"/>
  <c r="K2097"/>
  <c r="G2097"/>
  <c r="D2097"/>
  <c r="B2097"/>
  <c r="R2096"/>
  <c r="CW72" i="1"/>
  <c r="CX72"/>
  <c r="CZ72"/>
  <c r="G2096" i="34" s="1"/>
  <c r="DA72" i="1"/>
  <c r="DB72"/>
  <c r="I2096" i="34" s="1"/>
  <c r="DC72" i="1"/>
  <c r="DD72"/>
  <c r="DE72" s="1"/>
  <c r="L2096" i="34" s="1"/>
  <c r="DG72" i="1"/>
  <c r="DH72"/>
  <c r="M2096" i="34"/>
  <c r="J2096"/>
  <c r="H2096"/>
  <c r="D2096"/>
  <c r="B2096"/>
  <c r="Q2095"/>
  <c r="CA72" i="1"/>
  <c r="CB72"/>
  <c r="CC72" s="1"/>
  <c r="F2095" i="34" s="1"/>
  <c r="CD72" i="1"/>
  <c r="G2095" i="34" s="1"/>
  <c r="CE72" i="1"/>
  <c r="CF72" s="1"/>
  <c r="CG72"/>
  <c r="J2095" i="34" s="1"/>
  <c r="CH72" i="1"/>
  <c r="CK72"/>
  <c r="CL72"/>
  <c r="M2095" i="34"/>
  <c r="H2095"/>
  <c r="D2095"/>
  <c r="B2095"/>
  <c r="Q2094"/>
  <c r="BE72" i="1"/>
  <c r="BF72"/>
  <c r="BG72" s="1"/>
  <c r="F2094" i="34" s="1"/>
  <c r="BH72" i="1"/>
  <c r="G2094" i="34" s="1"/>
  <c r="BI72" i="1"/>
  <c r="BJ72" s="1"/>
  <c r="BK72"/>
  <c r="J2094" i="34" s="1"/>
  <c r="BL72" i="1"/>
  <c r="BO72"/>
  <c r="BP72"/>
  <c r="M2094" i="34"/>
  <c r="H2094"/>
  <c r="D2094"/>
  <c r="BD72" i="1"/>
  <c r="B2094" i="34" s="1"/>
  <c r="R2093"/>
  <c r="AH72" i="1"/>
  <c r="D2093" i="34" s="1"/>
  <c r="AI72" i="1"/>
  <c r="AJ72"/>
  <c r="F2093" i="34" s="1"/>
  <c r="AK72" i="1"/>
  <c r="AL72"/>
  <c r="AM72" s="1"/>
  <c r="I2093" i="34" s="1"/>
  <c r="AN72" i="1"/>
  <c r="AO72"/>
  <c r="AP72" s="1"/>
  <c r="L2093" i="34" s="1"/>
  <c r="AR72" i="1"/>
  <c r="M2093" i="34" s="1"/>
  <c r="AS72" i="1"/>
  <c r="AT72"/>
  <c r="O2093" i="34" s="1"/>
  <c r="N2093"/>
  <c r="J2093"/>
  <c r="G2093"/>
  <c r="E2093"/>
  <c r="B2093"/>
  <c r="L72" i="1"/>
  <c r="D2092" i="34" s="1"/>
  <c r="M72" i="1"/>
  <c r="N72"/>
  <c r="F2092" i="34" s="1"/>
  <c r="O72" i="1"/>
  <c r="P72"/>
  <c r="Q72" s="1"/>
  <c r="I2092" i="34" s="1"/>
  <c r="R72" i="1"/>
  <c r="S72"/>
  <c r="T72" s="1"/>
  <c r="L2092" i="34" s="1"/>
  <c r="V72" i="1"/>
  <c r="M2092" i="34" s="1"/>
  <c r="W72" i="1"/>
  <c r="X72"/>
  <c r="O2092" i="34" s="1"/>
  <c r="N2092"/>
  <c r="J2092"/>
  <c r="G2092"/>
  <c r="E2092"/>
  <c r="B2092"/>
  <c r="S2091"/>
  <c r="R2091"/>
  <c r="Q2091"/>
  <c r="O2091"/>
  <c r="N2091"/>
  <c r="M2091"/>
  <c r="L2091"/>
  <c r="K2091"/>
  <c r="J2091"/>
  <c r="I2091"/>
  <c r="H2091"/>
  <c r="G2091"/>
  <c r="E2091"/>
  <c r="D2091"/>
  <c r="S2088"/>
  <c r="B72" i="23"/>
  <c r="T72" s="1"/>
  <c r="C72" s="1"/>
  <c r="CK72" i="3" s="1"/>
  <c r="H72" i="1" s="1"/>
  <c r="G2088" i="34" s="1"/>
  <c r="D2088"/>
  <c r="S2087"/>
  <c r="P2087"/>
  <c r="J2087"/>
  <c r="D2087"/>
  <c r="D2086"/>
  <c r="D2085"/>
  <c r="D2084"/>
  <c r="D2083"/>
  <c r="B2082"/>
  <c r="S2075"/>
  <c r="HG71" i="1"/>
  <c r="HH71"/>
  <c r="P2075" i="34" s="1"/>
  <c r="Z71" i="1"/>
  <c r="AA71"/>
  <c r="AV71"/>
  <c r="AW71"/>
  <c r="AX71" s="1"/>
  <c r="BS71"/>
  <c r="Q2062" i="34" s="1"/>
  <c r="BT71" i="1"/>
  <c r="CO71"/>
  <c r="Q2063" i="34" s="1"/>
  <c r="CP71" i="1"/>
  <c r="CQ71" s="1"/>
  <c r="DK71"/>
  <c r="DL71"/>
  <c r="EG71"/>
  <c r="Q2065" i="34" s="1"/>
  <c r="EH71" i="1"/>
  <c r="EI71"/>
  <c r="AF71"/>
  <c r="FS71" s="1"/>
  <c r="BB71"/>
  <c r="FV71" s="1"/>
  <c r="HD71" s="1"/>
  <c r="D2075" i="34" s="1"/>
  <c r="BY71" i="1"/>
  <c r="FY71" s="1"/>
  <c r="CU71"/>
  <c r="GG71" s="1"/>
  <c r="DQ71"/>
  <c r="GJ71" s="1"/>
  <c r="EM71"/>
  <c r="GM71" s="1"/>
  <c r="P2073" i="34"/>
  <c r="DZ71" i="3"/>
  <c r="M2073" i="34"/>
  <c r="ED71" i="3"/>
  <c r="J2073" i="34"/>
  <c r="DV71" i="3"/>
  <c r="G2073" i="34"/>
  <c r="CU71" i="3"/>
  <c r="CS71"/>
  <c r="DP71"/>
  <c r="DR71"/>
  <c r="D2073" i="34"/>
  <c r="S2072"/>
  <c r="P2072"/>
  <c r="M2072"/>
  <c r="J2072"/>
  <c r="G2072"/>
  <c r="D2072"/>
  <c r="P2071"/>
  <c r="M2071"/>
  <c r="J2071"/>
  <c r="G2071"/>
  <c r="D2071"/>
  <c r="FP71" i="1"/>
  <c r="V2070" i="34" s="1"/>
  <c r="U2070"/>
  <c r="T2070"/>
  <c r="FM71" i="1"/>
  <c r="P2070" i="34" s="1"/>
  <c r="FK71" i="1"/>
  <c r="M2070" i="34" s="1"/>
  <c r="FL71" i="1"/>
  <c r="J2070" i="34" s="1"/>
  <c r="FJ71" i="1"/>
  <c r="G2070" i="34" s="1"/>
  <c r="FI71" i="1"/>
  <c r="D2070" i="34" s="1"/>
  <c r="B2070"/>
  <c r="FF71" i="1"/>
  <c r="V2069" i="34" s="1"/>
  <c r="U2069"/>
  <c r="T2069"/>
  <c r="FC71" i="1"/>
  <c r="P2069" i="34" s="1"/>
  <c r="FA71" i="1"/>
  <c r="M2069" i="34" s="1"/>
  <c r="FB71" i="1"/>
  <c r="J2069" i="34" s="1"/>
  <c r="EZ71" i="1"/>
  <c r="G2069" i="34" s="1"/>
  <c r="EY71" i="1"/>
  <c r="D2069" i="34" s="1"/>
  <c r="B2069"/>
  <c r="EV71" i="1"/>
  <c r="V2068" i="34" s="1"/>
  <c r="U2068"/>
  <c r="T2068"/>
  <c r="ES71" i="1"/>
  <c r="P2068" i="34" s="1"/>
  <c r="EQ71" i="1"/>
  <c r="M2068" i="34" s="1"/>
  <c r="ER71" i="1"/>
  <c r="J2068" i="34" s="1"/>
  <c r="EP71" i="1"/>
  <c r="G2068" i="34" s="1"/>
  <c r="EO71" i="1"/>
  <c r="D2068" i="34" s="1"/>
  <c r="B2068"/>
  <c r="T2067"/>
  <c r="S2067"/>
  <c r="P2067"/>
  <c r="M2067"/>
  <c r="J2067"/>
  <c r="G2067"/>
  <c r="D2067"/>
  <c r="R2065"/>
  <c r="DS71" i="1"/>
  <c r="D2065" i="34" s="1"/>
  <c r="DT71" i="1"/>
  <c r="DU71"/>
  <c r="F2065" i="34" s="1"/>
  <c r="DV71" i="1"/>
  <c r="DW71"/>
  <c r="DX71" s="1"/>
  <c r="I2065" i="34" s="1"/>
  <c r="DY71" i="1"/>
  <c r="DZ71"/>
  <c r="EA71" s="1"/>
  <c r="L2065" i="34" s="1"/>
  <c r="EC71" i="1"/>
  <c r="M2065" i="34" s="1"/>
  <c r="ED71" i="1"/>
  <c r="EE71"/>
  <c r="O2065" i="34" s="1"/>
  <c r="N2065"/>
  <c r="J2065"/>
  <c r="G2065"/>
  <c r="E2065"/>
  <c r="B2065"/>
  <c r="R2064"/>
  <c r="Q2064"/>
  <c r="CW71" i="1"/>
  <c r="CX71"/>
  <c r="CY71" s="1"/>
  <c r="F2064" i="34" s="1"/>
  <c r="CZ71" i="1"/>
  <c r="G2064" i="34" s="1"/>
  <c r="DA71" i="1"/>
  <c r="DC71"/>
  <c r="J2064" i="34" s="1"/>
  <c r="DD71" i="1"/>
  <c r="DE71"/>
  <c r="L2064" i="34" s="1"/>
  <c r="DG71" i="1"/>
  <c r="M2064" i="34" s="1"/>
  <c r="DH71" i="1"/>
  <c r="DI71" s="1"/>
  <c r="O2064" i="34" s="1"/>
  <c r="N2064"/>
  <c r="K2064"/>
  <c r="H2064"/>
  <c r="D2064"/>
  <c r="B2064"/>
  <c r="R2063"/>
  <c r="CA71" i="1"/>
  <c r="CB71"/>
  <c r="CC71" s="1"/>
  <c r="F2063" i="34" s="1"/>
  <c r="CD71" i="1"/>
  <c r="G2063" i="34" s="1"/>
  <c r="CE71" i="1"/>
  <c r="CG71"/>
  <c r="J2063" i="34" s="1"/>
  <c r="CH71" i="1"/>
  <c r="CI71"/>
  <c r="L2063" i="34" s="1"/>
  <c r="CK71" i="1"/>
  <c r="M2063" i="34" s="1"/>
  <c r="CL71" i="1"/>
  <c r="CM71" s="1"/>
  <c r="O2063" i="34" s="1"/>
  <c r="N2063"/>
  <c r="K2063"/>
  <c r="H2063"/>
  <c r="D2063"/>
  <c r="B2063"/>
  <c r="R2062"/>
  <c r="BE71" i="1"/>
  <c r="D2062" i="34" s="1"/>
  <c r="BF71" i="1"/>
  <c r="BG71"/>
  <c r="F2062" i="34" s="1"/>
  <c r="BH71" i="1"/>
  <c r="BI71"/>
  <c r="BJ71" s="1"/>
  <c r="I2062" i="34" s="1"/>
  <c r="BK71" i="1"/>
  <c r="BL71"/>
  <c r="BM71" s="1"/>
  <c r="L2062" i="34" s="1"/>
  <c r="BO71" i="1"/>
  <c r="M2062" i="34" s="1"/>
  <c r="BP71" i="1"/>
  <c r="BQ71"/>
  <c r="O2062" i="34" s="1"/>
  <c r="N2062"/>
  <c r="J2062"/>
  <c r="G2062"/>
  <c r="E2062"/>
  <c r="BD71" i="1"/>
  <c r="B2062" i="34" s="1"/>
  <c r="Q2061"/>
  <c r="AH71" i="1"/>
  <c r="AI71"/>
  <c r="AJ71" s="1"/>
  <c r="F2061" i="34" s="1"/>
  <c r="AK71" i="1"/>
  <c r="AL71"/>
  <c r="AM71" s="1"/>
  <c r="AN71"/>
  <c r="J2061" i="34" s="1"/>
  <c r="AO71" i="1"/>
  <c r="AR71"/>
  <c r="AS71"/>
  <c r="M2061" i="34"/>
  <c r="K2061"/>
  <c r="G2061"/>
  <c r="D2061"/>
  <c r="B2061"/>
  <c r="Q2060"/>
  <c r="L71" i="1"/>
  <c r="D2060" i="34" s="1"/>
  <c r="M71" i="1"/>
  <c r="O71"/>
  <c r="G2060" i="34" s="1"/>
  <c r="P71" i="1"/>
  <c r="Q71"/>
  <c r="R71"/>
  <c r="S71"/>
  <c r="T71" s="1"/>
  <c r="L2060" i="34" s="1"/>
  <c r="V71" i="1"/>
  <c r="W71"/>
  <c r="M2060" i="34"/>
  <c r="J2060"/>
  <c r="H2060"/>
  <c r="E2060"/>
  <c r="B2060"/>
  <c r="S2059"/>
  <c r="R2059"/>
  <c r="Q2059"/>
  <c r="O2059"/>
  <c r="N2059"/>
  <c r="M2059"/>
  <c r="L2059"/>
  <c r="K2059"/>
  <c r="J2059"/>
  <c r="I2059"/>
  <c r="H2059"/>
  <c r="G2059"/>
  <c r="E2059"/>
  <c r="D2059"/>
  <c r="S2056"/>
  <c r="B71" i="23"/>
  <c r="T71" s="1"/>
  <c r="C71" s="1"/>
  <c r="CK71" i="3" s="1"/>
  <c r="H71" i="1" s="1"/>
  <c r="G2056" i="34" s="1"/>
  <c r="D2056"/>
  <c r="S2055"/>
  <c r="P2055"/>
  <c r="J2055"/>
  <c r="D2055"/>
  <c r="D2054"/>
  <c r="D2053"/>
  <c r="D2052"/>
  <c r="D2051"/>
  <c r="B2050"/>
  <c r="S2043"/>
  <c r="HG70" i="1"/>
  <c r="HH70" s="1"/>
  <c r="P2043" i="34" s="1"/>
  <c r="Z70" i="1"/>
  <c r="AA70"/>
  <c r="AB70"/>
  <c r="AC70" s="1"/>
  <c r="FT70" s="1"/>
  <c r="AV70"/>
  <c r="Q2029" i="34" s="1"/>
  <c r="AW70" i="1"/>
  <c r="BS70"/>
  <c r="Q2030" i="34" s="1"/>
  <c r="BT70" i="1"/>
  <c r="BU70"/>
  <c r="CO70"/>
  <c r="CP70"/>
  <c r="CQ70" s="1"/>
  <c r="S2031" i="34" s="1"/>
  <c r="DK70" i="1"/>
  <c r="Q2032" i="34" s="1"/>
  <c r="DL70" i="1"/>
  <c r="DM70"/>
  <c r="EG70"/>
  <c r="EH70"/>
  <c r="EI70" s="1"/>
  <c r="S2033" i="34" s="1"/>
  <c r="AF70" i="1"/>
  <c r="FS70"/>
  <c r="BB70"/>
  <c r="FV70"/>
  <c r="BY70"/>
  <c r="FY70"/>
  <c r="CU70"/>
  <c r="GG70"/>
  <c r="DQ70"/>
  <c r="GJ70"/>
  <c r="EM70"/>
  <c r="GM70"/>
  <c r="P2041" i="34"/>
  <c r="DZ70" i="3"/>
  <c r="M2041" i="34"/>
  <c r="ED70" i="3"/>
  <c r="J2041" i="34"/>
  <c r="DV70" i="3"/>
  <c r="G2041" i="34"/>
  <c r="CU70" i="3"/>
  <c r="CS70"/>
  <c r="DP70"/>
  <c r="DR70"/>
  <c r="D2041" i="34"/>
  <c r="P2040"/>
  <c r="M2040"/>
  <c r="J2040"/>
  <c r="G2040"/>
  <c r="D2040"/>
  <c r="P2039"/>
  <c r="M2039"/>
  <c r="J2039"/>
  <c r="G2039"/>
  <c r="D2039"/>
  <c r="FP70" i="1"/>
  <c r="V2038" i="34" s="1"/>
  <c r="U2038"/>
  <c r="T2038"/>
  <c r="FM70" i="1"/>
  <c r="P2038" i="34" s="1"/>
  <c r="FK70" i="1"/>
  <c r="M2038" i="34" s="1"/>
  <c r="FL70" i="1"/>
  <c r="J2038" i="34" s="1"/>
  <c r="FJ70" i="1"/>
  <c r="G2038" i="34" s="1"/>
  <c r="FI70" i="1"/>
  <c r="D2038" i="34" s="1"/>
  <c r="B2038"/>
  <c r="FF70" i="1"/>
  <c r="V2037" i="34" s="1"/>
  <c r="U2037"/>
  <c r="T2037"/>
  <c r="FC70" i="1"/>
  <c r="P2037" i="34" s="1"/>
  <c r="FA70" i="1"/>
  <c r="M2037" i="34" s="1"/>
  <c r="FB70" i="1"/>
  <c r="J2037" i="34" s="1"/>
  <c r="EZ70" i="1"/>
  <c r="G2037" i="34" s="1"/>
  <c r="EY70" i="1"/>
  <c r="D2037" i="34" s="1"/>
  <c r="B2037"/>
  <c r="EV70" i="1"/>
  <c r="V2036" i="34" s="1"/>
  <c r="U2036"/>
  <c r="T2036"/>
  <c r="ES70" i="1"/>
  <c r="P2036" i="34" s="1"/>
  <c r="EQ70" i="1"/>
  <c r="M2036" i="34" s="1"/>
  <c r="ER70" i="1"/>
  <c r="J2036" i="34" s="1"/>
  <c r="EP70" i="1"/>
  <c r="G2036" i="34" s="1"/>
  <c r="EO70" i="1"/>
  <c r="D2036" i="34" s="1"/>
  <c r="B2036"/>
  <c r="T2035"/>
  <c r="S2035"/>
  <c r="P2035"/>
  <c r="M2035"/>
  <c r="J2035"/>
  <c r="G2035"/>
  <c r="D2035"/>
  <c r="Q2033"/>
  <c r="DS70" i="1"/>
  <c r="D2033" i="34" s="1"/>
  <c r="DT70" i="1"/>
  <c r="DU70"/>
  <c r="F2033" i="34" s="1"/>
  <c r="DV70" i="1"/>
  <c r="DW70"/>
  <c r="DX70" s="1"/>
  <c r="I2033" i="34" s="1"/>
  <c r="DY70" i="1"/>
  <c r="DZ70"/>
  <c r="EA70" s="1"/>
  <c r="L2033" i="34" s="1"/>
  <c r="EC70" i="1"/>
  <c r="M2033" i="34" s="1"/>
  <c r="ED70" i="1"/>
  <c r="EE70"/>
  <c r="O2033" i="34" s="1"/>
  <c r="N2033"/>
  <c r="J2033"/>
  <c r="G2033"/>
  <c r="E2033"/>
  <c r="B2033"/>
  <c r="R2032"/>
  <c r="CW70" i="1"/>
  <c r="D2032" i="34" s="1"/>
  <c r="CX70" i="1"/>
  <c r="CY70"/>
  <c r="F2032" i="34" s="1"/>
  <c r="CZ70" i="1"/>
  <c r="DA70"/>
  <c r="DB70" s="1"/>
  <c r="I2032" i="34" s="1"/>
  <c r="DC70" i="1"/>
  <c r="DD70"/>
  <c r="DE70" s="1"/>
  <c r="L2032" i="34" s="1"/>
  <c r="DG70" i="1"/>
  <c r="M2032" i="34" s="1"/>
  <c r="DH70" i="1"/>
  <c r="DI70"/>
  <c r="O2032" i="34" s="1"/>
  <c r="N2032"/>
  <c r="J2032"/>
  <c r="G2032"/>
  <c r="E2032"/>
  <c r="B2032"/>
  <c r="Q2031"/>
  <c r="CA70" i="1"/>
  <c r="CB70"/>
  <c r="CC70" s="1"/>
  <c r="F2031" i="34" s="1"/>
  <c r="CD70" i="1"/>
  <c r="G2031" i="34" s="1"/>
  <c r="CE70" i="1"/>
  <c r="CG70"/>
  <c r="J2031" i="34" s="1"/>
  <c r="CH70" i="1"/>
  <c r="CI70"/>
  <c r="L2031" i="34" s="1"/>
  <c r="CK70" i="1"/>
  <c r="M2031" i="34" s="1"/>
  <c r="CL70" i="1"/>
  <c r="CM70" s="1"/>
  <c r="O2031" i="34" s="1"/>
  <c r="N2031"/>
  <c r="K2031"/>
  <c r="H2031"/>
  <c r="D2031"/>
  <c r="B2031"/>
  <c r="R2030"/>
  <c r="BE70" i="1"/>
  <c r="BF70"/>
  <c r="BG70" s="1"/>
  <c r="F2030" i="34" s="1"/>
  <c r="BH70" i="1"/>
  <c r="G2030" i="34" s="1"/>
  <c r="BI70" i="1"/>
  <c r="BK70"/>
  <c r="J2030" i="34" s="1"/>
  <c r="BL70" i="1"/>
  <c r="BM70"/>
  <c r="L2030" i="34" s="1"/>
  <c r="BO70" i="1"/>
  <c r="M2030" i="34" s="1"/>
  <c r="BP70" i="1"/>
  <c r="BQ70" s="1"/>
  <c r="O2030" i="34" s="1"/>
  <c r="N2030"/>
  <c r="K2030"/>
  <c r="H2030"/>
  <c r="D2030"/>
  <c r="BD70" i="1"/>
  <c r="B2030" i="34"/>
  <c r="AH70" i="1"/>
  <c r="AI70"/>
  <c r="AK70"/>
  <c r="G2029" i="34" s="1"/>
  <c r="AL70" i="1"/>
  <c r="AM70"/>
  <c r="I2029" i="34" s="1"/>
  <c r="AN70" i="1"/>
  <c r="AO70"/>
  <c r="AP70" s="1"/>
  <c r="L2029" i="34" s="1"/>
  <c r="AR70" i="1"/>
  <c r="AS70"/>
  <c r="M2029" i="34"/>
  <c r="J2029"/>
  <c r="H2029"/>
  <c r="D2029"/>
  <c r="B2029"/>
  <c r="S2028"/>
  <c r="R2028"/>
  <c r="Q2028"/>
  <c r="L70" i="1"/>
  <c r="M70"/>
  <c r="N70" s="1"/>
  <c r="F2028" i="34" s="1"/>
  <c r="O70" i="1"/>
  <c r="P70"/>
  <c r="Q70" s="1"/>
  <c r="R70"/>
  <c r="J2028" i="34" s="1"/>
  <c r="S70" i="1"/>
  <c r="V70"/>
  <c r="W70"/>
  <c r="M2028" i="34"/>
  <c r="K2028"/>
  <c r="G2028"/>
  <c r="D2028"/>
  <c r="B2028"/>
  <c r="S2027"/>
  <c r="R2027"/>
  <c r="Q2027"/>
  <c r="O2027"/>
  <c r="N2027"/>
  <c r="M2027"/>
  <c r="L2027"/>
  <c r="K2027"/>
  <c r="J2027"/>
  <c r="I2027"/>
  <c r="H2027"/>
  <c r="G2027"/>
  <c r="E2027"/>
  <c r="D2027"/>
  <c r="S2024"/>
  <c r="B70" i="23"/>
  <c r="T70" s="1"/>
  <c r="C70" s="1"/>
  <c r="CK70" i="3" s="1"/>
  <c r="H70" i="1" s="1"/>
  <c r="G2024" i="34" s="1"/>
  <c r="D2024"/>
  <c r="S2023"/>
  <c r="P2023"/>
  <c r="J2023"/>
  <c r="D2023"/>
  <c r="D2022"/>
  <c r="D2021"/>
  <c r="D2020"/>
  <c r="D2019"/>
  <c r="B2018"/>
  <c r="S2011"/>
  <c r="HG69" i="1"/>
  <c r="HH69" s="1"/>
  <c r="P2011" i="34" s="1"/>
  <c r="Z69" i="1"/>
  <c r="Q1996" i="34" s="1"/>
  <c r="AA69" i="1"/>
  <c r="AB69" s="1"/>
  <c r="AV69"/>
  <c r="AW69"/>
  <c r="BS69"/>
  <c r="BT69"/>
  <c r="BU69" s="1"/>
  <c r="CO69"/>
  <c r="CP69"/>
  <c r="DK69"/>
  <c r="DL69"/>
  <c r="DM69" s="1"/>
  <c r="EG69"/>
  <c r="Q2001" i="34" s="1"/>
  <c r="EH69" i="1"/>
  <c r="AF69"/>
  <c r="FS69" s="1"/>
  <c r="BB69"/>
  <c r="FV69" s="1"/>
  <c r="BY69"/>
  <c r="FY69" s="1"/>
  <c r="CU69"/>
  <c r="GG69" s="1"/>
  <c r="DQ69"/>
  <c r="GJ69" s="1"/>
  <c r="EM69"/>
  <c r="GM69" s="1"/>
  <c r="P2009" i="34"/>
  <c r="DZ69" i="3"/>
  <c r="M2009" i="34"/>
  <c r="ED69" i="3"/>
  <c r="J2009" i="34"/>
  <c r="DV69" i="3"/>
  <c r="G2009" i="34"/>
  <c r="CU69" i="3"/>
  <c r="CS69"/>
  <c r="DP69"/>
  <c r="DR69"/>
  <c r="D2009" i="34"/>
  <c r="S2008"/>
  <c r="P2008"/>
  <c r="M2008"/>
  <c r="J2008"/>
  <c r="G2008"/>
  <c r="D2008"/>
  <c r="P2007"/>
  <c r="M2007"/>
  <c r="J2007"/>
  <c r="G2007"/>
  <c r="D2007"/>
  <c r="FP69" i="1"/>
  <c r="V2006" i="34"/>
  <c r="U2006"/>
  <c r="T2006"/>
  <c r="FM69" i="1"/>
  <c r="P2006" i="34"/>
  <c r="FK69" i="1"/>
  <c r="M2006" i="34"/>
  <c r="FL69" i="1"/>
  <c r="J2006" i="34"/>
  <c r="FJ69" i="1"/>
  <c r="G2006" i="34"/>
  <c r="FI69" i="1"/>
  <c r="D2006" i="34"/>
  <c r="B2006"/>
  <c r="FF69" i="1"/>
  <c r="V2005" i="34" s="1"/>
  <c r="U2005"/>
  <c r="T2005"/>
  <c r="FC69" i="1"/>
  <c r="P2005" i="34" s="1"/>
  <c r="FA69" i="1"/>
  <c r="M2005" i="34" s="1"/>
  <c r="FB69" i="1"/>
  <c r="J2005" i="34" s="1"/>
  <c r="EZ69" i="1"/>
  <c r="G2005" i="34" s="1"/>
  <c r="EY69" i="1"/>
  <c r="D2005" i="34" s="1"/>
  <c r="B2005"/>
  <c r="EV69" i="1"/>
  <c r="V2004" i="34"/>
  <c r="U2004"/>
  <c r="T2004"/>
  <c r="ES69" i="1"/>
  <c r="P2004" i="34"/>
  <c r="EQ69" i="1"/>
  <c r="M2004" i="34"/>
  <c r="ER69" i="1"/>
  <c r="J2004" i="34"/>
  <c r="EP69" i="1"/>
  <c r="G2004" i="34"/>
  <c r="EO69" i="1"/>
  <c r="D2004" i="34"/>
  <c r="B2004"/>
  <c r="T2003"/>
  <c r="S2003"/>
  <c r="P2003"/>
  <c r="M2003"/>
  <c r="J2003"/>
  <c r="G2003"/>
  <c r="D2003"/>
  <c r="DS69" i="1"/>
  <c r="D2001" i="34" s="1"/>
  <c r="DT69" i="1"/>
  <c r="DV69"/>
  <c r="G2001" i="34" s="1"/>
  <c r="DW69" i="1"/>
  <c r="DX69"/>
  <c r="DY69"/>
  <c r="DZ69"/>
  <c r="EA69" s="1"/>
  <c r="L2001" i="34" s="1"/>
  <c r="EC69" i="1"/>
  <c r="ED69"/>
  <c r="M2001" i="34"/>
  <c r="J2001"/>
  <c r="H2001"/>
  <c r="E2001"/>
  <c r="B2001"/>
  <c r="R2000"/>
  <c r="Q2000"/>
  <c r="CW69" i="1"/>
  <c r="D2000" i="34" s="1"/>
  <c r="CX69" i="1"/>
  <c r="CZ69"/>
  <c r="G2000" i="34" s="1"/>
  <c r="DA69" i="1"/>
  <c r="DB69"/>
  <c r="DC69"/>
  <c r="DD69"/>
  <c r="DE69" s="1"/>
  <c r="L2000" i="34" s="1"/>
  <c r="DG69" i="1"/>
  <c r="DH69"/>
  <c r="M2000" i="34"/>
  <c r="J2000"/>
  <c r="H2000"/>
  <c r="E2000"/>
  <c r="B2000"/>
  <c r="Q1999"/>
  <c r="CA69" i="1"/>
  <c r="CB69"/>
  <c r="CD69"/>
  <c r="G1999" i="34" s="1"/>
  <c r="CE69" i="1"/>
  <c r="CF69"/>
  <c r="I1999" i="34" s="1"/>
  <c r="CG69" i="1"/>
  <c r="CH69"/>
  <c r="CI69" s="1"/>
  <c r="L1999" i="34" s="1"/>
  <c r="CK69" i="1"/>
  <c r="CL69"/>
  <c r="M1999" i="34"/>
  <c r="J1999"/>
  <c r="H1999"/>
  <c r="D1999"/>
  <c r="B1999"/>
  <c r="Q1998"/>
  <c r="BE69" i="1"/>
  <c r="BF69"/>
  <c r="BG69" s="1"/>
  <c r="F1998" i="34" s="1"/>
  <c r="BH69" i="1"/>
  <c r="BI69"/>
  <c r="BJ69" s="1"/>
  <c r="BK69"/>
  <c r="J1998" i="34" s="1"/>
  <c r="BL69" i="1"/>
  <c r="BO69"/>
  <c r="BP69"/>
  <c r="M1998" i="34"/>
  <c r="K1998"/>
  <c r="G1998"/>
  <c r="D1998"/>
  <c r="BD69" i="1"/>
  <c r="B1998" i="34" s="1"/>
  <c r="R1997"/>
  <c r="Q1997"/>
  <c r="AH69" i="1"/>
  <c r="AI69"/>
  <c r="AJ69" s="1"/>
  <c r="F1997" i="34" s="1"/>
  <c r="AK69" i="1"/>
  <c r="G1997" i="34" s="1"/>
  <c r="AL69" i="1"/>
  <c r="AN69"/>
  <c r="J1997" i="34" s="1"/>
  <c r="AO69" i="1"/>
  <c r="AP69"/>
  <c r="L1997" i="34" s="1"/>
  <c r="AR69" i="1"/>
  <c r="M1997" i="34" s="1"/>
  <c r="AS69" i="1"/>
  <c r="AT69" s="1"/>
  <c r="O1997" i="34" s="1"/>
  <c r="N1997"/>
  <c r="K1997"/>
  <c r="H1997"/>
  <c r="D1997"/>
  <c r="B1997"/>
  <c r="R1996"/>
  <c r="L69" i="1"/>
  <c r="M69"/>
  <c r="N69" s="1"/>
  <c r="F1996" i="34" s="1"/>
  <c r="O69" i="1"/>
  <c r="G1996" i="34" s="1"/>
  <c r="P69" i="1"/>
  <c r="R69"/>
  <c r="J1996" i="34" s="1"/>
  <c r="S69" i="1"/>
  <c r="T69"/>
  <c r="L1996" i="34" s="1"/>
  <c r="V69" i="1"/>
  <c r="M1996" i="34" s="1"/>
  <c r="W69" i="1"/>
  <c r="X69" s="1"/>
  <c r="O1996" i="34" s="1"/>
  <c r="N1996"/>
  <c r="K1996"/>
  <c r="H1996"/>
  <c r="D1996"/>
  <c r="B1996"/>
  <c r="S1995"/>
  <c r="R1995"/>
  <c r="Q1995"/>
  <c r="O1995"/>
  <c r="N1995"/>
  <c r="M1995"/>
  <c r="L1995"/>
  <c r="K1995"/>
  <c r="J1995"/>
  <c r="I1995"/>
  <c r="H1995"/>
  <c r="G1995"/>
  <c r="E1995"/>
  <c r="D1995"/>
  <c r="S1992"/>
  <c r="B69" i="23"/>
  <c r="T69" s="1"/>
  <c r="C69" s="1"/>
  <c r="CK69" i="3" s="1"/>
  <c r="H69" i="1" s="1"/>
  <c r="G1992" i="34" s="1"/>
  <c r="D1992"/>
  <c r="S1991"/>
  <c r="P1991"/>
  <c r="J1991"/>
  <c r="D1991"/>
  <c r="D1990"/>
  <c r="D1989"/>
  <c r="D1988"/>
  <c r="D1987"/>
  <c r="B1986"/>
  <c r="S1979"/>
  <c r="HG68" i="1"/>
  <c r="HH68"/>
  <c r="P1979" i="34" s="1"/>
  <c r="Z68" i="1"/>
  <c r="AA68"/>
  <c r="AB68" s="1"/>
  <c r="AC68" s="1"/>
  <c r="AV68"/>
  <c r="AW68"/>
  <c r="AX68" s="1"/>
  <c r="BS68"/>
  <c r="Q1966" i="34" s="1"/>
  <c r="BT68" i="1"/>
  <c r="CO68"/>
  <c r="Q1967" i="34" s="1"/>
  <c r="CP68" i="1"/>
  <c r="CQ68" s="1"/>
  <c r="DK68"/>
  <c r="DL68"/>
  <c r="EG68"/>
  <c r="Q1969" i="34" s="1"/>
  <c r="EH68" i="1"/>
  <c r="EI68"/>
  <c r="AF68"/>
  <c r="FS68" s="1"/>
  <c r="BB68"/>
  <c r="FV68" s="1"/>
  <c r="HD68" s="1"/>
  <c r="D1979" i="34" s="1"/>
  <c r="BY68" i="1"/>
  <c r="FY68" s="1"/>
  <c r="CU68"/>
  <c r="GG68" s="1"/>
  <c r="DQ68"/>
  <c r="GJ68" s="1"/>
  <c r="EM68"/>
  <c r="GM68" s="1"/>
  <c r="P1977" i="34"/>
  <c r="DZ68" i="3"/>
  <c r="M1977" i="34"/>
  <c r="ED68" i="3"/>
  <c r="J1977" i="34"/>
  <c r="DV68" i="3"/>
  <c r="G1977" i="34"/>
  <c r="CU68" i="3"/>
  <c r="CS68"/>
  <c r="DP68"/>
  <c r="DR68"/>
  <c r="D1977" i="34"/>
  <c r="S1976"/>
  <c r="P1976"/>
  <c r="M1976"/>
  <c r="J1976"/>
  <c r="G1976"/>
  <c r="D1976"/>
  <c r="P1975"/>
  <c r="M1975"/>
  <c r="J1975"/>
  <c r="G1975"/>
  <c r="D1975"/>
  <c r="FP68" i="1"/>
  <c r="V1974" i="34" s="1"/>
  <c r="U1974"/>
  <c r="T1974"/>
  <c r="FM68" i="1"/>
  <c r="P1974" i="34" s="1"/>
  <c r="FK68" i="1"/>
  <c r="M1974" i="34" s="1"/>
  <c r="FL68" i="1"/>
  <c r="J1974" i="34" s="1"/>
  <c r="FJ68" i="1"/>
  <c r="G1974" i="34" s="1"/>
  <c r="FI68" i="1"/>
  <c r="D1974" i="34" s="1"/>
  <c r="B1974"/>
  <c r="FF68" i="1"/>
  <c r="V1973" i="34" s="1"/>
  <c r="U1973"/>
  <c r="T1973"/>
  <c r="FC68" i="1"/>
  <c r="P1973" i="34" s="1"/>
  <c r="FA68" i="1"/>
  <c r="M1973" i="34" s="1"/>
  <c r="FB68" i="1"/>
  <c r="J1973" i="34" s="1"/>
  <c r="EZ68" i="1"/>
  <c r="G1973" i="34" s="1"/>
  <c r="EY68" i="1"/>
  <c r="D1973" i="34" s="1"/>
  <c r="B1973"/>
  <c r="EV68" i="1"/>
  <c r="V1972" i="34" s="1"/>
  <c r="U1972"/>
  <c r="T1972"/>
  <c r="ES68" i="1"/>
  <c r="P1972" i="34" s="1"/>
  <c r="EQ68" i="1"/>
  <c r="M1972" i="34" s="1"/>
  <c r="ER68" i="1"/>
  <c r="J1972" i="34" s="1"/>
  <c r="EP68" i="1"/>
  <c r="G1972" i="34" s="1"/>
  <c r="EO68" i="1"/>
  <c r="D1972" i="34" s="1"/>
  <c r="B1972"/>
  <c r="T1971"/>
  <c r="S1971"/>
  <c r="P1971"/>
  <c r="M1971"/>
  <c r="J1971"/>
  <c r="G1971"/>
  <c r="D1971"/>
  <c r="R1969"/>
  <c r="DS68" i="1"/>
  <c r="D1969" i="34" s="1"/>
  <c r="DT68" i="1"/>
  <c r="DU68"/>
  <c r="F1969" i="34" s="1"/>
  <c r="DV68" i="1"/>
  <c r="DW68"/>
  <c r="DX68" s="1"/>
  <c r="I1969" i="34" s="1"/>
  <c r="DY68" i="1"/>
  <c r="DZ68"/>
  <c r="EA68" s="1"/>
  <c r="L1969" i="34" s="1"/>
  <c r="EC68" i="1"/>
  <c r="M1969" i="34" s="1"/>
  <c r="ED68" i="1"/>
  <c r="EE68"/>
  <c r="O1969" i="34" s="1"/>
  <c r="N1969"/>
  <c r="J1969"/>
  <c r="G1969"/>
  <c r="E1969"/>
  <c r="B1969"/>
  <c r="R1968"/>
  <c r="Q1968"/>
  <c r="CW68" i="1"/>
  <c r="CX68"/>
  <c r="CY68" s="1"/>
  <c r="F1968" i="34" s="1"/>
  <c r="CZ68" i="1"/>
  <c r="G1968" i="34" s="1"/>
  <c r="DA68" i="1"/>
  <c r="DC68"/>
  <c r="J1968" i="34" s="1"/>
  <c r="DD68" i="1"/>
  <c r="DE68"/>
  <c r="L1968" i="34" s="1"/>
  <c r="DG68" i="1"/>
  <c r="M1968" i="34" s="1"/>
  <c r="DH68" i="1"/>
  <c r="DI68" s="1"/>
  <c r="O1968" i="34" s="1"/>
  <c r="N1968"/>
  <c r="K1968"/>
  <c r="H1968"/>
  <c r="D1968"/>
  <c r="B1968"/>
  <c r="R1967"/>
  <c r="CA68" i="1"/>
  <c r="CB68"/>
  <c r="CC68" s="1"/>
  <c r="F1967" i="34" s="1"/>
  <c r="CD68" i="1"/>
  <c r="G1967" i="34" s="1"/>
  <c r="CE68" i="1"/>
  <c r="CG68"/>
  <c r="J1967" i="34" s="1"/>
  <c r="CH68" i="1"/>
  <c r="CI68"/>
  <c r="L1967" i="34" s="1"/>
  <c r="CK68" i="1"/>
  <c r="M1967" i="34" s="1"/>
  <c r="CL68" i="1"/>
  <c r="CM68" s="1"/>
  <c r="O1967" i="34" s="1"/>
  <c r="N1967"/>
  <c r="K1967"/>
  <c r="H1967"/>
  <c r="D1967"/>
  <c r="B1967"/>
  <c r="R1966"/>
  <c r="BE68" i="1"/>
  <c r="D1966" i="34" s="1"/>
  <c r="BF68" i="1"/>
  <c r="BG68"/>
  <c r="F1966" i="34" s="1"/>
  <c r="BH68" i="1"/>
  <c r="BI68"/>
  <c r="BJ68" s="1"/>
  <c r="I1966" i="34" s="1"/>
  <c r="BK68" i="1"/>
  <c r="BL68"/>
  <c r="BM68" s="1"/>
  <c r="L1966" i="34" s="1"/>
  <c r="BO68" i="1"/>
  <c r="M1966" i="34" s="1"/>
  <c r="BP68" i="1"/>
  <c r="BQ68"/>
  <c r="O1966" i="34" s="1"/>
  <c r="N1966"/>
  <c r="J1966"/>
  <c r="G1966"/>
  <c r="E1966"/>
  <c r="BD68" i="1"/>
  <c r="B1966" i="34" s="1"/>
  <c r="Q1965"/>
  <c r="AH68" i="1"/>
  <c r="AI68"/>
  <c r="AJ68" s="1"/>
  <c r="F1965" i="34" s="1"/>
  <c r="AK68" i="1"/>
  <c r="G1965" i="34" s="1"/>
  <c r="AL68" i="1"/>
  <c r="AM68" s="1"/>
  <c r="AN68"/>
  <c r="J1965" i="34" s="1"/>
  <c r="AO68" i="1"/>
  <c r="AR68"/>
  <c r="AS68"/>
  <c r="M1965" i="34"/>
  <c r="H1965"/>
  <c r="D1965"/>
  <c r="B1965"/>
  <c r="S1964"/>
  <c r="Q1964"/>
  <c r="L68" i="1"/>
  <c r="M68"/>
  <c r="N68" s="1"/>
  <c r="O68"/>
  <c r="P68"/>
  <c r="Q68" s="1"/>
  <c r="I1964" i="34" s="1"/>
  <c r="R68" i="1"/>
  <c r="S68"/>
  <c r="V68"/>
  <c r="W68"/>
  <c r="M1964" i="34"/>
  <c r="K1964"/>
  <c r="J1964"/>
  <c r="H1964"/>
  <c r="G1964"/>
  <c r="E1964"/>
  <c r="D1964"/>
  <c r="B1964"/>
  <c r="S1963"/>
  <c r="R1963"/>
  <c r="Q1963"/>
  <c r="O1963"/>
  <c r="N1963"/>
  <c r="M1963"/>
  <c r="L1963"/>
  <c r="K1963"/>
  <c r="J1963"/>
  <c r="I1963"/>
  <c r="H1963"/>
  <c r="G1963"/>
  <c r="E1963"/>
  <c r="D1963"/>
  <c r="S1960"/>
  <c r="B68" i="23"/>
  <c r="T68" s="1"/>
  <c r="C68" s="1"/>
  <c r="CK68" i="3" s="1"/>
  <c r="H68" i="1" s="1"/>
  <c r="G1960" i="34" s="1"/>
  <c r="D1960"/>
  <c r="S1959"/>
  <c r="P1959"/>
  <c r="J1959"/>
  <c r="D1959"/>
  <c r="D1958"/>
  <c r="D1957"/>
  <c r="D1956"/>
  <c r="D1955"/>
  <c r="B1954"/>
  <c r="S1947"/>
  <c r="HG67" i="1"/>
  <c r="HH67" s="1"/>
  <c r="P1947" i="34" s="1"/>
  <c r="Z67" i="1"/>
  <c r="AA67"/>
  <c r="AB67"/>
  <c r="AC67" s="1"/>
  <c r="AV67"/>
  <c r="AW67"/>
  <c r="AX67" s="1"/>
  <c r="BS67"/>
  <c r="BT67"/>
  <c r="BU67" s="1"/>
  <c r="CO67"/>
  <c r="Q1935" i="34" s="1"/>
  <c r="CP67" i="1"/>
  <c r="DK67"/>
  <c r="DL67"/>
  <c r="DM67"/>
  <c r="DN67" s="1"/>
  <c r="EG67"/>
  <c r="EH67"/>
  <c r="EI67" s="1"/>
  <c r="AF67"/>
  <c r="FS67"/>
  <c r="BB67"/>
  <c r="FV67"/>
  <c r="BY67"/>
  <c r="FY67"/>
  <c r="CU67"/>
  <c r="GG67"/>
  <c r="DQ67"/>
  <c r="GJ67"/>
  <c r="EM67"/>
  <c r="GM67"/>
  <c r="P1945" i="34"/>
  <c r="DZ67" i="3"/>
  <c r="M1945" i="34"/>
  <c r="ED67" i="3"/>
  <c r="J1945" i="34"/>
  <c r="DV67" i="3"/>
  <c r="G1945" i="34"/>
  <c r="CU67" i="3"/>
  <c r="CS67"/>
  <c r="DP67"/>
  <c r="DR67"/>
  <c r="D1945" i="34"/>
  <c r="P1944"/>
  <c r="M1944"/>
  <c r="J1944"/>
  <c r="G1944"/>
  <c r="D1944"/>
  <c r="P1943"/>
  <c r="M1943"/>
  <c r="J1943"/>
  <c r="G1943"/>
  <c r="D1943"/>
  <c r="FP67" i="1"/>
  <c r="V1942" i="34" s="1"/>
  <c r="U1942"/>
  <c r="T1942"/>
  <c r="FM67" i="1"/>
  <c r="P1942" i="34" s="1"/>
  <c r="FK67" i="1"/>
  <c r="M1942" i="34" s="1"/>
  <c r="FL67" i="1"/>
  <c r="J1942" i="34" s="1"/>
  <c r="FJ67" i="1"/>
  <c r="G1942" i="34" s="1"/>
  <c r="FI67" i="1"/>
  <c r="D1942" i="34" s="1"/>
  <c r="B1942"/>
  <c r="FF67" i="1"/>
  <c r="V1941" i="34" s="1"/>
  <c r="U1941"/>
  <c r="T1941"/>
  <c r="FC67" i="1"/>
  <c r="P1941" i="34" s="1"/>
  <c r="FA67" i="1"/>
  <c r="M1941" i="34" s="1"/>
  <c r="FB67" i="1"/>
  <c r="J1941" i="34" s="1"/>
  <c r="EZ67" i="1"/>
  <c r="G1941" i="34" s="1"/>
  <c r="EY67" i="1"/>
  <c r="D1941" i="34" s="1"/>
  <c r="B1941"/>
  <c r="EV67" i="1"/>
  <c r="V1940" i="34" s="1"/>
  <c r="U1940"/>
  <c r="T1940"/>
  <c r="ES67" i="1"/>
  <c r="P1940" i="34" s="1"/>
  <c r="EQ67" i="1"/>
  <c r="M1940" i="34" s="1"/>
  <c r="ER67" i="1"/>
  <c r="J1940" i="34" s="1"/>
  <c r="EP67" i="1"/>
  <c r="G1940" i="34" s="1"/>
  <c r="EO67" i="1"/>
  <c r="D1940" i="34" s="1"/>
  <c r="B1940"/>
  <c r="T1939"/>
  <c r="S1939"/>
  <c r="P1939"/>
  <c r="M1939"/>
  <c r="J1939"/>
  <c r="G1939"/>
  <c r="D1939"/>
  <c r="Q1937"/>
  <c r="DS67" i="1"/>
  <c r="DT67"/>
  <c r="DV67"/>
  <c r="G1937" i="34" s="1"/>
  <c r="DW67" i="1"/>
  <c r="DY67"/>
  <c r="J1937" i="34" s="1"/>
  <c r="DZ67" i="1"/>
  <c r="EA67"/>
  <c r="L1937" i="34" s="1"/>
  <c r="EC67" i="1"/>
  <c r="M1937" i="34" s="1"/>
  <c r="ED67" i="1"/>
  <c r="EE67" s="1"/>
  <c r="O1937" i="34" s="1"/>
  <c r="K1937"/>
  <c r="H1937"/>
  <c r="D1937"/>
  <c r="B1937"/>
  <c r="S1936"/>
  <c r="R1936"/>
  <c r="Q1936"/>
  <c r="CW67" i="1"/>
  <c r="CX67"/>
  <c r="CZ67"/>
  <c r="G1936" i="34" s="1"/>
  <c r="DA67" i="1"/>
  <c r="DC67"/>
  <c r="J1936" i="34" s="1"/>
  <c r="DD67" i="1"/>
  <c r="DE67"/>
  <c r="L1936" i="34" s="1"/>
  <c r="DG67" i="1"/>
  <c r="M1936" i="34" s="1"/>
  <c r="DH67" i="1"/>
  <c r="DI67" s="1"/>
  <c r="O1936" i="34" s="1"/>
  <c r="K1936"/>
  <c r="H1936"/>
  <c r="D1936"/>
  <c r="B1936"/>
  <c r="R1935"/>
  <c r="CA67" i="1"/>
  <c r="D1935" i="34" s="1"/>
  <c r="CB67" i="1"/>
  <c r="CC67"/>
  <c r="F1935" i="34" s="1"/>
  <c r="CD67" i="1"/>
  <c r="CE67"/>
  <c r="CG67"/>
  <c r="CH67"/>
  <c r="CK67"/>
  <c r="M1935" i="34" s="1"/>
  <c r="CL67" i="1"/>
  <c r="CM67"/>
  <c r="O1935" i="34" s="1"/>
  <c r="N1935"/>
  <c r="J1935"/>
  <c r="G1935"/>
  <c r="E1935"/>
  <c r="B1935"/>
  <c r="R1934"/>
  <c r="Q1934"/>
  <c r="BE67" i="1"/>
  <c r="D1934" i="34" s="1"/>
  <c r="BF67" i="1"/>
  <c r="BG67"/>
  <c r="F1934" i="34" s="1"/>
  <c r="BH67" i="1"/>
  <c r="BI67"/>
  <c r="BK67"/>
  <c r="BL67"/>
  <c r="BO67"/>
  <c r="M1934" i="34" s="1"/>
  <c r="BP67" i="1"/>
  <c r="BQ67"/>
  <c r="O1934" i="34" s="1"/>
  <c r="N1934"/>
  <c r="J1934"/>
  <c r="G1934"/>
  <c r="E1934"/>
  <c r="BD67" i="1"/>
  <c r="B1934" i="34" s="1"/>
  <c r="R1933"/>
  <c r="Q1933"/>
  <c r="AH67" i="1"/>
  <c r="AI67"/>
  <c r="AK67"/>
  <c r="AL67"/>
  <c r="AM67"/>
  <c r="AN67"/>
  <c r="AO67"/>
  <c r="AP67" s="1"/>
  <c r="L1933" i="34" s="1"/>
  <c r="AR67" i="1"/>
  <c r="AS67"/>
  <c r="AT67" s="1"/>
  <c r="O1933" i="34" s="1"/>
  <c r="M1933"/>
  <c r="K1933"/>
  <c r="J1933"/>
  <c r="I1933"/>
  <c r="H1933"/>
  <c r="G1933"/>
  <c r="E1933"/>
  <c r="D1933"/>
  <c r="B1933"/>
  <c r="S1932"/>
  <c r="R1932"/>
  <c r="Q1932"/>
  <c r="L67" i="1"/>
  <c r="M67"/>
  <c r="N67" s="1"/>
  <c r="O67"/>
  <c r="P67"/>
  <c r="Q67" s="1"/>
  <c r="I1932" i="34" s="1"/>
  <c r="R67" i="1"/>
  <c r="S67"/>
  <c r="V67"/>
  <c r="W67"/>
  <c r="M1932" i="34"/>
  <c r="K1932"/>
  <c r="J1932"/>
  <c r="H1932"/>
  <c r="G1932"/>
  <c r="E1932"/>
  <c r="D1932"/>
  <c r="B1932"/>
  <c r="S1931"/>
  <c r="R1931"/>
  <c r="Q1931"/>
  <c r="O1931"/>
  <c r="N1931"/>
  <c r="M1931"/>
  <c r="L1931"/>
  <c r="K1931"/>
  <c r="J1931"/>
  <c r="I1931"/>
  <c r="H1931"/>
  <c r="G1931"/>
  <c r="E1931"/>
  <c r="D1931"/>
  <c r="S1928"/>
  <c r="B67" i="23"/>
  <c r="T67" s="1"/>
  <c r="C67" s="1"/>
  <c r="CK67" i="3" s="1"/>
  <c r="H67" i="1" s="1"/>
  <c r="G1928" i="34" s="1"/>
  <c r="D1928"/>
  <c r="S1927"/>
  <c r="P1927"/>
  <c r="J1927"/>
  <c r="D1927"/>
  <c r="D1926"/>
  <c r="D1925"/>
  <c r="D1924"/>
  <c r="D1923"/>
  <c r="B1922"/>
  <c r="S1915"/>
  <c r="HG66" i="1"/>
  <c r="HH66" s="1"/>
  <c r="P1915" i="34" s="1"/>
  <c r="Z66" i="1"/>
  <c r="Q1900" i="34" s="1"/>
  <c r="AA66" i="1"/>
  <c r="AB66"/>
  <c r="AV66"/>
  <c r="AW66"/>
  <c r="AX66" s="1"/>
  <c r="BS66"/>
  <c r="BT66"/>
  <c r="BU66" s="1"/>
  <c r="CO66"/>
  <c r="CP66"/>
  <c r="DK66"/>
  <c r="DL66"/>
  <c r="DM66"/>
  <c r="DN66" s="1"/>
  <c r="EG66"/>
  <c r="EH66"/>
  <c r="EI66" s="1"/>
  <c r="AF66"/>
  <c r="FS66"/>
  <c r="BB66"/>
  <c r="FV66"/>
  <c r="BY66"/>
  <c r="FY66"/>
  <c r="CU66"/>
  <c r="GG66"/>
  <c r="DQ66"/>
  <c r="GJ66"/>
  <c r="EM66"/>
  <c r="GM66"/>
  <c r="P1913" i="34"/>
  <c r="DZ66" i="3"/>
  <c r="M1913" i="34"/>
  <c r="ED66" i="3"/>
  <c r="J1913" i="34"/>
  <c r="DV66" i="3"/>
  <c r="G1913" i="34"/>
  <c r="CU66" i="3"/>
  <c r="CS66"/>
  <c r="DP66"/>
  <c r="DR66"/>
  <c r="D1913" i="34"/>
  <c r="S1912"/>
  <c r="P1912"/>
  <c r="M1912"/>
  <c r="J1912"/>
  <c r="G1912"/>
  <c r="D1912"/>
  <c r="P1911"/>
  <c r="M1911"/>
  <c r="J1911"/>
  <c r="G1911"/>
  <c r="D1911"/>
  <c r="FP66" i="1"/>
  <c r="V1910" i="34" s="1"/>
  <c r="U1910"/>
  <c r="T1910"/>
  <c r="FM66" i="1"/>
  <c r="P1910" i="34" s="1"/>
  <c r="FK66" i="1"/>
  <c r="M1910" i="34" s="1"/>
  <c r="FL66" i="1"/>
  <c r="J1910" i="34" s="1"/>
  <c r="FJ66" i="1"/>
  <c r="G1910" i="34" s="1"/>
  <c r="FI66" i="1"/>
  <c r="D1910" i="34" s="1"/>
  <c r="B1910"/>
  <c r="FF66" i="1"/>
  <c r="V1909" i="34" s="1"/>
  <c r="U1909"/>
  <c r="T1909"/>
  <c r="FC66" i="1"/>
  <c r="P1909" i="34" s="1"/>
  <c r="FA66" i="1"/>
  <c r="M1909" i="34" s="1"/>
  <c r="FB66" i="1"/>
  <c r="J1909" i="34" s="1"/>
  <c r="EZ66" i="1"/>
  <c r="G1909" i="34" s="1"/>
  <c r="EY66" i="1"/>
  <c r="D1909" i="34" s="1"/>
  <c r="B1909"/>
  <c r="EV66" i="1"/>
  <c r="V1908" i="34" s="1"/>
  <c r="U1908"/>
  <c r="T1908"/>
  <c r="ES66" i="1"/>
  <c r="P1908" i="34" s="1"/>
  <c r="EQ66" i="1"/>
  <c r="M1908" i="34" s="1"/>
  <c r="ER66" i="1"/>
  <c r="J1908" i="34" s="1"/>
  <c r="EP66" i="1"/>
  <c r="G1908" i="34" s="1"/>
  <c r="EO66" i="1"/>
  <c r="D1908" i="34" s="1"/>
  <c r="B1908"/>
  <c r="T1907"/>
  <c r="S1907"/>
  <c r="P1907"/>
  <c r="M1907"/>
  <c r="J1907"/>
  <c r="G1907"/>
  <c r="D1907"/>
  <c r="R1905"/>
  <c r="Q1905"/>
  <c r="DS66" i="1"/>
  <c r="DT66"/>
  <c r="DV66"/>
  <c r="DW66"/>
  <c r="DX66"/>
  <c r="DY66"/>
  <c r="DZ66"/>
  <c r="EA66" s="1"/>
  <c r="L1905" i="34" s="1"/>
  <c r="EC66" i="1"/>
  <c r="ED66"/>
  <c r="EE66" s="1"/>
  <c r="O1905" i="34" s="1"/>
  <c r="M1905"/>
  <c r="K1905"/>
  <c r="J1905"/>
  <c r="I1905"/>
  <c r="H1905"/>
  <c r="G1905"/>
  <c r="E1905"/>
  <c r="D1905"/>
  <c r="B1905"/>
  <c r="S1904"/>
  <c r="R1904"/>
  <c r="Q1904"/>
  <c r="CW66" i="1"/>
  <c r="CX66"/>
  <c r="CY66" s="1"/>
  <c r="CZ66"/>
  <c r="DA66"/>
  <c r="DB66" s="1"/>
  <c r="I1904" i="34" s="1"/>
  <c r="DC66" i="1"/>
  <c r="DD66"/>
  <c r="DG66"/>
  <c r="DH66"/>
  <c r="M1904" i="34"/>
  <c r="K1904"/>
  <c r="J1904"/>
  <c r="H1904"/>
  <c r="G1904"/>
  <c r="E1904"/>
  <c r="D1904"/>
  <c r="B1904"/>
  <c r="R1903"/>
  <c r="Q1903"/>
  <c r="CA66" i="1"/>
  <c r="CB66"/>
  <c r="CC66" s="1"/>
  <c r="CD66"/>
  <c r="CE66"/>
  <c r="CF66" s="1"/>
  <c r="I1903" i="34" s="1"/>
  <c r="CG66" i="1"/>
  <c r="CH66"/>
  <c r="CK66"/>
  <c r="CL66"/>
  <c r="M1903" i="34"/>
  <c r="K1903"/>
  <c r="J1903"/>
  <c r="H1903"/>
  <c r="G1903"/>
  <c r="E1903"/>
  <c r="D1903"/>
  <c r="B1903"/>
  <c r="R1902"/>
  <c r="Q1902"/>
  <c r="BE66" i="1"/>
  <c r="BF66"/>
  <c r="BH66"/>
  <c r="BI66"/>
  <c r="BJ66"/>
  <c r="BK66"/>
  <c r="BL66"/>
  <c r="BM66" s="1"/>
  <c r="L1902" i="34" s="1"/>
  <c r="BO66" i="1"/>
  <c r="BP66"/>
  <c r="BQ66" s="1"/>
  <c r="O1902" i="34" s="1"/>
  <c r="M1902"/>
  <c r="K1902"/>
  <c r="J1902"/>
  <c r="I1902"/>
  <c r="H1902"/>
  <c r="G1902"/>
  <c r="E1902"/>
  <c r="D1902"/>
  <c r="BD66" i="1"/>
  <c r="B1902" i="34" s="1"/>
  <c r="R1901"/>
  <c r="Q1901"/>
  <c r="AH66" i="1"/>
  <c r="D1901" i="34" s="1"/>
  <c r="AI66" i="1"/>
  <c r="AJ66"/>
  <c r="F1901" i="34" s="1"/>
  <c r="AK66" i="1"/>
  <c r="AL66"/>
  <c r="AN66"/>
  <c r="AO66"/>
  <c r="AR66"/>
  <c r="M1901" i="34" s="1"/>
  <c r="AS66" i="1"/>
  <c r="AT66"/>
  <c r="O1901" i="34" s="1"/>
  <c r="N1901"/>
  <c r="J1901"/>
  <c r="G1901"/>
  <c r="E1901"/>
  <c r="B1901"/>
  <c r="R1900"/>
  <c r="L66" i="1"/>
  <c r="D1900" i="34" s="1"/>
  <c r="M66" i="1"/>
  <c r="N66"/>
  <c r="F1900" i="34" s="1"/>
  <c r="O66" i="1"/>
  <c r="P66"/>
  <c r="R66"/>
  <c r="S66"/>
  <c r="V66"/>
  <c r="M1900" i="34" s="1"/>
  <c r="W66" i="1"/>
  <c r="X66"/>
  <c r="O1900" i="34" s="1"/>
  <c r="N1900"/>
  <c r="J1900"/>
  <c r="G1900"/>
  <c r="E1900"/>
  <c r="B1900"/>
  <c r="S1899"/>
  <c r="R1899"/>
  <c r="Q1899"/>
  <c r="O1899"/>
  <c r="N1899"/>
  <c r="M1899"/>
  <c r="L1899"/>
  <c r="K1899"/>
  <c r="J1899"/>
  <c r="I1899"/>
  <c r="H1899"/>
  <c r="G1899"/>
  <c r="E1899"/>
  <c r="D1899"/>
  <c r="S1896"/>
  <c r="B66" i="23"/>
  <c r="T66" s="1"/>
  <c r="C66" s="1"/>
  <c r="CK66" i="3" s="1"/>
  <c r="H66" i="1" s="1"/>
  <c r="G1896" i="34" s="1"/>
  <c r="D1896"/>
  <c r="S1895"/>
  <c r="P1895"/>
  <c r="J1895"/>
  <c r="D1895"/>
  <c r="D1894"/>
  <c r="D1893"/>
  <c r="D1892"/>
  <c r="D1891"/>
  <c r="B1890"/>
  <c r="S1883"/>
  <c r="HG65" i="1"/>
  <c r="HH65" s="1"/>
  <c r="P1883" i="34" s="1"/>
  <c r="Z65" i="1"/>
  <c r="AA65"/>
  <c r="AV65"/>
  <c r="Q1869" i="34" s="1"/>
  <c r="AW65" i="1"/>
  <c r="AX65"/>
  <c r="BS65"/>
  <c r="BT65"/>
  <c r="CO65"/>
  <c r="CP65"/>
  <c r="DK65"/>
  <c r="Q1872" i="34" s="1"/>
  <c r="DL65" i="1"/>
  <c r="EG65"/>
  <c r="Q1873" i="34" s="1"/>
  <c r="EH65" i="1"/>
  <c r="EI65"/>
  <c r="AF65"/>
  <c r="FS65" s="1"/>
  <c r="BB65"/>
  <c r="FV65" s="1"/>
  <c r="BY65"/>
  <c r="FY65" s="1"/>
  <c r="CU65"/>
  <c r="GG65" s="1"/>
  <c r="DQ65"/>
  <c r="GJ65" s="1"/>
  <c r="EM65"/>
  <c r="GM65" s="1"/>
  <c r="P1881" i="34"/>
  <c r="DZ65" i="3"/>
  <c r="M1881" i="34"/>
  <c r="ED65" i="3"/>
  <c r="J1881" i="34"/>
  <c r="DV65" i="3"/>
  <c r="G1881" i="34"/>
  <c r="CU65" i="3"/>
  <c r="CS65"/>
  <c r="DP65"/>
  <c r="DR65"/>
  <c r="D1881" i="34"/>
  <c r="P1880"/>
  <c r="M1880"/>
  <c r="J1880"/>
  <c r="G1880"/>
  <c r="D1880"/>
  <c r="P1879"/>
  <c r="M1879"/>
  <c r="J1879"/>
  <c r="G1879"/>
  <c r="D1879"/>
  <c r="FP65" i="1"/>
  <c r="V1878" i="34"/>
  <c r="U1878"/>
  <c r="T1878"/>
  <c r="FM65" i="1"/>
  <c r="P1878" i="34"/>
  <c r="FK65" i="1"/>
  <c r="M1878" i="34"/>
  <c r="FL65" i="1"/>
  <c r="J1878" i="34"/>
  <c r="FJ65" i="1"/>
  <c r="G1878" i="34"/>
  <c r="FI65" i="1"/>
  <c r="D1878" i="34"/>
  <c r="B1878"/>
  <c r="FF65" i="1"/>
  <c r="V1877" i="34" s="1"/>
  <c r="U1877"/>
  <c r="T1877"/>
  <c r="FC65" i="1"/>
  <c r="P1877" i="34" s="1"/>
  <c r="FA65" i="1"/>
  <c r="M1877" i="34" s="1"/>
  <c r="FB65" i="1"/>
  <c r="J1877" i="34" s="1"/>
  <c r="EZ65" i="1"/>
  <c r="G1877" i="34" s="1"/>
  <c r="EY65" i="1"/>
  <c r="D1877" i="34" s="1"/>
  <c r="B1877"/>
  <c r="EV65" i="1"/>
  <c r="V1876" i="34"/>
  <c r="U1876"/>
  <c r="T1876"/>
  <c r="ES65" i="1"/>
  <c r="P1876" i="34"/>
  <c r="EQ65" i="1"/>
  <c r="M1876" i="34"/>
  <c r="ER65" i="1"/>
  <c r="J1876" i="34"/>
  <c r="EP65" i="1"/>
  <c r="G1876" i="34"/>
  <c r="EO65" i="1"/>
  <c r="D1876" i="34"/>
  <c r="B1876"/>
  <c r="T1875"/>
  <c r="S1875"/>
  <c r="P1875"/>
  <c r="M1875"/>
  <c r="J1875"/>
  <c r="G1875"/>
  <c r="D1875"/>
  <c r="R1873"/>
  <c r="DS65" i="1"/>
  <c r="DT65"/>
  <c r="DV65"/>
  <c r="DW65"/>
  <c r="DX65"/>
  <c r="DY65"/>
  <c r="DZ65"/>
  <c r="EA65" s="1"/>
  <c r="L1873" i="34" s="1"/>
  <c r="EC65" i="1"/>
  <c r="ED65"/>
  <c r="EE65" s="1"/>
  <c r="O1873" i="34" s="1"/>
  <c r="M1873"/>
  <c r="K1873"/>
  <c r="J1873"/>
  <c r="I1873"/>
  <c r="H1873"/>
  <c r="G1873"/>
  <c r="E1873"/>
  <c r="D1873"/>
  <c r="B1873"/>
  <c r="R1872"/>
  <c r="CW65" i="1"/>
  <c r="CX65"/>
  <c r="CZ65"/>
  <c r="DA65"/>
  <c r="DB65"/>
  <c r="DC65"/>
  <c r="DD65"/>
  <c r="DE65" s="1"/>
  <c r="L1872" i="34" s="1"/>
  <c r="DG65" i="1"/>
  <c r="DH65"/>
  <c r="DI65" s="1"/>
  <c r="O1872" i="34" s="1"/>
  <c r="M1872"/>
  <c r="K1872"/>
  <c r="J1872"/>
  <c r="I1872"/>
  <c r="H1872"/>
  <c r="G1872"/>
  <c r="E1872"/>
  <c r="D1872"/>
  <c r="B1872"/>
  <c r="Q1871"/>
  <c r="CA65" i="1"/>
  <c r="CB65"/>
  <c r="CC65" s="1"/>
  <c r="CD65"/>
  <c r="CE65"/>
  <c r="CF65" s="1"/>
  <c r="I1871" i="34" s="1"/>
  <c r="CG65" i="1"/>
  <c r="CH65"/>
  <c r="CK65"/>
  <c r="CL65"/>
  <c r="M1871" i="34"/>
  <c r="K1871"/>
  <c r="J1871"/>
  <c r="H1871"/>
  <c r="G1871"/>
  <c r="E1871"/>
  <c r="D1871"/>
  <c r="B1871"/>
  <c r="Q1870"/>
  <c r="BE65" i="1"/>
  <c r="BF65"/>
  <c r="BG65" s="1"/>
  <c r="BH65"/>
  <c r="BI65"/>
  <c r="BJ65" s="1"/>
  <c r="I1870" i="34" s="1"/>
  <c r="BK65" i="1"/>
  <c r="BL65"/>
  <c r="BO65"/>
  <c r="BP65"/>
  <c r="M1870" i="34"/>
  <c r="K1870"/>
  <c r="J1870"/>
  <c r="H1870"/>
  <c r="G1870"/>
  <c r="E1870"/>
  <c r="D1870"/>
  <c r="BD65" i="1"/>
  <c r="B1870" i="34" s="1"/>
  <c r="R1869"/>
  <c r="AH65" i="1"/>
  <c r="D1869" i="34" s="1"/>
  <c r="AI65" i="1"/>
  <c r="AJ65"/>
  <c r="F1869" i="34" s="1"/>
  <c r="AK65" i="1"/>
  <c r="AL65"/>
  <c r="AN65"/>
  <c r="AO65"/>
  <c r="AR65"/>
  <c r="M1869" i="34" s="1"/>
  <c r="AS65" i="1"/>
  <c r="AT65"/>
  <c r="O1869" i="34" s="1"/>
  <c r="N1869"/>
  <c r="J1869"/>
  <c r="G1869"/>
  <c r="E1869"/>
  <c r="B1869"/>
  <c r="R1868"/>
  <c r="Q1868"/>
  <c r="L65" i="1"/>
  <c r="M65"/>
  <c r="O65"/>
  <c r="G1868" i="34" s="1"/>
  <c r="P65" i="1"/>
  <c r="R65"/>
  <c r="J1868" i="34" s="1"/>
  <c r="S65" i="1"/>
  <c r="T65"/>
  <c r="L1868" i="34" s="1"/>
  <c r="V65" i="1"/>
  <c r="M1868" i="34" s="1"/>
  <c r="W65" i="1"/>
  <c r="X65" s="1"/>
  <c r="O1868" i="34" s="1"/>
  <c r="K1868"/>
  <c r="H1868"/>
  <c r="D1868"/>
  <c r="B1868"/>
  <c r="S1867"/>
  <c r="R1867"/>
  <c r="Q1867"/>
  <c r="O1867"/>
  <c r="N1867"/>
  <c r="M1867"/>
  <c r="L1867"/>
  <c r="K1867"/>
  <c r="J1867"/>
  <c r="I1867"/>
  <c r="H1867"/>
  <c r="G1867"/>
  <c r="E1867"/>
  <c r="D1867"/>
  <c r="S1864"/>
  <c r="B65" i="23"/>
  <c r="T65" s="1"/>
  <c r="C65" s="1"/>
  <c r="CK65" i="3" s="1"/>
  <c r="H65" i="1" s="1"/>
  <c r="G1864" i="34" s="1"/>
  <c r="D1864"/>
  <c r="S1863"/>
  <c r="P1863"/>
  <c r="J1863"/>
  <c r="D1863"/>
  <c r="D1862"/>
  <c r="D1861"/>
  <c r="D1860"/>
  <c r="D1859"/>
  <c r="B1858"/>
  <c r="S1851"/>
  <c r="HG64" i="1"/>
  <c r="HH64"/>
  <c r="P1851" i="34" s="1"/>
  <c r="Z64" i="1"/>
  <c r="AA64"/>
  <c r="AB64" s="1"/>
  <c r="AV64"/>
  <c r="AW64"/>
  <c r="AX64" s="1"/>
  <c r="AY64" s="1"/>
  <c r="BS64"/>
  <c r="BT64"/>
  <c r="CO64"/>
  <c r="Q1839" i="34" s="1"/>
  <c r="CP64" i="1"/>
  <c r="CQ64"/>
  <c r="CR64" s="1"/>
  <c r="DK64"/>
  <c r="DL64"/>
  <c r="DM64" s="1"/>
  <c r="EG64"/>
  <c r="Q1841" i="34" s="1"/>
  <c r="EH64" i="1"/>
  <c r="EI64" s="1"/>
  <c r="EJ64" s="1"/>
  <c r="AF64"/>
  <c r="FS64" s="1"/>
  <c r="BB64"/>
  <c r="FV64" s="1"/>
  <c r="BY64"/>
  <c r="FY64" s="1"/>
  <c r="CU64"/>
  <c r="GG64" s="1"/>
  <c r="DQ64"/>
  <c r="GJ64" s="1"/>
  <c r="EM64"/>
  <c r="GM64" s="1"/>
  <c r="P1849" i="34"/>
  <c r="DZ64" i="3"/>
  <c r="M1849" i="34"/>
  <c r="ED64" i="3"/>
  <c r="J1849" i="34"/>
  <c r="DV64" i="3"/>
  <c r="G1849" i="34"/>
  <c r="CU64" i="3"/>
  <c r="CS64"/>
  <c r="DP64"/>
  <c r="DR64"/>
  <c r="D1849" i="34"/>
  <c r="S1848"/>
  <c r="P1848"/>
  <c r="M1848"/>
  <c r="J1848"/>
  <c r="G1848"/>
  <c r="D1848"/>
  <c r="P1847"/>
  <c r="M1847"/>
  <c r="J1847"/>
  <c r="G1847"/>
  <c r="D1847"/>
  <c r="FP64" i="1"/>
  <c r="V1846" i="34" s="1"/>
  <c r="U1846"/>
  <c r="T1846"/>
  <c r="FM64" i="1"/>
  <c r="P1846" i="34" s="1"/>
  <c r="FK64" i="1"/>
  <c r="M1846" i="34" s="1"/>
  <c r="FL64" i="1"/>
  <c r="J1846" i="34" s="1"/>
  <c r="FJ64" i="1"/>
  <c r="G1846" i="34" s="1"/>
  <c r="FI64" i="1"/>
  <c r="D1846" i="34" s="1"/>
  <c r="B1846"/>
  <c r="FF64" i="1"/>
  <c r="V1845" i="34" s="1"/>
  <c r="U1845"/>
  <c r="T1845"/>
  <c r="FC64" i="1"/>
  <c r="P1845" i="34"/>
  <c r="FA64" i="1"/>
  <c r="M1845" i="34"/>
  <c r="FB64" i="1"/>
  <c r="J1845" i="34"/>
  <c r="EZ64" i="1"/>
  <c r="G1845" i="34"/>
  <c r="EY64" i="1"/>
  <c r="D1845" i="34"/>
  <c r="B1845"/>
  <c r="EV64" i="1"/>
  <c r="V1844" i="34" s="1"/>
  <c r="U1844"/>
  <c r="T1844"/>
  <c r="ES64" i="1"/>
  <c r="P1844" i="34" s="1"/>
  <c r="EQ64" i="1"/>
  <c r="M1844" i="34" s="1"/>
  <c r="ER64" i="1"/>
  <c r="J1844" i="34" s="1"/>
  <c r="EP64" i="1"/>
  <c r="G1844" i="34" s="1"/>
  <c r="EO64" i="1"/>
  <c r="D1844" i="34" s="1"/>
  <c r="B1844"/>
  <c r="T1843"/>
  <c r="S1843"/>
  <c r="P1843"/>
  <c r="M1843"/>
  <c r="J1843"/>
  <c r="G1843"/>
  <c r="D1843"/>
  <c r="R1841"/>
  <c r="DS64" i="1"/>
  <c r="DT64"/>
  <c r="DU64" s="1"/>
  <c r="DV64"/>
  <c r="G1841" i="34" s="1"/>
  <c r="DW64" i="1"/>
  <c r="DY64"/>
  <c r="J1841" i="34" s="1"/>
  <c r="DZ64" i="1"/>
  <c r="EA64"/>
  <c r="L1841" i="34" s="1"/>
  <c r="EC64" i="1"/>
  <c r="M1841" i="34" s="1"/>
  <c r="ED64" i="1"/>
  <c r="EE64" s="1"/>
  <c r="N1841" i="34"/>
  <c r="K1841"/>
  <c r="H1841"/>
  <c r="D1841"/>
  <c r="B1841"/>
  <c r="R1840"/>
  <c r="Q1840"/>
  <c r="CW64" i="1"/>
  <c r="D1840" i="34" s="1"/>
  <c r="CX64" i="1"/>
  <c r="CY64"/>
  <c r="F1840" i="34" s="1"/>
  <c r="CZ64" i="1"/>
  <c r="DA64"/>
  <c r="DB64" s="1"/>
  <c r="I1840" i="34" s="1"/>
  <c r="DC64" i="1"/>
  <c r="DD64"/>
  <c r="DE64" s="1"/>
  <c r="DG64"/>
  <c r="M1840" i="34" s="1"/>
  <c r="DH64" i="1"/>
  <c r="DI64"/>
  <c r="O1840" i="34" s="1"/>
  <c r="N1840"/>
  <c r="J1840"/>
  <c r="G1840"/>
  <c r="E1840"/>
  <c r="B1840"/>
  <c r="R1839"/>
  <c r="CA64" i="1"/>
  <c r="D1839" i="34" s="1"/>
  <c r="CB64" i="1"/>
  <c r="CC64"/>
  <c r="F1839" i="34" s="1"/>
  <c r="CD64" i="1"/>
  <c r="CE64"/>
  <c r="CF64" s="1"/>
  <c r="I1839" i="34" s="1"/>
  <c r="CG64" i="1"/>
  <c r="CH64"/>
  <c r="CI64" s="1"/>
  <c r="CK64"/>
  <c r="M1839" i="34" s="1"/>
  <c r="CL64" i="1"/>
  <c r="CM64"/>
  <c r="O1839" i="34" s="1"/>
  <c r="N1839"/>
  <c r="J1839"/>
  <c r="G1839"/>
  <c r="E1839"/>
  <c r="B1839"/>
  <c r="R1838"/>
  <c r="Q1838"/>
  <c r="BE64" i="1"/>
  <c r="BF64"/>
  <c r="BG64" s="1"/>
  <c r="BH64"/>
  <c r="G1838" i="34" s="1"/>
  <c r="BI64" i="1"/>
  <c r="BK64"/>
  <c r="J1838" i="34" s="1"/>
  <c r="BL64" i="1"/>
  <c r="BM64"/>
  <c r="L1838" i="34" s="1"/>
  <c r="BO64" i="1"/>
  <c r="M1838" i="34" s="1"/>
  <c r="BP64" i="1"/>
  <c r="BQ64" s="1"/>
  <c r="N1838" i="34"/>
  <c r="K1838"/>
  <c r="H1838"/>
  <c r="D1838"/>
  <c r="BD64" i="1"/>
  <c r="B1838" i="34"/>
  <c r="S1837"/>
  <c r="R1837"/>
  <c r="Q1837"/>
  <c r="AH64" i="1"/>
  <c r="AI64"/>
  <c r="AK64"/>
  <c r="AL64"/>
  <c r="AM64"/>
  <c r="AN64"/>
  <c r="AO64"/>
  <c r="AP64" s="1"/>
  <c r="L1837" i="34" s="1"/>
  <c r="AR64" i="1"/>
  <c r="AS64"/>
  <c r="AT64" s="1"/>
  <c r="O1837" i="34" s="1"/>
  <c r="M1837"/>
  <c r="K1837"/>
  <c r="J1837"/>
  <c r="I1837"/>
  <c r="H1837"/>
  <c r="G1837"/>
  <c r="E1837"/>
  <c r="D1837"/>
  <c r="B1837"/>
  <c r="R1836"/>
  <c r="Q1836"/>
  <c r="L64" i="1"/>
  <c r="M64"/>
  <c r="O64"/>
  <c r="P64"/>
  <c r="Q64"/>
  <c r="R64"/>
  <c r="S64"/>
  <c r="T64" s="1"/>
  <c r="L1836" i="34" s="1"/>
  <c r="V64" i="1"/>
  <c r="W64"/>
  <c r="X64" s="1"/>
  <c r="O1836" i="34" s="1"/>
  <c r="M1836"/>
  <c r="K1836"/>
  <c r="J1836"/>
  <c r="I1836"/>
  <c r="H1836"/>
  <c r="G1836"/>
  <c r="E1836"/>
  <c r="D1836"/>
  <c r="B1836"/>
  <c r="S1835"/>
  <c r="R1835"/>
  <c r="Q1835"/>
  <c r="O1835"/>
  <c r="N1835"/>
  <c r="M1835"/>
  <c r="L1835"/>
  <c r="K1835"/>
  <c r="J1835"/>
  <c r="I1835"/>
  <c r="H1835"/>
  <c r="G1835"/>
  <c r="E1835"/>
  <c r="D1835"/>
  <c r="S1832"/>
  <c r="B64" i="23"/>
  <c r="T64"/>
  <c r="C64" s="1"/>
  <c r="CK64" i="3" s="1"/>
  <c r="H64" i="1" s="1"/>
  <c r="G1832" i="34" s="1"/>
  <c r="D1832"/>
  <c r="S1831"/>
  <c r="P1831"/>
  <c r="J1831"/>
  <c r="D1831"/>
  <c r="D1830"/>
  <c r="D1829"/>
  <c r="D1828"/>
  <c r="D1827"/>
  <c r="B1826"/>
  <c r="S1819"/>
  <c r="HG63" i="1"/>
  <c r="HH63" s="1"/>
  <c r="P1819" i="34" s="1"/>
  <c r="Z63" i="1"/>
  <c r="AA63"/>
  <c r="AB63" s="1"/>
  <c r="AV63"/>
  <c r="AW63"/>
  <c r="BS63"/>
  <c r="Q1806" i="34" s="1"/>
  <c r="BT63" i="1"/>
  <c r="BU63"/>
  <c r="BV63" s="1"/>
  <c r="CO63"/>
  <c r="CP63"/>
  <c r="CQ63" s="1"/>
  <c r="DK63"/>
  <c r="Q1808" i="34" s="1"/>
  <c r="DL63" i="1"/>
  <c r="DM63" s="1"/>
  <c r="DN63" s="1"/>
  <c r="EG63"/>
  <c r="Q1809" i="34" s="1"/>
  <c r="EH63" i="1"/>
  <c r="AF63"/>
  <c r="FS63" s="1"/>
  <c r="BB63"/>
  <c r="FV63" s="1"/>
  <c r="BY63"/>
  <c r="FY63" s="1"/>
  <c r="CU63"/>
  <c r="GG63" s="1"/>
  <c r="DQ63"/>
  <c r="GJ63" s="1"/>
  <c r="EM63"/>
  <c r="GM63" s="1"/>
  <c r="P1817" i="34"/>
  <c r="DZ63" i="3"/>
  <c r="M1817" i="34"/>
  <c r="ED63" i="3"/>
  <c r="J1817" i="34"/>
  <c r="DV63" i="3"/>
  <c r="G1817" i="34"/>
  <c r="CU63" i="3"/>
  <c r="CS63"/>
  <c r="DP63"/>
  <c r="DR63"/>
  <c r="D1817" i="34"/>
  <c r="P1816"/>
  <c r="M1816"/>
  <c r="J1816"/>
  <c r="G1816"/>
  <c r="D1816"/>
  <c r="P1815"/>
  <c r="M1815"/>
  <c r="J1815"/>
  <c r="G1815"/>
  <c r="D1815"/>
  <c r="FP63" i="1"/>
  <c r="V1814" i="34" s="1"/>
  <c r="U1814"/>
  <c r="T1814"/>
  <c r="FM63" i="1"/>
  <c r="P1814" i="34" s="1"/>
  <c r="FK63" i="1"/>
  <c r="M1814" i="34" s="1"/>
  <c r="FL63" i="1"/>
  <c r="J1814" i="34" s="1"/>
  <c r="FJ63" i="1"/>
  <c r="G1814" i="34" s="1"/>
  <c r="FI63" i="1"/>
  <c r="D1814" i="34" s="1"/>
  <c r="B1814"/>
  <c r="FF63" i="1"/>
  <c r="V1813" i="34"/>
  <c r="U1813"/>
  <c r="T1813"/>
  <c r="FC63" i="1"/>
  <c r="P1813" i="34"/>
  <c r="FA63" i="1"/>
  <c r="M1813" i="34"/>
  <c r="FB63" i="1"/>
  <c r="J1813" i="34"/>
  <c r="EZ63" i="1"/>
  <c r="G1813" i="34"/>
  <c r="EY63" i="1"/>
  <c r="D1813" i="34"/>
  <c r="B1813"/>
  <c r="EV63" i="1"/>
  <c r="V1812" i="34" s="1"/>
  <c r="U1812"/>
  <c r="T1812"/>
  <c r="ES63" i="1"/>
  <c r="P1812" i="34" s="1"/>
  <c r="EQ63" i="1"/>
  <c r="M1812" i="34" s="1"/>
  <c r="ER63" i="1"/>
  <c r="J1812" i="34" s="1"/>
  <c r="EP63" i="1"/>
  <c r="G1812" i="34" s="1"/>
  <c r="EO63" i="1"/>
  <c r="D1812" i="34" s="1"/>
  <c r="B1812"/>
  <c r="T1811"/>
  <c r="S1811"/>
  <c r="P1811"/>
  <c r="M1811"/>
  <c r="J1811"/>
  <c r="G1811"/>
  <c r="D1811"/>
  <c r="R1809"/>
  <c r="DS63" i="1"/>
  <c r="D1809" i="34" s="1"/>
  <c r="DT63" i="1"/>
  <c r="DU63"/>
  <c r="F1809" i="34" s="1"/>
  <c r="DV63" i="1"/>
  <c r="DW63"/>
  <c r="DX63" s="1"/>
  <c r="I1809" i="34" s="1"/>
  <c r="DY63" i="1"/>
  <c r="DZ63"/>
  <c r="EA63" s="1"/>
  <c r="EC63"/>
  <c r="M1809" i="34" s="1"/>
  <c r="ED63" i="1"/>
  <c r="EE63"/>
  <c r="O1809" i="34" s="1"/>
  <c r="N1809"/>
  <c r="J1809"/>
  <c r="G1809"/>
  <c r="E1809"/>
  <c r="B1809"/>
  <c r="R1808"/>
  <c r="CW63" i="1"/>
  <c r="D1808" i="34" s="1"/>
  <c r="CX63" i="1"/>
  <c r="CY63"/>
  <c r="F1808" i="34" s="1"/>
  <c r="CZ63" i="1"/>
  <c r="DA63"/>
  <c r="DB63" s="1"/>
  <c r="I1808" i="34" s="1"/>
  <c r="DC63" i="1"/>
  <c r="DD63"/>
  <c r="DE63" s="1"/>
  <c r="DG63"/>
  <c r="M1808" i="34" s="1"/>
  <c r="DH63" i="1"/>
  <c r="DI63"/>
  <c r="O1808" i="34" s="1"/>
  <c r="N1808"/>
  <c r="J1808"/>
  <c r="G1808"/>
  <c r="E1808"/>
  <c r="B1808"/>
  <c r="R1807"/>
  <c r="Q1807"/>
  <c r="CA63" i="1"/>
  <c r="CB63"/>
  <c r="CC63" s="1"/>
  <c r="CD63"/>
  <c r="G1807" i="34" s="1"/>
  <c r="CE63" i="1"/>
  <c r="CG63"/>
  <c r="J1807" i="34" s="1"/>
  <c r="CH63" i="1"/>
  <c r="CI63"/>
  <c r="L1807" i="34" s="1"/>
  <c r="CK63" i="1"/>
  <c r="M1807" i="34" s="1"/>
  <c r="CL63" i="1"/>
  <c r="CM63" s="1"/>
  <c r="N1807" i="34"/>
  <c r="K1807"/>
  <c r="H1807"/>
  <c r="D1807"/>
  <c r="B1807"/>
  <c r="R1806"/>
  <c r="BE63" i="1"/>
  <c r="BF63"/>
  <c r="BG63" s="1"/>
  <c r="BH63"/>
  <c r="G1806" i="34" s="1"/>
  <c r="BI63" i="1"/>
  <c r="BK63"/>
  <c r="J1806" i="34" s="1"/>
  <c r="BL63" i="1"/>
  <c r="BM63"/>
  <c r="L1806" i="34" s="1"/>
  <c r="BO63" i="1"/>
  <c r="M1806" i="34" s="1"/>
  <c r="BP63" i="1"/>
  <c r="BQ63" s="1"/>
  <c r="N1806" i="34"/>
  <c r="K1806"/>
  <c r="H1806"/>
  <c r="D1806"/>
  <c r="BD63" i="1"/>
  <c r="B1806" i="34"/>
  <c r="Q1805"/>
  <c r="AH63" i="1"/>
  <c r="AI63"/>
  <c r="AK63"/>
  <c r="AL63"/>
  <c r="AM63"/>
  <c r="AN63"/>
  <c r="AO63"/>
  <c r="AP63" s="1"/>
  <c r="L1805" i="34" s="1"/>
  <c r="AR63" i="1"/>
  <c r="AS63"/>
  <c r="AT63" s="1"/>
  <c r="O1805" i="34" s="1"/>
  <c r="M1805"/>
  <c r="K1805"/>
  <c r="J1805"/>
  <c r="I1805"/>
  <c r="H1805"/>
  <c r="G1805"/>
  <c r="E1805"/>
  <c r="D1805"/>
  <c r="B1805"/>
  <c r="R1804"/>
  <c r="Q1804"/>
  <c r="L63" i="1"/>
  <c r="M63"/>
  <c r="N63" s="1"/>
  <c r="O63"/>
  <c r="P63"/>
  <c r="Q63" s="1"/>
  <c r="R63"/>
  <c r="S63"/>
  <c r="V63"/>
  <c r="W63"/>
  <c r="M1804" i="34"/>
  <c r="K1804"/>
  <c r="J1804"/>
  <c r="H1804"/>
  <c r="G1804"/>
  <c r="E1804"/>
  <c r="D1804"/>
  <c r="B1804"/>
  <c r="S1803"/>
  <c r="R1803"/>
  <c r="Q1803"/>
  <c r="O1803"/>
  <c r="N1803"/>
  <c r="M1803"/>
  <c r="L1803"/>
  <c r="K1803"/>
  <c r="J1803"/>
  <c r="I1803"/>
  <c r="H1803"/>
  <c r="G1803"/>
  <c r="E1803"/>
  <c r="D1803"/>
  <c r="S1800"/>
  <c r="B63" i="23"/>
  <c r="T63" s="1"/>
  <c r="C63" s="1"/>
  <c r="CK63" i="3" s="1"/>
  <c r="D1800" i="34"/>
  <c r="S1799"/>
  <c r="P1799"/>
  <c r="J1799"/>
  <c r="D1799"/>
  <c r="D1798"/>
  <c r="D1797"/>
  <c r="D1796"/>
  <c r="D1795"/>
  <c r="B1794"/>
  <c r="S1787"/>
  <c r="HG62" i="1"/>
  <c r="HH62" s="1"/>
  <c r="P1787" i="34" s="1"/>
  <c r="Z62" i="1"/>
  <c r="Q1772" i="34" s="1"/>
  <c r="AA62" i="1"/>
  <c r="AB62"/>
  <c r="AC62" s="1"/>
  <c r="AV62"/>
  <c r="AW62"/>
  <c r="AX62" s="1"/>
  <c r="BS62"/>
  <c r="BT62"/>
  <c r="BU62" s="1"/>
  <c r="CO62"/>
  <c r="CP62"/>
  <c r="DK62"/>
  <c r="Q1776" i="34" s="1"/>
  <c r="DL62" i="1"/>
  <c r="DM62"/>
  <c r="DN62" s="1"/>
  <c r="EG62"/>
  <c r="EH62"/>
  <c r="EI62" s="1"/>
  <c r="AF62"/>
  <c r="FS62"/>
  <c r="BB62"/>
  <c r="FV62"/>
  <c r="BY62"/>
  <c r="FY62"/>
  <c r="CU62"/>
  <c r="GG62"/>
  <c r="DQ62"/>
  <c r="GJ62"/>
  <c r="EM62"/>
  <c r="GM62"/>
  <c r="P1785" i="34"/>
  <c r="DZ62" i="3"/>
  <c r="M1785" i="34"/>
  <c r="ED62" i="3"/>
  <c r="J1785" i="34"/>
  <c r="DV62" i="3"/>
  <c r="G1785" i="34"/>
  <c r="CU62" i="3"/>
  <c r="CS62"/>
  <c r="DP62"/>
  <c r="DR62"/>
  <c r="D1785" i="34"/>
  <c r="S1784"/>
  <c r="P1784"/>
  <c r="M1784"/>
  <c r="J1784"/>
  <c r="G1784"/>
  <c r="D1784"/>
  <c r="P1783"/>
  <c r="M1783"/>
  <c r="J1783"/>
  <c r="G1783"/>
  <c r="D1783"/>
  <c r="FP62" i="1"/>
  <c r="V1782" i="34" s="1"/>
  <c r="U1782"/>
  <c r="T1782"/>
  <c r="FM62" i="1"/>
  <c r="P1782" i="34" s="1"/>
  <c r="FK62" i="1"/>
  <c r="M1782" i="34" s="1"/>
  <c r="FL62" i="1"/>
  <c r="J1782" i="34" s="1"/>
  <c r="FJ62" i="1"/>
  <c r="G1782" i="34" s="1"/>
  <c r="FI62" i="1"/>
  <c r="D1782" i="34" s="1"/>
  <c r="B1782"/>
  <c r="FF62" i="1"/>
  <c r="V1781" i="34" s="1"/>
  <c r="U1781"/>
  <c r="T1781"/>
  <c r="FC62" i="1"/>
  <c r="P1781" i="34" s="1"/>
  <c r="FA62" i="1"/>
  <c r="M1781" i="34" s="1"/>
  <c r="FB62" i="1"/>
  <c r="J1781" i="34" s="1"/>
  <c r="EZ62" i="1"/>
  <c r="G1781" i="34" s="1"/>
  <c r="EY62" i="1"/>
  <c r="D1781" i="34" s="1"/>
  <c r="B1781"/>
  <c r="EV62" i="1"/>
  <c r="V1780" i="34" s="1"/>
  <c r="U1780"/>
  <c r="T1780"/>
  <c r="ES62" i="1"/>
  <c r="P1780" i="34" s="1"/>
  <c r="EQ62" i="1"/>
  <c r="M1780" i="34" s="1"/>
  <c r="ER62" i="1"/>
  <c r="J1780" i="34" s="1"/>
  <c r="EP62" i="1"/>
  <c r="G1780" i="34" s="1"/>
  <c r="EO62" i="1"/>
  <c r="D1780" i="34" s="1"/>
  <c r="B1780"/>
  <c r="T1779"/>
  <c r="S1779"/>
  <c r="P1779"/>
  <c r="M1779"/>
  <c r="J1779"/>
  <c r="G1779"/>
  <c r="D1779"/>
  <c r="Q1777"/>
  <c r="DS62" i="1"/>
  <c r="DT62"/>
  <c r="DU62" s="1"/>
  <c r="DV62"/>
  <c r="DW62"/>
  <c r="DX62" s="1"/>
  <c r="DY62"/>
  <c r="DZ62"/>
  <c r="EC62"/>
  <c r="ED62"/>
  <c r="M1777" i="34"/>
  <c r="K1777"/>
  <c r="J1777"/>
  <c r="H1777"/>
  <c r="G1777"/>
  <c r="E1777"/>
  <c r="D1777"/>
  <c r="B1777"/>
  <c r="R1776"/>
  <c r="CW62" i="1"/>
  <c r="CX62"/>
  <c r="CZ62"/>
  <c r="DA62"/>
  <c r="DB62"/>
  <c r="DC62"/>
  <c r="DD62"/>
  <c r="DE62" s="1"/>
  <c r="L1776" i="34" s="1"/>
  <c r="DG62" i="1"/>
  <c r="DH62"/>
  <c r="DI62" s="1"/>
  <c r="O1776" i="34" s="1"/>
  <c r="M1776"/>
  <c r="K1776"/>
  <c r="J1776"/>
  <c r="I1776"/>
  <c r="H1776"/>
  <c r="G1776"/>
  <c r="E1776"/>
  <c r="D1776"/>
  <c r="B1776"/>
  <c r="Q1775"/>
  <c r="CA62" i="1"/>
  <c r="CB62"/>
  <c r="CC62" s="1"/>
  <c r="CD62"/>
  <c r="CE62"/>
  <c r="CF62" s="1"/>
  <c r="CG62"/>
  <c r="CH62"/>
  <c r="CK62"/>
  <c r="CL62"/>
  <c r="M1775" i="34"/>
  <c r="K1775"/>
  <c r="J1775"/>
  <c r="H1775"/>
  <c r="G1775"/>
  <c r="E1775"/>
  <c r="D1775"/>
  <c r="B1775"/>
  <c r="R1774"/>
  <c r="Q1774"/>
  <c r="BE62" i="1"/>
  <c r="BF62"/>
  <c r="BH62"/>
  <c r="BI62"/>
  <c r="BJ62"/>
  <c r="BK62"/>
  <c r="BL62"/>
  <c r="BM62" s="1"/>
  <c r="L1774" i="34" s="1"/>
  <c r="BO62" i="1"/>
  <c r="BP62"/>
  <c r="BQ62" s="1"/>
  <c r="O1774" i="34" s="1"/>
  <c r="M1774"/>
  <c r="K1774"/>
  <c r="J1774"/>
  <c r="I1774"/>
  <c r="H1774"/>
  <c r="G1774"/>
  <c r="E1774"/>
  <c r="D1774"/>
  <c r="BD62" i="1"/>
  <c r="B1774" i="34" s="1"/>
  <c r="R1773"/>
  <c r="Q1773"/>
  <c r="AH62" i="1"/>
  <c r="D1773" i="34" s="1"/>
  <c r="AI62" i="1"/>
  <c r="AJ62"/>
  <c r="F1773" i="34" s="1"/>
  <c r="AK62" i="1"/>
  <c r="AL62"/>
  <c r="AM62" s="1"/>
  <c r="I1773" i="34" s="1"/>
  <c r="AN62" i="1"/>
  <c r="AO62"/>
  <c r="AP62" s="1"/>
  <c r="AR62"/>
  <c r="M1773" i="34" s="1"/>
  <c r="AS62" i="1"/>
  <c r="AT62"/>
  <c r="O1773" i="34" s="1"/>
  <c r="N1773"/>
  <c r="J1773"/>
  <c r="G1773"/>
  <c r="E1773"/>
  <c r="B1773"/>
  <c r="R1772"/>
  <c r="L62" i="1"/>
  <c r="D1772" i="34" s="1"/>
  <c r="M62" i="1"/>
  <c r="N62"/>
  <c r="F1772" i="34" s="1"/>
  <c r="O62" i="1"/>
  <c r="P62"/>
  <c r="Q62" s="1"/>
  <c r="I1772" i="34" s="1"/>
  <c r="R62" i="1"/>
  <c r="S62"/>
  <c r="T62" s="1"/>
  <c r="V62"/>
  <c r="M1772" i="34" s="1"/>
  <c r="W62" i="1"/>
  <c r="X62"/>
  <c r="O1772" i="34" s="1"/>
  <c r="N1772"/>
  <c r="J1772"/>
  <c r="G1772"/>
  <c r="E1772"/>
  <c r="B1772"/>
  <c r="S1771"/>
  <c r="R1771"/>
  <c r="Q1771"/>
  <c r="O1771"/>
  <c r="N1771"/>
  <c r="M1771"/>
  <c r="L1771"/>
  <c r="K1771"/>
  <c r="J1771"/>
  <c r="I1771"/>
  <c r="H1771"/>
  <c r="G1771"/>
  <c r="E1771"/>
  <c r="D1771"/>
  <c r="S1768"/>
  <c r="B62" i="23"/>
  <c r="T62" s="1"/>
  <c r="C62" s="1"/>
  <c r="CK62" i="3" s="1"/>
  <c r="H62" i="1" s="1"/>
  <c r="G1768" i="34" s="1"/>
  <c r="D1768"/>
  <c r="S1767"/>
  <c r="P1767"/>
  <c r="J1767"/>
  <c r="D1767"/>
  <c r="D1766"/>
  <c r="D1765"/>
  <c r="D1764"/>
  <c r="D1763"/>
  <c r="B1762"/>
  <c r="S1755"/>
  <c r="HG61" i="1"/>
  <c r="HH61" s="1"/>
  <c r="P1755" i="34" s="1"/>
  <c r="Z61" i="1"/>
  <c r="AA61"/>
  <c r="AV61"/>
  <c r="Q1741" i="34" s="1"/>
  <c r="AW61" i="1"/>
  <c r="AX61"/>
  <c r="AY61" s="1"/>
  <c r="BS61"/>
  <c r="BT61"/>
  <c r="BU61" s="1"/>
  <c r="CO61"/>
  <c r="CP61"/>
  <c r="CQ61" s="1"/>
  <c r="DK61"/>
  <c r="DL61"/>
  <c r="EG61"/>
  <c r="Q1745" i="34" s="1"/>
  <c r="EH61" i="1"/>
  <c r="EI61"/>
  <c r="EJ61" s="1"/>
  <c r="AF61"/>
  <c r="FS61" s="1"/>
  <c r="BB61"/>
  <c r="FV61" s="1"/>
  <c r="BY61"/>
  <c r="FY61" s="1"/>
  <c r="CU61"/>
  <c r="GG61" s="1"/>
  <c r="DQ61"/>
  <c r="GJ61" s="1"/>
  <c r="EM61"/>
  <c r="GM61" s="1"/>
  <c r="P1753" i="34"/>
  <c r="DZ61" i="3"/>
  <c r="M1753" i="34"/>
  <c r="ED61" i="3"/>
  <c r="J1753" i="34"/>
  <c r="DV61" i="3"/>
  <c r="G1753" i="34"/>
  <c r="CU61" i="3"/>
  <c r="CS61"/>
  <c r="DP61"/>
  <c r="DR61"/>
  <c r="D1753" i="34"/>
  <c r="P1752"/>
  <c r="M1752"/>
  <c r="J1752"/>
  <c r="G1752"/>
  <c r="D1752"/>
  <c r="P1751"/>
  <c r="M1751"/>
  <c r="J1751"/>
  <c r="G1751"/>
  <c r="D1751"/>
  <c r="FP61" i="1"/>
  <c r="V1750" i="34"/>
  <c r="U1750"/>
  <c r="T1750"/>
  <c r="FM61" i="1"/>
  <c r="P1750" i="34"/>
  <c r="FK61" i="1"/>
  <c r="M1750" i="34"/>
  <c r="FL61" i="1"/>
  <c r="J1750" i="34"/>
  <c r="FJ61" i="1"/>
  <c r="G1750" i="34"/>
  <c r="FI61" i="1"/>
  <c r="D1750" i="34"/>
  <c r="B1750"/>
  <c r="FF61" i="1"/>
  <c r="V1749" i="34" s="1"/>
  <c r="U1749"/>
  <c r="T1749"/>
  <c r="FC61" i="1"/>
  <c r="P1749" i="34" s="1"/>
  <c r="FA61" i="1"/>
  <c r="M1749" i="34" s="1"/>
  <c r="FB61" i="1"/>
  <c r="J1749" i="34" s="1"/>
  <c r="EZ61" i="1"/>
  <c r="G1749" i="34" s="1"/>
  <c r="EY61" i="1"/>
  <c r="D1749" i="34" s="1"/>
  <c r="B1749"/>
  <c r="EV61" i="1"/>
  <c r="V1748" i="34"/>
  <c r="U1748"/>
  <c r="T1748"/>
  <c r="ES61" i="1"/>
  <c r="P1748" i="34"/>
  <c r="EQ61" i="1"/>
  <c r="M1748" i="34"/>
  <c r="ER61" i="1"/>
  <c r="J1748" i="34"/>
  <c r="EP61" i="1"/>
  <c r="G1748" i="34"/>
  <c r="EO61" i="1"/>
  <c r="D1748" i="34"/>
  <c r="B1748"/>
  <c r="T1747"/>
  <c r="S1747"/>
  <c r="P1747"/>
  <c r="M1747"/>
  <c r="J1747"/>
  <c r="G1747"/>
  <c r="D1747"/>
  <c r="R1745"/>
  <c r="DS61" i="1"/>
  <c r="DT61"/>
  <c r="DV61"/>
  <c r="DW61"/>
  <c r="DX61"/>
  <c r="DY61"/>
  <c r="DZ61"/>
  <c r="EA61" s="1"/>
  <c r="L1745" i="34" s="1"/>
  <c r="EC61" i="1"/>
  <c r="ED61"/>
  <c r="EE61" s="1"/>
  <c r="O1745" i="34" s="1"/>
  <c r="M1745"/>
  <c r="K1745"/>
  <c r="J1745"/>
  <c r="I1745"/>
  <c r="H1745"/>
  <c r="G1745"/>
  <c r="E1745"/>
  <c r="D1745"/>
  <c r="B1745"/>
  <c r="Q1744"/>
  <c r="CW61" i="1"/>
  <c r="CX61"/>
  <c r="CY61" s="1"/>
  <c r="CZ61"/>
  <c r="DA61"/>
  <c r="DB61" s="1"/>
  <c r="DC61"/>
  <c r="DD61"/>
  <c r="DG61"/>
  <c r="DH61"/>
  <c r="M1744" i="34"/>
  <c r="K1744"/>
  <c r="J1744"/>
  <c r="H1744"/>
  <c r="G1744"/>
  <c r="E1744"/>
  <c r="D1744"/>
  <c r="B1744"/>
  <c r="R1743"/>
  <c r="Q1743"/>
  <c r="CA61" i="1"/>
  <c r="CB61"/>
  <c r="CD61"/>
  <c r="CE61"/>
  <c r="CF61"/>
  <c r="CG61"/>
  <c r="CH61"/>
  <c r="CI61" s="1"/>
  <c r="L1743" i="34" s="1"/>
  <c r="CK61" i="1"/>
  <c r="CL61"/>
  <c r="CM61" s="1"/>
  <c r="O1743" i="34" s="1"/>
  <c r="M1743"/>
  <c r="K1743"/>
  <c r="J1743"/>
  <c r="I1743"/>
  <c r="H1743"/>
  <c r="G1743"/>
  <c r="E1743"/>
  <c r="D1743"/>
  <c r="B1743"/>
  <c r="Q1742"/>
  <c r="BE61" i="1"/>
  <c r="BF61"/>
  <c r="BG61" s="1"/>
  <c r="BH61"/>
  <c r="BI61"/>
  <c r="BJ61" s="1"/>
  <c r="BK61"/>
  <c r="BL61"/>
  <c r="BO61"/>
  <c r="BP61"/>
  <c r="M1742" i="34"/>
  <c r="K1742"/>
  <c r="J1742"/>
  <c r="H1742"/>
  <c r="G1742"/>
  <c r="E1742"/>
  <c r="D1742"/>
  <c r="BD61" i="1"/>
  <c r="B1742" i="34" s="1"/>
  <c r="R1741"/>
  <c r="AH61" i="1"/>
  <c r="D1741" i="34" s="1"/>
  <c r="AI61" i="1"/>
  <c r="AJ61"/>
  <c r="F1741" i="34" s="1"/>
  <c r="AK61" i="1"/>
  <c r="AL61"/>
  <c r="AM61" s="1"/>
  <c r="I1741" i="34" s="1"/>
  <c r="AN61" i="1"/>
  <c r="AO61"/>
  <c r="AP61" s="1"/>
  <c r="AR61"/>
  <c r="M1741" i="34" s="1"/>
  <c r="AS61" i="1"/>
  <c r="AT61"/>
  <c r="O1741" i="34" s="1"/>
  <c r="N1741"/>
  <c r="J1741"/>
  <c r="G1741"/>
  <c r="E1741"/>
  <c r="B1741"/>
  <c r="R1740"/>
  <c r="Q1740"/>
  <c r="L61" i="1"/>
  <c r="M61"/>
  <c r="N61" s="1"/>
  <c r="O61"/>
  <c r="G1740" i="34" s="1"/>
  <c r="P61" i="1"/>
  <c r="R61"/>
  <c r="J1740" i="34" s="1"/>
  <c r="S61" i="1"/>
  <c r="T61"/>
  <c r="L1740" i="34" s="1"/>
  <c r="V61" i="1"/>
  <c r="M1740" i="34" s="1"/>
  <c r="W61" i="1"/>
  <c r="X61" s="1"/>
  <c r="N1740" i="34"/>
  <c r="K1740"/>
  <c r="H1740"/>
  <c r="D1740"/>
  <c r="B1740"/>
  <c r="S1739"/>
  <c r="R1739"/>
  <c r="Q1739"/>
  <c r="O1739"/>
  <c r="N1739"/>
  <c r="M1739"/>
  <c r="L1739"/>
  <c r="K1739"/>
  <c r="J1739"/>
  <c r="I1739"/>
  <c r="H1739"/>
  <c r="G1739"/>
  <c r="E1739"/>
  <c r="D1739"/>
  <c r="S1736"/>
  <c r="B61" i="23"/>
  <c r="T61" s="1"/>
  <c r="C61" s="1"/>
  <c r="CK61" i="3" s="1"/>
  <c r="H61" i="1" s="1"/>
  <c r="G1736" i="34" s="1"/>
  <c r="D1736"/>
  <c r="S1735"/>
  <c r="P1735"/>
  <c r="J1735"/>
  <c r="D1735"/>
  <c r="D1734"/>
  <c r="D1733"/>
  <c r="D1732"/>
  <c r="D1731"/>
  <c r="B1730"/>
  <c r="S1723"/>
  <c r="HG60" i="1"/>
  <c r="HH60"/>
  <c r="P1723" i="34" s="1"/>
  <c r="Z60" i="1"/>
  <c r="AA60"/>
  <c r="AB60" s="1"/>
  <c r="AV60"/>
  <c r="AW60"/>
  <c r="AX60" s="1"/>
  <c r="BS60"/>
  <c r="Q1710" i="34" s="1"/>
  <c r="BT60" i="1"/>
  <c r="CO60"/>
  <c r="Q1711" i="34" s="1"/>
  <c r="CP60" i="1"/>
  <c r="CQ60"/>
  <c r="CR60" s="1"/>
  <c r="DK60"/>
  <c r="DL60"/>
  <c r="DM60" s="1"/>
  <c r="EG60"/>
  <c r="Q1713" i="34" s="1"/>
  <c r="EH60" i="1"/>
  <c r="EI60" s="1"/>
  <c r="EJ60" s="1"/>
  <c r="AF60"/>
  <c r="FS60" s="1"/>
  <c r="BB60"/>
  <c r="FV60" s="1"/>
  <c r="BY60"/>
  <c r="FY60" s="1"/>
  <c r="CU60"/>
  <c r="GG60" s="1"/>
  <c r="DQ60"/>
  <c r="GJ60" s="1"/>
  <c r="EM60"/>
  <c r="GM60" s="1"/>
  <c r="P1721" i="34"/>
  <c r="DZ60" i="3"/>
  <c r="M1721" i="34"/>
  <c r="ED60" i="3"/>
  <c r="J1721" i="34"/>
  <c r="DV60" i="3"/>
  <c r="G1721" i="34"/>
  <c r="CU60" i="3"/>
  <c r="CS60"/>
  <c r="DP60"/>
  <c r="DR60"/>
  <c r="D1721" i="34"/>
  <c r="S1720"/>
  <c r="P1720"/>
  <c r="M1720"/>
  <c r="J1720"/>
  <c r="G1720"/>
  <c r="D1720"/>
  <c r="P1719"/>
  <c r="M1719"/>
  <c r="J1719"/>
  <c r="G1719"/>
  <c r="D1719"/>
  <c r="FP60" i="1"/>
  <c r="V1718" i="34" s="1"/>
  <c r="U1718"/>
  <c r="T1718"/>
  <c r="FM60" i="1"/>
  <c r="P1718" i="34" s="1"/>
  <c r="FK60" i="1"/>
  <c r="M1718" i="34" s="1"/>
  <c r="FL60" i="1"/>
  <c r="J1718" i="34" s="1"/>
  <c r="FJ60" i="1"/>
  <c r="G1718" i="34" s="1"/>
  <c r="FI60" i="1"/>
  <c r="D1718" i="34" s="1"/>
  <c r="B1718"/>
  <c r="FF60" i="1"/>
  <c r="V1717" i="34" s="1"/>
  <c r="U1717"/>
  <c r="T1717"/>
  <c r="FC60" i="1"/>
  <c r="P1717" i="34" s="1"/>
  <c r="FA60" i="1"/>
  <c r="M1717" i="34" s="1"/>
  <c r="FB60" i="1"/>
  <c r="J1717" i="34" s="1"/>
  <c r="EZ60" i="1"/>
  <c r="G1717" i="34" s="1"/>
  <c r="EY60" i="1"/>
  <c r="D1717" i="34" s="1"/>
  <c r="B1717"/>
  <c r="EV60" i="1"/>
  <c r="V1716" i="34" s="1"/>
  <c r="U1716"/>
  <c r="T1716"/>
  <c r="ES60" i="1"/>
  <c r="P1716" i="34" s="1"/>
  <c r="EQ60" i="1"/>
  <c r="M1716" i="34" s="1"/>
  <c r="ER60" i="1"/>
  <c r="J1716" i="34" s="1"/>
  <c r="EP60" i="1"/>
  <c r="G1716" i="34" s="1"/>
  <c r="EO60" i="1"/>
  <c r="D1716" i="34" s="1"/>
  <c r="B1716"/>
  <c r="T1715"/>
  <c r="S1715"/>
  <c r="P1715"/>
  <c r="M1715"/>
  <c r="J1715"/>
  <c r="G1715"/>
  <c r="D1715"/>
  <c r="DS60" i="1"/>
  <c r="D1713" i="34" s="1"/>
  <c r="DT60" i="1"/>
  <c r="DU60"/>
  <c r="F1713" i="34" s="1"/>
  <c r="DV60" i="1"/>
  <c r="DW60"/>
  <c r="DX60" s="1"/>
  <c r="I1713" i="34" s="1"/>
  <c r="DY60" i="1"/>
  <c r="DZ60"/>
  <c r="EA60" s="1"/>
  <c r="EC60"/>
  <c r="M1713" i="34" s="1"/>
  <c r="ED60" i="1"/>
  <c r="EE60"/>
  <c r="O1713" i="34" s="1"/>
  <c r="N1713"/>
  <c r="J1713"/>
  <c r="G1713"/>
  <c r="E1713"/>
  <c r="B1713"/>
  <c r="Q1712"/>
  <c r="CW60" i="1"/>
  <c r="CX60"/>
  <c r="CY60" s="1"/>
  <c r="CZ60"/>
  <c r="G1712" i="34" s="1"/>
  <c r="DA60" i="1"/>
  <c r="DC60"/>
  <c r="J1712" i="34" s="1"/>
  <c r="DD60" i="1"/>
  <c r="DE60"/>
  <c r="L1712" i="34" s="1"/>
  <c r="DG60" i="1"/>
  <c r="M1712" i="34" s="1"/>
  <c r="DH60" i="1"/>
  <c r="DI60" s="1"/>
  <c r="N1712" i="34"/>
  <c r="K1712"/>
  <c r="H1712"/>
  <c r="D1712"/>
  <c r="B1712"/>
  <c r="R1711"/>
  <c r="CA60" i="1"/>
  <c r="CB60"/>
  <c r="CC60" s="1"/>
  <c r="CD60"/>
  <c r="G1711" i="34" s="1"/>
  <c r="CE60" i="1"/>
  <c r="CG60"/>
  <c r="J1711" i="34" s="1"/>
  <c r="CH60" i="1"/>
  <c r="CI60"/>
  <c r="L1711" i="34" s="1"/>
  <c r="CK60" i="1"/>
  <c r="M1711" i="34" s="1"/>
  <c r="CL60" i="1"/>
  <c r="CM60" s="1"/>
  <c r="N1711" i="34"/>
  <c r="K1711"/>
  <c r="H1711"/>
  <c r="D1711"/>
  <c r="B1711"/>
  <c r="R1710"/>
  <c r="BE60" i="1"/>
  <c r="D1710" i="34" s="1"/>
  <c r="BF60" i="1"/>
  <c r="BG60"/>
  <c r="F1710" i="34" s="1"/>
  <c r="BH60" i="1"/>
  <c r="BI60"/>
  <c r="BJ60" s="1"/>
  <c r="I1710" i="34" s="1"/>
  <c r="BK60" i="1"/>
  <c r="BL60"/>
  <c r="BM60" s="1"/>
  <c r="BO60"/>
  <c r="M1710" i="34" s="1"/>
  <c r="BP60" i="1"/>
  <c r="BQ60"/>
  <c r="O1710" i="34" s="1"/>
  <c r="N1710"/>
  <c r="J1710"/>
  <c r="G1710"/>
  <c r="E1710"/>
  <c r="BD60" i="1"/>
  <c r="B1710" i="34" s="1"/>
  <c r="Q1709"/>
  <c r="AH60" i="1"/>
  <c r="AI60"/>
  <c r="AJ60" s="1"/>
  <c r="AK60"/>
  <c r="AL60"/>
  <c r="AM60" s="1"/>
  <c r="AN60"/>
  <c r="AO60"/>
  <c r="AR60"/>
  <c r="AS60"/>
  <c r="M1709" i="34"/>
  <c r="K1709"/>
  <c r="J1709"/>
  <c r="H1709"/>
  <c r="G1709"/>
  <c r="E1709"/>
  <c r="D1709"/>
  <c r="B1709"/>
  <c r="Q1708"/>
  <c r="L60" i="1"/>
  <c r="M60"/>
  <c r="O60"/>
  <c r="P60"/>
  <c r="Q60"/>
  <c r="R60"/>
  <c r="S60"/>
  <c r="T60" s="1"/>
  <c r="L1708" i="34" s="1"/>
  <c r="V60" i="1"/>
  <c r="W60"/>
  <c r="X60" s="1"/>
  <c r="O1708" i="34" s="1"/>
  <c r="M1708"/>
  <c r="K1708"/>
  <c r="J1708"/>
  <c r="I1708"/>
  <c r="H1708"/>
  <c r="G1708"/>
  <c r="E1708"/>
  <c r="D1708"/>
  <c r="B1708"/>
  <c r="S1707"/>
  <c r="R1707"/>
  <c r="Q1707"/>
  <c r="O1707"/>
  <c r="N1707"/>
  <c r="M1707"/>
  <c r="L1707"/>
  <c r="K1707"/>
  <c r="J1707"/>
  <c r="I1707"/>
  <c r="H1707"/>
  <c r="G1707"/>
  <c r="E1707"/>
  <c r="D1707"/>
  <c r="S1704"/>
  <c r="B60" i="23"/>
  <c r="T60"/>
  <c r="C60" s="1"/>
  <c r="CK60" i="3" s="1"/>
  <c r="H60" i="1" s="1"/>
  <c r="G1704" i="34" s="1"/>
  <c r="D1704"/>
  <c r="S1703"/>
  <c r="P1703"/>
  <c r="J1703"/>
  <c r="D1703"/>
  <c r="D1702"/>
  <c r="D1701"/>
  <c r="D1700"/>
  <c r="D1699"/>
  <c r="B1698"/>
  <c r="S1691"/>
  <c r="HG59" i="1"/>
  <c r="HH59" s="1"/>
  <c r="P1691" i="34" s="1"/>
  <c r="Z59" i="1"/>
  <c r="AA59"/>
  <c r="AB59" s="1"/>
  <c r="AV59"/>
  <c r="Q1677" i="34" s="1"/>
  <c r="AW59" i="1"/>
  <c r="BS59"/>
  <c r="Q1678" i="34" s="1"/>
  <c r="BT59" i="1"/>
  <c r="BU59"/>
  <c r="BV59" s="1"/>
  <c r="CO59"/>
  <c r="CP59"/>
  <c r="CQ59" s="1"/>
  <c r="DK59"/>
  <c r="Q1680" i="34" s="1"/>
  <c r="DL59" i="1"/>
  <c r="DM59" s="1"/>
  <c r="DN59" s="1"/>
  <c r="EG59"/>
  <c r="Q1681" i="34" s="1"/>
  <c r="EH59" i="1"/>
  <c r="AF59"/>
  <c r="FS59" s="1"/>
  <c r="BB59"/>
  <c r="FV59" s="1"/>
  <c r="BY59"/>
  <c r="FY59" s="1"/>
  <c r="CU59"/>
  <c r="GG59" s="1"/>
  <c r="DQ59"/>
  <c r="GJ59" s="1"/>
  <c r="EM59"/>
  <c r="GM59" s="1"/>
  <c r="P1689" i="34"/>
  <c r="DZ59" i="3"/>
  <c r="M1689" i="34"/>
  <c r="ED59" i="3"/>
  <c r="J1689" i="34"/>
  <c r="DV59" i="3"/>
  <c r="G1689" i="34"/>
  <c r="CU59" i="3"/>
  <c r="CS59"/>
  <c r="DP59"/>
  <c r="DR59"/>
  <c r="D1689" i="34"/>
  <c r="P1688"/>
  <c r="M1688"/>
  <c r="J1688"/>
  <c r="G1688"/>
  <c r="D1688"/>
  <c r="P1687"/>
  <c r="M1687"/>
  <c r="J1687"/>
  <c r="G1687"/>
  <c r="D1687"/>
  <c r="FP59" i="1"/>
  <c r="V1686" i="34" s="1"/>
  <c r="U1686"/>
  <c r="T1686"/>
  <c r="FM59" i="1"/>
  <c r="P1686" i="34" s="1"/>
  <c r="FK59" i="1"/>
  <c r="M1686" i="34" s="1"/>
  <c r="FL59" i="1"/>
  <c r="J1686" i="34" s="1"/>
  <c r="FJ59" i="1"/>
  <c r="G1686" i="34" s="1"/>
  <c r="FI59" i="1"/>
  <c r="D1686" i="34" s="1"/>
  <c r="B1686"/>
  <c r="FF59" i="1"/>
  <c r="V1685" i="34"/>
  <c r="U1685"/>
  <c r="T1685"/>
  <c r="FC59" i="1"/>
  <c r="P1685" i="34"/>
  <c r="FA59" i="1"/>
  <c r="M1685" i="34"/>
  <c r="FB59" i="1"/>
  <c r="J1685" i="34"/>
  <c r="EZ59" i="1"/>
  <c r="G1685" i="34"/>
  <c r="EY59" i="1"/>
  <c r="D1685" i="34"/>
  <c r="B1685"/>
  <c r="EV59" i="1"/>
  <c r="V1684" i="34" s="1"/>
  <c r="U1684"/>
  <c r="T1684"/>
  <c r="ES59" i="1"/>
  <c r="P1684" i="34" s="1"/>
  <c r="EQ59" i="1"/>
  <c r="M1684" i="34" s="1"/>
  <c r="ER59" i="1"/>
  <c r="J1684" i="34" s="1"/>
  <c r="EP59" i="1"/>
  <c r="G1684" i="34" s="1"/>
  <c r="EO59" i="1"/>
  <c r="D1684" i="34" s="1"/>
  <c r="B1684"/>
  <c r="T1683"/>
  <c r="S1683"/>
  <c r="P1683"/>
  <c r="M1683"/>
  <c r="J1683"/>
  <c r="G1683"/>
  <c r="D1683"/>
  <c r="R1681"/>
  <c r="DS59" i="1"/>
  <c r="D1681" i="34" s="1"/>
  <c r="DT59" i="1"/>
  <c r="DU59"/>
  <c r="F1681" i="34" s="1"/>
  <c r="DV59" i="1"/>
  <c r="DW59"/>
  <c r="DX59" s="1"/>
  <c r="I1681" i="34" s="1"/>
  <c r="DY59" i="1"/>
  <c r="DZ59"/>
  <c r="EA59" s="1"/>
  <c r="EC59"/>
  <c r="M1681" i="34" s="1"/>
  <c r="ED59" i="1"/>
  <c r="EE59"/>
  <c r="O1681" i="34" s="1"/>
  <c r="N1681"/>
  <c r="J1681"/>
  <c r="G1681"/>
  <c r="E1681"/>
  <c r="B1681"/>
  <c r="CW59" i="1"/>
  <c r="D1680" i="34" s="1"/>
  <c r="CX59" i="1"/>
  <c r="CY59"/>
  <c r="F1680" i="34" s="1"/>
  <c r="CZ59" i="1"/>
  <c r="DA59"/>
  <c r="DB59" s="1"/>
  <c r="I1680" i="34" s="1"/>
  <c r="DC59" i="1"/>
  <c r="DD59"/>
  <c r="DE59" s="1"/>
  <c r="DG59"/>
  <c r="M1680" i="34" s="1"/>
  <c r="DH59" i="1"/>
  <c r="DI59"/>
  <c r="O1680" i="34" s="1"/>
  <c r="N1680"/>
  <c r="J1680"/>
  <c r="G1680"/>
  <c r="E1680"/>
  <c r="B1680"/>
  <c r="Q1679"/>
  <c r="CA59" i="1"/>
  <c r="CB59"/>
  <c r="CC59" s="1"/>
  <c r="CD59"/>
  <c r="G1679" i="34" s="1"/>
  <c r="CE59" i="1"/>
  <c r="CG59"/>
  <c r="J1679" i="34" s="1"/>
  <c r="CH59" i="1"/>
  <c r="CI59"/>
  <c r="L1679" i="34" s="1"/>
  <c r="CK59" i="1"/>
  <c r="M1679" i="34" s="1"/>
  <c r="CL59" i="1"/>
  <c r="CM59" s="1"/>
  <c r="N1679" i="34"/>
  <c r="K1679"/>
  <c r="H1679"/>
  <c r="D1679"/>
  <c r="B1679"/>
  <c r="R1678"/>
  <c r="BE59" i="1"/>
  <c r="BF59"/>
  <c r="BG59" s="1"/>
  <c r="BH59"/>
  <c r="G1678" i="34" s="1"/>
  <c r="BI59" i="1"/>
  <c r="BK59"/>
  <c r="J1678" i="34" s="1"/>
  <c r="BL59" i="1"/>
  <c r="BM59"/>
  <c r="L1678" i="34" s="1"/>
  <c r="BO59" i="1"/>
  <c r="M1678" i="34" s="1"/>
  <c r="BP59" i="1"/>
  <c r="BQ59" s="1"/>
  <c r="N1678" i="34"/>
  <c r="K1678"/>
  <c r="H1678"/>
  <c r="D1678"/>
  <c r="BD59" i="1"/>
  <c r="B1678" i="34"/>
  <c r="AH59" i="1"/>
  <c r="AI59"/>
  <c r="AK59"/>
  <c r="AL59"/>
  <c r="AM59"/>
  <c r="AN59"/>
  <c r="AO59"/>
  <c r="AP59" s="1"/>
  <c r="L1677" i="34" s="1"/>
  <c r="AR59" i="1"/>
  <c r="AS59"/>
  <c r="AT59" s="1"/>
  <c r="O1677" i="34" s="1"/>
  <c r="M1677"/>
  <c r="K1677"/>
  <c r="J1677"/>
  <c r="I1677"/>
  <c r="H1677"/>
  <c r="G1677"/>
  <c r="E1677"/>
  <c r="D1677"/>
  <c r="B1677"/>
  <c r="Q1676"/>
  <c r="L59" i="1"/>
  <c r="M59"/>
  <c r="N59" s="1"/>
  <c r="O59"/>
  <c r="P59"/>
  <c r="Q59" s="1"/>
  <c r="R59"/>
  <c r="S59"/>
  <c r="V59"/>
  <c r="W59"/>
  <c r="M1676" i="34"/>
  <c r="K1676"/>
  <c r="J1676"/>
  <c r="H1676"/>
  <c r="G1676"/>
  <c r="E1676"/>
  <c r="D1676"/>
  <c r="B1676"/>
  <c r="S1675"/>
  <c r="R1675"/>
  <c r="Q1675"/>
  <c r="O1675"/>
  <c r="N1675"/>
  <c r="M1675"/>
  <c r="L1675"/>
  <c r="K1675"/>
  <c r="J1675"/>
  <c r="I1675"/>
  <c r="H1675"/>
  <c r="G1675"/>
  <c r="E1675"/>
  <c r="D1675"/>
  <c r="S1672"/>
  <c r="B59" i="23"/>
  <c r="T59" s="1"/>
  <c r="C59" s="1"/>
  <c r="CK59" i="3" s="1"/>
  <c r="D1672" i="34"/>
  <c r="S1671"/>
  <c r="P1671"/>
  <c r="J1671"/>
  <c r="D1671"/>
  <c r="D1670"/>
  <c r="D1669"/>
  <c r="D1668"/>
  <c r="D1667"/>
  <c r="B1666"/>
  <c r="S1659"/>
  <c r="HG58" i="1"/>
  <c r="HH58" s="1"/>
  <c r="P1659" i="34" s="1"/>
  <c r="Z58" i="1"/>
  <c r="Q1644" i="34" s="1"/>
  <c r="AA58" i="1"/>
  <c r="AB58"/>
  <c r="AC58" s="1"/>
  <c r="AV58"/>
  <c r="AW58"/>
  <c r="AX58" s="1"/>
  <c r="BS58"/>
  <c r="BT58"/>
  <c r="BU58" s="1"/>
  <c r="CO58"/>
  <c r="CP58"/>
  <c r="DK58"/>
  <c r="Q1648" i="34" s="1"/>
  <c r="DL58" i="1"/>
  <c r="DM58"/>
  <c r="DN58" s="1"/>
  <c r="EG58"/>
  <c r="EH58"/>
  <c r="EI58" s="1"/>
  <c r="AF58"/>
  <c r="FS58"/>
  <c r="BB58"/>
  <c r="FV58"/>
  <c r="BY58"/>
  <c r="FY58"/>
  <c r="CU58"/>
  <c r="GG58"/>
  <c r="DQ58"/>
  <c r="GJ58"/>
  <c r="EM58"/>
  <c r="GM58"/>
  <c r="P1657" i="34"/>
  <c r="DZ58" i="3"/>
  <c r="M1657" i="34"/>
  <c r="ED58" i="3"/>
  <c r="J1657" i="34"/>
  <c r="DV58" i="3"/>
  <c r="G1657" i="34"/>
  <c r="CU58" i="3"/>
  <c r="CS58"/>
  <c r="DP58"/>
  <c r="DR58"/>
  <c r="D1657" i="34"/>
  <c r="S1656"/>
  <c r="P1656"/>
  <c r="M1656"/>
  <c r="J1656"/>
  <c r="G1656"/>
  <c r="D1656"/>
  <c r="P1655"/>
  <c r="M1655"/>
  <c r="J1655"/>
  <c r="G1655"/>
  <c r="D1655"/>
  <c r="FP58" i="1"/>
  <c r="V1654" i="34" s="1"/>
  <c r="U1654"/>
  <c r="T1654"/>
  <c r="FM58" i="1"/>
  <c r="P1654" i="34" s="1"/>
  <c r="FK58" i="1"/>
  <c r="M1654" i="34" s="1"/>
  <c r="FL58" i="1"/>
  <c r="J1654" i="34" s="1"/>
  <c r="FJ58" i="1"/>
  <c r="G1654" i="34" s="1"/>
  <c r="FI58" i="1"/>
  <c r="D1654" i="34" s="1"/>
  <c r="B1654"/>
  <c r="FF58" i="1"/>
  <c r="V1653" i="34" s="1"/>
  <c r="U1653"/>
  <c r="T1653"/>
  <c r="FC58" i="1"/>
  <c r="P1653" i="34" s="1"/>
  <c r="FA58" i="1"/>
  <c r="M1653" i="34" s="1"/>
  <c r="FB58" i="1"/>
  <c r="J1653" i="34" s="1"/>
  <c r="EZ58" i="1"/>
  <c r="G1653" i="34" s="1"/>
  <c r="EY58" i="1"/>
  <c r="D1653" i="34" s="1"/>
  <c r="B1653"/>
  <c r="EV58" i="1"/>
  <c r="V1652" i="34" s="1"/>
  <c r="U1652"/>
  <c r="T1652"/>
  <c r="ES58" i="1"/>
  <c r="P1652" i="34" s="1"/>
  <c r="EQ58" i="1"/>
  <c r="M1652" i="34" s="1"/>
  <c r="ER58" i="1"/>
  <c r="J1652" i="34" s="1"/>
  <c r="EP58" i="1"/>
  <c r="G1652" i="34" s="1"/>
  <c r="EO58" i="1"/>
  <c r="D1652" i="34" s="1"/>
  <c r="B1652"/>
  <c r="T1651"/>
  <c r="S1651"/>
  <c r="P1651"/>
  <c r="M1651"/>
  <c r="J1651"/>
  <c r="G1651"/>
  <c r="D1651"/>
  <c r="Q1649"/>
  <c r="DS58" i="1"/>
  <c r="DT58"/>
  <c r="DU58" s="1"/>
  <c r="DV58"/>
  <c r="DW58"/>
  <c r="DX58" s="1"/>
  <c r="DY58"/>
  <c r="DZ58"/>
  <c r="EC58"/>
  <c r="ED58"/>
  <c r="M1649" i="34"/>
  <c r="K1649"/>
  <c r="J1649"/>
  <c r="H1649"/>
  <c r="G1649"/>
  <c r="E1649"/>
  <c r="D1649"/>
  <c r="B1649"/>
  <c r="R1648"/>
  <c r="CW58" i="1"/>
  <c r="CX58"/>
  <c r="CZ58"/>
  <c r="DA58"/>
  <c r="DB58"/>
  <c r="DC58"/>
  <c r="DD58"/>
  <c r="DE58" s="1"/>
  <c r="L1648" i="34" s="1"/>
  <c r="DG58" i="1"/>
  <c r="DH58"/>
  <c r="DI58" s="1"/>
  <c r="O1648" i="34" s="1"/>
  <c r="M1648"/>
  <c r="K1648"/>
  <c r="J1648"/>
  <c r="I1648"/>
  <c r="H1648"/>
  <c r="G1648"/>
  <c r="E1648"/>
  <c r="D1648"/>
  <c r="B1648"/>
  <c r="Q1647"/>
  <c r="CA58" i="1"/>
  <c r="CB58"/>
  <c r="CC58" s="1"/>
  <c r="CD58"/>
  <c r="CE58"/>
  <c r="CF58" s="1"/>
  <c r="CG58"/>
  <c r="CH58"/>
  <c r="CK58"/>
  <c r="CL58"/>
  <c r="M1647" i="34"/>
  <c r="K1647"/>
  <c r="J1647"/>
  <c r="H1647"/>
  <c r="G1647"/>
  <c r="E1647"/>
  <c r="D1647"/>
  <c r="B1647"/>
  <c r="R1646"/>
  <c r="Q1646"/>
  <c r="BE58" i="1"/>
  <c r="BF58"/>
  <c r="BH58"/>
  <c r="BI58"/>
  <c r="BJ58"/>
  <c r="BK58"/>
  <c r="BL58"/>
  <c r="BM58" s="1"/>
  <c r="L1646" i="34" s="1"/>
  <c r="BO58" i="1"/>
  <c r="BP58"/>
  <c r="BQ58" s="1"/>
  <c r="O1646" i="34" s="1"/>
  <c r="M1646"/>
  <c r="K1646"/>
  <c r="J1646"/>
  <c r="I1646"/>
  <c r="H1646"/>
  <c r="G1646"/>
  <c r="E1646"/>
  <c r="D1646"/>
  <c r="BD58" i="1"/>
  <c r="B1646" i="34" s="1"/>
  <c r="R1645"/>
  <c r="Q1645"/>
  <c r="AH58" i="1"/>
  <c r="D1645" i="34" s="1"/>
  <c r="AI58" i="1"/>
  <c r="AJ58"/>
  <c r="F1645" i="34" s="1"/>
  <c r="AK58" i="1"/>
  <c r="AL58"/>
  <c r="AM58" s="1"/>
  <c r="I1645" i="34" s="1"/>
  <c r="AN58" i="1"/>
  <c r="AO58"/>
  <c r="AP58" s="1"/>
  <c r="AR58"/>
  <c r="M1645" i="34" s="1"/>
  <c r="AS58" i="1"/>
  <c r="AT58"/>
  <c r="O1645" i="34" s="1"/>
  <c r="N1645"/>
  <c r="J1645"/>
  <c r="G1645"/>
  <c r="E1645"/>
  <c r="B1645"/>
  <c r="R1644"/>
  <c r="L58" i="1"/>
  <c r="D1644" i="34" s="1"/>
  <c r="M58" i="1"/>
  <c r="N58"/>
  <c r="F1644" i="34" s="1"/>
  <c r="O58" i="1"/>
  <c r="P58"/>
  <c r="Q58" s="1"/>
  <c r="I1644" i="34" s="1"/>
  <c r="R58" i="1"/>
  <c r="S58"/>
  <c r="T58" s="1"/>
  <c r="V58"/>
  <c r="M1644" i="34" s="1"/>
  <c r="W58" i="1"/>
  <c r="X58"/>
  <c r="O1644" i="34" s="1"/>
  <c r="N1644"/>
  <c r="J1644"/>
  <c r="G1644"/>
  <c r="E1644"/>
  <c r="B1644"/>
  <c r="S1643"/>
  <c r="R1643"/>
  <c r="Q1643"/>
  <c r="O1643"/>
  <c r="N1643"/>
  <c r="M1643"/>
  <c r="L1643"/>
  <c r="K1643"/>
  <c r="J1643"/>
  <c r="I1643"/>
  <c r="H1643"/>
  <c r="G1643"/>
  <c r="E1643"/>
  <c r="D1643"/>
  <c r="S1640"/>
  <c r="B58" i="23"/>
  <c r="T58" s="1"/>
  <c r="C58" s="1"/>
  <c r="CK58" i="3" s="1"/>
  <c r="H58" i="1" s="1"/>
  <c r="G1640" i="34" s="1"/>
  <c r="D1640"/>
  <c r="S1639"/>
  <c r="P1639"/>
  <c r="J1639"/>
  <c r="D1639"/>
  <c r="D1638"/>
  <c r="D1637"/>
  <c r="D1636"/>
  <c r="D1635"/>
  <c r="B1634"/>
  <c r="S1627"/>
  <c r="HG57" i="1"/>
  <c r="HH57" s="1"/>
  <c r="P1627" i="34" s="1"/>
  <c r="Z57" i="1"/>
  <c r="AA57"/>
  <c r="AV57"/>
  <c r="Q1613" i="34" s="1"/>
  <c r="AW57" i="1"/>
  <c r="AX57"/>
  <c r="AY57" s="1"/>
  <c r="BS57"/>
  <c r="BT57"/>
  <c r="BU57" s="1"/>
  <c r="CO57"/>
  <c r="Q1615" i="34" s="1"/>
  <c r="CP57" i="1"/>
  <c r="CQ57" s="1"/>
  <c r="CR57" s="1"/>
  <c r="DK57"/>
  <c r="Q1616" i="34" s="1"/>
  <c r="DL57" i="1"/>
  <c r="EG57"/>
  <c r="Q1617" i="34" s="1"/>
  <c r="EH57" i="1"/>
  <c r="EI57"/>
  <c r="EJ57" s="1"/>
  <c r="AF57"/>
  <c r="FS57" s="1"/>
  <c r="BB57"/>
  <c r="FV57" s="1"/>
  <c r="BY57"/>
  <c r="FY57" s="1"/>
  <c r="CU57"/>
  <c r="GG57" s="1"/>
  <c r="DQ57"/>
  <c r="GJ57" s="1"/>
  <c r="EM57"/>
  <c r="GM57" s="1"/>
  <c r="P1625" i="34"/>
  <c r="DZ57" i="3"/>
  <c r="M1625" i="34"/>
  <c r="ED57" i="3"/>
  <c r="J1625" i="34"/>
  <c r="DV57" i="3"/>
  <c r="G1625" i="34"/>
  <c r="CU57" i="3"/>
  <c r="CS57"/>
  <c r="DP57"/>
  <c r="DR57"/>
  <c r="D1625" i="34"/>
  <c r="S1624"/>
  <c r="P1624"/>
  <c r="M1624"/>
  <c r="J1624"/>
  <c r="G1624"/>
  <c r="D1624"/>
  <c r="P1623"/>
  <c r="M1623"/>
  <c r="J1623"/>
  <c r="G1623"/>
  <c r="D1623"/>
  <c r="FP57" i="1"/>
  <c r="V1622" i="34" s="1"/>
  <c r="U1622"/>
  <c r="T1622"/>
  <c r="FM57" i="1"/>
  <c r="P1622" i="34" s="1"/>
  <c r="FK57" i="1"/>
  <c r="M1622" i="34" s="1"/>
  <c r="FL57" i="1"/>
  <c r="J1622" i="34" s="1"/>
  <c r="FJ57" i="1"/>
  <c r="G1622" i="34" s="1"/>
  <c r="FI57" i="1"/>
  <c r="D1622" i="34" s="1"/>
  <c r="B1622"/>
  <c r="FF57" i="1"/>
  <c r="V1621" i="34"/>
  <c r="U1621"/>
  <c r="T1621"/>
  <c r="FC57" i="1"/>
  <c r="P1621" i="34"/>
  <c r="FA57" i="1"/>
  <c r="M1621" i="34"/>
  <c r="FB57" i="1"/>
  <c r="J1621" i="34"/>
  <c r="EZ57" i="1"/>
  <c r="G1621" i="34"/>
  <c r="EY57" i="1"/>
  <c r="D1621" i="34"/>
  <c r="B1621"/>
  <c r="EV57" i="1"/>
  <c r="V1620" i="34" s="1"/>
  <c r="U1620"/>
  <c r="T1620"/>
  <c r="ES57" i="1"/>
  <c r="P1620" i="34" s="1"/>
  <c r="EQ57" i="1"/>
  <c r="M1620" i="34" s="1"/>
  <c r="ER57" i="1"/>
  <c r="J1620" i="34" s="1"/>
  <c r="EP57" i="1"/>
  <c r="G1620" i="34" s="1"/>
  <c r="EO57" i="1"/>
  <c r="D1620" i="34" s="1"/>
  <c r="B1620"/>
  <c r="T1619"/>
  <c r="S1619"/>
  <c r="P1619"/>
  <c r="M1619"/>
  <c r="J1619"/>
  <c r="G1619"/>
  <c r="D1619"/>
  <c r="R1617"/>
  <c r="DS57" i="1"/>
  <c r="DT57"/>
  <c r="DU57" s="1"/>
  <c r="DV57"/>
  <c r="G1617" i="34" s="1"/>
  <c r="DW57" i="1"/>
  <c r="DY57"/>
  <c r="J1617" i="34" s="1"/>
  <c r="DZ57" i="1"/>
  <c r="EA57"/>
  <c r="L1617" i="34" s="1"/>
  <c r="EC57" i="1"/>
  <c r="M1617" i="34" s="1"/>
  <c r="ED57" i="1"/>
  <c r="EE57" s="1"/>
  <c r="N1617" i="34"/>
  <c r="K1617"/>
  <c r="H1617"/>
  <c r="D1617"/>
  <c r="B1617"/>
  <c r="R1616"/>
  <c r="CW57" i="1"/>
  <c r="D1616" i="34" s="1"/>
  <c r="CX57" i="1"/>
  <c r="CY57"/>
  <c r="F1616" i="34" s="1"/>
  <c r="CZ57" i="1"/>
  <c r="DA57"/>
  <c r="DB57" s="1"/>
  <c r="I1616" i="34" s="1"/>
  <c r="DC57" i="1"/>
  <c r="DD57"/>
  <c r="DE57" s="1"/>
  <c r="DG57"/>
  <c r="M1616" i="34" s="1"/>
  <c r="DH57" i="1"/>
  <c r="DI57"/>
  <c r="O1616" i="34" s="1"/>
  <c r="N1616"/>
  <c r="J1616"/>
  <c r="G1616"/>
  <c r="E1616"/>
  <c r="B1616"/>
  <c r="CA57" i="1"/>
  <c r="D1615" i="34" s="1"/>
  <c r="CB57" i="1"/>
  <c r="CC57"/>
  <c r="F1615" i="34" s="1"/>
  <c r="CD57" i="1"/>
  <c r="CE57"/>
  <c r="CF57" s="1"/>
  <c r="I1615" i="34" s="1"/>
  <c r="CG57" i="1"/>
  <c r="CH57"/>
  <c r="CI57" s="1"/>
  <c r="CK57"/>
  <c r="M1615" i="34" s="1"/>
  <c r="CL57" i="1"/>
  <c r="CM57"/>
  <c r="O1615" i="34" s="1"/>
  <c r="N1615"/>
  <c r="J1615"/>
  <c r="G1615"/>
  <c r="E1615"/>
  <c r="B1615"/>
  <c r="Q1614"/>
  <c r="BE57" i="1"/>
  <c r="BF57"/>
  <c r="BG57" s="1"/>
  <c r="BH57"/>
  <c r="G1614" i="34" s="1"/>
  <c r="BI57" i="1"/>
  <c r="BK57"/>
  <c r="J1614" i="34" s="1"/>
  <c r="BL57" i="1"/>
  <c r="BM57"/>
  <c r="L1614" i="34" s="1"/>
  <c r="BO57" i="1"/>
  <c r="M1614" i="34" s="1"/>
  <c r="BP57" i="1"/>
  <c r="BQ57" s="1"/>
  <c r="N1614" i="34"/>
  <c r="K1614"/>
  <c r="H1614"/>
  <c r="D1614"/>
  <c r="BD57" i="1"/>
  <c r="B1614" i="34"/>
  <c r="R1613"/>
  <c r="AH57" i="1"/>
  <c r="AI57"/>
  <c r="AK57"/>
  <c r="AL57"/>
  <c r="AM57"/>
  <c r="AN57"/>
  <c r="AO57"/>
  <c r="AP57" s="1"/>
  <c r="L1613" i="34" s="1"/>
  <c r="AR57" i="1"/>
  <c r="AS57"/>
  <c r="AT57" s="1"/>
  <c r="O1613" i="34" s="1"/>
  <c r="M1613"/>
  <c r="K1613"/>
  <c r="J1613"/>
  <c r="I1613"/>
  <c r="H1613"/>
  <c r="G1613"/>
  <c r="E1613"/>
  <c r="D1613"/>
  <c r="B1613"/>
  <c r="Q1612"/>
  <c r="L57" i="1"/>
  <c r="M57"/>
  <c r="N57" s="1"/>
  <c r="O57"/>
  <c r="P57"/>
  <c r="Q57" s="1"/>
  <c r="R57"/>
  <c r="S57"/>
  <c r="V57"/>
  <c r="W57"/>
  <c r="M1612" i="34"/>
  <c r="K1612"/>
  <c r="J1612"/>
  <c r="H1612"/>
  <c r="G1612"/>
  <c r="E1612"/>
  <c r="D1612"/>
  <c r="B1612"/>
  <c r="S1611"/>
  <c r="R1611"/>
  <c r="Q1611"/>
  <c r="O1611"/>
  <c r="N1611"/>
  <c r="M1611"/>
  <c r="L1611"/>
  <c r="K1611"/>
  <c r="J1611"/>
  <c r="I1611"/>
  <c r="H1611"/>
  <c r="G1611"/>
  <c r="E1611"/>
  <c r="D1611"/>
  <c r="S1608"/>
  <c r="B57" i="23"/>
  <c r="T57" s="1"/>
  <c r="C57" s="1"/>
  <c r="CK57" i="3" s="1"/>
  <c r="D1608" i="34"/>
  <c r="S1607"/>
  <c r="P1607"/>
  <c r="J1607"/>
  <c r="D1607"/>
  <c r="D1606"/>
  <c r="D1605"/>
  <c r="D1604"/>
  <c r="D1603"/>
  <c r="B1602"/>
  <c r="S1595"/>
  <c r="HG56" i="1"/>
  <c r="HH56" s="1"/>
  <c r="P1595" i="34" s="1"/>
  <c r="Z56" i="1"/>
  <c r="Q1580" i="34" s="1"/>
  <c r="AA56" i="1"/>
  <c r="AB56"/>
  <c r="AC56" s="1"/>
  <c r="AV56"/>
  <c r="AW56"/>
  <c r="AX56" s="1"/>
  <c r="BS56"/>
  <c r="Q1582" i="34" s="1"/>
  <c r="BT56" i="1"/>
  <c r="BU56" s="1"/>
  <c r="BV56" s="1"/>
  <c r="CO56"/>
  <c r="Q1583" i="34" s="1"/>
  <c r="CP56" i="1"/>
  <c r="DK56"/>
  <c r="Q1584" i="34" s="1"/>
  <c r="DL56" i="1"/>
  <c r="DM56"/>
  <c r="DN56" s="1"/>
  <c r="EG56"/>
  <c r="EH56"/>
  <c r="EI56" s="1"/>
  <c r="AF56"/>
  <c r="FS56"/>
  <c r="BB56"/>
  <c r="FV56"/>
  <c r="BY56"/>
  <c r="FY56"/>
  <c r="CU56"/>
  <c r="GG56"/>
  <c r="DQ56"/>
  <c r="GJ56"/>
  <c r="EM56"/>
  <c r="GM56"/>
  <c r="P1593" i="34"/>
  <c r="DZ56" i="3"/>
  <c r="M1593" i="34"/>
  <c r="ED56" i="3"/>
  <c r="J1593" i="34"/>
  <c r="DV56" i="3"/>
  <c r="G1593" i="34"/>
  <c r="CU56" i="3"/>
  <c r="CS56"/>
  <c r="DP56"/>
  <c r="DR56"/>
  <c r="D1593" i="34"/>
  <c r="P1592"/>
  <c r="M1592"/>
  <c r="J1592"/>
  <c r="G1592"/>
  <c r="D1592"/>
  <c r="P1591"/>
  <c r="M1591"/>
  <c r="J1591"/>
  <c r="G1591"/>
  <c r="D1591"/>
  <c r="FP56" i="1"/>
  <c r="V1590" i="34" s="1"/>
  <c r="U1590"/>
  <c r="T1590"/>
  <c r="FM56" i="1"/>
  <c r="P1590" i="34" s="1"/>
  <c r="FK56" i="1"/>
  <c r="M1590" i="34" s="1"/>
  <c r="FL56" i="1"/>
  <c r="J1590" i="34" s="1"/>
  <c r="FJ56" i="1"/>
  <c r="G1590" i="34" s="1"/>
  <c r="FI56" i="1"/>
  <c r="D1590" i="34" s="1"/>
  <c r="B1590"/>
  <c r="FF56" i="1"/>
  <c r="V1589" i="34" s="1"/>
  <c r="U1589"/>
  <c r="T1589"/>
  <c r="FC56" i="1"/>
  <c r="P1589" i="34" s="1"/>
  <c r="FA56" i="1"/>
  <c r="M1589" i="34" s="1"/>
  <c r="FB56" i="1"/>
  <c r="J1589" i="34" s="1"/>
  <c r="EZ56" i="1"/>
  <c r="G1589" i="34" s="1"/>
  <c r="EY56" i="1"/>
  <c r="D1589" i="34" s="1"/>
  <c r="B1589"/>
  <c r="EV56" i="1"/>
  <c r="V1588" i="34" s="1"/>
  <c r="U1588"/>
  <c r="T1588"/>
  <c r="ES56" i="1"/>
  <c r="P1588" i="34" s="1"/>
  <c r="EQ56" i="1"/>
  <c r="M1588" i="34" s="1"/>
  <c r="ER56" i="1"/>
  <c r="J1588" i="34" s="1"/>
  <c r="EP56" i="1"/>
  <c r="G1588" i="34" s="1"/>
  <c r="EO56" i="1"/>
  <c r="D1588" i="34" s="1"/>
  <c r="B1588"/>
  <c r="T1587"/>
  <c r="S1587"/>
  <c r="P1587"/>
  <c r="M1587"/>
  <c r="J1587"/>
  <c r="G1587"/>
  <c r="D1587"/>
  <c r="Q1585"/>
  <c r="DS56" i="1"/>
  <c r="DT56"/>
  <c r="DU56" s="1"/>
  <c r="DV56"/>
  <c r="G1585" i="34" s="1"/>
  <c r="DW56" i="1"/>
  <c r="DY56"/>
  <c r="J1585" i="34" s="1"/>
  <c r="DZ56" i="1"/>
  <c r="EA56"/>
  <c r="L1585" i="34" s="1"/>
  <c r="EC56" i="1"/>
  <c r="M1585" i="34" s="1"/>
  <c r="ED56" i="1"/>
  <c r="EE56" s="1"/>
  <c r="N1585" i="34"/>
  <c r="K1585"/>
  <c r="H1585"/>
  <c r="D1585"/>
  <c r="B1585"/>
  <c r="R1584"/>
  <c r="CW56" i="1"/>
  <c r="CX56"/>
  <c r="CY56" s="1"/>
  <c r="CZ56"/>
  <c r="G1584" i="34" s="1"/>
  <c r="DA56" i="1"/>
  <c r="DC56"/>
  <c r="J1584" i="34" s="1"/>
  <c r="DD56" i="1"/>
  <c r="DE56"/>
  <c r="L1584" i="34" s="1"/>
  <c r="DG56" i="1"/>
  <c r="M1584" i="34" s="1"/>
  <c r="DH56" i="1"/>
  <c r="DI56" s="1"/>
  <c r="N1584" i="34"/>
  <c r="K1584"/>
  <c r="H1584"/>
  <c r="D1584"/>
  <c r="B1584"/>
  <c r="R1583"/>
  <c r="CA56" i="1"/>
  <c r="D1583" i="34" s="1"/>
  <c r="CB56" i="1"/>
  <c r="CC56"/>
  <c r="F1583" i="34" s="1"/>
  <c r="CD56" i="1"/>
  <c r="CE56"/>
  <c r="CF56" s="1"/>
  <c r="I1583" i="34" s="1"/>
  <c r="CG56" i="1"/>
  <c r="CH56"/>
  <c r="CI56" s="1"/>
  <c r="CK56"/>
  <c r="M1583" i="34" s="1"/>
  <c r="CL56" i="1"/>
  <c r="CM56"/>
  <c r="O1583" i="34" s="1"/>
  <c r="N1583"/>
  <c r="J1583"/>
  <c r="G1583"/>
  <c r="E1583"/>
  <c r="B1583"/>
  <c r="BE56" i="1"/>
  <c r="D1582" i="34" s="1"/>
  <c r="BF56" i="1"/>
  <c r="BG56"/>
  <c r="F1582" i="34" s="1"/>
  <c r="BH56" i="1"/>
  <c r="BI56"/>
  <c r="BJ56" s="1"/>
  <c r="I1582" i="34" s="1"/>
  <c r="BK56" i="1"/>
  <c r="BL56"/>
  <c r="BM56" s="1"/>
  <c r="BO56"/>
  <c r="M1582" i="34" s="1"/>
  <c r="BP56" i="1"/>
  <c r="BQ56"/>
  <c r="O1582" i="34" s="1"/>
  <c r="N1582"/>
  <c r="J1582"/>
  <c r="G1582"/>
  <c r="E1582"/>
  <c r="BD56" i="1"/>
  <c r="B1582" i="34" s="1"/>
  <c r="Q1581"/>
  <c r="AH56" i="1"/>
  <c r="AI56"/>
  <c r="AJ56" s="1"/>
  <c r="AK56"/>
  <c r="AL56"/>
  <c r="AM56" s="1"/>
  <c r="AN56"/>
  <c r="AO56"/>
  <c r="AR56"/>
  <c r="AS56"/>
  <c r="M1581" i="34"/>
  <c r="K1581"/>
  <c r="J1581"/>
  <c r="H1581"/>
  <c r="G1581"/>
  <c r="E1581"/>
  <c r="D1581"/>
  <c r="B1581"/>
  <c r="R1580"/>
  <c r="L56" i="1"/>
  <c r="M56"/>
  <c r="O56"/>
  <c r="P56"/>
  <c r="Q56"/>
  <c r="R56"/>
  <c r="S56"/>
  <c r="T56" s="1"/>
  <c r="L1580" i="34" s="1"/>
  <c r="V56" i="1"/>
  <c r="W56"/>
  <c r="X56" s="1"/>
  <c r="O1580" i="34" s="1"/>
  <c r="M1580"/>
  <c r="K1580"/>
  <c r="J1580"/>
  <c r="I1580"/>
  <c r="H1580"/>
  <c r="G1580"/>
  <c r="E1580"/>
  <c r="D1580"/>
  <c r="B1580"/>
  <c r="S1579"/>
  <c r="R1579"/>
  <c r="Q1579"/>
  <c r="O1579"/>
  <c r="N1579"/>
  <c r="M1579"/>
  <c r="L1579"/>
  <c r="K1579"/>
  <c r="J1579"/>
  <c r="I1579"/>
  <c r="H1579"/>
  <c r="G1579"/>
  <c r="E1579"/>
  <c r="D1579"/>
  <c r="S1576"/>
  <c r="B56" i="23"/>
  <c r="T56"/>
  <c r="C56" s="1"/>
  <c r="CK56" i="3" s="1"/>
  <c r="H56" i="1" s="1"/>
  <c r="G1576" i="34" s="1"/>
  <c r="D1576"/>
  <c r="S1575"/>
  <c r="P1575"/>
  <c r="J1575"/>
  <c r="D1575"/>
  <c r="D1574"/>
  <c r="D1573"/>
  <c r="D1572"/>
  <c r="D1571"/>
  <c r="B1570"/>
  <c r="S1563"/>
  <c r="HG55" i="1"/>
  <c r="HH55" s="1"/>
  <c r="P1563" i="34" s="1"/>
  <c r="Z55" i="1"/>
  <c r="Q1548" i="34" s="1"/>
  <c r="AA55" i="1"/>
  <c r="AB55" s="1"/>
  <c r="AC55" s="1"/>
  <c r="AV55"/>
  <c r="AW55"/>
  <c r="BS55"/>
  <c r="BT55"/>
  <c r="BU55"/>
  <c r="BV55" s="1"/>
  <c r="CO55"/>
  <c r="CP55"/>
  <c r="CQ55" s="1"/>
  <c r="DK55"/>
  <c r="DL55"/>
  <c r="DM55" s="1"/>
  <c r="EG55"/>
  <c r="Q1553" i="34" s="1"/>
  <c r="EH55" i="1"/>
  <c r="AF55"/>
  <c r="FS55" s="1"/>
  <c r="BB55"/>
  <c r="FV55" s="1"/>
  <c r="BY55"/>
  <c r="FY55" s="1"/>
  <c r="CU55"/>
  <c r="GG55" s="1"/>
  <c r="DQ55"/>
  <c r="GJ55" s="1"/>
  <c r="EM55"/>
  <c r="GM55" s="1"/>
  <c r="P1561" i="34"/>
  <c r="DZ55" i="3"/>
  <c r="M1561" i="34"/>
  <c r="ED55" i="3"/>
  <c r="J1561" i="34"/>
  <c r="DV55" i="3"/>
  <c r="G1561" i="34"/>
  <c r="CU55" i="3"/>
  <c r="CS55"/>
  <c r="DP55"/>
  <c r="DR55"/>
  <c r="D1561" i="34"/>
  <c r="S1560"/>
  <c r="P1560"/>
  <c r="M1560"/>
  <c r="J1560"/>
  <c r="G1560"/>
  <c r="D1560"/>
  <c r="P1559"/>
  <c r="M1559"/>
  <c r="J1559"/>
  <c r="G1559"/>
  <c r="D1559"/>
  <c r="FP55" i="1"/>
  <c r="V1558" i="34"/>
  <c r="U1558"/>
  <c r="T1558"/>
  <c r="FM55" i="1"/>
  <c r="P1558" i="34"/>
  <c r="FK55" i="1"/>
  <c r="M1558" i="34"/>
  <c r="FL55" i="1"/>
  <c r="J1558" i="34"/>
  <c r="FJ55" i="1"/>
  <c r="G1558" i="34"/>
  <c r="FI55" i="1"/>
  <c r="D1558" i="34"/>
  <c r="B1558"/>
  <c r="FF55" i="1"/>
  <c r="V1557" i="34" s="1"/>
  <c r="U1557"/>
  <c r="T1557"/>
  <c r="FC55" i="1"/>
  <c r="P1557" i="34" s="1"/>
  <c r="FA55" i="1"/>
  <c r="M1557" i="34" s="1"/>
  <c r="FB55" i="1"/>
  <c r="J1557" i="34" s="1"/>
  <c r="EZ55" i="1"/>
  <c r="G1557" i="34" s="1"/>
  <c r="EY55" i="1"/>
  <c r="D1557" i="34" s="1"/>
  <c r="B1557"/>
  <c r="EV55" i="1"/>
  <c r="V1556" i="34"/>
  <c r="U1556"/>
  <c r="T1556"/>
  <c r="ES55" i="1"/>
  <c r="P1556" i="34"/>
  <c r="EQ55" i="1"/>
  <c r="M1556" i="34"/>
  <c r="ER55" i="1"/>
  <c r="J1556" i="34"/>
  <c r="EP55" i="1"/>
  <c r="G1556" i="34"/>
  <c r="EO55" i="1"/>
  <c r="D1556" i="34"/>
  <c r="B1556"/>
  <c r="T1555"/>
  <c r="S1555"/>
  <c r="P1555"/>
  <c r="M1555"/>
  <c r="J1555"/>
  <c r="G1555"/>
  <c r="D1555"/>
  <c r="DS55" i="1"/>
  <c r="DT55"/>
  <c r="DV55"/>
  <c r="DW55"/>
  <c r="DX55"/>
  <c r="DY55"/>
  <c r="DZ55"/>
  <c r="EA55" s="1"/>
  <c r="L1553" i="34" s="1"/>
  <c r="EC55" i="1"/>
  <c r="ED55"/>
  <c r="EE55" s="1"/>
  <c r="O1553" i="34" s="1"/>
  <c r="M1553"/>
  <c r="K1553"/>
  <c r="J1553"/>
  <c r="I1553"/>
  <c r="H1553"/>
  <c r="G1553"/>
  <c r="E1553"/>
  <c r="D1553"/>
  <c r="B1553"/>
  <c r="Q1552"/>
  <c r="CW55" i="1"/>
  <c r="CX55"/>
  <c r="CY55" s="1"/>
  <c r="CZ55"/>
  <c r="DA55"/>
  <c r="DB55" s="1"/>
  <c r="DC55"/>
  <c r="DD55"/>
  <c r="DG55"/>
  <c r="DH55"/>
  <c r="M1552" i="34"/>
  <c r="K1552"/>
  <c r="J1552"/>
  <c r="H1552"/>
  <c r="G1552"/>
  <c r="E1552"/>
  <c r="D1552"/>
  <c r="B1552"/>
  <c r="Q1551"/>
  <c r="CA55" i="1"/>
  <c r="CB55"/>
  <c r="CD55"/>
  <c r="CE55"/>
  <c r="CF55"/>
  <c r="CG55"/>
  <c r="CH55"/>
  <c r="CI55" s="1"/>
  <c r="L1551" i="34" s="1"/>
  <c r="CK55" i="1"/>
  <c r="CL55"/>
  <c r="CM55" s="1"/>
  <c r="O1551" i="34" s="1"/>
  <c r="M1551"/>
  <c r="K1551"/>
  <c r="J1551"/>
  <c r="I1551"/>
  <c r="H1551"/>
  <c r="G1551"/>
  <c r="E1551"/>
  <c r="D1551"/>
  <c r="B1551"/>
  <c r="S1550"/>
  <c r="R1550"/>
  <c r="Q1550"/>
  <c r="BE55" i="1"/>
  <c r="BF55"/>
  <c r="BG55" s="1"/>
  <c r="BH55"/>
  <c r="BI55"/>
  <c r="BJ55" s="1"/>
  <c r="BK55"/>
  <c r="BL55"/>
  <c r="BO55"/>
  <c r="BP55"/>
  <c r="M1550" i="34"/>
  <c r="K1550"/>
  <c r="J1550"/>
  <c r="H1550"/>
  <c r="G1550"/>
  <c r="E1550"/>
  <c r="D1550"/>
  <c r="BD55" i="1"/>
  <c r="B1550" i="34" s="1"/>
  <c r="R1549"/>
  <c r="Q1549"/>
  <c r="AH55" i="1"/>
  <c r="AI55"/>
  <c r="AJ55" s="1"/>
  <c r="AK55"/>
  <c r="G1549" i="34" s="1"/>
  <c r="AL55" i="1"/>
  <c r="AN55"/>
  <c r="J1549" i="34" s="1"/>
  <c r="AO55" i="1"/>
  <c r="AP55"/>
  <c r="L1549" i="34" s="1"/>
  <c r="AR55" i="1"/>
  <c r="M1549" i="34" s="1"/>
  <c r="AS55" i="1"/>
  <c r="AT55" s="1"/>
  <c r="N1549" i="34"/>
  <c r="K1549"/>
  <c r="H1549"/>
  <c r="D1549"/>
  <c r="B1549"/>
  <c r="R1548"/>
  <c r="L55" i="1"/>
  <c r="M55"/>
  <c r="N55" s="1"/>
  <c r="O55"/>
  <c r="G1548" i="34" s="1"/>
  <c r="P55" i="1"/>
  <c r="R55"/>
  <c r="J1548" i="34" s="1"/>
  <c r="S55" i="1"/>
  <c r="T55"/>
  <c r="L1548" i="34" s="1"/>
  <c r="V55" i="1"/>
  <c r="M1548" i="34" s="1"/>
  <c r="W55" i="1"/>
  <c r="X55" s="1"/>
  <c r="N1548" i="34"/>
  <c r="K1548"/>
  <c r="H1548"/>
  <c r="D1548"/>
  <c r="B1548"/>
  <c r="S1547"/>
  <c r="R1547"/>
  <c r="Q1547"/>
  <c r="O1547"/>
  <c r="N1547"/>
  <c r="M1547"/>
  <c r="L1547"/>
  <c r="K1547"/>
  <c r="J1547"/>
  <c r="I1547"/>
  <c r="H1547"/>
  <c r="G1547"/>
  <c r="E1547"/>
  <c r="D1547"/>
  <c r="S1544"/>
  <c r="B55" i="23"/>
  <c r="T55" s="1"/>
  <c r="C55" s="1"/>
  <c r="CK55" i="3" s="1"/>
  <c r="H55" i="1" s="1"/>
  <c r="G1544" i="34" s="1"/>
  <c r="D1544"/>
  <c r="S1543"/>
  <c r="P1543"/>
  <c r="J1543"/>
  <c r="D1543"/>
  <c r="D1542"/>
  <c r="D1541"/>
  <c r="D1540"/>
  <c r="D1539"/>
  <c r="B1538"/>
  <c r="S1531"/>
  <c r="HG54" i="1"/>
  <c r="HH54"/>
  <c r="P1531" i="34" s="1"/>
  <c r="Z54" i="1"/>
  <c r="AA54"/>
  <c r="AB54" s="1"/>
  <c r="AV54"/>
  <c r="AW54"/>
  <c r="AX54" s="1"/>
  <c r="BS54"/>
  <c r="Q1518" i="34" s="1"/>
  <c r="BT54" i="1"/>
  <c r="CO54"/>
  <c r="Q1519" i="34" s="1"/>
  <c r="CP54" i="1"/>
  <c r="CQ54"/>
  <c r="CR54" s="1"/>
  <c r="DK54"/>
  <c r="DL54"/>
  <c r="DM54" s="1"/>
  <c r="EG54"/>
  <c r="Q1521" i="34" s="1"/>
  <c r="EH54" i="1"/>
  <c r="EI54" s="1"/>
  <c r="EJ54" s="1"/>
  <c r="AF54"/>
  <c r="FS54" s="1"/>
  <c r="BB54"/>
  <c r="FV54" s="1"/>
  <c r="BY54"/>
  <c r="FY54" s="1"/>
  <c r="CU54"/>
  <c r="GG54" s="1"/>
  <c r="DQ54"/>
  <c r="GJ54" s="1"/>
  <c r="EM54"/>
  <c r="GM54" s="1"/>
  <c r="P1529" i="34"/>
  <c r="DZ54" i="3"/>
  <c r="M1529" i="34"/>
  <c r="ED54" i="3"/>
  <c r="J1529" i="34"/>
  <c r="DV54" i="3"/>
  <c r="G1529" i="34"/>
  <c r="CU54" i="3"/>
  <c r="CS54"/>
  <c r="DP54"/>
  <c r="DR54"/>
  <c r="D1529" i="34"/>
  <c r="S1528"/>
  <c r="P1528"/>
  <c r="M1528"/>
  <c r="J1528"/>
  <c r="G1528"/>
  <c r="D1528"/>
  <c r="P1527"/>
  <c r="M1527"/>
  <c r="J1527"/>
  <c r="G1527"/>
  <c r="D1527"/>
  <c r="FP54" i="1"/>
  <c r="V1526" i="34" s="1"/>
  <c r="U1526"/>
  <c r="T1526"/>
  <c r="FM54" i="1"/>
  <c r="P1526" i="34" s="1"/>
  <c r="FK54" i="1"/>
  <c r="M1526" i="34" s="1"/>
  <c r="FL54" i="1"/>
  <c r="J1526" i="34" s="1"/>
  <c r="FJ54" i="1"/>
  <c r="G1526" i="34" s="1"/>
  <c r="FI54" i="1"/>
  <c r="D1526" i="34" s="1"/>
  <c r="B1526"/>
  <c r="FF54" i="1"/>
  <c r="V1525" i="34" s="1"/>
  <c r="U1525"/>
  <c r="T1525"/>
  <c r="FC54" i="1"/>
  <c r="P1525" i="34" s="1"/>
  <c r="FA54" i="1"/>
  <c r="M1525" i="34" s="1"/>
  <c r="FB54" i="1"/>
  <c r="J1525" i="34" s="1"/>
  <c r="EZ54" i="1"/>
  <c r="G1525" i="34" s="1"/>
  <c r="EY54" i="1"/>
  <c r="D1525" i="34" s="1"/>
  <c r="B1525"/>
  <c r="EV54" i="1"/>
  <c r="V1524" i="34" s="1"/>
  <c r="U1524"/>
  <c r="T1524"/>
  <c r="ES54" i="1"/>
  <c r="P1524" i="34" s="1"/>
  <c r="EQ54" i="1"/>
  <c r="M1524" i="34" s="1"/>
  <c r="ER54" i="1"/>
  <c r="J1524" i="34" s="1"/>
  <c r="EP54" i="1"/>
  <c r="G1524" i="34" s="1"/>
  <c r="EO54" i="1"/>
  <c r="D1524" i="34" s="1"/>
  <c r="B1524"/>
  <c r="T1523"/>
  <c r="S1523"/>
  <c r="P1523"/>
  <c r="M1523"/>
  <c r="J1523"/>
  <c r="G1523"/>
  <c r="D1523"/>
  <c r="DS54" i="1"/>
  <c r="D1521" i="34" s="1"/>
  <c r="DT54" i="1"/>
  <c r="DU54"/>
  <c r="F1521" i="34" s="1"/>
  <c r="DV54" i="1"/>
  <c r="DW54"/>
  <c r="DX54" s="1"/>
  <c r="I1521" i="34" s="1"/>
  <c r="DY54" i="1"/>
  <c r="DZ54"/>
  <c r="EA54" s="1"/>
  <c r="EC54"/>
  <c r="M1521" i="34" s="1"/>
  <c r="ED54" i="1"/>
  <c r="EE54"/>
  <c r="O1521" i="34" s="1"/>
  <c r="N1521"/>
  <c r="J1521"/>
  <c r="G1521"/>
  <c r="E1521"/>
  <c r="B1521"/>
  <c r="Q1520"/>
  <c r="CW54" i="1"/>
  <c r="CX54"/>
  <c r="CY54" s="1"/>
  <c r="CZ54"/>
  <c r="G1520" i="34" s="1"/>
  <c r="DA54" i="1"/>
  <c r="DC54"/>
  <c r="J1520" i="34" s="1"/>
  <c r="DD54" i="1"/>
  <c r="DE54"/>
  <c r="L1520" i="34" s="1"/>
  <c r="DG54" i="1"/>
  <c r="M1520" i="34" s="1"/>
  <c r="DH54" i="1"/>
  <c r="DI54" s="1"/>
  <c r="N1520" i="34"/>
  <c r="K1520"/>
  <c r="H1520"/>
  <c r="D1520"/>
  <c r="B1520"/>
  <c r="R1519"/>
  <c r="CA54" i="1"/>
  <c r="CB54"/>
  <c r="CC54" s="1"/>
  <c r="CD54"/>
  <c r="G1519" i="34" s="1"/>
  <c r="CE54" i="1"/>
  <c r="CG54"/>
  <c r="J1519" i="34" s="1"/>
  <c r="CH54" i="1"/>
  <c r="CI54"/>
  <c r="L1519" i="34" s="1"/>
  <c r="CK54" i="1"/>
  <c r="M1519" i="34" s="1"/>
  <c r="CL54" i="1"/>
  <c r="CM54" s="1"/>
  <c r="N1519" i="34"/>
  <c r="K1519"/>
  <c r="H1519"/>
  <c r="D1519"/>
  <c r="B1519"/>
  <c r="R1518"/>
  <c r="BE54" i="1"/>
  <c r="D1518" i="34" s="1"/>
  <c r="BF54" i="1"/>
  <c r="BG54"/>
  <c r="F1518" i="34" s="1"/>
  <c r="BH54" i="1"/>
  <c r="BI54"/>
  <c r="BJ54" s="1"/>
  <c r="I1518" i="34" s="1"/>
  <c r="BK54" i="1"/>
  <c r="BL54"/>
  <c r="BM54" s="1"/>
  <c r="BO54"/>
  <c r="M1518" i="34" s="1"/>
  <c r="BP54" i="1"/>
  <c r="BQ54"/>
  <c r="O1518" i="34" s="1"/>
  <c r="N1518"/>
  <c r="J1518"/>
  <c r="G1518"/>
  <c r="E1518"/>
  <c r="BD54" i="1"/>
  <c r="B1518" i="34" s="1"/>
  <c r="Q1517"/>
  <c r="AH54" i="1"/>
  <c r="AI54"/>
  <c r="AJ54" s="1"/>
  <c r="AK54"/>
  <c r="AL54"/>
  <c r="AM54" s="1"/>
  <c r="AN54"/>
  <c r="AO54"/>
  <c r="AR54"/>
  <c r="AS54"/>
  <c r="M1517" i="34"/>
  <c r="K1517"/>
  <c r="J1517"/>
  <c r="H1517"/>
  <c r="G1517"/>
  <c r="E1517"/>
  <c r="D1517"/>
  <c r="B1517"/>
  <c r="Q1516"/>
  <c r="L54" i="1"/>
  <c r="M54"/>
  <c r="O54"/>
  <c r="P54"/>
  <c r="Q54"/>
  <c r="R54"/>
  <c r="S54"/>
  <c r="T54" s="1"/>
  <c r="L1516" i="34" s="1"/>
  <c r="V54" i="1"/>
  <c r="W54"/>
  <c r="X54" s="1"/>
  <c r="O1516" i="34" s="1"/>
  <c r="M1516"/>
  <c r="K1516"/>
  <c r="J1516"/>
  <c r="I1516"/>
  <c r="H1516"/>
  <c r="G1516"/>
  <c r="E1516"/>
  <c r="D1516"/>
  <c r="B1516"/>
  <c r="S1515"/>
  <c r="R1515"/>
  <c r="Q1515"/>
  <c r="O1515"/>
  <c r="N1515"/>
  <c r="M1515"/>
  <c r="L1515"/>
  <c r="K1515"/>
  <c r="J1515"/>
  <c r="I1515"/>
  <c r="H1515"/>
  <c r="G1515"/>
  <c r="E1515"/>
  <c r="D1515"/>
  <c r="S1512"/>
  <c r="B54" i="23"/>
  <c r="T54"/>
  <c r="C54" s="1"/>
  <c r="CK54" i="3" s="1"/>
  <c r="H54" i="1" s="1"/>
  <c r="G1512" i="34" s="1"/>
  <c r="D1512"/>
  <c r="S1511"/>
  <c r="P1511"/>
  <c r="J1511"/>
  <c r="D1511"/>
  <c r="D1510"/>
  <c r="D1509"/>
  <c r="D1508"/>
  <c r="D1507"/>
  <c r="B1506"/>
  <c r="S1499"/>
  <c r="HG53" i="1"/>
  <c r="HH53" s="1"/>
  <c r="P1499" i="34" s="1"/>
  <c r="Z53" i="1"/>
  <c r="AA53"/>
  <c r="AB53" s="1"/>
  <c r="AV53"/>
  <c r="Q1485" i="34" s="1"/>
  <c r="AW53" i="1"/>
  <c r="BS53"/>
  <c r="Q1486" i="34" s="1"/>
  <c r="BT53" i="1"/>
  <c r="BU53"/>
  <c r="BV53" s="1"/>
  <c r="CO53"/>
  <c r="CP53"/>
  <c r="CQ53" s="1"/>
  <c r="DK53"/>
  <c r="Q1488" i="34" s="1"/>
  <c r="DL53" i="1"/>
  <c r="DM53" s="1"/>
  <c r="DN53" s="1"/>
  <c r="EG53"/>
  <c r="Q1489" i="34" s="1"/>
  <c r="EH53" i="1"/>
  <c r="AF53"/>
  <c r="FS53" s="1"/>
  <c r="BB53"/>
  <c r="FV53" s="1"/>
  <c r="BY53"/>
  <c r="FY53" s="1"/>
  <c r="CU53"/>
  <c r="GG53" s="1"/>
  <c r="DQ53"/>
  <c r="GJ53" s="1"/>
  <c r="EM53"/>
  <c r="GM53" s="1"/>
  <c r="P1497" i="34"/>
  <c r="DZ53" i="3"/>
  <c r="M1497" i="34"/>
  <c r="ED53" i="3"/>
  <c r="J1497" i="34"/>
  <c r="DV53" i="3"/>
  <c r="G1497" i="34"/>
  <c r="CU53" i="3"/>
  <c r="CS53"/>
  <c r="DP53"/>
  <c r="DR53"/>
  <c r="D1497" i="34"/>
  <c r="P1496"/>
  <c r="M1496"/>
  <c r="J1496"/>
  <c r="G1496"/>
  <c r="D1496"/>
  <c r="P1495"/>
  <c r="M1495"/>
  <c r="J1495"/>
  <c r="G1495"/>
  <c r="D1495"/>
  <c r="FP53" i="1"/>
  <c r="V1494" i="34" s="1"/>
  <c r="U1494"/>
  <c r="T1494"/>
  <c r="FM53" i="1"/>
  <c r="P1494" i="34" s="1"/>
  <c r="FK53" i="1"/>
  <c r="M1494" i="34" s="1"/>
  <c r="FL53" i="1"/>
  <c r="J1494" i="34" s="1"/>
  <c r="FJ53" i="1"/>
  <c r="G1494" i="34" s="1"/>
  <c r="FI53" i="1"/>
  <c r="D1494" i="34" s="1"/>
  <c r="B1494"/>
  <c r="FF53" i="1"/>
  <c r="V1493" i="34"/>
  <c r="U1493"/>
  <c r="T1493"/>
  <c r="FC53" i="1"/>
  <c r="P1493" i="34"/>
  <c r="FA53" i="1"/>
  <c r="M1493" i="34"/>
  <c r="FB53" i="1"/>
  <c r="J1493" i="34"/>
  <c r="EZ53" i="1"/>
  <c r="G1493" i="34"/>
  <c r="EY53" i="1"/>
  <c r="D1493" i="34"/>
  <c r="B1493"/>
  <c r="EV53" i="1"/>
  <c r="V1492" i="34" s="1"/>
  <c r="U1492"/>
  <c r="T1492"/>
  <c r="ES53" i="1"/>
  <c r="P1492" i="34" s="1"/>
  <c r="EQ53" i="1"/>
  <c r="M1492" i="34" s="1"/>
  <c r="ER53" i="1"/>
  <c r="J1492" i="34" s="1"/>
  <c r="EP53" i="1"/>
  <c r="G1492" i="34" s="1"/>
  <c r="EO53" i="1"/>
  <c r="D1492" i="34" s="1"/>
  <c r="B1492"/>
  <c r="T1491"/>
  <c r="S1491"/>
  <c r="P1491"/>
  <c r="M1491"/>
  <c r="J1491"/>
  <c r="G1491"/>
  <c r="D1491"/>
  <c r="R1489"/>
  <c r="DS53" i="1"/>
  <c r="D1489" i="34" s="1"/>
  <c r="DT53" i="1"/>
  <c r="DU53"/>
  <c r="F1489" i="34" s="1"/>
  <c r="DV53" i="1"/>
  <c r="DW53"/>
  <c r="DX53" s="1"/>
  <c r="I1489" i="34" s="1"/>
  <c r="DY53" i="1"/>
  <c r="DZ53"/>
  <c r="EA53" s="1"/>
  <c r="EC53"/>
  <c r="M1489" i="34" s="1"/>
  <c r="ED53" i="1"/>
  <c r="EE53"/>
  <c r="O1489" i="34" s="1"/>
  <c r="N1489"/>
  <c r="J1489"/>
  <c r="G1489"/>
  <c r="E1489"/>
  <c r="B1489"/>
  <c r="CW53" i="1"/>
  <c r="D1488" i="34" s="1"/>
  <c r="CX53" i="1"/>
  <c r="CY53"/>
  <c r="F1488" i="34" s="1"/>
  <c r="CZ53" i="1"/>
  <c r="DA53"/>
  <c r="DB53" s="1"/>
  <c r="I1488" i="34" s="1"/>
  <c r="DC53" i="1"/>
  <c r="DD53"/>
  <c r="DE53" s="1"/>
  <c r="DG53"/>
  <c r="M1488" i="34" s="1"/>
  <c r="DH53" i="1"/>
  <c r="DI53"/>
  <c r="O1488" i="34" s="1"/>
  <c r="N1488"/>
  <c r="J1488"/>
  <c r="G1488"/>
  <c r="E1488"/>
  <c r="B1488"/>
  <c r="Q1487"/>
  <c r="CA53" i="1"/>
  <c r="CB53"/>
  <c r="CC53" s="1"/>
  <c r="CD53"/>
  <c r="G1487" i="34" s="1"/>
  <c r="CE53" i="1"/>
  <c r="CG53"/>
  <c r="J1487" i="34" s="1"/>
  <c r="CH53" i="1"/>
  <c r="CI53"/>
  <c r="L1487" i="34" s="1"/>
  <c r="CK53" i="1"/>
  <c r="M1487" i="34" s="1"/>
  <c r="CL53" i="1"/>
  <c r="CM53" s="1"/>
  <c r="N1487" i="34"/>
  <c r="K1487"/>
  <c r="H1487"/>
  <c r="D1487"/>
  <c r="B1487"/>
  <c r="R1486"/>
  <c r="BE53" i="1"/>
  <c r="BF53"/>
  <c r="BG53" s="1"/>
  <c r="BH53"/>
  <c r="G1486" i="34" s="1"/>
  <c r="BI53" i="1"/>
  <c r="BK53"/>
  <c r="J1486" i="34" s="1"/>
  <c r="BL53" i="1"/>
  <c r="BM53"/>
  <c r="L1486" i="34" s="1"/>
  <c r="BO53" i="1"/>
  <c r="M1486" i="34" s="1"/>
  <c r="BP53" i="1"/>
  <c r="BQ53" s="1"/>
  <c r="N1486" i="34"/>
  <c r="K1486"/>
  <c r="H1486"/>
  <c r="D1486"/>
  <c r="BD53" i="1"/>
  <c r="B1486" i="34"/>
  <c r="AH53" i="1"/>
  <c r="AI53"/>
  <c r="AK53"/>
  <c r="AL53"/>
  <c r="AM53"/>
  <c r="AN53"/>
  <c r="AO53"/>
  <c r="AP53" s="1"/>
  <c r="L1485" i="34" s="1"/>
  <c r="AR53" i="1"/>
  <c r="AS53"/>
  <c r="AT53" s="1"/>
  <c r="O1485" i="34" s="1"/>
  <c r="M1485"/>
  <c r="K1485"/>
  <c r="J1485"/>
  <c r="I1485"/>
  <c r="H1485"/>
  <c r="G1485"/>
  <c r="E1485"/>
  <c r="D1485"/>
  <c r="B1485"/>
  <c r="Q1484"/>
  <c r="L53" i="1"/>
  <c r="M53"/>
  <c r="N53" s="1"/>
  <c r="O53"/>
  <c r="P53"/>
  <c r="Q53" s="1"/>
  <c r="R53"/>
  <c r="S53"/>
  <c r="V53"/>
  <c r="W53"/>
  <c r="M1484" i="34"/>
  <c r="K1484"/>
  <c r="J1484"/>
  <c r="H1484"/>
  <c r="G1484"/>
  <c r="E1484"/>
  <c r="D1484"/>
  <c r="B1484"/>
  <c r="S1483"/>
  <c r="R1483"/>
  <c r="Q1483"/>
  <c r="O1483"/>
  <c r="N1483"/>
  <c r="M1483"/>
  <c r="L1483"/>
  <c r="K1483"/>
  <c r="J1483"/>
  <c r="I1483"/>
  <c r="H1483"/>
  <c r="G1483"/>
  <c r="E1483"/>
  <c r="D1483"/>
  <c r="S1480"/>
  <c r="B53" i="23"/>
  <c r="T53" s="1"/>
  <c r="C53" s="1"/>
  <c r="CK53" i="3" s="1"/>
  <c r="D1480" i="34"/>
  <c r="S1479"/>
  <c r="P1479"/>
  <c r="J1479"/>
  <c r="D1479"/>
  <c r="D1478"/>
  <c r="D1477"/>
  <c r="D1476"/>
  <c r="D1475"/>
  <c r="B1474"/>
  <c r="S1467"/>
  <c r="HG52" i="1"/>
  <c r="HH52" s="1"/>
  <c r="P1467" i="34" s="1"/>
  <c r="Z52" i="1"/>
  <c r="Q1452" i="34" s="1"/>
  <c r="AA52" i="1"/>
  <c r="AB52"/>
  <c r="AC52" s="1"/>
  <c r="AV52"/>
  <c r="AW52"/>
  <c r="AX52" s="1"/>
  <c r="BS52"/>
  <c r="BT52"/>
  <c r="BU52" s="1"/>
  <c r="CO52"/>
  <c r="CP52"/>
  <c r="DK52"/>
  <c r="Q1456" i="34" s="1"/>
  <c r="DL52" i="1"/>
  <c r="DM52"/>
  <c r="DN52" s="1"/>
  <c r="EG52"/>
  <c r="EH52"/>
  <c r="EI52" s="1"/>
  <c r="AF52"/>
  <c r="FS52"/>
  <c r="BB52"/>
  <c r="FV52"/>
  <c r="BY52"/>
  <c r="FY52"/>
  <c r="CU52"/>
  <c r="GG52"/>
  <c r="DQ52"/>
  <c r="GJ52"/>
  <c r="EM52"/>
  <c r="GM52"/>
  <c r="P1465" i="34"/>
  <c r="DZ52" i="3"/>
  <c r="M1465" i="34"/>
  <c r="ED52" i="3"/>
  <c r="J1465" i="34"/>
  <c r="DV52" i="3"/>
  <c r="G1465" i="34"/>
  <c r="CU52" i="3"/>
  <c r="CS52"/>
  <c r="DP52"/>
  <c r="DR52"/>
  <c r="D1465" i="34"/>
  <c r="S1464"/>
  <c r="P1464"/>
  <c r="M1464"/>
  <c r="J1464"/>
  <c r="G1464"/>
  <c r="D1464"/>
  <c r="P1463"/>
  <c r="M1463"/>
  <c r="J1463"/>
  <c r="G1463"/>
  <c r="D1463"/>
  <c r="FP52" i="1"/>
  <c r="V1462" i="34" s="1"/>
  <c r="U1462"/>
  <c r="T1462"/>
  <c r="FM52" i="1"/>
  <c r="P1462" i="34" s="1"/>
  <c r="FK52" i="1"/>
  <c r="M1462" i="34" s="1"/>
  <c r="FL52" i="1"/>
  <c r="J1462" i="34" s="1"/>
  <c r="FJ52" i="1"/>
  <c r="G1462" i="34" s="1"/>
  <c r="FI52" i="1"/>
  <c r="D1462" i="34" s="1"/>
  <c r="B1462"/>
  <c r="FF52" i="1"/>
  <c r="V1461" i="34" s="1"/>
  <c r="U1461"/>
  <c r="T1461"/>
  <c r="FC52" i="1"/>
  <c r="P1461" i="34" s="1"/>
  <c r="FA52" i="1"/>
  <c r="M1461" i="34" s="1"/>
  <c r="FB52" i="1"/>
  <c r="J1461" i="34" s="1"/>
  <c r="EZ52" i="1"/>
  <c r="G1461" i="34" s="1"/>
  <c r="EY52" i="1"/>
  <c r="D1461" i="34" s="1"/>
  <c r="B1461"/>
  <c r="EV52" i="1"/>
  <c r="V1460" i="34" s="1"/>
  <c r="U1460"/>
  <c r="T1460"/>
  <c r="ES52" i="1"/>
  <c r="P1460" i="34" s="1"/>
  <c r="EQ52" i="1"/>
  <c r="M1460" i="34" s="1"/>
  <c r="ER52" i="1"/>
  <c r="J1460" i="34" s="1"/>
  <c r="EP52" i="1"/>
  <c r="G1460" i="34" s="1"/>
  <c r="EO52" i="1"/>
  <c r="D1460" i="34" s="1"/>
  <c r="B1460"/>
  <c r="T1459"/>
  <c r="S1459"/>
  <c r="P1459"/>
  <c r="M1459"/>
  <c r="J1459"/>
  <c r="G1459"/>
  <c r="D1459"/>
  <c r="Q1457"/>
  <c r="DS52" i="1"/>
  <c r="DT52"/>
  <c r="DU52" s="1"/>
  <c r="DV52"/>
  <c r="DW52"/>
  <c r="DX52" s="1"/>
  <c r="DY52"/>
  <c r="DZ52"/>
  <c r="EC52"/>
  <c r="ED52"/>
  <c r="M1457" i="34"/>
  <c r="K1457"/>
  <c r="J1457"/>
  <c r="H1457"/>
  <c r="G1457"/>
  <c r="E1457"/>
  <c r="D1457"/>
  <c r="B1457"/>
  <c r="R1456"/>
  <c r="CW52" i="1"/>
  <c r="CX52"/>
  <c r="CZ52"/>
  <c r="DA52"/>
  <c r="DB52"/>
  <c r="DC52"/>
  <c r="DD52"/>
  <c r="DE52" s="1"/>
  <c r="L1456" i="34" s="1"/>
  <c r="DG52" i="1"/>
  <c r="DH52"/>
  <c r="DI52" s="1"/>
  <c r="O1456" i="34" s="1"/>
  <c r="M1456"/>
  <c r="K1456"/>
  <c r="J1456"/>
  <c r="I1456"/>
  <c r="H1456"/>
  <c r="G1456"/>
  <c r="E1456"/>
  <c r="D1456"/>
  <c r="B1456"/>
  <c r="Q1455"/>
  <c r="CA52" i="1"/>
  <c r="CB52"/>
  <c r="CC52" s="1"/>
  <c r="CD52"/>
  <c r="CE52"/>
  <c r="CF52" s="1"/>
  <c r="CG52"/>
  <c r="CH52"/>
  <c r="CK52"/>
  <c r="CL52"/>
  <c r="M1455" i="34"/>
  <c r="K1455"/>
  <c r="J1455"/>
  <c r="H1455"/>
  <c r="G1455"/>
  <c r="E1455"/>
  <c r="D1455"/>
  <c r="B1455"/>
  <c r="R1454"/>
  <c r="Q1454"/>
  <c r="BE52" i="1"/>
  <c r="BF52"/>
  <c r="BH52"/>
  <c r="BI52"/>
  <c r="BJ52"/>
  <c r="BK52"/>
  <c r="BL52"/>
  <c r="BM52" s="1"/>
  <c r="L1454" i="34" s="1"/>
  <c r="BO52" i="1"/>
  <c r="BP52"/>
  <c r="BQ52" s="1"/>
  <c r="O1454" i="34" s="1"/>
  <c r="M1454"/>
  <c r="K1454"/>
  <c r="J1454"/>
  <c r="I1454"/>
  <c r="H1454"/>
  <c r="G1454"/>
  <c r="E1454"/>
  <c r="D1454"/>
  <c r="BD52" i="1"/>
  <c r="B1454" i="34" s="1"/>
  <c r="R1453"/>
  <c r="Q1453"/>
  <c r="AH52" i="1"/>
  <c r="D1453" i="34" s="1"/>
  <c r="AI52" i="1"/>
  <c r="AJ52"/>
  <c r="F1453" i="34" s="1"/>
  <c r="AK52" i="1"/>
  <c r="AL52"/>
  <c r="AM52" s="1"/>
  <c r="I1453" i="34" s="1"/>
  <c r="AN52" i="1"/>
  <c r="AO52"/>
  <c r="AP52" s="1"/>
  <c r="AR52"/>
  <c r="M1453" i="34" s="1"/>
  <c r="AS52" i="1"/>
  <c r="AT52"/>
  <c r="O1453" i="34" s="1"/>
  <c r="N1453"/>
  <c r="J1453"/>
  <c r="G1453"/>
  <c r="E1453"/>
  <c r="B1453"/>
  <c r="R1452"/>
  <c r="L52" i="1"/>
  <c r="D1452" i="34" s="1"/>
  <c r="M52" i="1"/>
  <c r="N52"/>
  <c r="F1452" i="34" s="1"/>
  <c r="O52" i="1"/>
  <c r="P52"/>
  <c r="Q52" s="1"/>
  <c r="I1452" i="34" s="1"/>
  <c r="R52" i="1"/>
  <c r="S52"/>
  <c r="T52" s="1"/>
  <c r="V52"/>
  <c r="M1452" i="34" s="1"/>
  <c r="W52" i="1"/>
  <c r="X52"/>
  <c r="O1452" i="34" s="1"/>
  <c r="N1452"/>
  <c r="J1452"/>
  <c r="G1452"/>
  <c r="E1452"/>
  <c r="B1452"/>
  <c r="S1451"/>
  <c r="R1451"/>
  <c r="Q1451"/>
  <c r="O1451"/>
  <c r="N1451"/>
  <c r="M1451"/>
  <c r="L1451"/>
  <c r="K1451"/>
  <c r="J1451"/>
  <c r="I1451"/>
  <c r="H1451"/>
  <c r="G1451"/>
  <c r="E1451"/>
  <c r="D1451"/>
  <c r="S1448"/>
  <c r="B52" i="23"/>
  <c r="T52" s="1"/>
  <c r="C52" s="1"/>
  <c r="CK52" i="3" s="1"/>
  <c r="H52" i="1" s="1"/>
  <c r="G1448" i="34" s="1"/>
  <c r="D1448"/>
  <c r="S1447"/>
  <c r="P1447"/>
  <c r="J1447"/>
  <c r="D1447"/>
  <c r="D1446"/>
  <c r="D1445"/>
  <c r="D1444"/>
  <c r="D1443"/>
  <c r="B1442"/>
  <c r="S1435"/>
  <c r="HG51" i="1"/>
  <c r="HH51" s="1"/>
  <c r="P1435" i="34" s="1"/>
  <c r="Z51" i="1"/>
  <c r="AA51"/>
  <c r="AV51"/>
  <c r="Q1421" i="34" s="1"/>
  <c r="AW51" i="1"/>
  <c r="AX51"/>
  <c r="AY51" s="1"/>
  <c r="BS51"/>
  <c r="BT51"/>
  <c r="BU51" s="1"/>
  <c r="CO51"/>
  <c r="CP51"/>
  <c r="CQ51" s="1"/>
  <c r="DK51"/>
  <c r="DL51"/>
  <c r="EG51"/>
  <c r="Q1425" i="34" s="1"/>
  <c r="EH51" i="1"/>
  <c r="EI51"/>
  <c r="EJ51" s="1"/>
  <c r="AF51"/>
  <c r="FS51" s="1"/>
  <c r="BB51"/>
  <c r="FV51" s="1"/>
  <c r="BY51"/>
  <c r="FY51" s="1"/>
  <c r="CU51"/>
  <c r="GG51" s="1"/>
  <c r="DQ51"/>
  <c r="GJ51" s="1"/>
  <c r="EM51"/>
  <c r="GM51" s="1"/>
  <c r="P1433" i="34"/>
  <c r="DZ51" i="3"/>
  <c r="M1433" i="34"/>
  <c r="ED51" i="3"/>
  <c r="J1433" i="34"/>
  <c r="DV51" i="3"/>
  <c r="G1433" i="34"/>
  <c r="CU51" i="3"/>
  <c r="CS51"/>
  <c r="DP51"/>
  <c r="DR51"/>
  <c r="D1433" i="34"/>
  <c r="P1432"/>
  <c r="M1432"/>
  <c r="J1432"/>
  <c r="G1432"/>
  <c r="D1432"/>
  <c r="P1431"/>
  <c r="M1431"/>
  <c r="J1431"/>
  <c r="G1431"/>
  <c r="D1431"/>
  <c r="FP51" i="1"/>
  <c r="V1430" i="34"/>
  <c r="U1430"/>
  <c r="T1430"/>
  <c r="FM51" i="1"/>
  <c r="P1430" i="34"/>
  <c r="FK51" i="1"/>
  <c r="M1430" i="34"/>
  <c r="FL51" i="1"/>
  <c r="J1430" i="34"/>
  <c r="FJ51" i="1"/>
  <c r="G1430" i="34"/>
  <c r="FI51" i="1"/>
  <c r="D1430" i="34"/>
  <c r="B1430"/>
  <c r="FF51" i="1"/>
  <c r="V1429" i="34" s="1"/>
  <c r="U1429"/>
  <c r="T1429"/>
  <c r="FC51" i="1"/>
  <c r="P1429" i="34" s="1"/>
  <c r="FA51" i="1"/>
  <c r="M1429" i="34" s="1"/>
  <c r="FB51" i="1"/>
  <c r="J1429" i="34" s="1"/>
  <c r="EZ51" i="1"/>
  <c r="G1429" i="34" s="1"/>
  <c r="EY51" i="1"/>
  <c r="D1429" i="34" s="1"/>
  <c r="B1429"/>
  <c r="EV51" i="1"/>
  <c r="V1428" i="34"/>
  <c r="U1428"/>
  <c r="T1428"/>
  <c r="ES51" i="1"/>
  <c r="P1428" i="34"/>
  <c r="EQ51" i="1"/>
  <c r="M1428" i="34"/>
  <c r="ER51" i="1"/>
  <c r="J1428" i="34"/>
  <c r="EP51" i="1"/>
  <c r="G1428" i="34"/>
  <c r="EO51" i="1"/>
  <c r="D1428" i="34"/>
  <c r="B1428"/>
  <c r="T1427"/>
  <c r="S1427"/>
  <c r="P1427"/>
  <c r="M1427"/>
  <c r="J1427"/>
  <c r="G1427"/>
  <c r="D1427"/>
  <c r="R1425"/>
  <c r="DS51" i="1"/>
  <c r="DT51"/>
  <c r="DV51"/>
  <c r="DW51"/>
  <c r="DX51"/>
  <c r="DY51"/>
  <c r="DZ51"/>
  <c r="EA51" s="1"/>
  <c r="L1425" i="34" s="1"/>
  <c r="EC51" i="1"/>
  <c r="ED51"/>
  <c r="EE51" s="1"/>
  <c r="O1425" i="34" s="1"/>
  <c r="M1425"/>
  <c r="K1425"/>
  <c r="J1425"/>
  <c r="I1425"/>
  <c r="H1425"/>
  <c r="G1425"/>
  <c r="E1425"/>
  <c r="D1425"/>
  <c r="B1425"/>
  <c r="Q1424"/>
  <c r="CW51" i="1"/>
  <c r="CX51"/>
  <c r="CY51" s="1"/>
  <c r="CZ51"/>
  <c r="DA51"/>
  <c r="DB51" s="1"/>
  <c r="DC51"/>
  <c r="DD51"/>
  <c r="DG51"/>
  <c r="DH51"/>
  <c r="M1424" i="34"/>
  <c r="K1424"/>
  <c r="J1424"/>
  <c r="H1424"/>
  <c r="G1424"/>
  <c r="E1424"/>
  <c r="D1424"/>
  <c r="B1424"/>
  <c r="R1423"/>
  <c r="Q1423"/>
  <c r="CA51" i="1"/>
  <c r="CB51"/>
  <c r="CD51"/>
  <c r="CE51"/>
  <c r="CF51"/>
  <c r="CG51"/>
  <c r="CH51"/>
  <c r="CI51" s="1"/>
  <c r="L1423" i="34" s="1"/>
  <c r="CK51" i="1"/>
  <c r="CL51"/>
  <c r="CM51" s="1"/>
  <c r="O1423" i="34" s="1"/>
  <c r="M1423"/>
  <c r="K1423"/>
  <c r="J1423"/>
  <c r="I1423"/>
  <c r="H1423"/>
  <c r="G1423"/>
  <c r="E1423"/>
  <c r="D1423"/>
  <c r="B1423"/>
  <c r="Q1422"/>
  <c r="BE51" i="1"/>
  <c r="BF51"/>
  <c r="BG51" s="1"/>
  <c r="BH51"/>
  <c r="BI51"/>
  <c r="BJ51" s="1"/>
  <c r="BK51"/>
  <c r="BL51"/>
  <c r="BO51"/>
  <c r="BP51"/>
  <c r="M1422" i="34"/>
  <c r="K1422"/>
  <c r="J1422"/>
  <c r="H1422"/>
  <c r="G1422"/>
  <c r="E1422"/>
  <c r="D1422"/>
  <c r="BD51" i="1"/>
  <c r="B1422" i="34" s="1"/>
  <c r="R1421"/>
  <c r="AH51" i="1"/>
  <c r="D1421" i="34" s="1"/>
  <c r="AI51" i="1"/>
  <c r="AJ51"/>
  <c r="F1421" i="34" s="1"/>
  <c r="AK51" i="1"/>
  <c r="AL51"/>
  <c r="AM51" s="1"/>
  <c r="I1421" i="34" s="1"/>
  <c r="AN51" i="1"/>
  <c r="AO51"/>
  <c r="AP51" s="1"/>
  <c r="AR51"/>
  <c r="M1421" i="34" s="1"/>
  <c r="AS51" i="1"/>
  <c r="AT51"/>
  <c r="O1421" i="34" s="1"/>
  <c r="N1421"/>
  <c r="J1421"/>
  <c r="G1421"/>
  <c r="E1421"/>
  <c r="B1421"/>
  <c r="R1420"/>
  <c r="Q1420"/>
  <c r="L51" i="1"/>
  <c r="M51"/>
  <c r="N51" s="1"/>
  <c r="O51"/>
  <c r="G1420" i="34" s="1"/>
  <c r="P51" i="1"/>
  <c r="R51"/>
  <c r="J1420" i="34" s="1"/>
  <c r="S51" i="1"/>
  <c r="T51"/>
  <c r="L1420" i="34" s="1"/>
  <c r="V51" i="1"/>
  <c r="M1420" i="34" s="1"/>
  <c r="W51" i="1"/>
  <c r="X51" s="1"/>
  <c r="N1420" i="34"/>
  <c r="K1420"/>
  <c r="H1420"/>
  <c r="D1420"/>
  <c r="B1420"/>
  <c r="S1419"/>
  <c r="R1419"/>
  <c r="Q1419"/>
  <c r="O1419"/>
  <c r="N1419"/>
  <c r="M1419"/>
  <c r="L1419"/>
  <c r="K1419"/>
  <c r="J1419"/>
  <c r="I1419"/>
  <c r="H1419"/>
  <c r="G1419"/>
  <c r="E1419"/>
  <c r="D1419"/>
  <c r="S1416"/>
  <c r="B51" i="23"/>
  <c r="T51" s="1"/>
  <c r="C51" s="1"/>
  <c r="CK51" i="3" s="1"/>
  <c r="H51" i="1" s="1"/>
  <c r="G1416" i="34" s="1"/>
  <c r="D1416"/>
  <c r="S1415"/>
  <c r="P1415"/>
  <c r="J1415"/>
  <c r="D1415"/>
  <c r="D1414"/>
  <c r="D1413"/>
  <c r="D1412"/>
  <c r="D1411"/>
  <c r="B1410"/>
  <c r="S1403"/>
  <c r="HG50" i="1"/>
  <c r="HH50"/>
  <c r="P1403" i="34" s="1"/>
  <c r="Z50" i="1"/>
  <c r="AA50"/>
  <c r="AB50" s="1"/>
  <c r="AV50"/>
  <c r="AW50"/>
  <c r="AX50" s="1"/>
  <c r="BS50"/>
  <c r="Q1390" i="34" s="1"/>
  <c r="BT50" i="1"/>
  <c r="CO50"/>
  <c r="Q1391" i="34" s="1"/>
  <c r="CP50" i="1"/>
  <c r="CQ50"/>
  <c r="CR50" s="1"/>
  <c r="DK50"/>
  <c r="DL50"/>
  <c r="DM50" s="1"/>
  <c r="EG50"/>
  <c r="Q1393" i="34" s="1"/>
  <c r="EH50" i="1"/>
  <c r="EI50" s="1"/>
  <c r="EJ50" s="1"/>
  <c r="AF50"/>
  <c r="FS50" s="1"/>
  <c r="BB50"/>
  <c r="FV50" s="1"/>
  <c r="BY50"/>
  <c r="FY50" s="1"/>
  <c r="CU50"/>
  <c r="GG50" s="1"/>
  <c r="DQ50"/>
  <c r="GJ50" s="1"/>
  <c r="EM50"/>
  <c r="GM50" s="1"/>
  <c r="P1401" i="34"/>
  <c r="DZ50" i="3"/>
  <c r="M1401" i="34"/>
  <c r="ED50" i="3"/>
  <c r="J1401" i="34"/>
  <c r="DV50" i="3"/>
  <c r="G1401" i="34"/>
  <c r="CU50" i="3"/>
  <c r="CS50"/>
  <c r="DP50"/>
  <c r="DR50"/>
  <c r="D1401" i="34"/>
  <c r="S1400"/>
  <c r="P1400"/>
  <c r="M1400"/>
  <c r="J1400"/>
  <c r="G1400"/>
  <c r="D1400"/>
  <c r="P1399"/>
  <c r="M1399"/>
  <c r="J1399"/>
  <c r="G1399"/>
  <c r="D1399"/>
  <c r="FP50" i="1"/>
  <c r="V1398" i="34" s="1"/>
  <c r="U1398"/>
  <c r="T1398"/>
  <c r="FM50" i="1"/>
  <c r="P1398" i="34" s="1"/>
  <c r="FK50" i="1"/>
  <c r="M1398" i="34" s="1"/>
  <c r="FL50" i="1"/>
  <c r="J1398" i="34" s="1"/>
  <c r="FJ50" i="1"/>
  <c r="G1398" i="34" s="1"/>
  <c r="FI50" i="1"/>
  <c r="D1398" i="34" s="1"/>
  <c r="B1398"/>
  <c r="FF50" i="1"/>
  <c r="V1397" i="34" s="1"/>
  <c r="U1397"/>
  <c r="T1397"/>
  <c r="FC50" i="1"/>
  <c r="P1397" i="34" s="1"/>
  <c r="FA50" i="1"/>
  <c r="M1397" i="34" s="1"/>
  <c r="FB50" i="1"/>
  <c r="J1397" i="34" s="1"/>
  <c r="EZ50" i="1"/>
  <c r="G1397" i="34" s="1"/>
  <c r="EY50" i="1"/>
  <c r="D1397" i="34" s="1"/>
  <c r="B1397"/>
  <c r="EV50" i="1"/>
  <c r="V1396" i="34" s="1"/>
  <c r="U1396"/>
  <c r="T1396"/>
  <c r="ES50" i="1"/>
  <c r="P1396" i="34" s="1"/>
  <c r="EQ50" i="1"/>
  <c r="M1396" i="34" s="1"/>
  <c r="ER50" i="1"/>
  <c r="J1396" i="34" s="1"/>
  <c r="EP50" i="1"/>
  <c r="G1396" i="34" s="1"/>
  <c r="EO50" i="1"/>
  <c r="D1396" i="34" s="1"/>
  <c r="B1396"/>
  <c r="T1395"/>
  <c r="S1395"/>
  <c r="P1395"/>
  <c r="M1395"/>
  <c r="J1395"/>
  <c r="G1395"/>
  <c r="D1395"/>
  <c r="DS50" i="1"/>
  <c r="D1393" i="34" s="1"/>
  <c r="DT50" i="1"/>
  <c r="DU50"/>
  <c r="F1393" i="34" s="1"/>
  <c r="DV50" i="1"/>
  <c r="DW50"/>
  <c r="DX50" s="1"/>
  <c r="I1393" i="34" s="1"/>
  <c r="DY50" i="1"/>
  <c r="DZ50"/>
  <c r="EA50" s="1"/>
  <c r="EC50"/>
  <c r="M1393" i="34" s="1"/>
  <c r="ED50" i="1"/>
  <c r="EE50"/>
  <c r="O1393" i="34" s="1"/>
  <c r="N1393"/>
  <c r="J1393"/>
  <c r="G1393"/>
  <c r="E1393"/>
  <c r="B1393"/>
  <c r="Q1392"/>
  <c r="CW50" i="1"/>
  <c r="CX50"/>
  <c r="CY50" s="1"/>
  <c r="CZ50"/>
  <c r="G1392" i="34" s="1"/>
  <c r="DA50" i="1"/>
  <c r="DC50"/>
  <c r="J1392" i="34" s="1"/>
  <c r="DD50" i="1"/>
  <c r="DE50"/>
  <c r="L1392" i="34" s="1"/>
  <c r="DG50" i="1"/>
  <c r="M1392" i="34" s="1"/>
  <c r="DH50" i="1"/>
  <c r="DI50" s="1"/>
  <c r="N1392" i="34"/>
  <c r="K1392"/>
  <c r="H1392"/>
  <c r="D1392"/>
  <c r="B1392"/>
  <c r="R1391"/>
  <c r="CA50" i="1"/>
  <c r="CB50"/>
  <c r="CC50" s="1"/>
  <c r="CD50"/>
  <c r="G1391" i="34" s="1"/>
  <c r="CE50" i="1"/>
  <c r="CG50"/>
  <c r="J1391" i="34" s="1"/>
  <c r="CH50" i="1"/>
  <c r="CI50"/>
  <c r="L1391" i="34" s="1"/>
  <c r="CK50" i="1"/>
  <c r="M1391" i="34" s="1"/>
  <c r="CL50" i="1"/>
  <c r="CM50" s="1"/>
  <c r="N1391" i="34"/>
  <c r="K1391"/>
  <c r="H1391"/>
  <c r="D1391"/>
  <c r="B1391"/>
  <c r="R1390"/>
  <c r="BE50" i="1"/>
  <c r="D1390" i="34" s="1"/>
  <c r="BF50" i="1"/>
  <c r="BG50"/>
  <c r="F1390" i="34" s="1"/>
  <c r="BH50" i="1"/>
  <c r="BI50"/>
  <c r="BJ50" s="1"/>
  <c r="I1390" i="34" s="1"/>
  <c r="BK50" i="1"/>
  <c r="BL50"/>
  <c r="BM50" s="1"/>
  <c r="BO50"/>
  <c r="M1390" i="34" s="1"/>
  <c r="BP50" i="1"/>
  <c r="BQ50"/>
  <c r="O1390" i="34" s="1"/>
  <c r="N1390"/>
  <c r="J1390"/>
  <c r="G1390"/>
  <c r="E1390"/>
  <c r="BD50" i="1"/>
  <c r="B1390" i="34" s="1"/>
  <c r="Q1389"/>
  <c r="AH50" i="1"/>
  <c r="AI50"/>
  <c r="AJ50" s="1"/>
  <c r="AK50"/>
  <c r="AL50"/>
  <c r="AM50" s="1"/>
  <c r="AN50"/>
  <c r="AO50"/>
  <c r="AR50"/>
  <c r="AS50"/>
  <c r="M1389" i="34"/>
  <c r="K1389"/>
  <c r="J1389"/>
  <c r="H1389"/>
  <c r="G1389"/>
  <c r="E1389"/>
  <c r="D1389"/>
  <c r="B1389"/>
  <c r="Q1388"/>
  <c r="L50" i="1"/>
  <c r="M50"/>
  <c r="O50"/>
  <c r="P50"/>
  <c r="Q50"/>
  <c r="R50"/>
  <c r="S50"/>
  <c r="T50" s="1"/>
  <c r="L1388" i="34" s="1"/>
  <c r="V50" i="1"/>
  <c r="W50"/>
  <c r="X50" s="1"/>
  <c r="O1388" i="34" s="1"/>
  <c r="M1388"/>
  <c r="K1388"/>
  <c r="J1388"/>
  <c r="I1388"/>
  <c r="H1388"/>
  <c r="G1388"/>
  <c r="E1388"/>
  <c r="D1388"/>
  <c r="B1388"/>
  <c r="S1387"/>
  <c r="R1387"/>
  <c r="Q1387"/>
  <c r="O1387"/>
  <c r="N1387"/>
  <c r="M1387"/>
  <c r="L1387"/>
  <c r="K1387"/>
  <c r="J1387"/>
  <c r="I1387"/>
  <c r="H1387"/>
  <c r="G1387"/>
  <c r="E1387"/>
  <c r="D1387"/>
  <c r="S1384"/>
  <c r="B50" i="23"/>
  <c r="T50"/>
  <c r="C50" s="1"/>
  <c r="CK50" i="3" s="1"/>
  <c r="H50" i="1" s="1"/>
  <c r="G1384" i="34" s="1"/>
  <c r="D1384"/>
  <c r="S1383"/>
  <c r="P1383"/>
  <c r="J1383"/>
  <c r="D1383"/>
  <c r="D1382"/>
  <c r="D1381"/>
  <c r="D1380"/>
  <c r="D1379"/>
  <c r="B1378"/>
  <c r="S1371"/>
  <c r="HG49" i="1"/>
  <c r="HH49" s="1"/>
  <c r="P1371" i="34" s="1"/>
  <c r="Z49" i="1"/>
  <c r="AA49"/>
  <c r="AB49" s="1"/>
  <c r="AV49"/>
  <c r="Q1357" i="34" s="1"/>
  <c r="AW49" i="1"/>
  <c r="BS49"/>
  <c r="Q1358" i="34" s="1"/>
  <c r="BT49" i="1"/>
  <c r="BU49"/>
  <c r="BV49" s="1"/>
  <c r="CO49"/>
  <c r="CP49"/>
  <c r="CQ49" s="1"/>
  <c r="DK49"/>
  <c r="Q1360" i="34" s="1"/>
  <c r="DL49" i="1"/>
  <c r="DM49" s="1"/>
  <c r="DN49" s="1"/>
  <c r="EG49"/>
  <c r="Q1361" i="34" s="1"/>
  <c r="EH49" i="1"/>
  <c r="AF49"/>
  <c r="FS49" s="1"/>
  <c r="BB49"/>
  <c r="FV49" s="1"/>
  <c r="BY49"/>
  <c r="FY49" s="1"/>
  <c r="CU49"/>
  <c r="GG49" s="1"/>
  <c r="DQ49"/>
  <c r="GJ49" s="1"/>
  <c r="EM49"/>
  <c r="GM49" s="1"/>
  <c r="P1369" i="34"/>
  <c r="DZ49" i="3"/>
  <c r="M1369" i="34"/>
  <c r="ED49" i="3"/>
  <c r="J1369" i="34"/>
  <c r="DV49" i="3"/>
  <c r="G1369" i="34"/>
  <c r="CU49" i="3"/>
  <c r="CS49"/>
  <c r="DP49"/>
  <c r="DR49"/>
  <c r="D1369" i="34"/>
  <c r="P1368"/>
  <c r="M1368"/>
  <c r="J1368"/>
  <c r="G1368"/>
  <c r="D1368"/>
  <c r="P1367"/>
  <c r="M1367"/>
  <c r="J1367"/>
  <c r="G1367"/>
  <c r="D1367"/>
  <c r="FP49" i="1"/>
  <c r="V1366" i="34" s="1"/>
  <c r="U1366"/>
  <c r="T1366"/>
  <c r="FM49" i="1"/>
  <c r="P1366" i="34" s="1"/>
  <c r="FK49" i="1"/>
  <c r="M1366" i="34" s="1"/>
  <c r="FL49" i="1"/>
  <c r="J1366" i="34" s="1"/>
  <c r="FJ49" i="1"/>
  <c r="G1366" i="34" s="1"/>
  <c r="FI49" i="1"/>
  <c r="D1366" i="34" s="1"/>
  <c r="B1366"/>
  <c r="FF49" i="1"/>
  <c r="V1365" i="34"/>
  <c r="U1365"/>
  <c r="T1365"/>
  <c r="FC49" i="1"/>
  <c r="P1365" i="34"/>
  <c r="FA49" i="1"/>
  <c r="M1365" i="34"/>
  <c r="FB49" i="1"/>
  <c r="J1365" i="34"/>
  <c r="EZ49" i="1"/>
  <c r="G1365" i="34"/>
  <c r="EY49" i="1"/>
  <c r="D1365" i="34"/>
  <c r="B1365"/>
  <c r="EV49" i="1"/>
  <c r="V1364" i="34" s="1"/>
  <c r="U1364"/>
  <c r="T1364"/>
  <c r="ES49" i="1"/>
  <c r="P1364" i="34" s="1"/>
  <c r="EQ49" i="1"/>
  <c r="M1364" i="34" s="1"/>
  <c r="ER49" i="1"/>
  <c r="J1364" i="34" s="1"/>
  <c r="EP49" i="1"/>
  <c r="G1364" i="34" s="1"/>
  <c r="EO49" i="1"/>
  <c r="D1364" i="34" s="1"/>
  <c r="B1364"/>
  <c r="T1363"/>
  <c r="S1363"/>
  <c r="P1363"/>
  <c r="M1363"/>
  <c r="J1363"/>
  <c r="G1363"/>
  <c r="D1363"/>
  <c r="R1361"/>
  <c r="DS49" i="1"/>
  <c r="D1361" i="34" s="1"/>
  <c r="DT49" i="1"/>
  <c r="DU49"/>
  <c r="F1361" i="34" s="1"/>
  <c r="DV49" i="1"/>
  <c r="DW49"/>
  <c r="DX49" s="1"/>
  <c r="I1361" i="34" s="1"/>
  <c r="DY49" i="1"/>
  <c r="DZ49"/>
  <c r="EA49" s="1"/>
  <c r="EC49"/>
  <c r="M1361" i="34" s="1"/>
  <c r="ED49" i="1"/>
  <c r="EE49"/>
  <c r="O1361" i="34" s="1"/>
  <c r="N1361"/>
  <c r="J1361"/>
  <c r="G1361"/>
  <c r="E1361"/>
  <c r="B1361"/>
  <c r="CW49" i="1"/>
  <c r="D1360" i="34" s="1"/>
  <c r="CX49" i="1"/>
  <c r="CY49"/>
  <c r="F1360" i="34" s="1"/>
  <c r="CZ49" i="1"/>
  <c r="DA49"/>
  <c r="DB49" s="1"/>
  <c r="I1360" i="34" s="1"/>
  <c r="DC49" i="1"/>
  <c r="DD49"/>
  <c r="DE49" s="1"/>
  <c r="DG49"/>
  <c r="M1360" i="34" s="1"/>
  <c r="DH49" i="1"/>
  <c r="DI49"/>
  <c r="O1360" i="34" s="1"/>
  <c r="N1360"/>
  <c r="J1360"/>
  <c r="G1360"/>
  <c r="E1360"/>
  <c r="B1360"/>
  <c r="Q1359"/>
  <c r="CA49" i="1"/>
  <c r="CB49"/>
  <c r="CC49" s="1"/>
  <c r="CD49"/>
  <c r="G1359" i="34" s="1"/>
  <c r="CE49" i="1"/>
  <c r="CG49"/>
  <c r="J1359" i="34" s="1"/>
  <c r="CH49" i="1"/>
  <c r="CI49"/>
  <c r="L1359" i="34" s="1"/>
  <c r="CK49" i="1"/>
  <c r="M1359" i="34" s="1"/>
  <c r="CL49" i="1"/>
  <c r="CM49" s="1"/>
  <c r="N1359" i="34"/>
  <c r="K1359"/>
  <c r="H1359"/>
  <c r="D1359"/>
  <c r="B1359"/>
  <c r="R1358"/>
  <c r="BE49" i="1"/>
  <c r="BF49"/>
  <c r="BG49" s="1"/>
  <c r="BH49"/>
  <c r="G1358" i="34" s="1"/>
  <c r="BI49" i="1"/>
  <c r="BK49"/>
  <c r="J1358" i="34" s="1"/>
  <c r="BL49" i="1"/>
  <c r="BM49"/>
  <c r="L1358" i="34" s="1"/>
  <c r="BO49" i="1"/>
  <c r="M1358" i="34" s="1"/>
  <c r="BP49" i="1"/>
  <c r="BQ49" s="1"/>
  <c r="N1358" i="34"/>
  <c r="K1358"/>
  <c r="H1358"/>
  <c r="D1358"/>
  <c r="BD49" i="1"/>
  <c r="B1358" i="34"/>
  <c r="AH49" i="1"/>
  <c r="AI49"/>
  <c r="AK49"/>
  <c r="AL49"/>
  <c r="AM49"/>
  <c r="AN49"/>
  <c r="AO49"/>
  <c r="AP49" s="1"/>
  <c r="L1357" i="34" s="1"/>
  <c r="AR49" i="1"/>
  <c r="AS49"/>
  <c r="AT49" s="1"/>
  <c r="O1357" i="34" s="1"/>
  <c r="M1357"/>
  <c r="K1357"/>
  <c r="J1357"/>
  <c r="I1357"/>
  <c r="H1357"/>
  <c r="G1357"/>
  <c r="E1357"/>
  <c r="D1357"/>
  <c r="B1357"/>
  <c r="Q1356"/>
  <c r="L49" i="1"/>
  <c r="M49"/>
  <c r="N49" s="1"/>
  <c r="O49"/>
  <c r="P49"/>
  <c r="Q49" s="1"/>
  <c r="R49"/>
  <c r="S49"/>
  <c r="V49"/>
  <c r="W49"/>
  <c r="M1356" i="34"/>
  <c r="K1356"/>
  <c r="J1356"/>
  <c r="H1356"/>
  <c r="G1356"/>
  <c r="E1356"/>
  <c r="D1356"/>
  <c r="B1356"/>
  <c r="S1355"/>
  <c r="R1355"/>
  <c r="Q1355"/>
  <c r="O1355"/>
  <c r="N1355"/>
  <c r="M1355"/>
  <c r="L1355"/>
  <c r="K1355"/>
  <c r="J1355"/>
  <c r="I1355"/>
  <c r="H1355"/>
  <c r="G1355"/>
  <c r="E1355"/>
  <c r="D1355"/>
  <c r="S1352"/>
  <c r="B49" i="23"/>
  <c r="T49" s="1"/>
  <c r="C49" s="1"/>
  <c r="CK49" i="3" s="1"/>
  <c r="D1352" i="34"/>
  <c r="S1351"/>
  <c r="P1351"/>
  <c r="J1351"/>
  <c r="D1351"/>
  <c r="D1350"/>
  <c r="D1349"/>
  <c r="D1348"/>
  <c r="D1347"/>
  <c r="B1346"/>
  <c r="S1339"/>
  <c r="HG48" i="1"/>
  <c r="HH48" s="1"/>
  <c r="P1339" i="34" s="1"/>
  <c r="Z48" i="1"/>
  <c r="Q1324" i="34" s="1"/>
  <c r="AA48" i="1"/>
  <c r="AB48"/>
  <c r="AC48" s="1"/>
  <c r="AV48"/>
  <c r="AW48"/>
  <c r="AX48" s="1"/>
  <c r="BS48"/>
  <c r="BT48"/>
  <c r="BU48" s="1"/>
  <c r="CO48"/>
  <c r="CP48"/>
  <c r="DK48"/>
  <c r="Q1328" i="34" s="1"/>
  <c r="DL48" i="1"/>
  <c r="DM48"/>
  <c r="DN48" s="1"/>
  <c r="EG48"/>
  <c r="EH48"/>
  <c r="EI48" s="1"/>
  <c r="AF48"/>
  <c r="FS48"/>
  <c r="BB48"/>
  <c r="FV48"/>
  <c r="BY48"/>
  <c r="FY48"/>
  <c r="CU48"/>
  <c r="GG48"/>
  <c r="DQ48"/>
  <c r="GJ48"/>
  <c r="EM48"/>
  <c r="GM48"/>
  <c r="P1337" i="34"/>
  <c r="DZ48" i="3"/>
  <c r="M1337" i="34"/>
  <c r="ED48" i="3"/>
  <c r="J1337" i="34"/>
  <c r="DV48" i="3"/>
  <c r="G1337" i="34"/>
  <c r="CU48" i="3"/>
  <c r="CS48"/>
  <c r="DP48"/>
  <c r="DR48"/>
  <c r="D1337" i="34"/>
  <c r="S1336"/>
  <c r="P1336"/>
  <c r="M1336"/>
  <c r="J1336"/>
  <c r="G1336"/>
  <c r="D1336"/>
  <c r="P1335"/>
  <c r="M1335"/>
  <c r="J1335"/>
  <c r="G1335"/>
  <c r="D1335"/>
  <c r="FP48" i="1"/>
  <c r="V1334" i="34" s="1"/>
  <c r="U1334"/>
  <c r="T1334"/>
  <c r="FM48" i="1"/>
  <c r="P1334" i="34" s="1"/>
  <c r="FK48" i="1"/>
  <c r="M1334" i="34" s="1"/>
  <c r="FL48" i="1"/>
  <c r="J1334" i="34" s="1"/>
  <c r="FJ48" i="1"/>
  <c r="G1334" i="34" s="1"/>
  <c r="FI48" i="1"/>
  <c r="D1334" i="34" s="1"/>
  <c r="B1334"/>
  <c r="FF48" i="1"/>
  <c r="V1333" i="34" s="1"/>
  <c r="U1333"/>
  <c r="T1333"/>
  <c r="FC48" i="1"/>
  <c r="P1333" i="34" s="1"/>
  <c r="FA48" i="1"/>
  <c r="M1333" i="34" s="1"/>
  <c r="FB48" i="1"/>
  <c r="J1333" i="34" s="1"/>
  <c r="EZ48" i="1"/>
  <c r="G1333" i="34" s="1"/>
  <c r="EY48" i="1"/>
  <c r="D1333" i="34" s="1"/>
  <c r="B1333"/>
  <c r="EV48" i="1"/>
  <c r="V1332" i="34" s="1"/>
  <c r="U1332"/>
  <c r="T1332"/>
  <c r="ES48" i="1"/>
  <c r="P1332" i="34" s="1"/>
  <c r="EQ48" i="1"/>
  <c r="M1332" i="34" s="1"/>
  <c r="ER48" i="1"/>
  <c r="J1332" i="34" s="1"/>
  <c r="EP48" i="1"/>
  <c r="G1332" i="34" s="1"/>
  <c r="EO48" i="1"/>
  <c r="D1332" i="34" s="1"/>
  <c r="B1332"/>
  <c r="T1331"/>
  <c r="S1331"/>
  <c r="P1331"/>
  <c r="M1331"/>
  <c r="J1331"/>
  <c r="G1331"/>
  <c r="D1331"/>
  <c r="Q1329"/>
  <c r="DS48" i="1"/>
  <c r="DT48"/>
  <c r="DU48" s="1"/>
  <c r="DV48"/>
  <c r="DW48"/>
  <c r="DX48" s="1"/>
  <c r="DY48"/>
  <c r="DZ48"/>
  <c r="EC48"/>
  <c r="ED48"/>
  <c r="M1329" i="34"/>
  <c r="K1329"/>
  <c r="J1329"/>
  <c r="H1329"/>
  <c r="G1329"/>
  <c r="E1329"/>
  <c r="D1329"/>
  <c r="B1329"/>
  <c r="R1328"/>
  <c r="CW48" i="1"/>
  <c r="CX48"/>
  <c r="CZ48"/>
  <c r="DA48"/>
  <c r="DB48"/>
  <c r="DC48"/>
  <c r="DD48"/>
  <c r="DE48" s="1"/>
  <c r="L1328" i="34" s="1"/>
  <c r="DG48" i="1"/>
  <c r="DH48"/>
  <c r="DI48" s="1"/>
  <c r="O1328" i="34" s="1"/>
  <c r="M1328"/>
  <c r="K1328"/>
  <c r="J1328"/>
  <c r="I1328"/>
  <c r="H1328"/>
  <c r="G1328"/>
  <c r="E1328"/>
  <c r="D1328"/>
  <c r="B1328"/>
  <c r="Q1327"/>
  <c r="CA48" i="1"/>
  <c r="CB48"/>
  <c r="CC48" s="1"/>
  <c r="CD48"/>
  <c r="CE48"/>
  <c r="CF48" s="1"/>
  <c r="CG48"/>
  <c r="CH48"/>
  <c r="CK48"/>
  <c r="CL48"/>
  <c r="M1327" i="34"/>
  <c r="K1327"/>
  <c r="J1327"/>
  <c r="H1327"/>
  <c r="G1327"/>
  <c r="E1327"/>
  <c r="D1327"/>
  <c r="B1327"/>
  <c r="R1326"/>
  <c r="Q1326"/>
  <c r="BE48" i="1"/>
  <c r="BF48"/>
  <c r="BH48"/>
  <c r="BI48"/>
  <c r="BJ48"/>
  <c r="BK48"/>
  <c r="BL48"/>
  <c r="BM48" s="1"/>
  <c r="L1326" i="34" s="1"/>
  <c r="BO48" i="1"/>
  <c r="BP48"/>
  <c r="BQ48" s="1"/>
  <c r="O1326" i="34" s="1"/>
  <c r="M1326"/>
  <c r="K1326"/>
  <c r="J1326"/>
  <c r="I1326"/>
  <c r="H1326"/>
  <c r="G1326"/>
  <c r="E1326"/>
  <c r="D1326"/>
  <c r="BD48" i="1"/>
  <c r="B1326" i="34" s="1"/>
  <c r="R1325"/>
  <c r="Q1325"/>
  <c r="AH48" i="1"/>
  <c r="D1325" i="34" s="1"/>
  <c r="AI48" i="1"/>
  <c r="AJ48"/>
  <c r="F1325" i="34" s="1"/>
  <c r="AK48" i="1"/>
  <c r="AL48"/>
  <c r="AM48" s="1"/>
  <c r="I1325" i="34" s="1"/>
  <c r="AN48" i="1"/>
  <c r="AO48"/>
  <c r="AP48" s="1"/>
  <c r="AR48"/>
  <c r="M1325" i="34" s="1"/>
  <c r="AS48" i="1"/>
  <c r="AT48"/>
  <c r="O1325" i="34" s="1"/>
  <c r="N1325"/>
  <c r="J1325"/>
  <c r="G1325"/>
  <c r="E1325"/>
  <c r="B1325"/>
  <c r="R1324"/>
  <c r="L48" i="1"/>
  <c r="D1324" i="34" s="1"/>
  <c r="M48" i="1"/>
  <c r="N48"/>
  <c r="F1324" i="34" s="1"/>
  <c r="O48" i="1"/>
  <c r="P48"/>
  <c r="Q48" s="1"/>
  <c r="I1324" i="34" s="1"/>
  <c r="R48" i="1"/>
  <c r="S48"/>
  <c r="T48" s="1"/>
  <c r="V48"/>
  <c r="M1324" i="34" s="1"/>
  <c r="W48" i="1"/>
  <c r="X48"/>
  <c r="O1324" i="34" s="1"/>
  <c r="N1324"/>
  <c r="J1324"/>
  <c r="G1324"/>
  <c r="E1324"/>
  <c r="B1324"/>
  <c r="S1323"/>
  <c r="R1323"/>
  <c r="Q1323"/>
  <c r="O1323"/>
  <c r="N1323"/>
  <c r="M1323"/>
  <c r="L1323"/>
  <c r="K1323"/>
  <c r="J1323"/>
  <c r="I1323"/>
  <c r="H1323"/>
  <c r="G1323"/>
  <c r="E1323"/>
  <c r="D1323"/>
  <c r="S1320"/>
  <c r="B48" i="23"/>
  <c r="T48" s="1"/>
  <c r="C48" s="1"/>
  <c r="CK48" i="3" s="1"/>
  <c r="H48" i="1" s="1"/>
  <c r="G1320" i="34" s="1"/>
  <c r="D1320"/>
  <c r="S1319"/>
  <c r="P1319"/>
  <c r="J1319"/>
  <c r="D1319"/>
  <c r="D1318"/>
  <c r="D1317"/>
  <c r="D1316"/>
  <c r="D1315"/>
  <c r="B1314"/>
  <c r="S1307"/>
  <c r="HG47" i="1"/>
  <c r="HH47" s="1"/>
  <c r="P1307" i="34" s="1"/>
  <c r="Z47" i="1"/>
  <c r="AA47"/>
  <c r="AV47"/>
  <c r="Q1293" i="34" s="1"/>
  <c r="AW47" i="1"/>
  <c r="AX47"/>
  <c r="AY47" s="1"/>
  <c r="BS47"/>
  <c r="BT47"/>
  <c r="BU47" s="1"/>
  <c r="CO47"/>
  <c r="CP47"/>
  <c r="CQ47" s="1"/>
  <c r="DK47"/>
  <c r="DL47"/>
  <c r="EG47"/>
  <c r="Q1297" i="34" s="1"/>
  <c r="EH47" i="1"/>
  <c r="EI47"/>
  <c r="EJ47" s="1"/>
  <c r="AF47"/>
  <c r="FS47" s="1"/>
  <c r="BB47"/>
  <c r="FV47" s="1"/>
  <c r="BY47"/>
  <c r="FY47" s="1"/>
  <c r="CU47"/>
  <c r="GG47" s="1"/>
  <c r="DQ47"/>
  <c r="GJ47" s="1"/>
  <c r="EM47"/>
  <c r="GM47" s="1"/>
  <c r="P1305" i="34"/>
  <c r="DZ47" i="3"/>
  <c r="M1305" i="34"/>
  <c r="ED47" i="3"/>
  <c r="J1305" i="34"/>
  <c r="DV47" i="3"/>
  <c r="G1305" i="34"/>
  <c r="CU47" i="3"/>
  <c r="CS47"/>
  <c r="DP47"/>
  <c r="DR47"/>
  <c r="D1305" i="34"/>
  <c r="P1304"/>
  <c r="M1304"/>
  <c r="J1304"/>
  <c r="G1304"/>
  <c r="D1304"/>
  <c r="P1303"/>
  <c r="M1303"/>
  <c r="J1303"/>
  <c r="G1303"/>
  <c r="D1303"/>
  <c r="FP47" i="1"/>
  <c r="V1302" i="34"/>
  <c r="U1302"/>
  <c r="T1302"/>
  <c r="FM47" i="1"/>
  <c r="P1302" i="34"/>
  <c r="FK47" i="1"/>
  <c r="M1302" i="34"/>
  <c r="FL47" i="1"/>
  <c r="J1302" i="34"/>
  <c r="FJ47" i="1"/>
  <c r="G1302" i="34"/>
  <c r="FI47" i="1"/>
  <c r="D1302" i="34"/>
  <c r="B1302"/>
  <c r="FF47" i="1"/>
  <c r="V1301" i="34" s="1"/>
  <c r="U1301"/>
  <c r="T1301"/>
  <c r="FC47" i="1"/>
  <c r="P1301" i="34" s="1"/>
  <c r="FA47" i="1"/>
  <c r="M1301" i="34" s="1"/>
  <c r="FB47" i="1"/>
  <c r="J1301" i="34" s="1"/>
  <c r="EZ47" i="1"/>
  <c r="G1301" i="34" s="1"/>
  <c r="EY47" i="1"/>
  <c r="D1301" i="34" s="1"/>
  <c r="B1301"/>
  <c r="EV47" i="1"/>
  <c r="V1300" i="34"/>
  <c r="U1300"/>
  <c r="T1300"/>
  <c r="ES47" i="1"/>
  <c r="P1300" i="34"/>
  <c r="EQ47" i="1"/>
  <c r="M1300" i="34"/>
  <c r="ER47" i="1"/>
  <c r="J1300" i="34"/>
  <c r="EP47" i="1"/>
  <c r="G1300" i="34"/>
  <c r="EO47" i="1"/>
  <c r="D1300" i="34"/>
  <c r="B1300"/>
  <c r="T1299"/>
  <c r="S1299"/>
  <c r="P1299"/>
  <c r="M1299"/>
  <c r="J1299"/>
  <c r="G1299"/>
  <c r="D1299"/>
  <c r="R1297"/>
  <c r="DS47" i="1"/>
  <c r="DT47"/>
  <c r="DV47"/>
  <c r="DW47"/>
  <c r="DX47"/>
  <c r="DY47"/>
  <c r="DZ47"/>
  <c r="EA47" s="1"/>
  <c r="L1297" i="34" s="1"/>
  <c r="EC47" i="1"/>
  <c r="ED47"/>
  <c r="EE47" s="1"/>
  <c r="O1297" i="34" s="1"/>
  <c r="M1297"/>
  <c r="K1297"/>
  <c r="J1297"/>
  <c r="I1297"/>
  <c r="H1297"/>
  <c r="G1297"/>
  <c r="E1297"/>
  <c r="D1297"/>
  <c r="B1297"/>
  <c r="Q1296"/>
  <c r="CW47" i="1"/>
  <c r="CX47"/>
  <c r="CY47" s="1"/>
  <c r="CZ47"/>
  <c r="DA47"/>
  <c r="DB47" s="1"/>
  <c r="DC47"/>
  <c r="DD47"/>
  <c r="DG47"/>
  <c r="DH47"/>
  <c r="M1296" i="34"/>
  <c r="K1296"/>
  <c r="J1296"/>
  <c r="H1296"/>
  <c r="G1296"/>
  <c r="E1296"/>
  <c r="D1296"/>
  <c r="B1296"/>
  <c r="R1295"/>
  <c r="Q1295"/>
  <c r="CA47" i="1"/>
  <c r="CB47"/>
  <c r="CD47"/>
  <c r="CE47"/>
  <c r="CF47"/>
  <c r="CG47"/>
  <c r="CH47"/>
  <c r="CI47" s="1"/>
  <c r="L1295" i="34" s="1"/>
  <c r="CK47" i="1"/>
  <c r="CL47"/>
  <c r="CM47" s="1"/>
  <c r="O1295" i="34" s="1"/>
  <c r="M1295"/>
  <c r="K1295"/>
  <c r="J1295"/>
  <c r="I1295"/>
  <c r="H1295"/>
  <c r="G1295"/>
  <c r="E1295"/>
  <c r="D1295"/>
  <c r="B1295"/>
  <c r="Q1294"/>
  <c r="BE47" i="1"/>
  <c r="BF47"/>
  <c r="BG47" s="1"/>
  <c r="BH47"/>
  <c r="BI47"/>
  <c r="BJ47" s="1"/>
  <c r="BK47"/>
  <c r="BL47"/>
  <c r="BO47"/>
  <c r="BP47"/>
  <c r="M1294" i="34"/>
  <c r="K1294"/>
  <c r="J1294"/>
  <c r="H1294"/>
  <c r="G1294"/>
  <c r="E1294"/>
  <c r="D1294"/>
  <c r="BD47" i="1"/>
  <c r="B1294" i="34" s="1"/>
  <c r="R1293"/>
  <c r="AH47" i="1"/>
  <c r="D1293" i="34" s="1"/>
  <c r="AI47" i="1"/>
  <c r="AJ47"/>
  <c r="F1293" i="34" s="1"/>
  <c r="AK47" i="1"/>
  <c r="AL47"/>
  <c r="AM47" s="1"/>
  <c r="I1293" i="34" s="1"/>
  <c r="AN47" i="1"/>
  <c r="AO47"/>
  <c r="AP47" s="1"/>
  <c r="AR47"/>
  <c r="M1293" i="34" s="1"/>
  <c r="AS47" i="1"/>
  <c r="AT47"/>
  <c r="O1293" i="34" s="1"/>
  <c r="N1293"/>
  <c r="J1293"/>
  <c r="G1293"/>
  <c r="E1293"/>
  <c r="B1293"/>
  <c r="R1292"/>
  <c r="Q1292"/>
  <c r="L47" i="1"/>
  <c r="M47"/>
  <c r="N47" s="1"/>
  <c r="O47"/>
  <c r="G1292" i="34" s="1"/>
  <c r="P47" i="1"/>
  <c r="R47"/>
  <c r="J1292" i="34" s="1"/>
  <c r="S47" i="1"/>
  <c r="T47"/>
  <c r="L1292" i="34" s="1"/>
  <c r="V47" i="1"/>
  <c r="M1292" i="34" s="1"/>
  <c r="W47" i="1"/>
  <c r="X47" s="1"/>
  <c r="N1292" i="34"/>
  <c r="K1292"/>
  <c r="H1292"/>
  <c r="D1292"/>
  <c r="B1292"/>
  <c r="S1291"/>
  <c r="R1291"/>
  <c r="Q1291"/>
  <c r="O1291"/>
  <c r="N1291"/>
  <c r="M1291"/>
  <c r="L1291"/>
  <c r="K1291"/>
  <c r="J1291"/>
  <c r="I1291"/>
  <c r="H1291"/>
  <c r="G1291"/>
  <c r="E1291"/>
  <c r="D1291"/>
  <c r="S1288"/>
  <c r="B47" i="23"/>
  <c r="T47" s="1"/>
  <c r="C47" s="1"/>
  <c r="CK47" i="3" s="1"/>
  <c r="H47" i="1" s="1"/>
  <c r="G1288" i="34" s="1"/>
  <c r="D1288"/>
  <c r="S1287"/>
  <c r="P1287"/>
  <c r="J1287"/>
  <c r="D1287"/>
  <c r="D1286"/>
  <c r="D1285"/>
  <c r="D1284"/>
  <c r="D1283"/>
  <c r="B1282"/>
  <c r="S1275"/>
  <c r="HG46" i="1"/>
  <c r="HH46"/>
  <c r="P1275" i="34" s="1"/>
  <c r="AC46" i="1"/>
  <c r="FT46"/>
  <c r="AV46"/>
  <c r="AF95" i="36" s="1"/>
  <c r="AW46" i="1"/>
  <c r="AG95" i="36" s="1"/>
  <c r="BS46" i="1"/>
  <c r="AF145" i="36" s="1"/>
  <c r="BT46" i="1"/>
  <c r="AG145" i="36" s="1"/>
  <c r="CO46" i="1"/>
  <c r="AF195" i="36" s="1"/>
  <c r="CP46" i="1"/>
  <c r="AG195" i="36" s="1"/>
  <c r="DK46" i="1"/>
  <c r="AF245" i="36" s="1"/>
  <c r="DL46" i="1"/>
  <c r="AG245" i="36" s="1"/>
  <c r="DM46" i="1"/>
  <c r="AH245" i="36" s="1"/>
  <c r="EG46" i="1"/>
  <c r="AF295" i="36" s="1"/>
  <c r="EH46" i="1"/>
  <c r="AG295" i="36" s="1"/>
  <c r="AF46" i="1"/>
  <c r="FS46"/>
  <c r="BB46"/>
  <c r="FV46"/>
  <c r="BY46"/>
  <c r="FY46"/>
  <c r="CU46"/>
  <c r="GG46"/>
  <c r="DQ46"/>
  <c r="GJ46"/>
  <c r="EM46"/>
  <c r="GM46"/>
  <c r="P1273" i="34"/>
  <c r="DZ46" i="3"/>
  <c r="M1273" i="34"/>
  <c r="ED46" i="3"/>
  <c r="J1273" i="34"/>
  <c r="DV46" i="3"/>
  <c r="G1273" i="34"/>
  <c r="CU46" i="3"/>
  <c r="CS46"/>
  <c r="DP46"/>
  <c r="DR46"/>
  <c r="D1273" i="34"/>
  <c r="S1272"/>
  <c r="P1272"/>
  <c r="M1272"/>
  <c r="J1272"/>
  <c r="G1272"/>
  <c r="D1272"/>
  <c r="P1271"/>
  <c r="M1271"/>
  <c r="J1271"/>
  <c r="G1271"/>
  <c r="D1271"/>
  <c r="FP46" i="1"/>
  <c r="V1270" i="34" s="1"/>
  <c r="U1270"/>
  <c r="T1270"/>
  <c r="FM46" i="1"/>
  <c r="P1270" i="34" s="1"/>
  <c r="FK46" i="1"/>
  <c r="M1270" i="34" s="1"/>
  <c r="FL46" i="1"/>
  <c r="J1270" i="34" s="1"/>
  <c r="FJ46" i="1"/>
  <c r="G1270" i="34" s="1"/>
  <c r="FI46" i="1"/>
  <c r="D1270" i="34" s="1"/>
  <c r="B1270"/>
  <c r="FF46" i="1"/>
  <c r="V1269" i="34" s="1"/>
  <c r="U1269"/>
  <c r="T1269"/>
  <c r="FC46" i="1"/>
  <c r="P1269" i="34" s="1"/>
  <c r="FA46" i="1"/>
  <c r="M1269" i="34" s="1"/>
  <c r="FB46" i="1"/>
  <c r="J1269" i="34" s="1"/>
  <c r="EZ46" i="1"/>
  <c r="G1269" i="34" s="1"/>
  <c r="EY46" i="1"/>
  <c r="D1269" i="34" s="1"/>
  <c r="B1269"/>
  <c r="EV46" i="1"/>
  <c r="V1268" i="34" s="1"/>
  <c r="U1268"/>
  <c r="T1268"/>
  <c r="ES46" i="1"/>
  <c r="P1268" i="34" s="1"/>
  <c r="EQ46" i="1"/>
  <c r="M1268" i="34" s="1"/>
  <c r="ER46" i="1"/>
  <c r="J1268" i="34" s="1"/>
  <c r="EP46" i="1"/>
  <c r="G1268" i="34" s="1"/>
  <c r="EO46" i="1"/>
  <c r="D1268" i="34" s="1"/>
  <c r="B1268"/>
  <c r="T1267"/>
  <c r="S1267"/>
  <c r="P1267"/>
  <c r="M1267"/>
  <c r="J1267"/>
  <c r="G1267"/>
  <c r="D1267"/>
  <c r="Q1265"/>
  <c r="DS46" i="1"/>
  <c r="D295" i="36" s="1"/>
  <c r="DT46" i="1"/>
  <c r="E295" i="36" s="1"/>
  <c r="DV46" i="1"/>
  <c r="DY46"/>
  <c r="R295" i="36" s="1"/>
  <c r="DZ46" i="1"/>
  <c r="S295" i="36" s="1"/>
  <c r="EC46" i="1"/>
  <c r="Y295" i="36" s="1"/>
  <c r="ED46" i="1"/>
  <c r="Z295" i="36" s="1"/>
  <c r="M1265" i="34"/>
  <c r="K1265"/>
  <c r="J1265"/>
  <c r="H1265"/>
  <c r="G1265"/>
  <c r="D1265"/>
  <c r="B1265"/>
  <c r="S1264"/>
  <c r="R1264"/>
  <c r="Q1264"/>
  <c r="CW46" i="1"/>
  <c r="D245" i="36" s="1"/>
  <c r="CX46" i="1"/>
  <c r="E245" i="36" s="1"/>
  <c r="CZ46" i="1"/>
  <c r="K245" i="36" s="1"/>
  <c r="DA46" i="1"/>
  <c r="L245" i="36" s="1"/>
  <c r="DC46" i="1"/>
  <c r="R245" i="36" s="1"/>
  <c r="DD46" i="1"/>
  <c r="S245" i="36" s="1"/>
  <c r="DG46" i="1"/>
  <c r="Y245" i="36" s="1"/>
  <c r="DH46" i="1"/>
  <c r="Z245" i="36" s="1"/>
  <c r="M1264" i="34"/>
  <c r="K1264"/>
  <c r="J1264"/>
  <c r="H1264"/>
  <c r="G1264"/>
  <c r="E1264"/>
  <c r="D1264"/>
  <c r="B1264"/>
  <c r="CA46" i="1"/>
  <c r="D195" i="36" s="1"/>
  <c r="CB46" i="1"/>
  <c r="E195" i="36" s="1"/>
  <c r="CD46" i="1"/>
  <c r="K195" i="36" s="1"/>
  <c r="CE46" i="1"/>
  <c r="L195" i="36" s="1"/>
  <c r="CF46" i="1"/>
  <c r="M195" i="36" s="1"/>
  <c r="CG46" i="1"/>
  <c r="R195" i="36" s="1"/>
  <c r="CH46" i="1"/>
  <c r="S195" i="36" s="1"/>
  <c r="CK46" i="1"/>
  <c r="Y195" i="36" s="1"/>
  <c r="CL46" i="1"/>
  <c r="Z195" i="36" s="1"/>
  <c r="M1263" i="34"/>
  <c r="K1263"/>
  <c r="J1263"/>
  <c r="I1263"/>
  <c r="H1263"/>
  <c r="G1263"/>
  <c r="E1263"/>
  <c r="D1263"/>
  <c r="B1263"/>
  <c r="Q1262"/>
  <c r="BE46" i="1"/>
  <c r="D145" i="36" s="1"/>
  <c r="BF46" i="1"/>
  <c r="E145" i="36" s="1"/>
  <c r="BH46" i="1"/>
  <c r="K145" i="36" s="1"/>
  <c r="BI46" i="1"/>
  <c r="L145" i="36" s="1"/>
  <c r="BK46" i="1"/>
  <c r="R145" i="36" s="1"/>
  <c r="BL46" i="1"/>
  <c r="S145" i="36" s="1"/>
  <c r="BO46" i="1"/>
  <c r="Y145" i="36" s="1"/>
  <c r="BP46" i="1"/>
  <c r="Z145" i="36" s="1"/>
  <c r="M1262" i="34"/>
  <c r="K1262"/>
  <c r="J1262"/>
  <c r="H1262"/>
  <c r="G1262"/>
  <c r="E1262"/>
  <c r="D1262"/>
  <c r="BD46" i="1"/>
  <c r="B1262" i="34" s="1"/>
  <c r="Q1261"/>
  <c r="AH46" i="1"/>
  <c r="D95" i="36" s="1"/>
  <c r="AI46" i="1"/>
  <c r="E95" i="36" s="1"/>
  <c r="AK46" i="1"/>
  <c r="K95" i="36" s="1"/>
  <c r="AL46" i="1"/>
  <c r="L95" i="36" s="1"/>
  <c r="AN46" i="1"/>
  <c r="R95" i="36" s="1"/>
  <c r="AO46" i="1"/>
  <c r="S95" i="36" s="1"/>
  <c r="AP46" i="1"/>
  <c r="T95" i="36" s="1"/>
  <c r="AR46" i="1"/>
  <c r="Y95" i="36" s="1"/>
  <c r="AS46" i="1"/>
  <c r="Z95" i="36" s="1"/>
  <c r="N1261" i="34"/>
  <c r="K1261"/>
  <c r="H1261"/>
  <c r="D1261"/>
  <c r="B1261"/>
  <c r="AD46" i="1"/>
  <c r="AE46" s="1"/>
  <c r="V1260" i="34" s="1"/>
  <c r="T1260"/>
  <c r="S1260"/>
  <c r="R1260"/>
  <c r="Q1260"/>
  <c r="U46" i="1"/>
  <c r="Y46" s="1"/>
  <c r="P1260" i="34" s="1"/>
  <c r="O1260"/>
  <c r="N1260"/>
  <c r="M1260"/>
  <c r="L1260"/>
  <c r="K1260"/>
  <c r="J1260"/>
  <c r="I1260"/>
  <c r="H1260"/>
  <c r="G1260"/>
  <c r="F1260"/>
  <c r="E1260"/>
  <c r="D1260"/>
  <c r="B1260"/>
  <c r="S1259"/>
  <c r="R1259"/>
  <c r="Q1259"/>
  <c r="O1259"/>
  <c r="N1259"/>
  <c r="M1259"/>
  <c r="L1259"/>
  <c r="K1259"/>
  <c r="J1259"/>
  <c r="I1259"/>
  <c r="H1259"/>
  <c r="G1259"/>
  <c r="E1259"/>
  <c r="D1259"/>
  <c r="S1256"/>
  <c r="B46" i="23"/>
  <c r="T46" s="1"/>
  <c r="C46" s="1"/>
  <c r="CK46" i="3" s="1"/>
  <c r="H46" i="1" s="1"/>
  <c r="G1256" i="34" s="1"/>
  <c r="D1256"/>
  <c r="S1255"/>
  <c r="P1255"/>
  <c r="J1255"/>
  <c r="D1255"/>
  <c r="D1254"/>
  <c r="D1253"/>
  <c r="D1252"/>
  <c r="D1251"/>
  <c r="B1250"/>
  <c r="S1243"/>
  <c r="HG45" i="1"/>
  <c r="HH45" s="1"/>
  <c r="P1243" i="34" s="1"/>
  <c r="AC45" i="1"/>
  <c r="FT45" s="1"/>
  <c r="AV45"/>
  <c r="AF94" i="36" s="1"/>
  <c r="AW45" i="1"/>
  <c r="AG94" i="36" s="1"/>
  <c r="BS45" i="1"/>
  <c r="AF144" i="36" s="1"/>
  <c r="BT45" i="1"/>
  <c r="AG144" i="36" s="1"/>
  <c r="BU45" i="1"/>
  <c r="AH144" i="36" s="1"/>
  <c r="CO45" i="1"/>
  <c r="AF194" i="36" s="1"/>
  <c r="CP45" i="1"/>
  <c r="AG194" i="36" s="1"/>
  <c r="DK45" i="1"/>
  <c r="AF244" i="36" s="1"/>
  <c r="DL45" i="1"/>
  <c r="AG244" i="36" s="1"/>
  <c r="EG45" i="1"/>
  <c r="AF294" i="36" s="1"/>
  <c r="EH45" i="1"/>
  <c r="AG294" i="36" s="1"/>
  <c r="AF45" i="1"/>
  <c r="FS45" s="1"/>
  <c r="BB45"/>
  <c r="FV45" s="1"/>
  <c r="BY45"/>
  <c r="FY45" s="1"/>
  <c r="CU45"/>
  <c r="GG45" s="1"/>
  <c r="DQ45"/>
  <c r="GJ45" s="1"/>
  <c r="EM45"/>
  <c r="GM45" s="1"/>
  <c r="P1241" i="34"/>
  <c r="DZ45" i="3"/>
  <c r="M1241" i="34"/>
  <c r="ED45" i="3"/>
  <c r="J1241" i="34"/>
  <c r="DV45" i="3"/>
  <c r="G1241" i="34"/>
  <c r="CU45" i="3"/>
  <c r="CS45"/>
  <c r="DP45"/>
  <c r="DR45"/>
  <c r="D1241" i="34"/>
  <c r="P1240"/>
  <c r="M1240"/>
  <c r="J1240"/>
  <c r="G1240"/>
  <c r="D1240"/>
  <c r="P1239"/>
  <c r="M1239"/>
  <c r="J1239"/>
  <c r="G1239"/>
  <c r="D1239"/>
  <c r="FP45" i="1"/>
  <c r="V1238" i="34" s="1"/>
  <c r="U1238"/>
  <c r="T1238"/>
  <c r="FM45" i="1"/>
  <c r="P1238" i="34" s="1"/>
  <c r="FK45" i="1"/>
  <c r="M1238" i="34" s="1"/>
  <c r="FL45" i="1"/>
  <c r="J1238" i="34" s="1"/>
  <c r="FJ45" i="1"/>
  <c r="G1238" i="34" s="1"/>
  <c r="FI45" i="1"/>
  <c r="D1238" i="34" s="1"/>
  <c r="B1238"/>
  <c r="FF45" i="1"/>
  <c r="V1237" i="34"/>
  <c r="U1237"/>
  <c r="T1237"/>
  <c r="FC45" i="1"/>
  <c r="P1237" i="34"/>
  <c r="FA45" i="1"/>
  <c r="M1237" i="34"/>
  <c r="FB45" i="1"/>
  <c r="J1237" i="34"/>
  <c r="EZ45" i="1"/>
  <c r="G1237" i="34"/>
  <c r="EY45" i="1"/>
  <c r="D1237" i="34"/>
  <c r="B1237"/>
  <c r="EV45" i="1"/>
  <c r="V1236" i="34" s="1"/>
  <c r="U1236"/>
  <c r="T1236"/>
  <c r="ES45" i="1"/>
  <c r="P1236" i="34" s="1"/>
  <c r="EQ45" i="1"/>
  <c r="M1236" i="34" s="1"/>
  <c r="ER45" i="1"/>
  <c r="J1236" i="34" s="1"/>
  <c r="EP45" i="1"/>
  <c r="G1236" i="34" s="1"/>
  <c r="EO45" i="1"/>
  <c r="D1236" i="34" s="1"/>
  <c r="B1236"/>
  <c r="T1235"/>
  <c r="S1235"/>
  <c r="P1235"/>
  <c r="M1235"/>
  <c r="J1235"/>
  <c r="G1235"/>
  <c r="D1235"/>
  <c r="R1233"/>
  <c r="DS45" i="1"/>
  <c r="D294" i="36" s="1"/>
  <c r="DT45" i="1"/>
  <c r="E294" i="36" s="1"/>
  <c r="DU45" i="1"/>
  <c r="F294" i="36" s="1"/>
  <c r="DV45" i="1"/>
  <c r="DY45"/>
  <c r="R294" i="36" s="1"/>
  <c r="DZ45" i="1"/>
  <c r="S294" i="36" s="1"/>
  <c r="EA45" i="1"/>
  <c r="T294" i="36" s="1"/>
  <c r="EC45" i="1"/>
  <c r="Y294" i="36" s="1"/>
  <c r="ED45" i="1"/>
  <c r="Z294" i="36" s="1"/>
  <c r="N1233" i="34"/>
  <c r="K1233"/>
  <c r="H1233"/>
  <c r="G1233"/>
  <c r="F1233"/>
  <c r="E1233"/>
  <c r="D1233"/>
  <c r="B1233"/>
  <c r="R1232"/>
  <c r="CW45" i="1"/>
  <c r="D244" i="36" s="1"/>
  <c r="CX45" i="1"/>
  <c r="E244" i="36" s="1"/>
  <c r="CZ45" i="1"/>
  <c r="K244" i="36" s="1"/>
  <c r="DA45" i="1"/>
  <c r="L244" i="36" s="1"/>
  <c r="DC45" i="1"/>
  <c r="R244" i="36" s="1"/>
  <c r="DD45" i="1"/>
  <c r="S244" i="36" s="1"/>
  <c r="DE45" i="1"/>
  <c r="T244" i="36" s="1"/>
  <c r="DG45" i="1"/>
  <c r="Y244" i="36" s="1"/>
  <c r="DH45" i="1"/>
  <c r="Z244" i="36" s="1"/>
  <c r="N1232" i="34"/>
  <c r="K1232"/>
  <c r="H1232"/>
  <c r="D1232"/>
  <c r="B1232"/>
  <c r="R1231"/>
  <c r="Q1231"/>
  <c r="CA45" i="1"/>
  <c r="D194" i="36" s="1"/>
  <c r="CB45" i="1"/>
  <c r="E194" i="36" s="1"/>
  <c r="CC45" i="1"/>
  <c r="F194" i="36" s="1"/>
  <c r="CD45" i="1"/>
  <c r="K194" i="36" s="1"/>
  <c r="CE45" i="1"/>
  <c r="L194" i="36" s="1"/>
  <c r="CG45" i="1"/>
  <c r="R194" i="36" s="1"/>
  <c r="CH45" i="1"/>
  <c r="S194" i="36" s="1"/>
  <c r="CK45" i="1"/>
  <c r="Y194" i="36" s="1"/>
  <c r="CL45" i="1"/>
  <c r="Z194" i="36" s="1"/>
  <c r="CM45" i="1"/>
  <c r="AA194" i="36" s="1"/>
  <c r="N1231" i="34"/>
  <c r="J1231"/>
  <c r="G1231"/>
  <c r="E1231"/>
  <c r="B1231"/>
  <c r="R1230"/>
  <c r="BE45" i="1"/>
  <c r="D144" i="36" s="1"/>
  <c r="BF45" i="1"/>
  <c r="E144" i="36" s="1"/>
  <c r="BG45" i="1"/>
  <c r="F144" i="36" s="1"/>
  <c r="BH45" i="1"/>
  <c r="K144" i="36" s="1"/>
  <c r="BI45" i="1"/>
  <c r="L144" i="36" s="1"/>
  <c r="BK45" i="1"/>
  <c r="R144" i="36" s="1"/>
  <c r="BL45" i="1"/>
  <c r="S144" i="36" s="1"/>
  <c r="BO45" i="1"/>
  <c r="Y144" i="36" s="1"/>
  <c r="BP45" i="1"/>
  <c r="Z144" i="36" s="1"/>
  <c r="BQ45" i="1"/>
  <c r="AA144" i="36" s="1"/>
  <c r="N1230" i="34"/>
  <c r="J1230"/>
  <c r="G1230"/>
  <c r="E1230"/>
  <c r="BD45" i="1"/>
  <c r="B1230" i="34" s="1"/>
  <c r="Q1229"/>
  <c r="AH45" i="1"/>
  <c r="D94" i="36" s="1"/>
  <c r="AI45" i="1"/>
  <c r="E94" i="36" s="1"/>
  <c r="AK45" i="1"/>
  <c r="K94" i="36" s="1"/>
  <c r="AL45" i="1"/>
  <c r="L94" i="36" s="1"/>
  <c r="AN45" i="1"/>
  <c r="R94" i="36" s="1"/>
  <c r="AO45" i="1"/>
  <c r="S94" i="36" s="1"/>
  <c r="AR45" i="1"/>
  <c r="Y94" i="36" s="1"/>
  <c r="AS45" i="1"/>
  <c r="Z94" i="36" s="1"/>
  <c r="M1229" i="34"/>
  <c r="K1229"/>
  <c r="J1229"/>
  <c r="H1229"/>
  <c r="G1229"/>
  <c r="E1229"/>
  <c r="D1229"/>
  <c r="B1229"/>
  <c r="T1228"/>
  <c r="S1228"/>
  <c r="R1228"/>
  <c r="Q1228"/>
  <c r="U45" i="1"/>
  <c r="Y45" s="1"/>
  <c r="O1228" i="34"/>
  <c r="N1228"/>
  <c r="M1228"/>
  <c r="L1228"/>
  <c r="K1228"/>
  <c r="J1228"/>
  <c r="I1228"/>
  <c r="H1228"/>
  <c r="G1228"/>
  <c r="F1228"/>
  <c r="E1228"/>
  <c r="D1228"/>
  <c r="B1228"/>
  <c r="S1227"/>
  <c r="R1227"/>
  <c r="Q1227"/>
  <c r="O1227"/>
  <c r="N1227"/>
  <c r="M1227"/>
  <c r="L1227"/>
  <c r="K1227"/>
  <c r="J1227"/>
  <c r="I1227"/>
  <c r="H1227"/>
  <c r="G1227"/>
  <c r="E1227"/>
  <c r="D1227"/>
  <c r="S1224"/>
  <c r="B45" i="23"/>
  <c r="T45" s="1"/>
  <c r="C45" s="1"/>
  <c r="CK45" i="3" s="1"/>
  <c r="D1224" i="34"/>
  <c r="S1223"/>
  <c r="P1223"/>
  <c r="J1223"/>
  <c r="D1223"/>
  <c r="D1222"/>
  <c r="D1221"/>
  <c r="D1220"/>
  <c r="D1219"/>
  <c r="B1218"/>
  <c r="S1211"/>
  <c r="HG44" i="1"/>
  <c r="HH44" s="1"/>
  <c r="P1211" i="34" s="1"/>
  <c r="AC44" i="1"/>
  <c r="AD44" s="1"/>
  <c r="AE44" s="1"/>
  <c r="FU44" s="1"/>
  <c r="AV44"/>
  <c r="AF93" i="36" s="1"/>
  <c r="AW44" i="1"/>
  <c r="AG93" i="36" s="1"/>
  <c r="BS44" i="1"/>
  <c r="AF143" i="36" s="1"/>
  <c r="BT44" i="1"/>
  <c r="AG143" i="36" s="1"/>
  <c r="CO44" i="1"/>
  <c r="AF193" i="36" s="1"/>
  <c r="CP44" i="1"/>
  <c r="AG193" i="36" s="1"/>
  <c r="CQ44" i="1"/>
  <c r="AH193" i="36" s="1"/>
  <c r="DK44" i="1"/>
  <c r="AF243" i="36" s="1"/>
  <c r="DL44" i="1"/>
  <c r="AG243" i="36" s="1"/>
  <c r="EG44" i="1"/>
  <c r="AF293" i="36" s="1"/>
  <c r="EH44" i="1"/>
  <c r="AG293" i="36" s="1"/>
  <c r="HD44" i="1"/>
  <c r="D1211" i="34" s="1"/>
  <c r="P1209"/>
  <c r="DZ44" i="3"/>
  <c r="M1209" i="34"/>
  <c r="ED44" i="3"/>
  <c r="J1209" i="34"/>
  <c r="DV44" i="3"/>
  <c r="G1209" i="34"/>
  <c r="CU44" i="3"/>
  <c r="CS44"/>
  <c r="DP44"/>
  <c r="DR44"/>
  <c r="D1209" i="34"/>
  <c r="S1208"/>
  <c r="P1208"/>
  <c r="M1208"/>
  <c r="J1208"/>
  <c r="G1208"/>
  <c r="D1208"/>
  <c r="P1207"/>
  <c r="M1207"/>
  <c r="J1207"/>
  <c r="G1207"/>
  <c r="D1207"/>
  <c r="V1206"/>
  <c r="U1206"/>
  <c r="T1206"/>
  <c r="FM44" i="1"/>
  <c r="P1206" i="34" s="1"/>
  <c r="FK44" i="1"/>
  <c r="M1206" i="34" s="1"/>
  <c r="FL44" i="1"/>
  <c r="J1206" i="34" s="1"/>
  <c r="FJ44" i="1"/>
  <c r="G1206" i="34" s="1"/>
  <c r="FI44" i="1"/>
  <c r="D1206" i="34" s="1"/>
  <c r="B1206"/>
  <c r="V1205"/>
  <c r="U1205"/>
  <c r="T1205"/>
  <c r="FC44" i="1"/>
  <c r="P1205" i="34" s="1"/>
  <c r="FA44" i="1"/>
  <c r="M1205" i="34" s="1"/>
  <c r="FB44" i="1"/>
  <c r="J1205" i="34" s="1"/>
  <c r="EZ44" i="1"/>
  <c r="G1205" i="34" s="1"/>
  <c r="EY44" i="1"/>
  <c r="D1205" i="34" s="1"/>
  <c r="B1205"/>
  <c r="V1204"/>
  <c r="U1204"/>
  <c r="T1204"/>
  <c r="ES44" i="1"/>
  <c r="P1204" i="34" s="1"/>
  <c r="EQ44" i="1"/>
  <c r="M1204" i="34" s="1"/>
  <c r="ER44" i="1"/>
  <c r="J1204" i="34" s="1"/>
  <c r="EP44" i="1"/>
  <c r="G1204" i="34" s="1"/>
  <c r="EO44" i="1"/>
  <c r="D1204" i="34" s="1"/>
  <c r="B1204"/>
  <c r="T1203"/>
  <c r="S1203"/>
  <c r="P1203"/>
  <c r="M1203"/>
  <c r="J1203"/>
  <c r="G1203"/>
  <c r="D1203"/>
  <c r="Q1201"/>
  <c r="DS44" i="1"/>
  <c r="D293" i="36" s="1"/>
  <c r="DT44" i="1"/>
  <c r="E293" i="36" s="1"/>
  <c r="DV44" i="1"/>
  <c r="DY44"/>
  <c r="R293" i="36" s="1"/>
  <c r="DZ44" i="1"/>
  <c r="S293" i="36" s="1"/>
  <c r="EC44" i="1"/>
  <c r="Y293" i="36" s="1"/>
  <c r="ED44" i="1"/>
  <c r="Z293" i="36" s="1"/>
  <c r="M1201" i="34"/>
  <c r="K1201"/>
  <c r="J1201"/>
  <c r="H1201"/>
  <c r="G1201"/>
  <c r="D1201"/>
  <c r="B1201"/>
  <c r="Q1200"/>
  <c r="CW44" i="1"/>
  <c r="D243" i="36" s="1"/>
  <c r="CX44" i="1"/>
  <c r="E243" i="36" s="1"/>
  <c r="CZ44" i="1"/>
  <c r="K243" i="36" s="1"/>
  <c r="DA44" i="1"/>
  <c r="L243" i="36" s="1"/>
  <c r="DC44" i="1"/>
  <c r="R243" i="36" s="1"/>
  <c r="DD44" i="1"/>
  <c r="S243" i="36" s="1"/>
  <c r="DG44" i="1"/>
  <c r="Y243" i="36" s="1"/>
  <c r="DH44" i="1"/>
  <c r="Z243" i="36" s="1"/>
  <c r="M1200" i="34"/>
  <c r="K1200"/>
  <c r="J1200"/>
  <c r="H1200"/>
  <c r="G1200"/>
  <c r="E1200"/>
  <c r="D1200"/>
  <c r="B1200"/>
  <c r="R1199"/>
  <c r="CA44" i="1"/>
  <c r="D193" i="36" s="1"/>
  <c r="CB44" i="1"/>
  <c r="E193" i="36" s="1"/>
  <c r="CD44" i="1"/>
  <c r="K193" i="36" s="1"/>
  <c r="CE44" i="1"/>
  <c r="L193" i="36" s="1"/>
  <c r="CF44" i="1"/>
  <c r="M193" i="36" s="1"/>
  <c r="CG44" i="1"/>
  <c r="R193" i="36" s="1"/>
  <c r="CH44" i="1"/>
  <c r="S193" i="36" s="1"/>
  <c r="CK44" i="1"/>
  <c r="Y193" i="36" s="1"/>
  <c r="CL44" i="1"/>
  <c r="Z193" i="36" s="1"/>
  <c r="M1199" i="34"/>
  <c r="K1199"/>
  <c r="J1199"/>
  <c r="I1199"/>
  <c r="H1199"/>
  <c r="G1199"/>
  <c r="E1199"/>
  <c r="D1199"/>
  <c r="B1199"/>
  <c r="Q1198"/>
  <c r="BE44" i="1"/>
  <c r="D143" i="36" s="1"/>
  <c r="BF44" i="1"/>
  <c r="E143" i="36" s="1"/>
  <c r="BH44" i="1"/>
  <c r="K143" i="36" s="1"/>
  <c r="BI44" i="1"/>
  <c r="L143" i="36" s="1"/>
  <c r="BK44" i="1"/>
  <c r="R143" i="36" s="1"/>
  <c r="BL44" i="1"/>
  <c r="S143" i="36" s="1"/>
  <c r="BO44" i="1"/>
  <c r="Y143" i="36" s="1"/>
  <c r="BP44" i="1"/>
  <c r="Z143" i="36" s="1"/>
  <c r="M1198" i="34"/>
  <c r="K1198"/>
  <c r="J1198"/>
  <c r="H1198"/>
  <c r="G1198"/>
  <c r="E1198"/>
  <c r="D1198"/>
  <c r="B1198"/>
  <c r="R1197"/>
  <c r="Q1197"/>
  <c r="AH44" i="1"/>
  <c r="D93" i="36" s="1"/>
  <c r="AI44" i="1"/>
  <c r="E93" i="36" s="1"/>
  <c r="AK44" i="1"/>
  <c r="K93" i="36" s="1"/>
  <c r="AL44" i="1"/>
  <c r="L93" i="36" s="1"/>
  <c r="AM44" i="1"/>
  <c r="M93" i="36" s="1"/>
  <c r="AN44" i="1"/>
  <c r="R93" i="36" s="1"/>
  <c r="AO44" i="1"/>
  <c r="S93" i="36" s="1"/>
  <c r="AR44" i="1"/>
  <c r="Y93" i="36" s="1"/>
  <c r="AS44" i="1"/>
  <c r="Z93" i="36" s="1"/>
  <c r="M1197" i="34"/>
  <c r="K1197"/>
  <c r="J1197"/>
  <c r="I1197"/>
  <c r="H1197"/>
  <c r="G1197"/>
  <c r="E1197"/>
  <c r="D1197"/>
  <c r="B1197"/>
  <c r="U1196"/>
  <c r="S1196"/>
  <c r="R1196"/>
  <c r="Q1196"/>
  <c r="U44" i="1"/>
  <c r="Y44" s="1"/>
  <c r="O1196" i="34"/>
  <c r="N1196"/>
  <c r="M1196"/>
  <c r="L1196"/>
  <c r="K1196"/>
  <c r="J1196"/>
  <c r="I1196"/>
  <c r="H1196"/>
  <c r="G1196"/>
  <c r="F1196"/>
  <c r="E1196"/>
  <c r="D1196"/>
  <c r="B1196"/>
  <c r="S1195"/>
  <c r="R1195"/>
  <c r="Q1195"/>
  <c r="O1195"/>
  <c r="N1195"/>
  <c r="M1195"/>
  <c r="L1195"/>
  <c r="K1195"/>
  <c r="J1195"/>
  <c r="I1195"/>
  <c r="H1195"/>
  <c r="G1195"/>
  <c r="E1195"/>
  <c r="D1195"/>
  <c r="S1192"/>
  <c r="B44" i="23"/>
  <c r="H44" s="1"/>
  <c r="I44"/>
  <c r="M44" s="1"/>
  <c r="J44"/>
  <c r="R44" s="1"/>
  <c r="D1192" i="34"/>
  <c r="S1191"/>
  <c r="P1191"/>
  <c r="J1191"/>
  <c r="D1191"/>
  <c r="D1190"/>
  <c r="D1189"/>
  <c r="D1188"/>
  <c r="D1187"/>
  <c r="B1186"/>
  <c r="S1179"/>
  <c r="HG43" i="1"/>
  <c r="HH43" s="1"/>
  <c r="P1179" i="34" s="1"/>
  <c r="AC43" i="1"/>
  <c r="AD43" s="1"/>
  <c r="AE43" s="1"/>
  <c r="FU43" s="1"/>
  <c r="AV43"/>
  <c r="AF92" i="36" s="1"/>
  <c r="AW43" i="1"/>
  <c r="AG92" i="36" s="1"/>
  <c r="BS43" i="1"/>
  <c r="AF142" i="36" s="1"/>
  <c r="BT43" i="1"/>
  <c r="AG142" i="36" s="1"/>
  <c r="CO43" i="1"/>
  <c r="AF192" i="36" s="1"/>
  <c r="CP43" i="1"/>
  <c r="AG192" i="36" s="1"/>
  <c r="CQ43" i="1"/>
  <c r="AH192" i="36" s="1"/>
  <c r="DK43" i="1"/>
  <c r="AF242" i="36" s="1"/>
  <c r="DL43" i="1"/>
  <c r="AG242" i="36" s="1"/>
  <c r="EG43" i="1"/>
  <c r="AF292" i="36" s="1"/>
  <c r="EH43" i="1"/>
  <c r="AG292" i="36" s="1"/>
  <c r="HD43" i="1"/>
  <c r="D1179" i="34" s="1"/>
  <c r="P1177"/>
  <c r="DZ43" i="3"/>
  <c r="M1177" i="34"/>
  <c r="ED43" i="3"/>
  <c r="J1177" i="34"/>
  <c r="DV43" i="3"/>
  <c r="G1177" i="34"/>
  <c r="CU43" i="3"/>
  <c r="CS43"/>
  <c r="DP43"/>
  <c r="DR43"/>
  <c r="D1177" i="34"/>
  <c r="S1176"/>
  <c r="P1176"/>
  <c r="M1176"/>
  <c r="J1176"/>
  <c r="G1176"/>
  <c r="D1176"/>
  <c r="P1175"/>
  <c r="M1175"/>
  <c r="J1175"/>
  <c r="G1175"/>
  <c r="D1175"/>
  <c r="V1174"/>
  <c r="U1174"/>
  <c r="T1174"/>
  <c r="FM43" i="1"/>
  <c r="P1174" i="34" s="1"/>
  <c r="FK43" i="1"/>
  <c r="M1174" i="34" s="1"/>
  <c r="FL43" i="1"/>
  <c r="J1174" i="34" s="1"/>
  <c r="FJ43" i="1"/>
  <c r="G1174" i="34" s="1"/>
  <c r="FI43" i="1"/>
  <c r="D1174" i="34" s="1"/>
  <c r="B1174"/>
  <c r="V1173"/>
  <c r="U1173"/>
  <c r="T1173"/>
  <c r="FC43" i="1"/>
  <c r="P1173" i="34" s="1"/>
  <c r="FA43" i="1"/>
  <c r="M1173" i="34" s="1"/>
  <c r="FB43" i="1"/>
  <c r="J1173" i="34" s="1"/>
  <c r="EZ43" i="1"/>
  <c r="G1173" i="34" s="1"/>
  <c r="EY43" i="1"/>
  <c r="D1173" i="34" s="1"/>
  <c r="B1173"/>
  <c r="V1172"/>
  <c r="U1172"/>
  <c r="T1172"/>
  <c r="ES43" i="1"/>
  <c r="P1172" i="34" s="1"/>
  <c r="EQ43" i="1"/>
  <c r="M1172" i="34" s="1"/>
  <c r="ER43" i="1"/>
  <c r="J1172" i="34" s="1"/>
  <c r="EP43" i="1"/>
  <c r="G1172" i="34" s="1"/>
  <c r="EO43" i="1"/>
  <c r="D1172" i="34" s="1"/>
  <c r="B1172"/>
  <c r="T1171"/>
  <c r="S1171"/>
  <c r="P1171"/>
  <c r="M1171"/>
  <c r="J1171"/>
  <c r="G1171"/>
  <c r="D1171"/>
  <c r="Q1169"/>
  <c r="DS43" i="1"/>
  <c r="D292" i="36" s="1"/>
  <c r="DT43" i="1"/>
  <c r="E292" i="36" s="1"/>
  <c r="DV43" i="1"/>
  <c r="DY43"/>
  <c r="R292" i="36" s="1"/>
  <c r="DZ43" i="1"/>
  <c r="S292" i="36" s="1"/>
  <c r="EC43" i="1"/>
  <c r="Y292" i="36" s="1"/>
  <c r="ED43" i="1"/>
  <c r="Z292" i="36" s="1"/>
  <c r="M1169" i="34"/>
  <c r="K1169"/>
  <c r="J1169"/>
  <c r="H1169"/>
  <c r="G1169"/>
  <c r="D1169"/>
  <c r="B1169"/>
  <c r="Q1168"/>
  <c r="CW43" i="1"/>
  <c r="D242" i="36" s="1"/>
  <c r="CX43" i="1"/>
  <c r="E242" i="36" s="1"/>
  <c r="CZ43" i="1"/>
  <c r="K242" i="36" s="1"/>
  <c r="DA43" i="1"/>
  <c r="L242" i="36" s="1"/>
  <c r="DC43" i="1"/>
  <c r="R242" i="36" s="1"/>
  <c r="DD43" i="1"/>
  <c r="S242" i="36" s="1"/>
  <c r="DG43" i="1"/>
  <c r="Y242" i="36" s="1"/>
  <c r="DH43" i="1"/>
  <c r="Z242" i="36" s="1"/>
  <c r="M1168" i="34"/>
  <c r="K1168"/>
  <c r="J1168"/>
  <c r="H1168"/>
  <c r="G1168"/>
  <c r="E1168"/>
  <c r="D1168"/>
  <c r="B1168"/>
  <c r="R1167"/>
  <c r="CA43" i="1"/>
  <c r="D192" i="36" s="1"/>
  <c r="CB43" i="1"/>
  <c r="E192" i="36" s="1"/>
  <c r="CD43" i="1"/>
  <c r="K192" i="36" s="1"/>
  <c r="CE43" i="1"/>
  <c r="L192" i="36" s="1"/>
  <c r="CF43" i="1"/>
  <c r="M192" i="36" s="1"/>
  <c r="CG43" i="1"/>
  <c r="R192" i="36" s="1"/>
  <c r="CH43" i="1"/>
  <c r="S192" i="36" s="1"/>
  <c r="CK43" i="1"/>
  <c r="Y192" i="36" s="1"/>
  <c r="CL43" i="1"/>
  <c r="Z192" i="36" s="1"/>
  <c r="M1167" i="34"/>
  <c r="K1167"/>
  <c r="J1167"/>
  <c r="I1167"/>
  <c r="H1167"/>
  <c r="G1167"/>
  <c r="E1167"/>
  <c r="D1167"/>
  <c r="B1167"/>
  <c r="Q1166"/>
  <c r="BE43" i="1"/>
  <c r="D142" i="36" s="1"/>
  <c r="BF43" i="1"/>
  <c r="E142" i="36" s="1"/>
  <c r="BH43" i="1"/>
  <c r="K142" i="36" s="1"/>
  <c r="BI43" i="1"/>
  <c r="L142" i="36" s="1"/>
  <c r="BK43" i="1"/>
  <c r="R142" i="36" s="1"/>
  <c r="BL43" i="1"/>
  <c r="S142" i="36" s="1"/>
  <c r="BO43" i="1"/>
  <c r="Y142" i="36" s="1"/>
  <c r="BP43" i="1"/>
  <c r="Z142" i="36" s="1"/>
  <c r="M1166" i="34"/>
  <c r="K1166"/>
  <c r="J1166"/>
  <c r="H1166"/>
  <c r="G1166"/>
  <c r="E1166"/>
  <c r="D1166"/>
  <c r="B1166"/>
  <c r="R1165"/>
  <c r="Q1165"/>
  <c r="AH43" i="1"/>
  <c r="D92" i="36" s="1"/>
  <c r="AI43" i="1"/>
  <c r="E92" i="36" s="1"/>
  <c r="AK43" i="1"/>
  <c r="K92" i="36" s="1"/>
  <c r="AL43" i="1"/>
  <c r="L92" i="36" s="1"/>
  <c r="AM43" i="1"/>
  <c r="M92" i="36" s="1"/>
  <c r="AN43" i="1"/>
  <c r="R92" i="36" s="1"/>
  <c r="AO43" i="1"/>
  <c r="S92" i="36" s="1"/>
  <c r="AR43" i="1"/>
  <c r="Y92" i="36" s="1"/>
  <c r="AS43" i="1"/>
  <c r="Z92" i="36" s="1"/>
  <c r="M1165" i="34"/>
  <c r="K1165"/>
  <c r="J1165"/>
  <c r="I1165"/>
  <c r="H1165"/>
  <c r="G1165"/>
  <c r="E1165"/>
  <c r="D1165"/>
  <c r="B1165"/>
  <c r="U1164"/>
  <c r="S1164"/>
  <c r="R1164"/>
  <c r="Q1164"/>
  <c r="U43" i="1"/>
  <c r="Y43" s="1"/>
  <c r="O1164" i="34"/>
  <c r="N1164"/>
  <c r="M1164"/>
  <c r="L1164"/>
  <c r="K1164"/>
  <c r="J1164"/>
  <c r="I1164"/>
  <c r="H1164"/>
  <c r="G1164"/>
  <c r="F1164"/>
  <c r="E1164"/>
  <c r="D1164"/>
  <c r="B1164"/>
  <c r="S1163"/>
  <c r="R1163"/>
  <c r="Q1163"/>
  <c r="O1163"/>
  <c r="N1163"/>
  <c r="M1163"/>
  <c r="L1163"/>
  <c r="K1163"/>
  <c r="J1163"/>
  <c r="I1163"/>
  <c r="H1163"/>
  <c r="G1163"/>
  <c r="E1163"/>
  <c r="D1163"/>
  <c r="S1160"/>
  <c r="B43" i="23"/>
  <c r="H43" s="1"/>
  <c r="I43"/>
  <c r="M43" s="1"/>
  <c r="J43"/>
  <c r="R43" s="1"/>
  <c r="D1160" i="34"/>
  <c r="S1159"/>
  <c r="P1159"/>
  <c r="J1159"/>
  <c r="D1159"/>
  <c r="D1158"/>
  <c r="D1157"/>
  <c r="D1156"/>
  <c r="D1155"/>
  <c r="B1154"/>
  <c r="S1147"/>
  <c r="HG42" i="1"/>
  <c r="HH42" s="1"/>
  <c r="P1147" i="34" s="1"/>
  <c r="AC42" i="1"/>
  <c r="AD42" s="1"/>
  <c r="AE42" s="1"/>
  <c r="FU42" s="1"/>
  <c r="AV42"/>
  <c r="AF91" i="36" s="1"/>
  <c r="AW42" i="1"/>
  <c r="AG91" i="36" s="1"/>
  <c r="BS42" i="1"/>
  <c r="AF141" i="36" s="1"/>
  <c r="BT42" i="1"/>
  <c r="AG141" i="36" s="1"/>
  <c r="CO42" i="1"/>
  <c r="AF191" i="36" s="1"/>
  <c r="CP42" i="1"/>
  <c r="AG191" i="36" s="1"/>
  <c r="CQ42" i="1"/>
  <c r="AH191" i="36" s="1"/>
  <c r="DK42" i="1"/>
  <c r="AF241" i="36" s="1"/>
  <c r="DL42" i="1"/>
  <c r="AG241" i="36" s="1"/>
  <c r="EG42" i="1"/>
  <c r="AF291" i="36" s="1"/>
  <c r="EH42" i="1"/>
  <c r="AG291" i="36" s="1"/>
  <c r="HD42" i="1"/>
  <c r="D1147" i="34" s="1"/>
  <c r="P1145"/>
  <c r="DZ42" i="3"/>
  <c r="M1145" i="34"/>
  <c r="ED42" i="3"/>
  <c r="J1145" i="34"/>
  <c r="DV42" i="3"/>
  <c r="G1145" i="34"/>
  <c r="CU42" i="3"/>
  <c r="CS42"/>
  <c r="DP42"/>
  <c r="DR42"/>
  <c r="D1145" i="34"/>
  <c r="S1144"/>
  <c r="P1144"/>
  <c r="M1144"/>
  <c r="J1144"/>
  <c r="G1144"/>
  <c r="D1144"/>
  <c r="P1143"/>
  <c r="M1143"/>
  <c r="J1143"/>
  <c r="G1143"/>
  <c r="D1143"/>
  <c r="V1142"/>
  <c r="U1142"/>
  <c r="T1142"/>
  <c r="FM42" i="1"/>
  <c r="P1142" i="34" s="1"/>
  <c r="FK42" i="1"/>
  <c r="M1142" i="34" s="1"/>
  <c r="FL42" i="1"/>
  <c r="J1142" i="34" s="1"/>
  <c r="FJ42" i="1"/>
  <c r="G1142" i="34" s="1"/>
  <c r="FI42" i="1"/>
  <c r="D1142" i="34" s="1"/>
  <c r="B1142"/>
  <c r="T1141"/>
  <c r="FC42" i="1"/>
  <c r="P1141" i="34" s="1"/>
  <c r="FA42" i="1"/>
  <c r="M1141" i="34" s="1"/>
  <c r="FB42" i="1"/>
  <c r="J1141" i="34" s="1"/>
  <c r="EZ42" i="1"/>
  <c r="G1141" i="34" s="1"/>
  <c r="EY42" i="1"/>
  <c r="D1141" i="34" s="1"/>
  <c r="B1141"/>
  <c r="T1140"/>
  <c r="ES42" i="1"/>
  <c r="P1140" i="34" s="1"/>
  <c r="EQ42" i="1"/>
  <c r="M1140" i="34" s="1"/>
  <c r="ER42" i="1"/>
  <c r="J1140" i="34" s="1"/>
  <c r="EP42" i="1"/>
  <c r="G1140" i="34" s="1"/>
  <c r="EO42" i="1"/>
  <c r="D1140" i="34" s="1"/>
  <c r="B1140"/>
  <c r="T1139"/>
  <c r="S1139"/>
  <c r="P1139"/>
  <c r="M1139"/>
  <c r="J1139"/>
  <c r="G1139"/>
  <c r="D1139"/>
  <c r="Q1137"/>
  <c r="DS42" i="1"/>
  <c r="D291" i="36" s="1"/>
  <c r="DT42" i="1"/>
  <c r="E291" i="36" s="1"/>
  <c r="DV42" i="1"/>
  <c r="DY42"/>
  <c r="R291" i="36" s="1"/>
  <c r="DZ42" i="1"/>
  <c r="S291" i="36" s="1"/>
  <c r="EC42" i="1"/>
  <c r="Y291" i="36" s="1"/>
  <c r="ED42" i="1"/>
  <c r="Z291" i="36" s="1"/>
  <c r="M1137" i="34"/>
  <c r="K1137"/>
  <c r="J1137"/>
  <c r="H1137"/>
  <c r="G1137"/>
  <c r="D1137"/>
  <c r="B1137"/>
  <c r="Q1136"/>
  <c r="CW42" i="1"/>
  <c r="D241" i="36" s="1"/>
  <c r="CX42" i="1"/>
  <c r="E241" i="36" s="1"/>
  <c r="CZ42" i="1"/>
  <c r="K241" i="36" s="1"/>
  <c r="DA42" i="1"/>
  <c r="L241" i="36" s="1"/>
  <c r="DC42" i="1"/>
  <c r="R241" i="36" s="1"/>
  <c r="DD42" i="1"/>
  <c r="S241" i="36" s="1"/>
  <c r="DG42" i="1"/>
  <c r="Y241" i="36" s="1"/>
  <c r="DH42" i="1"/>
  <c r="Z241" i="36" s="1"/>
  <c r="M1136" i="34"/>
  <c r="K1136"/>
  <c r="J1136"/>
  <c r="H1136"/>
  <c r="G1136"/>
  <c r="E1136"/>
  <c r="D1136"/>
  <c r="B1136"/>
  <c r="R1135"/>
  <c r="CA42" i="1"/>
  <c r="D191" i="36" s="1"/>
  <c r="CB42" i="1"/>
  <c r="E191" i="36" s="1"/>
  <c r="CD42" i="1"/>
  <c r="K191" i="36" s="1"/>
  <c r="CE42" i="1"/>
  <c r="L191" i="36" s="1"/>
  <c r="CF42" i="1"/>
  <c r="M191" i="36" s="1"/>
  <c r="CG42" i="1"/>
  <c r="R191" i="36" s="1"/>
  <c r="CH42" i="1"/>
  <c r="S191" i="36" s="1"/>
  <c r="CK42" i="1"/>
  <c r="Y191" i="36" s="1"/>
  <c r="CL42" i="1"/>
  <c r="Z191" i="36" s="1"/>
  <c r="M1135" i="34"/>
  <c r="K1135"/>
  <c r="J1135"/>
  <c r="I1135"/>
  <c r="H1135"/>
  <c r="G1135"/>
  <c r="E1135"/>
  <c r="D1135"/>
  <c r="B1135"/>
  <c r="Q1134"/>
  <c r="BE42" i="1"/>
  <c r="D141" i="36" s="1"/>
  <c r="BF42" i="1"/>
  <c r="E141" i="36" s="1"/>
  <c r="BH42" i="1"/>
  <c r="K141" i="36" s="1"/>
  <c r="BI42" i="1"/>
  <c r="L141" i="36" s="1"/>
  <c r="BK42" i="1"/>
  <c r="R141" i="36" s="1"/>
  <c r="BL42" i="1"/>
  <c r="S141" i="36" s="1"/>
  <c r="BO42" i="1"/>
  <c r="Y141" i="36" s="1"/>
  <c r="BP42" i="1"/>
  <c r="Z141" i="36" s="1"/>
  <c r="M1134" i="34"/>
  <c r="K1134"/>
  <c r="J1134"/>
  <c r="H1134"/>
  <c r="G1134"/>
  <c r="E1134"/>
  <c r="D1134"/>
  <c r="B1134"/>
  <c r="R1133"/>
  <c r="Q1133"/>
  <c r="AH42" i="1"/>
  <c r="D91" i="36" s="1"/>
  <c r="AI42" i="1"/>
  <c r="E91" i="36" s="1"/>
  <c r="AK42" i="1"/>
  <c r="K91" i="36" s="1"/>
  <c r="AL42" i="1"/>
  <c r="L91" i="36" s="1"/>
  <c r="AM42" i="1"/>
  <c r="M91" i="36" s="1"/>
  <c r="AN42" i="1"/>
  <c r="R91" i="36" s="1"/>
  <c r="AO42" i="1"/>
  <c r="S91" i="36" s="1"/>
  <c r="AR42" i="1"/>
  <c r="Y91" i="36" s="1"/>
  <c r="AS42" i="1"/>
  <c r="Z91" i="36" s="1"/>
  <c r="M1133" i="34"/>
  <c r="K1133"/>
  <c r="J1133"/>
  <c r="I1133"/>
  <c r="H1133"/>
  <c r="G1133"/>
  <c r="E1133"/>
  <c r="D1133"/>
  <c r="B1133"/>
  <c r="U1132"/>
  <c r="S1132"/>
  <c r="R1132"/>
  <c r="Q1132"/>
  <c r="U42" i="1"/>
  <c r="Y42" s="1"/>
  <c r="O1132" i="34"/>
  <c r="N1132"/>
  <c r="M1132"/>
  <c r="L1132"/>
  <c r="K1132"/>
  <c r="J1132"/>
  <c r="I1132"/>
  <c r="H1132"/>
  <c r="G1132"/>
  <c r="F1132"/>
  <c r="E1132"/>
  <c r="D1132"/>
  <c r="B1132"/>
  <c r="S1131"/>
  <c r="R1131"/>
  <c r="Q1131"/>
  <c r="O1131"/>
  <c r="N1131"/>
  <c r="M1131"/>
  <c r="L1131"/>
  <c r="K1131"/>
  <c r="J1131"/>
  <c r="I1131"/>
  <c r="H1131"/>
  <c r="G1131"/>
  <c r="E1131"/>
  <c r="D1131"/>
  <c r="S1128"/>
  <c r="B42" i="23"/>
  <c r="H42" s="1"/>
  <c r="I42"/>
  <c r="M42" s="1"/>
  <c r="J42"/>
  <c r="R42" s="1"/>
  <c r="D1128" i="34"/>
  <c r="S1127"/>
  <c r="P1127"/>
  <c r="J1127"/>
  <c r="D1127"/>
  <c r="D1126"/>
  <c r="D1125"/>
  <c r="D1124"/>
  <c r="D1123"/>
  <c r="B1122"/>
  <c r="S1115"/>
  <c r="HG41" i="1"/>
  <c r="HH41" s="1"/>
  <c r="P1115" i="34" s="1"/>
  <c r="AC41" i="1"/>
  <c r="AD41" s="1"/>
  <c r="AE41" s="1"/>
  <c r="FU41" s="1"/>
  <c r="AV41"/>
  <c r="AF90" i="36" s="1"/>
  <c r="AW41" i="1"/>
  <c r="AG90" i="36" s="1"/>
  <c r="BS41" i="1"/>
  <c r="AF140" i="36" s="1"/>
  <c r="BT41" i="1"/>
  <c r="AG140" i="36" s="1"/>
  <c r="CO41" i="1"/>
  <c r="AF190" i="36" s="1"/>
  <c r="CP41" i="1"/>
  <c r="AG190" i="36" s="1"/>
  <c r="CQ41" i="1"/>
  <c r="AH190" i="36" s="1"/>
  <c r="DK41" i="1"/>
  <c r="AF240" i="36" s="1"/>
  <c r="DL41" i="1"/>
  <c r="AG240" i="36" s="1"/>
  <c r="EG41" i="1"/>
  <c r="AF290" i="36" s="1"/>
  <c r="EH41" i="1"/>
  <c r="AG290" i="36" s="1"/>
  <c r="HD41" i="1"/>
  <c r="D1115" i="34" s="1"/>
  <c r="P1113"/>
  <c r="DZ41" i="3"/>
  <c r="M1113" i="34"/>
  <c r="ED41" i="3"/>
  <c r="J1113" i="34"/>
  <c r="DV41" i="3"/>
  <c r="G1113" i="34"/>
  <c r="CU41" i="3"/>
  <c r="CS41"/>
  <c r="DP41"/>
  <c r="DR41"/>
  <c r="D1113" i="34"/>
  <c r="S1112"/>
  <c r="P1112"/>
  <c r="M1112"/>
  <c r="J1112"/>
  <c r="G1112"/>
  <c r="D1112"/>
  <c r="P1111"/>
  <c r="M1111"/>
  <c r="J1111"/>
  <c r="G1111"/>
  <c r="D1111"/>
  <c r="V1110"/>
  <c r="U1110"/>
  <c r="T1110"/>
  <c r="FM41" i="1"/>
  <c r="P1110" i="34" s="1"/>
  <c r="FK41" i="1"/>
  <c r="M1110" i="34" s="1"/>
  <c r="FL41" i="1"/>
  <c r="J1110" i="34" s="1"/>
  <c r="FJ41" i="1"/>
  <c r="G1110" i="34" s="1"/>
  <c r="FI41" i="1"/>
  <c r="D1110" i="34" s="1"/>
  <c r="B1110"/>
  <c r="V1109"/>
  <c r="U1109"/>
  <c r="T1109"/>
  <c r="FC41" i="1"/>
  <c r="P1109" i="34" s="1"/>
  <c r="FA41" i="1"/>
  <c r="M1109" i="34" s="1"/>
  <c r="FB41" i="1"/>
  <c r="J1109" i="34" s="1"/>
  <c r="EZ41" i="1"/>
  <c r="G1109" i="34" s="1"/>
  <c r="EY41" i="1"/>
  <c r="D1109" i="34" s="1"/>
  <c r="B1109"/>
  <c r="V1108"/>
  <c r="U1108"/>
  <c r="T1108"/>
  <c r="ES41" i="1"/>
  <c r="P1108" i="34" s="1"/>
  <c r="EQ41" i="1"/>
  <c r="M1108" i="34" s="1"/>
  <c r="ER41" i="1"/>
  <c r="J1108" i="34" s="1"/>
  <c r="EP41" i="1"/>
  <c r="G1108" i="34" s="1"/>
  <c r="EO41" i="1"/>
  <c r="D1108" i="34" s="1"/>
  <c r="B1108"/>
  <c r="T1107"/>
  <c r="S1107"/>
  <c r="P1107"/>
  <c r="M1107"/>
  <c r="J1107"/>
  <c r="G1107"/>
  <c r="D1107"/>
  <c r="Q1105"/>
  <c r="DS41" i="1"/>
  <c r="D290" i="36" s="1"/>
  <c r="DT41" i="1"/>
  <c r="E290" i="36" s="1"/>
  <c r="DV41" i="1"/>
  <c r="DY41"/>
  <c r="R290" i="36" s="1"/>
  <c r="DZ41" i="1"/>
  <c r="S290" i="36" s="1"/>
  <c r="EC41" i="1"/>
  <c r="Y290" i="36" s="1"/>
  <c r="ED41" i="1"/>
  <c r="Z290" i="36" s="1"/>
  <c r="M1105" i="34"/>
  <c r="K1105"/>
  <c r="J1105"/>
  <c r="H1105"/>
  <c r="G1105"/>
  <c r="D1105"/>
  <c r="B1105"/>
  <c r="Q1104"/>
  <c r="CW41" i="1"/>
  <c r="D240" i="36" s="1"/>
  <c r="CX41" i="1"/>
  <c r="E240" i="36" s="1"/>
  <c r="CZ41" i="1"/>
  <c r="K240" i="36" s="1"/>
  <c r="DA41" i="1"/>
  <c r="L240" i="36" s="1"/>
  <c r="DC41" i="1"/>
  <c r="R240" i="36" s="1"/>
  <c r="DD41" i="1"/>
  <c r="S240" i="36" s="1"/>
  <c r="DG41" i="1"/>
  <c r="Y240" i="36" s="1"/>
  <c r="DH41" i="1"/>
  <c r="Z240" i="36" s="1"/>
  <c r="M1104" i="34"/>
  <c r="K1104"/>
  <c r="J1104"/>
  <c r="H1104"/>
  <c r="G1104"/>
  <c r="E1104"/>
  <c r="D1104"/>
  <c r="B1104"/>
  <c r="R1103"/>
  <c r="CA41" i="1"/>
  <c r="D190" i="36" s="1"/>
  <c r="CB41" i="1"/>
  <c r="E190" i="36" s="1"/>
  <c r="CD41" i="1"/>
  <c r="K190" i="36" s="1"/>
  <c r="CE41" i="1"/>
  <c r="L190" i="36" s="1"/>
  <c r="CF41" i="1"/>
  <c r="M190" i="36" s="1"/>
  <c r="CG41" i="1"/>
  <c r="R190" i="36" s="1"/>
  <c r="CH41" i="1"/>
  <c r="S190" i="36" s="1"/>
  <c r="CK41" i="1"/>
  <c r="Y190" i="36" s="1"/>
  <c r="CL41" i="1"/>
  <c r="Z190" i="36" s="1"/>
  <c r="M1103" i="34"/>
  <c r="K1103"/>
  <c r="J1103"/>
  <c r="I1103"/>
  <c r="H1103"/>
  <c r="G1103"/>
  <c r="E1103"/>
  <c r="D1103"/>
  <c r="B1103"/>
  <c r="Q1102"/>
  <c r="BE41" i="1"/>
  <c r="D140" i="36" s="1"/>
  <c r="BF41" i="1"/>
  <c r="E140" i="36" s="1"/>
  <c r="BH41" i="1"/>
  <c r="K140" i="36" s="1"/>
  <c r="BI41" i="1"/>
  <c r="L140" i="36" s="1"/>
  <c r="BK41" i="1"/>
  <c r="R140" i="36" s="1"/>
  <c r="BL41" i="1"/>
  <c r="S140" i="36" s="1"/>
  <c r="BO41" i="1"/>
  <c r="Y140" i="36" s="1"/>
  <c r="BP41" i="1"/>
  <c r="Z140" i="36" s="1"/>
  <c r="M1102" i="34"/>
  <c r="K1102"/>
  <c r="J1102"/>
  <c r="H1102"/>
  <c r="G1102"/>
  <c r="E1102"/>
  <c r="D1102"/>
  <c r="B1102"/>
  <c r="R1101"/>
  <c r="Q1101"/>
  <c r="AH41" i="1"/>
  <c r="D90" i="36" s="1"/>
  <c r="AI41" i="1"/>
  <c r="E90" i="36" s="1"/>
  <c r="AK41" i="1"/>
  <c r="K90" i="36" s="1"/>
  <c r="AL41" i="1"/>
  <c r="L90" i="36" s="1"/>
  <c r="AM41" i="1"/>
  <c r="M90" i="36" s="1"/>
  <c r="AN41" i="1"/>
  <c r="R90" i="36" s="1"/>
  <c r="AO41" i="1"/>
  <c r="S90" i="36" s="1"/>
  <c r="AR41" i="1"/>
  <c r="Y90" i="36" s="1"/>
  <c r="AS41" i="1"/>
  <c r="Z90" i="36" s="1"/>
  <c r="M1101" i="34"/>
  <c r="K1101"/>
  <c r="J1101"/>
  <c r="I1101"/>
  <c r="H1101"/>
  <c r="G1101"/>
  <c r="E1101"/>
  <c r="D1101"/>
  <c r="B1101"/>
  <c r="U1100"/>
  <c r="S1100"/>
  <c r="R1100"/>
  <c r="Q1100"/>
  <c r="U41" i="1"/>
  <c r="Y41" s="1"/>
  <c r="O1100" i="34"/>
  <c r="N1100"/>
  <c r="M1100"/>
  <c r="L1100"/>
  <c r="K1100"/>
  <c r="J1100"/>
  <c r="I1100"/>
  <c r="H1100"/>
  <c r="G1100"/>
  <c r="F1100"/>
  <c r="E1100"/>
  <c r="D1100"/>
  <c r="B1100"/>
  <c r="S1099"/>
  <c r="R1099"/>
  <c r="Q1099"/>
  <c r="O1099"/>
  <c r="N1099"/>
  <c r="M1099"/>
  <c r="L1099"/>
  <c r="K1099"/>
  <c r="J1099"/>
  <c r="I1099"/>
  <c r="H1099"/>
  <c r="G1099"/>
  <c r="E1099"/>
  <c r="D1099"/>
  <c r="S1096"/>
  <c r="B41" i="23"/>
  <c r="H41" s="1"/>
  <c r="I41"/>
  <c r="M41" s="1"/>
  <c r="J41"/>
  <c r="R41" s="1"/>
  <c r="D1096" i="34"/>
  <c r="S1095"/>
  <c r="P1095"/>
  <c r="J1095"/>
  <c r="D1095"/>
  <c r="D1094"/>
  <c r="D1093"/>
  <c r="D1092"/>
  <c r="D1091"/>
  <c r="B1090"/>
  <c r="S1083"/>
  <c r="HG40" i="1"/>
  <c r="HH40" s="1"/>
  <c r="P1083" i="34" s="1"/>
  <c r="AC40" i="1"/>
  <c r="AD40" s="1"/>
  <c r="AE40" s="1"/>
  <c r="FU40" s="1"/>
  <c r="AV40"/>
  <c r="AF89" i="36" s="1"/>
  <c r="AW40" i="1"/>
  <c r="AG89" i="36" s="1"/>
  <c r="BS40" i="1"/>
  <c r="AF139" i="36" s="1"/>
  <c r="BT40" i="1"/>
  <c r="AG139" i="36" s="1"/>
  <c r="CO40" i="1"/>
  <c r="AF189" i="36" s="1"/>
  <c r="CP40" i="1"/>
  <c r="AG189" i="36" s="1"/>
  <c r="CQ40" i="1"/>
  <c r="AH189" i="36" s="1"/>
  <c r="DK40" i="1"/>
  <c r="AF239" i="36" s="1"/>
  <c r="DL40" i="1"/>
  <c r="AG239" i="36" s="1"/>
  <c r="EG40" i="1"/>
  <c r="AF289" i="36" s="1"/>
  <c r="EH40" i="1"/>
  <c r="AG289" i="36" s="1"/>
  <c r="HD40" i="1"/>
  <c r="D1083" i="34" s="1"/>
  <c r="P1081"/>
  <c r="DZ40" i="3"/>
  <c r="M1081" i="34"/>
  <c r="ED40" i="3"/>
  <c r="J1081" i="34"/>
  <c r="DV40" i="3"/>
  <c r="G1081" i="34"/>
  <c r="CU40" i="3"/>
  <c r="CS40"/>
  <c r="DP40"/>
  <c r="DR40"/>
  <c r="D1081" i="34"/>
  <c r="S1080"/>
  <c r="P1080"/>
  <c r="M1080"/>
  <c r="J1080"/>
  <c r="G1080"/>
  <c r="D1080"/>
  <c r="P1079"/>
  <c r="M1079"/>
  <c r="J1079"/>
  <c r="G1079"/>
  <c r="D1079"/>
  <c r="V1078"/>
  <c r="U1078"/>
  <c r="T1078"/>
  <c r="FM40" i="1"/>
  <c r="P1078" i="34" s="1"/>
  <c r="FK40" i="1"/>
  <c r="M1078" i="34" s="1"/>
  <c r="FL40" i="1"/>
  <c r="J1078" i="34" s="1"/>
  <c r="FJ40" i="1"/>
  <c r="G1078" i="34" s="1"/>
  <c r="FI40" i="1"/>
  <c r="D1078" i="34" s="1"/>
  <c r="B1078"/>
  <c r="V1077"/>
  <c r="U1077"/>
  <c r="T1077"/>
  <c r="FC40" i="1"/>
  <c r="P1077" i="34" s="1"/>
  <c r="FA40" i="1"/>
  <c r="M1077" i="34" s="1"/>
  <c r="FB40" i="1"/>
  <c r="J1077" i="34" s="1"/>
  <c r="EZ40" i="1"/>
  <c r="G1077" i="34" s="1"/>
  <c r="EY40" i="1"/>
  <c r="D1077" i="34" s="1"/>
  <c r="B1077"/>
  <c r="V1076"/>
  <c r="U1076"/>
  <c r="T1076"/>
  <c r="ES40" i="1"/>
  <c r="P1076" i="34" s="1"/>
  <c r="EQ40" i="1"/>
  <c r="M1076" i="34" s="1"/>
  <c r="ER40" i="1"/>
  <c r="J1076" i="34" s="1"/>
  <c r="EP40" i="1"/>
  <c r="G1076" i="34" s="1"/>
  <c r="EO40" i="1"/>
  <c r="D1076" i="34" s="1"/>
  <c r="B1076"/>
  <c r="T1075"/>
  <c r="S1075"/>
  <c r="P1075"/>
  <c r="M1075"/>
  <c r="J1075"/>
  <c r="G1075"/>
  <c r="D1075"/>
  <c r="Q1073"/>
  <c r="DS40" i="1"/>
  <c r="D289" i="36" s="1"/>
  <c r="DT40" i="1"/>
  <c r="E289" i="36" s="1"/>
  <c r="DV40" i="1"/>
  <c r="DY40"/>
  <c r="R289" i="36" s="1"/>
  <c r="DZ40" i="1"/>
  <c r="S289" i="36" s="1"/>
  <c r="EC40" i="1"/>
  <c r="Y289" i="36" s="1"/>
  <c r="ED40" i="1"/>
  <c r="Z289" i="36" s="1"/>
  <c r="M1073" i="34"/>
  <c r="K1073"/>
  <c r="J1073"/>
  <c r="H1073"/>
  <c r="G1073"/>
  <c r="D1073"/>
  <c r="B1073"/>
  <c r="Q1072"/>
  <c r="CW40" i="1"/>
  <c r="D239" i="36" s="1"/>
  <c r="CX40" i="1"/>
  <c r="E239" i="36" s="1"/>
  <c r="CZ40" i="1"/>
  <c r="K239" i="36" s="1"/>
  <c r="DA40" i="1"/>
  <c r="L239" i="36" s="1"/>
  <c r="DC40" i="1"/>
  <c r="R239" i="36" s="1"/>
  <c r="DD40" i="1"/>
  <c r="S239" i="36" s="1"/>
  <c r="DG40" i="1"/>
  <c r="Y239" i="36" s="1"/>
  <c r="DH40" i="1"/>
  <c r="Z239" i="36" s="1"/>
  <c r="M1072" i="34"/>
  <c r="K1072"/>
  <c r="J1072"/>
  <c r="H1072"/>
  <c r="G1072"/>
  <c r="E1072"/>
  <c r="D1072"/>
  <c r="B1072"/>
  <c r="R1071"/>
  <c r="CA40" i="1"/>
  <c r="D189" i="36" s="1"/>
  <c r="CB40" i="1"/>
  <c r="E189" i="36" s="1"/>
  <c r="CD40" i="1"/>
  <c r="K189" i="36" s="1"/>
  <c r="CE40" i="1"/>
  <c r="L189" i="36" s="1"/>
  <c r="CF40" i="1"/>
  <c r="M189" i="36" s="1"/>
  <c r="CG40" i="1"/>
  <c r="R189" i="36" s="1"/>
  <c r="CH40" i="1"/>
  <c r="S189" i="36" s="1"/>
  <c r="CK40" i="1"/>
  <c r="Y189" i="36" s="1"/>
  <c r="CL40" i="1"/>
  <c r="Z189" i="36" s="1"/>
  <c r="M1071" i="34"/>
  <c r="K1071"/>
  <c r="J1071"/>
  <c r="I1071"/>
  <c r="H1071"/>
  <c r="G1071"/>
  <c r="E1071"/>
  <c r="D1071"/>
  <c r="B1071"/>
  <c r="Q1070"/>
  <c r="BE40" i="1"/>
  <c r="D139" i="36" s="1"/>
  <c r="BF40" i="1"/>
  <c r="E139" i="36" s="1"/>
  <c r="BH40" i="1"/>
  <c r="K139" i="36" s="1"/>
  <c r="BI40" i="1"/>
  <c r="L139" i="36" s="1"/>
  <c r="BK40" i="1"/>
  <c r="R139" i="36" s="1"/>
  <c r="BL40" i="1"/>
  <c r="S139" i="36" s="1"/>
  <c r="BO40" i="1"/>
  <c r="Y139" i="36" s="1"/>
  <c r="BP40" i="1"/>
  <c r="Z139" i="36" s="1"/>
  <c r="M1070" i="34"/>
  <c r="K1070"/>
  <c r="J1070"/>
  <c r="H1070"/>
  <c r="G1070"/>
  <c r="E1070"/>
  <c r="D1070"/>
  <c r="B1070"/>
  <c r="R1069"/>
  <c r="Q1069"/>
  <c r="AH40" i="1"/>
  <c r="D89" i="36" s="1"/>
  <c r="AI40" i="1"/>
  <c r="E89" i="36" s="1"/>
  <c r="AK40" i="1"/>
  <c r="K89" i="36" s="1"/>
  <c r="AL40" i="1"/>
  <c r="L89" i="36" s="1"/>
  <c r="AM40" i="1"/>
  <c r="M89" i="36" s="1"/>
  <c r="AN40" i="1"/>
  <c r="R89" i="36" s="1"/>
  <c r="AO40" i="1"/>
  <c r="S89" i="36" s="1"/>
  <c r="AR40" i="1"/>
  <c r="Y89" i="36" s="1"/>
  <c r="AS40" i="1"/>
  <c r="Z89" i="36" s="1"/>
  <c r="M1069" i="34"/>
  <c r="K1069"/>
  <c r="J1069"/>
  <c r="I1069"/>
  <c r="H1069"/>
  <c r="G1069"/>
  <c r="E1069"/>
  <c r="D1069"/>
  <c r="B1069"/>
  <c r="U1068"/>
  <c r="S1068"/>
  <c r="R1068"/>
  <c r="Q1068"/>
  <c r="U40" i="1"/>
  <c r="Y40" s="1"/>
  <c r="O1068" i="34"/>
  <c r="N1068"/>
  <c r="M1068"/>
  <c r="L1068"/>
  <c r="K1068"/>
  <c r="J1068"/>
  <c r="I1068"/>
  <c r="H1068"/>
  <c r="G1068"/>
  <c r="F1068"/>
  <c r="E1068"/>
  <c r="D1068"/>
  <c r="B1068"/>
  <c r="S1067"/>
  <c r="R1067"/>
  <c r="Q1067"/>
  <c r="O1067"/>
  <c r="N1067"/>
  <c r="M1067"/>
  <c r="L1067"/>
  <c r="K1067"/>
  <c r="J1067"/>
  <c r="I1067"/>
  <c r="H1067"/>
  <c r="G1067"/>
  <c r="E1067"/>
  <c r="D1067"/>
  <c r="S1064"/>
  <c r="B40" i="23"/>
  <c r="H40" s="1"/>
  <c r="I40"/>
  <c r="M40" s="1"/>
  <c r="J40"/>
  <c r="R40" s="1"/>
  <c r="D1064" i="34"/>
  <c r="S1063"/>
  <c r="P1063"/>
  <c r="J1063"/>
  <c r="D1063"/>
  <c r="D1062"/>
  <c r="D1061"/>
  <c r="D1060"/>
  <c r="D1059"/>
  <c r="B1058"/>
  <c r="S1051"/>
  <c r="HG39" i="1"/>
  <c r="HH39" s="1"/>
  <c r="P1051" i="34" s="1"/>
  <c r="AC39" i="1"/>
  <c r="AD39" s="1"/>
  <c r="AE39" s="1"/>
  <c r="FU39" s="1"/>
  <c r="AV39"/>
  <c r="AF88" i="36" s="1"/>
  <c r="AW39" i="1"/>
  <c r="AG88" i="36" s="1"/>
  <c r="BS39" i="1"/>
  <c r="AF138" i="36" s="1"/>
  <c r="BT39" i="1"/>
  <c r="AG138" i="36" s="1"/>
  <c r="CO39" i="1"/>
  <c r="AF188" i="36" s="1"/>
  <c r="CP39" i="1"/>
  <c r="AG188" i="36" s="1"/>
  <c r="CQ39" i="1"/>
  <c r="AH188" i="36" s="1"/>
  <c r="DK39" i="1"/>
  <c r="AF238" i="36" s="1"/>
  <c r="DL39" i="1"/>
  <c r="AG238" i="36" s="1"/>
  <c r="EG39" i="1"/>
  <c r="AF288" i="36" s="1"/>
  <c r="EH39" i="1"/>
  <c r="AG288" i="36" s="1"/>
  <c r="HD39" i="1"/>
  <c r="D1051" i="34" s="1"/>
  <c r="P1049"/>
  <c r="DZ39" i="3"/>
  <c r="M1049" i="34"/>
  <c r="ED39" i="3"/>
  <c r="J1049" i="34"/>
  <c r="DV39" i="3"/>
  <c r="G1049" i="34"/>
  <c r="CU39" i="3"/>
  <c r="CS39"/>
  <c r="DP39"/>
  <c r="DR39"/>
  <c r="D1049" i="34"/>
  <c r="S1048"/>
  <c r="P1048"/>
  <c r="M1048"/>
  <c r="J1048"/>
  <c r="G1048"/>
  <c r="D1048"/>
  <c r="P1047"/>
  <c r="M1047"/>
  <c r="J1047"/>
  <c r="G1047"/>
  <c r="D1047"/>
  <c r="V1046"/>
  <c r="U1046"/>
  <c r="T1046"/>
  <c r="FM39" i="1"/>
  <c r="P1046" i="34" s="1"/>
  <c r="FK39" i="1"/>
  <c r="M1046" i="34" s="1"/>
  <c r="FL39" i="1"/>
  <c r="J1046" i="34" s="1"/>
  <c r="FJ39" i="1"/>
  <c r="G1046" i="34" s="1"/>
  <c r="FI39" i="1"/>
  <c r="D1046" i="34" s="1"/>
  <c r="B1046"/>
  <c r="V1045"/>
  <c r="U1045"/>
  <c r="T1045"/>
  <c r="FC39" i="1"/>
  <c r="P1045" i="34" s="1"/>
  <c r="FA39" i="1"/>
  <c r="M1045" i="34" s="1"/>
  <c r="FB39" i="1"/>
  <c r="J1045" i="34" s="1"/>
  <c r="EZ39" i="1"/>
  <c r="G1045" i="34" s="1"/>
  <c r="EY39" i="1"/>
  <c r="D1045" i="34" s="1"/>
  <c r="B1045"/>
  <c r="V1044"/>
  <c r="U1044"/>
  <c r="T1044"/>
  <c r="ES39" i="1"/>
  <c r="P1044" i="34" s="1"/>
  <c r="EQ39" i="1"/>
  <c r="M1044" i="34" s="1"/>
  <c r="ER39" i="1"/>
  <c r="J1044" i="34" s="1"/>
  <c r="EP39" i="1"/>
  <c r="G1044" i="34" s="1"/>
  <c r="EO39" i="1"/>
  <c r="D1044" i="34" s="1"/>
  <c r="B1044"/>
  <c r="T1043"/>
  <c r="S1043"/>
  <c r="P1043"/>
  <c r="M1043"/>
  <c r="J1043"/>
  <c r="G1043"/>
  <c r="D1043"/>
  <c r="Q1041"/>
  <c r="DS39" i="1"/>
  <c r="D288" i="36" s="1"/>
  <c r="DT39" i="1"/>
  <c r="E288" i="36" s="1"/>
  <c r="DV39" i="1"/>
  <c r="DY39"/>
  <c r="R288" i="36" s="1"/>
  <c r="DZ39" i="1"/>
  <c r="S288" i="36" s="1"/>
  <c r="EC39" i="1"/>
  <c r="Y288" i="36" s="1"/>
  <c r="ED39" i="1"/>
  <c r="Z288" i="36" s="1"/>
  <c r="M1041" i="34"/>
  <c r="K1041"/>
  <c r="J1041"/>
  <c r="H1041"/>
  <c r="G1041"/>
  <c r="D1041"/>
  <c r="B1041"/>
  <c r="Q1040"/>
  <c r="CW39" i="1"/>
  <c r="D238" i="36" s="1"/>
  <c r="CX39" i="1"/>
  <c r="E238" i="36" s="1"/>
  <c r="CZ39" i="1"/>
  <c r="K238" i="36" s="1"/>
  <c r="DA39" i="1"/>
  <c r="L238" i="36" s="1"/>
  <c r="DC39" i="1"/>
  <c r="R238" i="36" s="1"/>
  <c r="DD39" i="1"/>
  <c r="S238" i="36" s="1"/>
  <c r="DG39" i="1"/>
  <c r="Y238" i="36" s="1"/>
  <c r="DH39" i="1"/>
  <c r="Z238" i="36" s="1"/>
  <c r="M1040" i="34"/>
  <c r="K1040"/>
  <c r="J1040"/>
  <c r="H1040"/>
  <c r="G1040"/>
  <c r="E1040"/>
  <c r="D1040"/>
  <c r="B1040"/>
  <c r="R1039"/>
  <c r="CA39" i="1"/>
  <c r="D188" i="36" s="1"/>
  <c r="CB39" i="1"/>
  <c r="E188" i="36" s="1"/>
  <c r="CD39" i="1"/>
  <c r="K188" i="36" s="1"/>
  <c r="CE39" i="1"/>
  <c r="L188" i="36" s="1"/>
  <c r="CF39" i="1"/>
  <c r="M188" i="36" s="1"/>
  <c r="CG39" i="1"/>
  <c r="R188" i="36" s="1"/>
  <c r="CH39" i="1"/>
  <c r="S188" i="36" s="1"/>
  <c r="CK39" i="1"/>
  <c r="Y188" i="36" s="1"/>
  <c r="CL39" i="1"/>
  <c r="Z188" i="36" s="1"/>
  <c r="M1039" i="34"/>
  <c r="K1039"/>
  <c r="J1039"/>
  <c r="I1039"/>
  <c r="H1039"/>
  <c r="G1039"/>
  <c r="E1039"/>
  <c r="D1039"/>
  <c r="B1039"/>
  <c r="Q1038"/>
  <c r="BE39" i="1"/>
  <c r="D138" i="36" s="1"/>
  <c r="BF39" i="1"/>
  <c r="E138" i="36" s="1"/>
  <c r="BH39" i="1"/>
  <c r="K138" i="36" s="1"/>
  <c r="BI39" i="1"/>
  <c r="L138" i="36" s="1"/>
  <c r="BK39" i="1"/>
  <c r="R138" i="36" s="1"/>
  <c r="BL39" i="1"/>
  <c r="S138" i="36" s="1"/>
  <c r="BO39" i="1"/>
  <c r="Y138" i="36" s="1"/>
  <c r="BP39" i="1"/>
  <c r="Z138" i="36" s="1"/>
  <c r="M1038" i="34"/>
  <c r="K1038"/>
  <c r="J1038"/>
  <c r="H1038"/>
  <c r="G1038"/>
  <c r="E1038"/>
  <c r="D1038"/>
  <c r="B1038"/>
  <c r="R1037"/>
  <c r="Q1037"/>
  <c r="AH39" i="1"/>
  <c r="D88" i="36" s="1"/>
  <c r="AI39" i="1"/>
  <c r="E88" i="36" s="1"/>
  <c r="AK39" i="1"/>
  <c r="K88" i="36" s="1"/>
  <c r="AL39" i="1"/>
  <c r="L88" i="36" s="1"/>
  <c r="AM39" i="1"/>
  <c r="M88" i="36" s="1"/>
  <c r="AN39" i="1"/>
  <c r="R88" i="36" s="1"/>
  <c r="AO39" i="1"/>
  <c r="S88" i="36" s="1"/>
  <c r="AR39" i="1"/>
  <c r="Y88" i="36" s="1"/>
  <c r="AS39" i="1"/>
  <c r="Z88" i="36" s="1"/>
  <c r="M1037" i="34"/>
  <c r="K1037"/>
  <c r="J1037"/>
  <c r="I1037"/>
  <c r="H1037"/>
  <c r="G1037"/>
  <c r="E1037"/>
  <c r="D1037"/>
  <c r="B1037"/>
  <c r="U1036"/>
  <c r="S1036"/>
  <c r="R1036"/>
  <c r="Q1036"/>
  <c r="U39" i="1"/>
  <c r="Y39" s="1"/>
  <c r="O1036" i="34"/>
  <c r="N1036"/>
  <c r="M1036"/>
  <c r="L1036"/>
  <c r="K1036"/>
  <c r="J1036"/>
  <c r="I1036"/>
  <c r="H1036"/>
  <c r="G1036"/>
  <c r="F1036"/>
  <c r="E1036"/>
  <c r="D1036"/>
  <c r="B1036"/>
  <c r="S1035"/>
  <c r="R1035"/>
  <c r="Q1035"/>
  <c r="O1035"/>
  <c r="N1035"/>
  <c r="M1035"/>
  <c r="L1035"/>
  <c r="K1035"/>
  <c r="J1035"/>
  <c r="I1035"/>
  <c r="H1035"/>
  <c r="G1035"/>
  <c r="E1035"/>
  <c r="D1035"/>
  <c r="S1032"/>
  <c r="B39" i="23"/>
  <c r="H39" s="1"/>
  <c r="I39"/>
  <c r="M39" s="1"/>
  <c r="J39"/>
  <c r="R39" s="1"/>
  <c r="D1032" i="34"/>
  <c r="S1031"/>
  <c r="P1031"/>
  <c r="J1031"/>
  <c r="D1031"/>
  <c r="D1030"/>
  <c r="D1029"/>
  <c r="D1028"/>
  <c r="D1027"/>
  <c r="B1026"/>
  <c r="AC38" i="1"/>
  <c r="T1004" i="34" s="1"/>
  <c r="AV38" i="1"/>
  <c r="AF87" i="36" s="1"/>
  <c r="AW38" i="1"/>
  <c r="AG87" i="36" s="1"/>
  <c r="BS38" i="1"/>
  <c r="AF137" i="36" s="1"/>
  <c r="BT38" i="1"/>
  <c r="AG137" i="36" s="1"/>
  <c r="CO38" i="1"/>
  <c r="AF187" i="36" s="1"/>
  <c r="CP38" i="1"/>
  <c r="AG187" i="36" s="1"/>
  <c r="CQ38" i="1"/>
  <c r="S1007" i="34" s="1"/>
  <c r="DK38" i="1"/>
  <c r="AF237" i="36" s="1"/>
  <c r="DL38" i="1"/>
  <c r="AG237" i="36" s="1"/>
  <c r="EG38" i="1"/>
  <c r="AF287" i="36" s="1"/>
  <c r="EH38" i="1"/>
  <c r="AG287" i="36" s="1"/>
  <c r="P1017" i="34"/>
  <c r="DZ38" i="3"/>
  <c r="M1017" i="34"/>
  <c r="ED38" i="3"/>
  <c r="J1017" i="34"/>
  <c r="DV38" i="3"/>
  <c r="G1017" i="34"/>
  <c r="CU38" i="3"/>
  <c r="CS38"/>
  <c r="DP38"/>
  <c r="DR38"/>
  <c r="D1017" i="34"/>
  <c r="S1016"/>
  <c r="P1016"/>
  <c r="M1016"/>
  <c r="J1016"/>
  <c r="G1016"/>
  <c r="D1016"/>
  <c r="P1015"/>
  <c r="M1015"/>
  <c r="J1015"/>
  <c r="G1015"/>
  <c r="D1015"/>
  <c r="FM38" i="1"/>
  <c r="P1014" i="34"/>
  <c r="FK38" i="1"/>
  <c r="M1014" i="34"/>
  <c r="FL38" i="1"/>
  <c r="J1014" i="34"/>
  <c r="FJ38" i="1"/>
  <c r="G1014" i="34"/>
  <c r="FI38" i="1"/>
  <c r="D1014" i="34"/>
  <c r="B1014"/>
  <c r="FC38" i="1"/>
  <c r="P1013" i="34" s="1"/>
  <c r="FA38" i="1"/>
  <c r="M1013" i="34" s="1"/>
  <c r="FB38" i="1"/>
  <c r="J1013" i="34" s="1"/>
  <c r="EZ38" i="1"/>
  <c r="G1013" i="34" s="1"/>
  <c r="EY38" i="1"/>
  <c r="D1013" i="34" s="1"/>
  <c r="B1013"/>
  <c r="ES38" i="1"/>
  <c r="P1012" i="34"/>
  <c r="EQ38" i="1"/>
  <c r="M1012" i="34"/>
  <c r="ER38" i="1"/>
  <c r="J1012" i="34"/>
  <c r="EP38" i="1"/>
  <c r="G1012" i="34"/>
  <c r="EO38" i="1"/>
  <c r="D1012" i="34"/>
  <c r="B1012"/>
  <c r="T1011"/>
  <c r="S1011"/>
  <c r="P1011"/>
  <c r="M1011"/>
  <c r="J1011"/>
  <c r="G1011"/>
  <c r="D1011"/>
  <c r="R1009"/>
  <c r="Q1009"/>
  <c r="DS38" i="1"/>
  <c r="D287" i="36" s="1"/>
  <c r="DT38" i="1"/>
  <c r="E287" i="36" s="1"/>
  <c r="DY38" i="1"/>
  <c r="R287" i="36" s="1"/>
  <c r="DZ38" i="1"/>
  <c r="S287" i="36" s="1"/>
  <c r="O1009" i="34"/>
  <c r="N1009"/>
  <c r="M1009"/>
  <c r="K1009"/>
  <c r="J1009"/>
  <c r="I1009"/>
  <c r="H1009"/>
  <c r="G1009"/>
  <c r="D1009"/>
  <c r="B1009"/>
  <c r="R1008"/>
  <c r="Q1008"/>
  <c r="CW38" i="1"/>
  <c r="D237" i="36" s="1"/>
  <c r="CX38" i="1"/>
  <c r="E237" i="36" s="1"/>
  <c r="CY38" i="1"/>
  <c r="F237" i="36" s="1"/>
  <c r="CZ38" i="1"/>
  <c r="K237" i="36" s="1"/>
  <c r="DA38" i="1"/>
  <c r="L237" i="36" s="1"/>
  <c r="DC38" i="1"/>
  <c r="R237" i="36" s="1"/>
  <c r="DD38" i="1"/>
  <c r="S237" i="36" s="1"/>
  <c r="O1008" i="34"/>
  <c r="N1008"/>
  <c r="M1008"/>
  <c r="K1008"/>
  <c r="J1008"/>
  <c r="H1008"/>
  <c r="E1008"/>
  <c r="B1008"/>
  <c r="R1007"/>
  <c r="CA38" i="1"/>
  <c r="D187" i="36" s="1"/>
  <c r="CB38" i="1"/>
  <c r="E187" i="36" s="1"/>
  <c r="CD38" i="1"/>
  <c r="K187" i="36" s="1"/>
  <c r="CE38" i="1"/>
  <c r="L187" i="36" s="1"/>
  <c r="CG38" i="1"/>
  <c r="R187" i="36" s="1"/>
  <c r="CH38" i="1"/>
  <c r="S187" i="36" s="1"/>
  <c r="CI38" i="1"/>
  <c r="T187" i="36" s="1"/>
  <c r="O1007" i="34"/>
  <c r="N1007"/>
  <c r="M1007"/>
  <c r="L1007"/>
  <c r="K1007"/>
  <c r="J1007"/>
  <c r="H1007"/>
  <c r="G1007"/>
  <c r="B1007"/>
  <c r="Q1006"/>
  <c r="BK38" i="1"/>
  <c r="R137" i="36" s="1"/>
  <c r="BL38" i="1"/>
  <c r="S137" i="36" s="1"/>
  <c r="BO38" i="1"/>
  <c r="Y137" i="36" s="1"/>
  <c r="BP38" i="1"/>
  <c r="Z137" i="36" s="1"/>
  <c r="M1006" i="34"/>
  <c r="K1006"/>
  <c r="J1006"/>
  <c r="I1006"/>
  <c r="H1006"/>
  <c r="G1006"/>
  <c r="F1006"/>
  <c r="E1006"/>
  <c r="D1006"/>
  <c r="B1006"/>
  <c r="R1005"/>
  <c r="Q1005"/>
  <c r="AN38" i="1"/>
  <c r="R87" i="36" s="1"/>
  <c r="AO38" i="1"/>
  <c r="S87" i="36" s="1"/>
  <c r="O1005" i="34"/>
  <c r="N1005"/>
  <c r="M1005"/>
  <c r="I1005"/>
  <c r="H1005"/>
  <c r="G1005"/>
  <c r="F1005"/>
  <c r="E1005"/>
  <c r="D1005"/>
  <c r="B1005"/>
  <c r="S1004"/>
  <c r="R1004"/>
  <c r="Q1004"/>
  <c r="U38" i="1"/>
  <c r="Y38" s="1"/>
  <c r="O1004" i="34"/>
  <c r="N1004"/>
  <c r="M1004"/>
  <c r="L1004"/>
  <c r="K1004"/>
  <c r="J1004"/>
  <c r="I1004"/>
  <c r="H1004"/>
  <c r="G1004"/>
  <c r="F1004"/>
  <c r="E1004"/>
  <c r="D1004"/>
  <c r="B1004"/>
  <c r="S1003"/>
  <c r="R1003"/>
  <c r="Q1003"/>
  <c r="O1003"/>
  <c r="N1003"/>
  <c r="M1003"/>
  <c r="L1003"/>
  <c r="K1003"/>
  <c r="J1003"/>
  <c r="I1003"/>
  <c r="H1003"/>
  <c r="G1003"/>
  <c r="E1003"/>
  <c r="D1003"/>
  <c r="S1000"/>
  <c r="B38" i="23"/>
  <c r="H38" s="1"/>
  <c r="K38" s="1"/>
  <c r="D1000" i="34"/>
  <c r="S999"/>
  <c r="P999"/>
  <c r="J999"/>
  <c r="D999"/>
  <c r="D998"/>
  <c r="D997"/>
  <c r="D996"/>
  <c r="D995"/>
  <c r="B994"/>
  <c r="AC37" i="1"/>
  <c r="AV37"/>
  <c r="AF86" i="36" s="1"/>
  <c r="AW37" i="1"/>
  <c r="AG86" i="36" s="1"/>
  <c r="BS37" i="1"/>
  <c r="AF136" i="36" s="1"/>
  <c r="BT37" i="1"/>
  <c r="AG136" i="36" s="1"/>
  <c r="BU37" i="1"/>
  <c r="S974" i="34" s="1"/>
  <c r="CO37" i="1"/>
  <c r="AF186" i="36" s="1"/>
  <c r="CP37" i="1"/>
  <c r="AG186" i="36" s="1"/>
  <c r="DK37" i="1"/>
  <c r="AF236" i="36" s="1"/>
  <c r="DL37" i="1"/>
  <c r="AG236" i="36" s="1"/>
  <c r="EG37" i="1"/>
  <c r="AF286" i="36" s="1"/>
  <c r="EH37" i="1"/>
  <c r="AG286" i="36" s="1"/>
  <c r="P985" i="34"/>
  <c r="DZ37" i="3"/>
  <c r="M985" i="34"/>
  <c r="ED37" i="3"/>
  <c r="J985" i="34"/>
  <c r="DV37" i="3"/>
  <c r="G985" i="34"/>
  <c r="CU37" i="3"/>
  <c r="CS37"/>
  <c r="DP37"/>
  <c r="DR37"/>
  <c r="D985" i="34"/>
  <c r="S984"/>
  <c r="P984"/>
  <c r="M984"/>
  <c r="J984"/>
  <c r="G984"/>
  <c r="D984"/>
  <c r="P983"/>
  <c r="M983"/>
  <c r="J983"/>
  <c r="G983"/>
  <c r="D983"/>
  <c r="FM37" i="1"/>
  <c r="P982" i="34" s="1"/>
  <c r="FK37" i="1"/>
  <c r="M982" i="34" s="1"/>
  <c r="FL37" i="1"/>
  <c r="J982" i="34" s="1"/>
  <c r="FJ37" i="1"/>
  <c r="G982" i="34" s="1"/>
  <c r="FI37" i="1"/>
  <c r="D982" i="34" s="1"/>
  <c r="B982"/>
  <c r="FC37" i="1"/>
  <c r="P981" i="34" s="1"/>
  <c r="FA37" i="1"/>
  <c r="M981" i="34" s="1"/>
  <c r="FB37" i="1"/>
  <c r="J981" i="34" s="1"/>
  <c r="EZ37" i="1"/>
  <c r="G981" i="34" s="1"/>
  <c r="EY37" i="1"/>
  <c r="D981" i="34" s="1"/>
  <c r="B981"/>
  <c r="ES37" i="1"/>
  <c r="P980" i="34" s="1"/>
  <c r="EQ37" i="1"/>
  <c r="M980" i="34" s="1"/>
  <c r="ER37" i="1"/>
  <c r="J980" i="34" s="1"/>
  <c r="EP37" i="1"/>
  <c r="G980" i="34" s="1"/>
  <c r="EO37" i="1"/>
  <c r="D980" i="34" s="1"/>
  <c r="B980"/>
  <c r="T979"/>
  <c r="S979"/>
  <c r="P979"/>
  <c r="M979"/>
  <c r="J979"/>
  <c r="G979"/>
  <c r="D979"/>
  <c r="R977"/>
  <c r="DS37" i="1"/>
  <c r="D286" i="36" s="1"/>
  <c r="DT37" i="1"/>
  <c r="E286" i="36" s="1"/>
  <c r="DU37" i="1"/>
  <c r="F286" i="36" s="1"/>
  <c r="DY37" i="1"/>
  <c r="R286" i="36" s="1"/>
  <c r="DZ37" i="1"/>
  <c r="S286" i="36" s="1"/>
  <c r="O977" i="34"/>
  <c r="N977"/>
  <c r="M977"/>
  <c r="J977"/>
  <c r="I977"/>
  <c r="H977"/>
  <c r="G977"/>
  <c r="F977"/>
  <c r="E977"/>
  <c r="D977"/>
  <c r="B977"/>
  <c r="R976"/>
  <c r="CW37" i="1"/>
  <c r="D236" i="36" s="1"/>
  <c r="CX37" i="1"/>
  <c r="E236" i="36" s="1"/>
  <c r="CZ37" i="1"/>
  <c r="K236" i="36" s="1"/>
  <c r="DA37" i="1"/>
  <c r="L236" i="36" s="1"/>
  <c r="DC37" i="1"/>
  <c r="R236" i="36" s="1"/>
  <c r="DD37" i="1"/>
  <c r="S236" i="36" s="1"/>
  <c r="O976" i="34"/>
  <c r="N976"/>
  <c r="M976"/>
  <c r="K976"/>
  <c r="J976"/>
  <c r="H976"/>
  <c r="E976"/>
  <c r="B976"/>
  <c r="Q975"/>
  <c r="CA37" i="1"/>
  <c r="D186" i="36" s="1"/>
  <c r="CB37" i="1"/>
  <c r="E186" i="36" s="1"/>
  <c r="CD37" i="1"/>
  <c r="K186" i="36" s="1"/>
  <c r="CE37" i="1"/>
  <c r="L186" i="36" s="1"/>
  <c r="CG37" i="1"/>
  <c r="R186" i="36" s="1"/>
  <c r="CH37" i="1"/>
  <c r="S186" i="36" s="1"/>
  <c r="O975" i="34"/>
  <c r="N975"/>
  <c r="M975"/>
  <c r="K975"/>
  <c r="J975"/>
  <c r="H975"/>
  <c r="G975"/>
  <c r="B975"/>
  <c r="R974"/>
  <c r="BK37" i="1"/>
  <c r="R136" i="36" s="1"/>
  <c r="BL37" i="1"/>
  <c r="S136" i="36" s="1"/>
  <c r="BO37" i="1"/>
  <c r="Y136" i="36" s="1"/>
  <c r="BP37" i="1"/>
  <c r="Z136" i="36" s="1"/>
  <c r="M974" i="34"/>
  <c r="K974"/>
  <c r="J974"/>
  <c r="I974"/>
  <c r="H974"/>
  <c r="G974"/>
  <c r="F974"/>
  <c r="E974"/>
  <c r="D974"/>
  <c r="B974"/>
  <c r="Q973"/>
  <c r="AN37" i="1"/>
  <c r="R86" i="36" s="1"/>
  <c r="AO37" i="1"/>
  <c r="S86" i="36" s="1"/>
  <c r="O973" i="34"/>
  <c r="N973"/>
  <c r="M973"/>
  <c r="J973"/>
  <c r="I973"/>
  <c r="H973"/>
  <c r="G973"/>
  <c r="F973"/>
  <c r="E973"/>
  <c r="D973"/>
  <c r="B973"/>
  <c r="T972"/>
  <c r="S972"/>
  <c r="R972"/>
  <c r="Q972"/>
  <c r="U37" i="1"/>
  <c r="Y37" s="1"/>
  <c r="O972" i="34"/>
  <c r="N972"/>
  <c r="M972"/>
  <c r="L972"/>
  <c r="K972"/>
  <c r="J972"/>
  <c r="I972"/>
  <c r="H972"/>
  <c r="G972"/>
  <c r="F972"/>
  <c r="E972"/>
  <c r="D972"/>
  <c r="B972"/>
  <c r="S971"/>
  <c r="R971"/>
  <c r="Q971"/>
  <c r="O971"/>
  <c r="N971"/>
  <c r="M971"/>
  <c r="L971"/>
  <c r="K971"/>
  <c r="J971"/>
  <c r="I971"/>
  <c r="H971"/>
  <c r="G971"/>
  <c r="E971"/>
  <c r="D971"/>
  <c r="S968"/>
  <c r="B37" i="23"/>
  <c r="H37" s="1"/>
  <c r="K37" s="1"/>
  <c r="D968" i="34"/>
  <c r="S967"/>
  <c r="P967"/>
  <c r="J967"/>
  <c r="D967"/>
  <c r="D966"/>
  <c r="D965"/>
  <c r="D964"/>
  <c r="D963"/>
  <c r="B962"/>
  <c r="AC36" i="1"/>
  <c r="T940" i="34" s="1"/>
  <c r="AV36" i="1"/>
  <c r="AF85" i="36" s="1"/>
  <c r="AW36" i="1"/>
  <c r="AG85" i="36" s="1"/>
  <c r="BS36" i="1"/>
  <c r="AF135" i="36" s="1"/>
  <c r="BT36" i="1"/>
  <c r="AG135" i="36" s="1"/>
  <c r="CO36" i="1"/>
  <c r="AF185" i="36" s="1"/>
  <c r="CP36" i="1"/>
  <c r="AG185" i="36" s="1"/>
  <c r="DK36" i="1"/>
  <c r="AF235" i="36" s="1"/>
  <c r="DL36" i="1"/>
  <c r="AG235" i="36" s="1"/>
  <c r="DM36" i="1"/>
  <c r="S944" i="34" s="1"/>
  <c r="EG36" i="1"/>
  <c r="AF285" i="36" s="1"/>
  <c r="EH36" i="1"/>
  <c r="AG285" i="36" s="1"/>
  <c r="P953" i="34"/>
  <c r="DZ36" i="3"/>
  <c r="M953" i="34"/>
  <c r="ED36" i="3"/>
  <c r="J953" i="34"/>
  <c r="DV36" i="3"/>
  <c r="G953" i="34"/>
  <c r="CU36" i="3"/>
  <c r="CS36"/>
  <c r="DP36"/>
  <c r="DR36"/>
  <c r="D953" i="34"/>
  <c r="S952"/>
  <c r="P952"/>
  <c r="M952"/>
  <c r="J952"/>
  <c r="G952"/>
  <c r="D952"/>
  <c r="P951"/>
  <c r="M951"/>
  <c r="J951"/>
  <c r="G951"/>
  <c r="D951"/>
  <c r="FM36" i="1"/>
  <c r="P950" i="34" s="1"/>
  <c r="FK36" i="1"/>
  <c r="M950" i="34" s="1"/>
  <c r="FL36" i="1"/>
  <c r="J950" i="34" s="1"/>
  <c r="FJ36" i="1"/>
  <c r="G950" i="34" s="1"/>
  <c r="FI36" i="1"/>
  <c r="D950" i="34" s="1"/>
  <c r="B950"/>
  <c r="FC36" i="1"/>
  <c r="P949" i="34" s="1"/>
  <c r="FA36" i="1"/>
  <c r="M949" i="34" s="1"/>
  <c r="FB36" i="1"/>
  <c r="J949" i="34" s="1"/>
  <c r="EZ36" i="1"/>
  <c r="G949" i="34" s="1"/>
  <c r="EY36" i="1"/>
  <c r="D949" i="34" s="1"/>
  <c r="B949"/>
  <c r="ES36" i="1"/>
  <c r="P948" i="34" s="1"/>
  <c r="EQ36" i="1"/>
  <c r="M948" i="34" s="1"/>
  <c r="ER36" i="1"/>
  <c r="J948" i="34" s="1"/>
  <c r="EP36" i="1"/>
  <c r="G948" i="34" s="1"/>
  <c r="EO36" i="1"/>
  <c r="D948" i="34" s="1"/>
  <c r="B948"/>
  <c r="T947"/>
  <c r="S947"/>
  <c r="P947"/>
  <c r="M947"/>
  <c r="J947"/>
  <c r="G947"/>
  <c r="D947"/>
  <c r="Q945"/>
  <c r="DS36" i="1"/>
  <c r="D285" i="36" s="1"/>
  <c r="DT36" i="1"/>
  <c r="E285" i="36" s="1"/>
  <c r="DY36" i="1"/>
  <c r="R285" i="36" s="1"/>
  <c r="DZ36" i="1"/>
  <c r="S285" i="36" s="1"/>
  <c r="O945" i="34"/>
  <c r="N945"/>
  <c r="M945"/>
  <c r="K945"/>
  <c r="J945"/>
  <c r="I945"/>
  <c r="H945"/>
  <c r="G945"/>
  <c r="B945"/>
  <c r="R944"/>
  <c r="CW36" i="1"/>
  <c r="D235" i="36" s="1"/>
  <c r="CX36" i="1"/>
  <c r="E235" i="36" s="1"/>
  <c r="CZ36" i="1"/>
  <c r="K235" i="36" s="1"/>
  <c r="DA36" i="1"/>
  <c r="L235" i="36" s="1"/>
  <c r="DC36" i="1"/>
  <c r="R235" i="36" s="1"/>
  <c r="DD36" i="1"/>
  <c r="S235" i="36" s="1"/>
  <c r="DE36" i="1"/>
  <c r="T235" i="36" s="1"/>
  <c r="O944" i="34"/>
  <c r="N944"/>
  <c r="M944"/>
  <c r="L944"/>
  <c r="K944"/>
  <c r="J944"/>
  <c r="H944"/>
  <c r="D944"/>
  <c r="B944"/>
  <c r="R943"/>
  <c r="CA36" i="1"/>
  <c r="D185" i="36" s="1"/>
  <c r="CB36" i="1"/>
  <c r="E185" i="36" s="1"/>
  <c r="CD36" i="1"/>
  <c r="K185" i="36" s="1"/>
  <c r="CE36" i="1"/>
  <c r="L185" i="36" s="1"/>
  <c r="CF36" i="1"/>
  <c r="M185" i="36" s="1"/>
  <c r="CG36" i="1"/>
  <c r="R185" i="36" s="1"/>
  <c r="CH36" i="1"/>
  <c r="S185" i="36" s="1"/>
  <c r="O943" i="34"/>
  <c r="N943"/>
  <c r="M943"/>
  <c r="K943"/>
  <c r="J943"/>
  <c r="I943"/>
  <c r="H943"/>
  <c r="G943"/>
  <c r="B943"/>
  <c r="R942"/>
  <c r="BK36" i="1"/>
  <c r="R135" i="36" s="1"/>
  <c r="BL36" i="1"/>
  <c r="S135" i="36" s="1"/>
  <c r="BO36" i="1"/>
  <c r="Y135" i="36" s="1"/>
  <c r="BP36" i="1"/>
  <c r="Z135" i="36" s="1"/>
  <c r="BQ36" i="1"/>
  <c r="AA135" i="36" s="1"/>
  <c r="N942" i="34"/>
  <c r="J942"/>
  <c r="I942"/>
  <c r="H942"/>
  <c r="G942"/>
  <c r="F942"/>
  <c r="E942"/>
  <c r="D942"/>
  <c r="B942"/>
  <c r="R941"/>
  <c r="Q941"/>
  <c r="AN36" i="1"/>
  <c r="R85" i="36" s="1"/>
  <c r="AO36" i="1"/>
  <c r="S85" i="36" s="1"/>
  <c r="AP36" i="1"/>
  <c r="O941" i="34"/>
  <c r="N941"/>
  <c r="M941"/>
  <c r="K941"/>
  <c r="I941"/>
  <c r="H941"/>
  <c r="G941"/>
  <c r="F941"/>
  <c r="E941"/>
  <c r="D941"/>
  <c r="B941"/>
  <c r="S940"/>
  <c r="R940"/>
  <c r="Q940"/>
  <c r="U36" i="1"/>
  <c r="Y36" s="1"/>
  <c r="O940" i="34"/>
  <c r="N940"/>
  <c r="M940"/>
  <c r="L940"/>
  <c r="K940"/>
  <c r="J940"/>
  <c r="I940"/>
  <c r="H940"/>
  <c r="G940"/>
  <c r="F940"/>
  <c r="E940"/>
  <c r="D940"/>
  <c r="B940"/>
  <c r="S939"/>
  <c r="R939"/>
  <c r="Q939"/>
  <c r="O939"/>
  <c r="N939"/>
  <c r="M939"/>
  <c r="L939"/>
  <c r="K939"/>
  <c r="J939"/>
  <c r="I939"/>
  <c r="H939"/>
  <c r="G939"/>
  <c r="E939"/>
  <c r="D939"/>
  <c r="S936"/>
  <c r="B36" i="23"/>
  <c r="H36" s="1"/>
  <c r="I36"/>
  <c r="M36" s="1"/>
  <c r="J36"/>
  <c r="R36" s="1"/>
  <c r="D936" i="34"/>
  <c r="S935"/>
  <c r="P935"/>
  <c r="J935"/>
  <c r="D935"/>
  <c r="D934"/>
  <c r="D933"/>
  <c r="D932"/>
  <c r="D931"/>
  <c r="B930"/>
  <c r="AC35" i="1"/>
  <c r="AV35"/>
  <c r="AF84" i="36" s="1"/>
  <c r="AW35" i="1"/>
  <c r="AG84" i="36" s="1"/>
  <c r="AX35" i="1"/>
  <c r="BS35"/>
  <c r="AF134" i="36" s="1"/>
  <c r="BT35" i="1"/>
  <c r="AG134" i="36" s="1"/>
  <c r="CO35" i="1"/>
  <c r="AF184" i="36" s="1"/>
  <c r="CP35" i="1"/>
  <c r="AG184" i="36" s="1"/>
  <c r="DK35" i="1"/>
  <c r="AF234" i="36" s="1"/>
  <c r="DL35" i="1"/>
  <c r="AG234" i="36" s="1"/>
  <c r="EG35" i="1"/>
  <c r="AF284" i="36" s="1"/>
  <c r="EH35" i="1"/>
  <c r="AG284" i="36" s="1"/>
  <c r="EI35" i="1"/>
  <c r="P921" i="34"/>
  <c r="DZ35" i="3"/>
  <c r="M921" i="34"/>
  <c r="ED35" i="3"/>
  <c r="J921" i="34"/>
  <c r="DV35" i="3"/>
  <c r="G921" i="34"/>
  <c r="CU35" i="3"/>
  <c r="CS35"/>
  <c r="DP35"/>
  <c r="DR35"/>
  <c r="D921" i="34"/>
  <c r="S920"/>
  <c r="P920"/>
  <c r="M920"/>
  <c r="J920"/>
  <c r="G920"/>
  <c r="D920"/>
  <c r="P919"/>
  <c r="M919"/>
  <c r="J919"/>
  <c r="G919"/>
  <c r="D919"/>
  <c r="FM35" i="1"/>
  <c r="P918" i="34" s="1"/>
  <c r="FK35" i="1"/>
  <c r="M918" i="34" s="1"/>
  <c r="FL35" i="1"/>
  <c r="J918" i="34" s="1"/>
  <c r="FJ35" i="1"/>
  <c r="G918" i="34" s="1"/>
  <c r="FI35" i="1"/>
  <c r="D918" i="34" s="1"/>
  <c r="B918"/>
  <c r="FC35" i="1"/>
  <c r="P917" i="34"/>
  <c r="FA35" i="1"/>
  <c r="M917" i="34"/>
  <c r="FB35" i="1"/>
  <c r="J917" i="34"/>
  <c r="EZ35" i="1"/>
  <c r="G917" i="34"/>
  <c r="EY35" i="1"/>
  <c r="D917" i="34"/>
  <c r="B917"/>
  <c r="ES35" i="1"/>
  <c r="P916" i="34" s="1"/>
  <c r="EQ35" i="1"/>
  <c r="M916" i="34" s="1"/>
  <c r="ER35" i="1"/>
  <c r="J916" i="34" s="1"/>
  <c r="EP35" i="1"/>
  <c r="G916" i="34" s="1"/>
  <c r="EO35" i="1"/>
  <c r="D916" i="34" s="1"/>
  <c r="B916"/>
  <c r="T915"/>
  <c r="S915"/>
  <c r="P915"/>
  <c r="M915"/>
  <c r="J915"/>
  <c r="G915"/>
  <c r="D915"/>
  <c r="S913"/>
  <c r="R913"/>
  <c r="Q913"/>
  <c r="DS35" i="1"/>
  <c r="D284" i="36" s="1"/>
  <c r="DT35" i="1"/>
  <c r="E284" i="36" s="1"/>
  <c r="DY35" i="1"/>
  <c r="R284" i="36" s="1"/>
  <c r="DZ35" i="1"/>
  <c r="S284" i="36" s="1"/>
  <c r="O913" i="34"/>
  <c r="N913"/>
  <c r="M913"/>
  <c r="I913"/>
  <c r="H913"/>
  <c r="G913"/>
  <c r="D913"/>
  <c r="B913"/>
  <c r="Q912"/>
  <c r="CW35" i="1"/>
  <c r="D234" i="36" s="1"/>
  <c r="CX35" i="1"/>
  <c r="E234" i="36" s="1"/>
  <c r="CZ35" i="1"/>
  <c r="K234" i="36" s="1"/>
  <c r="DA35" i="1"/>
  <c r="L234" i="36" s="1"/>
  <c r="DC35" i="1"/>
  <c r="R234" i="36" s="1"/>
  <c r="DD35" i="1"/>
  <c r="S234" i="36" s="1"/>
  <c r="O912" i="34"/>
  <c r="N912"/>
  <c r="M912"/>
  <c r="K912"/>
  <c r="J912"/>
  <c r="H912"/>
  <c r="D912"/>
  <c r="B912"/>
  <c r="CA35" i="1"/>
  <c r="D184" i="36" s="1"/>
  <c r="CB35" i="1"/>
  <c r="E184" i="36" s="1"/>
  <c r="CC35" i="1"/>
  <c r="F184" i="36" s="1"/>
  <c r="CD35" i="1"/>
  <c r="K184" i="36" s="1"/>
  <c r="CE35" i="1"/>
  <c r="L184" i="36" s="1"/>
  <c r="CG35" i="1"/>
  <c r="R184" i="36" s="1"/>
  <c r="CH35" i="1"/>
  <c r="S184" i="36" s="1"/>
  <c r="O911" i="34"/>
  <c r="N911"/>
  <c r="M911"/>
  <c r="K911"/>
  <c r="J911"/>
  <c r="H911"/>
  <c r="G911"/>
  <c r="E911"/>
  <c r="B911"/>
  <c r="R910"/>
  <c r="Q910"/>
  <c r="BK35" i="1"/>
  <c r="R134" i="36" s="1"/>
  <c r="BL35" i="1"/>
  <c r="S134" i="36" s="1"/>
  <c r="BM35" i="1"/>
  <c r="L910" i="34" s="1"/>
  <c r="BO35" i="1"/>
  <c r="Y134" i="36" s="1"/>
  <c r="BP35" i="1"/>
  <c r="Z134" i="36" s="1"/>
  <c r="N910" i="34"/>
  <c r="K910"/>
  <c r="I910"/>
  <c r="H910"/>
  <c r="G910"/>
  <c r="F910"/>
  <c r="E910"/>
  <c r="D910"/>
  <c r="B910"/>
  <c r="R909"/>
  <c r="AN35" i="1"/>
  <c r="R84" i="36" s="1"/>
  <c r="AO35" i="1"/>
  <c r="S84" i="36" s="1"/>
  <c r="AP35" i="1"/>
  <c r="O909" i="34"/>
  <c r="N909"/>
  <c r="M909"/>
  <c r="K909"/>
  <c r="I909"/>
  <c r="H909"/>
  <c r="G909"/>
  <c r="F909"/>
  <c r="E909"/>
  <c r="D909"/>
  <c r="B909"/>
  <c r="T908"/>
  <c r="S908"/>
  <c r="R908"/>
  <c r="Q908"/>
  <c r="U35" i="1"/>
  <c r="Y35" s="1"/>
  <c r="O908" i="34"/>
  <c r="N908"/>
  <c r="M908"/>
  <c r="L908"/>
  <c r="K908"/>
  <c r="J908"/>
  <c r="I908"/>
  <c r="H908"/>
  <c r="G908"/>
  <c r="F908"/>
  <c r="E908"/>
  <c r="D908"/>
  <c r="B908"/>
  <c r="S907"/>
  <c r="R907"/>
  <c r="Q907"/>
  <c r="O907"/>
  <c r="N907"/>
  <c r="M907"/>
  <c r="L907"/>
  <c r="K907"/>
  <c r="J907"/>
  <c r="I907"/>
  <c r="H907"/>
  <c r="G907"/>
  <c r="E907"/>
  <c r="D907"/>
  <c r="S904"/>
  <c r="B35" i="23"/>
  <c r="H35"/>
  <c r="K35" s="1"/>
  <c r="I35"/>
  <c r="M35" s="1"/>
  <c r="O35"/>
  <c r="P35" s="1"/>
  <c r="J35"/>
  <c r="R35" s="1"/>
  <c r="D904" i="34"/>
  <c r="S903"/>
  <c r="P903"/>
  <c r="J903"/>
  <c r="D903"/>
  <c r="D902"/>
  <c r="D901"/>
  <c r="D900"/>
  <c r="D899"/>
  <c r="B898"/>
  <c r="AC34" i="1"/>
  <c r="T876" i="34" s="1"/>
  <c r="AV34" i="1"/>
  <c r="AF83" i="36" s="1"/>
  <c r="AW34" i="1"/>
  <c r="AG83" i="36" s="1"/>
  <c r="BS34" i="1"/>
  <c r="AF133" i="36" s="1"/>
  <c r="BT34" i="1"/>
  <c r="AG133" i="36" s="1"/>
  <c r="CO34" i="1"/>
  <c r="AF183" i="36" s="1"/>
  <c r="CP34" i="1"/>
  <c r="AG183" i="36" s="1"/>
  <c r="CQ34" i="1"/>
  <c r="DK34"/>
  <c r="AF233" i="36" s="1"/>
  <c r="DL34" i="1"/>
  <c r="AG233" i="36" s="1"/>
  <c r="EG34" i="1"/>
  <c r="AF283" i="36" s="1"/>
  <c r="EH34" i="1"/>
  <c r="AG283" i="36" s="1"/>
  <c r="P889" i="34"/>
  <c r="DZ34" i="3"/>
  <c r="M889" i="34"/>
  <c r="ED34" i="3"/>
  <c r="J889" i="34"/>
  <c r="DV34" i="3"/>
  <c r="G889" i="34"/>
  <c r="CU34" i="3"/>
  <c r="CS34"/>
  <c r="DP34"/>
  <c r="DR34"/>
  <c r="D889" i="34"/>
  <c r="S888"/>
  <c r="P888"/>
  <c r="M888"/>
  <c r="J888"/>
  <c r="G888"/>
  <c r="D888"/>
  <c r="P887"/>
  <c r="M887"/>
  <c r="J887"/>
  <c r="G887"/>
  <c r="D887"/>
  <c r="FM34" i="1"/>
  <c r="P886" i="34"/>
  <c r="FK34" i="1"/>
  <c r="M886" i="34"/>
  <c r="FL34" i="1"/>
  <c r="J886" i="34"/>
  <c r="FJ34" i="1"/>
  <c r="G886" i="34"/>
  <c r="FI34" i="1"/>
  <c r="D886" i="34"/>
  <c r="B886"/>
  <c r="FC34" i="1"/>
  <c r="P885" i="34" s="1"/>
  <c r="FA34" i="1"/>
  <c r="M885" i="34" s="1"/>
  <c r="FB34" i="1"/>
  <c r="J885" i="34" s="1"/>
  <c r="EZ34" i="1"/>
  <c r="G885" i="34" s="1"/>
  <c r="EY34" i="1"/>
  <c r="D885" i="34" s="1"/>
  <c r="B885"/>
  <c r="ES34" i="1"/>
  <c r="P884" i="34"/>
  <c r="EQ34" i="1"/>
  <c r="M884" i="34"/>
  <c r="ER34" i="1"/>
  <c r="J884" i="34"/>
  <c r="EP34" i="1"/>
  <c r="G884" i="34"/>
  <c r="EO34" i="1"/>
  <c r="D884" i="34"/>
  <c r="B884"/>
  <c r="T883"/>
  <c r="S883"/>
  <c r="P883"/>
  <c r="M883"/>
  <c r="J883"/>
  <c r="G883"/>
  <c r="D883"/>
  <c r="R881"/>
  <c r="Q881"/>
  <c r="DS34" i="1"/>
  <c r="D283" i="36" s="1"/>
  <c r="DT34" i="1"/>
  <c r="E283" i="36" s="1"/>
  <c r="DY34" i="1"/>
  <c r="R283" i="36" s="1"/>
  <c r="DZ34" i="1"/>
  <c r="S283" i="36" s="1"/>
  <c r="EA34" i="1"/>
  <c r="T283" i="36" s="1"/>
  <c r="O881" i="34"/>
  <c r="N881"/>
  <c r="M881"/>
  <c r="K881"/>
  <c r="I881"/>
  <c r="H881"/>
  <c r="G881"/>
  <c r="E881"/>
  <c r="B881"/>
  <c r="Q880"/>
  <c r="CW34" i="1"/>
  <c r="D233" i="36" s="1"/>
  <c r="CX34" i="1"/>
  <c r="E233" i="36" s="1"/>
  <c r="CZ34" i="1"/>
  <c r="K233" i="36" s="1"/>
  <c r="DA34" i="1"/>
  <c r="L233" i="36" s="1"/>
  <c r="DC34" i="1"/>
  <c r="R233" i="36" s="1"/>
  <c r="DD34" i="1"/>
  <c r="S233" i="36" s="1"/>
  <c r="DE34" i="1"/>
  <c r="T233" i="36" s="1"/>
  <c r="O880" i="34"/>
  <c r="N880"/>
  <c r="M880"/>
  <c r="L880"/>
  <c r="K880"/>
  <c r="J880"/>
  <c r="H880"/>
  <c r="D880"/>
  <c r="B880"/>
  <c r="R879"/>
  <c r="CA34" i="1"/>
  <c r="D183" i="36" s="1"/>
  <c r="CB34" i="1"/>
  <c r="E183" i="36" s="1"/>
  <c r="CD34" i="1"/>
  <c r="K183" i="36" s="1"/>
  <c r="CE34" i="1"/>
  <c r="L183" i="36" s="1"/>
  <c r="CG34" i="1"/>
  <c r="R183" i="36" s="1"/>
  <c r="CH34" i="1"/>
  <c r="S183" i="36" s="1"/>
  <c r="CI34" i="1"/>
  <c r="T183" i="36" s="1"/>
  <c r="O879" i="34"/>
  <c r="N879"/>
  <c r="M879"/>
  <c r="L879"/>
  <c r="K879"/>
  <c r="J879"/>
  <c r="H879"/>
  <c r="G879"/>
  <c r="B879"/>
  <c r="R878"/>
  <c r="Q878"/>
  <c r="BK34" i="1"/>
  <c r="R133" i="36" s="1"/>
  <c r="BL34" i="1"/>
  <c r="S133" i="36" s="1"/>
  <c r="BO34" i="1"/>
  <c r="Y133" i="36" s="1"/>
  <c r="BP34" i="1"/>
  <c r="Z133" i="36" s="1"/>
  <c r="BQ34" i="1"/>
  <c r="AA133" i="36" s="1"/>
  <c r="N878" i="34"/>
  <c r="J878"/>
  <c r="I878"/>
  <c r="H878"/>
  <c r="G878"/>
  <c r="F878"/>
  <c r="E878"/>
  <c r="D878"/>
  <c r="B878"/>
  <c r="R877"/>
  <c r="AN34" i="1"/>
  <c r="R83" i="36" s="1"/>
  <c r="AO34" i="1"/>
  <c r="S83" i="36" s="1"/>
  <c r="O877" i="34"/>
  <c r="N877"/>
  <c r="M877"/>
  <c r="I877"/>
  <c r="H877"/>
  <c r="G877"/>
  <c r="F877"/>
  <c r="E877"/>
  <c r="D877"/>
  <c r="B877"/>
  <c r="S876"/>
  <c r="R876"/>
  <c r="Q876"/>
  <c r="U34" i="1"/>
  <c r="Y34" s="1"/>
  <c r="O876" i="34"/>
  <c r="N876"/>
  <c r="M876"/>
  <c r="L876"/>
  <c r="K876"/>
  <c r="J876"/>
  <c r="I876"/>
  <c r="H876"/>
  <c r="G876"/>
  <c r="F876"/>
  <c r="E876"/>
  <c r="D876"/>
  <c r="B876"/>
  <c r="S875"/>
  <c r="R875"/>
  <c r="Q875"/>
  <c r="O875"/>
  <c r="N875"/>
  <c r="M875"/>
  <c r="L875"/>
  <c r="K875"/>
  <c r="J875"/>
  <c r="I875"/>
  <c r="H875"/>
  <c r="G875"/>
  <c r="E875"/>
  <c r="D875"/>
  <c r="S872"/>
  <c r="B34" i="23"/>
  <c r="H34" s="1"/>
  <c r="I34"/>
  <c r="M34" s="1"/>
  <c r="J34"/>
  <c r="R34" s="1"/>
  <c r="D872" i="34"/>
  <c r="S871"/>
  <c r="P871"/>
  <c r="J871"/>
  <c r="D871"/>
  <c r="D870"/>
  <c r="D869"/>
  <c r="D868"/>
  <c r="D867"/>
  <c r="B866"/>
  <c r="AC33" i="1"/>
  <c r="AV33"/>
  <c r="AF82" i="36" s="1"/>
  <c r="AW33" i="1"/>
  <c r="AG82" i="36" s="1"/>
  <c r="AX33" i="1"/>
  <c r="BS33"/>
  <c r="AF132" i="36" s="1"/>
  <c r="BT33" i="1"/>
  <c r="AG132" i="36" s="1"/>
  <c r="CO33" i="1"/>
  <c r="AF182" i="36" s="1"/>
  <c r="CP33" i="1"/>
  <c r="AG182" i="36" s="1"/>
  <c r="DK33" i="1"/>
  <c r="AF232" i="36" s="1"/>
  <c r="DL33" i="1"/>
  <c r="AG232" i="36" s="1"/>
  <c r="EG33" i="1"/>
  <c r="AF282" i="36" s="1"/>
  <c r="EH33" i="1"/>
  <c r="AG282" i="36" s="1"/>
  <c r="EI33" i="1"/>
  <c r="P857" i="34"/>
  <c r="DZ33" i="3"/>
  <c r="M857" i="34"/>
  <c r="ED33" i="3"/>
  <c r="J857" i="34"/>
  <c r="DV33" i="3"/>
  <c r="G857" i="34"/>
  <c r="CU33" i="3"/>
  <c r="CS33"/>
  <c r="DP33"/>
  <c r="DR33"/>
  <c r="D857" i="34"/>
  <c r="S856"/>
  <c r="P856"/>
  <c r="M856"/>
  <c r="J856"/>
  <c r="G856"/>
  <c r="D856"/>
  <c r="P855"/>
  <c r="M855"/>
  <c r="J855"/>
  <c r="G855"/>
  <c r="D855"/>
  <c r="FM33" i="1"/>
  <c r="P854" i="34" s="1"/>
  <c r="FK33" i="1"/>
  <c r="M854" i="34" s="1"/>
  <c r="FL33" i="1"/>
  <c r="J854" i="34" s="1"/>
  <c r="FJ33" i="1"/>
  <c r="G854" i="34" s="1"/>
  <c r="FI33" i="1"/>
  <c r="D854" i="34" s="1"/>
  <c r="B854"/>
  <c r="FC33" i="1"/>
  <c r="P853" i="34"/>
  <c r="FA33" i="1"/>
  <c r="M853" i="34"/>
  <c r="FB33" i="1"/>
  <c r="J853" i="34"/>
  <c r="EZ33" i="1"/>
  <c r="G853" i="34"/>
  <c r="EY33" i="1"/>
  <c r="D853" i="34"/>
  <c r="B853"/>
  <c r="ES33" i="1"/>
  <c r="P852" i="34" s="1"/>
  <c r="EQ33" i="1"/>
  <c r="M852" i="34" s="1"/>
  <c r="ER33" i="1"/>
  <c r="J852" i="34" s="1"/>
  <c r="EP33" i="1"/>
  <c r="G852" i="34" s="1"/>
  <c r="EO33" i="1"/>
  <c r="D852" i="34" s="1"/>
  <c r="B852"/>
  <c r="T851"/>
  <c r="S851"/>
  <c r="P851"/>
  <c r="M851"/>
  <c r="J851"/>
  <c r="G851"/>
  <c r="D851"/>
  <c r="S849"/>
  <c r="R849"/>
  <c r="Q849"/>
  <c r="DS33" i="1"/>
  <c r="D282" i="36" s="1"/>
  <c r="DT33" i="1"/>
  <c r="E282" i="36" s="1"/>
  <c r="DY33" i="1"/>
  <c r="R282" i="36" s="1"/>
  <c r="DZ33" i="1"/>
  <c r="S282" i="36" s="1"/>
  <c r="O849" i="34"/>
  <c r="N849"/>
  <c r="M849"/>
  <c r="I849"/>
  <c r="H849"/>
  <c r="G849"/>
  <c r="D849"/>
  <c r="B849"/>
  <c r="Q848"/>
  <c r="CW33" i="1"/>
  <c r="D232" i="36" s="1"/>
  <c r="CX33" i="1"/>
  <c r="E232" i="36" s="1"/>
  <c r="CZ33" i="1"/>
  <c r="K232" i="36" s="1"/>
  <c r="DA33" i="1"/>
  <c r="L232" i="36" s="1"/>
  <c r="DC33" i="1"/>
  <c r="R232" i="36" s="1"/>
  <c r="DD33" i="1"/>
  <c r="S232" i="36" s="1"/>
  <c r="O848" i="34"/>
  <c r="N848"/>
  <c r="M848"/>
  <c r="K848"/>
  <c r="J848"/>
  <c r="H848"/>
  <c r="D848"/>
  <c r="B848"/>
  <c r="CA33" i="1"/>
  <c r="D182" i="36" s="1"/>
  <c r="CB33" i="1"/>
  <c r="E182" i="36" s="1"/>
  <c r="CC33" i="1"/>
  <c r="F182" i="36" s="1"/>
  <c r="CD33" i="1"/>
  <c r="K182" i="36" s="1"/>
  <c r="CE33" i="1"/>
  <c r="L182" i="36" s="1"/>
  <c r="CG33" i="1"/>
  <c r="R182" i="36" s="1"/>
  <c r="CH33" i="1"/>
  <c r="S182" i="36" s="1"/>
  <c r="O847" i="34"/>
  <c r="N847"/>
  <c r="M847"/>
  <c r="K847"/>
  <c r="J847"/>
  <c r="H847"/>
  <c r="G847"/>
  <c r="E847"/>
  <c r="B847"/>
  <c r="R846"/>
  <c r="Q846"/>
  <c r="BK33" i="1"/>
  <c r="R132" i="36" s="1"/>
  <c r="BL33" i="1"/>
  <c r="S132" i="36" s="1"/>
  <c r="BM33" i="1"/>
  <c r="L846" i="34" s="1"/>
  <c r="BO33" i="1"/>
  <c r="Y132" i="36" s="1"/>
  <c r="BP33" i="1"/>
  <c r="Z132" i="36" s="1"/>
  <c r="N846" i="34"/>
  <c r="K846"/>
  <c r="I846"/>
  <c r="H846"/>
  <c r="G846"/>
  <c r="F846"/>
  <c r="E846"/>
  <c r="D846"/>
  <c r="B846"/>
  <c r="R845"/>
  <c r="AN33" i="1"/>
  <c r="R82" i="36" s="1"/>
  <c r="AO33" i="1"/>
  <c r="S82" i="36" s="1"/>
  <c r="AP33" i="1"/>
  <c r="O845" i="34"/>
  <c r="N845"/>
  <c r="M845"/>
  <c r="K845"/>
  <c r="I845"/>
  <c r="H845"/>
  <c r="G845"/>
  <c r="F845"/>
  <c r="E845"/>
  <c r="D845"/>
  <c r="B845"/>
  <c r="T844"/>
  <c r="S844"/>
  <c r="R844"/>
  <c r="Q844"/>
  <c r="U33" i="1"/>
  <c r="Y33" s="1"/>
  <c r="O844" i="34"/>
  <c r="N844"/>
  <c r="M844"/>
  <c r="L844"/>
  <c r="K844"/>
  <c r="J844"/>
  <c r="I844"/>
  <c r="H844"/>
  <c r="G844"/>
  <c r="F844"/>
  <c r="E844"/>
  <c r="D844"/>
  <c r="B844"/>
  <c r="S843"/>
  <c r="R843"/>
  <c r="Q843"/>
  <c r="O843"/>
  <c r="N843"/>
  <c r="M843"/>
  <c r="L843"/>
  <c r="K843"/>
  <c r="J843"/>
  <c r="I843"/>
  <c r="H843"/>
  <c r="G843"/>
  <c r="E843"/>
  <c r="D843"/>
  <c r="S840"/>
  <c r="B33" i="23"/>
  <c r="H33"/>
  <c r="K33" s="1"/>
  <c r="I33"/>
  <c r="M33" s="1"/>
  <c r="O33"/>
  <c r="P33" s="1"/>
  <c r="J33"/>
  <c r="R33" s="1"/>
  <c r="D840" i="34"/>
  <c r="S839"/>
  <c r="P839"/>
  <c r="J839"/>
  <c r="D839"/>
  <c r="D838"/>
  <c r="D837"/>
  <c r="D836"/>
  <c r="D835"/>
  <c r="B834"/>
  <c r="AC32" i="1"/>
  <c r="T812" i="34" s="1"/>
  <c r="AV32" i="1"/>
  <c r="AF81" i="36" s="1"/>
  <c r="AW32" i="1"/>
  <c r="AG81" i="36" s="1"/>
  <c r="BS32" i="1"/>
  <c r="AF131" i="36" s="1"/>
  <c r="BT32" i="1"/>
  <c r="AG131" i="36" s="1"/>
  <c r="CO32" i="1"/>
  <c r="AF181" i="36" s="1"/>
  <c r="CP32" i="1"/>
  <c r="AG181" i="36" s="1"/>
  <c r="CQ32" i="1"/>
  <c r="DK32"/>
  <c r="AF231" i="36" s="1"/>
  <c r="DL32" i="1"/>
  <c r="AG231" i="36" s="1"/>
  <c r="EG32" i="1"/>
  <c r="AF281" i="36" s="1"/>
  <c r="EH32" i="1"/>
  <c r="AG281" i="36" s="1"/>
  <c r="P825" i="34"/>
  <c r="DZ32" i="3"/>
  <c r="M825" i="34"/>
  <c r="ED32" i="3"/>
  <c r="J825" i="34"/>
  <c r="DV32" i="3"/>
  <c r="G825" i="34"/>
  <c r="CU32" i="3"/>
  <c r="CS32"/>
  <c r="DP32"/>
  <c r="DR32"/>
  <c r="D825" i="34"/>
  <c r="S824"/>
  <c r="P824"/>
  <c r="M824"/>
  <c r="J824"/>
  <c r="G824"/>
  <c r="D824"/>
  <c r="P823"/>
  <c r="M823"/>
  <c r="J823"/>
  <c r="G823"/>
  <c r="D823"/>
  <c r="FM32" i="1"/>
  <c r="P822" i="34"/>
  <c r="FK32" i="1"/>
  <c r="M822" i="34"/>
  <c r="FL32" i="1"/>
  <c r="J822" i="34"/>
  <c r="FJ32" i="1"/>
  <c r="G822" i="34"/>
  <c r="FI32" i="1"/>
  <c r="D822" i="34"/>
  <c r="B822"/>
  <c r="FC32" i="1"/>
  <c r="P821" i="34" s="1"/>
  <c r="FA32" i="1"/>
  <c r="M821" i="34" s="1"/>
  <c r="FB32" i="1"/>
  <c r="J821" i="34" s="1"/>
  <c r="EZ32" i="1"/>
  <c r="G821" i="34" s="1"/>
  <c r="EY32" i="1"/>
  <c r="D821" i="34" s="1"/>
  <c r="B821"/>
  <c r="ES32" i="1"/>
  <c r="P820" i="34"/>
  <c r="EQ32" i="1"/>
  <c r="M820" i="34"/>
  <c r="ER32" i="1"/>
  <c r="J820" i="34"/>
  <c r="EP32" i="1"/>
  <c r="G820" i="34"/>
  <c r="EO32" i="1"/>
  <c r="D820" i="34"/>
  <c r="B820"/>
  <c r="T819"/>
  <c r="S819"/>
  <c r="P819"/>
  <c r="M819"/>
  <c r="J819"/>
  <c r="G819"/>
  <c r="D819"/>
  <c r="R817"/>
  <c r="Q817"/>
  <c r="DS32" i="1"/>
  <c r="D281" i="36" s="1"/>
  <c r="DT32" i="1"/>
  <c r="E281" i="36" s="1"/>
  <c r="DY32" i="1"/>
  <c r="R281" i="36" s="1"/>
  <c r="DZ32" i="1"/>
  <c r="S281" i="36" s="1"/>
  <c r="EA32" i="1"/>
  <c r="T281" i="36" s="1"/>
  <c r="O817" i="34"/>
  <c r="N817"/>
  <c r="M817"/>
  <c r="K817"/>
  <c r="I817"/>
  <c r="H817"/>
  <c r="G817"/>
  <c r="E817"/>
  <c r="B817"/>
  <c r="Q816"/>
  <c r="CW32" i="1"/>
  <c r="D231" i="36" s="1"/>
  <c r="CX32" i="1"/>
  <c r="E231" i="36" s="1"/>
  <c r="CZ32" i="1"/>
  <c r="K231" i="36" s="1"/>
  <c r="DA32" i="1"/>
  <c r="L231" i="36" s="1"/>
  <c r="DC32" i="1"/>
  <c r="R231" i="36" s="1"/>
  <c r="DD32" i="1"/>
  <c r="S231" i="36" s="1"/>
  <c r="DE32" i="1"/>
  <c r="T231" i="36" s="1"/>
  <c r="O816" i="34"/>
  <c r="N816"/>
  <c r="M816"/>
  <c r="L816"/>
  <c r="K816"/>
  <c r="J816"/>
  <c r="H816"/>
  <c r="D816"/>
  <c r="B816"/>
  <c r="R815"/>
  <c r="CA32" i="1"/>
  <c r="D181" i="36" s="1"/>
  <c r="CB32" i="1"/>
  <c r="E181" i="36" s="1"/>
  <c r="CD32" i="1"/>
  <c r="K181" i="36" s="1"/>
  <c r="CE32" i="1"/>
  <c r="L181" i="36" s="1"/>
  <c r="CG32" i="1"/>
  <c r="R181" i="36" s="1"/>
  <c r="CH32" i="1"/>
  <c r="S181" i="36" s="1"/>
  <c r="CI32" i="1"/>
  <c r="T181" i="36" s="1"/>
  <c r="O815" i="34"/>
  <c r="N815"/>
  <c r="M815"/>
  <c r="L815"/>
  <c r="K815"/>
  <c r="J815"/>
  <c r="H815"/>
  <c r="G815"/>
  <c r="B815"/>
  <c r="R814"/>
  <c r="Q814"/>
  <c r="BK32" i="1"/>
  <c r="R131" i="36" s="1"/>
  <c r="BL32" i="1"/>
  <c r="S131" i="36" s="1"/>
  <c r="BO32" i="1"/>
  <c r="Y131" i="36" s="1"/>
  <c r="BP32" i="1"/>
  <c r="Z131" i="36" s="1"/>
  <c r="BQ32" i="1"/>
  <c r="AA131" i="36" s="1"/>
  <c r="N814" i="34"/>
  <c r="J814"/>
  <c r="I814"/>
  <c r="H814"/>
  <c r="G814"/>
  <c r="F814"/>
  <c r="E814"/>
  <c r="D814"/>
  <c r="B814"/>
  <c r="R813"/>
  <c r="AN32" i="1"/>
  <c r="R81" i="36" s="1"/>
  <c r="AO32" i="1"/>
  <c r="S81" i="36" s="1"/>
  <c r="O813" i="34"/>
  <c r="N813"/>
  <c r="M813"/>
  <c r="I813"/>
  <c r="H813"/>
  <c r="G813"/>
  <c r="F813"/>
  <c r="E813"/>
  <c r="D813"/>
  <c r="B813"/>
  <c r="S812"/>
  <c r="R812"/>
  <c r="Q812"/>
  <c r="U32" i="1"/>
  <c r="Y32" s="1"/>
  <c r="O812" i="34"/>
  <c r="N812"/>
  <c r="M812"/>
  <c r="L812"/>
  <c r="K812"/>
  <c r="J812"/>
  <c r="I812"/>
  <c r="H812"/>
  <c r="G812"/>
  <c r="F812"/>
  <c r="E812"/>
  <c r="D812"/>
  <c r="B812"/>
  <c r="S811"/>
  <c r="R811"/>
  <c r="Q811"/>
  <c r="O811"/>
  <c r="N811"/>
  <c r="M811"/>
  <c r="L811"/>
  <c r="K811"/>
  <c r="J811"/>
  <c r="I811"/>
  <c r="H811"/>
  <c r="G811"/>
  <c r="E811"/>
  <c r="D811"/>
  <c r="S808"/>
  <c r="B32" i="23"/>
  <c r="H32" s="1"/>
  <c r="I32"/>
  <c r="M32" s="1"/>
  <c r="J32"/>
  <c r="R32" s="1"/>
  <c r="D808" i="34"/>
  <c r="S807"/>
  <c r="P807"/>
  <c r="J807"/>
  <c r="D807"/>
  <c r="D806"/>
  <c r="D805"/>
  <c r="D804"/>
  <c r="D803"/>
  <c r="B802"/>
  <c r="AC31" i="1"/>
  <c r="AV31"/>
  <c r="AF80" i="36" s="1"/>
  <c r="AW31" i="1"/>
  <c r="AG80" i="36" s="1"/>
  <c r="AX31" i="1"/>
  <c r="BS31"/>
  <c r="AF130" i="36" s="1"/>
  <c r="BT31" i="1"/>
  <c r="AG130" i="36" s="1"/>
  <c r="CO31" i="1"/>
  <c r="AF180" i="36" s="1"/>
  <c r="CP31" i="1"/>
  <c r="AG180" i="36" s="1"/>
  <c r="DK31" i="1"/>
  <c r="AF230" i="36" s="1"/>
  <c r="DL31" i="1"/>
  <c r="AG230" i="36" s="1"/>
  <c r="EG31" i="1"/>
  <c r="AF280" i="36" s="1"/>
  <c r="EH31" i="1"/>
  <c r="AG280" i="36" s="1"/>
  <c r="EI31" i="1"/>
  <c r="P793" i="34"/>
  <c r="DZ31" i="3"/>
  <c r="M793" i="34"/>
  <c r="ED31" i="3"/>
  <c r="J793" i="34"/>
  <c r="DV31" i="3"/>
  <c r="G793" i="34"/>
  <c r="CU31" i="3"/>
  <c r="CS31"/>
  <c r="DP31"/>
  <c r="DR31"/>
  <c r="D793" i="34"/>
  <c r="S792"/>
  <c r="P792"/>
  <c r="M792"/>
  <c r="J792"/>
  <c r="G792"/>
  <c r="D792"/>
  <c r="P791"/>
  <c r="M791"/>
  <c r="J791"/>
  <c r="G791"/>
  <c r="D791"/>
  <c r="FM31" i="1"/>
  <c r="P790" i="34" s="1"/>
  <c r="FK31" i="1"/>
  <c r="M790" i="34" s="1"/>
  <c r="FL31" i="1"/>
  <c r="J790" i="34" s="1"/>
  <c r="FJ31" i="1"/>
  <c r="G790" i="34" s="1"/>
  <c r="FI31" i="1"/>
  <c r="D790" i="34" s="1"/>
  <c r="B790"/>
  <c r="FC31" i="1"/>
  <c r="P789" i="34"/>
  <c r="FA31" i="1"/>
  <c r="M789" i="34"/>
  <c r="FB31" i="1"/>
  <c r="J789" i="34"/>
  <c r="EZ31" i="1"/>
  <c r="G789" i="34"/>
  <c r="EY31" i="1"/>
  <c r="D789" i="34"/>
  <c r="B789"/>
  <c r="ES31" i="1"/>
  <c r="P788" i="34" s="1"/>
  <c r="EQ31" i="1"/>
  <c r="M788" i="34" s="1"/>
  <c r="ER31" i="1"/>
  <c r="J788" i="34" s="1"/>
  <c r="EP31" i="1"/>
  <c r="G788" i="34" s="1"/>
  <c r="EO31" i="1"/>
  <c r="D788" i="34" s="1"/>
  <c r="B788"/>
  <c r="T787"/>
  <c r="S787"/>
  <c r="P787"/>
  <c r="M787"/>
  <c r="J787"/>
  <c r="G787"/>
  <c r="D787"/>
  <c r="S785"/>
  <c r="R785"/>
  <c r="Q785"/>
  <c r="DS31" i="1"/>
  <c r="D280" i="36" s="1"/>
  <c r="DT31" i="1"/>
  <c r="E280" i="36" s="1"/>
  <c r="DY31" i="1"/>
  <c r="R280" i="36" s="1"/>
  <c r="DZ31" i="1"/>
  <c r="S280" i="36" s="1"/>
  <c r="O785" i="34"/>
  <c r="N785"/>
  <c r="M785"/>
  <c r="I785"/>
  <c r="H785"/>
  <c r="G785"/>
  <c r="D785"/>
  <c r="B785"/>
  <c r="Q784"/>
  <c r="CW31" i="1"/>
  <c r="D230" i="36" s="1"/>
  <c r="CX31" i="1"/>
  <c r="E230" i="36" s="1"/>
  <c r="CZ31" i="1"/>
  <c r="K230" i="36" s="1"/>
  <c r="DA31" i="1"/>
  <c r="L230" i="36" s="1"/>
  <c r="DC31" i="1"/>
  <c r="R230" i="36" s="1"/>
  <c r="DD31" i="1"/>
  <c r="S230" i="36" s="1"/>
  <c r="O784" i="34"/>
  <c r="N784"/>
  <c r="M784"/>
  <c r="K784"/>
  <c r="J784"/>
  <c r="H784"/>
  <c r="D784"/>
  <c r="B784"/>
  <c r="CA31" i="1"/>
  <c r="D180" i="36" s="1"/>
  <c r="CB31" i="1"/>
  <c r="E180" i="36" s="1"/>
  <c r="CC31" i="1"/>
  <c r="F180" i="36" s="1"/>
  <c r="CD31" i="1"/>
  <c r="K180" i="36" s="1"/>
  <c r="CE31" i="1"/>
  <c r="L180" i="36" s="1"/>
  <c r="CG31" i="1"/>
  <c r="R180" i="36" s="1"/>
  <c r="CH31" i="1"/>
  <c r="S180" i="36" s="1"/>
  <c r="O783" i="34"/>
  <c r="N783"/>
  <c r="M783"/>
  <c r="K783"/>
  <c r="J783"/>
  <c r="H783"/>
  <c r="G783"/>
  <c r="E783"/>
  <c r="B783"/>
  <c r="R782"/>
  <c r="Q782"/>
  <c r="BK31" i="1"/>
  <c r="R130" i="36" s="1"/>
  <c r="BL31" i="1"/>
  <c r="S130" i="36" s="1"/>
  <c r="BM31" i="1"/>
  <c r="L782" i="34" s="1"/>
  <c r="BO31" i="1"/>
  <c r="Y130" i="36" s="1"/>
  <c r="BP31" i="1"/>
  <c r="Z130" i="36" s="1"/>
  <c r="N782" i="34"/>
  <c r="K782"/>
  <c r="I782"/>
  <c r="H782"/>
  <c r="G782"/>
  <c r="F782"/>
  <c r="E782"/>
  <c r="D782"/>
  <c r="B782"/>
  <c r="R781"/>
  <c r="AN31" i="1"/>
  <c r="R80" i="36" s="1"/>
  <c r="AO31" i="1"/>
  <c r="S80" i="36" s="1"/>
  <c r="AP31" i="1"/>
  <c r="O781" i="34"/>
  <c r="N781"/>
  <c r="M781"/>
  <c r="K781"/>
  <c r="I781"/>
  <c r="H781"/>
  <c r="G781"/>
  <c r="F781"/>
  <c r="E781"/>
  <c r="D781"/>
  <c r="B781"/>
  <c r="T780"/>
  <c r="S780"/>
  <c r="R780"/>
  <c r="Q780"/>
  <c r="U31" i="1"/>
  <c r="Y31" s="1"/>
  <c r="O780" i="34"/>
  <c r="N780"/>
  <c r="M780"/>
  <c r="L780"/>
  <c r="K780"/>
  <c r="J780"/>
  <c r="I780"/>
  <c r="H780"/>
  <c r="G780"/>
  <c r="F780"/>
  <c r="E780"/>
  <c r="D780"/>
  <c r="B780"/>
  <c r="S779"/>
  <c r="R779"/>
  <c r="Q779"/>
  <c r="O779"/>
  <c r="N779"/>
  <c r="M779"/>
  <c r="L779"/>
  <c r="K779"/>
  <c r="J779"/>
  <c r="I779"/>
  <c r="H779"/>
  <c r="G779"/>
  <c r="E779"/>
  <c r="D779"/>
  <c r="S776"/>
  <c r="B31" i="23"/>
  <c r="H31"/>
  <c r="K31" s="1"/>
  <c r="I31"/>
  <c r="M31" s="1"/>
  <c r="O31"/>
  <c r="P31" s="1"/>
  <c r="J31"/>
  <c r="R31" s="1"/>
  <c r="D776" i="34"/>
  <c r="S775"/>
  <c r="P775"/>
  <c r="J775"/>
  <c r="D775"/>
  <c r="D774"/>
  <c r="D773"/>
  <c r="D772"/>
  <c r="D771"/>
  <c r="B770"/>
  <c r="AC30" i="1"/>
  <c r="T748" i="34" s="1"/>
  <c r="AV30" i="1"/>
  <c r="AF79" i="36" s="1"/>
  <c r="AW30" i="1"/>
  <c r="AG79" i="36" s="1"/>
  <c r="BS30" i="1"/>
  <c r="AF129" i="36" s="1"/>
  <c r="BT30" i="1"/>
  <c r="AG129" i="36" s="1"/>
  <c r="CO30" i="1"/>
  <c r="AF179" i="36" s="1"/>
  <c r="CP30" i="1"/>
  <c r="AG179" i="36" s="1"/>
  <c r="CQ30" i="1"/>
  <c r="DK30"/>
  <c r="AF229" i="36" s="1"/>
  <c r="DL30" i="1"/>
  <c r="AG229" i="36" s="1"/>
  <c r="EG30" i="1"/>
  <c r="AF279" i="36" s="1"/>
  <c r="EH30" i="1"/>
  <c r="AG279" i="36" s="1"/>
  <c r="P761" i="34"/>
  <c r="DZ30" i="3"/>
  <c r="M761" i="34"/>
  <c r="ED30" i="3"/>
  <c r="J761" i="34"/>
  <c r="DV30" i="3"/>
  <c r="G761" i="34"/>
  <c r="CU30" i="3"/>
  <c r="CS30"/>
  <c r="DP30"/>
  <c r="DR30"/>
  <c r="D761" i="34"/>
  <c r="S760"/>
  <c r="P760"/>
  <c r="M760"/>
  <c r="J760"/>
  <c r="G760"/>
  <c r="D760"/>
  <c r="P759"/>
  <c r="M759"/>
  <c r="J759"/>
  <c r="G759"/>
  <c r="D759"/>
  <c r="FM30" i="1"/>
  <c r="P758" i="34"/>
  <c r="FK30" i="1"/>
  <c r="M758" i="34"/>
  <c r="FL30" i="1"/>
  <c r="J758" i="34"/>
  <c r="FJ30" i="1"/>
  <c r="G758" i="34"/>
  <c r="FI30" i="1"/>
  <c r="D758" i="34"/>
  <c r="B758"/>
  <c r="FC30" i="1"/>
  <c r="P757" i="34" s="1"/>
  <c r="FA30" i="1"/>
  <c r="M757" i="34" s="1"/>
  <c r="FB30" i="1"/>
  <c r="J757" i="34" s="1"/>
  <c r="EZ30" i="1"/>
  <c r="G757" i="34" s="1"/>
  <c r="EY30" i="1"/>
  <c r="D757" i="34" s="1"/>
  <c r="B757"/>
  <c r="ES30" i="1"/>
  <c r="P756" i="34"/>
  <c r="EQ30" i="1"/>
  <c r="M756" i="34"/>
  <c r="ER30" i="1"/>
  <c r="J756" i="34"/>
  <c r="EP30" i="1"/>
  <c r="G756" i="34"/>
  <c r="EO30" i="1"/>
  <c r="D756" i="34"/>
  <c r="B756"/>
  <c r="T755"/>
  <c r="S755"/>
  <c r="P755"/>
  <c r="M755"/>
  <c r="J755"/>
  <c r="G755"/>
  <c r="D755"/>
  <c r="R753"/>
  <c r="Q753"/>
  <c r="DS30" i="1"/>
  <c r="D279" i="36" s="1"/>
  <c r="DT30" i="1"/>
  <c r="E279" i="36" s="1"/>
  <c r="DY30" i="1"/>
  <c r="R279" i="36" s="1"/>
  <c r="DZ30" i="1"/>
  <c r="S279" i="36" s="1"/>
  <c r="EA30" i="1"/>
  <c r="T279" i="36" s="1"/>
  <c r="O753" i="34"/>
  <c r="N753"/>
  <c r="M753"/>
  <c r="K753"/>
  <c r="I753"/>
  <c r="H753"/>
  <c r="G753"/>
  <c r="E753"/>
  <c r="B753"/>
  <c r="Q752"/>
  <c r="CW30" i="1"/>
  <c r="D229" i="36" s="1"/>
  <c r="CX30" i="1"/>
  <c r="E229" i="36" s="1"/>
  <c r="CZ30" i="1"/>
  <c r="K229" i="36" s="1"/>
  <c r="DA30" i="1"/>
  <c r="L229" i="36" s="1"/>
  <c r="DC30" i="1"/>
  <c r="R229" i="36" s="1"/>
  <c r="DD30" i="1"/>
  <c r="S229" i="36" s="1"/>
  <c r="DE30" i="1"/>
  <c r="T229" i="36" s="1"/>
  <c r="O752" i="34"/>
  <c r="N752"/>
  <c r="M752"/>
  <c r="L752"/>
  <c r="K752"/>
  <c r="J752"/>
  <c r="H752"/>
  <c r="D752"/>
  <c r="B752"/>
  <c r="R751"/>
  <c r="CA30" i="1"/>
  <c r="D179" i="36" s="1"/>
  <c r="CB30" i="1"/>
  <c r="E179" i="36" s="1"/>
  <c r="CD30" i="1"/>
  <c r="K179" i="36" s="1"/>
  <c r="CE30" i="1"/>
  <c r="L179" i="36" s="1"/>
  <c r="CG30" i="1"/>
  <c r="R179" i="36" s="1"/>
  <c r="CH30" i="1"/>
  <c r="S179" i="36" s="1"/>
  <c r="CI30" i="1"/>
  <c r="T179" i="36" s="1"/>
  <c r="O751" i="34"/>
  <c r="N751"/>
  <c r="M751"/>
  <c r="L751"/>
  <c r="K751"/>
  <c r="J751"/>
  <c r="H751"/>
  <c r="G751"/>
  <c r="B751"/>
  <c r="R750"/>
  <c r="Q750"/>
  <c r="BK30" i="1"/>
  <c r="R129" i="36" s="1"/>
  <c r="BL30" i="1"/>
  <c r="S129" i="36" s="1"/>
  <c r="BO30" i="1"/>
  <c r="Y129" i="36" s="1"/>
  <c r="BP30" i="1"/>
  <c r="Z129" i="36" s="1"/>
  <c r="BQ30" i="1"/>
  <c r="AA129" i="36" s="1"/>
  <c r="N750" i="34"/>
  <c r="J750"/>
  <c r="I750"/>
  <c r="H750"/>
  <c r="G750"/>
  <c r="F750"/>
  <c r="E750"/>
  <c r="D750"/>
  <c r="B750"/>
  <c r="R749"/>
  <c r="AN30" i="1"/>
  <c r="R79" i="36" s="1"/>
  <c r="AO30" i="1"/>
  <c r="S79" i="36" s="1"/>
  <c r="O749" i="34"/>
  <c r="N749"/>
  <c r="M749"/>
  <c r="I749"/>
  <c r="H749"/>
  <c r="G749"/>
  <c r="F749"/>
  <c r="E749"/>
  <c r="D749"/>
  <c r="B749"/>
  <c r="S748"/>
  <c r="R748"/>
  <c r="Q748"/>
  <c r="U30" i="1"/>
  <c r="Y30" s="1"/>
  <c r="O748" i="34"/>
  <c r="N748"/>
  <c r="M748"/>
  <c r="L748"/>
  <c r="K748"/>
  <c r="J748"/>
  <c r="I748"/>
  <c r="H748"/>
  <c r="G748"/>
  <c r="F748"/>
  <c r="E748"/>
  <c r="D748"/>
  <c r="B748"/>
  <c r="S747"/>
  <c r="R747"/>
  <c r="Q747"/>
  <c r="O747"/>
  <c r="N747"/>
  <c r="M747"/>
  <c r="L747"/>
  <c r="K747"/>
  <c r="J747"/>
  <c r="I747"/>
  <c r="H747"/>
  <c r="G747"/>
  <c r="E747"/>
  <c r="D747"/>
  <c r="S744"/>
  <c r="H30" i="1"/>
  <c r="G744" i="34" s="1"/>
  <c r="D744"/>
  <c r="S743"/>
  <c r="P743"/>
  <c r="J743"/>
  <c r="D743"/>
  <c r="D742"/>
  <c r="D741"/>
  <c r="D740"/>
  <c r="D739"/>
  <c r="B738"/>
  <c r="AC29" i="1"/>
  <c r="FT29" s="1"/>
  <c r="AV29"/>
  <c r="AF78" i="36" s="1"/>
  <c r="AW29" i="1"/>
  <c r="AG78" i="36" s="1"/>
  <c r="BS29" i="1"/>
  <c r="AF128" i="36" s="1"/>
  <c r="BT29" i="1"/>
  <c r="AG128" i="36" s="1"/>
  <c r="CO29" i="1"/>
  <c r="AF178" i="36" s="1"/>
  <c r="CP29" i="1"/>
  <c r="AG178" i="36" s="1"/>
  <c r="CQ29" i="1"/>
  <c r="DK29"/>
  <c r="AF228" i="36" s="1"/>
  <c r="DL29" i="1"/>
  <c r="AG228" i="36" s="1"/>
  <c r="EG29" i="1"/>
  <c r="AF278" i="36" s="1"/>
  <c r="EH29" i="1"/>
  <c r="AG278" i="36" s="1"/>
  <c r="P729" i="34"/>
  <c r="DZ29" i="3"/>
  <c r="M729" i="34"/>
  <c r="ED29" i="3"/>
  <c r="J729" i="34"/>
  <c r="DV29" i="3"/>
  <c r="G729" i="34"/>
  <c r="CU29" i="3"/>
  <c r="CS29"/>
  <c r="DP29"/>
  <c r="DR29"/>
  <c r="D729" i="34"/>
  <c r="S728"/>
  <c r="P728"/>
  <c r="M728"/>
  <c r="J728"/>
  <c r="G728"/>
  <c r="D728"/>
  <c r="P727"/>
  <c r="M727"/>
  <c r="J727"/>
  <c r="G727"/>
  <c r="D727"/>
  <c r="FM29" i="1"/>
  <c r="P726" i="34"/>
  <c r="FK29" i="1"/>
  <c r="M726" i="34"/>
  <c r="FL29" i="1"/>
  <c r="J726" i="34"/>
  <c r="FJ29" i="1"/>
  <c r="G726" i="34"/>
  <c r="FI29" i="1"/>
  <c r="D726" i="34"/>
  <c r="B726"/>
  <c r="FC29" i="1"/>
  <c r="P725" i="34" s="1"/>
  <c r="FA29" i="1"/>
  <c r="M725" i="34" s="1"/>
  <c r="FB29" i="1"/>
  <c r="J725" i="34" s="1"/>
  <c r="EZ29" i="1"/>
  <c r="G725" i="34" s="1"/>
  <c r="EY29" i="1"/>
  <c r="D725" i="34" s="1"/>
  <c r="B725"/>
  <c r="ES29" i="1"/>
  <c r="P724" i="34"/>
  <c r="EQ29" i="1"/>
  <c r="M724" i="34"/>
  <c r="ER29" i="1"/>
  <c r="J724" i="34"/>
  <c r="EP29" i="1"/>
  <c r="G724" i="34"/>
  <c r="EO29" i="1"/>
  <c r="D724" i="34"/>
  <c r="B724"/>
  <c r="T723"/>
  <c r="S723"/>
  <c r="P723"/>
  <c r="M723"/>
  <c r="J723"/>
  <c r="G723"/>
  <c r="D723"/>
  <c r="R721"/>
  <c r="Q721"/>
  <c r="DS29" i="1"/>
  <c r="D278" i="36" s="1"/>
  <c r="DT29" i="1"/>
  <c r="E278" i="36" s="1"/>
  <c r="DY29" i="1"/>
  <c r="R278" i="36" s="1"/>
  <c r="DZ29" i="1"/>
  <c r="S278" i="36" s="1"/>
  <c r="EA29" i="1"/>
  <c r="T278" i="36" s="1"/>
  <c r="O721" i="34"/>
  <c r="N721"/>
  <c r="M721"/>
  <c r="K721"/>
  <c r="I721"/>
  <c r="H721"/>
  <c r="G721"/>
  <c r="E721"/>
  <c r="B721"/>
  <c r="Q720"/>
  <c r="CW29" i="1"/>
  <c r="D228" i="36" s="1"/>
  <c r="CX29" i="1"/>
  <c r="E228" i="36" s="1"/>
  <c r="CZ29" i="1"/>
  <c r="K228" i="36" s="1"/>
  <c r="DA29" i="1"/>
  <c r="L228" i="36" s="1"/>
  <c r="DC29" i="1"/>
  <c r="R228" i="36" s="1"/>
  <c r="DD29" i="1"/>
  <c r="S228" i="36" s="1"/>
  <c r="DE29" i="1"/>
  <c r="T228" i="36" s="1"/>
  <c r="O720" i="34"/>
  <c r="N720"/>
  <c r="M720"/>
  <c r="L720"/>
  <c r="K720"/>
  <c r="J720"/>
  <c r="H720"/>
  <c r="D720"/>
  <c r="B720"/>
  <c r="R719"/>
  <c r="CA29" i="1"/>
  <c r="D178" i="36" s="1"/>
  <c r="CB29" i="1"/>
  <c r="E178" i="36" s="1"/>
  <c r="CD29" i="1"/>
  <c r="K178" i="36" s="1"/>
  <c r="CE29" i="1"/>
  <c r="L178" i="36" s="1"/>
  <c r="CG29" i="1"/>
  <c r="R178" i="36" s="1"/>
  <c r="CH29" i="1"/>
  <c r="S178" i="36" s="1"/>
  <c r="CI29" i="1"/>
  <c r="T178" i="36" s="1"/>
  <c r="O719" i="34"/>
  <c r="N719"/>
  <c r="M719"/>
  <c r="L719"/>
  <c r="K719"/>
  <c r="J719"/>
  <c r="H719"/>
  <c r="G719"/>
  <c r="B719"/>
  <c r="R718"/>
  <c r="Q718"/>
  <c r="BK29" i="1"/>
  <c r="R128" i="36" s="1"/>
  <c r="BL29" i="1"/>
  <c r="S128" i="36" s="1"/>
  <c r="BO29" i="1"/>
  <c r="Y128" i="36" s="1"/>
  <c r="BP29" i="1"/>
  <c r="Z128" i="36" s="1"/>
  <c r="BQ29" i="1"/>
  <c r="AA128" i="36" s="1"/>
  <c r="N718" i="34"/>
  <c r="J718"/>
  <c r="I718"/>
  <c r="H718"/>
  <c r="G718"/>
  <c r="F718"/>
  <c r="E718"/>
  <c r="D718"/>
  <c r="B718"/>
  <c r="R717"/>
  <c r="AN29" i="1"/>
  <c r="R78" i="36" s="1"/>
  <c r="AO29" i="1"/>
  <c r="S78" i="36" s="1"/>
  <c r="O717" i="34"/>
  <c r="N717"/>
  <c r="M717"/>
  <c r="I717"/>
  <c r="H717"/>
  <c r="G717"/>
  <c r="F717"/>
  <c r="E717"/>
  <c r="D717"/>
  <c r="B717"/>
  <c r="S716"/>
  <c r="R716"/>
  <c r="Q716"/>
  <c r="U29" i="1"/>
  <c r="Y29" s="1"/>
  <c r="O716" i="34"/>
  <c r="N716"/>
  <c r="M716"/>
  <c r="L716"/>
  <c r="K716"/>
  <c r="J716"/>
  <c r="I716"/>
  <c r="H716"/>
  <c r="G716"/>
  <c r="F716"/>
  <c r="E716"/>
  <c r="D716"/>
  <c r="B716"/>
  <c r="S715"/>
  <c r="R715"/>
  <c r="Q715"/>
  <c r="O715"/>
  <c r="N715"/>
  <c r="M715"/>
  <c r="L715"/>
  <c r="K715"/>
  <c r="J715"/>
  <c r="I715"/>
  <c r="H715"/>
  <c r="G715"/>
  <c r="E715"/>
  <c r="D715"/>
  <c r="S712"/>
  <c r="B29" i="23"/>
  <c r="H29" s="1"/>
  <c r="I29"/>
  <c r="M29" s="1"/>
  <c r="J29"/>
  <c r="R29" s="1"/>
  <c r="D712" i="34"/>
  <c r="S711"/>
  <c r="P711"/>
  <c r="J711"/>
  <c r="D711"/>
  <c r="D710"/>
  <c r="D709"/>
  <c r="D708"/>
  <c r="D707"/>
  <c r="B706"/>
  <c r="AC28" i="1"/>
  <c r="FT28" s="1"/>
  <c r="AV28"/>
  <c r="AF77" i="36" s="1"/>
  <c r="AW28" i="1"/>
  <c r="AG77" i="36" s="1"/>
  <c r="AX28" i="1"/>
  <c r="BS28"/>
  <c r="AF127" i="36" s="1"/>
  <c r="BT28" i="1"/>
  <c r="AG127" i="36" s="1"/>
  <c r="CO28" i="1"/>
  <c r="AF177" i="36" s="1"/>
  <c r="CP28" i="1"/>
  <c r="AG177" i="36" s="1"/>
  <c r="DK28" i="1"/>
  <c r="AF227" i="36" s="1"/>
  <c r="DL28" i="1"/>
  <c r="AG227" i="36" s="1"/>
  <c r="EG28" i="1"/>
  <c r="AF277" i="36" s="1"/>
  <c r="EH28" i="1"/>
  <c r="AG277" i="36" s="1"/>
  <c r="EI28" i="1"/>
  <c r="P697" i="34"/>
  <c r="DZ28" i="3"/>
  <c r="M697" i="34"/>
  <c r="ED28" i="3"/>
  <c r="J697" i="34"/>
  <c r="DV28" i="3"/>
  <c r="G697" i="34"/>
  <c r="CU28" i="3"/>
  <c r="CS28"/>
  <c r="DP28"/>
  <c r="DR28"/>
  <c r="D697" i="34"/>
  <c r="S696"/>
  <c r="P696"/>
  <c r="M696"/>
  <c r="J696"/>
  <c r="G696"/>
  <c r="D696"/>
  <c r="P695"/>
  <c r="M695"/>
  <c r="J695"/>
  <c r="G695"/>
  <c r="D695"/>
  <c r="FM28" i="1"/>
  <c r="P694" i="34" s="1"/>
  <c r="FK28" i="1"/>
  <c r="M694" i="34" s="1"/>
  <c r="FL28" i="1"/>
  <c r="J694" i="34" s="1"/>
  <c r="FJ28" i="1"/>
  <c r="G694" i="34" s="1"/>
  <c r="FI28" i="1"/>
  <c r="D694" i="34" s="1"/>
  <c r="B694"/>
  <c r="FC28" i="1"/>
  <c r="P693" i="34"/>
  <c r="FA28" i="1"/>
  <c r="M693" i="34"/>
  <c r="FB28" i="1"/>
  <c r="J693" i="34"/>
  <c r="EZ28" i="1"/>
  <c r="G693" i="34"/>
  <c r="EY28" i="1"/>
  <c r="D693" i="34"/>
  <c r="B693"/>
  <c r="ES28" i="1"/>
  <c r="P692" i="34" s="1"/>
  <c r="EQ28" i="1"/>
  <c r="M692" i="34" s="1"/>
  <c r="ER28" i="1"/>
  <c r="J692" i="34" s="1"/>
  <c r="EP28" i="1"/>
  <c r="G692" i="34" s="1"/>
  <c r="EO28" i="1"/>
  <c r="D692" i="34" s="1"/>
  <c r="B692"/>
  <c r="T691"/>
  <c r="S691"/>
  <c r="P691"/>
  <c r="M691"/>
  <c r="J691"/>
  <c r="G691"/>
  <c r="D691"/>
  <c r="S689"/>
  <c r="R689"/>
  <c r="Q689"/>
  <c r="DS28" i="1"/>
  <c r="D277" i="36" s="1"/>
  <c r="DT28" i="1"/>
  <c r="E277" i="36" s="1"/>
  <c r="DY28" i="1"/>
  <c r="R277" i="36" s="1"/>
  <c r="DZ28" i="1"/>
  <c r="S277" i="36" s="1"/>
  <c r="O689" i="34"/>
  <c r="N689"/>
  <c r="M689"/>
  <c r="I689"/>
  <c r="H689"/>
  <c r="G689"/>
  <c r="D689"/>
  <c r="B689"/>
  <c r="Q688"/>
  <c r="CW28" i="1"/>
  <c r="D227" i="36" s="1"/>
  <c r="CX28" i="1"/>
  <c r="E227" i="36" s="1"/>
  <c r="CZ28" i="1"/>
  <c r="K227" i="36" s="1"/>
  <c r="DA28" i="1"/>
  <c r="L227" i="36" s="1"/>
  <c r="DC28" i="1"/>
  <c r="R227" i="36" s="1"/>
  <c r="DD28" i="1"/>
  <c r="S227" i="36" s="1"/>
  <c r="O688" i="34"/>
  <c r="N688"/>
  <c r="M688"/>
  <c r="K688"/>
  <c r="J688"/>
  <c r="H688"/>
  <c r="D688"/>
  <c r="B688"/>
  <c r="CA28" i="1"/>
  <c r="D177" i="36" s="1"/>
  <c r="CB28" i="1"/>
  <c r="E177" i="36" s="1"/>
  <c r="CC28" i="1"/>
  <c r="F177" i="36" s="1"/>
  <c r="CD28" i="1"/>
  <c r="K177" i="36" s="1"/>
  <c r="CE28" i="1"/>
  <c r="L177" i="36" s="1"/>
  <c r="CG28" i="1"/>
  <c r="R177" i="36" s="1"/>
  <c r="CH28" i="1"/>
  <c r="S177" i="36" s="1"/>
  <c r="O687" i="34"/>
  <c r="N687"/>
  <c r="M687"/>
  <c r="K687"/>
  <c r="J687"/>
  <c r="H687"/>
  <c r="G687"/>
  <c r="E687"/>
  <c r="B687"/>
  <c r="R686"/>
  <c r="Q686"/>
  <c r="BK28" i="1"/>
  <c r="R127" i="36" s="1"/>
  <c r="BL28" i="1"/>
  <c r="S127" i="36" s="1"/>
  <c r="BM28" i="1"/>
  <c r="L686" i="34" s="1"/>
  <c r="BO28" i="1"/>
  <c r="Y127" i="36" s="1"/>
  <c r="BP28" i="1"/>
  <c r="Z127" i="36" s="1"/>
  <c r="N686" i="34"/>
  <c r="K686"/>
  <c r="I686"/>
  <c r="H686"/>
  <c r="G686"/>
  <c r="F686"/>
  <c r="E686"/>
  <c r="D686"/>
  <c r="B686"/>
  <c r="R685"/>
  <c r="AN28" i="1"/>
  <c r="R77" i="36" s="1"/>
  <c r="AO28" i="1"/>
  <c r="S77" i="36" s="1"/>
  <c r="AP28" i="1"/>
  <c r="O685" i="34"/>
  <c r="N685"/>
  <c r="M685"/>
  <c r="K685"/>
  <c r="I685"/>
  <c r="H685"/>
  <c r="G685"/>
  <c r="F685"/>
  <c r="E685"/>
  <c r="D685"/>
  <c r="B685"/>
  <c r="T684"/>
  <c r="S684"/>
  <c r="R684"/>
  <c r="Q684"/>
  <c r="U28" i="1"/>
  <c r="Y28" s="1"/>
  <c r="O684" i="34"/>
  <c r="N684"/>
  <c r="M684"/>
  <c r="L684"/>
  <c r="K684"/>
  <c r="J684"/>
  <c r="I684"/>
  <c r="H684"/>
  <c r="G684"/>
  <c r="F684"/>
  <c r="E684"/>
  <c r="D684"/>
  <c r="B684"/>
  <c r="S683"/>
  <c r="R683"/>
  <c r="Q683"/>
  <c r="O683"/>
  <c r="N683"/>
  <c r="M683"/>
  <c r="L683"/>
  <c r="K683"/>
  <c r="J683"/>
  <c r="I683"/>
  <c r="H683"/>
  <c r="G683"/>
  <c r="E683"/>
  <c r="D683"/>
  <c r="S680"/>
  <c r="B28" i="23"/>
  <c r="H28"/>
  <c r="K28" s="1"/>
  <c r="I28"/>
  <c r="M28" s="1"/>
  <c r="O28"/>
  <c r="P28" s="1"/>
  <c r="J28"/>
  <c r="R28" s="1"/>
  <c r="D680" i="34"/>
  <c r="S679"/>
  <c r="P679"/>
  <c r="J679"/>
  <c r="D679"/>
  <c r="D678"/>
  <c r="D677"/>
  <c r="D676"/>
  <c r="D675"/>
  <c r="B674"/>
  <c r="AC27" i="1"/>
  <c r="FT27" s="1"/>
  <c r="AV27"/>
  <c r="AF76" i="36" s="1"/>
  <c r="AW27" i="1"/>
  <c r="AG76" i="36" s="1"/>
  <c r="BS27" i="1"/>
  <c r="AF126" i="36" s="1"/>
  <c r="BT27" i="1"/>
  <c r="AG126" i="36" s="1"/>
  <c r="CO27" i="1"/>
  <c r="AF176" i="36" s="1"/>
  <c r="CP27" i="1"/>
  <c r="AG176" i="36" s="1"/>
  <c r="CQ27" i="1"/>
  <c r="DK27"/>
  <c r="AF226" i="36" s="1"/>
  <c r="DL27" i="1"/>
  <c r="AG226" i="36" s="1"/>
  <c r="EG27" i="1"/>
  <c r="AF276" i="36" s="1"/>
  <c r="EH27" i="1"/>
  <c r="AG276" i="36" s="1"/>
  <c r="P665" i="34"/>
  <c r="DZ27" i="3"/>
  <c r="M665" i="34"/>
  <c r="ED27" i="3"/>
  <c r="J665" i="34"/>
  <c r="DV27" i="3"/>
  <c r="G665" i="34"/>
  <c r="CU27" i="3"/>
  <c r="CS27"/>
  <c r="DP27"/>
  <c r="DR27"/>
  <c r="D665" i="34"/>
  <c r="S664"/>
  <c r="P664"/>
  <c r="M664"/>
  <c r="J664"/>
  <c r="G664"/>
  <c r="D664"/>
  <c r="P663"/>
  <c r="M663"/>
  <c r="J663"/>
  <c r="G663"/>
  <c r="D663"/>
  <c r="FM27" i="1"/>
  <c r="P662" i="34"/>
  <c r="FK27" i="1"/>
  <c r="M662" i="34"/>
  <c r="FL27" i="1"/>
  <c r="J662" i="34"/>
  <c r="FJ27" i="1"/>
  <c r="G662" i="34"/>
  <c r="FI27" i="1"/>
  <c r="D662" i="34"/>
  <c r="B662"/>
  <c r="FC27" i="1"/>
  <c r="P661" i="34" s="1"/>
  <c r="FA27" i="1"/>
  <c r="M661" i="34" s="1"/>
  <c r="FB27" i="1"/>
  <c r="J661" i="34" s="1"/>
  <c r="EZ27" i="1"/>
  <c r="G661" i="34" s="1"/>
  <c r="EY27" i="1"/>
  <c r="D661" i="34" s="1"/>
  <c r="B661"/>
  <c r="ES27" i="1"/>
  <c r="P660" i="34"/>
  <c r="EQ27" i="1"/>
  <c r="M660" i="34"/>
  <c r="ER27" i="1"/>
  <c r="J660" i="34"/>
  <c r="EP27" i="1"/>
  <c r="G660" i="34"/>
  <c r="EO27" i="1"/>
  <c r="D660" i="34"/>
  <c r="B660"/>
  <c r="T659"/>
  <c r="S659"/>
  <c r="P659"/>
  <c r="M659"/>
  <c r="J659"/>
  <c r="G659"/>
  <c r="D659"/>
  <c r="R657"/>
  <c r="Q657"/>
  <c r="DS27" i="1"/>
  <c r="D276" i="36" s="1"/>
  <c r="DT27" i="1"/>
  <c r="E276" i="36" s="1"/>
  <c r="DY27" i="1"/>
  <c r="R276" i="36" s="1"/>
  <c r="DZ27" i="1"/>
  <c r="S276" i="36" s="1"/>
  <c r="EA27" i="1"/>
  <c r="T276" i="36" s="1"/>
  <c r="O657" i="34"/>
  <c r="N657"/>
  <c r="M657"/>
  <c r="K657"/>
  <c r="I657"/>
  <c r="H657"/>
  <c r="G657"/>
  <c r="E657"/>
  <c r="B657"/>
  <c r="Q656"/>
  <c r="CW27" i="1"/>
  <c r="D226" i="36" s="1"/>
  <c r="CX27" i="1"/>
  <c r="E226" i="36" s="1"/>
  <c r="CZ27" i="1"/>
  <c r="K226" i="36" s="1"/>
  <c r="DA27" i="1"/>
  <c r="L226" i="36" s="1"/>
  <c r="DC27" i="1"/>
  <c r="R226" i="36" s="1"/>
  <c r="DD27" i="1"/>
  <c r="S226" i="36" s="1"/>
  <c r="DE27" i="1"/>
  <c r="T226" i="36" s="1"/>
  <c r="O656" i="34"/>
  <c r="N656"/>
  <c r="M656"/>
  <c r="L656"/>
  <c r="K656"/>
  <c r="J656"/>
  <c r="H656"/>
  <c r="D656"/>
  <c r="B656"/>
  <c r="R655"/>
  <c r="CA27" i="1"/>
  <c r="D176" i="36" s="1"/>
  <c r="CB27" i="1"/>
  <c r="E176" i="36" s="1"/>
  <c r="CD27" i="1"/>
  <c r="K176" i="36" s="1"/>
  <c r="CE27" i="1"/>
  <c r="L176" i="36" s="1"/>
  <c r="CG27" i="1"/>
  <c r="R176" i="36" s="1"/>
  <c r="CH27" i="1"/>
  <c r="S176" i="36" s="1"/>
  <c r="CI27" i="1"/>
  <c r="T176" i="36" s="1"/>
  <c r="O655" i="34"/>
  <c r="N655"/>
  <c r="M655"/>
  <c r="L655"/>
  <c r="K655"/>
  <c r="J655"/>
  <c r="H655"/>
  <c r="G655"/>
  <c r="B655"/>
  <c r="R654"/>
  <c r="Q654"/>
  <c r="BK27" i="1"/>
  <c r="R126" i="36" s="1"/>
  <c r="BL27" i="1"/>
  <c r="S126" i="36" s="1"/>
  <c r="BO27" i="1"/>
  <c r="Y126" i="36" s="1"/>
  <c r="BP27" i="1"/>
  <c r="Z126" i="36" s="1"/>
  <c r="BQ27" i="1"/>
  <c r="AA126" i="36" s="1"/>
  <c r="N654" i="34"/>
  <c r="J654"/>
  <c r="I654"/>
  <c r="H654"/>
  <c r="G654"/>
  <c r="F654"/>
  <c r="E654"/>
  <c r="D654"/>
  <c r="B654"/>
  <c r="R653"/>
  <c r="AN27" i="1"/>
  <c r="R76" i="36" s="1"/>
  <c r="AO27" i="1"/>
  <c r="S76" i="36" s="1"/>
  <c r="O653" i="34"/>
  <c r="N653"/>
  <c r="M653"/>
  <c r="I653"/>
  <c r="H653"/>
  <c r="G653"/>
  <c r="F653"/>
  <c r="E653"/>
  <c r="D653"/>
  <c r="B653"/>
  <c r="S652"/>
  <c r="R652"/>
  <c r="Q652"/>
  <c r="U27" i="1"/>
  <c r="Y27" s="1"/>
  <c r="O652" i="34"/>
  <c r="N652"/>
  <c r="M652"/>
  <c r="L652"/>
  <c r="K652"/>
  <c r="J652"/>
  <c r="I652"/>
  <c r="H652"/>
  <c r="G652"/>
  <c r="F652"/>
  <c r="E652"/>
  <c r="D652"/>
  <c r="B652"/>
  <c r="S651"/>
  <c r="R651"/>
  <c r="Q651"/>
  <c r="O651"/>
  <c r="N651"/>
  <c r="M651"/>
  <c r="L651"/>
  <c r="K651"/>
  <c r="J651"/>
  <c r="I651"/>
  <c r="H651"/>
  <c r="G651"/>
  <c r="E651"/>
  <c r="D651"/>
  <c r="S648"/>
  <c r="B27" i="23"/>
  <c r="H27" s="1"/>
  <c r="I27"/>
  <c r="M27" s="1"/>
  <c r="J27"/>
  <c r="R27" s="1"/>
  <c r="D648" i="34"/>
  <c r="S647"/>
  <c r="P647"/>
  <c r="J647"/>
  <c r="D647"/>
  <c r="D646"/>
  <c r="D645"/>
  <c r="D644"/>
  <c r="D643"/>
  <c r="B642"/>
  <c r="AV26" i="1"/>
  <c r="AF75" i="36" s="1"/>
  <c r="AW26" i="1"/>
  <c r="AG75" i="36" s="1"/>
  <c r="BS26" i="1"/>
  <c r="AF125" i="36" s="1"/>
  <c r="BT26" i="1"/>
  <c r="AG125" i="36" s="1"/>
  <c r="CO26" i="1"/>
  <c r="AF175" i="36" s="1"/>
  <c r="CP26" i="1"/>
  <c r="AG175" i="36" s="1"/>
  <c r="DK26" i="1"/>
  <c r="AF225" i="36" s="1"/>
  <c r="DL26" i="1"/>
  <c r="AG225" i="36" s="1"/>
  <c r="DM26" i="1"/>
  <c r="EG26"/>
  <c r="AF275" i="36" s="1"/>
  <c r="EH26" i="1"/>
  <c r="AG275" i="36" s="1"/>
  <c r="P633" i="34"/>
  <c r="DZ26" i="3"/>
  <c r="M633" i="34"/>
  <c r="ED26" i="3"/>
  <c r="J633" i="34"/>
  <c r="DV26" i="3"/>
  <c r="G633" i="34"/>
  <c r="CU26" i="3"/>
  <c r="CS26"/>
  <c r="DP26"/>
  <c r="DR26"/>
  <c r="D633" i="34"/>
  <c r="S632"/>
  <c r="P632"/>
  <c r="M632"/>
  <c r="J632"/>
  <c r="G632"/>
  <c r="D632"/>
  <c r="P631"/>
  <c r="M631"/>
  <c r="J631"/>
  <c r="G631"/>
  <c r="D631"/>
  <c r="FM26" i="1"/>
  <c r="P630" i="34" s="1"/>
  <c r="FK26" i="1"/>
  <c r="M630" i="34" s="1"/>
  <c r="FL26" i="1"/>
  <c r="J630" i="34" s="1"/>
  <c r="FJ26" i="1"/>
  <c r="G630" i="34" s="1"/>
  <c r="FI26" i="1"/>
  <c r="D630" i="34" s="1"/>
  <c r="B630"/>
  <c r="FC26" i="1"/>
  <c r="P629" i="34"/>
  <c r="FA26" i="1"/>
  <c r="M629" i="34"/>
  <c r="FB26" i="1"/>
  <c r="J629" i="34"/>
  <c r="EZ26" i="1"/>
  <c r="G629" i="34"/>
  <c r="EY26" i="1"/>
  <c r="D629" i="34"/>
  <c r="B629"/>
  <c r="ES26" i="1"/>
  <c r="P628" i="34" s="1"/>
  <c r="EQ26" i="1"/>
  <c r="M628" i="34" s="1"/>
  <c r="ER26" i="1"/>
  <c r="J628" i="34" s="1"/>
  <c r="EP26" i="1"/>
  <c r="G628" i="34" s="1"/>
  <c r="EO26" i="1"/>
  <c r="D628" i="34" s="1"/>
  <c r="B628"/>
  <c r="T627"/>
  <c r="S627"/>
  <c r="P627"/>
  <c r="M627"/>
  <c r="J627"/>
  <c r="G627"/>
  <c r="D627"/>
  <c r="Q625"/>
  <c r="DS26" i="1"/>
  <c r="D275" i="36" s="1"/>
  <c r="DT26" i="1"/>
  <c r="E275" i="36" s="1"/>
  <c r="DY26" i="1"/>
  <c r="R275" i="36" s="1"/>
  <c r="DZ26" i="1"/>
  <c r="S275" i="36" s="1"/>
  <c r="O625" i="34"/>
  <c r="N625"/>
  <c r="M625"/>
  <c r="K625"/>
  <c r="J625"/>
  <c r="I625"/>
  <c r="H625"/>
  <c r="G625"/>
  <c r="D625"/>
  <c r="B625"/>
  <c r="R624"/>
  <c r="CW26" i="1"/>
  <c r="D225" i="36" s="1"/>
  <c r="CX26" i="1"/>
  <c r="E225" i="36" s="1"/>
  <c r="CY26" i="1"/>
  <c r="F225" i="36" s="1"/>
  <c r="CZ26" i="1"/>
  <c r="K225" i="36" s="1"/>
  <c r="DA26" i="1"/>
  <c r="L225" i="36" s="1"/>
  <c r="DC26" i="1"/>
  <c r="R225" i="36" s="1"/>
  <c r="DD26" i="1"/>
  <c r="S225" i="36" s="1"/>
  <c r="O624" i="34"/>
  <c r="N624"/>
  <c r="M624"/>
  <c r="K624"/>
  <c r="J624"/>
  <c r="H624"/>
  <c r="E624"/>
  <c r="B624"/>
  <c r="CA26" i="1"/>
  <c r="D175" i="36" s="1"/>
  <c r="CB26" i="1"/>
  <c r="E175" i="36" s="1"/>
  <c r="CD26" i="1"/>
  <c r="K175" i="36" s="1"/>
  <c r="CE26" i="1"/>
  <c r="L175" i="36" s="1"/>
  <c r="CF26" i="1"/>
  <c r="M175" i="36" s="1"/>
  <c r="CG26" i="1"/>
  <c r="R175" i="36" s="1"/>
  <c r="CH26" i="1"/>
  <c r="S175" i="36" s="1"/>
  <c r="O623" i="34"/>
  <c r="N623"/>
  <c r="M623"/>
  <c r="K623"/>
  <c r="J623"/>
  <c r="I623"/>
  <c r="H623"/>
  <c r="G623"/>
  <c r="B623"/>
  <c r="Q622"/>
  <c r="BK26" i="1"/>
  <c r="R125" i="36" s="1"/>
  <c r="BL26" i="1"/>
  <c r="S125" i="36" s="1"/>
  <c r="BO26" i="1"/>
  <c r="Y125" i="36" s="1"/>
  <c r="BP26" i="1"/>
  <c r="Z125" i="36" s="1"/>
  <c r="M622" i="34"/>
  <c r="K622"/>
  <c r="J622"/>
  <c r="I622"/>
  <c r="H622"/>
  <c r="G622"/>
  <c r="F622"/>
  <c r="E622"/>
  <c r="D622"/>
  <c r="B622"/>
  <c r="Q621"/>
  <c r="AN26" i="1"/>
  <c r="R75" i="36" s="1"/>
  <c r="AO26" i="1"/>
  <c r="S75" i="36" s="1"/>
  <c r="O621" i="34"/>
  <c r="N621"/>
  <c r="M621"/>
  <c r="I621"/>
  <c r="H621"/>
  <c r="G621"/>
  <c r="F621"/>
  <c r="E621"/>
  <c r="D621"/>
  <c r="B621"/>
  <c r="T620"/>
  <c r="S620"/>
  <c r="R620"/>
  <c r="Q620"/>
  <c r="U26" i="1"/>
  <c r="Y26" s="1"/>
  <c r="O620" i="34"/>
  <c r="N620"/>
  <c r="M620"/>
  <c r="L620"/>
  <c r="K620"/>
  <c r="J620"/>
  <c r="I620"/>
  <c r="H620"/>
  <c r="G620"/>
  <c r="F620"/>
  <c r="E620"/>
  <c r="D620"/>
  <c r="B620"/>
  <c r="S619"/>
  <c r="R619"/>
  <c r="Q619"/>
  <c r="O619"/>
  <c r="N619"/>
  <c r="M619"/>
  <c r="L619"/>
  <c r="K619"/>
  <c r="J619"/>
  <c r="I619"/>
  <c r="H619"/>
  <c r="G619"/>
  <c r="E619"/>
  <c r="D619"/>
  <c r="S616"/>
  <c r="B26" i="23"/>
  <c r="H26" s="1"/>
  <c r="K26" s="1"/>
  <c r="D616" i="34"/>
  <c r="S615"/>
  <c r="P615"/>
  <c r="J615"/>
  <c r="D615"/>
  <c r="D614"/>
  <c r="D613"/>
  <c r="D612"/>
  <c r="D611"/>
  <c r="B610"/>
  <c r="AC25" i="1"/>
  <c r="AV25"/>
  <c r="AF74" i="36" s="1"/>
  <c r="AW25" i="1"/>
  <c r="AG74" i="36" s="1"/>
  <c r="BS25" i="1"/>
  <c r="AF124" i="36" s="1"/>
  <c r="BT25" i="1"/>
  <c r="AG124" i="36" s="1"/>
  <c r="BU25" i="1"/>
  <c r="S590" i="34" s="1"/>
  <c r="CO25" i="1"/>
  <c r="AF174" i="36" s="1"/>
  <c r="CP25" i="1"/>
  <c r="AG174" i="36" s="1"/>
  <c r="DK25" i="1"/>
  <c r="AF224" i="36" s="1"/>
  <c r="DL25" i="1"/>
  <c r="AG224" i="36" s="1"/>
  <c r="EG25" i="1"/>
  <c r="AF274" i="36" s="1"/>
  <c r="EH25" i="1"/>
  <c r="AG274" i="36" s="1"/>
  <c r="P601" i="34"/>
  <c r="DZ25" i="3"/>
  <c r="M601" i="34"/>
  <c r="ED25" i="3"/>
  <c r="J601" i="34"/>
  <c r="DV25" i="3"/>
  <c r="G601" i="34"/>
  <c r="CU25" i="3"/>
  <c r="CS25"/>
  <c r="DP25"/>
  <c r="DR25"/>
  <c r="D601" i="34"/>
  <c r="S600"/>
  <c r="P600"/>
  <c r="M600"/>
  <c r="J600"/>
  <c r="G600"/>
  <c r="D600"/>
  <c r="P599"/>
  <c r="M599"/>
  <c r="J599"/>
  <c r="G599"/>
  <c r="D599"/>
  <c r="FM25" i="1"/>
  <c r="P598" i="34" s="1"/>
  <c r="FK25" i="1"/>
  <c r="M598" i="34" s="1"/>
  <c r="FL25" i="1"/>
  <c r="J598" i="34" s="1"/>
  <c r="FJ25" i="1"/>
  <c r="G598" i="34" s="1"/>
  <c r="FI25" i="1"/>
  <c r="D598" i="34" s="1"/>
  <c r="B598"/>
  <c r="FC25" i="1"/>
  <c r="P597" i="34" s="1"/>
  <c r="FA25" i="1"/>
  <c r="M597" i="34" s="1"/>
  <c r="FB25" i="1"/>
  <c r="J597" i="34" s="1"/>
  <c r="EZ25" i="1"/>
  <c r="G597" i="34" s="1"/>
  <c r="EY25" i="1"/>
  <c r="D597" i="34" s="1"/>
  <c r="B597"/>
  <c r="ES25" i="1"/>
  <c r="P596" i="34" s="1"/>
  <c r="EQ25" i="1"/>
  <c r="M596" i="34" s="1"/>
  <c r="ER25" i="1"/>
  <c r="J596" i="34" s="1"/>
  <c r="EP25" i="1"/>
  <c r="G596" i="34" s="1"/>
  <c r="EO25" i="1"/>
  <c r="D596" i="34" s="1"/>
  <c r="B596"/>
  <c r="T595"/>
  <c r="S595"/>
  <c r="P595"/>
  <c r="M595"/>
  <c r="J595"/>
  <c r="G595"/>
  <c r="D595"/>
  <c r="R593"/>
  <c r="DS25" i="1"/>
  <c r="D274" i="36" s="1"/>
  <c r="DT25" i="1"/>
  <c r="E274" i="36" s="1"/>
  <c r="DU25" i="1"/>
  <c r="F274" i="36" s="1"/>
  <c r="DY25" i="1"/>
  <c r="R274" i="36" s="1"/>
  <c r="DZ25" i="1"/>
  <c r="S274" i="36" s="1"/>
  <c r="O593" i="34"/>
  <c r="N593"/>
  <c r="M593"/>
  <c r="J593"/>
  <c r="I593"/>
  <c r="H593"/>
  <c r="G593"/>
  <c r="F593"/>
  <c r="E593"/>
  <c r="D593"/>
  <c r="B593"/>
  <c r="R592"/>
  <c r="CW25" i="1"/>
  <c r="D224" i="36" s="1"/>
  <c r="CX25" i="1"/>
  <c r="E224" i="36" s="1"/>
  <c r="CZ25" i="1"/>
  <c r="K224" i="36" s="1"/>
  <c r="DA25" i="1"/>
  <c r="L224" i="36" s="1"/>
  <c r="DC25" i="1"/>
  <c r="R224" i="36" s="1"/>
  <c r="DD25" i="1"/>
  <c r="S224" i="36" s="1"/>
  <c r="O592" i="34"/>
  <c r="N592"/>
  <c r="M592"/>
  <c r="K592"/>
  <c r="J592"/>
  <c r="H592"/>
  <c r="E592"/>
  <c r="B592"/>
  <c r="Q591"/>
  <c r="CA25" i="1"/>
  <c r="D174" i="36" s="1"/>
  <c r="CB25" i="1"/>
  <c r="E174" i="36" s="1"/>
  <c r="CD25" i="1"/>
  <c r="K174" i="36" s="1"/>
  <c r="CE25" i="1"/>
  <c r="L174" i="36" s="1"/>
  <c r="CG25" i="1"/>
  <c r="R174" i="36" s="1"/>
  <c r="CH25" i="1"/>
  <c r="S174" i="36" s="1"/>
  <c r="O591" i="34"/>
  <c r="N591"/>
  <c r="M591"/>
  <c r="K591"/>
  <c r="J591"/>
  <c r="H591"/>
  <c r="G591"/>
  <c r="B591"/>
  <c r="R590"/>
  <c r="BK25" i="1"/>
  <c r="R124" i="36" s="1"/>
  <c r="BL25" i="1"/>
  <c r="S124" i="36" s="1"/>
  <c r="BO25" i="1"/>
  <c r="Y124" i="36" s="1"/>
  <c r="BP25" i="1"/>
  <c r="Z124" i="36" s="1"/>
  <c r="M590" i="34"/>
  <c r="K590"/>
  <c r="J590"/>
  <c r="I590"/>
  <c r="H590"/>
  <c r="G590"/>
  <c r="F590"/>
  <c r="E590"/>
  <c r="D590"/>
  <c r="B590"/>
  <c r="Q589"/>
  <c r="AN25" i="1"/>
  <c r="R74" i="36" s="1"/>
  <c r="AO25" i="1"/>
  <c r="S74" i="36" s="1"/>
  <c r="O589" i="34"/>
  <c r="N589"/>
  <c r="M589"/>
  <c r="J589"/>
  <c r="I589"/>
  <c r="H589"/>
  <c r="G589"/>
  <c r="F589"/>
  <c r="E589"/>
  <c r="D589"/>
  <c r="B589"/>
  <c r="T588"/>
  <c r="S588"/>
  <c r="R588"/>
  <c r="Q588"/>
  <c r="U25" i="1"/>
  <c r="Y25" s="1"/>
  <c r="O588" i="34"/>
  <c r="N588"/>
  <c r="M588"/>
  <c r="L588"/>
  <c r="K588"/>
  <c r="J588"/>
  <c r="I588"/>
  <c r="H588"/>
  <c r="G588"/>
  <c r="F588"/>
  <c r="E588"/>
  <c r="D588"/>
  <c r="B588"/>
  <c r="S587"/>
  <c r="R587"/>
  <c r="Q587"/>
  <c r="O587"/>
  <c r="N587"/>
  <c r="M587"/>
  <c r="L587"/>
  <c r="K587"/>
  <c r="J587"/>
  <c r="I587"/>
  <c r="H587"/>
  <c r="G587"/>
  <c r="E587"/>
  <c r="D587"/>
  <c r="S584"/>
  <c r="B25" i="23"/>
  <c r="H25" s="1"/>
  <c r="K25" s="1"/>
  <c r="D584" i="34"/>
  <c r="S583"/>
  <c r="P583"/>
  <c r="J583"/>
  <c r="D583"/>
  <c r="D582"/>
  <c r="D581"/>
  <c r="D580"/>
  <c r="D579"/>
  <c r="B578"/>
  <c r="AC24" i="1"/>
  <c r="T556" i="34" s="1"/>
  <c r="AV24" i="1"/>
  <c r="AF73" i="36" s="1"/>
  <c r="AW24" i="1"/>
  <c r="AG73" i="36" s="1"/>
  <c r="BS24" i="1"/>
  <c r="AF123" i="36" s="1"/>
  <c r="BT24" i="1"/>
  <c r="AG123" i="36" s="1"/>
  <c r="CO24" i="1"/>
  <c r="AF173" i="36" s="1"/>
  <c r="CP24" i="1"/>
  <c r="AG173" i="36" s="1"/>
  <c r="DK24" i="1"/>
  <c r="AF223" i="36" s="1"/>
  <c r="DL24" i="1"/>
  <c r="AG223" i="36" s="1"/>
  <c r="DM24" i="1"/>
  <c r="EG24"/>
  <c r="AF273" i="36" s="1"/>
  <c r="EH24" i="1"/>
  <c r="AG273" i="36" s="1"/>
  <c r="P569" i="34"/>
  <c r="DZ24" i="3"/>
  <c r="M569" i="34"/>
  <c r="ED24" i="3"/>
  <c r="J569" i="34"/>
  <c r="DV24" i="3"/>
  <c r="G569" i="34"/>
  <c r="CU24" i="3"/>
  <c r="CS24"/>
  <c r="DP24"/>
  <c r="DR24"/>
  <c r="D569" i="34"/>
  <c r="S568"/>
  <c r="P568"/>
  <c r="M568"/>
  <c r="J568"/>
  <c r="G568"/>
  <c r="D568"/>
  <c r="P567"/>
  <c r="M567"/>
  <c r="J567"/>
  <c r="G567"/>
  <c r="D567"/>
  <c r="FM24" i="1"/>
  <c r="P566" i="34" s="1"/>
  <c r="FK24" i="1"/>
  <c r="M566" i="34" s="1"/>
  <c r="FL24" i="1"/>
  <c r="J566" i="34" s="1"/>
  <c r="FJ24" i="1"/>
  <c r="G566" i="34" s="1"/>
  <c r="FI24" i="1"/>
  <c r="D566" i="34" s="1"/>
  <c r="B566"/>
  <c r="FC24" i="1"/>
  <c r="P565" i="34" s="1"/>
  <c r="FA24" i="1"/>
  <c r="M565" i="34" s="1"/>
  <c r="FB24" i="1"/>
  <c r="J565" i="34" s="1"/>
  <c r="EZ24" i="1"/>
  <c r="G565" i="34" s="1"/>
  <c r="EY24" i="1"/>
  <c r="D565" i="34" s="1"/>
  <c r="B565"/>
  <c r="ES24" i="1"/>
  <c r="P564" i="34" s="1"/>
  <c r="EQ24" i="1"/>
  <c r="M564" i="34" s="1"/>
  <c r="ER24" i="1"/>
  <c r="J564" i="34" s="1"/>
  <c r="EP24" i="1"/>
  <c r="G564" i="34" s="1"/>
  <c r="EO24" i="1"/>
  <c r="D564" i="34" s="1"/>
  <c r="B564"/>
  <c r="T563"/>
  <c r="S563"/>
  <c r="P563"/>
  <c r="M563"/>
  <c r="J563"/>
  <c r="G563"/>
  <c r="D563"/>
  <c r="Q561"/>
  <c r="DS24" i="1"/>
  <c r="D273" i="36" s="1"/>
  <c r="DT24" i="1"/>
  <c r="E273" i="36" s="1"/>
  <c r="DY24" i="1"/>
  <c r="R273" i="36" s="1"/>
  <c r="DZ24" i="1"/>
  <c r="S273" i="36" s="1"/>
  <c r="O561" i="34"/>
  <c r="N561"/>
  <c r="M561"/>
  <c r="I561"/>
  <c r="H561"/>
  <c r="G561"/>
  <c r="E561"/>
  <c r="D561"/>
  <c r="B561"/>
  <c r="R560"/>
  <c r="CW24" i="1"/>
  <c r="D223" i="36" s="1"/>
  <c r="CX24" i="1"/>
  <c r="E223" i="36" s="1"/>
  <c r="CY24" i="1"/>
  <c r="F223" i="36" s="1"/>
  <c r="CZ24" i="1"/>
  <c r="K223" i="36" s="1"/>
  <c r="DA24" i="1"/>
  <c r="L223" i="36" s="1"/>
  <c r="DC24" i="1"/>
  <c r="R223" i="36" s="1"/>
  <c r="DD24" i="1"/>
  <c r="S223" i="36" s="1"/>
  <c r="O560" i="34"/>
  <c r="N560"/>
  <c r="M560"/>
  <c r="K560"/>
  <c r="J560"/>
  <c r="H560"/>
  <c r="E560"/>
  <c r="B560"/>
  <c r="CA24" i="1"/>
  <c r="D173" i="36" s="1"/>
  <c r="CB24" i="1"/>
  <c r="E173" i="36" s="1"/>
  <c r="CD24" i="1"/>
  <c r="K173" i="36" s="1"/>
  <c r="CE24" i="1"/>
  <c r="L173" i="36" s="1"/>
  <c r="CF24" i="1"/>
  <c r="M173" i="36" s="1"/>
  <c r="CG24" i="1"/>
  <c r="R173" i="36" s="1"/>
  <c r="CH24" i="1"/>
  <c r="S173" i="36" s="1"/>
  <c r="O559" i="34"/>
  <c r="N559"/>
  <c r="M559"/>
  <c r="K559"/>
  <c r="J559"/>
  <c r="I559"/>
  <c r="H559"/>
  <c r="G559"/>
  <c r="B559"/>
  <c r="Q558"/>
  <c r="BK24" i="1"/>
  <c r="R123" i="36" s="1"/>
  <c r="BL24" i="1"/>
  <c r="S123" i="36" s="1"/>
  <c r="BO24" i="1"/>
  <c r="Y123" i="36" s="1"/>
  <c r="BP24" i="1"/>
  <c r="Z123" i="36" s="1"/>
  <c r="M558" i="34"/>
  <c r="K558"/>
  <c r="J558"/>
  <c r="I558"/>
  <c r="H558"/>
  <c r="G558"/>
  <c r="F558"/>
  <c r="E558"/>
  <c r="D558"/>
  <c r="B558"/>
  <c r="Q557"/>
  <c r="AN24" i="1"/>
  <c r="R73" i="36" s="1"/>
  <c r="AO24" i="1"/>
  <c r="S73" i="36" s="1"/>
  <c r="O557" i="34"/>
  <c r="N557"/>
  <c r="M557"/>
  <c r="I557"/>
  <c r="H557"/>
  <c r="G557"/>
  <c r="F557"/>
  <c r="E557"/>
  <c r="D557"/>
  <c r="B557"/>
  <c r="S556"/>
  <c r="R556"/>
  <c r="Q556"/>
  <c r="U24" i="1"/>
  <c r="Y24" s="1"/>
  <c r="O556" i="34"/>
  <c r="N556"/>
  <c r="M556"/>
  <c r="L556"/>
  <c r="K556"/>
  <c r="J556"/>
  <c r="I556"/>
  <c r="H556"/>
  <c r="G556"/>
  <c r="F556"/>
  <c r="E556"/>
  <c r="D556"/>
  <c r="B556"/>
  <c r="S555"/>
  <c r="R555"/>
  <c r="Q555"/>
  <c r="O555"/>
  <c r="N555"/>
  <c r="M555"/>
  <c r="L555"/>
  <c r="K555"/>
  <c r="J555"/>
  <c r="I555"/>
  <c r="H555"/>
  <c r="G555"/>
  <c r="E555"/>
  <c r="D555"/>
  <c r="S552"/>
  <c r="B24" i="23"/>
  <c r="H24" s="1"/>
  <c r="K24" s="1"/>
  <c r="D552" i="34"/>
  <c r="S551"/>
  <c r="P551"/>
  <c r="J551"/>
  <c r="D551"/>
  <c r="D550"/>
  <c r="D549"/>
  <c r="D548"/>
  <c r="D547"/>
  <c r="B546"/>
  <c r="AC23" i="1"/>
  <c r="AV23"/>
  <c r="AF72" i="36" s="1"/>
  <c r="AW23" i="1"/>
  <c r="AG72" i="36" s="1"/>
  <c r="BS23" i="1"/>
  <c r="AF122" i="36" s="1"/>
  <c r="BT23" i="1"/>
  <c r="AG122" i="36" s="1"/>
  <c r="BU23" i="1"/>
  <c r="S526" i="34" s="1"/>
  <c r="CO23" i="1"/>
  <c r="AF172" i="36" s="1"/>
  <c r="CP23" i="1"/>
  <c r="AG172" i="36" s="1"/>
  <c r="DK23" i="1"/>
  <c r="AF222" i="36" s="1"/>
  <c r="DL23" i="1"/>
  <c r="AG222" i="36" s="1"/>
  <c r="EG23" i="1"/>
  <c r="AF272" i="36" s="1"/>
  <c r="EH23" i="1"/>
  <c r="AG272" i="36" s="1"/>
  <c r="P537" i="34"/>
  <c r="DZ23" i="3"/>
  <c r="M537" i="34"/>
  <c r="ED23" i="3"/>
  <c r="J537" i="34"/>
  <c r="DV23" i="3"/>
  <c r="G537" i="34"/>
  <c r="CU23" i="3"/>
  <c r="CS23"/>
  <c r="DP23"/>
  <c r="DR23"/>
  <c r="D537" i="34"/>
  <c r="S536"/>
  <c r="P536"/>
  <c r="M536"/>
  <c r="J536"/>
  <c r="G536"/>
  <c r="D536"/>
  <c r="P535"/>
  <c r="M535"/>
  <c r="J535"/>
  <c r="G535"/>
  <c r="D535"/>
  <c r="FM23" i="1"/>
  <c r="P534" i="34" s="1"/>
  <c r="FK23" i="1"/>
  <c r="M534" i="34" s="1"/>
  <c r="FL23" i="1"/>
  <c r="J534" i="34" s="1"/>
  <c r="FJ23" i="1"/>
  <c r="G534" i="34" s="1"/>
  <c r="FI23" i="1"/>
  <c r="D534" i="34" s="1"/>
  <c r="B534"/>
  <c r="FC23" i="1"/>
  <c r="P533" i="34" s="1"/>
  <c r="FA23" i="1"/>
  <c r="M533" i="34" s="1"/>
  <c r="FB23" i="1"/>
  <c r="J533" i="34" s="1"/>
  <c r="EZ23" i="1"/>
  <c r="G533" i="34" s="1"/>
  <c r="EY23" i="1"/>
  <c r="D533" i="34" s="1"/>
  <c r="B533"/>
  <c r="ES23" i="1"/>
  <c r="P532" i="34" s="1"/>
  <c r="EQ23" i="1"/>
  <c r="M532" i="34" s="1"/>
  <c r="ER23" i="1"/>
  <c r="J532" i="34" s="1"/>
  <c r="EP23" i="1"/>
  <c r="G532" i="34" s="1"/>
  <c r="EO23" i="1"/>
  <c r="D532" i="34" s="1"/>
  <c r="B532"/>
  <c r="T531"/>
  <c r="S531"/>
  <c r="P531"/>
  <c r="M531"/>
  <c r="J531"/>
  <c r="G531"/>
  <c r="D531"/>
  <c r="R529"/>
  <c r="DS23" i="1"/>
  <c r="D272" i="36" s="1"/>
  <c r="DT23" i="1"/>
  <c r="E272" i="36" s="1"/>
  <c r="DU23" i="1"/>
  <c r="F272" i="36" s="1"/>
  <c r="DY23" i="1"/>
  <c r="R272" i="36" s="1"/>
  <c r="DZ23" i="1"/>
  <c r="S272" i="36" s="1"/>
  <c r="O529" i="34"/>
  <c r="N529"/>
  <c r="M529"/>
  <c r="J529"/>
  <c r="I529"/>
  <c r="H529"/>
  <c r="G529"/>
  <c r="F529"/>
  <c r="E529"/>
  <c r="D529"/>
  <c r="B529"/>
  <c r="R528"/>
  <c r="CW23" i="1"/>
  <c r="D222" i="36" s="1"/>
  <c r="CX23" i="1"/>
  <c r="E222" i="36" s="1"/>
  <c r="CZ23" i="1"/>
  <c r="K222" i="36" s="1"/>
  <c r="DA23" i="1"/>
  <c r="L222" i="36" s="1"/>
  <c r="DC23" i="1"/>
  <c r="R222" i="36" s="1"/>
  <c r="DD23" i="1"/>
  <c r="S222" i="36" s="1"/>
  <c r="O528" i="34"/>
  <c r="N528"/>
  <c r="M528"/>
  <c r="K528"/>
  <c r="J528"/>
  <c r="H528"/>
  <c r="E528"/>
  <c r="B528"/>
  <c r="Q527"/>
  <c r="CA23" i="1"/>
  <c r="D172" i="36" s="1"/>
  <c r="CB23" i="1"/>
  <c r="E172" i="36" s="1"/>
  <c r="CD23" i="1"/>
  <c r="K172" i="36" s="1"/>
  <c r="CE23" i="1"/>
  <c r="L172" i="36" s="1"/>
  <c r="CG23" i="1"/>
  <c r="R172" i="36" s="1"/>
  <c r="CH23" i="1"/>
  <c r="S172" i="36" s="1"/>
  <c r="O527" i="34"/>
  <c r="N527"/>
  <c r="M527"/>
  <c r="K527"/>
  <c r="J527"/>
  <c r="H527"/>
  <c r="G527"/>
  <c r="B527"/>
  <c r="R526"/>
  <c r="BK23" i="1"/>
  <c r="R122" i="36" s="1"/>
  <c r="BL23" i="1"/>
  <c r="S122" i="36" s="1"/>
  <c r="BO23" i="1"/>
  <c r="Y122" i="36" s="1"/>
  <c r="BP23" i="1"/>
  <c r="Z122" i="36" s="1"/>
  <c r="M526" i="34"/>
  <c r="K526"/>
  <c r="J526"/>
  <c r="I526"/>
  <c r="H526"/>
  <c r="G526"/>
  <c r="F526"/>
  <c r="E526"/>
  <c r="D526"/>
  <c r="B526"/>
  <c r="Q525"/>
  <c r="AN23" i="1"/>
  <c r="R72" i="36" s="1"/>
  <c r="AO23" i="1"/>
  <c r="S72" i="36" s="1"/>
  <c r="O525" i="34"/>
  <c r="N525"/>
  <c r="M525"/>
  <c r="J525"/>
  <c r="I525"/>
  <c r="H525"/>
  <c r="G525"/>
  <c r="F525"/>
  <c r="E525"/>
  <c r="D525"/>
  <c r="B525"/>
  <c r="T524"/>
  <c r="S524"/>
  <c r="R524"/>
  <c r="Q524"/>
  <c r="U23" i="1"/>
  <c r="Y23" s="1"/>
  <c r="O524" i="34"/>
  <c r="N524"/>
  <c r="M524"/>
  <c r="L524"/>
  <c r="K524"/>
  <c r="J524"/>
  <c r="I524"/>
  <c r="H524"/>
  <c r="G524"/>
  <c r="F524"/>
  <c r="E524"/>
  <c r="D524"/>
  <c r="B524"/>
  <c r="S523"/>
  <c r="R523"/>
  <c r="Q523"/>
  <c r="O523"/>
  <c r="N523"/>
  <c r="M523"/>
  <c r="L523"/>
  <c r="K523"/>
  <c r="J523"/>
  <c r="I523"/>
  <c r="H523"/>
  <c r="G523"/>
  <c r="E523"/>
  <c r="D523"/>
  <c r="S520"/>
  <c r="B23" i="23"/>
  <c r="H23" s="1"/>
  <c r="K23" s="1"/>
  <c r="D520" i="34"/>
  <c r="S519"/>
  <c r="P519"/>
  <c r="J519"/>
  <c r="D519"/>
  <c r="D518"/>
  <c r="D517"/>
  <c r="D516"/>
  <c r="D515"/>
  <c r="B514"/>
  <c r="AC22" i="1"/>
  <c r="T492" i="34" s="1"/>
  <c r="AV22" i="1"/>
  <c r="AF71" i="36" s="1"/>
  <c r="AW22" i="1"/>
  <c r="AG71" i="36" s="1"/>
  <c r="BS22" i="1"/>
  <c r="AF121" i="36" s="1"/>
  <c r="BT22" i="1"/>
  <c r="AG121" i="36" s="1"/>
  <c r="CO22" i="1"/>
  <c r="AF171" i="36" s="1"/>
  <c r="CP22" i="1"/>
  <c r="AG171" i="36" s="1"/>
  <c r="DK22" i="1"/>
  <c r="AF221" i="36" s="1"/>
  <c r="DL22" i="1"/>
  <c r="AG221" i="36" s="1"/>
  <c r="DM22" i="1"/>
  <c r="EG22"/>
  <c r="AF271" i="36" s="1"/>
  <c r="EH22" i="1"/>
  <c r="AG271" i="36" s="1"/>
  <c r="P505" i="34"/>
  <c r="DZ22" i="3"/>
  <c r="M505" i="34"/>
  <c r="ED22" i="3"/>
  <c r="J505" i="34"/>
  <c r="DV22" i="3"/>
  <c r="G505" i="34"/>
  <c r="CU22" i="3"/>
  <c r="CS22"/>
  <c r="DP22"/>
  <c r="DR22"/>
  <c r="D505" i="34"/>
  <c r="S504"/>
  <c r="P504"/>
  <c r="M504"/>
  <c r="J504"/>
  <c r="G504"/>
  <c r="D504"/>
  <c r="P503"/>
  <c r="M503"/>
  <c r="J503"/>
  <c r="G503"/>
  <c r="D503"/>
  <c r="FM22" i="1"/>
  <c r="P502" i="34" s="1"/>
  <c r="FK22" i="1"/>
  <c r="M502" i="34" s="1"/>
  <c r="FL22" i="1"/>
  <c r="J502" i="34" s="1"/>
  <c r="FJ22" i="1"/>
  <c r="G502" i="34" s="1"/>
  <c r="FI22" i="1"/>
  <c r="D502" i="34" s="1"/>
  <c r="B502"/>
  <c r="FC22" i="1"/>
  <c r="P501" i="34" s="1"/>
  <c r="FA22" i="1"/>
  <c r="M501" i="34" s="1"/>
  <c r="FB22" i="1"/>
  <c r="J501" i="34" s="1"/>
  <c r="EZ22" i="1"/>
  <c r="G501" i="34" s="1"/>
  <c r="EY22" i="1"/>
  <c r="D501" i="34" s="1"/>
  <c r="B501"/>
  <c r="ES22" i="1"/>
  <c r="P500" i="34" s="1"/>
  <c r="EQ22" i="1"/>
  <c r="M500" i="34" s="1"/>
  <c r="ER22" i="1"/>
  <c r="J500" i="34" s="1"/>
  <c r="EP22" i="1"/>
  <c r="G500" i="34" s="1"/>
  <c r="EO22" i="1"/>
  <c r="D500" i="34" s="1"/>
  <c r="B500"/>
  <c r="T499"/>
  <c r="S499"/>
  <c r="P499"/>
  <c r="M499"/>
  <c r="J499"/>
  <c r="G499"/>
  <c r="D499"/>
  <c r="Q497"/>
  <c r="DS22" i="1"/>
  <c r="D271" i="36" s="1"/>
  <c r="DT22" i="1"/>
  <c r="E271" i="36" s="1"/>
  <c r="DY22" i="1"/>
  <c r="R271" i="36" s="1"/>
  <c r="DZ22" i="1"/>
  <c r="S271" i="36" s="1"/>
  <c r="O497" i="34"/>
  <c r="N497"/>
  <c r="M497"/>
  <c r="I497"/>
  <c r="H497"/>
  <c r="G497"/>
  <c r="E497"/>
  <c r="D497"/>
  <c r="B497"/>
  <c r="R496"/>
  <c r="CW22" i="1"/>
  <c r="D221" i="36" s="1"/>
  <c r="CX22" i="1"/>
  <c r="E221" i="36" s="1"/>
  <c r="CY22" i="1"/>
  <c r="F221" i="36" s="1"/>
  <c r="CZ22" i="1"/>
  <c r="K221" i="36" s="1"/>
  <c r="DA22" i="1"/>
  <c r="L221" i="36" s="1"/>
  <c r="DC22" i="1"/>
  <c r="R221" i="36" s="1"/>
  <c r="DD22" i="1"/>
  <c r="S221" i="36" s="1"/>
  <c r="O496" i="34"/>
  <c r="N496"/>
  <c r="M496"/>
  <c r="K496"/>
  <c r="J496"/>
  <c r="H496"/>
  <c r="E496"/>
  <c r="B496"/>
  <c r="CA22" i="1"/>
  <c r="D171" i="36" s="1"/>
  <c r="CB22" i="1"/>
  <c r="E171" i="36" s="1"/>
  <c r="CD22" i="1"/>
  <c r="K171" i="36" s="1"/>
  <c r="CE22" i="1"/>
  <c r="L171" i="36" s="1"/>
  <c r="CF22" i="1"/>
  <c r="M171" i="36" s="1"/>
  <c r="CG22" i="1"/>
  <c r="R171" i="36" s="1"/>
  <c r="CH22" i="1"/>
  <c r="S171" i="36" s="1"/>
  <c r="O495" i="34"/>
  <c r="N495"/>
  <c r="M495"/>
  <c r="K495"/>
  <c r="J495"/>
  <c r="I495"/>
  <c r="H495"/>
  <c r="G495"/>
  <c r="B495"/>
  <c r="Q494"/>
  <c r="BK22" i="1"/>
  <c r="R121" i="36" s="1"/>
  <c r="BL22" i="1"/>
  <c r="S121" i="36" s="1"/>
  <c r="BO22" i="1"/>
  <c r="Y121" i="36" s="1"/>
  <c r="BP22" i="1"/>
  <c r="Z121" i="36" s="1"/>
  <c r="M494" i="34"/>
  <c r="K494"/>
  <c r="J494"/>
  <c r="I494"/>
  <c r="H494"/>
  <c r="G494"/>
  <c r="F494"/>
  <c r="E494"/>
  <c r="D494"/>
  <c r="B494"/>
  <c r="Q493"/>
  <c r="AN22" i="1"/>
  <c r="R71" i="36" s="1"/>
  <c r="AO22" i="1"/>
  <c r="S71" i="36" s="1"/>
  <c r="O493" i="34"/>
  <c r="N493"/>
  <c r="M493"/>
  <c r="I493"/>
  <c r="H493"/>
  <c r="G493"/>
  <c r="F493"/>
  <c r="E493"/>
  <c r="D493"/>
  <c r="B493"/>
  <c r="S492"/>
  <c r="R492"/>
  <c r="Q492"/>
  <c r="U22" i="1"/>
  <c r="Y22" s="1"/>
  <c r="O492" i="34"/>
  <c r="N492"/>
  <c r="M492"/>
  <c r="L492"/>
  <c r="K492"/>
  <c r="J492"/>
  <c r="I492"/>
  <c r="H492"/>
  <c r="G492"/>
  <c r="F492"/>
  <c r="E492"/>
  <c r="D492"/>
  <c r="B492"/>
  <c r="S491"/>
  <c r="R491"/>
  <c r="Q491"/>
  <c r="O491"/>
  <c r="N491"/>
  <c r="M491"/>
  <c r="L491"/>
  <c r="K491"/>
  <c r="J491"/>
  <c r="I491"/>
  <c r="H491"/>
  <c r="G491"/>
  <c r="E491"/>
  <c r="D491"/>
  <c r="S488"/>
  <c r="B22" i="23"/>
  <c r="H22" s="1"/>
  <c r="K22" s="1"/>
  <c r="D488" i="34"/>
  <c r="S487"/>
  <c r="P487"/>
  <c r="J487"/>
  <c r="D487"/>
  <c r="D486"/>
  <c r="D485"/>
  <c r="D484"/>
  <c r="D483"/>
  <c r="B482"/>
  <c r="AC21" i="1"/>
  <c r="FT21" s="1"/>
  <c r="AV21"/>
  <c r="AF70" i="36" s="1"/>
  <c r="AW21" i="1"/>
  <c r="AG70" i="36" s="1"/>
  <c r="BS21" i="1"/>
  <c r="AF120" i="36" s="1"/>
  <c r="BT21" i="1"/>
  <c r="AG120" i="36" s="1"/>
  <c r="BU21" i="1"/>
  <c r="S462" i="34" s="1"/>
  <c r="CO21" i="1"/>
  <c r="AF170" i="36" s="1"/>
  <c r="CP21" i="1"/>
  <c r="AG170" i="36" s="1"/>
  <c r="DK21" i="1"/>
  <c r="AF220" i="36" s="1"/>
  <c r="DL21" i="1"/>
  <c r="AG220" i="36" s="1"/>
  <c r="EG21" i="1"/>
  <c r="AF270" i="36" s="1"/>
  <c r="EH21" i="1"/>
  <c r="AG270" i="36" s="1"/>
  <c r="P473" i="34"/>
  <c r="DZ21" i="3"/>
  <c r="M473" i="34"/>
  <c r="ED21" i="3"/>
  <c r="J473" i="34"/>
  <c r="DV21" i="3"/>
  <c r="G473" i="34"/>
  <c r="CU21" i="3"/>
  <c r="CS21"/>
  <c r="DP21"/>
  <c r="DR21"/>
  <c r="D473" i="34"/>
  <c r="S472"/>
  <c r="P472"/>
  <c r="M472"/>
  <c r="J472"/>
  <c r="G472"/>
  <c r="D472"/>
  <c r="P471"/>
  <c r="M471"/>
  <c r="J471"/>
  <c r="G471"/>
  <c r="D471"/>
  <c r="FM21" i="1"/>
  <c r="P470" i="34" s="1"/>
  <c r="FK21" i="1"/>
  <c r="M470" i="34" s="1"/>
  <c r="FL21" i="1"/>
  <c r="J470" i="34" s="1"/>
  <c r="FJ21" i="1"/>
  <c r="G470" i="34" s="1"/>
  <c r="FI21" i="1"/>
  <c r="D470" i="34" s="1"/>
  <c r="B470"/>
  <c r="FC21" i="1"/>
  <c r="P469" i="34" s="1"/>
  <c r="FA21" i="1"/>
  <c r="M469" i="34" s="1"/>
  <c r="FB21" i="1"/>
  <c r="J469" i="34" s="1"/>
  <c r="EZ21" i="1"/>
  <c r="G469" i="34" s="1"/>
  <c r="EY21" i="1"/>
  <c r="D469" i="34" s="1"/>
  <c r="B469"/>
  <c r="ES21" i="1"/>
  <c r="P468" i="34" s="1"/>
  <c r="EQ21" i="1"/>
  <c r="M468" i="34" s="1"/>
  <c r="ER21" i="1"/>
  <c r="J468" i="34" s="1"/>
  <c r="EP21" i="1"/>
  <c r="G468" i="34" s="1"/>
  <c r="EO21" i="1"/>
  <c r="D468" i="34" s="1"/>
  <c r="B468"/>
  <c r="T467"/>
  <c r="S467"/>
  <c r="P467"/>
  <c r="M467"/>
  <c r="J467"/>
  <c r="G467"/>
  <c r="D467"/>
  <c r="R465"/>
  <c r="DS21" i="1"/>
  <c r="D270" i="36" s="1"/>
  <c r="DT21" i="1"/>
  <c r="E270" i="36" s="1"/>
  <c r="DU21" i="1"/>
  <c r="F270" i="36" s="1"/>
  <c r="DY21" i="1"/>
  <c r="R270" i="36" s="1"/>
  <c r="DZ21" i="1"/>
  <c r="S270" i="36" s="1"/>
  <c r="O465" i="34"/>
  <c r="N465"/>
  <c r="M465"/>
  <c r="J465"/>
  <c r="I465"/>
  <c r="H465"/>
  <c r="G465"/>
  <c r="F465"/>
  <c r="E465"/>
  <c r="D465"/>
  <c r="B465"/>
  <c r="R464"/>
  <c r="CW21" i="1"/>
  <c r="D220" i="36" s="1"/>
  <c r="CX21" i="1"/>
  <c r="E220" i="36" s="1"/>
  <c r="CZ21" i="1"/>
  <c r="K220" i="36" s="1"/>
  <c r="DA21" i="1"/>
  <c r="L220" i="36" s="1"/>
  <c r="DC21" i="1"/>
  <c r="R220" i="36" s="1"/>
  <c r="DD21" i="1"/>
  <c r="S220" i="36" s="1"/>
  <c r="O464" i="34"/>
  <c r="N464"/>
  <c r="M464"/>
  <c r="K464"/>
  <c r="J464"/>
  <c r="H464"/>
  <c r="E464"/>
  <c r="B464"/>
  <c r="Q463"/>
  <c r="CA21" i="1"/>
  <c r="D170" i="36" s="1"/>
  <c r="CB21" i="1"/>
  <c r="E170" i="36" s="1"/>
  <c r="CD21" i="1"/>
  <c r="K170" i="36" s="1"/>
  <c r="CE21" i="1"/>
  <c r="L170" i="36" s="1"/>
  <c r="CG21" i="1"/>
  <c r="R170" i="36" s="1"/>
  <c r="CH21" i="1"/>
  <c r="S170" i="36" s="1"/>
  <c r="O463" i="34"/>
  <c r="N463"/>
  <c r="M463"/>
  <c r="K463"/>
  <c r="J463"/>
  <c r="H463"/>
  <c r="G463"/>
  <c r="B463"/>
  <c r="R462"/>
  <c r="BK21" i="1"/>
  <c r="R120" i="36" s="1"/>
  <c r="BL21" i="1"/>
  <c r="S120" i="36" s="1"/>
  <c r="BO21" i="1"/>
  <c r="Y120" i="36" s="1"/>
  <c r="BP21" i="1"/>
  <c r="Z120" i="36" s="1"/>
  <c r="M462" i="34"/>
  <c r="K462"/>
  <c r="J462"/>
  <c r="I462"/>
  <c r="H462"/>
  <c r="G462"/>
  <c r="F462"/>
  <c r="E462"/>
  <c r="D462"/>
  <c r="B462"/>
  <c r="Q461"/>
  <c r="AN21" i="1"/>
  <c r="R70" i="36" s="1"/>
  <c r="AO21" i="1"/>
  <c r="S70" i="36" s="1"/>
  <c r="O461" i="34"/>
  <c r="N461"/>
  <c r="M461"/>
  <c r="J461"/>
  <c r="I461"/>
  <c r="H461"/>
  <c r="G461"/>
  <c r="F461"/>
  <c r="E461"/>
  <c r="D461"/>
  <c r="B461"/>
  <c r="T460"/>
  <c r="S460"/>
  <c r="R460"/>
  <c r="Q460"/>
  <c r="U21" i="1"/>
  <c r="Y21" s="1"/>
  <c r="O460" i="34"/>
  <c r="N460"/>
  <c r="M460"/>
  <c r="L460"/>
  <c r="K460"/>
  <c r="J460"/>
  <c r="I460"/>
  <c r="H460"/>
  <c r="G460"/>
  <c r="F460"/>
  <c r="E460"/>
  <c r="D460"/>
  <c r="B460"/>
  <c r="S459"/>
  <c r="R459"/>
  <c r="Q459"/>
  <c r="O459"/>
  <c r="N459"/>
  <c r="M459"/>
  <c r="L459"/>
  <c r="K459"/>
  <c r="J459"/>
  <c r="I459"/>
  <c r="H459"/>
  <c r="G459"/>
  <c r="E459"/>
  <c r="D459"/>
  <c r="S456"/>
  <c r="B21" i="23"/>
  <c r="H21" s="1"/>
  <c r="K21" s="1"/>
  <c r="D456" i="34"/>
  <c r="S455"/>
  <c r="P455"/>
  <c r="J455"/>
  <c r="D455"/>
  <c r="D454"/>
  <c r="D453"/>
  <c r="D452"/>
  <c r="D451"/>
  <c r="B450"/>
  <c r="AC20" i="1"/>
  <c r="T428" i="34" s="1"/>
  <c r="AV20" i="1"/>
  <c r="AF69" i="36" s="1"/>
  <c r="AW20" i="1"/>
  <c r="AG69" i="36" s="1"/>
  <c r="BS20" i="1"/>
  <c r="AF119" i="36" s="1"/>
  <c r="BT20" i="1"/>
  <c r="AG119" i="36" s="1"/>
  <c r="CO20" i="1"/>
  <c r="AF169" i="36" s="1"/>
  <c r="CP20" i="1"/>
  <c r="AG169" i="36" s="1"/>
  <c r="DK20" i="1"/>
  <c r="AF219" i="36" s="1"/>
  <c r="DL20" i="1"/>
  <c r="AG219" i="36" s="1"/>
  <c r="DM20" i="1"/>
  <c r="EG20"/>
  <c r="AF269" i="36" s="1"/>
  <c r="EH20" i="1"/>
  <c r="AG269" i="36" s="1"/>
  <c r="P441" i="34"/>
  <c r="DZ20" i="3"/>
  <c r="M441" i="34"/>
  <c r="ED20" i="3"/>
  <c r="J441" i="34"/>
  <c r="DV20" i="3"/>
  <c r="G441" i="34"/>
  <c r="CU20" i="3"/>
  <c r="CS20"/>
  <c r="DP20"/>
  <c r="DR20"/>
  <c r="D441" i="34"/>
  <c r="S440"/>
  <c r="P440"/>
  <c r="M440"/>
  <c r="J440"/>
  <c r="G440"/>
  <c r="D440"/>
  <c r="P439"/>
  <c r="M439"/>
  <c r="J439"/>
  <c r="G439"/>
  <c r="D439"/>
  <c r="FM20" i="1"/>
  <c r="P438" i="34" s="1"/>
  <c r="FK20" i="1"/>
  <c r="M438" i="34" s="1"/>
  <c r="FL20" i="1"/>
  <c r="J438" i="34" s="1"/>
  <c r="FJ20" i="1"/>
  <c r="G438" i="34" s="1"/>
  <c r="FI20" i="1"/>
  <c r="D438" i="34" s="1"/>
  <c r="B438"/>
  <c r="FC20" i="1"/>
  <c r="P437" i="34" s="1"/>
  <c r="FA20" i="1"/>
  <c r="M437" i="34" s="1"/>
  <c r="FB20" i="1"/>
  <c r="J437" i="34" s="1"/>
  <c r="EZ20" i="1"/>
  <c r="G437" i="34" s="1"/>
  <c r="EY20" i="1"/>
  <c r="D437" i="34" s="1"/>
  <c r="B437"/>
  <c r="ES20" i="1"/>
  <c r="P436" i="34" s="1"/>
  <c r="EQ20" i="1"/>
  <c r="M436" i="34" s="1"/>
  <c r="ER20" i="1"/>
  <c r="J436" i="34" s="1"/>
  <c r="EP20" i="1"/>
  <c r="G436" i="34" s="1"/>
  <c r="EO20" i="1"/>
  <c r="D436" i="34" s="1"/>
  <c r="B436"/>
  <c r="T435"/>
  <c r="S435"/>
  <c r="P435"/>
  <c r="M435"/>
  <c r="J435"/>
  <c r="G435"/>
  <c r="D435"/>
  <c r="Q433"/>
  <c r="DS20" i="1"/>
  <c r="D269" i="36" s="1"/>
  <c r="DT20" i="1"/>
  <c r="E269" i="36" s="1"/>
  <c r="DY20" i="1"/>
  <c r="R269" i="36" s="1"/>
  <c r="DZ20" i="1"/>
  <c r="S269" i="36" s="1"/>
  <c r="O433" i="34"/>
  <c r="N433"/>
  <c r="M433"/>
  <c r="I433"/>
  <c r="H433"/>
  <c r="G433"/>
  <c r="E433"/>
  <c r="D433"/>
  <c r="B433"/>
  <c r="R432"/>
  <c r="CW20" i="1"/>
  <c r="D219" i="36" s="1"/>
  <c r="CX20" i="1"/>
  <c r="E219" i="36" s="1"/>
  <c r="CY20" i="1"/>
  <c r="F219" i="36" s="1"/>
  <c r="CZ20" i="1"/>
  <c r="K219" i="36" s="1"/>
  <c r="DA20" i="1"/>
  <c r="L219" i="36" s="1"/>
  <c r="DC20" i="1"/>
  <c r="R219" i="36" s="1"/>
  <c r="DD20" i="1"/>
  <c r="S219" i="36" s="1"/>
  <c r="O432" i="34"/>
  <c r="N432"/>
  <c r="M432"/>
  <c r="K432"/>
  <c r="J432"/>
  <c r="H432"/>
  <c r="E432"/>
  <c r="B432"/>
  <c r="CA20" i="1"/>
  <c r="D169" i="36" s="1"/>
  <c r="CB20" i="1"/>
  <c r="E169" i="36" s="1"/>
  <c r="CD20" i="1"/>
  <c r="K169" i="36" s="1"/>
  <c r="CE20" i="1"/>
  <c r="L169" i="36" s="1"/>
  <c r="CG20" i="1"/>
  <c r="R169" i="36" s="1"/>
  <c r="CH20" i="1"/>
  <c r="S169" i="36" s="1"/>
  <c r="CI20" i="1"/>
  <c r="T169" i="36" s="1"/>
  <c r="O431" i="34"/>
  <c r="N431"/>
  <c r="M431"/>
  <c r="L431"/>
  <c r="K431"/>
  <c r="J431"/>
  <c r="H431"/>
  <c r="G431"/>
  <c r="B431"/>
  <c r="Q430"/>
  <c r="BK20" i="1"/>
  <c r="R119" i="36" s="1"/>
  <c r="BL20" i="1"/>
  <c r="S119" i="36" s="1"/>
  <c r="BO20" i="1"/>
  <c r="Y119" i="36" s="1"/>
  <c r="BP20" i="1"/>
  <c r="Z119" i="36" s="1"/>
  <c r="M430" i="34"/>
  <c r="K430"/>
  <c r="J430"/>
  <c r="I430"/>
  <c r="H430"/>
  <c r="G430"/>
  <c r="F430"/>
  <c r="E430"/>
  <c r="D430"/>
  <c r="B430"/>
  <c r="Q429"/>
  <c r="AN20" i="1"/>
  <c r="R69" i="36" s="1"/>
  <c r="AO20" i="1"/>
  <c r="S69" i="36" s="1"/>
  <c r="O429" i="34"/>
  <c r="N429"/>
  <c r="M429"/>
  <c r="I429"/>
  <c r="H429"/>
  <c r="G429"/>
  <c r="F429"/>
  <c r="E429"/>
  <c r="D429"/>
  <c r="B429"/>
  <c r="S428"/>
  <c r="R428"/>
  <c r="Q428"/>
  <c r="U20" i="1"/>
  <c r="Y20" s="1"/>
  <c r="O428" i="34"/>
  <c r="N428"/>
  <c r="M428"/>
  <c r="L428"/>
  <c r="K428"/>
  <c r="J428"/>
  <c r="I428"/>
  <c r="H428"/>
  <c r="G428"/>
  <c r="F428"/>
  <c r="E428"/>
  <c r="D428"/>
  <c r="B428"/>
  <c r="S427"/>
  <c r="R427"/>
  <c r="Q427"/>
  <c r="O427"/>
  <c r="N427"/>
  <c r="M427"/>
  <c r="L427"/>
  <c r="K427"/>
  <c r="J427"/>
  <c r="I427"/>
  <c r="H427"/>
  <c r="G427"/>
  <c r="E427"/>
  <c r="D427"/>
  <c r="S424"/>
  <c r="B20" i="23"/>
  <c r="H20" s="1"/>
  <c r="K20" s="1"/>
  <c r="D424" i="34"/>
  <c r="S423"/>
  <c r="P423"/>
  <c r="J423"/>
  <c r="D423"/>
  <c r="D422"/>
  <c r="D421"/>
  <c r="D420"/>
  <c r="D419"/>
  <c r="B418"/>
  <c r="AC19" i="1"/>
  <c r="AV19"/>
  <c r="AF68" i="36" s="1"/>
  <c r="AW19" i="1"/>
  <c r="AG68" i="36" s="1"/>
  <c r="BS19" i="1"/>
  <c r="AF118" i="36" s="1"/>
  <c r="BT19" i="1"/>
  <c r="AG118" i="36" s="1"/>
  <c r="BU19" i="1"/>
  <c r="S398" i="34" s="1"/>
  <c r="CO19" i="1"/>
  <c r="AF168" i="36" s="1"/>
  <c r="CP19" i="1"/>
  <c r="AG168" i="36" s="1"/>
  <c r="DK19" i="1"/>
  <c r="AF218" i="36" s="1"/>
  <c r="DL19" i="1"/>
  <c r="AG218" i="36" s="1"/>
  <c r="EG19" i="1"/>
  <c r="AF268" i="36" s="1"/>
  <c r="EH19" i="1"/>
  <c r="AG268" i="36" s="1"/>
  <c r="P409" i="34"/>
  <c r="DZ19" i="3"/>
  <c r="M409" i="34"/>
  <c r="ED19" i="3"/>
  <c r="J409" i="34"/>
  <c r="DV19" i="3"/>
  <c r="G409" i="34"/>
  <c r="CU19" i="3"/>
  <c r="CS19"/>
  <c r="DP19"/>
  <c r="DR19"/>
  <c r="D409" i="34"/>
  <c r="S408"/>
  <c r="P408"/>
  <c r="M408"/>
  <c r="J408"/>
  <c r="G408"/>
  <c r="D408"/>
  <c r="P407"/>
  <c r="M407"/>
  <c r="J407"/>
  <c r="G407"/>
  <c r="D407"/>
  <c r="FM19" i="1"/>
  <c r="P406" i="34" s="1"/>
  <c r="FK19" i="1"/>
  <c r="M406" i="34" s="1"/>
  <c r="FL19" i="1"/>
  <c r="J406" i="34" s="1"/>
  <c r="FJ19" i="1"/>
  <c r="G406" i="34" s="1"/>
  <c r="FI19" i="1"/>
  <c r="D406" i="34" s="1"/>
  <c r="B406"/>
  <c r="FC19" i="1"/>
  <c r="P405" i="34" s="1"/>
  <c r="FA19" i="1"/>
  <c r="M405" i="34" s="1"/>
  <c r="FB19" i="1"/>
  <c r="J405" i="34" s="1"/>
  <c r="EZ19" i="1"/>
  <c r="G405" i="34" s="1"/>
  <c r="EY19" i="1"/>
  <c r="D405" i="34" s="1"/>
  <c r="B405"/>
  <c r="ES19" i="1"/>
  <c r="P404" i="34" s="1"/>
  <c r="EQ19" i="1"/>
  <c r="M404" i="34" s="1"/>
  <c r="ER19" i="1"/>
  <c r="J404" i="34" s="1"/>
  <c r="EP19" i="1"/>
  <c r="G404" i="34" s="1"/>
  <c r="EO19" i="1"/>
  <c r="D404" i="34" s="1"/>
  <c r="B404"/>
  <c r="T403"/>
  <c r="S403"/>
  <c r="P403"/>
  <c r="M403"/>
  <c r="J403"/>
  <c r="G403"/>
  <c r="D403"/>
  <c r="R401"/>
  <c r="DS19" i="1"/>
  <c r="D268" i="36" s="1"/>
  <c r="DT19" i="1"/>
  <c r="E268" i="36" s="1"/>
  <c r="DU19" i="1"/>
  <c r="F268" i="36" s="1"/>
  <c r="DY19" i="1"/>
  <c r="R268" i="36" s="1"/>
  <c r="DZ19" i="1"/>
  <c r="S268" i="36" s="1"/>
  <c r="O401" i="34"/>
  <c r="N401"/>
  <c r="M401"/>
  <c r="J401"/>
  <c r="I401"/>
  <c r="H401"/>
  <c r="G401"/>
  <c r="F401"/>
  <c r="E401"/>
  <c r="D401"/>
  <c r="B401"/>
  <c r="R400"/>
  <c r="CW19" i="1"/>
  <c r="D218" i="36" s="1"/>
  <c r="CX19" i="1"/>
  <c r="E218" i="36" s="1"/>
  <c r="CZ19" i="1"/>
  <c r="K218" i="36" s="1"/>
  <c r="DA19" i="1"/>
  <c r="L218" i="36" s="1"/>
  <c r="DC19" i="1"/>
  <c r="R218" i="36" s="1"/>
  <c r="DD19" i="1"/>
  <c r="S218" i="36" s="1"/>
  <c r="O400" i="34"/>
  <c r="N400"/>
  <c r="M400"/>
  <c r="K400"/>
  <c r="J400"/>
  <c r="H400"/>
  <c r="E400"/>
  <c r="B400"/>
  <c r="Q399"/>
  <c r="CA19" i="1"/>
  <c r="D168" i="36" s="1"/>
  <c r="CB19" i="1"/>
  <c r="E168" i="36" s="1"/>
  <c r="CD19" i="1"/>
  <c r="K168" i="36" s="1"/>
  <c r="CE19" i="1"/>
  <c r="L168" i="36" s="1"/>
  <c r="CG19" i="1"/>
  <c r="R168" i="36" s="1"/>
  <c r="CH19" i="1"/>
  <c r="S168" i="36" s="1"/>
  <c r="O399" i="34"/>
  <c r="N399"/>
  <c r="M399"/>
  <c r="K399"/>
  <c r="J399"/>
  <c r="H399"/>
  <c r="G399"/>
  <c r="B399"/>
  <c r="R398"/>
  <c r="BK19" i="1"/>
  <c r="R118" i="36" s="1"/>
  <c r="BL19" i="1"/>
  <c r="S118" i="36" s="1"/>
  <c r="BO19" i="1"/>
  <c r="Y118" i="36" s="1"/>
  <c r="BP19" i="1"/>
  <c r="Z118" i="36" s="1"/>
  <c r="M398" i="34"/>
  <c r="K398"/>
  <c r="J398"/>
  <c r="I398"/>
  <c r="H398"/>
  <c r="G398"/>
  <c r="F398"/>
  <c r="E398"/>
  <c r="D398"/>
  <c r="B398"/>
  <c r="Q397"/>
  <c r="AN19" i="1"/>
  <c r="R68" i="36" s="1"/>
  <c r="AO19" i="1"/>
  <c r="S68" i="36" s="1"/>
  <c r="O397" i="34"/>
  <c r="N397"/>
  <c r="M397"/>
  <c r="J397"/>
  <c r="I397"/>
  <c r="H397"/>
  <c r="G397"/>
  <c r="F397"/>
  <c r="E397"/>
  <c r="D397"/>
  <c r="B397"/>
  <c r="T396"/>
  <c r="S396"/>
  <c r="R396"/>
  <c r="Q396"/>
  <c r="U19" i="1"/>
  <c r="Y19" s="1"/>
  <c r="O396" i="34"/>
  <c r="N396"/>
  <c r="M396"/>
  <c r="L396"/>
  <c r="K396"/>
  <c r="J396"/>
  <c r="I396"/>
  <c r="H396"/>
  <c r="G396"/>
  <c r="F396"/>
  <c r="E396"/>
  <c r="D396"/>
  <c r="B396"/>
  <c r="S395"/>
  <c r="R395"/>
  <c r="Q395"/>
  <c r="O395"/>
  <c r="N395"/>
  <c r="M395"/>
  <c r="L395"/>
  <c r="K395"/>
  <c r="J395"/>
  <c r="I395"/>
  <c r="H395"/>
  <c r="G395"/>
  <c r="E395"/>
  <c r="D395"/>
  <c r="S392"/>
  <c r="B19" i="23"/>
  <c r="H19" s="1"/>
  <c r="K19" s="1"/>
  <c r="D392" i="34"/>
  <c r="S391"/>
  <c r="P391"/>
  <c r="J391"/>
  <c r="D391"/>
  <c r="D390"/>
  <c r="D389"/>
  <c r="D388"/>
  <c r="D387"/>
  <c r="B386"/>
  <c r="AC18" i="1"/>
  <c r="FT18" s="1"/>
  <c r="AV18"/>
  <c r="AF67" i="36" s="1"/>
  <c r="AW18" i="1"/>
  <c r="AG67" i="36" s="1"/>
  <c r="BS18" i="1"/>
  <c r="AF117" i="36" s="1"/>
  <c r="BT18" i="1"/>
  <c r="AG117" i="36" s="1"/>
  <c r="CO18" i="1"/>
  <c r="AF167" i="36" s="1"/>
  <c r="CP18" i="1"/>
  <c r="AG167" i="36" s="1"/>
  <c r="DK18" i="1"/>
  <c r="AF217" i="36" s="1"/>
  <c r="DL18" i="1"/>
  <c r="AG217" i="36" s="1"/>
  <c r="DM18" i="1"/>
  <c r="EG18"/>
  <c r="AF267" i="36" s="1"/>
  <c r="EH18" i="1"/>
  <c r="AG267" i="36" s="1"/>
  <c r="P377" i="34"/>
  <c r="DZ18" i="3"/>
  <c r="M377" i="34"/>
  <c r="ED18" i="3"/>
  <c r="J377" i="34"/>
  <c r="DV18" i="3"/>
  <c r="G377" i="34"/>
  <c r="CU18" i="3"/>
  <c r="CS18"/>
  <c r="DP18"/>
  <c r="DR18"/>
  <c r="D377" i="34"/>
  <c r="S376"/>
  <c r="P376"/>
  <c r="M376"/>
  <c r="J376"/>
  <c r="G376"/>
  <c r="D376"/>
  <c r="P375"/>
  <c r="M375"/>
  <c r="J375"/>
  <c r="G375"/>
  <c r="D375"/>
  <c r="FM18" i="1"/>
  <c r="P374" i="34" s="1"/>
  <c r="FK18" i="1"/>
  <c r="M374" i="34" s="1"/>
  <c r="FL18" i="1"/>
  <c r="J374" i="34" s="1"/>
  <c r="FJ18" i="1"/>
  <c r="G374" i="34" s="1"/>
  <c r="FI18" i="1"/>
  <c r="D374" i="34" s="1"/>
  <c r="B374"/>
  <c r="FC18" i="1"/>
  <c r="P373" i="34" s="1"/>
  <c r="FA18" i="1"/>
  <c r="M373" i="34" s="1"/>
  <c r="FB18" i="1"/>
  <c r="J373" i="34" s="1"/>
  <c r="EZ18" i="1"/>
  <c r="G373" i="34" s="1"/>
  <c r="EY18" i="1"/>
  <c r="D373" i="34" s="1"/>
  <c r="B373"/>
  <c r="ES18" i="1"/>
  <c r="P372" i="34" s="1"/>
  <c r="EQ18" i="1"/>
  <c r="M372" i="34" s="1"/>
  <c r="ER18" i="1"/>
  <c r="J372" i="34" s="1"/>
  <c r="EP18" i="1"/>
  <c r="G372" i="34" s="1"/>
  <c r="EO18" i="1"/>
  <c r="D372" i="34" s="1"/>
  <c r="B372"/>
  <c r="T371"/>
  <c r="S371"/>
  <c r="P371"/>
  <c r="M371"/>
  <c r="J371"/>
  <c r="G371"/>
  <c r="D371"/>
  <c r="Q369"/>
  <c r="DS18" i="1"/>
  <c r="D267" i="36" s="1"/>
  <c r="DT18" i="1"/>
  <c r="E267" i="36" s="1"/>
  <c r="DY18" i="1"/>
  <c r="R267" i="36" s="1"/>
  <c r="DZ18" i="1"/>
  <c r="S267" i="36" s="1"/>
  <c r="O369" i="34"/>
  <c r="N369"/>
  <c r="M369"/>
  <c r="I369"/>
  <c r="H369"/>
  <c r="G369"/>
  <c r="E369"/>
  <c r="D369"/>
  <c r="B369"/>
  <c r="R368"/>
  <c r="CW18" i="1"/>
  <c r="D217" i="36" s="1"/>
  <c r="CX18" i="1"/>
  <c r="E217" i="36" s="1"/>
  <c r="CY18" i="1"/>
  <c r="F217" i="36" s="1"/>
  <c r="CZ18" i="1"/>
  <c r="K217" i="36" s="1"/>
  <c r="DA18" i="1"/>
  <c r="L217" i="36" s="1"/>
  <c r="DC18" i="1"/>
  <c r="R217" i="36" s="1"/>
  <c r="DD18" i="1"/>
  <c r="S217" i="36" s="1"/>
  <c r="O368" i="34"/>
  <c r="N368"/>
  <c r="M368"/>
  <c r="K368"/>
  <c r="J368"/>
  <c r="H368"/>
  <c r="E368"/>
  <c r="B368"/>
  <c r="CA18" i="1"/>
  <c r="D167" i="36" s="1"/>
  <c r="CB18" i="1"/>
  <c r="E167" i="36" s="1"/>
  <c r="CD18" i="1"/>
  <c r="K167" i="36" s="1"/>
  <c r="CE18" i="1"/>
  <c r="L167" i="36" s="1"/>
  <c r="CF18" i="1"/>
  <c r="M167" i="36" s="1"/>
  <c r="CG18" i="1"/>
  <c r="R167" i="36" s="1"/>
  <c r="CH18" i="1"/>
  <c r="S167" i="36" s="1"/>
  <c r="O367" i="34"/>
  <c r="N367"/>
  <c r="M367"/>
  <c r="K367"/>
  <c r="J367"/>
  <c r="I367"/>
  <c r="H367"/>
  <c r="G367"/>
  <c r="B367"/>
  <c r="Q366"/>
  <c r="BK18" i="1"/>
  <c r="R117" i="36" s="1"/>
  <c r="BL18" i="1"/>
  <c r="S117" i="36" s="1"/>
  <c r="BO18" i="1"/>
  <c r="Y117" i="36" s="1"/>
  <c r="BP18" i="1"/>
  <c r="Z117" i="36" s="1"/>
  <c r="M366" i="34"/>
  <c r="K366"/>
  <c r="J366"/>
  <c r="I366"/>
  <c r="H366"/>
  <c r="G366"/>
  <c r="F366"/>
  <c r="E366"/>
  <c r="D366"/>
  <c r="B366"/>
  <c r="Q365"/>
  <c r="AN18" i="1"/>
  <c r="R67" i="36" s="1"/>
  <c r="AO18" i="1"/>
  <c r="S67" i="36" s="1"/>
  <c r="O365" i="34"/>
  <c r="N365"/>
  <c r="M365"/>
  <c r="I365"/>
  <c r="H365"/>
  <c r="G365"/>
  <c r="F365"/>
  <c r="E365"/>
  <c r="D365"/>
  <c r="B365"/>
  <c r="S364"/>
  <c r="R364"/>
  <c r="Q364"/>
  <c r="U18" i="1"/>
  <c r="Y18" s="1"/>
  <c r="O364" i="34"/>
  <c r="N364"/>
  <c r="M364"/>
  <c r="L364"/>
  <c r="K364"/>
  <c r="J364"/>
  <c r="I364"/>
  <c r="H364"/>
  <c r="G364"/>
  <c r="F364"/>
  <c r="E364"/>
  <c r="D364"/>
  <c r="B364"/>
  <c r="S363"/>
  <c r="R363"/>
  <c r="Q363"/>
  <c r="O363"/>
  <c r="N363"/>
  <c r="M363"/>
  <c r="L363"/>
  <c r="K363"/>
  <c r="J363"/>
  <c r="I363"/>
  <c r="H363"/>
  <c r="G363"/>
  <c r="E363"/>
  <c r="D363"/>
  <c r="S360"/>
  <c r="B18" i="23"/>
  <c r="H18" s="1"/>
  <c r="K18" s="1"/>
  <c r="D360" i="34"/>
  <c r="S359"/>
  <c r="P359"/>
  <c r="J359"/>
  <c r="D359"/>
  <c r="D358"/>
  <c r="D357"/>
  <c r="D356"/>
  <c r="D355"/>
  <c r="B354"/>
  <c r="AC17" i="1"/>
  <c r="FT17" s="1"/>
  <c r="AV17"/>
  <c r="AF66" i="36" s="1"/>
  <c r="AW17" i="1"/>
  <c r="AG66" i="36" s="1"/>
  <c r="BS17" i="1"/>
  <c r="AF116" i="36" s="1"/>
  <c r="BT17" i="1"/>
  <c r="AG116" i="36" s="1"/>
  <c r="BU17" i="1"/>
  <c r="S334" i="34" s="1"/>
  <c r="CO17" i="1"/>
  <c r="AF166" i="36" s="1"/>
  <c r="CP17" i="1"/>
  <c r="AG166" i="36" s="1"/>
  <c r="DK17" i="1"/>
  <c r="AF216" i="36" s="1"/>
  <c r="DL17" i="1"/>
  <c r="AG216" i="36" s="1"/>
  <c r="EG17" i="1"/>
  <c r="AF266" i="36" s="1"/>
  <c r="EH17" i="1"/>
  <c r="AG266" i="36" s="1"/>
  <c r="P345" i="34"/>
  <c r="DZ17" i="3"/>
  <c r="M345" i="34"/>
  <c r="ED17" i="3"/>
  <c r="J345" i="34"/>
  <c r="DV17" i="3"/>
  <c r="G345" i="34"/>
  <c r="CU17" i="3"/>
  <c r="CS17"/>
  <c r="DP17"/>
  <c r="DR17"/>
  <c r="D345" i="34"/>
  <c r="S344"/>
  <c r="P344"/>
  <c r="M344"/>
  <c r="J344"/>
  <c r="G344"/>
  <c r="D344"/>
  <c r="P343"/>
  <c r="M343"/>
  <c r="J343"/>
  <c r="G343"/>
  <c r="D343"/>
  <c r="FM17" i="1"/>
  <c r="P342" i="34" s="1"/>
  <c r="FK17" i="1"/>
  <c r="M342" i="34" s="1"/>
  <c r="FL17" i="1"/>
  <c r="J342" i="34" s="1"/>
  <c r="FJ17" i="1"/>
  <c r="G342" i="34" s="1"/>
  <c r="FI17" i="1"/>
  <c r="D342" i="34" s="1"/>
  <c r="B342"/>
  <c r="FC17" i="1"/>
  <c r="P341" i="34" s="1"/>
  <c r="FA17" i="1"/>
  <c r="M341" i="34" s="1"/>
  <c r="FB17" i="1"/>
  <c r="J341" i="34" s="1"/>
  <c r="EZ17" i="1"/>
  <c r="G341" i="34" s="1"/>
  <c r="EY17" i="1"/>
  <c r="D341" i="34" s="1"/>
  <c r="B341"/>
  <c r="ES17" i="1"/>
  <c r="P340" i="34" s="1"/>
  <c r="EQ17" i="1"/>
  <c r="M340" i="34" s="1"/>
  <c r="ER17" i="1"/>
  <c r="J340" i="34" s="1"/>
  <c r="EP17" i="1"/>
  <c r="G340" i="34" s="1"/>
  <c r="EO17" i="1"/>
  <c r="D340" i="34" s="1"/>
  <c r="B340"/>
  <c r="T339"/>
  <c r="S339"/>
  <c r="P339"/>
  <c r="M339"/>
  <c r="J339"/>
  <c r="G339"/>
  <c r="D339"/>
  <c r="R337"/>
  <c r="DS17" i="1"/>
  <c r="D266" i="36" s="1"/>
  <c r="DT17" i="1"/>
  <c r="E266" i="36" s="1"/>
  <c r="DU17" i="1"/>
  <c r="F266" i="36" s="1"/>
  <c r="DY17" i="1"/>
  <c r="R266" i="36" s="1"/>
  <c r="DZ17" i="1"/>
  <c r="S266" i="36" s="1"/>
  <c r="O337" i="34"/>
  <c r="N337"/>
  <c r="M337"/>
  <c r="J337"/>
  <c r="I337"/>
  <c r="H337"/>
  <c r="G337"/>
  <c r="F337"/>
  <c r="E337"/>
  <c r="D337"/>
  <c r="B337"/>
  <c r="R336"/>
  <c r="CW17" i="1"/>
  <c r="D216" i="36" s="1"/>
  <c r="CX17" i="1"/>
  <c r="E216" i="36" s="1"/>
  <c r="CZ17" i="1"/>
  <c r="K216" i="36" s="1"/>
  <c r="DA17" i="1"/>
  <c r="L216" i="36" s="1"/>
  <c r="DC17" i="1"/>
  <c r="R216" i="36" s="1"/>
  <c r="DD17" i="1"/>
  <c r="S216" i="36" s="1"/>
  <c r="O336" i="34"/>
  <c r="N336"/>
  <c r="M336"/>
  <c r="K336"/>
  <c r="J336"/>
  <c r="H336"/>
  <c r="E336"/>
  <c r="B336"/>
  <c r="Q335"/>
  <c r="CA17" i="1"/>
  <c r="D166" i="36" s="1"/>
  <c r="CB17" i="1"/>
  <c r="E166" i="36" s="1"/>
  <c r="CD17" i="1"/>
  <c r="K166" i="36" s="1"/>
  <c r="CE17" i="1"/>
  <c r="L166" i="36" s="1"/>
  <c r="CG17" i="1"/>
  <c r="R166" i="36" s="1"/>
  <c r="CH17" i="1"/>
  <c r="S166" i="36" s="1"/>
  <c r="O335" i="34"/>
  <c r="N335"/>
  <c r="M335"/>
  <c r="K335"/>
  <c r="J335"/>
  <c r="H335"/>
  <c r="G335"/>
  <c r="B335"/>
  <c r="R334"/>
  <c r="BK17" i="1"/>
  <c r="R116" i="36" s="1"/>
  <c r="BL17" i="1"/>
  <c r="S116" i="36" s="1"/>
  <c r="BO17" i="1"/>
  <c r="Y116" i="36" s="1"/>
  <c r="BP17" i="1"/>
  <c r="Z116" i="36" s="1"/>
  <c r="M334" i="34"/>
  <c r="K334"/>
  <c r="J334"/>
  <c r="I334"/>
  <c r="H334"/>
  <c r="G334"/>
  <c r="F334"/>
  <c r="E334"/>
  <c r="D334"/>
  <c r="B334"/>
  <c r="Q333"/>
  <c r="AN17" i="1"/>
  <c r="R66" i="36" s="1"/>
  <c r="AO17" i="1"/>
  <c r="S66" i="36" s="1"/>
  <c r="O333" i="34"/>
  <c r="N333"/>
  <c r="M333"/>
  <c r="J333"/>
  <c r="I333"/>
  <c r="H333"/>
  <c r="G333"/>
  <c r="F333"/>
  <c r="E333"/>
  <c r="D333"/>
  <c r="B333"/>
  <c r="T332"/>
  <c r="S332"/>
  <c r="R332"/>
  <c r="Q332"/>
  <c r="U17" i="1"/>
  <c r="Y17" s="1"/>
  <c r="O332" i="34"/>
  <c r="N332"/>
  <c r="M332"/>
  <c r="L332"/>
  <c r="K332"/>
  <c r="J332"/>
  <c r="I332"/>
  <c r="H332"/>
  <c r="G332"/>
  <c r="F332"/>
  <c r="E332"/>
  <c r="D332"/>
  <c r="B332"/>
  <c r="S331"/>
  <c r="R331"/>
  <c r="Q331"/>
  <c r="O331"/>
  <c r="N331"/>
  <c r="M331"/>
  <c r="L331"/>
  <c r="K331"/>
  <c r="J331"/>
  <c r="I331"/>
  <c r="H331"/>
  <c r="G331"/>
  <c r="E331"/>
  <c r="D331"/>
  <c r="S328"/>
  <c r="B17" i="23"/>
  <c r="H17" s="1"/>
  <c r="K17" s="1"/>
  <c r="D328" i="34"/>
  <c r="S327"/>
  <c r="P327"/>
  <c r="J327"/>
  <c r="D327"/>
  <c r="D326"/>
  <c r="D325"/>
  <c r="D324"/>
  <c r="D323"/>
  <c r="B322"/>
  <c r="P313"/>
  <c r="DZ16" i="3"/>
  <c r="M313" i="34"/>
  <c r="ED16" i="3"/>
  <c r="J313" i="34"/>
  <c r="DV16" i="3"/>
  <c r="G313" i="34"/>
  <c r="CU16" i="3"/>
  <c r="CS16"/>
  <c r="DP16"/>
  <c r="DR16"/>
  <c r="D313" i="34"/>
  <c r="S312"/>
  <c r="P312"/>
  <c r="M312"/>
  <c r="J312"/>
  <c r="G312"/>
  <c r="D312"/>
  <c r="P311"/>
  <c r="M311"/>
  <c r="J311"/>
  <c r="G311"/>
  <c r="D311"/>
  <c r="P310"/>
  <c r="M310"/>
  <c r="J310"/>
  <c r="G310"/>
  <c r="D310"/>
  <c r="B310"/>
  <c r="P309"/>
  <c r="M309"/>
  <c r="J309"/>
  <c r="G309"/>
  <c r="D309"/>
  <c r="B309"/>
  <c r="P308"/>
  <c r="M308"/>
  <c r="J308"/>
  <c r="G308"/>
  <c r="D308"/>
  <c r="B308"/>
  <c r="T307"/>
  <c r="S307"/>
  <c r="P307"/>
  <c r="M307"/>
  <c r="J307"/>
  <c r="G307"/>
  <c r="D307"/>
  <c r="T305"/>
  <c r="S305"/>
  <c r="R305"/>
  <c r="Q305"/>
  <c r="EB16" i="1"/>
  <c r="EF16" s="1"/>
  <c r="O305" i="34"/>
  <c r="N305"/>
  <c r="M305"/>
  <c r="L305"/>
  <c r="K305"/>
  <c r="J305"/>
  <c r="I305"/>
  <c r="H305"/>
  <c r="G305"/>
  <c r="F305"/>
  <c r="E305"/>
  <c r="D305"/>
  <c r="B305"/>
  <c r="T304"/>
  <c r="S304"/>
  <c r="R304"/>
  <c r="Q304"/>
  <c r="DF16" i="1"/>
  <c r="DJ16" s="1"/>
  <c r="O304" i="34"/>
  <c r="N304"/>
  <c r="M304"/>
  <c r="L304"/>
  <c r="K304"/>
  <c r="J304"/>
  <c r="I304"/>
  <c r="H304"/>
  <c r="G304"/>
  <c r="F304"/>
  <c r="E304"/>
  <c r="D304"/>
  <c r="B304"/>
  <c r="T303"/>
  <c r="S303"/>
  <c r="R303"/>
  <c r="Q303"/>
  <c r="CJ16" i="1"/>
  <c r="CN16" s="1"/>
  <c r="O303" i="34"/>
  <c r="N303"/>
  <c r="M303"/>
  <c r="L303"/>
  <c r="K303"/>
  <c r="J303"/>
  <c r="I303"/>
  <c r="H303"/>
  <c r="G303"/>
  <c r="F303"/>
  <c r="E303"/>
  <c r="D303"/>
  <c r="B303"/>
  <c r="T302"/>
  <c r="S302"/>
  <c r="R302"/>
  <c r="Q302"/>
  <c r="BN16" i="1"/>
  <c r="BR16" s="1"/>
  <c r="O302" i="34"/>
  <c r="N302"/>
  <c r="M302"/>
  <c r="L302"/>
  <c r="K302"/>
  <c r="J302"/>
  <c r="I302"/>
  <c r="H302"/>
  <c r="G302"/>
  <c r="F302"/>
  <c r="E302"/>
  <c r="D302"/>
  <c r="B302"/>
  <c r="T301"/>
  <c r="S301"/>
  <c r="R301"/>
  <c r="Q301"/>
  <c r="AQ16" i="1"/>
  <c r="AU16"/>
  <c r="P301" i="34" s="1"/>
  <c r="O301"/>
  <c r="N301"/>
  <c r="M301"/>
  <c r="L301"/>
  <c r="K301"/>
  <c r="J301"/>
  <c r="I301"/>
  <c r="H301"/>
  <c r="G301"/>
  <c r="F301"/>
  <c r="E301"/>
  <c r="D301"/>
  <c r="B301"/>
  <c r="T300"/>
  <c r="S300"/>
  <c r="R300"/>
  <c r="Q300"/>
  <c r="U16" i="1"/>
  <c r="Y16" s="1"/>
  <c r="O300" i="34"/>
  <c r="N300"/>
  <c r="M300"/>
  <c r="L300"/>
  <c r="K300"/>
  <c r="J300"/>
  <c r="I300"/>
  <c r="H300"/>
  <c r="G300"/>
  <c r="F300"/>
  <c r="E300"/>
  <c r="D300"/>
  <c r="B300"/>
  <c r="S299"/>
  <c r="R299"/>
  <c r="Q299"/>
  <c r="O299"/>
  <c r="N299"/>
  <c r="M299"/>
  <c r="L299"/>
  <c r="K299"/>
  <c r="J299"/>
  <c r="I299"/>
  <c r="H299"/>
  <c r="G299"/>
  <c r="E299"/>
  <c r="D299"/>
  <c r="S296"/>
  <c r="B16" i="23"/>
  <c r="H16"/>
  <c r="K16" s="1"/>
  <c r="I16"/>
  <c r="M16" s="1"/>
  <c r="O16"/>
  <c r="P16" s="1"/>
  <c r="J16"/>
  <c r="R16" s="1"/>
  <c r="D296" i="34"/>
  <c r="S295"/>
  <c r="P295"/>
  <c r="J295"/>
  <c r="D295"/>
  <c r="D294"/>
  <c r="D293"/>
  <c r="D292"/>
  <c r="D291"/>
  <c r="B290"/>
  <c r="P281"/>
  <c r="DZ15" i="3"/>
  <c r="M281" i="34"/>
  <c r="ED15" i="3"/>
  <c r="J281" i="34"/>
  <c r="DV15" i="3"/>
  <c r="G281" i="34"/>
  <c r="CU15" i="3"/>
  <c r="CS15"/>
  <c r="DP15"/>
  <c r="DR15"/>
  <c r="D281" i="34"/>
  <c r="S280"/>
  <c r="P280"/>
  <c r="M280"/>
  <c r="J280"/>
  <c r="G280"/>
  <c r="D280"/>
  <c r="P279"/>
  <c r="M279"/>
  <c r="J279"/>
  <c r="G279"/>
  <c r="D279"/>
  <c r="P278"/>
  <c r="M278"/>
  <c r="J278"/>
  <c r="G278"/>
  <c r="D278"/>
  <c r="B278"/>
  <c r="P277"/>
  <c r="M277"/>
  <c r="J277"/>
  <c r="G277"/>
  <c r="D277"/>
  <c r="B277"/>
  <c r="P276"/>
  <c r="M276"/>
  <c r="J276"/>
  <c r="G276"/>
  <c r="D276"/>
  <c r="B276"/>
  <c r="T275"/>
  <c r="S275"/>
  <c r="P275"/>
  <c r="M275"/>
  <c r="J275"/>
  <c r="G275"/>
  <c r="D275"/>
  <c r="T273"/>
  <c r="S273"/>
  <c r="R273"/>
  <c r="Q273"/>
  <c r="EB15" i="1"/>
  <c r="EF15" s="1"/>
  <c r="O273" i="34"/>
  <c r="N273"/>
  <c r="M273"/>
  <c r="L273"/>
  <c r="K273"/>
  <c r="J273"/>
  <c r="I273"/>
  <c r="H273"/>
  <c r="G273"/>
  <c r="F273"/>
  <c r="E273"/>
  <c r="D273"/>
  <c r="B273"/>
  <c r="T272"/>
  <c r="S272"/>
  <c r="R272"/>
  <c r="Q272"/>
  <c r="DF15" i="1"/>
  <c r="DJ15" s="1"/>
  <c r="O272" i="34"/>
  <c r="N272"/>
  <c r="M272"/>
  <c r="L272"/>
  <c r="K272"/>
  <c r="J272"/>
  <c r="I272"/>
  <c r="H272"/>
  <c r="G272"/>
  <c r="F272"/>
  <c r="E272"/>
  <c r="D272"/>
  <c r="B272"/>
  <c r="T271"/>
  <c r="S271"/>
  <c r="R271"/>
  <c r="Q271"/>
  <c r="CJ15" i="1"/>
  <c r="CN15" s="1"/>
  <c r="O271" i="34"/>
  <c r="N271"/>
  <c r="M271"/>
  <c r="L271"/>
  <c r="K271"/>
  <c r="J271"/>
  <c r="I271"/>
  <c r="H271"/>
  <c r="G271"/>
  <c r="F271"/>
  <c r="E271"/>
  <c r="D271"/>
  <c r="B271"/>
  <c r="T270"/>
  <c r="S270"/>
  <c r="R270"/>
  <c r="Q270"/>
  <c r="BN15" i="1"/>
  <c r="BR15" s="1"/>
  <c r="O270" i="34"/>
  <c r="N270"/>
  <c r="M270"/>
  <c r="L270"/>
  <c r="K270"/>
  <c r="J270"/>
  <c r="I270"/>
  <c r="H270"/>
  <c r="G270"/>
  <c r="F270"/>
  <c r="E270"/>
  <c r="D270"/>
  <c r="B270"/>
  <c r="T269"/>
  <c r="S269"/>
  <c r="R269"/>
  <c r="Q269"/>
  <c r="AQ15" i="1"/>
  <c r="AU15"/>
  <c r="P269" i="34" s="1"/>
  <c r="O269"/>
  <c r="N269"/>
  <c r="M269"/>
  <c r="L269"/>
  <c r="K269"/>
  <c r="J269"/>
  <c r="I269"/>
  <c r="H269"/>
  <c r="G269"/>
  <c r="F269"/>
  <c r="E269"/>
  <c r="D269"/>
  <c r="B269"/>
  <c r="T268"/>
  <c r="S268"/>
  <c r="R268"/>
  <c r="Q268"/>
  <c r="U15" i="1"/>
  <c r="Y15" s="1"/>
  <c r="O268" i="34"/>
  <c r="N268"/>
  <c r="M268"/>
  <c r="L268"/>
  <c r="K268"/>
  <c r="J268"/>
  <c r="I268"/>
  <c r="H268"/>
  <c r="G268"/>
  <c r="F268"/>
  <c r="E268"/>
  <c r="D268"/>
  <c r="B268"/>
  <c r="S267"/>
  <c r="R267"/>
  <c r="Q267"/>
  <c r="O267"/>
  <c r="N267"/>
  <c r="M267"/>
  <c r="L267"/>
  <c r="K267"/>
  <c r="J267"/>
  <c r="I267"/>
  <c r="H267"/>
  <c r="G267"/>
  <c r="E267"/>
  <c r="D267"/>
  <c r="S264"/>
  <c r="B15" i="23"/>
  <c r="H15"/>
  <c r="K15" s="1"/>
  <c r="I15"/>
  <c r="M15" s="1"/>
  <c r="O15"/>
  <c r="P15" s="1"/>
  <c r="J15"/>
  <c r="R15" s="1"/>
  <c r="D264" i="34"/>
  <c r="S263"/>
  <c r="P263"/>
  <c r="J263"/>
  <c r="D263"/>
  <c r="D262"/>
  <c r="D261"/>
  <c r="D260"/>
  <c r="D259"/>
  <c r="B258"/>
  <c r="P249"/>
  <c r="DZ14" i="3"/>
  <c r="M249" i="34"/>
  <c r="ED14" i="3"/>
  <c r="J249" i="34"/>
  <c r="DV14" i="3"/>
  <c r="G249" i="34"/>
  <c r="CU14" i="3"/>
  <c r="CS14"/>
  <c r="DP14"/>
  <c r="DR14"/>
  <c r="D249" i="34"/>
  <c r="S248"/>
  <c r="P248"/>
  <c r="M248"/>
  <c r="J248"/>
  <c r="G248"/>
  <c r="D248"/>
  <c r="P247"/>
  <c r="M247"/>
  <c r="J247"/>
  <c r="G247"/>
  <c r="D247"/>
  <c r="P246"/>
  <c r="M246"/>
  <c r="J246"/>
  <c r="G246"/>
  <c r="D246"/>
  <c r="B246"/>
  <c r="P245"/>
  <c r="M245"/>
  <c r="J245"/>
  <c r="G245"/>
  <c r="D245"/>
  <c r="B245"/>
  <c r="P244"/>
  <c r="M244"/>
  <c r="J244"/>
  <c r="G244"/>
  <c r="D244"/>
  <c r="B244"/>
  <c r="T243"/>
  <c r="S243"/>
  <c r="P243"/>
  <c r="M243"/>
  <c r="J243"/>
  <c r="G243"/>
  <c r="D243"/>
  <c r="T241"/>
  <c r="S241"/>
  <c r="R241"/>
  <c r="Q241"/>
  <c r="O241"/>
  <c r="N241"/>
  <c r="M241"/>
  <c r="L241"/>
  <c r="K241"/>
  <c r="J241"/>
  <c r="I241"/>
  <c r="H241"/>
  <c r="G241"/>
  <c r="F241"/>
  <c r="E241"/>
  <c r="D241"/>
  <c r="B241"/>
  <c r="T240"/>
  <c r="S240"/>
  <c r="R240"/>
  <c r="Q240"/>
  <c r="DF14" i="1"/>
  <c r="DJ14" s="1"/>
  <c r="O240" i="34"/>
  <c r="N240"/>
  <c r="M240"/>
  <c r="L240"/>
  <c r="K240"/>
  <c r="J240"/>
  <c r="I240"/>
  <c r="H240"/>
  <c r="G240"/>
  <c r="F240"/>
  <c r="E240"/>
  <c r="D240"/>
  <c r="B240"/>
  <c r="T239"/>
  <c r="S239"/>
  <c r="R239"/>
  <c r="Q239"/>
  <c r="CJ14" i="1"/>
  <c r="CN14" s="1"/>
  <c r="O239" i="34"/>
  <c r="N239"/>
  <c r="M239"/>
  <c r="L239"/>
  <c r="K239"/>
  <c r="J239"/>
  <c r="I239"/>
  <c r="H239"/>
  <c r="G239"/>
  <c r="F239"/>
  <c r="E239"/>
  <c r="D239"/>
  <c r="B239"/>
  <c r="T238"/>
  <c r="S238"/>
  <c r="R238"/>
  <c r="Q238"/>
  <c r="BN14" i="1"/>
  <c r="BR14"/>
  <c r="P238" i="34" s="1"/>
  <c r="O238"/>
  <c r="N238"/>
  <c r="M238"/>
  <c r="L238"/>
  <c r="K238"/>
  <c r="J238"/>
  <c r="I238"/>
  <c r="H238"/>
  <c r="G238"/>
  <c r="F238"/>
  <c r="E238"/>
  <c r="D238"/>
  <c r="B238"/>
  <c r="T237"/>
  <c r="S237"/>
  <c r="R237"/>
  <c r="Q237"/>
  <c r="AQ14" i="1"/>
  <c r="AU14" s="1"/>
  <c r="O237" i="34"/>
  <c r="N237"/>
  <c r="M237"/>
  <c r="L237"/>
  <c r="K237"/>
  <c r="J237"/>
  <c r="I237"/>
  <c r="H237"/>
  <c r="G237"/>
  <c r="F237"/>
  <c r="E237"/>
  <c r="D237"/>
  <c r="B237"/>
  <c r="T236"/>
  <c r="S236"/>
  <c r="R236"/>
  <c r="Q236"/>
  <c r="U14" i="1"/>
  <c r="Y14" s="1"/>
  <c r="O236" i="34"/>
  <c r="N236"/>
  <c r="M236"/>
  <c r="L236"/>
  <c r="K236"/>
  <c r="J236"/>
  <c r="I236"/>
  <c r="H236"/>
  <c r="G236"/>
  <c r="F236"/>
  <c r="E236"/>
  <c r="D236"/>
  <c r="B236"/>
  <c r="S235"/>
  <c r="R235"/>
  <c r="Q235"/>
  <c r="O235"/>
  <c r="N235"/>
  <c r="M235"/>
  <c r="L235"/>
  <c r="K235"/>
  <c r="J235"/>
  <c r="I235"/>
  <c r="H235"/>
  <c r="G235"/>
  <c r="E235"/>
  <c r="D235"/>
  <c r="S232"/>
  <c r="B14" i="23"/>
  <c r="H14" s="1"/>
  <c r="I14"/>
  <c r="M14" s="1"/>
  <c r="J14"/>
  <c r="R14" s="1"/>
  <c r="D232" i="34"/>
  <c r="S231"/>
  <c r="P231"/>
  <c r="J231"/>
  <c r="D231"/>
  <c r="D230"/>
  <c r="D229"/>
  <c r="D228"/>
  <c r="D227"/>
  <c r="B226"/>
  <c r="P217"/>
  <c r="DZ13" i="3"/>
  <c r="M217" i="34"/>
  <c r="ED13" i="3"/>
  <c r="J217" i="34"/>
  <c r="DV13" i="3"/>
  <c r="G217" i="34"/>
  <c r="CU13" i="3"/>
  <c r="CS13"/>
  <c r="DP13"/>
  <c r="DR13"/>
  <c r="D217" i="34"/>
  <c r="S216"/>
  <c r="P216"/>
  <c r="M216"/>
  <c r="J216"/>
  <c r="G216"/>
  <c r="D216"/>
  <c r="P215"/>
  <c r="M215"/>
  <c r="J215"/>
  <c r="G215"/>
  <c r="D215"/>
  <c r="P214"/>
  <c r="M214"/>
  <c r="J214"/>
  <c r="G214"/>
  <c r="D214"/>
  <c r="B214"/>
  <c r="P213"/>
  <c r="M213"/>
  <c r="J213"/>
  <c r="G213"/>
  <c r="D213"/>
  <c r="B213"/>
  <c r="P212"/>
  <c r="M212"/>
  <c r="J212"/>
  <c r="G212"/>
  <c r="D212"/>
  <c r="B212"/>
  <c r="T211"/>
  <c r="S211"/>
  <c r="P211"/>
  <c r="M211"/>
  <c r="J211"/>
  <c r="G211"/>
  <c r="D211"/>
  <c r="T209"/>
  <c r="S209"/>
  <c r="R209"/>
  <c r="Q209"/>
  <c r="O209"/>
  <c r="N209"/>
  <c r="M209"/>
  <c r="L209"/>
  <c r="K209"/>
  <c r="J209"/>
  <c r="I209"/>
  <c r="H209"/>
  <c r="G209"/>
  <c r="F209"/>
  <c r="E209"/>
  <c r="D209"/>
  <c r="B209"/>
  <c r="T208"/>
  <c r="S208"/>
  <c r="R208"/>
  <c r="Q208"/>
  <c r="DF13" i="1"/>
  <c r="DJ13" s="1"/>
  <c r="O208" i="34"/>
  <c r="N208"/>
  <c r="M208"/>
  <c r="L208"/>
  <c r="K208"/>
  <c r="J208"/>
  <c r="I208"/>
  <c r="H208"/>
  <c r="G208"/>
  <c r="F208"/>
  <c r="E208"/>
  <c r="D208"/>
  <c r="B208"/>
  <c r="T207"/>
  <c r="S207"/>
  <c r="R207"/>
  <c r="Q207"/>
  <c r="CJ13" i="1"/>
  <c r="CN13" s="1"/>
  <c r="O207" i="34"/>
  <c r="N207"/>
  <c r="M207"/>
  <c r="L207"/>
  <c r="K207"/>
  <c r="J207"/>
  <c r="I207"/>
  <c r="H207"/>
  <c r="G207"/>
  <c r="F207"/>
  <c r="E207"/>
  <c r="D207"/>
  <c r="B207"/>
  <c r="T206"/>
  <c r="S206"/>
  <c r="R206"/>
  <c r="Q206"/>
  <c r="BN13" i="1"/>
  <c r="BR13" s="1"/>
  <c r="O206" i="34"/>
  <c r="N206"/>
  <c r="M206"/>
  <c r="L206"/>
  <c r="K206"/>
  <c r="J206"/>
  <c r="I206"/>
  <c r="H206"/>
  <c r="G206"/>
  <c r="F206"/>
  <c r="E206"/>
  <c r="D206"/>
  <c r="B206"/>
  <c r="T205"/>
  <c r="S205"/>
  <c r="R205"/>
  <c r="Q205"/>
  <c r="AQ13" i="1"/>
  <c r="AU13"/>
  <c r="P205" i="34" s="1"/>
  <c r="O205"/>
  <c r="N205"/>
  <c r="M205"/>
  <c r="L205"/>
  <c r="K205"/>
  <c r="J205"/>
  <c r="I205"/>
  <c r="H205"/>
  <c r="G205"/>
  <c r="F205"/>
  <c r="E205"/>
  <c r="D205"/>
  <c r="B205"/>
  <c r="T204"/>
  <c r="S204"/>
  <c r="R204"/>
  <c r="Q204"/>
  <c r="U13" i="1"/>
  <c r="Y13" s="1"/>
  <c r="O204" i="34"/>
  <c r="N204"/>
  <c r="M204"/>
  <c r="L204"/>
  <c r="K204"/>
  <c r="J204"/>
  <c r="I204"/>
  <c r="H204"/>
  <c r="G204"/>
  <c r="F204"/>
  <c r="E204"/>
  <c r="D204"/>
  <c r="B204"/>
  <c r="S203"/>
  <c r="R203"/>
  <c r="Q203"/>
  <c r="O203"/>
  <c r="N203"/>
  <c r="M203"/>
  <c r="L203"/>
  <c r="K203"/>
  <c r="J203"/>
  <c r="I203"/>
  <c r="H203"/>
  <c r="G203"/>
  <c r="E203"/>
  <c r="D203"/>
  <c r="S200"/>
  <c r="B13" i="23"/>
  <c r="H13"/>
  <c r="K13" s="1"/>
  <c r="I13"/>
  <c r="M13" s="1"/>
  <c r="O13"/>
  <c r="P13" s="1"/>
  <c r="J13"/>
  <c r="R13" s="1"/>
  <c r="D200" i="34"/>
  <c r="S199"/>
  <c r="P199"/>
  <c r="J199"/>
  <c r="D199"/>
  <c r="D198"/>
  <c r="D197"/>
  <c r="D196"/>
  <c r="D195"/>
  <c r="B194"/>
  <c r="P185"/>
  <c r="DZ12" i="3"/>
  <c r="M185" i="34"/>
  <c r="ED12" i="3"/>
  <c r="J185" i="34"/>
  <c r="DV12" i="3"/>
  <c r="G185" i="34"/>
  <c r="CU12" i="3"/>
  <c r="CS12"/>
  <c r="DP12"/>
  <c r="DR12"/>
  <c r="D185" i="34"/>
  <c r="S184"/>
  <c r="P184"/>
  <c r="M184"/>
  <c r="J184"/>
  <c r="G184"/>
  <c r="D184"/>
  <c r="P183"/>
  <c r="M183"/>
  <c r="J183"/>
  <c r="G183"/>
  <c r="D183"/>
  <c r="P182"/>
  <c r="M182"/>
  <c r="J182"/>
  <c r="G182"/>
  <c r="D182"/>
  <c r="B182"/>
  <c r="P181"/>
  <c r="M181"/>
  <c r="J181"/>
  <c r="G181"/>
  <c r="D181"/>
  <c r="B181"/>
  <c r="P180"/>
  <c r="M180"/>
  <c r="J180"/>
  <c r="G180"/>
  <c r="D180"/>
  <c r="B180"/>
  <c r="T179"/>
  <c r="S179"/>
  <c r="P179"/>
  <c r="M179"/>
  <c r="J179"/>
  <c r="G179"/>
  <c r="D179"/>
  <c r="T177"/>
  <c r="S177"/>
  <c r="R177"/>
  <c r="Q177"/>
  <c r="P177"/>
  <c r="O177"/>
  <c r="N177"/>
  <c r="M177"/>
  <c r="L177"/>
  <c r="K177"/>
  <c r="J177"/>
  <c r="I177"/>
  <c r="H177"/>
  <c r="G177"/>
  <c r="F177"/>
  <c r="E177"/>
  <c r="D177"/>
  <c r="B177"/>
  <c r="T176"/>
  <c r="S176"/>
  <c r="R176"/>
  <c r="Q176"/>
  <c r="DF12" i="1"/>
  <c r="DJ12" s="1"/>
  <c r="O176" i="34"/>
  <c r="N176"/>
  <c r="M176"/>
  <c r="L176"/>
  <c r="K176"/>
  <c r="J176"/>
  <c r="I176"/>
  <c r="H176"/>
  <c r="G176"/>
  <c r="F176"/>
  <c r="E176"/>
  <c r="D176"/>
  <c r="B176"/>
  <c r="T175"/>
  <c r="S175"/>
  <c r="R175"/>
  <c r="Q175"/>
  <c r="CJ12" i="1"/>
  <c r="CN12" s="1"/>
  <c r="O175" i="34"/>
  <c r="N175"/>
  <c r="M175"/>
  <c r="L175"/>
  <c r="K175"/>
  <c r="J175"/>
  <c r="I175"/>
  <c r="H175"/>
  <c r="G175"/>
  <c r="F175"/>
  <c r="E175"/>
  <c r="D175"/>
  <c r="B175"/>
  <c r="T174"/>
  <c r="S174"/>
  <c r="R174"/>
  <c r="Q174"/>
  <c r="BN12" i="1"/>
  <c r="BR12" s="1"/>
  <c r="O174" i="34"/>
  <c r="N174"/>
  <c r="M174"/>
  <c r="L174"/>
  <c r="K174"/>
  <c r="J174"/>
  <c r="I174"/>
  <c r="H174"/>
  <c r="G174"/>
  <c r="F174"/>
  <c r="E174"/>
  <c r="D174"/>
  <c r="B174"/>
  <c r="T173"/>
  <c r="S173"/>
  <c r="R173"/>
  <c r="Q173"/>
  <c r="AQ12" i="1"/>
  <c r="AU12"/>
  <c r="P173" i="34" s="1"/>
  <c r="O173"/>
  <c r="N173"/>
  <c r="M173"/>
  <c r="L173"/>
  <c r="K173"/>
  <c r="J173"/>
  <c r="I173"/>
  <c r="H173"/>
  <c r="G173"/>
  <c r="F173"/>
  <c r="E173"/>
  <c r="D173"/>
  <c r="B173"/>
  <c r="T172"/>
  <c r="S172"/>
  <c r="R172"/>
  <c r="Q172"/>
  <c r="U12" i="1"/>
  <c r="Y12" s="1"/>
  <c r="O172" i="34"/>
  <c r="N172"/>
  <c r="M172"/>
  <c r="L172"/>
  <c r="K172"/>
  <c r="J172"/>
  <c r="I172"/>
  <c r="H172"/>
  <c r="G172"/>
  <c r="F172"/>
  <c r="E172"/>
  <c r="D172"/>
  <c r="B172"/>
  <c r="S171"/>
  <c r="R171"/>
  <c r="Q171"/>
  <c r="O171"/>
  <c r="N171"/>
  <c r="M171"/>
  <c r="L171"/>
  <c r="K171"/>
  <c r="J171"/>
  <c r="I171"/>
  <c r="H171"/>
  <c r="G171"/>
  <c r="E171"/>
  <c r="D171"/>
  <c r="S168"/>
  <c r="B12" i="23"/>
  <c r="H12"/>
  <c r="K12" s="1"/>
  <c r="I12"/>
  <c r="M12" s="1"/>
  <c r="O12"/>
  <c r="P12" s="1"/>
  <c r="J12"/>
  <c r="R12" s="1"/>
  <c r="D168" i="34"/>
  <c r="S167"/>
  <c r="P167"/>
  <c r="J167"/>
  <c r="D167"/>
  <c r="D166"/>
  <c r="D165"/>
  <c r="D164"/>
  <c r="D163"/>
  <c r="B162"/>
  <c r="P153"/>
  <c r="DZ11" i="3"/>
  <c r="M153" i="34"/>
  <c r="ED11" i="3"/>
  <c r="J153" i="34"/>
  <c r="DV11" i="3"/>
  <c r="G153" i="34"/>
  <c r="CU11" i="3"/>
  <c r="CS11"/>
  <c r="DP11"/>
  <c r="DR11"/>
  <c r="D153" i="34"/>
  <c r="S152"/>
  <c r="P152"/>
  <c r="M152"/>
  <c r="J152"/>
  <c r="G152"/>
  <c r="D152"/>
  <c r="P151"/>
  <c r="M151"/>
  <c r="J151"/>
  <c r="G151"/>
  <c r="D151"/>
  <c r="P150"/>
  <c r="M150"/>
  <c r="J150"/>
  <c r="G150"/>
  <c r="D150"/>
  <c r="B150"/>
  <c r="P149"/>
  <c r="M149"/>
  <c r="J149"/>
  <c r="G149"/>
  <c r="D149"/>
  <c r="B149"/>
  <c r="P148"/>
  <c r="M148"/>
  <c r="J148"/>
  <c r="G148"/>
  <c r="D148"/>
  <c r="B148"/>
  <c r="T147"/>
  <c r="S147"/>
  <c r="P147"/>
  <c r="M147"/>
  <c r="J147"/>
  <c r="G147"/>
  <c r="D147"/>
  <c r="T145"/>
  <c r="S145"/>
  <c r="R145"/>
  <c r="Q145"/>
  <c r="P145"/>
  <c r="O145"/>
  <c r="N145"/>
  <c r="M145"/>
  <c r="L145"/>
  <c r="K145"/>
  <c r="J145"/>
  <c r="I145"/>
  <c r="H145"/>
  <c r="G145"/>
  <c r="F145"/>
  <c r="E145"/>
  <c r="D145"/>
  <c r="B145"/>
  <c r="T144"/>
  <c r="S144"/>
  <c r="R144"/>
  <c r="Q144"/>
  <c r="DF11" i="1"/>
  <c r="DJ11" s="1"/>
  <c r="O144" i="34"/>
  <c r="N144"/>
  <c r="M144"/>
  <c r="L144"/>
  <c r="K144"/>
  <c r="J144"/>
  <c r="I144"/>
  <c r="H144"/>
  <c r="G144"/>
  <c r="F144"/>
  <c r="E144"/>
  <c r="D144"/>
  <c r="B144"/>
  <c r="T143"/>
  <c r="S143"/>
  <c r="R143"/>
  <c r="Q143"/>
  <c r="CJ11" i="1"/>
  <c r="CN11" s="1"/>
  <c r="O143" i="34"/>
  <c r="N143"/>
  <c r="M143"/>
  <c r="L143"/>
  <c r="K143"/>
  <c r="J143"/>
  <c r="I143"/>
  <c r="H143"/>
  <c r="G143"/>
  <c r="F143"/>
  <c r="E143"/>
  <c r="D143"/>
  <c r="B143"/>
  <c r="T142"/>
  <c r="S142"/>
  <c r="R142"/>
  <c r="Q142"/>
  <c r="BN11" i="1"/>
  <c r="BR11" s="1"/>
  <c r="O142" i="34"/>
  <c r="N142"/>
  <c r="M142"/>
  <c r="L142"/>
  <c r="K142"/>
  <c r="J142"/>
  <c r="I142"/>
  <c r="H142"/>
  <c r="G142"/>
  <c r="F142"/>
  <c r="E142"/>
  <c r="D142"/>
  <c r="B142"/>
  <c r="T141"/>
  <c r="S141"/>
  <c r="R141"/>
  <c r="Q141"/>
  <c r="AQ11" i="1"/>
  <c r="AU11"/>
  <c r="P141" i="34" s="1"/>
  <c r="O141"/>
  <c r="N141"/>
  <c r="M141"/>
  <c r="L141"/>
  <c r="K141"/>
  <c r="J141"/>
  <c r="I141"/>
  <c r="H141"/>
  <c r="G141"/>
  <c r="F141"/>
  <c r="E141"/>
  <c r="D141"/>
  <c r="B141"/>
  <c r="T140"/>
  <c r="S140"/>
  <c r="R140"/>
  <c r="Q140"/>
  <c r="U11" i="1"/>
  <c r="Y11" s="1"/>
  <c r="O140" i="34"/>
  <c r="N140"/>
  <c r="M140"/>
  <c r="L140"/>
  <c r="K140"/>
  <c r="J140"/>
  <c r="I140"/>
  <c r="H140"/>
  <c r="G140"/>
  <c r="F140"/>
  <c r="E140"/>
  <c r="D140"/>
  <c r="B140"/>
  <c r="S139"/>
  <c r="R139"/>
  <c r="Q139"/>
  <c r="O139"/>
  <c r="N139"/>
  <c r="M139"/>
  <c r="L139"/>
  <c r="K139"/>
  <c r="J139"/>
  <c r="I139"/>
  <c r="H139"/>
  <c r="G139"/>
  <c r="E139"/>
  <c r="D139"/>
  <c r="S136"/>
  <c r="B11" i="23"/>
  <c r="H11"/>
  <c r="K11" s="1"/>
  <c r="I11"/>
  <c r="M11" s="1"/>
  <c r="O11"/>
  <c r="P11" s="1"/>
  <c r="J11"/>
  <c r="R11" s="1"/>
  <c r="D136" i="34"/>
  <c r="S135"/>
  <c r="P135"/>
  <c r="J135"/>
  <c r="D135"/>
  <c r="D134"/>
  <c r="D133"/>
  <c r="D132"/>
  <c r="D131"/>
  <c r="B130"/>
  <c r="P121"/>
  <c r="DZ10" i="3"/>
  <c r="M121" i="34"/>
  <c r="ED10" i="3"/>
  <c r="J121" i="34"/>
  <c r="DV10" i="3"/>
  <c r="G121" i="34"/>
  <c r="CS10" i="3"/>
  <c r="DP10"/>
  <c r="DR10"/>
  <c r="D121" i="34"/>
  <c r="S120"/>
  <c r="P120"/>
  <c r="M120"/>
  <c r="J120"/>
  <c r="G120"/>
  <c r="D120"/>
  <c r="P119"/>
  <c r="M119"/>
  <c r="J119"/>
  <c r="G119"/>
  <c r="D119"/>
  <c r="P118"/>
  <c r="M118"/>
  <c r="J118"/>
  <c r="G118"/>
  <c r="D118"/>
  <c r="B118"/>
  <c r="P117"/>
  <c r="M117"/>
  <c r="J117"/>
  <c r="G117"/>
  <c r="D117"/>
  <c r="B117"/>
  <c r="P116"/>
  <c r="M116"/>
  <c r="J116"/>
  <c r="G116"/>
  <c r="D116"/>
  <c r="B116"/>
  <c r="T115"/>
  <c r="S115"/>
  <c r="P115"/>
  <c r="M115"/>
  <c r="J115"/>
  <c r="G115"/>
  <c r="D115"/>
  <c r="T113"/>
  <c r="S113"/>
  <c r="R113"/>
  <c r="Q113"/>
  <c r="O113"/>
  <c r="N113"/>
  <c r="M113"/>
  <c r="L113"/>
  <c r="K113"/>
  <c r="J113"/>
  <c r="I113"/>
  <c r="H113"/>
  <c r="G113"/>
  <c r="F113"/>
  <c r="E113"/>
  <c r="D113"/>
  <c r="B113"/>
  <c r="T112"/>
  <c r="S112"/>
  <c r="R112"/>
  <c r="Q112"/>
  <c r="DF10" i="1"/>
  <c r="DJ10" s="1"/>
  <c r="O112" i="34"/>
  <c r="N112"/>
  <c r="M112"/>
  <c r="L112"/>
  <c r="K112"/>
  <c r="J112"/>
  <c r="I112"/>
  <c r="H112"/>
  <c r="G112"/>
  <c r="F112"/>
  <c r="E112"/>
  <c r="D112"/>
  <c r="B112"/>
  <c r="T111"/>
  <c r="S111"/>
  <c r="R111"/>
  <c r="Q111"/>
  <c r="CJ10" i="1"/>
  <c r="CN10" s="1"/>
  <c r="O111" i="34"/>
  <c r="N111"/>
  <c r="M111"/>
  <c r="L111"/>
  <c r="K111"/>
  <c r="J111"/>
  <c r="I111"/>
  <c r="H111"/>
  <c r="G111"/>
  <c r="F111"/>
  <c r="E111"/>
  <c r="D111"/>
  <c r="B111"/>
  <c r="T110"/>
  <c r="S110"/>
  <c r="R110"/>
  <c r="Q110"/>
  <c r="BN10" i="1"/>
  <c r="BR10" s="1"/>
  <c r="P110" i="34" s="1"/>
  <c r="O110"/>
  <c r="N110"/>
  <c r="M110"/>
  <c r="L110"/>
  <c r="K110"/>
  <c r="J110"/>
  <c r="I110"/>
  <c r="H110"/>
  <c r="G110"/>
  <c r="F110"/>
  <c r="E110"/>
  <c r="D110"/>
  <c r="B110"/>
  <c r="T109"/>
  <c r="S109"/>
  <c r="R109"/>
  <c r="Q109"/>
  <c r="AQ10" i="1"/>
  <c r="AU10" s="1"/>
  <c r="P109" i="34" s="1"/>
  <c r="O109"/>
  <c r="N109"/>
  <c r="M109"/>
  <c r="L109"/>
  <c r="K109"/>
  <c r="J109"/>
  <c r="I109"/>
  <c r="H109"/>
  <c r="G109"/>
  <c r="F109"/>
  <c r="E109"/>
  <c r="D109"/>
  <c r="B109"/>
  <c r="T108"/>
  <c r="S108"/>
  <c r="R108"/>
  <c r="Q108"/>
  <c r="O108"/>
  <c r="N108"/>
  <c r="M108"/>
  <c r="L108"/>
  <c r="K108"/>
  <c r="J108"/>
  <c r="I108"/>
  <c r="H108"/>
  <c r="G108"/>
  <c r="F108"/>
  <c r="E108"/>
  <c r="D108"/>
  <c r="B108"/>
  <c r="S107"/>
  <c r="R107"/>
  <c r="Q107"/>
  <c r="O107"/>
  <c r="N107"/>
  <c r="M107"/>
  <c r="L107"/>
  <c r="K107"/>
  <c r="J107"/>
  <c r="I107"/>
  <c r="H107"/>
  <c r="G107"/>
  <c r="E107"/>
  <c r="D107"/>
  <c r="S104"/>
  <c r="B10" i="23"/>
  <c r="H10" s="1"/>
  <c r="I10"/>
  <c r="M10" s="1"/>
  <c r="J10"/>
  <c r="R10" s="1"/>
  <c r="D104" i="34"/>
  <c r="S103"/>
  <c r="P103"/>
  <c r="J103"/>
  <c r="D103"/>
  <c r="D102"/>
  <c r="D101"/>
  <c r="D100"/>
  <c r="D99"/>
  <c r="B98"/>
  <c r="P89"/>
  <c r="DZ9" i="3"/>
  <c r="M89" i="34"/>
  <c r="ED9" i="3"/>
  <c r="J89" i="34"/>
  <c r="DV9" i="3"/>
  <c r="G89" i="34"/>
  <c r="CU9" i="3"/>
  <c r="CS9"/>
  <c r="DP9"/>
  <c r="DR9"/>
  <c r="D89" i="34"/>
  <c r="S88"/>
  <c r="P88"/>
  <c r="M88"/>
  <c r="J88"/>
  <c r="G88"/>
  <c r="D88"/>
  <c r="P87"/>
  <c r="M87"/>
  <c r="J87"/>
  <c r="G87"/>
  <c r="D87"/>
  <c r="P86"/>
  <c r="M86"/>
  <c r="J86"/>
  <c r="G86"/>
  <c r="D86"/>
  <c r="B86"/>
  <c r="P85"/>
  <c r="M85"/>
  <c r="J85"/>
  <c r="G85"/>
  <c r="D85"/>
  <c r="B85"/>
  <c r="P84"/>
  <c r="M84"/>
  <c r="J84"/>
  <c r="G84"/>
  <c r="D84"/>
  <c r="B84"/>
  <c r="T83"/>
  <c r="S83"/>
  <c r="P83"/>
  <c r="M83"/>
  <c r="J83"/>
  <c r="G83"/>
  <c r="D83"/>
  <c r="T81"/>
  <c r="S81"/>
  <c r="R81"/>
  <c r="Q81"/>
  <c r="P81"/>
  <c r="O81"/>
  <c r="N81"/>
  <c r="M81"/>
  <c r="L81"/>
  <c r="K81"/>
  <c r="J81"/>
  <c r="I81"/>
  <c r="H81"/>
  <c r="G81"/>
  <c r="F81"/>
  <c r="E81"/>
  <c r="D81"/>
  <c r="B81"/>
  <c r="T80"/>
  <c r="S80"/>
  <c r="R80"/>
  <c r="Q80"/>
  <c r="DF9" i="1"/>
  <c r="DJ9" s="1"/>
  <c r="O80" i="34"/>
  <c r="N80"/>
  <c r="M80"/>
  <c r="L80"/>
  <c r="K80"/>
  <c r="J80"/>
  <c r="I80"/>
  <c r="H80"/>
  <c r="G80"/>
  <c r="F80"/>
  <c r="E80"/>
  <c r="D80"/>
  <c r="B80"/>
  <c r="T79"/>
  <c r="S79"/>
  <c r="R79"/>
  <c r="Q79"/>
  <c r="CJ9" i="1"/>
  <c r="CN9" s="1"/>
  <c r="O79" i="34"/>
  <c r="N79"/>
  <c r="M79"/>
  <c r="L79"/>
  <c r="K79"/>
  <c r="J79"/>
  <c r="I79"/>
  <c r="H79"/>
  <c r="G79"/>
  <c r="F79"/>
  <c r="E79"/>
  <c r="D79"/>
  <c r="B79"/>
  <c r="T78"/>
  <c r="S78"/>
  <c r="R78"/>
  <c r="Q78"/>
  <c r="BN9" i="1"/>
  <c r="BR9"/>
  <c r="P78" i="34" s="1"/>
  <c r="O78"/>
  <c r="N78"/>
  <c r="M78"/>
  <c r="L78"/>
  <c r="K78"/>
  <c r="J78"/>
  <c r="I78"/>
  <c r="H78"/>
  <c r="G78"/>
  <c r="F78"/>
  <c r="E78"/>
  <c r="D78"/>
  <c r="B78"/>
  <c r="T77"/>
  <c r="S77"/>
  <c r="R77"/>
  <c r="Q77"/>
  <c r="AQ9" i="1"/>
  <c r="AU9" s="1"/>
  <c r="O77" i="34"/>
  <c r="N77"/>
  <c r="M77"/>
  <c r="L77"/>
  <c r="K77"/>
  <c r="J77"/>
  <c r="I77"/>
  <c r="H77"/>
  <c r="G77"/>
  <c r="F77"/>
  <c r="E77"/>
  <c r="D77"/>
  <c r="B77"/>
  <c r="T76"/>
  <c r="S76"/>
  <c r="R76"/>
  <c r="Q76"/>
  <c r="O76"/>
  <c r="N76"/>
  <c r="M76"/>
  <c r="L76"/>
  <c r="K76"/>
  <c r="J76"/>
  <c r="I76"/>
  <c r="H76"/>
  <c r="G76"/>
  <c r="F76"/>
  <c r="E76"/>
  <c r="D76"/>
  <c r="B76"/>
  <c r="S75"/>
  <c r="R75"/>
  <c r="Q75"/>
  <c r="O75"/>
  <c r="N75"/>
  <c r="M75"/>
  <c r="L75"/>
  <c r="K75"/>
  <c r="J75"/>
  <c r="I75"/>
  <c r="H75"/>
  <c r="G75"/>
  <c r="E75"/>
  <c r="D75"/>
  <c r="S72"/>
  <c r="B9" i="23"/>
  <c r="H9" s="1"/>
  <c r="K9" s="1"/>
  <c r="D72" i="34"/>
  <c r="S71"/>
  <c r="P71"/>
  <c r="J71"/>
  <c r="D71"/>
  <c r="D70"/>
  <c r="D69"/>
  <c r="D68"/>
  <c r="D67"/>
  <c r="B66"/>
  <c r="P57"/>
  <c r="DZ8" i="3"/>
  <c r="M57" i="34"/>
  <c r="ED8" i="3"/>
  <c r="J57" i="34"/>
  <c r="DV8" i="3"/>
  <c r="G57" i="34"/>
  <c r="CU8" i="3"/>
  <c r="CS8"/>
  <c r="DP8"/>
  <c r="DR8"/>
  <c r="D57" i="34"/>
  <c r="S56"/>
  <c r="P56"/>
  <c r="M56"/>
  <c r="J56"/>
  <c r="G56"/>
  <c r="D56"/>
  <c r="P55"/>
  <c r="M55"/>
  <c r="J55"/>
  <c r="G55"/>
  <c r="D55"/>
  <c r="P54"/>
  <c r="M54"/>
  <c r="J54"/>
  <c r="G54"/>
  <c r="D54"/>
  <c r="B54"/>
  <c r="P53"/>
  <c r="M53"/>
  <c r="J53"/>
  <c r="G53"/>
  <c r="D53"/>
  <c r="B53"/>
  <c r="P52"/>
  <c r="M52"/>
  <c r="J52"/>
  <c r="G52"/>
  <c r="D52"/>
  <c r="B52"/>
  <c r="T51"/>
  <c r="S51"/>
  <c r="P51"/>
  <c r="M51"/>
  <c r="J51"/>
  <c r="G51"/>
  <c r="D51"/>
  <c r="T49"/>
  <c r="S49"/>
  <c r="R49"/>
  <c r="Q49"/>
  <c r="O49"/>
  <c r="N49"/>
  <c r="M49"/>
  <c r="L49"/>
  <c r="K49"/>
  <c r="J49"/>
  <c r="I49"/>
  <c r="H49"/>
  <c r="G49"/>
  <c r="F49"/>
  <c r="E49"/>
  <c r="D49"/>
  <c r="B49"/>
  <c r="T48"/>
  <c r="S48"/>
  <c r="R48"/>
  <c r="Q48"/>
  <c r="O48"/>
  <c r="N48"/>
  <c r="M48"/>
  <c r="L48"/>
  <c r="K48"/>
  <c r="J48"/>
  <c r="I48"/>
  <c r="H48"/>
  <c r="G48"/>
  <c r="F48"/>
  <c r="E48"/>
  <c r="D48"/>
  <c r="B48"/>
  <c r="T47"/>
  <c r="S47"/>
  <c r="R47"/>
  <c r="Q47"/>
  <c r="O47"/>
  <c r="N47"/>
  <c r="M47"/>
  <c r="L47"/>
  <c r="K47"/>
  <c r="J47"/>
  <c r="I47"/>
  <c r="H47"/>
  <c r="G47"/>
  <c r="F47"/>
  <c r="E47"/>
  <c r="D47"/>
  <c r="B47"/>
  <c r="T46"/>
  <c r="S46"/>
  <c r="R46"/>
  <c r="Q46"/>
  <c r="P46"/>
  <c r="O46"/>
  <c r="N46"/>
  <c r="M46"/>
  <c r="L46"/>
  <c r="K46"/>
  <c r="J46"/>
  <c r="I46"/>
  <c r="H46"/>
  <c r="G46"/>
  <c r="F46"/>
  <c r="E46"/>
  <c r="D46"/>
  <c r="B46"/>
  <c r="T45"/>
  <c r="S45"/>
  <c r="R45"/>
  <c r="Q45"/>
  <c r="P45"/>
  <c r="O45"/>
  <c r="N45"/>
  <c r="M45"/>
  <c r="L45"/>
  <c r="K45"/>
  <c r="J45"/>
  <c r="I45"/>
  <c r="H45"/>
  <c r="G45"/>
  <c r="F45"/>
  <c r="E45"/>
  <c r="D45"/>
  <c r="B45"/>
  <c r="T44"/>
  <c r="S44"/>
  <c r="R44"/>
  <c r="Q44"/>
  <c r="O44"/>
  <c r="N44"/>
  <c r="M44"/>
  <c r="L44"/>
  <c r="K44"/>
  <c r="J44"/>
  <c r="I44"/>
  <c r="H44"/>
  <c r="G44"/>
  <c r="F44"/>
  <c r="E44"/>
  <c r="D44"/>
  <c r="B44"/>
  <c r="S43"/>
  <c r="R43"/>
  <c r="Q43"/>
  <c r="O43"/>
  <c r="N43"/>
  <c r="M43"/>
  <c r="L43"/>
  <c r="K43"/>
  <c r="J43"/>
  <c r="I43"/>
  <c r="H43"/>
  <c r="G43"/>
  <c r="E43"/>
  <c r="D43"/>
  <c r="S40"/>
  <c r="B8" i="23"/>
  <c r="H8" s="1"/>
  <c r="K8" s="1"/>
  <c r="D40" i="34"/>
  <c r="S39"/>
  <c r="P39"/>
  <c r="J39"/>
  <c r="D39"/>
  <c r="D38"/>
  <c r="D37"/>
  <c r="D36"/>
  <c r="D35"/>
  <c r="B34"/>
  <c r="HE7" i="1"/>
  <c r="G27" i="34" s="1"/>
  <c r="P25"/>
  <c r="DZ7" i="3"/>
  <c r="M25" i="34"/>
  <c r="ED7" i="3"/>
  <c r="J25" i="34"/>
  <c r="DV7" i="3"/>
  <c r="G25" i="34"/>
  <c r="CU7" i="3"/>
  <c r="CS7"/>
  <c r="DP7"/>
  <c r="DR7"/>
  <c r="D25" i="34"/>
  <c r="S24"/>
  <c r="P24"/>
  <c r="EA7" i="3"/>
  <c r="M24" i="34"/>
  <c r="EE7" i="3"/>
  <c r="J24" i="34"/>
  <c r="DW7" i="3"/>
  <c r="G24" i="34"/>
  <c r="DQ7" i="3"/>
  <c r="DS7"/>
  <c r="D24" i="34"/>
  <c r="P23"/>
  <c r="M23"/>
  <c r="J23"/>
  <c r="G23"/>
  <c r="D23"/>
  <c r="P22"/>
  <c r="M22"/>
  <c r="J22"/>
  <c r="G22"/>
  <c r="D22"/>
  <c r="B22"/>
  <c r="P21"/>
  <c r="M21"/>
  <c r="J21"/>
  <c r="G21"/>
  <c r="D21"/>
  <c r="B21"/>
  <c r="P20"/>
  <c r="M20"/>
  <c r="J20"/>
  <c r="G20"/>
  <c r="D20"/>
  <c r="B20"/>
  <c r="T19"/>
  <c r="S19"/>
  <c r="P19"/>
  <c r="M19"/>
  <c r="J19"/>
  <c r="G19"/>
  <c r="D19"/>
  <c r="T17"/>
  <c r="S17"/>
  <c r="R17"/>
  <c r="Q17"/>
  <c r="O17"/>
  <c r="N17"/>
  <c r="M17"/>
  <c r="L17"/>
  <c r="K17"/>
  <c r="J17"/>
  <c r="I17"/>
  <c r="H17"/>
  <c r="G17"/>
  <c r="F17"/>
  <c r="E17"/>
  <c r="D17"/>
  <c r="B17"/>
  <c r="T16"/>
  <c r="S16"/>
  <c r="R16"/>
  <c r="Q16"/>
  <c r="O16"/>
  <c r="N16"/>
  <c r="M16"/>
  <c r="L16"/>
  <c r="K16"/>
  <c r="J16"/>
  <c r="I16"/>
  <c r="H16"/>
  <c r="G16"/>
  <c r="F16"/>
  <c r="E16"/>
  <c r="D16"/>
  <c r="B16"/>
  <c r="T15"/>
  <c r="S15"/>
  <c r="R15"/>
  <c r="Q15"/>
  <c r="O15"/>
  <c r="N15"/>
  <c r="M15"/>
  <c r="L15"/>
  <c r="K15"/>
  <c r="J15"/>
  <c r="I15"/>
  <c r="H15"/>
  <c r="G15"/>
  <c r="F15"/>
  <c r="E15"/>
  <c r="D15"/>
  <c r="B15"/>
  <c r="T14"/>
  <c r="S14"/>
  <c r="R14"/>
  <c r="Q14"/>
  <c r="P14"/>
  <c r="O14"/>
  <c r="N14"/>
  <c r="M14"/>
  <c r="L14"/>
  <c r="K14"/>
  <c r="J14"/>
  <c r="I14"/>
  <c r="H14"/>
  <c r="G14"/>
  <c r="F14"/>
  <c r="E14"/>
  <c r="D14"/>
  <c r="B14"/>
  <c r="T13"/>
  <c r="S13"/>
  <c r="R13"/>
  <c r="Q13"/>
  <c r="P13"/>
  <c r="O13"/>
  <c r="N13"/>
  <c r="M13"/>
  <c r="L13"/>
  <c r="K13"/>
  <c r="J13"/>
  <c r="I13"/>
  <c r="H13"/>
  <c r="G13"/>
  <c r="F13"/>
  <c r="E13"/>
  <c r="D13"/>
  <c r="B13"/>
  <c r="T12"/>
  <c r="S12"/>
  <c r="R12"/>
  <c r="Q12"/>
  <c r="O12"/>
  <c r="N12"/>
  <c r="M12"/>
  <c r="L12"/>
  <c r="K12"/>
  <c r="J12"/>
  <c r="I12"/>
  <c r="H12"/>
  <c r="G12"/>
  <c r="F12"/>
  <c r="E12"/>
  <c r="D12"/>
  <c r="B12"/>
  <c r="S11"/>
  <c r="R11"/>
  <c r="Q11"/>
  <c r="O11"/>
  <c r="N11"/>
  <c r="M11"/>
  <c r="L11"/>
  <c r="K11"/>
  <c r="J11"/>
  <c r="I11"/>
  <c r="H11"/>
  <c r="G11"/>
  <c r="E11"/>
  <c r="D11"/>
  <c r="S8"/>
  <c r="D8"/>
  <c r="S7"/>
  <c r="P7"/>
  <c r="J7"/>
  <c r="D7"/>
  <c r="D6"/>
  <c r="D5"/>
  <c r="D4"/>
  <c r="D3"/>
  <c r="B2"/>
  <c r="AE1446" i="30"/>
  <c r="AB1446"/>
  <c r="Y1446"/>
  <c r="V1446"/>
  <c r="M1446"/>
  <c r="J1446"/>
  <c r="G1446"/>
  <c r="D1446"/>
  <c r="AE1445"/>
  <c r="AB1445"/>
  <c r="Y1445"/>
  <c r="V1445"/>
  <c r="M1445"/>
  <c r="J1445"/>
  <c r="G1445"/>
  <c r="D1445"/>
  <c r="AE1444"/>
  <c r="AB1444"/>
  <c r="Y1444"/>
  <c r="V1444"/>
  <c r="M1444"/>
  <c r="J1444"/>
  <c r="G1444"/>
  <c r="D1444"/>
  <c r="AE1443"/>
  <c r="AB1443"/>
  <c r="Y1443"/>
  <c r="V1443"/>
  <c r="T1443"/>
  <c r="M1443"/>
  <c r="J1443"/>
  <c r="G1443"/>
  <c r="D1443"/>
  <c r="B1443"/>
  <c r="AE1442"/>
  <c r="AB1442"/>
  <c r="Y1442"/>
  <c r="V1442"/>
  <c r="T1442"/>
  <c r="M1442"/>
  <c r="J1442"/>
  <c r="G1442"/>
  <c r="D1442"/>
  <c r="B1442"/>
  <c r="AE1441"/>
  <c r="AB1441"/>
  <c r="Y1441"/>
  <c r="V1441"/>
  <c r="T1441"/>
  <c r="M1441"/>
  <c r="J1441"/>
  <c r="G1441"/>
  <c r="D1441"/>
  <c r="B1441"/>
  <c r="EX6" i="1"/>
  <c r="AE1440" i="30"/>
  <c r="AB1440"/>
  <c r="Y1440"/>
  <c r="V1440"/>
  <c r="M1440"/>
  <c r="J1440"/>
  <c r="G1440"/>
  <c r="D1440"/>
  <c r="AF1438"/>
  <c r="AE1438"/>
  <c r="AC1438"/>
  <c r="AB1438"/>
  <c r="AA1438"/>
  <c r="Z1438"/>
  <c r="Y1438"/>
  <c r="X1438"/>
  <c r="W1438"/>
  <c r="V1438"/>
  <c r="T1438"/>
  <c r="O1438"/>
  <c r="N1438"/>
  <c r="M1438"/>
  <c r="L1438"/>
  <c r="K1438"/>
  <c r="J1438"/>
  <c r="I1438"/>
  <c r="H1438"/>
  <c r="G1438"/>
  <c r="E1438"/>
  <c r="D1438"/>
  <c r="B1438"/>
  <c r="AG1437"/>
  <c r="AF1437"/>
  <c r="AE1437"/>
  <c r="AD1437"/>
  <c r="AC1437"/>
  <c r="AB1437"/>
  <c r="AA1437"/>
  <c r="Z1437"/>
  <c r="Y1437"/>
  <c r="W1437"/>
  <c r="V1437"/>
  <c r="T1437"/>
  <c r="N1437"/>
  <c r="M1437"/>
  <c r="K1437"/>
  <c r="J1437"/>
  <c r="I1437"/>
  <c r="H1437"/>
  <c r="G1437"/>
  <c r="F1437"/>
  <c r="E1437"/>
  <c r="D1437"/>
  <c r="B1437"/>
  <c r="AG1436"/>
  <c r="AF1436"/>
  <c r="AE1436"/>
  <c r="AD1436"/>
  <c r="AC1436"/>
  <c r="AB1436"/>
  <c r="AA1436"/>
  <c r="Z1436"/>
  <c r="Y1436"/>
  <c r="W1436"/>
  <c r="V1436"/>
  <c r="T1436"/>
  <c r="O1436"/>
  <c r="N1436"/>
  <c r="M1436"/>
  <c r="L1436"/>
  <c r="K1436"/>
  <c r="J1436"/>
  <c r="I1436"/>
  <c r="H1436"/>
  <c r="G1436"/>
  <c r="E1436"/>
  <c r="D1436"/>
  <c r="B1436"/>
  <c r="AF1435"/>
  <c r="AE1435"/>
  <c r="AC1435"/>
  <c r="AB1435"/>
  <c r="AA1435"/>
  <c r="Z1435"/>
  <c r="Y1435"/>
  <c r="X1435"/>
  <c r="W1435"/>
  <c r="V1435"/>
  <c r="T1435"/>
  <c r="N1435"/>
  <c r="M1435"/>
  <c r="K1435"/>
  <c r="J1435"/>
  <c r="I1435"/>
  <c r="H1435"/>
  <c r="G1435"/>
  <c r="F1435"/>
  <c r="E1435"/>
  <c r="D1435"/>
  <c r="B1435"/>
  <c r="AG1434"/>
  <c r="AF1434"/>
  <c r="AE1434"/>
  <c r="AD1434"/>
  <c r="AC1434"/>
  <c r="AB1434"/>
  <c r="Z1434"/>
  <c r="Y1434"/>
  <c r="X1434"/>
  <c r="W1434"/>
  <c r="V1434"/>
  <c r="T1434"/>
  <c r="O1434"/>
  <c r="N1434"/>
  <c r="M1434"/>
  <c r="L1434"/>
  <c r="K1434"/>
  <c r="J1434"/>
  <c r="H1434"/>
  <c r="G1434"/>
  <c r="F1434"/>
  <c r="E1434"/>
  <c r="D1434"/>
  <c r="B1434"/>
  <c r="AG1433"/>
  <c r="AF1433"/>
  <c r="AE1433"/>
  <c r="AD1433"/>
  <c r="AC1433"/>
  <c r="AB1433"/>
  <c r="Z1433"/>
  <c r="Y1433"/>
  <c r="X1433"/>
  <c r="W1433"/>
  <c r="V1433"/>
  <c r="T1433"/>
  <c r="O1433"/>
  <c r="N1433"/>
  <c r="M1433"/>
  <c r="L1433"/>
  <c r="K1433"/>
  <c r="J1433"/>
  <c r="H1433"/>
  <c r="G1433"/>
  <c r="F1433"/>
  <c r="E1433"/>
  <c r="D1433"/>
  <c r="B1433"/>
  <c r="AG1432"/>
  <c r="AF1432"/>
  <c r="AE1432"/>
  <c r="AD1432"/>
  <c r="AC1432"/>
  <c r="AB1432"/>
  <c r="AA1432"/>
  <c r="Z1432"/>
  <c r="Y1432"/>
  <c r="W1432"/>
  <c r="V1432"/>
  <c r="O1432"/>
  <c r="N1432"/>
  <c r="M1432"/>
  <c r="L1432"/>
  <c r="K1432"/>
  <c r="J1432"/>
  <c r="I1432"/>
  <c r="H1432"/>
  <c r="G1432"/>
  <c r="E1432"/>
  <c r="D1432"/>
  <c r="AE1430"/>
  <c r="V1430"/>
  <c r="M1430"/>
  <c r="D1430"/>
  <c r="AE1429"/>
  <c r="V1429"/>
  <c r="M1429"/>
  <c r="D1429"/>
  <c r="V1428"/>
  <c r="D1428"/>
  <c r="V1427"/>
  <c r="D1427"/>
  <c r="V1426"/>
  <c r="D1426"/>
  <c r="V1425"/>
  <c r="D1425"/>
  <c r="T1423"/>
  <c r="B1423"/>
  <c r="AE1417"/>
  <c r="AB1417"/>
  <c r="Y1417"/>
  <c r="V1417"/>
  <c r="M1417"/>
  <c r="J1417"/>
  <c r="G1417"/>
  <c r="D1417"/>
  <c r="AE1416"/>
  <c r="AB1416"/>
  <c r="Y1416"/>
  <c r="V1416"/>
  <c r="M1416"/>
  <c r="J1416"/>
  <c r="G1416"/>
  <c r="D1416"/>
  <c r="AE1415"/>
  <c r="AB1415"/>
  <c r="Y1415"/>
  <c r="V1415"/>
  <c r="M1415"/>
  <c r="J1415"/>
  <c r="G1415"/>
  <c r="D1415"/>
  <c r="AE1414"/>
  <c r="AB1414"/>
  <c r="Y1414"/>
  <c r="V1414"/>
  <c r="T1414"/>
  <c r="M1414"/>
  <c r="J1414"/>
  <c r="G1414"/>
  <c r="D1414"/>
  <c r="B1414"/>
  <c r="AE1413"/>
  <c r="AB1413"/>
  <c r="Y1413"/>
  <c r="V1413"/>
  <c r="T1413"/>
  <c r="M1413"/>
  <c r="J1413"/>
  <c r="G1413"/>
  <c r="D1413"/>
  <c r="B1413"/>
  <c r="AE1412"/>
  <c r="AB1412"/>
  <c r="Y1412"/>
  <c r="V1412"/>
  <c r="T1412"/>
  <c r="M1412"/>
  <c r="J1412"/>
  <c r="G1412"/>
  <c r="D1412"/>
  <c r="B1412"/>
  <c r="AE1411"/>
  <c r="AB1411"/>
  <c r="Y1411"/>
  <c r="V1411"/>
  <c r="M1411"/>
  <c r="J1411"/>
  <c r="G1411"/>
  <c r="D1411"/>
  <c r="AG1409"/>
  <c r="AF1409"/>
  <c r="AE1409"/>
  <c r="AD1409"/>
  <c r="AC1409"/>
  <c r="AB1409"/>
  <c r="AA1409"/>
  <c r="Z1409"/>
  <c r="Y1409"/>
  <c r="W1409"/>
  <c r="V1409"/>
  <c r="T1409"/>
  <c r="O1409"/>
  <c r="N1409"/>
  <c r="M1409"/>
  <c r="L1409"/>
  <c r="K1409"/>
  <c r="J1409"/>
  <c r="H1409"/>
  <c r="G1409"/>
  <c r="F1409"/>
  <c r="E1409"/>
  <c r="D1409"/>
  <c r="B1409"/>
  <c r="AF1408"/>
  <c r="AE1408"/>
  <c r="AC1408"/>
  <c r="AB1408"/>
  <c r="AA1408"/>
  <c r="Z1408"/>
  <c r="Y1408"/>
  <c r="X1408"/>
  <c r="W1408"/>
  <c r="V1408"/>
  <c r="T1408"/>
  <c r="O1408"/>
  <c r="N1408"/>
  <c r="M1408"/>
  <c r="L1408"/>
  <c r="K1408"/>
  <c r="J1408"/>
  <c r="I1408"/>
  <c r="H1408"/>
  <c r="G1408"/>
  <c r="F1408"/>
  <c r="E1408"/>
  <c r="D1408"/>
  <c r="B1408"/>
  <c r="AG1407"/>
  <c r="AF1407"/>
  <c r="AE1407"/>
  <c r="AD1407"/>
  <c r="AC1407"/>
  <c r="AB1407"/>
  <c r="AA1407"/>
  <c r="Z1407"/>
  <c r="Y1407"/>
  <c r="W1407"/>
  <c r="V1407"/>
  <c r="T1407"/>
  <c r="O1407"/>
  <c r="N1407"/>
  <c r="M1407"/>
  <c r="L1407"/>
  <c r="K1407"/>
  <c r="J1407"/>
  <c r="I1407"/>
  <c r="H1407"/>
  <c r="G1407"/>
  <c r="F1407"/>
  <c r="E1407"/>
  <c r="D1407"/>
  <c r="B1407"/>
  <c r="AF1406"/>
  <c r="AE1406"/>
  <c r="AC1406"/>
  <c r="AB1406"/>
  <c r="AA1406"/>
  <c r="Z1406"/>
  <c r="Y1406"/>
  <c r="X1406"/>
  <c r="W1406"/>
  <c r="V1406"/>
  <c r="T1406"/>
  <c r="O1406"/>
  <c r="N1406"/>
  <c r="M1406"/>
  <c r="L1406"/>
  <c r="K1406"/>
  <c r="J1406"/>
  <c r="H1406"/>
  <c r="G1406"/>
  <c r="F1406"/>
  <c r="E1406"/>
  <c r="D1406"/>
  <c r="B1406"/>
  <c r="AG1405"/>
  <c r="AF1405"/>
  <c r="AE1405"/>
  <c r="AD1405"/>
  <c r="AC1405"/>
  <c r="AB1405"/>
  <c r="AA1405"/>
  <c r="Z1405"/>
  <c r="Y1405"/>
  <c r="X1405"/>
  <c r="W1405"/>
  <c r="V1405"/>
  <c r="T1405"/>
  <c r="O1405"/>
  <c r="N1405"/>
  <c r="M1405"/>
  <c r="L1405"/>
  <c r="K1405"/>
  <c r="J1405"/>
  <c r="I1405"/>
  <c r="H1405"/>
  <c r="G1405"/>
  <c r="E1405"/>
  <c r="D1405"/>
  <c r="B1405"/>
  <c r="AG1404"/>
  <c r="AF1404"/>
  <c r="AE1404"/>
  <c r="AD1404"/>
  <c r="AC1404"/>
  <c r="AB1404"/>
  <c r="Z1404"/>
  <c r="Y1404"/>
  <c r="X1404"/>
  <c r="W1404"/>
  <c r="V1404"/>
  <c r="T1404"/>
  <c r="N1404"/>
  <c r="M1404"/>
  <c r="K1404"/>
  <c r="J1404"/>
  <c r="I1404"/>
  <c r="H1404"/>
  <c r="G1404"/>
  <c r="F1404"/>
  <c r="E1404"/>
  <c r="D1404"/>
  <c r="B1404"/>
  <c r="AG1403"/>
  <c r="AF1403"/>
  <c r="AE1403"/>
  <c r="AD1403"/>
  <c r="AC1403"/>
  <c r="AB1403"/>
  <c r="AA1403"/>
  <c r="Z1403"/>
  <c r="Y1403"/>
  <c r="W1403"/>
  <c r="V1403"/>
  <c r="O1403"/>
  <c r="N1403"/>
  <c r="M1403"/>
  <c r="L1403"/>
  <c r="K1403"/>
  <c r="J1403"/>
  <c r="I1403"/>
  <c r="H1403"/>
  <c r="G1403"/>
  <c r="E1403"/>
  <c r="D1403"/>
  <c r="AE1401"/>
  <c r="V1401"/>
  <c r="M1401"/>
  <c r="D1401"/>
  <c r="AE1400"/>
  <c r="V1400"/>
  <c r="M1400"/>
  <c r="D1400"/>
  <c r="V1399"/>
  <c r="D1399"/>
  <c r="V1398"/>
  <c r="D1398"/>
  <c r="V1397"/>
  <c r="D1397"/>
  <c r="V1396"/>
  <c r="D1396"/>
  <c r="T1394"/>
  <c r="B1394"/>
  <c r="AE1388"/>
  <c r="AB1388"/>
  <c r="Y1388"/>
  <c r="V1388"/>
  <c r="M1388"/>
  <c r="J1388"/>
  <c r="G1388"/>
  <c r="D1388"/>
  <c r="AE1387"/>
  <c r="AB1387"/>
  <c r="Y1387"/>
  <c r="V1387"/>
  <c r="M1387"/>
  <c r="J1387"/>
  <c r="G1387"/>
  <c r="D1387"/>
  <c r="AE1386"/>
  <c r="AB1386"/>
  <c r="Y1386"/>
  <c r="V1386"/>
  <c r="M1386"/>
  <c r="J1386"/>
  <c r="G1386"/>
  <c r="D1386"/>
  <c r="AE1385"/>
  <c r="AB1385"/>
  <c r="Y1385"/>
  <c r="V1385"/>
  <c r="T1385"/>
  <c r="M1385"/>
  <c r="J1385"/>
  <c r="G1385"/>
  <c r="D1385"/>
  <c r="B1385"/>
  <c r="AE1384"/>
  <c r="AB1384"/>
  <c r="Y1384"/>
  <c r="V1384"/>
  <c r="T1384"/>
  <c r="M1384"/>
  <c r="J1384"/>
  <c r="G1384"/>
  <c r="D1384"/>
  <c r="B1384"/>
  <c r="AE1383"/>
  <c r="AB1383"/>
  <c r="Y1383"/>
  <c r="V1383"/>
  <c r="T1383"/>
  <c r="M1383"/>
  <c r="J1383"/>
  <c r="G1383"/>
  <c r="D1383"/>
  <c r="B1383"/>
  <c r="AE1382"/>
  <c r="AB1382"/>
  <c r="Y1382"/>
  <c r="V1382"/>
  <c r="M1382"/>
  <c r="J1382"/>
  <c r="G1382"/>
  <c r="D1382"/>
  <c r="AG1380"/>
  <c r="AF1380"/>
  <c r="AE1380"/>
  <c r="AD1380"/>
  <c r="AC1380"/>
  <c r="AB1380"/>
  <c r="AA1380"/>
  <c r="Z1380"/>
  <c r="Y1380"/>
  <c r="X1380"/>
  <c r="W1380"/>
  <c r="V1380"/>
  <c r="T1380"/>
  <c r="O1380"/>
  <c r="N1380"/>
  <c r="M1380"/>
  <c r="L1380"/>
  <c r="K1380"/>
  <c r="J1380"/>
  <c r="I1380"/>
  <c r="H1380"/>
  <c r="G1380"/>
  <c r="E1380"/>
  <c r="D1380"/>
  <c r="B1380"/>
  <c r="AG1379"/>
  <c r="AF1379"/>
  <c r="AE1379"/>
  <c r="AD1379"/>
  <c r="AC1379"/>
  <c r="AB1379"/>
  <c r="AA1379"/>
  <c r="Z1379"/>
  <c r="Y1379"/>
  <c r="X1379"/>
  <c r="W1379"/>
  <c r="V1379"/>
  <c r="T1379"/>
  <c r="N1379"/>
  <c r="M1379"/>
  <c r="K1379"/>
  <c r="J1379"/>
  <c r="I1379"/>
  <c r="H1379"/>
  <c r="G1379"/>
  <c r="F1379"/>
  <c r="E1379"/>
  <c r="D1379"/>
  <c r="B1379"/>
  <c r="AG1378"/>
  <c r="AF1378"/>
  <c r="AE1378"/>
  <c r="AD1378"/>
  <c r="AC1378"/>
  <c r="AB1378"/>
  <c r="Z1378"/>
  <c r="Y1378"/>
  <c r="X1378"/>
  <c r="W1378"/>
  <c r="V1378"/>
  <c r="T1378"/>
  <c r="O1378"/>
  <c r="N1378"/>
  <c r="M1378"/>
  <c r="L1378"/>
  <c r="K1378"/>
  <c r="J1378"/>
  <c r="I1378"/>
  <c r="H1378"/>
  <c r="G1378"/>
  <c r="E1378"/>
  <c r="D1378"/>
  <c r="B1378"/>
  <c r="AG1377"/>
  <c r="AF1377"/>
  <c r="AE1377"/>
  <c r="AD1377"/>
  <c r="AC1377"/>
  <c r="AB1377"/>
  <c r="Z1377"/>
  <c r="Y1377"/>
  <c r="X1377"/>
  <c r="W1377"/>
  <c r="V1377"/>
  <c r="T1377"/>
  <c r="N1377"/>
  <c r="M1377"/>
  <c r="K1377"/>
  <c r="J1377"/>
  <c r="I1377"/>
  <c r="H1377"/>
  <c r="G1377"/>
  <c r="F1377"/>
  <c r="E1377"/>
  <c r="D1377"/>
  <c r="B1377"/>
  <c r="AG1376"/>
  <c r="AF1376"/>
  <c r="AE1376"/>
  <c r="AD1376"/>
  <c r="AC1376"/>
  <c r="AB1376"/>
  <c r="AA1376"/>
  <c r="Z1376"/>
  <c r="Y1376"/>
  <c r="W1376"/>
  <c r="V1376"/>
  <c r="T1376"/>
  <c r="O1376"/>
  <c r="N1376"/>
  <c r="M1376"/>
  <c r="L1376"/>
  <c r="K1376"/>
  <c r="J1376"/>
  <c r="H1376"/>
  <c r="G1376"/>
  <c r="E1376"/>
  <c r="D1376"/>
  <c r="B1376"/>
  <c r="AF1375"/>
  <c r="AE1375"/>
  <c r="AC1375"/>
  <c r="AB1375"/>
  <c r="AA1375"/>
  <c r="Z1375"/>
  <c r="Y1375"/>
  <c r="X1375"/>
  <c r="W1375"/>
  <c r="V1375"/>
  <c r="T1375"/>
  <c r="O1375"/>
  <c r="N1375"/>
  <c r="M1375"/>
  <c r="L1375"/>
  <c r="K1375"/>
  <c r="J1375"/>
  <c r="H1375"/>
  <c r="G1375"/>
  <c r="F1375"/>
  <c r="E1375"/>
  <c r="D1375"/>
  <c r="B1375"/>
  <c r="AG1374"/>
  <c r="AF1374"/>
  <c r="AE1374"/>
  <c r="AD1374"/>
  <c r="AC1374"/>
  <c r="AB1374"/>
  <c r="AA1374"/>
  <c r="Z1374"/>
  <c r="Y1374"/>
  <c r="W1374"/>
  <c r="V1374"/>
  <c r="O1374"/>
  <c r="N1374"/>
  <c r="M1374"/>
  <c r="L1374"/>
  <c r="K1374"/>
  <c r="J1374"/>
  <c r="I1374"/>
  <c r="H1374"/>
  <c r="G1374"/>
  <c r="E1374"/>
  <c r="D1374"/>
  <c r="AE1372"/>
  <c r="V1372"/>
  <c r="M1372"/>
  <c r="D1372"/>
  <c r="AE1371"/>
  <c r="V1371"/>
  <c r="M1371"/>
  <c r="D1371"/>
  <c r="V1370"/>
  <c r="D1370"/>
  <c r="V1369"/>
  <c r="D1369"/>
  <c r="V1368"/>
  <c r="D1368"/>
  <c r="V1367"/>
  <c r="D1367"/>
  <c r="T1365"/>
  <c r="B1365"/>
  <c r="AE1359"/>
  <c r="AB1359"/>
  <c r="Y1359"/>
  <c r="V1359"/>
  <c r="M1359"/>
  <c r="J1359"/>
  <c r="G1359"/>
  <c r="D1359"/>
  <c r="AE1358"/>
  <c r="AB1358"/>
  <c r="Y1358"/>
  <c r="V1358"/>
  <c r="M1358"/>
  <c r="J1358"/>
  <c r="G1358"/>
  <c r="D1358"/>
  <c r="AE1357"/>
  <c r="AB1357"/>
  <c r="Y1357"/>
  <c r="V1357"/>
  <c r="M1357"/>
  <c r="J1357"/>
  <c r="G1357"/>
  <c r="D1357"/>
  <c r="AE1356"/>
  <c r="AB1356"/>
  <c r="Y1356"/>
  <c r="V1356"/>
  <c r="T1356"/>
  <c r="M1356"/>
  <c r="J1356"/>
  <c r="G1356"/>
  <c r="D1356"/>
  <c r="B1356"/>
  <c r="AE1355"/>
  <c r="AB1355"/>
  <c r="Y1355"/>
  <c r="V1355"/>
  <c r="T1355"/>
  <c r="M1355"/>
  <c r="J1355"/>
  <c r="G1355"/>
  <c r="D1355"/>
  <c r="B1355"/>
  <c r="AE1354"/>
  <c r="AB1354"/>
  <c r="Y1354"/>
  <c r="V1354"/>
  <c r="T1354"/>
  <c r="M1354"/>
  <c r="J1354"/>
  <c r="G1354"/>
  <c r="D1354"/>
  <c r="B1354"/>
  <c r="AE1353"/>
  <c r="AB1353"/>
  <c r="Y1353"/>
  <c r="V1353"/>
  <c r="M1353"/>
  <c r="J1353"/>
  <c r="G1353"/>
  <c r="D1353"/>
  <c r="AG1351"/>
  <c r="AF1351"/>
  <c r="AE1351"/>
  <c r="AD1351"/>
  <c r="AC1351"/>
  <c r="AB1351"/>
  <c r="Z1351"/>
  <c r="Y1351"/>
  <c r="X1351"/>
  <c r="W1351"/>
  <c r="V1351"/>
  <c r="T1351"/>
  <c r="O1351"/>
  <c r="N1351"/>
  <c r="M1351"/>
  <c r="L1351"/>
  <c r="K1351"/>
  <c r="J1351"/>
  <c r="I1351"/>
  <c r="H1351"/>
  <c r="G1351"/>
  <c r="E1351"/>
  <c r="D1351"/>
  <c r="B1351"/>
  <c r="AG1350"/>
  <c r="AF1350"/>
  <c r="AE1350"/>
  <c r="AD1350"/>
  <c r="AC1350"/>
  <c r="AB1350"/>
  <c r="AA1350"/>
  <c r="Z1350"/>
  <c r="Y1350"/>
  <c r="X1350"/>
  <c r="W1350"/>
  <c r="V1350"/>
  <c r="T1350"/>
  <c r="N1350"/>
  <c r="M1350"/>
  <c r="K1350"/>
  <c r="J1350"/>
  <c r="I1350"/>
  <c r="H1350"/>
  <c r="G1350"/>
  <c r="F1350"/>
  <c r="E1350"/>
  <c r="D1350"/>
  <c r="B1350"/>
  <c r="AG1349"/>
  <c r="AF1349"/>
  <c r="AE1349"/>
  <c r="AD1349"/>
  <c r="AC1349"/>
  <c r="AB1349"/>
  <c r="AA1349"/>
  <c r="Z1349"/>
  <c r="Y1349"/>
  <c r="X1349"/>
  <c r="W1349"/>
  <c r="V1349"/>
  <c r="T1349"/>
  <c r="O1349"/>
  <c r="N1349"/>
  <c r="M1349"/>
  <c r="L1349"/>
  <c r="K1349"/>
  <c r="J1349"/>
  <c r="I1349"/>
  <c r="H1349"/>
  <c r="G1349"/>
  <c r="E1349"/>
  <c r="D1349"/>
  <c r="B1349"/>
  <c r="AG1348"/>
  <c r="AF1348"/>
  <c r="AE1348"/>
  <c r="AD1348"/>
  <c r="AC1348"/>
  <c r="AB1348"/>
  <c r="Z1348"/>
  <c r="Y1348"/>
  <c r="X1348"/>
  <c r="W1348"/>
  <c r="V1348"/>
  <c r="T1348"/>
  <c r="N1348"/>
  <c r="M1348"/>
  <c r="K1348"/>
  <c r="J1348"/>
  <c r="I1348"/>
  <c r="H1348"/>
  <c r="G1348"/>
  <c r="F1348"/>
  <c r="E1348"/>
  <c r="D1348"/>
  <c r="B1348"/>
  <c r="AG1347"/>
  <c r="AF1347"/>
  <c r="AE1347"/>
  <c r="AD1347"/>
  <c r="AC1347"/>
  <c r="AB1347"/>
  <c r="AA1347"/>
  <c r="Z1347"/>
  <c r="Y1347"/>
  <c r="W1347"/>
  <c r="V1347"/>
  <c r="T1347"/>
  <c r="O1347"/>
  <c r="N1347"/>
  <c r="M1347"/>
  <c r="L1347"/>
  <c r="K1347"/>
  <c r="J1347"/>
  <c r="H1347"/>
  <c r="G1347"/>
  <c r="F1347"/>
  <c r="E1347"/>
  <c r="D1347"/>
  <c r="B1347"/>
  <c r="AF1346"/>
  <c r="AE1346"/>
  <c r="AC1346"/>
  <c r="AB1346"/>
  <c r="AA1346"/>
  <c r="Z1346"/>
  <c r="Y1346"/>
  <c r="X1346"/>
  <c r="W1346"/>
  <c r="V1346"/>
  <c r="T1346"/>
  <c r="O1346"/>
  <c r="N1346"/>
  <c r="M1346"/>
  <c r="L1346"/>
  <c r="K1346"/>
  <c r="J1346"/>
  <c r="H1346"/>
  <c r="G1346"/>
  <c r="F1346"/>
  <c r="E1346"/>
  <c r="D1346"/>
  <c r="B1346"/>
  <c r="AG1345"/>
  <c r="AF1345"/>
  <c r="AE1345"/>
  <c r="AD1345"/>
  <c r="AC1345"/>
  <c r="AB1345"/>
  <c r="AA1345"/>
  <c r="Z1345"/>
  <c r="Y1345"/>
  <c r="W1345"/>
  <c r="V1345"/>
  <c r="O1345"/>
  <c r="N1345"/>
  <c r="M1345"/>
  <c r="L1345"/>
  <c r="K1345"/>
  <c r="J1345"/>
  <c r="I1345"/>
  <c r="H1345"/>
  <c r="G1345"/>
  <c r="E1345"/>
  <c r="D1345"/>
  <c r="AE1343"/>
  <c r="V1343"/>
  <c r="M1343"/>
  <c r="D1343"/>
  <c r="AE1342"/>
  <c r="V1342"/>
  <c r="M1342"/>
  <c r="D1342"/>
  <c r="V1341"/>
  <c r="D1341"/>
  <c r="V1340"/>
  <c r="D1340"/>
  <c r="V1339"/>
  <c r="D1339"/>
  <c r="V1338"/>
  <c r="D1338"/>
  <c r="T1336"/>
  <c r="B1336"/>
  <c r="AE1330"/>
  <c r="AB1330"/>
  <c r="Y1330"/>
  <c r="V1330"/>
  <c r="M1330"/>
  <c r="J1330"/>
  <c r="G1330"/>
  <c r="D1330"/>
  <c r="AE1329"/>
  <c r="AB1329"/>
  <c r="Y1329"/>
  <c r="V1329"/>
  <c r="M1329"/>
  <c r="J1329"/>
  <c r="G1329"/>
  <c r="D1329"/>
  <c r="AE1328"/>
  <c r="AB1328"/>
  <c r="Y1328"/>
  <c r="V1328"/>
  <c r="M1328"/>
  <c r="J1328"/>
  <c r="G1328"/>
  <c r="D1328"/>
  <c r="AE1327"/>
  <c r="AB1327"/>
  <c r="Y1327"/>
  <c r="V1327"/>
  <c r="T1327"/>
  <c r="M1327"/>
  <c r="J1327"/>
  <c r="G1327"/>
  <c r="D1327"/>
  <c r="B1327"/>
  <c r="AE1326"/>
  <c r="AB1326"/>
  <c r="Y1326"/>
  <c r="V1326"/>
  <c r="T1326"/>
  <c r="M1326"/>
  <c r="J1326"/>
  <c r="G1326"/>
  <c r="D1326"/>
  <c r="B1326"/>
  <c r="AE1325"/>
  <c r="AB1325"/>
  <c r="Y1325"/>
  <c r="V1325"/>
  <c r="T1325"/>
  <c r="M1325"/>
  <c r="J1325"/>
  <c r="G1325"/>
  <c r="D1325"/>
  <c r="B1325"/>
  <c r="AE1324"/>
  <c r="AB1324"/>
  <c r="Y1324"/>
  <c r="V1324"/>
  <c r="M1324"/>
  <c r="J1324"/>
  <c r="G1324"/>
  <c r="D1324"/>
  <c r="AF1322"/>
  <c r="AE1322"/>
  <c r="AC1322"/>
  <c r="AB1322"/>
  <c r="AA1322"/>
  <c r="Z1322"/>
  <c r="Y1322"/>
  <c r="X1322"/>
  <c r="W1322"/>
  <c r="V1322"/>
  <c r="T1322"/>
  <c r="O1322"/>
  <c r="N1322"/>
  <c r="M1322"/>
  <c r="L1322"/>
  <c r="K1322"/>
  <c r="J1322"/>
  <c r="I1322"/>
  <c r="H1322"/>
  <c r="G1322"/>
  <c r="F1322"/>
  <c r="E1322"/>
  <c r="D1322"/>
  <c r="B1322"/>
  <c r="AF1321"/>
  <c r="AE1321"/>
  <c r="AC1321"/>
  <c r="AB1321"/>
  <c r="AA1321"/>
  <c r="Z1321"/>
  <c r="Y1321"/>
  <c r="X1321"/>
  <c r="W1321"/>
  <c r="V1321"/>
  <c r="T1321"/>
  <c r="O1321"/>
  <c r="N1321"/>
  <c r="M1321"/>
  <c r="L1321"/>
  <c r="K1321"/>
  <c r="J1321"/>
  <c r="H1321"/>
  <c r="G1321"/>
  <c r="F1321"/>
  <c r="E1321"/>
  <c r="D1321"/>
  <c r="B1321"/>
  <c r="AF1320"/>
  <c r="AE1320"/>
  <c r="AD1320"/>
  <c r="AC1320"/>
  <c r="AB1320"/>
  <c r="AA1320"/>
  <c r="Z1320"/>
  <c r="Y1320"/>
  <c r="W1320"/>
  <c r="V1320"/>
  <c r="T1320"/>
  <c r="O1320"/>
  <c r="N1320"/>
  <c r="M1320"/>
  <c r="L1320"/>
  <c r="K1320"/>
  <c r="J1320"/>
  <c r="H1320"/>
  <c r="G1320"/>
  <c r="F1320"/>
  <c r="E1320"/>
  <c r="D1320"/>
  <c r="B1320"/>
  <c r="AF1319"/>
  <c r="AE1319"/>
  <c r="AC1319"/>
  <c r="AB1319"/>
  <c r="AA1319"/>
  <c r="Z1319"/>
  <c r="Y1319"/>
  <c r="X1319"/>
  <c r="W1319"/>
  <c r="V1319"/>
  <c r="T1319"/>
  <c r="O1319"/>
  <c r="N1319"/>
  <c r="M1319"/>
  <c r="L1319"/>
  <c r="K1319"/>
  <c r="J1319"/>
  <c r="I1319"/>
  <c r="H1319"/>
  <c r="G1319"/>
  <c r="F1319"/>
  <c r="E1319"/>
  <c r="D1319"/>
  <c r="B1319"/>
  <c r="AG1318"/>
  <c r="AF1318"/>
  <c r="AE1318"/>
  <c r="AD1318"/>
  <c r="AC1318"/>
  <c r="AB1318"/>
  <c r="Z1318"/>
  <c r="Y1318"/>
  <c r="X1318"/>
  <c r="W1318"/>
  <c r="V1318"/>
  <c r="T1318"/>
  <c r="N1318"/>
  <c r="M1318"/>
  <c r="K1318"/>
  <c r="J1318"/>
  <c r="I1318"/>
  <c r="H1318"/>
  <c r="G1318"/>
  <c r="F1318"/>
  <c r="E1318"/>
  <c r="D1318"/>
  <c r="B1318"/>
  <c r="AG1317"/>
  <c r="AF1317"/>
  <c r="AE1317"/>
  <c r="AD1317"/>
  <c r="AC1317"/>
  <c r="AB1317"/>
  <c r="AA1317"/>
  <c r="Z1317"/>
  <c r="Y1317"/>
  <c r="X1317"/>
  <c r="W1317"/>
  <c r="V1317"/>
  <c r="T1317"/>
  <c r="N1317"/>
  <c r="M1317"/>
  <c r="L1317"/>
  <c r="K1317"/>
  <c r="J1317"/>
  <c r="I1317"/>
  <c r="H1317"/>
  <c r="G1317"/>
  <c r="E1317"/>
  <c r="D1317"/>
  <c r="B1317"/>
  <c r="AG1316"/>
  <c r="AF1316"/>
  <c r="AE1316"/>
  <c r="AD1316"/>
  <c r="AC1316"/>
  <c r="AB1316"/>
  <c r="AA1316"/>
  <c r="Z1316"/>
  <c r="Y1316"/>
  <c r="W1316"/>
  <c r="V1316"/>
  <c r="O1316"/>
  <c r="N1316"/>
  <c r="M1316"/>
  <c r="L1316"/>
  <c r="K1316"/>
  <c r="J1316"/>
  <c r="I1316"/>
  <c r="H1316"/>
  <c r="G1316"/>
  <c r="E1316"/>
  <c r="D1316"/>
  <c r="AE1314"/>
  <c r="V1314"/>
  <c r="M1314"/>
  <c r="D1314"/>
  <c r="AE1313"/>
  <c r="V1313"/>
  <c r="M1313"/>
  <c r="D1313"/>
  <c r="V1312"/>
  <c r="D1312"/>
  <c r="V1311"/>
  <c r="D1311"/>
  <c r="V1310"/>
  <c r="D1310"/>
  <c r="V1309"/>
  <c r="D1309"/>
  <c r="T1307"/>
  <c r="B1307"/>
  <c r="AE1301"/>
  <c r="AB1301"/>
  <c r="Y1301"/>
  <c r="V1301"/>
  <c r="M1301"/>
  <c r="J1301"/>
  <c r="G1301"/>
  <c r="D1301"/>
  <c r="AE1300"/>
  <c r="AB1300"/>
  <c r="Y1300"/>
  <c r="V1300"/>
  <c r="M1300"/>
  <c r="J1300"/>
  <c r="G1300"/>
  <c r="D1300"/>
  <c r="AE1299"/>
  <c r="AB1299"/>
  <c r="Y1299"/>
  <c r="V1299"/>
  <c r="M1299"/>
  <c r="J1299"/>
  <c r="G1299"/>
  <c r="D1299"/>
  <c r="AE1298"/>
  <c r="AB1298"/>
  <c r="Y1298"/>
  <c r="V1298"/>
  <c r="T1298"/>
  <c r="M1298"/>
  <c r="J1298"/>
  <c r="G1298"/>
  <c r="D1298"/>
  <c r="B1298"/>
  <c r="AE1297"/>
  <c r="AB1297"/>
  <c r="Y1297"/>
  <c r="V1297"/>
  <c r="T1297"/>
  <c r="M1297"/>
  <c r="J1297"/>
  <c r="G1297"/>
  <c r="D1297"/>
  <c r="B1297"/>
  <c r="AE1296"/>
  <c r="AB1296"/>
  <c r="Y1296"/>
  <c r="V1296"/>
  <c r="T1296"/>
  <c r="M1296"/>
  <c r="J1296"/>
  <c r="G1296"/>
  <c r="D1296"/>
  <c r="B1296"/>
  <c r="AE1295"/>
  <c r="AB1295"/>
  <c r="Y1295"/>
  <c r="V1295"/>
  <c r="M1295"/>
  <c r="J1295"/>
  <c r="G1295"/>
  <c r="D1295"/>
  <c r="AF1293"/>
  <c r="AE1293"/>
  <c r="AD1293"/>
  <c r="AC1293"/>
  <c r="AB1293"/>
  <c r="AA1293"/>
  <c r="Z1293"/>
  <c r="Y1293"/>
  <c r="W1293"/>
  <c r="V1293"/>
  <c r="T1293"/>
  <c r="N1293"/>
  <c r="M1293"/>
  <c r="K1293"/>
  <c r="J1293"/>
  <c r="I1293"/>
  <c r="H1293"/>
  <c r="G1293"/>
  <c r="F1293"/>
  <c r="E1293"/>
  <c r="D1293"/>
  <c r="B1293"/>
  <c r="AF1292"/>
  <c r="AE1292"/>
  <c r="AD1292"/>
  <c r="AC1292"/>
  <c r="AB1292"/>
  <c r="AA1292"/>
  <c r="Z1292"/>
  <c r="Y1292"/>
  <c r="W1292"/>
  <c r="V1292"/>
  <c r="T1292"/>
  <c r="N1292"/>
  <c r="M1292"/>
  <c r="K1292"/>
  <c r="J1292"/>
  <c r="I1292"/>
  <c r="H1292"/>
  <c r="G1292"/>
  <c r="F1292"/>
  <c r="E1292"/>
  <c r="D1292"/>
  <c r="B1292"/>
  <c r="AF1291"/>
  <c r="AE1291"/>
  <c r="AD1291"/>
  <c r="AC1291"/>
  <c r="AB1291"/>
  <c r="AA1291"/>
  <c r="Z1291"/>
  <c r="Y1291"/>
  <c r="W1291"/>
  <c r="V1291"/>
  <c r="T1291"/>
  <c r="N1291"/>
  <c r="M1291"/>
  <c r="L1291"/>
  <c r="K1291"/>
  <c r="J1291"/>
  <c r="I1291"/>
  <c r="H1291"/>
  <c r="G1291"/>
  <c r="E1291"/>
  <c r="D1291"/>
  <c r="B1291"/>
  <c r="AF1290"/>
  <c r="AE1290"/>
  <c r="AC1290"/>
  <c r="AB1290"/>
  <c r="AA1290"/>
  <c r="Z1290"/>
  <c r="Y1290"/>
  <c r="X1290"/>
  <c r="W1290"/>
  <c r="V1290"/>
  <c r="T1290"/>
  <c r="N1290"/>
  <c r="M1290"/>
  <c r="K1290"/>
  <c r="J1290"/>
  <c r="I1290"/>
  <c r="H1290"/>
  <c r="G1290"/>
  <c r="F1290"/>
  <c r="E1290"/>
  <c r="D1290"/>
  <c r="B1290"/>
  <c r="AG1289"/>
  <c r="AF1289"/>
  <c r="AE1289"/>
  <c r="AD1289"/>
  <c r="AC1289"/>
  <c r="AB1289"/>
  <c r="Z1289"/>
  <c r="Y1289"/>
  <c r="X1289"/>
  <c r="W1289"/>
  <c r="V1289"/>
  <c r="T1289"/>
  <c r="O1289"/>
  <c r="N1289"/>
  <c r="M1289"/>
  <c r="L1289"/>
  <c r="K1289"/>
  <c r="J1289"/>
  <c r="H1289"/>
  <c r="G1289"/>
  <c r="F1289"/>
  <c r="E1289"/>
  <c r="D1289"/>
  <c r="B1289"/>
  <c r="AG1288"/>
  <c r="AF1288"/>
  <c r="AE1288"/>
  <c r="AD1288"/>
  <c r="AC1288"/>
  <c r="AB1288"/>
  <c r="Z1288"/>
  <c r="Y1288"/>
  <c r="X1288"/>
  <c r="W1288"/>
  <c r="V1288"/>
  <c r="T1288"/>
  <c r="O1288"/>
  <c r="N1288"/>
  <c r="M1288"/>
  <c r="L1288"/>
  <c r="K1288"/>
  <c r="J1288"/>
  <c r="I1288"/>
  <c r="H1288"/>
  <c r="G1288"/>
  <c r="F1288"/>
  <c r="E1288"/>
  <c r="D1288"/>
  <c r="B1288"/>
  <c r="AG1287"/>
  <c r="AF1287"/>
  <c r="AE1287"/>
  <c r="AD1287"/>
  <c r="AC1287"/>
  <c r="AB1287"/>
  <c r="AA1287"/>
  <c r="Z1287"/>
  <c r="Y1287"/>
  <c r="W1287"/>
  <c r="V1287"/>
  <c r="O1287"/>
  <c r="N1287"/>
  <c r="M1287"/>
  <c r="L1287"/>
  <c r="K1287"/>
  <c r="J1287"/>
  <c r="I1287"/>
  <c r="H1287"/>
  <c r="G1287"/>
  <c r="E1287"/>
  <c r="D1287"/>
  <c r="AE1285"/>
  <c r="V1285"/>
  <c r="M1285"/>
  <c r="D1285"/>
  <c r="AE1284"/>
  <c r="V1284"/>
  <c r="M1284"/>
  <c r="D1284"/>
  <c r="V1283"/>
  <c r="D1283"/>
  <c r="V1282"/>
  <c r="D1282"/>
  <c r="V1281"/>
  <c r="D1281"/>
  <c r="V1280"/>
  <c r="D1280"/>
  <c r="T1278"/>
  <c r="B1278"/>
  <c r="AE1272"/>
  <c r="AB1272"/>
  <c r="Y1272"/>
  <c r="V1272"/>
  <c r="M1272"/>
  <c r="J1272"/>
  <c r="G1272"/>
  <c r="D1272"/>
  <c r="AE1271"/>
  <c r="AB1271"/>
  <c r="Y1271"/>
  <c r="V1271"/>
  <c r="M1271"/>
  <c r="J1271"/>
  <c r="G1271"/>
  <c r="D1271"/>
  <c r="AE1270"/>
  <c r="AB1270"/>
  <c r="Y1270"/>
  <c r="V1270"/>
  <c r="M1270"/>
  <c r="J1270"/>
  <c r="G1270"/>
  <c r="D1270"/>
  <c r="AE1269"/>
  <c r="AB1269"/>
  <c r="Y1269"/>
  <c r="V1269"/>
  <c r="T1269"/>
  <c r="M1269"/>
  <c r="J1269"/>
  <c r="G1269"/>
  <c r="D1269"/>
  <c r="B1269"/>
  <c r="AE1268"/>
  <c r="AB1268"/>
  <c r="Y1268"/>
  <c r="V1268"/>
  <c r="T1268"/>
  <c r="M1268"/>
  <c r="J1268"/>
  <c r="G1268"/>
  <c r="D1268"/>
  <c r="B1268"/>
  <c r="AE1267"/>
  <c r="AB1267"/>
  <c r="Y1267"/>
  <c r="V1267"/>
  <c r="T1267"/>
  <c r="M1267"/>
  <c r="J1267"/>
  <c r="G1267"/>
  <c r="D1267"/>
  <c r="B1267"/>
  <c r="AE1266"/>
  <c r="AB1266"/>
  <c r="Y1266"/>
  <c r="V1266"/>
  <c r="M1266"/>
  <c r="J1266"/>
  <c r="G1266"/>
  <c r="D1266"/>
  <c r="AG1264"/>
  <c r="AF1264"/>
  <c r="AE1264"/>
  <c r="AD1264"/>
  <c r="AC1264"/>
  <c r="AB1264"/>
  <c r="AA1264"/>
  <c r="Z1264"/>
  <c r="Y1264"/>
  <c r="X1264"/>
  <c r="W1264"/>
  <c r="V1264"/>
  <c r="T1264"/>
  <c r="N1264"/>
  <c r="M1264"/>
  <c r="L1264"/>
  <c r="K1264"/>
  <c r="J1264"/>
  <c r="I1264"/>
  <c r="H1264"/>
  <c r="G1264"/>
  <c r="E1264"/>
  <c r="D1264"/>
  <c r="B1264"/>
  <c r="AG1263"/>
  <c r="AF1263"/>
  <c r="AE1263"/>
  <c r="AD1263"/>
  <c r="AC1263"/>
  <c r="AB1263"/>
  <c r="Z1263"/>
  <c r="Y1263"/>
  <c r="X1263"/>
  <c r="W1263"/>
  <c r="V1263"/>
  <c r="T1263"/>
  <c r="N1263"/>
  <c r="M1263"/>
  <c r="L1263"/>
  <c r="K1263"/>
  <c r="J1263"/>
  <c r="I1263"/>
  <c r="H1263"/>
  <c r="G1263"/>
  <c r="E1263"/>
  <c r="D1263"/>
  <c r="B1263"/>
  <c r="AG1262"/>
  <c r="AF1262"/>
  <c r="AE1262"/>
  <c r="AD1262"/>
  <c r="AC1262"/>
  <c r="AB1262"/>
  <c r="Z1262"/>
  <c r="Y1262"/>
  <c r="X1262"/>
  <c r="W1262"/>
  <c r="V1262"/>
  <c r="T1262"/>
  <c r="N1262"/>
  <c r="M1262"/>
  <c r="L1262"/>
  <c r="K1262"/>
  <c r="J1262"/>
  <c r="I1262"/>
  <c r="H1262"/>
  <c r="G1262"/>
  <c r="E1262"/>
  <c r="D1262"/>
  <c r="B1262"/>
  <c r="AG1261"/>
  <c r="AF1261"/>
  <c r="AE1261"/>
  <c r="AD1261"/>
  <c r="AC1261"/>
  <c r="AB1261"/>
  <c r="AA1261"/>
  <c r="Z1261"/>
  <c r="Y1261"/>
  <c r="X1261"/>
  <c r="W1261"/>
  <c r="V1261"/>
  <c r="T1261"/>
  <c r="N1261"/>
  <c r="M1261"/>
  <c r="K1261"/>
  <c r="J1261"/>
  <c r="I1261"/>
  <c r="H1261"/>
  <c r="G1261"/>
  <c r="F1261"/>
  <c r="E1261"/>
  <c r="D1261"/>
  <c r="B1261"/>
  <c r="AF1260"/>
  <c r="AE1260"/>
  <c r="AC1260"/>
  <c r="AB1260"/>
  <c r="AA1260"/>
  <c r="Z1260"/>
  <c r="Y1260"/>
  <c r="X1260"/>
  <c r="W1260"/>
  <c r="V1260"/>
  <c r="T1260"/>
  <c r="O1260"/>
  <c r="N1260"/>
  <c r="M1260"/>
  <c r="L1260"/>
  <c r="K1260"/>
  <c r="J1260"/>
  <c r="H1260"/>
  <c r="G1260"/>
  <c r="F1260"/>
  <c r="E1260"/>
  <c r="D1260"/>
  <c r="B1260"/>
  <c r="AF1259"/>
  <c r="AE1259"/>
  <c r="AD1259"/>
  <c r="AC1259"/>
  <c r="AB1259"/>
  <c r="AA1259"/>
  <c r="Z1259"/>
  <c r="Y1259"/>
  <c r="W1259"/>
  <c r="V1259"/>
  <c r="T1259"/>
  <c r="O1259"/>
  <c r="N1259"/>
  <c r="M1259"/>
  <c r="L1259"/>
  <c r="K1259"/>
  <c r="J1259"/>
  <c r="H1259"/>
  <c r="G1259"/>
  <c r="F1259"/>
  <c r="E1259"/>
  <c r="D1259"/>
  <c r="B1259"/>
  <c r="AG1258"/>
  <c r="AF1258"/>
  <c r="AE1258"/>
  <c r="AD1258"/>
  <c r="AC1258"/>
  <c r="AB1258"/>
  <c r="AA1258"/>
  <c r="Z1258"/>
  <c r="Y1258"/>
  <c r="W1258"/>
  <c r="V1258"/>
  <c r="O1258"/>
  <c r="N1258"/>
  <c r="M1258"/>
  <c r="L1258"/>
  <c r="K1258"/>
  <c r="J1258"/>
  <c r="I1258"/>
  <c r="H1258"/>
  <c r="G1258"/>
  <c r="E1258"/>
  <c r="D1258"/>
  <c r="AE1256"/>
  <c r="V1256"/>
  <c r="M1256"/>
  <c r="D1256"/>
  <c r="AE1255"/>
  <c r="V1255"/>
  <c r="M1255"/>
  <c r="D1255"/>
  <c r="V1254"/>
  <c r="D1254"/>
  <c r="V1253"/>
  <c r="D1253"/>
  <c r="V1252"/>
  <c r="D1252"/>
  <c r="V1251"/>
  <c r="D1251"/>
  <c r="T1249"/>
  <c r="B1249"/>
  <c r="AE1243"/>
  <c r="AB1243"/>
  <c r="Y1243"/>
  <c r="V1243"/>
  <c r="M1243"/>
  <c r="J1243"/>
  <c r="G1243"/>
  <c r="D1243"/>
  <c r="AE1242"/>
  <c r="AB1242"/>
  <c r="Y1242"/>
  <c r="V1242"/>
  <c r="M1242"/>
  <c r="J1242"/>
  <c r="G1242"/>
  <c r="D1242"/>
  <c r="AE1241"/>
  <c r="AB1241"/>
  <c r="Y1241"/>
  <c r="V1241"/>
  <c r="M1241"/>
  <c r="J1241"/>
  <c r="G1241"/>
  <c r="D1241"/>
  <c r="AE1240"/>
  <c r="AB1240"/>
  <c r="Y1240"/>
  <c r="V1240"/>
  <c r="T1240"/>
  <c r="M1240"/>
  <c r="J1240"/>
  <c r="G1240"/>
  <c r="D1240"/>
  <c r="B1240"/>
  <c r="AE1239"/>
  <c r="AB1239"/>
  <c r="Y1239"/>
  <c r="V1239"/>
  <c r="T1239"/>
  <c r="M1239"/>
  <c r="J1239"/>
  <c r="G1239"/>
  <c r="D1239"/>
  <c r="B1239"/>
  <c r="AE1238"/>
  <c r="AB1238"/>
  <c r="Y1238"/>
  <c r="V1238"/>
  <c r="T1238"/>
  <c r="M1238"/>
  <c r="J1238"/>
  <c r="G1238"/>
  <c r="D1238"/>
  <c r="B1238"/>
  <c r="AE1237"/>
  <c r="AB1237"/>
  <c r="Y1237"/>
  <c r="V1237"/>
  <c r="M1237"/>
  <c r="J1237"/>
  <c r="G1237"/>
  <c r="D1237"/>
  <c r="AG1235"/>
  <c r="AF1235"/>
  <c r="AE1235"/>
  <c r="AD1235"/>
  <c r="AC1235"/>
  <c r="AB1235"/>
  <c r="AA1235"/>
  <c r="Z1235"/>
  <c r="Y1235"/>
  <c r="X1235"/>
  <c r="W1235"/>
  <c r="V1235"/>
  <c r="T1235"/>
  <c r="N1235"/>
  <c r="M1235"/>
  <c r="L1235"/>
  <c r="K1235"/>
  <c r="J1235"/>
  <c r="I1235"/>
  <c r="H1235"/>
  <c r="G1235"/>
  <c r="E1235"/>
  <c r="D1235"/>
  <c r="B1235"/>
  <c r="AG1234"/>
  <c r="AF1234"/>
  <c r="AE1234"/>
  <c r="AD1234"/>
  <c r="AC1234"/>
  <c r="AB1234"/>
  <c r="Z1234"/>
  <c r="Y1234"/>
  <c r="X1234"/>
  <c r="W1234"/>
  <c r="V1234"/>
  <c r="T1234"/>
  <c r="N1234"/>
  <c r="M1234"/>
  <c r="K1234"/>
  <c r="J1234"/>
  <c r="I1234"/>
  <c r="H1234"/>
  <c r="G1234"/>
  <c r="F1234"/>
  <c r="E1234"/>
  <c r="D1234"/>
  <c r="B1234"/>
  <c r="AG1233"/>
  <c r="AF1233"/>
  <c r="AE1233"/>
  <c r="AD1233"/>
  <c r="AC1233"/>
  <c r="AB1233"/>
  <c r="Z1233"/>
  <c r="Y1233"/>
  <c r="X1233"/>
  <c r="W1233"/>
  <c r="V1233"/>
  <c r="T1233"/>
  <c r="N1233"/>
  <c r="M1233"/>
  <c r="L1233"/>
  <c r="K1233"/>
  <c r="J1233"/>
  <c r="I1233"/>
  <c r="H1233"/>
  <c r="G1233"/>
  <c r="E1233"/>
  <c r="D1233"/>
  <c r="B1233"/>
  <c r="AG1232"/>
  <c r="AF1232"/>
  <c r="AE1232"/>
  <c r="AD1232"/>
  <c r="AC1232"/>
  <c r="AB1232"/>
  <c r="AA1232"/>
  <c r="Z1232"/>
  <c r="Y1232"/>
  <c r="X1232"/>
  <c r="W1232"/>
  <c r="V1232"/>
  <c r="T1232"/>
  <c r="N1232"/>
  <c r="M1232"/>
  <c r="L1232"/>
  <c r="K1232"/>
  <c r="J1232"/>
  <c r="I1232"/>
  <c r="H1232"/>
  <c r="G1232"/>
  <c r="E1232"/>
  <c r="D1232"/>
  <c r="B1232"/>
  <c r="AF1231"/>
  <c r="AE1231"/>
  <c r="AC1231"/>
  <c r="AB1231"/>
  <c r="AA1231"/>
  <c r="Z1231"/>
  <c r="Y1231"/>
  <c r="X1231"/>
  <c r="W1231"/>
  <c r="V1231"/>
  <c r="T1231"/>
  <c r="O1231"/>
  <c r="N1231"/>
  <c r="M1231"/>
  <c r="L1231"/>
  <c r="K1231"/>
  <c r="J1231"/>
  <c r="H1231"/>
  <c r="G1231"/>
  <c r="F1231"/>
  <c r="E1231"/>
  <c r="D1231"/>
  <c r="B1231"/>
  <c r="AF1230"/>
  <c r="AE1230"/>
  <c r="AC1230"/>
  <c r="AB1230"/>
  <c r="AA1230"/>
  <c r="Z1230"/>
  <c r="Y1230"/>
  <c r="X1230"/>
  <c r="W1230"/>
  <c r="V1230"/>
  <c r="T1230"/>
  <c r="O1230"/>
  <c r="N1230"/>
  <c r="M1230"/>
  <c r="L1230"/>
  <c r="K1230"/>
  <c r="J1230"/>
  <c r="H1230"/>
  <c r="G1230"/>
  <c r="F1230"/>
  <c r="E1230"/>
  <c r="D1230"/>
  <c r="B1230"/>
  <c r="AG1229"/>
  <c r="AF1229"/>
  <c r="AE1229"/>
  <c r="AD1229"/>
  <c r="AC1229"/>
  <c r="AB1229"/>
  <c r="AA1229"/>
  <c r="Z1229"/>
  <c r="Y1229"/>
  <c r="W1229"/>
  <c r="V1229"/>
  <c r="O1229"/>
  <c r="N1229"/>
  <c r="M1229"/>
  <c r="L1229"/>
  <c r="K1229"/>
  <c r="J1229"/>
  <c r="I1229"/>
  <c r="H1229"/>
  <c r="G1229"/>
  <c r="E1229"/>
  <c r="D1229"/>
  <c r="AE1227"/>
  <c r="V1227"/>
  <c r="M1227"/>
  <c r="D1227"/>
  <c r="AE1226"/>
  <c r="V1226"/>
  <c r="M1226"/>
  <c r="D1226"/>
  <c r="V1225"/>
  <c r="D1225"/>
  <c r="V1224"/>
  <c r="D1224"/>
  <c r="V1223"/>
  <c r="D1223"/>
  <c r="V1222"/>
  <c r="D1222"/>
  <c r="T1220"/>
  <c r="B1220"/>
  <c r="AE1214"/>
  <c r="AB1214"/>
  <c r="Y1214"/>
  <c r="V1214"/>
  <c r="M1214"/>
  <c r="J1214"/>
  <c r="G1214"/>
  <c r="D1214"/>
  <c r="AE1213"/>
  <c r="AB1213"/>
  <c r="Y1213"/>
  <c r="V1213"/>
  <c r="M1213"/>
  <c r="J1213"/>
  <c r="G1213"/>
  <c r="D1213"/>
  <c r="AE1212"/>
  <c r="AB1212"/>
  <c r="Y1212"/>
  <c r="V1212"/>
  <c r="M1212"/>
  <c r="J1212"/>
  <c r="G1212"/>
  <c r="D1212"/>
  <c r="AE1211"/>
  <c r="AB1211"/>
  <c r="Y1211"/>
  <c r="V1211"/>
  <c r="T1211"/>
  <c r="M1211"/>
  <c r="J1211"/>
  <c r="G1211"/>
  <c r="D1211"/>
  <c r="B1211"/>
  <c r="AE1210"/>
  <c r="AB1210"/>
  <c r="Y1210"/>
  <c r="V1210"/>
  <c r="T1210"/>
  <c r="M1210"/>
  <c r="J1210"/>
  <c r="G1210"/>
  <c r="D1210"/>
  <c r="B1210"/>
  <c r="AE1209"/>
  <c r="AB1209"/>
  <c r="Y1209"/>
  <c r="V1209"/>
  <c r="T1209"/>
  <c r="M1209"/>
  <c r="J1209"/>
  <c r="G1209"/>
  <c r="D1209"/>
  <c r="B1209"/>
  <c r="AE1208"/>
  <c r="AB1208"/>
  <c r="Y1208"/>
  <c r="V1208"/>
  <c r="M1208"/>
  <c r="J1208"/>
  <c r="G1208"/>
  <c r="D1208"/>
  <c r="AF1206"/>
  <c r="AE1206"/>
  <c r="AD1206"/>
  <c r="AC1206"/>
  <c r="AB1206"/>
  <c r="AA1206"/>
  <c r="Z1206"/>
  <c r="Y1206"/>
  <c r="W1206"/>
  <c r="V1206"/>
  <c r="T1206"/>
  <c r="O1206"/>
  <c r="N1206"/>
  <c r="M1206"/>
  <c r="L1206"/>
  <c r="K1206"/>
  <c r="J1206"/>
  <c r="H1206"/>
  <c r="G1206"/>
  <c r="E1206"/>
  <c r="D1206"/>
  <c r="B1206"/>
  <c r="AF1205"/>
  <c r="AE1205"/>
  <c r="AC1205"/>
  <c r="AB1205"/>
  <c r="AA1205"/>
  <c r="Z1205"/>
  <c r="Y1205"/>
  <c r="X1205"/>
  <c r="W1205"/>
  <c r="V1205"/>
  <c r="T1205"/>
  <c r="O1205"/>
  <c r="N1205"/>
  <c r="M1205"/>
  <c r="K1205"/>
  <c r="J1205"/>
  <c r="H1205"/>
  <c r="G1205"/>
  <c r="F1205"/>
  <c r="E1205"/>
  <c r="D1205"/>
  <c r="B1205"/>
  <c r="AF1204"/>
  <c r="AE1204"/>
  <c r="AC1204"/>
  <c r="AB1204"/>
  <c r="AA1204"/>
  <c r="Z1204"/>
  <c r="Y1204"/>
  <c r="X1204"/>
  <c r="W1204"/>
  <c r="V1204"/>
  <c r="T1204"/>
  <c r="O1204"/>
  <c r="N1204"/>
  <c r="M1204"/>
  <c r="K1204"/>
  <c r="J1204"/>
  <c r="H1204"/>
  <c r="G1204"/>
  <c r="F1204"/>
  <c r="E1204"/>
  <c r="D1204"/>
  <c r="B1204"/>
  <c r="AF1203"/>
  <c r="AE1203"/>
  <c r="AC1203"/>
  <c r="AB1203"/>
  <c r="AA1203"/>
  <c r="Z1203"/>
  <c r="Y1203"/>
  <c r="X1203"/>
  <c r="W1203"/>
  <c r="V1203"/>
  <c r="T1203"/>
  <c r="O1203"/>
  <c r="N1203"/>
  <c r="M1203"/>
  <c r="L1203"/>
  <c r="K1203"/>
  <c r="J1203"/>
  <c r="H1203"/>
  <c r="G1203"/>
  <c r="E1203"/>
  <c r="D1203"/>
  <c r="B1203"/>
  <c r="AG1202"/>
  <c r="AF1202"/>
  <c r="AE1202"/>
  <c r="AD1202"/>
  <c r="AC1202"/>
  <c r="AB1202"/>
  <c r="AA1202"/>
  <c r="Z1202"/>
  <c r="Y1202"/>
  <c r="X1202"/>
  <c r="W1202"/>
  <c r="V1202"/>
  <c r="T1202"/>
  <c r="N1202"/>
  <c r="M1202"/>
  <c r="L1202"/>
  <c r="K1202"/>
  <c r="J1202"/>
  <c r="I1202"/>
  <c r="H1202"/>
  <c r="G1202"/>
  <c r="E1202"/>
  <c r="D1202"/>
  <c r="B1202"/>
  <c r="AG1201"/>
  <c r="AF1201"/>
  <c r="AE1201"/>
  <c r="AC1201"/>
  <c r="AB1201"/>
  <c r="Z1201"/>
  <c r="Y1201"/>
  <c r="X1201"/>
  <c r="W1201"/>
  <c r="V1201"/>
  <c r="T1201"/>
  <c r="N1201"/>
  <c r="M1201"/>
  <c r="K1201"/>
  <c r="J1201"/>
  <c r="I1201"/>
  <c r="H1201"/>
  <c r="G1201"/>
  <c r="E1201"/>
  <c r="D1201"/>
  <c r="B1201"/>
  <c r="AG1200"/>
  <c r="AF1200"/>
  <c r="AE1200"/>
  <c r="AD1200"/>
  <c r="AC1200"/>
  <c r="AB1200"/>
  <c r="AA1200"/>
  <c r="Z1200"/>
  <c r="Y1200"/>
  <c r="W1200"/>
  <c r="V1200"/>
  <c r="O1200"/>
  <c r="N1200"/>
  <c r="M1200"/>
  <c r="L1200"/>
  <c r="K1200"/>
  <c r="J1200"/>
  <c r="I1200"/>
  <c r="H1200"/>
  <c r="G1200"/>
  <c r="E1200"/>
  <c r="D1200"/>
  <c r="AE1198"/>
  <c r="V1198"/>
  <c r="M1198"/>
  <c r="D1198"/>
  <c r="AE1197"/>
  <c r="V1197"/>
  <c r="M1197"/>
  <c r="D1197"/>
  <c r="V1196"/>
  <c r="D1196"/>
  <c r="V1195"/>
  <c r="D1195"/>
  <c r="V1194"/>
  <c r="D1194"/>
  <c r="V1193"/>
  <c r="D1193"/>
  <c r="T1191"/>
  <c r="B1191"/>
  <c r="AE1185"/>
  <c r="AB1185"/>
  <c r="Y1185"/>
  <c r="V1185"/>
  <c r="M1185"/>
  <c r="J1185"/>
  <c r="G1185"/>
  <c r="D1185"/>
  <c r="AE1184"/>
  <c r="AB1184"/>
  <c r="Y1184"/>
  <c r="V1184"/>
  <c r="M1184"/>
  <c r="J1184"/>
  <c r="G1184"/>
  <c r="D1184"/>
  <c r="AE1183"/>
  <c r="AB1183"/>
  <c r="Y1183"/>
  <c r="V1183"/>
  <c r="M1183"/>
  <c r="J1183"/>
  <c r="G1183"/>
  <c r="D1183"/>
  <c r="AE1182"/>
  <c r="AB1182"/>
  <c r="Y1182"/>
  <c r="V1182"/>
  <c r="T1182"/>
  <c r="M1182"/>
  <c r="J1182"/>
  <c r="G1182"/>
  <c r="D1182"/>
  <c r="B1182"/>
  <c r="AE1181"/>
  <c r="AB1181"/>
  <c r="Y1181"/>
  <c r="V1181"/>
  <c r="T1181"/>
  <c r="M1181"/>
  <c r="J1181"/>
  <c r="G1181"/>
  <c r="D1181"/>
  <c r="B1181"/>
  <c r="AE1180"/>
  <c r="AB1180"/>
  <c r="Y1180"/>
  <c r="V1180"/>
  <c r="T1180"/>
  <c r="M1180"/>
  <c r="J1180"/>
  <c r="G1180"/>
  <c r="D1180"/>
  <c r="B1180"/>
  <c r="AE1179"/>
  <c r="AB1179"/>
  <c r="Y1179"/>
  <c r="V1179"/>
  <c r="M1179"/>
  <c r="J1179"/>
  <c r="G1179"/>
  <c r="D1179"/>
  <c r="AF1177"/>
  <c r="AE1177"/>
  <c r="AD1177"/>
  <c r="AC1177"/>
  <c r="AB1177"/>
  <c r="AA1177"/>
  <c r="Z1177"/>
  <c r="Y1177"/>
  <c r="W1177"/>
  <c r="V1177"/>
  <c r="T1177"/>
  <c r="O1177"/>
  <c r="N1177"/>
  <c r="M1177"/>
  <c r="L1177"/>
  <c r="K1177"/>
  <c r="J1177"/>
  <c r="H1177"/>
  <c r="G1177"/>
  <c r="F1177"/>
  <c r="E1177"/>
  <c r="D1177"/>
  <c r="B1177"/>
  <c r="AF1176"/>
  <c r="AE1176"/>
  <c r="AC1176"/>
  <c r="AB1176"/>
  <c r="AA1176"/>
  <c r="Z1176"/>
  <c r="Y1176"/>
  <c r="X1176"/>
  <c r="W1176"/>
  <c r="V1176"/>
  <c r="T1176"/>
  <c r="O1176"/>
  <c r="N1176"/>
  <c r="M1176"/>
  <c r="L1176"/>
  <c r="K1176"/>
  <c r="J1176"/>
  <c r="I1176"/>
  <c r="H1176"/>
  <c r="G1176"/>
  <c r="F1176"/>
  <c r="E1176"/>
  <c r="D1176"/>
  <c r="B1176"/>
  <c r="AF1175"/>
  <c r="AE1175"/>
  <c r="AD1175"/>
  <c r="AC1175"/>
  <c r="AB1175"/>
  <c r="AA1175"/>
  <c r="Z1175"/>
  <c r="Y1175"/>
  <c r="W1175"/>
  <c r="V1175"/>
  <c r="T1175"/>
  <c r="O1175"/>
  <c r="N1175"/>
  <c r="M1175"/>
  <c r="L1175"/>
  <c r="K1175"/>
  <c r="J1175"/>
  <c r="I1175"/>
  <c r="H1175"/>
  <c r="G1175"/>
  <c r="F1175"/>
  <c r="E1175"/>
  <c r="D1175"/>
  <c r="B1175"/>
  <c r="AF1174"/>
  <c r="AE1174"/>
  <c r="AD1174"/>
  <c r="AC1174"/>
  <c r="AB1174"/>
  <c r="AA1174"/>
  <c r="Z1174"/>
  <c r="Y1174"/>
  <c r="W1174"/>
  <c r="V1174"/>
  <c r="T1174"/>
  <c r="O1174"/>
  <c r="N1174"/>
  <c r="M1174"/>
  <c r="L1174"/>
  <c r="K1174"/>
  <c r="J1174"/>
  <c r="H1174"/>
  <c r="G1174"/>
  <c r="F1174"/>
  <c r="E1174"/>
  <c r="D1174"/>
  <c r="B1174"/>
  <c r="AG1173"/>
  <c r="AF1173"/>
  <c r="AE1173"/>
  <c r="AD1173"/>
  <c r="AC1173"/>
  <c r="AB1173"/>
  <c r="Z1173"/>
  <c r="Y1173"/>
  <c r="X1173"/>
  <c r="W1173"/>
  <c r="V1173"/>
  <c r="T1173"/>
  <c r="N1173"/>
  <c r="M1173"/>
  <c r="L1173"/>
  <c r="K1173"/>
  <c r="J1173"/>
  <c r="I1173"/>
  <c r="H1173"/>
  <c r="G1173"/>
  <c r="E1173"/>
  <c r="D1173"/>
  <c r="B1173"/>
  <c r="AG1172"/>
  <c r="AF1172"/>
  <c r="AE1172"/>
  <c r="AD1172"/>
  <c r="AC1172"/>
  <c r="AB1172"/>
  <c r="Z1172"/>
  <c r="Y1172"/>
  <c r="X1172"/>
  <c r="W1172"/>
  <c r="V1172"/>
  <c r="T1172"/>
  <c r="N1172"/>
  <c r="M1172"/>
  <c r="K1172"/>
  <c r="J1172"/>
  <c r="I1172"/>
  <c r="H1172"/>
  <c r="G1172"/>
  <c r="F1172"/>
  <c r="E1172"/>
  <c r="D1172"/>
  <c r="B1172"/>
  <c r="AG1171"/>
  <c r="AF1171"/>
  <c r="AE1171"/>
  <c r="AD1171"/>
  <c r="AC1171"/>
  <c r="AB1171"/>
  <c r="AA1171"/>
  <c r="Z1171"/>
  <c r="Y1171"/>
  <c r="W1171"/>
  <c r="V1171"/>
  <c r="O1171"/>
  <c r="N1171"/>
  <c r="M1171"/>
  <c r="L1171"/>
  <c r="K1171"/>
  <c r="J1171"/>
  <c r="I1171"/>
  <c r="H1171"/>
  <c r="G1171"/>
  <c r="E1171"/>
  <c r="D1171"/>
  <c r="AE1169"/>
  <c r="V1169"/>
  <c r="M1169"/>
  <c r="D1169"/>
  <c r="AE1168"/>
  <c r="V1168"/>
  <c r="M1168"/>
  <c r="D1168"/>
  <c r="V1167"/>
  <c r="D1167"/>
  <c r="V1166"/>
  <c r="D1166"/>
  <c r="V1165"/>
  <c r="D1165"/>
  <c r="V1164"/>
  <c r="D1164"/>
  <c r="T1162"/>
  <c r="B1162"/>
  <c r="AE1156"/>
  <c r="AB1156"/>
  <c r="Y1156"/>
  <c r="V1156"/>
  <c r="M1156"/>
  <c r="J1156"/>
  <c r="G1156"/>
  <c r="D1156"/>
  <c r="AE1155"/>
  <c r="AB1155"/>
  <c r="Y1155"/>
  <c r="V1155"/>
  <c r="M1155"/>
  <c r="J1155"/>
  <c r="G1155"/>
  <c r="D1155"/>
  <c r="AE1154"/>
  <c r="AB1154"/>
  <c r="Y1154"/>
  <c r="V1154"/>
  <c r="M1154"/>
  <c r="J1154"/>
  <c r="G1154"/>
  <c r="D1154"/>
  <c r="AE1153"/>
  <c r="AB1153"/>
  <c r="Y1153"/>
  <c r="V1153"/>
  <c r="T1153"/>
  <c r="M1153"/>
  <c r="J1153"/>
  <c r="G1153"/>
  <c r="D1153"/>
  <c r="B1153"/>
  <c r="AE1152"/>
  <c r="AB1152"/>
  <c r="Y1152"/>
  <c r="V1152"/>
  <c r="T1152"/>
  <c r="M1152"/>
  <c r="J1152"/>
  <c r="G1152"/>
  <c r="D1152"/>
  <c r="B1152"/>
  <c r="AE1151"/>
  <c r="AB1151"/>
  <c r="Y1151"/>
  <c r="V1151"/>
  <c r="T1151"/>
  <c r="M1151"/>
  <c r="J1151"/>
  <c r="G1151"/>
  <c r="D1151"/>
  <c r="B1151"/>
  <c r="AE1150"/>
  <c r="AB1150"/>
  <c r="Y1150"/>
  <c r="V1150"/>
  <c r="M1150"/>
  <c r="J1150"/>
  <c r="G1150"/>
  <c r="D1150"/>
  <c r="AF1148"/>
  <c r="AE1148"/>
  <c r="AC1148"/>
  <c r="AB1148"/>
  <c r="AA1148"/>
  <c r="Z1148"/>
  <c r="Y1148"/>
  <c r="X1148"/>
  <c r="W1148"/>
  <c r="V1148"/>
  <c r="T1148"/>
  <c r="O1148"/>
  <c r="N1148"/>
  <c r="M1148"/>
  <c r="L1148"/>
  <c r="K1148"/>
  <c r="J1148"/>
  <c r="H1148"/>
  <c r="G1148"/>
  <c r="F1148"/>
  <c r="E1148"/>
  <c r="D1148"/>
  <c r="B1148"/>
  <c r="AF1147"/>
  <c r="AE1147"/>
  <c r="AC1147"/>
  <c r="AB1147"/>
  <c r="AA1147"/>
  <c r="Z1147"/>
  <c r="Y1147"/>
  <c r="X1147"/>
  <c r="W1147"/>
  <c r="V1147"/>
  <c r="T1147"/>
  <c r="O1147"/>
  <c r="N1147"/>
  <c r="M1147"/>
  <c r="L1147"/>
  <c r="K1147"/>
  <c r="J1147"/>
  <c r="I1147"/>
  <c r="H1147"/>
  <c r="G1147"/>
  <c r="F1147"/>
  <c r="E1147"/>
  <c r="D1147"/>
  <c r="B1147"/>
  <c r="AG1146"/>
  <c r="AF1146"/>
  <c r="AE1146"/>
  <c r="AC1146"/>
  <c r="AB1146"/>
  <c r="AA1146"/>
  <c r="Z1146"/>
  <c r="Y1146"/>
  <c r="X1146"/>
  <c r="W1146"/>
  <c r="V1146"/>
  <c r="T1146"/>
  <c r="O1146"/>
  <c r="N1146"/>
  <c r="M1146"/>
  <c r="L1146"/>
  <c r="K1146"/>
  <c r="J1146"/>
  <c r="I1146"/>
  <c r="H1146"/>
  <c r="G1146"/>
  <c r="F1146"/>
  <c r="E1146"/>
  <c r="D1146"/>
  <c r="B1146"/>
  <c r="AF1145"/>
  <c r="AE1145"/>
  <c r="AC1145"/>
  <c r="AB1145"/>
  <c r="AA1145"/>
  <c r="Z1145"/>
  <c r="Y1145"/>
  <c r="X1145"/>
  <c r="W1145"/>
  <c r="V1145"/>
  <c r="T1145"/>
  <c r="O1145"/>
  <c r="N1145"/>
  <c r="M1145"/>
  <c r="L1145"/>
  <c r="K1145"/>
  <c r="J1145"/>
  <c r="H1145"/>
  <c r="G1145"/>
  <c r="F1145"/>
  <c r="E1145"/>
  <c r="D1145"/>
  <c r="B1145"/>
  <c r="AG1144"/>
  <c r="AF1144"/>
  <c r="AE1144"/>
  <c r="AD1144"/>
  <c r="AC1144"/>
  <c r="AB1144"/>
  <c r="AA1144"/>
  <c r="Z1144"/>
  <c r="Y1144"/>
  <c r="X1144"/>
  <c r="W1144"/>
  <c r="V1144"/>
  <c r="T1144"/>
  <c r="O1144"/>
  <c r="N1144"/>
  <c r="M1144"/>
  <c r="L1144"/>
  <c r="K1144"/>
  <c r="J1144"/>
  <c r="I1144"/>
  <c r="H1144"/>
  <c r="G1144"/>
  <c r="E1144"/>
  <c r="D1144"/>
  <c r="B1144"/>
  <c r="AG1143"/>
  <c r="AF1143"/>
  <c r="AE1143"/>
  <c r="AD1143"/>
  <c r="AC1143"/>
  <c r="AB1143"/>
  <c r="AA1143"/>
  <c r="Z1143"/>
  <c r="Y1143"/>
  <c r="X1143"/>
  <c r="W1143"/>
  <c r="V1143"/>
  <c r="T1143"/>
  <c r="N1143"/>
  <c r="M1143"/>
  <c r="K1143"/>
  <c r="J1143"/>
  <c r="I1143"/>
  <c r="H1143"/>
  <c r="G1143"/>
  <c r="F1143"/>
  <c r="E1143"/>
  <c r="D1143"/>
  <c r="B1143"/>
  <c r="AG1142"/>
  <c r="AF1142"/>
  <c r="AE1142"/>
  <c r="AD1142"/>
  <c r="AC1142"/>
  <c r="AB1142"/>
  <c r="AA1142"/>
  <c r="Z1142"/>
  <c r="Y1142"/>
  <c r="W1142"/>
  <c r="V1142"/>
  <c r="O1142"/>
  <c r="N1142"/>
  <c r="M1142"/>
  <c r="L1142"/>
  <c r="K1142"/>
  <c r="J1142"/>
  <c r="I1142"/>
  <c r="H1142"/>
  <c r="G1142"/>
  <c r="E1142"/>
  <c r="D1142"/>
  <c r="AE1140"/>
  <c r="V1140"/>
  <c r="M1140"/>
  <c r="D1140"/>
  <c r="AE1139"/>
  <c r="V1139"/>
  <c r="M1139"/>
  <c r="D1139"/>
  <c r="V1138"/>
  <c r="D1138"/>
  <c r="V1137"/>
  <c r="D1137"/>
  <c r="V1136"/>
  <c r="D1136"/>
  <c r="V1135"/>
  <c r="D1135"/>
  <c r="T1133"/>
  <c r="B1133"/>
  <c r="AE1127"/>
  <c r="AB1127"/>
  <c r="Y1127"/>
  <c r="V1127"/>
  <c r="M1127"/>
  <c r="J1127"/>
  <c r="G1127"/>
  <c r="D1127"/>
  <c r="AE1126"/>
  <c r="AB1126"/>
  <c r="Y1126"/>
  <c r="V1126"/>
  <c r="M1126"/>
  <c r="J1126"/>
  <c r="G1126"/>
  <c r="D1126"/>
  <c r="AE1125"/>
  <c r="AB1125"/>
  <c r="Y1125"/>
  <c r="V1125"/>
  <c r="M1125"/>
  <c r="J1125"/>
  <c r="G1125"/>
  <c r="D1125"/>
  <c r="AE1124"/>
  <c r="AB1124"/>
  <c r="Y1124"/>
  <c r="V1124"/>
  <c r="T1124"/>
  <c r="M1124"/>
  <c r="J1124"/>
  <c r="G1124"/>
  <c r="D1124"/>
  <c r="B1124"/>
  <c r="AE1123"/>
  <c r="AB1123"/>
  <c r="Y1123"/>
  <c r="V1123"/>
  <c r="T1123"/>
  <c r="M1123"/>
  <c r="J1123"/>
  <c r="G1123"/>
  <c r="D1123"/>
  <c r="B1123"/>
  <c r="AE1122"/>
  <c r="AB1122"/>
  <c r="Y1122"/>
  <c r="V1122"/>
  <c r="T1122"/>
  <c r="M1122"/>
  <c r="J1122"/>
  <c r="G1122"/>
  <c r="D1122"/>
  <c r="B1122"/>
  <c r="AE1121"/>
  <c r="AB1121"/>
  <c r="Y1121"/>
  <c r="V1121"/>
  <c r="M1121"/>
  <c r="J1121"/>
  <c r="G1121"/>
  <c r="D1121"/>
  <c r="AF1119"/>
  <c r="AE1119"/>
  <c r="AC1119"/>
  <c r="AB1119"/>
  <c r="AA1119"/>
  <c r="Z1119"/>
  <c r="Y1119"/>
  <c r="X1119"/>
  <c r="W1119"/>
  <c r="V1119"/>
  <c r="T1119"/>
  <c r="O1119"/>
  <c r="N1119"/>
  <c r="M1119"/>
  <c r="L1119"/>
  <c r="K1119"/>
  <c r="J1119"/>
  <c r="H1119"/>
  <c r="G1119"/>
  <c r="F1119"/>
  <c r="E1119"/>
  <c r="D1119"/>
  <c r="B1119"/>
  <c r="AG1118"/>
  <c r="AF1118"/>
  <c r="AE1118"/>
  <c r="AD1118"/>
  <c r="AC1118"/>
  <c r="AB1118"/>
  <c r="AA1118"/>
  <c r="Z1118"/>
  <c r="Y1118"/>
  <c r="W1118"/>
  <c r="V1118"/>
  <c r="T1118"/>
  <c r="O1118"/>
  <c r="N1118"/>
  <c r="M1118"/>
  <c r="L1118"/>
  <c r="K1118"/>
  <c r="J1118"/>
  <c r="I1118"/>
  <c r="H1118"/>
  <c r="G1118"/>
  <c r="F1118"/>
  <c r="E1118"/>
  <c r="D1118"/>
  <c r="B1118"/>
  <c r="AF1117"/>
  <c r="AE1117"/>
  <c r="AC1117"/>
  <c r="AB1117"/>
  <c r="AA1117"/>
  <c r="Z1117"/>
  <c r="Y1117"/>
  <c r="X1117"/>
  <c r="W1117"/>
  <c r="V1117"/>
  <c r="T1117"/>
  <c r="O1117"/>
  <c r="N1117"/>
  <c r="M1117"/>
  <c r="L1117"/>
  <c r="K1117"/>
  <c r="J1117"/>
  <c r="I1117"/>
  <c r="H1117"/>
  <c r="G1117"/>
  <c r="F1117"/>
  <c r="E1117"/>
  <c r="D1117"/>
  <c r="B1117"/>
  <c r="AG1116"/>
  <c r="AF1116"/>
  <c r="AE1116"/>
  <c r="AD1116"/>
  <c r="AC1116"/>
  <c r="AB1116"/>
  <c r="AA1116"/>
  <c r="Z1116"/>
  <c r="Y1116"/>
  <c r="W1116"/>
  <c r="V1116"/>
  <c r="T1116"/>
  <c r="O1116"/>
  <c r="N1116"/>
  <c r="M1116"/>
  <c r="L1116"/>
  <c r="K1116"/>
  <c r="J1116"/>
  <c r="H1116"/>
  <c r="G1116"/>
  <c r="F1116"/>
  <c r="E1116"/>
  <c r="D1116"/>
  <c r="B1116"/>
  <c r="AG1115"/>
  <c r="AF1115"/>
  <c r="AE1115"/>
  <c r="AD1115"/>
  <c r="AC1115"/>
  <c r="AB1115"/>
  <c r="AA1115"/>
  <c r="Z1115"/>
  <c r="Y1115"/>
  <c r="X1115"/>
  <c r="W1115"/>
  <c r="V1115"/>
  <c r="T1115"/>
  <c r="O1115"/>
  <c r="N1115"/>
  <c r="M1115"/>
  <c r="L1115"/>
  <c r="K1115"/>
  <c r="J1115"/>
  <c r="I1115"/>
  <c r="H1115"/>
  <c r="G1115"/>
  <c r="E1115"/>
  <c r="D1115"/>
  <c r="B1115"/>
  <c r="AG1114"/>
  <c r="AF1114"/>
  <c r="AE1114"/>
  <c r="AD1114"/>
  <c r="AC1114"/>
  <c r="AB1114"/>
  <c r="AA1114"/>
  <c r="Z1114"/>
  <c r="Y1114"/>
  <c r="X1114"/>
  <c r="W1114"/>
  <c r="V1114"/>
  <c r="T1114"/>
  <c r="N1114"/>
  <c r="M1114"/>
  <c r="K1114"/>
  <c r="J1114"/>
  <c r="I1114"/>
  <c r="H1114"/>
  <c r="G1114"/>
  <c r="F1114"/>
  <c r="E1114"/>
  <c r="D1114"/>
  <c r="B1114"/>
  <c r="AG1113"/>
  <c r="AF1113"/>
  <c r="AE1113"/>
  <c r="AD1113"/>
  <c r="AC1113"/>
  <c r="AB1113"/>
  <c r="AA1113"/>
  <c r="Z1113"/>
  <c r="Y1113"/>
  <c r="W1113"/>
  <c r="V1113"/>
  <c r="O1113"/>
  <c r="N1113"/>
  <c r="M1113"/>
  <c r="L1113"/>
  <c r="K1113"/>
  <c r="J1113"/>
  <c r="I1113"/>
  <c r="H1113"/>
  <c r="G1113"/>
  <c r="E1113"/>
  <c r="D1113"/>
  <c r="AE1111"/>
  <c r="V1111"/>
  <c r="M1111"/>
  <c r="D1111"/>
  <c r="AE1110"/>
  <c r="V1110"/>
  <c r="M1110"/>
  <c r="D1110"/>
  <c r="V1109"/>
  <c r="D1109"/>
  <c r="V1108"/>
  <c r="D1108"/>
  <c r="V1107"/>
  <c r="D1107"/>
  <c r="V1106"/>
  <c r="D1106"/>
  <c r="T1104"/>
  <c r="B1104"/>
  <c r="AE1098"/>
  <c r="AB1098"/>
  <c r="Y1098"/>
  <c r="V1098"/>
  <c r="M1098"/>
  <c r="J1098"/>
  <c r="G1098"/>
  <c r="D1098"/>
  <c r="AE1097"/>
  <c r="AB1097"/>
  <c r="Y1097"/>
  <c r="V1097"/>
  <c r="M1097"/>
  <c r="J1097"/>
  <c r="G1097"/>
  <c r="D1097"/>
  <c r="AE1096"/>
  <c r="AB1096"/>
  <c r="Y1096"/>
  <c r="V1096"/>
  <c r="M1096"/>
  <c r="J1096"/>
  <c r="G1096"/>
  <c r="D1096"/>
  <c r="AE1095"/>
  <c r="AB1095"/>
  <c r="Y1095"/>
  <c r="V1095"/>
  <c r="T1095"/>
  <c r="M1095"/>
  <c r="J1095"/>
  <c r="G1095"/>
  <c r="D1095"/>
  <c r="B1095"/>
  <c r="AE1094"/>
  <c r="AB1094"/>
  <c r="Y1094"/>
  <c r="V1094"/>
  <c r="T1094"/>
  <c r="M1094"/>
  <c r="J1094"/>
  <c r="G1094"/>
  <c r="D1094"/>
  <c r="B1094"/>
  <c r="AE1093"/>
  <c r="AB1093"/>
  <c r="Y1093"/>
  <c r="V1093"/>
  <c r="T1093"/>
  <c r="M1093"/>
  <c r="J1093"/>
  <c r="G1093"/>
  <c r="D1093"/>
  <c r="B1093"/>
  <c r="AE1092"/>
  <c r="AB1092"/>
  <c r="Y1092"/>
  <c r="V1092"/>
  <c r="M1092"/>
  <c r="J1092"/>
  <c r="G1092"/>
  <c r="D1092"/>
  <c r="AF1090"/>
  <c r="AE1090"/>
  <c r="AC1090"/>
  <c r="AB1090"/>
  <c r="AA1090"/>
  <c r="Z1090"/>
  <c r="Y1090"/>
  <c r="X1090"/>
  <c r="W1090"/>
  <c r="V1090"/>
  <c r="T1090"/>
  <c r="O1090"/>
  <c r="N1090"/>
  <c r="M1090"/>
  <c r="L1090"/>
  <c r="K1090"/>
  <c r="J1090"/>
  <c r="H1090"/>
  <c r="G1090"/>
  <c r="F1090"/>
  <c r="E1090"/>
  <c r="D1090"/>
  <c r="B1090"/>
  <c r="AG1089"/>
  <c r="AF1089"/>
  <c r="AE1089"/>
  <c r="AD1089"/>
  <c r="AC1089"/>
  <c r="AB1089"/>
  <c r="AA1089"/>
  <c r="Z1089"/>
  <c r="Y1089"/>
  <c r="W1089"/>
  <c r="V1089"/>
  <c r="T1089"/>
  <c r="O1089"/>
  <c r="N1089"/>
  <c r="M1089"/>
  <c r="L1089"/>
  <c r="K1089"/>
  <c r="J1089"/>
  <c r="I1089"/>
  <c r="H1089"/>
  <c r="G1089"/>
  <c r="F1089"/>
  <c r="E1089"/>
  <c r="D1089"/>
  <c r="B1089"/>
  <c r="AF1088"/>
  <c r="AE1088"/>
  <c r="AC1088"/>
  <c r="AB1088"/>
  <c r="AA1088"/>
  <c r="Z1088"/>
  <c r="Y1088"/>
  <c r="X1088"/>
  <c r="W1088"/>
  <c r="V1088"/>
  <c r="T1088"/>
  <c r="O1088"/>
  <c r="N1088"/>
  <c r="M1088"/>
  <c r="L1088"/>
  <c r="K1088"/>
  <c r="J1088"/>
  <c r="I1088"/>
  <c r="H1088"/>
  <c r="G1088"/>
  <c r="F1088"/>
  <c r="E1088"/>
  <c r="D1088"/>
  <c r="B1088"/>
  <c r="AG1087"/>
  <c r="AF1087"/>
  <c r="AE1087"/>
  <c r="AD1087"/>
  <c r="AC1087"/>
  <c r="AB1087"/>
  <c r="AA1087"/>
  <c r="Z1087"/>
  <c r="Y1087"/>
  <c r="W1087"/>
  <c r="V1087"/>
  <c r="T1087"/>
  <c r="O1087"/>
  <c r="N1087"/>
  <c r="M1087"/>
  <c r="L1087"/>
  <c r="K1087"/>
  <c r="J1087"/>
  <c r="H1087"/>
  <c r="G1087"/>
  <c r="F1087"/>
  <c r="E1087"/>
  <c r="D1087"/>
  <c r="B1087"/>
  <c r="AG1086"/>
  <c r="AF1086"/>
  <c r="AE1086"/>
  <c r="AD1086"/>
  <c r="AC1086"/>
  <c r="AB1086"/>
  <c r="AA1086"/>
  <c r="Z1086"/>
  <c r="Y1086"/>
  <c r="X1086"/>
  <c r="W1086"/>
  <c r="V1086"/>
  <c r="T1086"/>
  <c r="O1086"/>
  <c r="N1086"/>
  <c r="M1086"/>
  <c r="L1086"/>
  <c r="K1086"/>
  <c r="J1086"/>
  <c r="I1086"/>
  <c r="H1086"/>
  <c r="G1086"/>
  <c r="E1086"/>
  <c r="D1086"/>
  <c r="B1086"/>
  <c r="AG1085"/>
  <c r="AF1085"/>
  <c r="AE1085"/>
  <c r="AD1085"/>
  <c r="AC1085"/>
  <c r="AB1085"/>
  <c r="AA1085"/>
  <c r="Z1085"/>
  <c r="Y1085"/>
  <c r="X1085"/>
  <c r="W1085"/>
  <c r="V1085"/>
  <c r="T1085"/>
  <c r="N1085"/>
  <c r="M1085"/>
  <c r="K1085"/>
  <c r="J1085"/>
  <c r="I1085"/>
  <c r="H1085"/>
  <c r="G1085"/>
  <c r="F1085"/>
  <c r="E1085"/>
  <c r="D1085"/>
  <c r="B1085"/>
  <c r="AG1084"/>
  <c r="AF1084"/>
  <c r="AE1084"/>
  <c r="AD1084"/>
  <c r="AC1084"/>
  <c r="AB1084"/>
  <c r="AA1084"/>
  <c r="Z1084"/>
  <c r="Y1084"/>
  <c r="W1084"/>
  <c r="V1084"/>
  <c r="O1084"/>
  <c r="N1084"/>
  <c r="M1084"/>
  <c r="L1084"/>
  <c r="K1084"/>
  <c r="J1084"/>
  <c r="I1084"/>
  <c r="H1084"/>
  <c r="G1084"/>
  <c r="E1084"/>
  <c r="D1084"/>
  <c r="AE1082"/>
  <c r="V1082"/>
  <c r="M1082"/>
  <c r="D1082"/>
  <c r="AE1081"/>
  <c r="V1081"/>
  <c r="M1081"/>
  <c r="D1081"/>
  <c r="V1080"/>
  <c r="D1080"/>
  <c r="V1079"/>
  <c r="D1079"/>
  <c r="V1078"/>
  <c r="D1078"/>
  <c r="V1077"/>
  <c r="D1077"/>
  <c r="T1075"/>
  <c r="B1075"/>
  <c r="AE1069"/>
  <c r="AB1069"/>
  <c r="Y1069"/>
  <c r="V1069"/>
  <c r="M1069"/>
  <c r="J1069"/>
  <c r="G1069"/>
  <c r="D1069"/>
  <c r="AE1068"/>
  <c r="AB1068"/>
  <c r="Y1068"/>
  <c r="V1068"/>
  <c r="M1068"/>
  <c r="J1068"/>
  <c r="G1068"/>
  <c r="D1068"/>
  <c r="AE1067"/>
  <c r="AB1067"/>
  <c r="Y1067"/>
  <c r="V1067"/>
  <c r="M1067"/>
  <c r="J1067"/>
  <c r="G1067"/>
  <c r="D1067"/>
  <c r="AE1066"/>
  <c r="AB1066"/>
  <c r="Y1066"/>
  <c r="V1066"/>
  <c r="T1066"/>
  <c r="M1066"/>
  <c r="J1066"/>
  <c r="G1066"/>
  <c r="D1066"/>
  <c r="B1066"/>
  <c r="AE1065"/>
  <c r="AB1065"/>
  <c r="Y1065"/>
  <c r="V1065"/>
  <c r="T1065"/>
  <c r="M1065"/>
  <c r="J1065"/>
  <c r="G1065"/>
  <c r="D1065"/>
  <c r="B1065"/>
  <c r="AE1064"/>
  <c r="AB1064"/>
  <c r="Y1064"/>
  <c r="V1064"/>
  <c r="T1064"/>
  <c r="M1064"/>
  <c r="J1064"/>
  <c r="G1064"/>
  <c r="D1064"/>
  <c r="B1064"/>
  <c r="AE1063"/>
  <c r="AB1063"/>
  <c r="Y1063"/>
  <c r="V1063"/>
  <c r="M1063"/>
  <c r="J1063"/>
  <c r="G1063"/>
  <c r="D1063"/>
  <c r="AG1061"/>
  <c r="AF1061"/>
  <c r="AE1061"/>
  <c r="AD1061"/>
  <c r="AC1061"/>
  <c r="AB1061"/>
  <c r="Z1061"/>
  <c r="Y1061"/>
  <c r="X1061"/>
  <c r="W1061"/>
  <c r="V1061"/>
  <c r="T1061"/>
  <c r="N1061"/>
  <c r="M1061"/>
  <c r="K1061"/>
  <c r="J1061"/>
  <c r="I1061"/>
  <c r="H1061"/>
  <c r="G1061"/>
  <c r="F1061"/>
  <c r="E1061"/>
  <c r="D1061"/>
  <c r="B1061"/>
  <c r="AG1060"/>
  <c r="AF1060"/>
  <c r="AE1060"/>
  <c r="AD1060"/>
  <c r="AC1060"/>
  <c r="AB1060"/>
  <c r="Z1060"/>
  <c r="Y1060"/>
  <c r="X1060"/>
  <c r="W1060"/>
  <c r="V1060"/>
  <c r="T1060"/>
  <c r="N1060"/>
  <c r="M1060"/>
  <c r="L1060"/>
  <c r="K1060"/>
  <c r="J1060"/>
  <c r="I1060"/>
  <c r="H1060"/>
  <c r="G1060"/>
  <c r="E1060"/>
  <c r="D1060"/>
  <c r="B1060"/>
  <c r="AG1059"/>
  <c r="AF1059"/>
  <c r="AE1059"/>
  <c r="AD1059"/>
  <c r="AC1059"/>
  <c r="AB1059"/>
  <c r="AA1059"/>
  <c r="Z1059"/>
  <c r="Y1059"/>
  <c r="X1059"/>
  <c r="W1059"/>
  <c r="V1059"/>
  <c r="T1059"/>
  <c r="N1059"/>
  <c r="M1059"/>
  <c r="K1059"/>
  <c r="J1059"/>
  <c r="I1059"/>
  <c r="H1059"/>
  <c r="G1059"/>
  <c r="F1059"/>
  <c r="E1059"/>
  <c r="D1059"/>
  <c r="B1059"/>
  <c r="AG1058"/>
  <c r="AF1058"/>
  <c r="AE1058"/>
  <c r="AD1058"/>
  <c r="AC1058"/>
  <c r="AB1058"/>
  <c r="AA1058"/>
  <c r="Z1058"/>
  <c r="Y1058"/>
  <c r="X1058"/>
  <c r="W1058"/>
  <c r="V1058"/>
  <c r="T1058"/>
  <c r="N1058"/>
  <c r="M1058"/>
  <c r="K1058"/>
  <c r="J1058"/>
  <c r="I1058"/>
  <c r="H1058"/>
  <c r="G1058"/>
  <c r="F1058"/>
  <c r="E1058"/>
  <c r="D1058"/>
  <c r="B1058"/>
  <c r="AF1057"/>
  <c r="AE1057"/>
  <c r="AD1057"/>
  <c r="AC1057"/>
  <c r="AB1057"/>
  <c r="AA1057"/>
  <c r="Z1057"/>
  <c r="Y1057"/>
  <c r="W1057"/>
  <c r="V1057"/>
  <c r="T1057"/>
  <c r="O1057"/>
  <c r="N1057"/>
  <c r="M1057"/>
  <c r="L1057"/>
  <c r="K1057"/>
  <c r="J1057"/>
  <c r="I1057"/>
  <c r="H1057"/>
  <c r="G1057"/>
  <c r="F1057"/>
  <c r="E1057"/>
  <c r="D1057"/>
  <c r="B1057"/>
  <c r="AF1056"/>
  <c r="AE1056"/>
  <c r="AC1056"/>
  <c r="AB1056"/>
  <c r="AA1056"/>
  <c r="Z1056"/>
  <c r="Y1056"/>
  <c r="X1056"/>
  <c r="W1056"/>
  <c r="V1056"/>
  <c r="T1056"/>
  <c r="O1056"/>
  <c r="N1056"/>
  <c r="M1056"/>
  <c r="L1056"/>
  <c r="K1056"/>
  <c r="J1056"/>
  <c r="I1056"/>
  <c r="H1056"/>
  <c r="G1056"/>
  <c r="F1056"/>
  <c r="E1056"/>
  <c r="D1056"/>
  <c r="B1056"/>
  <c r="AG1055"/>
  <c r="AF1055"/>
  <c r="AE1055"/>
  <c r="AD1055"/>
  <c r="AC1055"/>
  <c r="AB1055"/>
  <c r="AA1055"/>
  <c r="Z1055"/>
  <c r="Y1055"/>
  <c r="W1055"/>
  <c r="V1055"/>
  <c r="O1055"/>
  <c r="N1055"/>
  <c r="M1055"/>
  <c r="L1055"/>
  <c r="K1055"/>
  <c r="J1055"/>
  <c r="I1055"/>
  <c r="H1055"/>
  <c r="G1055"/>
  <c r="E1055"/>
  <c r="D1055"/>
  <c r="AE1053"/>
  <c r="V1053"/>
  <c r="M1053"/>
  <c r="D1053"/>
  <c r="AE1052"/>
  <c r="V1052"/>
  <c r="M1052"/>
  <c r="D1052"/>
  <c r="V1051"/>
  <c r="D1051"/>
  <c r="V1050"/>
  <c r="D1050"/>
  <c r="V1049"/>
  <c r="D1049"/>
  <c r="V1048"/>
  <c r="D1048"/>
  <c r="T1046"/>
  <c r="B1046"/>
  <c r="AE1040"/>
  <c r="AB1040"/>
  <c r="Y1040"/>
  <c r="V1040"/>
  <c r="M1040"/>
  <c r="J1040"/>
  <c r="G1040"/>
  <c r="D1040"/>
  <c r="AE1039"/>
  <c r="AB1039"/>
  <c r="Y1039"/>
  <c r="V1039"/>
  <c r="M1039"/>
  <c r="J1039"/>
  <c r="G1039"/>
  <c r="D1039"/>
  <c r="AE1038"/>
  <c r="AB1038"/>
  <c r="Y1038"/>
  <c r="V1038"/>
  <c r="M1038"/>
  <c r="J1038"/>
  <c r="G1038"/>
  <c r="D1038"/>
  <c r="AE1037"/>
  <c r="AB1037"/>
  <c r="Y1037"/>
  <c r="V1037"/>
  <c r="T1037"/>
  <c r="M1037"/>
  <c r="J1037"/>
  <c r="G1037"/>
  <c r="D1037"/>
  <c r="B1037"/>
  <c r="AE1036"/>
  <c r="AB1036"/>
  <c r="Y1036"/>
  <c r="V1036"/>
  <c r="T1036"/>
  <c r="M1036"/>
  <c r="J1036"/>
  <c r="G1036"/>
  <c r="D1036"/>
  <c r="B1036"/>
  <c r="AE1035"/>
  <c r="AB1035"/>
  <c r="Y1035"/>
  <c r="V1035"/>
  <c r="T1035"/>
  <c r="M1035"/>
  <c r="J1035"/>
  <c r="G1035"/>
  <c r="D1035"/>
  <c r="B1035"/>
  <c r="AE1034"/>
  <c r="AB1034"/>
  <c r="Y1034"/>
  <c r="V1034"/>
  <c r="M1034"/>
  <c r="J1034"/>
  <c r="G1034"/>
  <c r="D1034"/>
  <c r="AF1032"/>
  <c r="AE1032"/>
  <c r="AC1032"/>
  <c r="AB1032"/>
  <c r="AA1032"/>
  <c r="Z1032"/>
  <c r="Y1032"/>
  <c r="X1032"/>
  <c r="W1032"/>
  <c r="V1032"/>
  <c r="T1032"/>
  <c r="O1032"/>
  <c r="N1032"/>
  <c r="M1032"/>
  <c r="L1032"/>
  <c r="K1032"/>
  <c r="J1032"/>
  <c r="H1032"/>
  <c r="G1032"/>
  <c r="F1032"/>
  <c r="E1032"/>
  <c r="D1032"/>
  <c r="B1032"/>
  <c r="AF1031"/>
  <c r="AE1031"/>
  <c r="AD1031"/>
  <c r="AC1031"/>
  <c r="AB1031"/>
  <c r="AA1031"/>
  <c r="Z1031"/>
  <c r="Y1031"/>
  <c r="W1031"/>
  <c r="V1031"/>
  <c r="T1031"/>
  <c r="O1031"/>
  <c r="N1031"/>
  <c r="M1031"/>
  <c r="L1031"/>
  <c r="K1031"/>
  <c r="J1031"/>
  <c r="I1031"/>
  <c r="H1031"/>
  <c r="G1031"/>
  <c r="F1031"/>
  <c r="E1031"/>
  <c r="D1031"/>
  <c r="B1031"/>
  <c r="AF1030"/>
  <c r="AE1030"/>
  <c r="AD1030"/>
  <c r="AC1030"/>
  <c r="AB1030"/>
  <c r="AA1030"/>
  <c r="Z1030"/>
  <c r="Y1030"/>
  <c r="W1030"/>
  <c r="V1030"/>
  <c r="T1030"/>
  <c r="O1030"/>
  <c r="N1030"/>
  <c r="M1030"/>
  <c r="L1030"/>
  <c r="K1030"/>
  <c r="J1030"/>
  <c r="I1030"/>
  <c r="H1030"/>
  <c r="G1030"/>
  <c r="F1030"/>
  <c r="E1030"/>
  <c r="D1030"/>
  <c r="B1030"/>
  <c r="AF1029"/>
  <c r="AE1029"/>
  <c r="AD1029"/>
  <c r="AC1029"/>
  <c r="AB1029"/>
  <c r="AA1029"/>
  <c r="Z1029"/>
  <c r="Y1029"/>
  <c r="W1029"/>
  <c r="V1029"/>
  <c r="T1029"/>
  <c r="O1029"/>
  <c r="N1029"/>
  <c r="M1029"/>
  <c r="L1029"/>
  <c r="K1029"/>
  <c r="J1029"/>
  <c r="H1029"/>
  <c r="G1029"/>
  <c r="F1029"/>
  <c r="E1029"/>
  <c r="D1029"/>
  <c r="B1029"/>
  <c r="AG1028"/>
  <c r="AF1028"/>
  <c r="AE1028"/>
  <c r="AD1028"/>
  <c r="AC1028"/>
  <c r="AB1028"/>
  <c r="Z1028"/>
  <c r="Y1028"/>
  <c r="X1028"/>
  <c r="W1028"/>
  <c r="V1028"/>
  <c r="T1028"/>
  <c r="N1028"/>
  <c r="M1028"/>
  <c r="L1028"/>
  <c r="K1028"/>
  <c r="J1028"/>
  <c r="I1028"/>
  <c r="H1028"/>
  <c r="G1028"/>
  <c r="E1028"/>
  <c r="D1028"/>
  <c r="B1028"/>
  <c r="AG1027"/>
  <c r="AF1027"/>
  <c r="AE1027"/>
  <c r="AD1027"/>
  <c r="AC1027"/>
  <c r="AB1027"/>
  <c r="AA1027"/>
  <c r="Z1027"/>
  <c r="Y1027"/>
  <c r="X1027"/>
  <c r="W1027"/>
  <c r="V1027"/>
  <c r="T1027"/>
  <c r="N1027"/>
  <c r="M1027"/>
  <c r="L1027"/>
  <c r="K1027"/>
  <c r="J1027"/>
  <c r="I1027"/>
  <c r="H1027"/>
  <c r="G1027"/>
  <c r="E1027"/>
  <c r="D1027"/>
  <c r="B1027"/>
  <c r="AG1026"/>
  <c r="AF1026"/>
  <c r="AE1026"/>
  <c r="AD1026"/>
  <c r="AC1026"/>
  <c r="AB1026"/>
  <c r="AA1026"/>
  <c r="Z1026"/>
  <c r="Y1026"/>
  <c r="W1026"/>
  <c r="V1026"/>
  <c r="O1026"/>
  <c r="N1026"/>
  <c r="M1026"/>
  <c r="L1026"/>
  <c r="K1026"/>
  <c r="J1026"/>
  <c r="I1026"/>
  <c r="H1026"/>
  <c r="G1026"/>
  <c r="E1026"/>
  <c r="D1026"/>
  <c r="AE1024"/>
  <c r="V1024"/>
  <c r="M1024"/>
  <c r="D1024"/>
  <c r="AE1023"/>
  <c r="V1023"/>
  <c r="M1023"/>
  <c r="D1023"/>
  <c r="V1022"/>
  <c r="D1022"/>
  <c r="V1021"/>
  <c r="D1021"/>
  <c r="V1020"/>
  <c r="D1020"/>
  <c r="V1019"/>
  <c r="D1019"/>
  <c r="T1017"/>
  <c r="B1017"/>
  <c r="AE1011"/>
  <c r="AB1011"/>
  <c r="Y1011"/>
  <c r="V1011"/>
  <c r="M1011"/>
  <c r="J1011"/>
  <c r="G1011"/>
  <c r="D1011"/>
  <c r="AE1010"/>
  <c r="AB1010"/>
  <c r="Y1010"/>
  <c r="V1010"/>
  <c r="M1010"/>
  <c r="J1010"/>
  <c r="G1010"/>
  <c r="D1010"/>
  <c r="AE1009"/>
  <c r="AB1009"/>
  <c r="Y1009"/>
  <c r="V1009"/>
  <c r="M1009"/>
  <c r="J1009"/>
  <c r="G1009"/>
  <c r="D1009"/>
  <c r="AE1008"/>
  <c r="AB1008"/>
  <c r="Y1008"/>
  <c r="V1008"/>
  <c r="T1008"/>
  <c r="M1008"/>
  <c r="J1008"/>
  <c r="G1008"/>
  <c r="D1008"/>
  <c r="B1008"/>
  <c r="AE1007"/>
  <c r="AB1007"/>
  <c r="Y1007"/>
  <c r="V1007"/>
  <c r="T1007"/>
  <c r="M1007"/>
  <c r="J1007"/>
  <c r="G1007"/>
  <c r="D1007"/>
  <c r="B1007"/>
  <c r="AE1006"/>
  <c r="AB1006"/>
  <c r="Y1006"/>
  <c r="V1006"/>
  <c r="T1006"/>
  <c r="M1006"/>
  <c r="J1006"/>
  <c r="G1006"/>
  <c r="D1006"/>
  <c r="B1006"/>
  <c r="AE1005"/>
  <c r="AB1005"/>
  <c r="Y1005"/>
  <c r="V1005"/>
  <c r="M1005"/>
  <c r="J1005"/>
  <c r="G1005"/>
  <c r="D1005"/>
  <c r="AF1003"/>
  <c r="AE1003"/>
  <c r="AC1003"/>
  <c r="AB1003"/>
  <c r="AA1003"/>
  <c r="Z1003"/>
  <c r="Y1003"/>
  <c r="X1003"/>
  <c r="W1003"/>
  <c r="V1003"/>
  <c r="T1003"/>
  <c r="N1003"/>
  <c r="M1003"/>
  <c r="K1003"/>
  <c r="J1003"/>
  <c r="I1003"/>
  <c r="H1003"/>
  <c r="G1003"/>
  <c r="F1003"/>
  <c r="E1003"/>
  <c r="D1003"/>
  <c r="B1003"/>
  <c r="AF1002"/>
  <c r="AE1002"/>
  <c r="AC1002"/>
  <c r="AB1002"/>
  <c r="AA1002"/>
  <c r="Z1002"/>
  <c r="Y1002"/>
  <c r="X1002"/>
  <c r="W1002"/>
  <c r="V1002"/>
  <c r="T1002"/>
  <c r="N1002"/>
  <c r="M1002"/>
  <c r="L1002"/>
  <c r="K1002"/>
  <c r="J1002"/>
  <c r="I1002"/>
  <c r="H1002"/>
  <c r="G1002"/>
  <c r="E1002"/>
  <c r="D1002"/>
  <c r="B1002"/>
  <c r="AF1001"/>
  <c r="AE1001"/>
  <c r="AC1001"/>
  <c r="AB1001"/>
  <c r="AA1001"/>
  <c r="Z1001"/>
  <c r="Y1001"/>
  <c r="X1001"/>
  <c r="W1001"/>
  <c r="V1001"/>
  <c r="T1001"/>
  <c r="N1001"/>
  <c r="M1001"/>
  <c r="L1001"/>
  <c r="K1001"/>
  <c r="J1001"/>
  <c r="I1001"/>
  <c r="H1001"/>
  <c r="G1001"/>
  <c r="E1001"/>
  <c r="D1001"/>
  <c r="B1001"/>
  <c r="AF1000"/>
  <c r="AE1000"/>
  <c r="AD1000"/>
  <c r="AC1000"/>
  <c r="AB1000"/>
  <c r="AA1000"/>
  <c r="Z1000"/>
  <c r="Y1000"/>
  <c r="W1000"/>
  <c r="V1000"/>
  <c r="T1000"/>
  <c r="N1000"/>
  <c r="M1000"/>
  <c r="L1000"/>
  <c r="K1000"/>
  <c r="J1000"/>
  <c r="I1000"/>
  <c r="H1000"/>
  <c r="G1000"/>
  <c r="E1000"/>
  <c r="D1000"/>
  <c r="B1000"/>
  <c r="AG999"/>
  <c r="AF999"/>
  <c r="AE999"/>
  <c r="AD999"/>
  <c r="AC999"/>
  <c r="AB999"/>
  <c r="AA999"/>
  <c r="Z999"/>
  <c r="Y999"/>
  <c r="X999"/>
  <c r="W999"/>
  <c r="V999"/>
  <c r="T999"/>
  <c r="O999"/>
  <c r="N999"/>
  <c r="M999"/>
  <c r="L999"/>
  <c r="K999"/>
  <c r="J999"/>
  <c r="H999"/>
  <c r="G999"/>
  <c r="F999"/>
  <c r="E999"/>
  <c r="D999"/>
  <c r="B999"/>
  <c r="AG998"/>
  <c r="AF998"/>
  <c r="AE998"/>
  <c r="AD998"/>
  <c r="AC998"/>
  <c r="AB998"/>
  <c r="AA998"/>
  <c r="Z998"/>
  <c r="Y998"/>
  <c r="X998"/>
  <c r="W998"/>
  <c r="V998"/>
  <c r="T998"/>
  <c r="O998"/>
  <c r="N998"/>
  <c r="M998"/>
  <c r="L998"/>
  <c r="K998"/>
  <c r="J998"/>
  <c r="I998"/>
  <c r="H998"/>
  <c r="G998"/>
  <c r="F998"/>
  <c r="E998"/>
  <c r="D998"/>
  <c r="B998"/>
  <c r="AG997"/>
  <c r="AF997"/>
  <c r="AE997"/>
  <c r="AD997"/>
  <c r="AC997"/>
  <c r="AB997"/>
  <c r="AA997"/>
  <c r="Z997"/>
  <c r="Y997"/>
  <c r="W997"/>
  <c r="V997"/>
  <c r="O997"/>
  <c r="N997"/>
  <c r="M997"/>
  <c r="L997"/>
  <c r="K997"/>
  <c r="J997"/>
  <c r="I997"/>
  <c r="H997"/>
  <c r="G997"/>
  <c r="E997"/>
  <c r="D997"/>
  <c r="AE995"/>
  <c r="V995"/>
  <c r="M995"/>
  <c r="D995"/>
  <c r="AE994"/>
  <c r="V994"/>
  <c r="M994"/>
  <c r="D994"/>
  <c r="V993"/>
  <c r="D993"/>
  <c r="V992"/>
  <c r="D992"/>
  <c r="V991"/>
  <c r="D991"/>
  <c r="V990"/>
  <c r="D990"/>
  <c r="T988"/>
  <c r="B988"/>
  <c r="AE982"/>
  <c r="AB982"/>
  <c r="Y982"/>
  <c r="V982"/>
  <c r="M982"/>
  <c r="J982"/>
  <c r="G982"/>
  <c r="D982"/>
  <c r="AE981"/>
  <c r="AB981"/>
  <c r="Y981"/>
  <c r="V981"/>
  <c r="M981"/>
  <c r="J981"/>
  <c r="G981"/>
  <c r="D981"/>
  <c r="AE980"/>
  <c r="AB980"/>
  <c r="Y980"/>
  <c r="V980"/>
  <c r="M980"/>
  <c r="J980"/>
  <c r="G980"/>
  <c r="D980"/>
  <c r="AE979"/>
  <c r="AB979"/>
  <c r="Y979"/>
  <c r="V979"/>
  <c r="T979"/>
  <c r="M979"/>
  <c r="J979"/>
  <c r="G979"/>
  <c r="D979"/>
  <c r="B979"/>
  <c r="AE978"/>
  <c r="AB978"/>
  <c r="Y978"/>
  <c r="V978"/>
  <c r="T978"/>
  <c r="M978"/>
  <c r="J978"/>
  <c r="G978"/>
  <c r="D978"/>
  <c r="B978"/>
  <c r="AE977"/>
  <c r="AB977"/>
  <c r="Y977"/>
  <c r="V977"/>
  <c r="T977"/>
  <c r="M977"/>
  <c r="J977"/>
  <c r="G977"/>
  <c r="D977"/>
  <c r="B977"/>
  <c r="AE976"/>
  <c r="AB976"/>
  <c r="Y976"/>
  <c r="V976"/>
  <c r="M976"/>
  <c r="J976"/>
  <c r="G976"/>
  <c r="D976"/>
  <c r="AG974"/>
  <c r="AF974"/>
  <c r="AE974"/>
  <c r="AD974"/>
  <c r="AC974"/>
  <c r="AB974"/>
  <c r="Z974"/>
  <c r="Y974"/>
  <c r="X974"/>
  <c r="W974"/>
  <c r="V974"/>
  <c r="T974"/>
  <c r="O974"/>
  <c r="N974"/>
  <c r="M974"/>
  <c r="L974"/>
  <c r="K974"/>
  <c r="J974"/>
  <c r="I974"/>
  <c r="H974"/>
  <c r="G974"/>
  <c r="F974"/>
  <c r="E974"/>
  <c r="D974"/>
  <c r="B974"/>
  <c r="AG973"/>
  <c r="AF973"/>
  <c r="AE973"/>
  <c r="AD973"/>
  <c r="AC973"/>
  <c r="AB973"/>
  <c r="AA973"/>
  <c r="Z973"/>
  <c r="Y973"/>
  <c r="X973"/>
  <c r="W973"/>
  <c r="V973"/>
  <c r="T973"/>
  <c r="O973"/>
  <c r="N973"/>
  <c r="M973"/>
  <c r="L973"/>
  <c r="K973"/>
  <c r="J973"/>
  <c r="I973"/>
  <c r="H973"/>
  <c r="G973"/>
  <c r="F973"/>
  <c r="E973"/>
  <c r="D973"/>
  <c r="B973"/>
  <c r="AG972"/>
  <c r="AF972"/>
  <c r="AE972"/>
  <c r="AD972"/>
  <c r="AC972"/>
  <c r="AB972"/>
  <c r="AA972"/>
  <c r="Z972"/>
  <c r="Y972"/>
  <c r="X972"/>
  <c r="W972"/>
  <c r="V972"/>
  <c r="T972"/>
  <c r="O972"/>
  <c r="N972"/>
  <c r="M972"/>
  <c r="L972"/>
  <c r="K972"/>
  <c r="J972"/>
  <c r="H972"/>
  <c r="G972"/>
  <c r="F972"/>
  <c r="E972"/>
  <c r="D972"/>
  <c r="B972"/>
  <c r="AG971"/>
  <c r="AF971"/>
  <c r="AE971"/>
  <c r="AD971"/>
  <c r="AC971"/>
  <c r="AB971"/>
  <c r="Z971"/>
  <c r="Y971"/>
  <c r="X971"/>
  <c r="W971"/>
  <c r="V971"/>
  <c r="T971"/>
  <c r="O971"/>
  <c r="N971"/>
  <c r="M971"/>
  <c r="L971"/>
  <c r="K971"/>
  <c r="J971"/>
  <c r="H971"/>
  <c r="G971"/>
  <c r="F971"/>
  <c r="E971"/>
  <c r="D971"/>
  <c r="B971"/>
  <c r="AF970"/>
  <c r="AE970"/>
  <c r="AD970"/>
  <c r="AC970"/>
  <c r="AB970"/>
  <c r="AA970"/>
  <c r="Z970"/>
  <c r="Y970"/>
  <c r="W970"/>
  <c r="V970"/>
  <c r="T970"/>
  <c r="N970"/>
  <c r="M970"/>
  <c r="L970"/>
  <c r="K970"/>
  <c r="J970"/>
  <c r="I970"/>
  <c r="H970"/>
  <c r="G970"/>
  <c r="E970"/>
  <c r="D970"/>
  <c r="B970"/>
  <c r="AF969"/>
  <c r="AE969"/>
  <c r="AD969"/>
  <c r="AC969"/>
  <c r="AB969"/>
  <c r="AA969"/>
  <c r="Z969"/>
  <c r="Y969"/>
  <c r="W969"/>
  <c r="V969"/>
  <c r="T969"/>
  <c r="N969"/>
  <c r="M969"/>
  <c r="K969"/>
  <c r="J969"/>
  <c r="I969"/>
  <c r="H969"/>
  <c r="G969"/>
  <c r="F969"/>
  <c r="E969"/>
  <c r="D969"/>
  <c r="B969"/>
  <c r="AG968"/>
  <c r="AF968"/>
  <c r="AE968"/>
  <c r="AD968"/>
  <c r="AC968"/>
  <c r="AB968"/>
  <c r="AA968"/>
  <c r="Z968"/>
  <c r="Y968"/>
  <c r="W968"/>
  <c r="V968"/>
  <c r="O968"/>
  <c r="N968"/>
  <c r="M968"/>
  <c r="L968"/>
  <c r="K968"/>
  <c r="J968"/>
  <c r="I968"/>
  <c r="H968"/>
  <c r="G968"/>
  <c r="E968"/>
  <c r="D968"/>
  <c r="AE966"/>
  <c r="V966"/>
  <c r="M966"/>
  <c r="D966"/>
  <c r="AE965"/>
  <c r="V965"/>
  <c r="M965"/>
  <c r="D965"/>
  <c r="V964"/>
  <c r="D964"/>
  <c r="V963"/>
  <c r="D963"/>
  <c r="V962"/>
  <c r="D962"/>
  <c r="V961"/>
  <c r="D961"/>
  <c r="T959"/>
  <c r="B959"/>
  <c r="AE953"/>
  <c r="AB953"/>
  <c r="Y953"/>
  <c r="V953"/>
  <c r="M953"/>
  <c r="J953"/>
  <c r="G953"/>
  <c r="D953"/>
  <c r="AE952"/>
  <c r="AB952"/>
  <c r="Y952"/>
  <c r="V952"/>
  <c r="M952"/>
  <c r="J952"/>
  <c r="G952"/>
  <c r="D952"/>
  <c r="AE951"/>
  <c r="AB951"/>
  <c r="Y951"/>
  <c r="V951"/>
  <c r="M951"/>
  <c r="J951"/>
  <c r="G951"/>
  <c r="D951"/>
  <c r="AE950"/>
  <c r="AB950"/>
  <c r="Y950"/>
  <c r="V950"/>
  <c r="T950"/>
  <c r="M950"/>
  <c r="J950"/>
  <c r="G950"/>
  <c r="D950"/>
  <c r="B950"/>
  <c r="AE949"/>
  <c r="AB949"/>
  <c r="Y949"/>
  <c r="V949"/>
  <c r="T949"/>
  <c r="M949"/>
  <c r="J949"/>
  <c r="G949"/>
  <c r="D949"/>
  <c r="B949"/>
  <c r="AE948"/>
  <c r="AB948"/>
  <c r="Y948"/>
  <c r="V948"/>
  <c r="T948"/>
  <c r="M948"/>
  <c r="J948"/>
  <c r="G948"/>
  <c r="D948"/>
  <c r="B948"/>
  <c r="AE947"/>
  <c r="AB947"/>
  <c r="Y947"/>
  <c r="V947"/>
  <c r="M947"/>
  <c r="J947"/>
  <c r="G947"/>
  <c r="D947"/>
  <c r="AF945"/>
  <c r="AE945"/>
  <c r="AC945"/>
  <c r="AB945"/>
  <c r="AA945"/>
  <c r="Z945"/>
  <c r="Y945"/>
  <c r="X945"/>
  <c r="W945"/>
  <c r="V945"/>
  <c r="T945"/>
  <c r="O945"/>
  <c r="N945"/>
  <c r="M945"/>
  <c r="L945"/>
  <c r="K945"/>
  <c r="J945"/>
  <c r="I945"/>
  <c r="H945"/>
  <c r="G945"/>
  <c r="F945"/>
  <c r="E945"/>
  <c r="D945"/>
  <c r="B945"/>
  <c r="AF944"/>
  <c r="AE944"/>
  <c r="AD944"/>
  <c r="AC944"/>
  <c r="AB944"/>
  <c r="AA944"/>
  <c r="Z944"/>
  <c r="Y944"/>
  <c r="W944"/>
  <c r="V944"/>
  <c r="T944"/>
  <c r="O944"/>
  <c r="N944"/>
  <c r="M944"/>
  <c r="L944"/>
  <c r="K944"/>
  <c r="J944"/>
  <c r="H944"/>
  <c r="G944"/>
  <c r="F944"/>
  <c r="E944"/>
  <c r="D944"/>
  <c r="B944"/>
  <c r="AF943"/>
  <c r="AE943"/>
  <c r="AC943"/>
  <c r="AB943"/>
  <c r="AA943"/>
  <c r="Z943"/>
  <c r="Y943"/>
  <c r="X943"/>
  <c r="W943"/>
  <c r="V943"/>
  <c r="T943"/>
  <c r="O943"/>
  <c r="N943"/>
  <c r="M943"/>
  <c r="L943"/>
  <c r="K943"/>
  <c r="J943"/>
  <c r="H943"/>
  <c r="G943"/>
  <c r="F943"/>
  <c r="E943"/>
  <c r="D943"/>
  <c r="B943"/>
  <c r="AF942"/>
  <c r="AE942"/>
  <c r="AC942"/>
  <c r="AB942"/>
  <c r="AA942"/>
  <c r="Z942"/>
  <c r="Y942"/>
  <c r="X942"/>
  <c r="W942"/>
  <c r="V942"/>
  <c r="T942"/>
  <c r="O942"/>
  <c r="N942"/>
  <c r="M942"/>
  <c r="L942"/>
  <c r="K942"/>
  <c r="J942"/>
  <c r="I942"/>
  <c r="H942"/>
  <c r="G942"/>
  <c r="F942"/>
  <c r="E942"/>
  <c r="D942"/>
  <c r="B942"/>
  <c r="AG941"/>
  <c r="AF941"/>
  <c r="AE941"/>
  <c r="AD941"/>
  <c r="AC941"/>
  <c r="AB941"/>
  <c r="AA941"/>
  <c r="Z941"/>
  <c r="Y941"/>
  <c r="X941"/>
  <c r="W941"/>
  <c r="V941"/>
  <c r="T941"/>
  <c r="N941"/>
  <c r="M941"/>
  <c r="K941"/>
  <c r="J941"/>
  <c r="I941"/>
  <c r="H941"/>
  <c r="G941"/>
  <c r="F941"/>
  <c r="E941"/>
  <c r="D941"/>
  <c r="B941"/>
  <c r="AG940"/>
  <c r="AF940"/>
  <c r="AE940"/>
  <c r="AD940"/>
  <c r="AC940"/>
  <c r="AB940"/>
  <c r="AA940"/>
  <c r="Z940"/>
  <c r="Y940"/>
  <c r="X940"/>
  <c r="W940"/>
  <c r="V940"/>
  <c r="T940"/>
  <c r="N940"/>
  <c r="M940"/>
  <c r="L940"/>
  <c r="K940"/>
  <c r="J940"/>
  <c r="I940"/>
  <c r="H940"/>
  <c r="G940"/>
  <c r="E940"/>
  <c r="D940"/>
  <c r="B940"/>
  <c r="AG939"/>
  <c r="AF939"/>
  <c r="AE939"/>
  <c r="AD939"/>
  <c r="AC939"/>
  <c r="AB939"/>
  <c r="AA939"/>
  <c r="Z939"/>
  <c r="Y939"/>
  <c r="W939"/>
  <c r="V939"/>
  <c r="O939"/>
  <c r="N939"/>
  <c r="M939"/>
  <c r="L939"/>
  <c r="K939"/>
  <c r="J939"/>
  <c r="I939"/>
  <c r="H939"/>
  <c r="G939"/>
  <c r="E939"/>
  <c r="D939"/>
  <c r="AE937"/>
  <c r="V937"/>
  <c r="M937"/>
  <c r="D937"/>
  <c r="AE936"/>
  <c r="V936"/>
  <c r="M936"/>
  <c r="D936"/>
  <c r="V935"/>
  <c r="D935"/>
  <c r="V934"/>
  <c r="D934"/>
  <c r="V933"/>
  <c r="D933"/>
  <c r="V932"/>
  <c r="D932"/>
  <c r="T930"/>
  <c r="B930"/>
  <c r="AE924"/>
  <c r="AB924"/>
  <c r="Y924"/>
  <c r="V924"/>
  <c r="M924"/>
  <c r="J924"/>
  <c r="G924"/>
  <c r="D924"/>
  <c r="AE923"/>
  <c r="AB923"/>
  <c r="Y923"/>
  <c r="V923"/>
  <c r="M923"/>
  <c r="J923"/>
  <c r="G923"/>
  <c r="D923"/>
  <c r="AE922"/>
  <c r="AB922"/>
  <c r="Y922"/>
  <c r="V922"/>
  <c r="M922"/>
  <c r="J922"/>
  <c r="G922"/>
  <c r="D922"/>
  <c r="AE921"/>
  <c r="AB921"/>
  <c r="Y921"/>
  <c r="V921"/>
  <c r="T921"/>
  <c r="M921"/>
  <c r="J921"/>
  <c r="G921"/>
  <c r="D921"/>
  <c r="B921"/>
  <c r="AE920"/>
  <c r="AB920"/>
  <c r="Y920"/>
  <c r="V920"/>
  <c r="T920"/>
  <c r="M920"/>
  <c r="J920"/>
  <c r="G920"/>
  <c r="D920"/>
  <c r="B920"/>
  <c r="AE919"/>
  <c r="AB919"/>
  <c r="Y919"/>
  <c r="V919"/>
  <c r="T919"/>
  <c r="M919"/>
  <c r="J919"/>
  <c r="G919"/>
  <c r="D919"/>
  <c r="B919"/>
  <c r="AE918"/>
  <c r="AB918"/>
  <c r="Y918"/>
  <c r="V918"/>
  <c r="M918"/>
  <c r="J918"/>
  <c r="G918"/>
  <c r="D918"/>
  <c r="AG916"/>
  <c r="AF916"/>
  <c r="AE916"/>
  <c r="AD916"/>
  <c r="AC916"/>
  <c r="AB916"/>
  <c r="AA916"/>
  <c r="Z916"/>
  <c r="Y916"/>
  <c r="X916"/>
  <c r="W916"/>
  <c r="V916"/>
  <c r="T916"/>
  <c r="N916"/>
  <c r="M916"/>
  <c r="L916"/>
  <c r="K916"/>
  <c r="J916"/>
  <c r="I916"/>
  <c r="H916"/>
  <c r="G916"/>
  <c r="E916"/>
  <c r="D916"/>
  <c r="B916"/>
  <c r="AG915"/>
  <c r="AF915"/>
  <c r="AE915"/>
  <c r="AD915"/>
  <c r="AC915"/>
  <c r="AB915"/>
  <c r="AA915"/>
  <c r="Z915"/>
  <c r="Y915"/>
  <c r="X915"/>
  <c r="W915"/>
  <c r="V915"/>
  <c r="T915"/>
  <c r="N915"/>
  <c r="M915"/>
  <c r="L915"/>
  <c r="K915"/>
  <c r="J915"/>
  <c r="I915"/>
  <c r="H915"/>
  <c r="G915"/>
  <c r="E915"/>
  <c r="D915"/>
  <c r="B915"/>
  <c r="AG914"/>
  <c r="AF914"/>
  <c r="AE914"/>
  <c r="AD914"/>
  <c r="AC914"/>
  <c r="AB914"/>
  <c r="Z914"/>
  <c r="Y914"/>
  <c r="X914"/>
  <c r="W914"/>
  <c r="V914"/>
  <c r="T914"/>
  <c r="N914"/>
  <c r="M914"/>
  <c r="L914"/>
  <c r="K914"/>
  <c r="J914"/>
  <c r="I914"/>
  <c r="H914"/>
  <c r="G914"/>
  <c r="E914"/>
  <c r="D914"/>
  <c r="B914"/>
  <c r="AG913"/>
  <c r="AF913"/>
  <c r="AE913"/>
  <c r="AD913"/>
  <c r="AC913"/>
  <c r="AB913"/>
  <c r="Z913"/>
  <c r="Y913"/>
  <c r="X913"/>
  <c r="W913"/>
  <c r="V913"/>
  <c r="T913"/>
  <c r="N913"/>
  <c r="M913"/>
  <c r="K913"/>
  <c r="J913"/>
  <c r="I913"/>
  <c r="H913"/>
  <c r="G913"/>
  <c r="F913"/>
  <c r="E913"/>
  <c r="D913"/>
  <c r="B913"/>
  <c r="AF912"/>
  <c r="AE912"/>
  <c r="AD912"/>
  <c r="AC912"/>
  <c r="AB912"/>
  <c r="AA912"/>
  <c r="Z912"/>
  <c r="Y912"/>
  <c r="W912"/>
  <c r="V912"/>
  <c r="T912"/>
  <c r="O912"/>
  <c r="N912"/>
  <c r="M912"/>
  <c r="L912"/>
  <c r="K912"/>
  <c r="J912"/>
  <c r="H912"/>
  <c r="G912"/>
  <c r="F912"/>
  <c r="E912"/>
  <c r="D912"/>
  <c r="B912"/>
  <c r="AF911"/>
  <c r="AE911"/>
  <c r="AC911"/>
  <c r="AB911"/>
  <c r="AA911"/>
  <c r="Z911"/>
  <c r="Y911"/>
  <c r="X911"/>
  <c r="W911"/>
  <c r="V911"/>
  <c r="T911"/>
  <c r="O911"/>
  <c r="N911"/>
  <c r="M911"/>
  <c r="L911"/>
  <c r="K911"/>
  <c r="J911"/>
  <c r="H911"/>
  <c r="G911"/>
  <c r="F911"/>
  <c r="E911"/>
  <c r="D911"/>
  <c r="B911"/>
  <c r="AG910"/>
  <c r="AF910"/>
  <c r="AE910"/>
  <c r="AD910"/>
  <c r="AC910"/>
  <c r="AB910"/>
  <c r="AA910"/>
  <c r="Z910"/>
  <c r="Y910"/>
  <c r="W910"/>
  <c r="V910"/>
  <c r="O910"/>
  <c r="N910"/>
  <c r="M910"/>
  <c r="L910"/>
  <c r="K910"/>
  <c r="J910"/>
  <c r="I910"/>
  <c r="H910"/>
  <c r="G910"/>
  <c r="E910"/>
  <c r="D910"/>
  <c r="AE908"/>
  <c r="V908"/>
  <c r="M908"/>
  <c r="D908"/>
  <c r="AE907"/>
  <c r="V907"/>
  <c r="M907"/>
  <c r="D907"/>
  <c r="V906"/>
  <c r="D906"/>
  <c r="V905"/>
  <c r="D905"/>
  <c r="V904"/>
  <c r="D904"/>
  <c r="V903"/>
  <c r="D903"/>
  <c r="T901"/>
  <c r="B901"/>
  <c r="AE895"/>
  <c r="AB895"/>
  <c r="Y895"/>
  <c r="V895"/>
  <c r="M895"/>
  <c r="J895"/>
  <c r="G895"/>
  <c r="D895"/>
  <c r="AE894"/>
  <c r="AB894"/>
  <c r="Y894"/>
  <c r="V894"/>
  <c r="M894"/>
  <c r="J894"/>
  <c r="G894"/>
  <c r="D894"/>
  <c r="AE893"/>
  <c r="AB893"/>
  <c r="Y893"/>
  <c r="V893"/>
  <c r="M893"/>
  <c r="J893"/>
  <c r="G893"/>
  <c r="D893"/>
  <c r="AE892"/>
  <c r="AB892"/>
  <c r="Y892"/>
  <c r="V892"/>
  <c r="T892"/>
  <c r="M892"/>
  <c r="J892"/>
  <c r="G892"/>
  <c r="D892"/>
  <c r="B892"/>
  <c r="AE891"/>
  <c r="AB891"/>
  <c r="Y891"/>
  <c r="V891"/>
  <c r="T891"/>
  <c r="M891"/>
  <c r="J891"/>
  <c r="G891"/>
  <c r="D891"/>
  <c r="B891"/>
  <c r="AE890"/>
  <c r="AB890"/>
  <c r="Y890"/>
  <c r="V890"/>
  <c r="T890"/>
  <c r="M890"/>
  <c r="J890"/>
  <c r="G890"/>
  <c r="D890"/>
  <c r="B890"/>
  <c r="AE889"/>
  <c r="AB889"/>
  <c r="Y889"/>
  <c r="V889"/>
  <c r="M889"/>
  <c r="J889"/>
  <c r="G889"/>
  <c r="D889"/>
  <c r="AG887"/>
  <c r="AF887"/>
  <c r="AE887"/>
  <c r="AD887"/>
  <c r="AC887"/>
  <c r="AB887"/>
  <c r="AA887"/>
  <c r="Z887"/>
  <c r="Y887"/>
  <c r="X887"/>
  <c r="W887"/>
  <c r="V887"/>
  <c r="T887"/>
  <c r="O887"/>
  <c r="N887"/>
  <c r="M887"/>
  <c r="L887"/>
  <c r="K887"/>
  <c r="J887"/>
  <c r="H887"/>
  <c r="G887"/>
  <c r="E887"/>
  <c r="D887"/>
  <c r="B887"/>
  <c r="AG886"/>
  <c r="AF886"/>
  <c r="AE886"/>
  <c r="AD886"/>
  <c r="AC886"/>
  <c r="AB886"/>
  <c r="Z886"/>
  <c r="Y886"/>
  <c r="X886"/>
  <c r="W886"/>
  <c r="V886"/>
  <c r="T886"/>
  <c r="O886"/>
  <c r="N886"/>
  <c r="M886"/>
  <c r="L886"/>
  <c r="K886"/>
  <c r="J886"/>
  <c r="H886"/>
  <c r="G886"/>
  <c r="E886"/>
  <c r="D886"/>
  <c r="B886"/>
  <c r="AG885"/>
  <c r="AF885"/>
  <c r="AE885"/>
  <c r="AD885"/>
  <c r="AC885"/>
  <c r="AB885"/>
  <c r="Z885"/>
  <c r="Y885"/>
  <c r="X885"/>
  <c r="W885"/>
  <c r="V885"/>
  <c r="T885"/>
  <c r="O885"/>
  <c r="N885"/>
  <c r="M885"/>
  <c r="K885"/>
  <c r="J885"/>
  <c r="H885"/>
  <c r="G885"/>
  <c r="F885"/>
  <c r="E885"/>
  <c r="D885"/>
  <c r="B885"/>
  <c r="AG884"/>
  <c r="AF884"/>
  <c r="AE884"/>
  <c r="AD884"/>
  <c r="AC884"/>
  <c r="AB884"/>
  <c r="AA884"/>
  <c r="Z884"/>
  <c r="Y884"/>
  <c r="X884"/>
  <c r="W884"/>
  <c r="V884"/>
  <c r="T884"/>
  <c r="O884"/>
  <c r="N884"/>
  <c r="M884"/>
  <c r="K884"/>
  <c r="J884"/>
  <c r="H884"/>
  <c r="G884"/>
  <c r="F884"/>
  <c r="E884"/>
  <c r="D884"/>
  <c r="B884"/>
  <c r="AF883"/>
  <c r="AE883"/>
  <c r="AC883"/>
  <c r="AB883"/>
  <c r="AA883"/>
  <c r="Z883"/>
  <c r="Y883"/>
  <c r="X883"/>
  <c r="W883"/>
  <c r="V883"/>
  <c r="T883"/>
  <c r="O883"/>
  <c r="N883"/>
  <c r="M883"/>
  <c r="L883"/>
  <c r="K883"/>
  <c r="J883"/>
  <c r="I883"/>
  <c r="H883"/>
  <c r="G883"/>
  <c r="E883"/>
  <c r="D883"/>
  <c r="B883"/>
  <c r="AF882"/>
  <c r="AE882"/>
  <c r="AC882"/>
  <c r="AB882"/>
  <c r="AA882"/>
  <c r="Z882"/>
  <c r="Y882"/>
  <c r="X882"/>
  <c r="W882"/>
  <c r="V882"/>
  <c r="T882"/>
  <c r="N882"/>
  <c r="M882"/>
  <c r="K882"/>
  <c r="J882"/>
  <c r="I882"/>
  <c r="H882"/>
  <c r="G882"/>
  <c r="F882"/>
  <c r="E882"/>
  <c r="D882"/>
  <c r="B882"/>
  <c r="AG881"/>
  <c r="AF881"/>
  <c r="AE881"/>
  <c r="AD881"/>
  <c r="AC881"/>
  <c r="AB881"/>
  <c r="AA881"/>
  <c r="Z881"/>
  <c r="Y881"/>
  <c r="W881"/>
  <c r="V881"/>
  <c r="O881"/>
  <c r="N881"/>
  <c r="M881"/>
  <c r="L881"/>
  <c r="K881"/>
  <c r="J881"/>
  <c r="I881"/>
  <c r="H881"/>
  <c r="G881"/>
  <c r="E881"/>
  <c r="D881"/>
  <c r="AE879"/>
  <c r="V879"/>
  <c r="M879"/>
  <c r="D879"/>
  <c r="AE878"/>
  <c r="V878"/>
  <c r="M878"/>
  <c r="D878"/>
  <c r="V877"/>
  <c r="D877"/>
  <c r="V876"/>
  <c r="D876"/>
  <c r="V875"/>
  <c r="D875"/>
  <c r="V874"/>
  <c r="D874"/>
  <c r="T872"/>
  <c r="B872"/>
  <c r="AE866"/>
  <c r="AB866"/>
  <c r="Y866"/>
  <c r="V866"/>
  <c r="M866"/>
  <c r="J866"/>
  <c r="G866"/>
  <c r="D866"/>
  <c r="AE865"/>
  <c r="AB865"/>
  <c r="Y865"/>
  <c r="V865"/>
  <c r="M865"/>
  <c r="J865"/>
  <c r="G865"/>
  <c r="D865"/>
  <c r="AE864"/>
  <c r="AB864"/>
  <c r="Y864"/>
  <c r="V864"/>
  <c r="M864"/>
  <c r="J864"/>
  <c r="G864"/>
  <c r="D864"/>
  <c r="AE863"/>
  <c r="AB863"/>
  <c r="Y863"/>
  <c r="V863"/>
  <c r="T863"/>
  <c r="M863"/>
  <c r="J863"/>
  <c r="G863"/>
  <c r="D863"/>
  <c r="B863"/>
  <c r="AE862"/>
  <c r="AB862"/>
  <c r="Y862"/>
  <c r="V862"/>
  <c r="T862"/>
  <c r="M862"/>
  <c r="J862"/>
  <c r="G862"/>
  <c r="D862"/>
  <c r="B862"/>
  <c r="AE861"/>
  <c r="AB861"/>
  <c r="Y861"/>
  <c r="V861"/>
  <c r="T861"/>
  <c r="M861"/>
  <c r="J861"/>
  <c r="G861"/>
  <c r="D861"/>
  <c r="B861"/>
  <c r="AE860"/>
  <c r="AB860"/>
  <c r="Y860"/>
  <c r="V860"/>
  <c r="M860"/>
  <c r="J860"/>
  <c r="G860"/>
  <c r="D860"/>
  <c r="AG858"/>
  <c r="AF858"/>
  <c r="AE858"/>
  <c r="AD858"/>
  <c r="AC858"/>
  <c r="AB858"/>
  <c r="AA858"/>
  <c r="Z858"/>
  <c r="Y858"/>
  <c r="W858"/>
  <c r="V858"/>
  <c r="T858"/>
  <c r="O858"/>
  <c r="N858"/>
  <c r="M858"/>
  <c r="L858"/>
  <c r="K858"/>
  <c r="J858"/>
  <c r="I858"/>
  <c r="H858"/>
  <c r="G858"/>
  <c r="E858"/>
  <c r="D858"/>
  <c r="B858"/>
  <c r="AF857"/>
  <c r="AE857"/>
  <c r="AC857"/>
  <c r="AB857"/>
  <c r="AA857"/>
  <c r="Z857"/>
  <c r="Y857"/>
  <c r="X857"/>
  <c r="W857"/>
  <c r="V857"/>
  <c r="T857"/>
  <c r="O857"/>
  <c r="N857"/>
  <c r="M857"/>
  <c r="L857"/>
  <c r="K857"/>
  <c r="J857"/>
  <c r="I857"/>
  <c r="H857"/>
  <c r="G857"/>
  <c r="E857"/>
  <c r="D857"/>
  <c r="B857"/>
  <c r="AF856"/>
  <c r="AE856"/>
  <c r="AC856"/>
  <c r="AB856"/>
  <c r="AA856"/>
  <c r="Z856"/>
  <c r="Y856"/>
  <c r="X856"/>
  <c r="W856"/>
  <c r="V856"/>
  <c r="T856"/>
  <c r="N856"/>
  <c r="M856"/>
  <c r="K856"/>
  <c r="J856"/>
  <c r="I856"/>
  <c r="H856"/>
  <c r="G856"/>
  <c r="F856"/>
  <c r="E856"/>
  <c r="D856"/>
  <c r="B856"/>
  <c r="AG855"/>
  <c r="AF855"/>
  <c r="AE855"/>
  <c r="AD855"/>
  <c r="AC855"/>
  <c r="AB855"/>
  <c r="AA855"/>
  <c r="Z855"/>
  <c r="Y855"/>
  <c r="W855"/>
  <c r="V855"/>
  <c r="T855"/>
  <c r="N855"/>
  <c r="M855"/>
  <c r="K855"/>
  <c r="J855"/>
  <c r="I855"/>
  <c r="H855"/>
  <c r="G855"/>
  <c r="F855"/>
  <c r="E855"/>
  <c r="D855"/>
  <c r="B855"/>
  <c r="AG854"/>
  <c r="AF854"/>
  <c r="AE854"/>
  <c r="AC854"/>
  <c r="AB854"/>
  <c r="Z854"/>
  <c r="Y854"/>
  <c r="X854"/>
  <c r="W854"/>
  <c r="V854"/>
  <c r="T854"/>
  <c r="O854"/>
  <c r="N854"/>
  <c r="M854"/>
  <c r="K854"/>
  <c r="J854"/>
  <c r="H854"/>
  <c r="G854"/>
  <c r="F854"/>
  <c r="E854"/>
  <c r="D854"/>
  <c r="B854"/>
  <c r="AG853"/>
  <c r="AF853"/>
  <c r="AE853"/>
  <c r="AC853"/>
  <c r="AB853"/>
  <c r="Z853"/>
  <c r="Y853"/>
  <c r="X853"/>
  <c r="W853"/>
  <c r="V853"/>
  <c r="T853"/>
  <c r="O853"/>
  <c r="N853"/>
  <c r="M853"/>
  <c r="L853"/>
  <c r="K853"/>
  <c r="J853"/>
  <c r="H853"/>
  <c r="G853"/>
  <c r="E853"/>
  <c r="D853"/>
  <c r="B853"/>
  <c r="AG852"/>
  <c r="AF852"/>
  <c r="AE852"/>
  <c r="AD852"/>
  <c r="AC852"/>
  <c r="AB852"/>
  <c r="AA852"/>
  <c r="Z852"/>
  <c r="Y852"/>
  <c r="W852"/>
  <c r="V852"/>
  <c r="O852"/>
  <c r="N852"/>
  <c r="M852"/>
  <c r="L852"/>
  <c r="K852"/>
  <c r="J852"/>
  <c r="I852"/>
  <c r="H852"/>
  <c r="G852"/>
  <c r="E852"/>
  <c r="D852"/>
  <c r="AE850"/>
  <c r="V850"/>
  <c r="M850"/>
  <c r="D850"/>
  <c r="AE849"/>
  <c r="V849"/>
  <c r="M849"/>
  <c r="D849"/>
  <c r="V848"/>
  <c r="D848"/>
  <c r="V847"/>
  <c r="D847"/>
  <c r="V846"/>
  <c r="D846"/>
  <c r="V845"/>
  <c r="D845"/>
  <c r="T843"/>
  <c r="B843"/>
  <c r="AE837"/>
  <c r="AB837"/>
  <c r="Y837"/>
  <c r="V837"/>
  <c r="M837"/>
  <c r="J837"/>
  <c r="G837"/>
  <c r="D837"/>
  <c r="AE836"/>
  <c r="AB836"/>
  <c r="Y836"/>
  <c r="V836"/>
  <c r="M836"/>
  <c r="J836"/>
  <c r="G836"/>
  <c r="D836"/>
  <c r="AE835"/>
  <c r="AB835"/>
  <c r="Y835"/>
  <c r="V835"/>
  <c r="M835"/>
  <c r="J835"/>
  <c r="G835"/>
  <c r="D835"/>
  <c r="AE834"/>
  <c r="AB834"/>
  <c r="Y834"/>
  <c r="V834"/>
  <c r="T834"/>
  <c r="M834"/>
  <c r="J834"/>
  <c r="G834"/>
  <c r="D834"/>
  <c r="B834"/>
  <c r="AE833"/>
  <c r="AB833"/>
  <c r="Y833"/>
  <c r="V833"/>
  <c r="T833"/>
  <c r="M833"/>
  <c r="J833"/>
  <c r="G833"/>
  <c r="D833"/>
  <c r="B833"/>
  <c r="AE832"/>
  <c r="AB832"/>
  <c r="Y832"/>
  <c r="V832"/>
  <c r="T832"/>
  <c r="M832"/>
  <c r="J832"/>
  <c r="G832"/>
  <c r="D832"/>
  <c r="B832"/>
  <c r="AE831"/>
  <c r="AB831"/>
  <c r="Y831"/>
  <c r="V831"/>
  <c r="M831"/>
  <c r="J831"/>
  <c r="G831"/>
  <c r="D831"/>
  <c r="AF829"/>
  <c r="AE829"/>
  <c r="AD829"/>
  <c r="AC829"/>
  <c r="AB829"/>
  <c r="Z829"/>
  <c r="Y829"/>
  <c r="W829"/>
  <c r="V829"/>
  <c r="T829"/>
  <c r="O829"/>
  <c r="N829"/>
  <c r="M829"/>
  <c r="K829"/>
  <c r="J829"/>
  <c r="I829"/>
  <c r="H829"/>
  <c r="G829"/>
  <c r="F829"/>
  <c r="E829"/>
  <c r="D829"/>
  <c r="B829"/>
  <c r="AG828"/>
  <c r="AF828"/>
  <c r="AE828"/>
  <c r="AC828"/>
  <c r="AB828"/>
  <c r="AA828"/>
  <c r="Z828"/>
  <c r="Y828"/>
  <c r="X828"/>
  <c r="W828"/>
  <c r="V828"/>
  <c r="T828"/>
  <c r="O828"/>
  <c r="N828"/>
  <c r="M828"/>
  <c r="K828"/>
  <c r="J828"/>
  <c r="I828"/>
  <c r="H828"/>
  <c r="G828"/>
  <c r="F828"/>
  <c r="E828"/>
  <c r="D828"/>
  <c r="B828"/>
  <c r="AG827"/>
  <c r="AF827"/>
  <c r="AE827"/>
  <c r="AC827"/>
  <c r="AB827"/>
  <c r="AA827"/>
  <c r="Z827"/>
  <c r="Y827"/>
  <c r="X827"/>
  <c r="W827"/>
  <c r="V827"/>
  <c r="T827"/>
  <c r="N827"/>
  <c r="M827"/>
  <c r="L827"/>
  <c r="K827"/>
  <c r="J827"/>
  <c r="H827"/>
  <c r="G827"/>
  <c r="E827"/>
  <c r="D827"/>
  <c r="B827"/>
  <c r="AF826"/>
  <c r="AE826"/>
  <c r="AD826"/>
  <c r="AC826"/>
  <c r="AB826"/>
  <c r="Z826"/>
  <c r="Y826"/>
  <c r="W826"/>
  <c r="V826"/>
  <c r="T826"/>
  <c r="N826"/>
  <c r="M826"/>
  <c r="L826"/>
  <c r="K826"/>
  <c r="J826"/>
  <c r="H826"/>
  <c r="G826"/>
  <c r="E826"/>
  <c r="D826"/>
  <c r="B826"/>
  <c r="AG825"/>
  <c r="AF825"/>
  <c r="AE825"/>
  <c r="AD825"/>
  <c r="AC825"/>
  <c r="AB825"/>
  <c r="AA825"/>
  <c r="Z825"/>
  <c r="Y825"/>
  <c r="W825"/>
  <c r="V825"/>
  <c r="T825"/>
  <c r="O825"/>
  <c r="N825"/>
  <c r="M825"/>
  <c r="L825"/>
  <c r="K825"/>
  <c r="J825"/>
  <c r="I825"/>
  <c r="H825"/>
  <c r="G825"/>
  <c r="E825"/>
  <c r="D825"/>
  <c r="B825"/>
  <c r="AG824"/>
  <c r="AF824"/>
  <c r="AE824"/>
  <c r="AD824"/>
  <c r="AC824"/>
  <c r="AB824"/>
  <c r="AA824"/>
  <c r="Z824"/>
  <c r="Y824"/>
  <c r="W824"/>
  <c r="V824"/>
  <c r="T824"/>
  <c r="N824"/>
  <c r="M824"/>
  <c r="K824"/>
  <c r="J824"/>
  <c r="H824"/>
  <c r="G824"/>
  <c r="F824"/>
  <c r="E824"/>
  <c r="D824"/>
  <c r="B824"/>
  <c r="AG823"/>
  <c r="AF823"/>
  <c r="AE823"/>
  <c r="AD823"/>
  <c r="AC823"/>
  <c r="AB823"/>
  <c r="AA823"/>
  <c r="Z823"/>
  <c r="Y823"/>
  <c r="W823"/>
  <c r="V823"/>
  <c r="O823"/>
  <c r="N823"/>
  <c r="M823"/>
  <c r="L823"/>
  <c r="K823"/>
  <c r="J823"/>
  <c r="I823"/>
  <c r="H823"/>
  <c r="G823"/>
  <c r="E823"/>
  <c r="D823"/>
  <c r="AE821"/>
  <c r="V821"/>
  <c r="M821"/>
  <c r="D821"/>
  <c r="AE820"/>
  <c r="V820"/>
  <c r="M820"/>
  <c r="D820"/>
  <c r="V819"/>
  <c r="D819"/>
  <c r="V818"/>
  <c r="D818"/>
  <c r="V817"/>
  <c r="D817"/>
  <c r="V816"/>
  <c r="D816"/>
  <c r="T814"/>
  <c r="B814"/>
  <c r="AE808"/>
  <c r="AB808"/>
  <c r="Y808"/>
  <c r="V808"/>
  <c r="M808"/>
  <c r="J808"/>
  <c r="G808"/>
  <c r="D808"/>
  <c r="AE807"/>
  <c r="AB807"/>
  <c r="Y807"/>
  <c r="V807"/>
  <c r="M807"/>
  <c r="J807"/>
  <c r="G807"/>
  <c r="D807"/>
  <c r="AE806"/>
  <c r="AB806"/>
  <c r="Y806"/>
  <c r="V806"/>
  <c r="M806"/>
  <c r="J806"/>
  <c r="G806"/>
  <c r="D806"/>
  <c r="AE805"/>
  <c r="AB805"/>
  <c r="Y805"/>
  <c r="V805"/>
  <c r="T805"/>
  <c r="M805"/>
  <c r="J805"/>
  <c r="G805"/>
  <c r="D805"/>
  <c r="B805"/>
  <c r="AE804"/>
  <c r="AB804"/>
  <c r="Y804"/>
  <c r="V804"/>
  <c r="T804"/>
  <c r="M804"/>
  <c r="J804"/>
  <c r="G804"/>
  <c r="D804"/>
  <c r="B804"/>
  <c r="AE803"/>
  <c r="AB803"/>
  <c r="Y803"/>
  <c r="V803"/>
  <c r="T803"/>
  <c r="M803"/>
  <c r="J803"/>
  <c r="G803"/>
  <c r="D803"/>
  <c r="B803"/>
  <c r="AE802"/>
  <c r="AB802"/>
  <c r="Y802"/>
  <c r="V802"/>
  <c r="M802"/>
  <c r="J802"/>
  <c r="G802"/>
  <c r="D802"/>
  <c r="AF800"/>
  <c r="AE800"/>
  <c r="AC800"/>
  <c r="AB800"/>
  <c r="Z800"/>
  <c r="Y800"/>
  <c r="X800"/>
  <c r="W800"/>
  <c r="V800"/>
  <c r="T800"/>
  <c r="O800"/>
  <c r="N800"/>
  <c r="M800"/>
  <c r="L800"/>
  <c r="K800"/>
  <c r="J800"/>
  <c r="I800"/>
  <c r="H800"/>
  <c r="G800"/>
  <c r="E800"/>
  <c r="D800"/>
  <c r="B800"/>
  <c r="AG799"/>
  <c r="AF799"/>
  <c r="AE799"/>
  <c r="AD799"/>
  <c r="AC799"/>
  <c r="AB799"/>
  <c r="AA799"/>
  <c r="Z799"/>
  <c r="Y799"/>
  <c r="W799"/>
  <c r="V799"/>
  <c r="T799"/>
  <c r="N799"/>
  <c r="M799"/>
  <c r="K799"/>
  <c r="J799"/>
  <c r="H799"/>
  <c r="G799"/>
  <c r="F799"/>
  <c r="E799"/>
  <c r="D799"/>
  <c r="B799"/>
  <c r="AF798"/>
  <c r="AE798"/>
  <c r="AC798"/>
  <c r="AB798"/>
  <c r="Z798"/>
  <c r="Y798"/>
  <c r="X798"/>
  <c r="W798"/>
  <c r="V798"/>
  <c r="T798"/>
  <c r="O798"/>
  <c r="N798"/>
  <c r="M798"/>
  <c r="L798"/>
  <c r="K798"/>
  <c r="J798"/>
  <c r="I798"/>
  <c r="H798"/>
  <c r="G798"/>
  <c r="E798"/>
  <c r="D798"/>
  <c r="B798"/>
  <c r="AG797"/>
  <c r="AF797"/>
  <c r="AE797"/>
  <c r="AD797"/>
  <c r="AC797"/>
  <c r="AB797"/>
  <c r="AA797"/>
  <c r="Z797"/>
  <c r="Y797"/>
  <c r="W797"/>
  <c r="V797"/>
  <c r="T797"/>
  <c r="N797"/>
  <c r="M797"/>
  <c r="K797"/>
  <c r="J797"/>
  <c r="H797"/>
  <c r="G797"/>
  <c r="F797"/>
  <c r="E797"/>
  <c r="D797"/>
  <c r="B797"/>
  <c r="AG796"/>
  <c r="AF796"/>
  <c r="AE796"/>
  <c r="AC796"/>
  <c r="AB796"/>
  <c r="AA796"/>
  <c r="Z796"/>
  <c r="Y796"/>
  <c r="X796"/>
  <c r="W796"/>
  <c r="V796"/>
  <c r="T796"/>
  <c r="O796"/>
  <c r="N796"/>
  <c r="M796"/>
  <c r="K796"/>
  <c r="J796"/>
  <c r="I796"/>
  <c r="H796"/>
  <c r="G796"/>
  <c r="F796"/>
  <c r="E796"/>
  <c r="D796"/>
  <c r="B796"/>
  <c r="AG795"/>
  <c r="AF795"/>
  <c r="AE795"/>
  <c r="AC795"/>
  <c r="AB795"/>
  <c r="AA795"/>
  <c r="Z795"/>
  <c r="Y795"/>
  <c r="X795"/>
  <c r="W795"/>
  <c r="V795"/>
  <c r="T795"/>
  <c r="N795"/>
  <c r="M795"/>
  <c r="L795"/>
  <c r="K795"/>
  <c r="J795"/>
  <c r="H795"/>
  <c r="G795"/>
  <c r="E795"/>
  <c r="D795"/>
  <c r="B795"/>
  <c r="AG794"/>
  <c r="AF794"/>
  <c r="AE794"/>
  <c r="AD794"/>
  <c r="AC794"/>
  <c r="AB794"/>
  <c r="AA794"/>
  <c r="Z794"/>
  <c r="Y794"/>
  <c r="W794"/>
  <c r="V794"/>
  <c r="O794"/>
  <c r="N794"/>
  <c r="M794"/>
  <c r="L794"/>
  <c r="K794"/>
  <c r="J794"/>
  <c r="I794"/>
  <c r="H794"/>
  <c r="G794"/>
  <c r="E794"/>
  <c r="D794"/>
  <c r="AE792"/>
  <c r="V792"/>
  <c r="M792"/>
  <c r="D792"/>
  <c r="AE791"/>
  <c r="V791"/>
  <c r="M791"/>
  <c r="D791"/>
  <c r="V790"/>
  <c r="D790"/>
  <c r="V789"/>
  <c r="D789"/>
  <c r="V788"/>
  <c r="D788"/>
  <c r="V787"/>
  <c r="D787"/>
  <c r="T785"/>
  <c r="B785"/>
  <c r="AE779"/>
  <c r="AB779"/>
  <c r="Y779"/>
  <c r="V779"/>
  <c r="M779"/>
  <c r="J779"/>
  <c r="G779"/>
  <c r="D779"/>
  <c r="AE778"/>
  <c r="AB778"/>
  <c r="Y778"/>
  <c r="V778"/>
  <c r="M778"/>
  <c r="J778"/>
  <c r="G778"/>
  <c r="D778"/>
  <c r="AE777"/>
  <c r="AB777"/>
  <c r="Y777"/>
  <c r="V777"/>
  <c r="M777"/>
  <c r="J777"/>
  <c r="G777"/>
  <c r="D777"/>
  <c r="AE776"/>
  <c r="AB776"/>
  <c r="Y776"/>
  <c r="V776"/>
  <c r="T776"/>
  <c r="M776"/>
  <c r="J776"/>
  <c r="G776"/>
  <c r="D776"/>
  <c r="B776"/>
  <c r="AE775"/>
  <c r="AB775"/>
  <c r="Y775"/>
  <c r="V775"/>
  <c r="T775"/>
  <c r="M775"/>
  <c r="J775"/>
  <c r="G775"/>
  <c r="D775"/>
  <c r="B775"/>
  <c r="AE774"/>
  <c r="AB774"/>
  <c r="Y774"/>
  <c r="V774"/>
  <c r="T774"/>
  <c r="M774"/>
  <c r="J774"/>
  <c r="G774"/>
  <c r="D774"/>
  <c r="B774"/>
  <c r="AE773"/>
  <c r="AB773"/>
  <c r="Y773"/>
  <c r="V773"/>
  <c r="M773"/>
  <c r="J773"/>
  <c r="G773"/>
  <c r="D773"/>
  <c r="AG771"/>
  <c r="AF771"/>
  <c r="AE771"/>
  <c r="AC771"/>
  <c r="AB771"/>
  <c r="AA771"/>
  <c r="Z771"/>
  <c r="Y771"/>
  <c r="X771"/>
  <c r="W771"/>
  <c r="V771"/>
  <c r="T771"/>
  <c r="O771"/>
  <c r="N771"/>
  <c r="M771"/>
  <c r="K771"/>
  <c r="J771"/>
  <c r="I771"/>
  <c r="H771"/>
  <c r="G771"/>
  <c r="F771"/>
  <c r="E771"/>
  <c r="D771"/>
  <c r="B771"/>
  <c r="AF770"/>
  <c r="AE770"/>
  <c r="AD770"/>
  <c r="AC770"/>
  <c r="AB770"/>
  <c r="Z770"/>
  <c r="Y770"/>
  <c r="W770"/>
  <c r="V770"/>
  <c r="T770"/>
  <c r="O770"/>
  <c r="N770"/>
  <c r="M770"/>
  <c r="K770"/>
  <c r="J770"/>
  <c r="I770"/>
  <c r="H770"/>
  <c r="G770"/>
  <c r="F770"/>
  <c r="E770"/>
  <c r="D770"/>
  <c r="B770"/>
  <c r="AF769"/>
  <c r="AE769"/>
  <c r="AD769"/>
  <c r="AC769"/>
  <c r="AB769"/>
  <c r="Z769"/>
  <c r="Y769"/>
  <c r="W769"/>
  <c r="V769"/>
  <c r="T769"/>
  <c r="N769"/>
  <c r="M769"/>
  <c r="L769"/>
  <c r="K769"/>
  <c r="J769"/>
  <c r="H769"/>
  <c r="G769"/>
  <c r="E769"/>
  <c r="D769"/>
  <c r="B769"/>
  <c r="AG768"/>
  <c r="AF768"/>
  <c r="AE768"/>
  <c r="AC768"/>
  <c r="AB768"/>
  <c r="AA768"/>
  <c r="Z768"/>
  <c r="Y768"/>
  <c r="X768"/>
  <c r="W768"/>
  <c r="V768"/>
  <c r="T768"/>
  <c r="N768"/>
  <c r="M768"/>
  <c r="L768"/>
  <c r="K768"/>
  <c r="J768"/>
  <c r="H768"/>
  <c r="G768"/>
  <c r="E768"/>
  <c r="D768"/>
  <c r="B768"/>
  <c r="AF767"/>
  <c r="AE767"/>
  <c r="AC767"/>
  <c r="AB767"/>
  <c r="Z767"/>
  <c r="Y767"/>
  <c r="X767"/>
  <c r="W767"/>
  <c r="V767"/>
  <c r="T767"/>
  <c r="O767"/>
  <c r="N767"/>
  <c r="M767"/>
  <c r="L767"/>
  <c r="K767"/>
  <c r="J767"/>
  <c r="I767"/>
  <c r="H767"/>
  <c r="G767"/>
  <c r="E767"/>
  <c r="D767"/>
  <c r="B767"/>
  <c r="AG766"/>
  <c r="AF766"/>
  <c r="AE766"/>
  <c r="AD766"/>
  <c r="AC766"/>
  <c r="AB766"/>
  <c r="AA766"/>
  <c r="Z766"/>
  <c r="Y766"/>
  <c r="W766"/>
  <c r="V766"/>
  <c r="T766"/>
  <c r="N766"/>
  <c r="M766"/>
  <c r="K766"/>
  <c r="J766"/>
  <c r="H766"/>
  <c r="G766"/>
  <c r="F766"/>
  <c r="E766"/>
  <c r="D766"/>
  <c r="B766"/>
  <c r="AG765"/>
  <c r="AF765"/>
  <c r="AE765"/>
  <c r="AD765"/>
  <c r="AC765"/>
  <c r="AB765"/>
  <c r="AA765"/>
  <c r="Z765"/>
  <c r="Y765"/>
  <c r="W765"/>
  <c r="V765"/>
  <c r="O765"/>
  <c r="N765"/>
  <c r="M765"/>
  <c r="L765"/>
  <c r="K765"/>
  <c r="J765"/>
  <c r="I765"/>
  <c r="H765"/>
  <c r="G765"/>
  <c r="E765"/>
  <c r="D765"/>
  <c r="AE763"/>
  <c r="V763"/>
  <c r="M763"/>
  <c r="D763"/>
  <c r="AE762"/>
  <c r="V762"/>
  <c r="M762"/>
  <c r="D762"/>
  <c r="V761"/>
  <c r="D761"/>
  <c r="V760"/>
  <c r="D760"/>
  <c r="V759"/>
  <c r="D759"/>
  <c r="V758"/>
  <c r="D758"/>
  <c r="T756"/>
  <c r="B756"/>
  <c r="AE750"/>
  <c r="AB750"/>
  <c r="Y750"/>
  <c r="V750"/>
  <c r="M750"/>
  <c r="J750"/>
  <c r="G750"/>
  <c r="D750"/>
  <c r="AE749"/>
  <c r="AB749"/>
  <c r="Y749"/>
  <c r="V749"/>
  <c r="M749"/>
  <c r="J749"/>
  <c r="G749"/>
  <c r="D749"/>
  <c r="AE748"/>
  <c r="AB748"/>
  <c r="Y748"/>
  <c r="V748"/>
  <c r="M748"/>
  <c r="J748"/>
  <c r="G748"/>
  <c r="D748"/>
  <c r="AE747"/>
  <c r="AB747"/>
  <c r="Y747"/>
  <c r="V747"/>
  <c r="T747"/>
  <c r="M747"/>
  <c r="J747"/>
  <c r="G747"/>
  <c r="D747"/>
  <c r="B747"/>
  <c r="AE746"/>
  <c r="AB746"/>
  <c r="Y746"/>
  <c r="V746"/>
  <c r="T746"/>
  <c r="M746"/>
  <c r="J746"/>
  <c r="G746"/>
  <c r="D746"/>
  <c r="B746"/>
  <c r="AE745"/>
  <c r="AB745"/>
  <c r="Y745"/>
  <c r="V745"/>
  <c r="T745"/>
  <c r="M745"/>
  <c r="J745"/>
  <c r="G745"/>
  <c r="D745"/>
  <c r="B745"/>
  <c r="AE744"/>
  <c r="AB744"/>
  <c r="Y744"/>
  <c r="V744"/>
  <c r="M744"/>
  <c r="J744"/>
  <c r="G744"/>
  <c r="D744"/>
  <c r="AF742"/>
  <c r="AE742"/>
  <c r="AC742"/>
  <c r="AB742"/>
  <c r="Z742"/>
  <c r="Y742"/>
  <c r="X742"/>
  <c r="W742"/>
  <c r="V742"/>
  <c r="T742"/>
  <c r="N742"/>
  <c r="M742"/>
  <c r="L742"/>
  <c r="K742"/>
  <c r="J742"/>
  <c r="H742"/>
  <c r="G742"/>
  <c r="E742"/>
  <c r="D742"/>
  <c r="B742"/>
  <c r="AG741"/>
  <c r="AF741"/>
  <c r="AE741"/>
  <c r="AD741"/>
  <c r="AC741"/>
  <c r="AB741"/>
  <c r="AA741"/>
  <c r="Z741"/>
  <c r="Y741"/>
  <c r="W741"/>
  <c r="V741"/>
  <c r="T741"/>
  <c r="O741"/>
  <c r="N741"/>
  <c r="M741"/>
  <c r="K741"/>
  <c r="J741"/>
  <c r="I741"/>
  <c r="H741"/>
  <c r="G741"/>
  <c r="F741"/>
  <c r="E741"/>
  <c r="D741"/>
  <c r="B741"/>
  <c r="AF740"/>
  <c r="AE740"/>
  <c r="AC740"/>
  <c r="AB740"/>
  <c r="Z740"/>
  <c r="Y740"/>
  <c r="X740"/>
  <c r="W740"/>
  <c r="V740"/>
  <c r="T740"/>
  <c r="O740"/>
  <c r="N740"/>
  <c r="M740"/>
  <c r="K740"/>
  <c r="J740"/>
  <c r="I740"/>
  <c r="H740"/>
  <c r="G740"/>
  <c r="F740"/>
  <c r="E740"/>
  <c r="D740"/>
  <c r="B740"/>
  <c r="AG739"/>
  <c r="AF739"/>
  <c r="AE739"/>
  <c r="AD739"/>
  <c r="AC739"/>
  <c r="AB739"/>
  <c r="AA739"/>
  <c r="Z739"/>
  <c r="Y739"/>
  <c r="W739"/>
  <c r="V739"/>
  <c r="T739"/>
  <c r="N739"/>
  <c r="M739"/>
  <c r="L739"/>
  <c r="K739"/>
  <c r="J739"/>
  <c r="H739"/>
  <c r="G739"/>
  <c r="E739"/>
  <c r="D739"/>
  <c r="B739"/>
  <c r="AG738"/>
  <c r="AF738"/>
  <c r="AE738"/>
  <c r="AC738"/>
  <c r="AB738"/>
  <c r="AA738"/>
  <c r="Z738"/>
  <c r="Y738"/>
  <c r="X738"/>
  <c r="W738"/>
  <c r="V738"/>
  <c r="T738"/>
  <c r="O738"/>
  <c r="N738"/>
  <c r="M738"/>
  <c r="L738"/>
  <c r="K738"/>
  <c r="J738"/>
  <c r="I738"/>
  <c r="H738"/>
  <c r="G738"/>
  <c r="E738"/>
  <c r="D738"/>
  <c r="B738"/>
  <c r="AG737"/>
  <c r="AF737"/>
  <c r="AE737"/>
  <c r="AC737"/>
  <c r="AB737"/>
  <c r="AA737"/>
  <c r="Z737"/>
  <c r="Y737"/>
  <c r="X737"/>
  <c r="W737"/>
  <c r="V737"/>
  <c r="T737"/>
  <c r="N737"/>
  <c r="M737"/>
  <c r="K737"/>
  <c r="J737"/>
  <c r="H737"/>
  <c r="G737"/>
  <c r="F737"/>
  <c r="E737"/>
  <c r="D737"/>
  <c r="B737"/>
  <c r="AG736"/>
  <c r="AF736"/>
  <c r="AE736"/>
  <c r="AD736"/>
  <c r="AC736"/>
  <c r="AB736"/>
  <c r="AA736"/>
  <c r="Z736"/>
  <c r="Y736"/>
  <c r="W736"/>
  <c r="V736"/>
  <c r="O736"/>
  <c r="N736"/>
  <c r="M736"/>
  <c r="L736"/>
  <c r="K736"/>
  <c r="J736"/>
  <c r="I736"/>
  <c r="H736"/>
  <c r="G736"/>
  <c r="E736"/>
  <c r="D736"/>
  <c r="AE734"/>
  <c r="V734"/>
  <c r="M734"/>
  <c r="D734"/>
  <c r="AE733"/>
  <c r="V733"/>
  <c r="M733"/>
  <c r="D733"/>
  <c r="V732"/>
  <c r="D732"/>
  <c r="V731"/>
  <c r="D731"/>
  <c r="V730"/>
  <c r="D730"/>
  <c r="V729"/>
  <c r="D729"/>
  <c r="T727"/>
  <c r="B727"/>
  <c r="AE721"/>
  <c r="AB721"/>
  <c r="Y721"/>
  <c r="V721"/>
  <c r="M721"/>
  <c r="J721"/>
  <c r="G721"/>
  <c r="D721"/>
  <c r="AE720"/>
  <c r="AB720"/>
  <c r="Y720"/>
  <c r="V720"/>
  <c r="M720"/>
  <c r="J720"/>
  <c r="G720"/>
  <c r="D720"/>
  <c r="AE719"/>
  <c r="AB719"/>
  <c r="Y719"/>
  <c r="V719"/>
  <c r="M719"/>
  <c r="J719"/>
  <c r="G719"/>
  <c r="D719"/>
  <c r="AE718"/>
  <c r="AB718"/>
  <c r="Y718"/>
  <c r="V718"/>
  <c r="T718"/>
  <c r="M718"/>
  <c r="J718"/>
  <c r="G718"/>
  <c r="D718"/>
  <c r="B718"/>
  <c r="AE717"/>
  <c r="AB717"/>
  <c r="Y717"/>
  <c r="V717"/>
  <c r="T717"/>
  <c r="M717"/>
  <c r="J717"/>
  <c r="G717"/>
  <c r="D717"/>
  <c r="B717"/>
  <c r="AE716"/>
  <c r="AB716"/>
  <c r="Y716"/>
  <c r="V716"/>
  <c r="T716"/>
  <c r="M716"/>
  <c r="J716"/>
  <c r="G716"/>
  <c r="D716"/>
  <c r="B716"/>
  <c r="AE715"/>
  <c r="AB715"/>
  <c r="Y715"/>
  <c r="V715"/>
  <c r="M715"/>
  <c r="J715"/>
  <c r="G715"/>
  <c r="D715"/>
  <c r="AF713"/>
  <c r="AE713"/>
  <c r="AD713"/>
  <c r="AC713"/>
  <c r="AB713"/>
  <c r="Z713"/>
  <c r="Y713"/>
  <c r="W713"/>
  <c r="V713"/>
  <c r="T713"/>
  <c r="O713"/>
  <c r="N713"/>
  <c r="M713"/>
  <c r="L713"/>
  <c r="K713"/>
  <c r="J713"/>
  <c r="I713"/>
  <c r="H713"/>
  <c r="G713"/>
  <c r="E713"/>
  <c r="D713"/>
  <c r="B713"/>
  <c r="AF712"/>
  <c r="AE712"/>
  <c r="AD712"/>
  <c r="AC712"/>
  <c r="AB712"/>
  <c r="Z712"/>
  <c r="Y712"/>
  <c r="W712"/>
  <c r="V712"/>
  <c r="T712"/>
  <c r="N712"/>
  <c r="M712"/>
  <c r="K712"/>
  <c r="J712"/>
  <c r="H712"/>
  <c r="G712"/>
  <c r="F712"/>
  <c r="E712"/>
  <c r="D712"/>
  <c r="B712"/>
  <c r="AG711"/>
  <c r="AF711"/>
  <c r="AE711"/>
  <c r="AC711"/>
  <c r="AB711"/>
  <c r="AA711"/>
  <c r="Z711"/>
  <c r="Y711"/>
  <c r="X711"/>
  <c r="W711"/>
  <c r="V711"/>
  <c r="T711"/>
  <c r="O711"/>
  <c r="N711"/>
  <c r="M711"/>
  <c r="L711"/>
  <c r="K711"/>
  <c r="J711"/>
  <c r="I711"/>
  <c r="H711"/>
  <c r="G711"/>
  <c r="E711"/>
  <c r="D711"/>
  <c r="B711"/>
  <c r="AG710"/>
  <c r="AF710"/>
  <c r="AE710"/>
  <c r="AC710"/>
  <c r="AB710"/>
  <c r="AA710"/>
  <c r="Z710"/>
  <c r="Y710"/>
  <c r="X710"/>
  <c r="W710"/>
  <c r="V710"/>
  <c r="T710"/>
  <c r="N710"/>
  <c r="M710"/>
  <c r="K710"/>
  <c r="J710"/>
  <c r="H710"/>
  <c r="G710"/>
  <c r="F710"/>
  <c r="E710"/>
  <c r="D710"/>
  <c r="B710"/>
  <c r="AF709"/>
  <c r="AE709"/>
  <c r="AC709"/>
  <c r="AB709"/>
  <c r="Z709"/>
  <c r="Y709"/>
  <c r="X709"/>
  <c r="W709"/>
  <c r="V709"/>
  <c r="T709"/>
  <c r="N709"/>
  <c r="M709"/>
  <c r="L709"/>
  <c r="K709"/>
  <c r="J709"/>
  <c r="H709"/>
  <c r="G709"/>
  <c r="E709"/>
  <c r="D709"/>
  <c r="B709"/>
  <c r="AG708"/>
  <c r="AF708"/>
  <c r="AE708"/>
  <c r="AD708"/>
  <c r="AC708"/>
  <c r="AB708"/>
  <c r="AA708"/>
  <c r="Z708"/>
  <c r="Y708"/>
  <c r="W708"/>
  <c r="V708"/>
  <c r="T708"/>
  <c r="N708"/>
  <c r="M708"/>
  <c r="L708"/>
  <c r="K708"/>
  <c r="J708"/>
  <c r="H708"/>
  <c r="G708"/>
  <c r="E708"/>
  <c r="D708"/>
  <c r="B708"/>
  <c r="AG707"/>
  <c r="AF707"/>
  <c r="AE707"/>
  <c r="AD707"/>
  <c r="AC707"/>
  <c r="AB707"/>
  <c r="AA707"/>
  <c r="Z707"/>
  <c r="Y707"/>
  <c r="W707"/>
  <c r="V707"/>
  <c r="O707"/>
  <c r="N707"/>
  <c r="M707"/>
  <c r="L707"/>
  <c r="K707"/>
  <c r="J707"/>
  <c r="I707"/>
  <c r="H707"/>
  <c r="G707"/>
  <c r="E707"/>
  <c r="D707"/>
  <c r="AE705"/>
  <c r="V705"/>
  <c r="M705"/>
  <c r="D705"/>
  <c r="AE704"/>
  <c r="V704"/>
  <c r="M704"/>
  <c r="D704"/>
  <c r="V703"/>
  <c r="D703"/>
  <c r="V702"/>
  <c r="D702"/>
  <c r="V701"/>
  <c r="D701"/>
  <c r="V700"/>
  <c r="D700"/>
  <c r="T698"/>
  <c r="B698"/>
  <c r="AE692"/>
  <c r="AB692"/>
  <c r="Y692"/>
  <c r="V692"/>
  <c r="M692"/>
  <c r="J692"/>
  <c r="G692"/>
  <c r="D692"/>
  <c r="AE691"/>
  <c r="AB691"/>
  <c r="Y691"/>
  <c r="V691"/>
  <c r="M691"/>
  <c r="J691"/>
  <c r="G691"/>
  <c r="D691"/>
  <c r="AE690"/>
  <c r="AB690"/>
  <c r="Y690"/>
  <c r="V690"/>
  <c r="M690"/>
  <c r="J690"/>
  <c r="G690"/>
  <c r="D690"/>
  <c r="AE689"/>
  <c r="AB689"/>
  <c r="Y689"/>
  <c r="V689"/>
  <c r="T689"/>
  <c r="M689"/>
  <c r="J689"/>
  <c r="G689"/>
  <c r="D689"/>
  <c r="B689"/>
  <c r="AE688"/>
  <c r="AB688"/>
  <c r="Y688"/>
  <c r="V688"/>
  <c r="T688"/>
  <c r="M688"/>
  <c r="J688"/>
  <c r="G688"/>
  <c r="D688"/>
  <c r="B688"/>
  <c r="AE687"/>
  <c r="AB687"/>
  <c r="Y687"/>
  <c r="V687"/>
  <c r="T687"/>
  <c r="M687"/>
  <c r="J687"/>
  <c r="G687"/>
  <c r="D687"/>
  <c r="B687"/>
  <c r="AE686"/>
  <c r="AB686"/>
  <c r="Y686"/>
  <c r="V686"/>
  <c r="M686"/>
  <c r="J686"/>
  <c r="G686"/>
  <c r="D686"/>
  <c r="AG684"/>
  <c r="AF684"/>
  <c r="AE684"/>
  <c r="AC684"/>
  <c r="AB684"/>
  <c r="AA684"/>
  <c r="Z684"/>
  <c r="Y684"/>
  <c r="X684"/>
  <c r="W684"/>
  <c r="V684"/>
  <c r="T684"/>
  <c r="O684"/>
  <c r="N684"/>
  <c r="M684"/>
  <c r="K684"/>
  <c r="J684"/>
  <c r="I684"/>
  <c r="H684"/>
  <c r="G684"/>
  <c r="F684"/>
  <c r="E684"/>
  <c r="D684"/>
  <c r="B684"/>
  <c r="AF683"/>
  <c r="AE683"/>
  <c r="AD683"/>
  <c r="AC683"/>
  <c r="AB683"/>
  <c r="Z683"/>
  <c r="Y683"/>
  <c r="W683"/>
  <c r="V683"/>
  <c r="T683"/>
  <c r="O683"/>
  <c r="N683"/>
  <c r="M683"/>
  <c r="K683"/>
  <c r="J683"/>
  <c r="I683"/>
  <c r="H683"/>
  <c r="G683"/>
  <c r="F683"/>
  <c r="E683"/>
  <c r="D683"/>
  <c r="B683"/>
  <c r="AF682"/>
  <c r="AE682"/>
  <c r="AD682"/>
  <c r="AC682"/>
  <c r="AB682"/>
  <c r="Z682"/>
  <c r="Y682"/>
  <c r="W682"/>
  <c r="V682"/>
  <c r="T682"/>
  <c r="N682"/>
  <c r="M682"/>
  <c r="L682"/>
  <c r="K682"/>
  <c r="J682"/>
  <c r="H682"/>
  <c r="G682"/>
  <c r="E682"/>
  <c r="D682"/>
  <c r="B682"/>
  <c r="AG681"/>
  <c r="AF681"/>
  <c r="AE681"/>
  <c r="AC681"/>
  <c r="AB681"/>
  <c r="AA681"/>
  <c r="Z681"/>
  <c r="Y681"/>
  <c r="X681"/>
  <c r="W681"/>
  <c r="V681"/>
  <c r="T681"/>
  <c r="N681"/>
  <c r="M681"/>
  <c r="L681"/>
  <c r="K681"/>
  <c r="J681"/>
  <c r="H681"/>
  <c r="G681"/>
  <c r="E681"/>
  <c r="D681"/>
  <c r="B681"/>
  <c r="AF680"/>
  <c r="AE680"/>
  <c r="AC680"/>
  <c r="AB680"/>
  <c r="Z680"/>
  <c r="Y680"/>
  <c r="X680"/>
  <c r="W680"/>
  <c r="V680"/>
  <c r="T680"/>
  <c r="O680"/>
  <c r="N680"/>
  <c r="M680"/>
  <c r="L680"/>
  <c r="K680"/>
  <c r="J680"/>
  <c r="I680"/>
  <c r="H680"/>
  <c r="G680"/>
  <c r="E680"/>
  <c r="D680"/>
  <c r="B680"/>
  <c r="AG679"/>
  <c r="AF679"/>
  <c r="AE679"/>
  <c r="AD679"/>
  <c r="AC679"/>
  <c r="AB679"/>
  <c r="AA679"/>
  <c r="Z679"/>
  <c r="Y679"/>
  <c r="W679"/>
  <c r="V679"/>
  <c r="T679"/>
  <c r="N679"/>
  <c r="M679"/>
  <c r="K679"/>
  <c r="J679"/>
  <c r="H679"/>
  <c r="G679"/>
  <c r="F679"/>
  <c r="E679"/>
  <c r="D679"/>
  <c r="B679"/>
  <c r="AG678"/>
  <c r="AF678"/>
  <c r="AE678"/>
  <c r="AD678"/>
  <c r="AC678"/>
  <c r="AB678"/>
  <c r="AA678"/>
  <c r="Z678"/>
  <c r="Y678"/>
  <c r="W678"/>
  <c r="V678"/>
  <c r="O678"/>
  <c r="N678"/>
  <c r="M678"/>
  <c r="L678"/>
  <c r="K678"/>
  <c r="J678"/>
  <c r="I678"/>
  <c r="H678"/>
  <c r="G678"/>
  <c r="E678"/>
  <c r="D678"/>
  <c r="AE676"/>
  <c r="V676"/>
  <c r="M676"/>
  <c r="D676"/>
  <c r="AE675"/>
  <c r="V675"/>
  <c r="M675"/>
  <c r="D675"/>
  <c r="V674"/>
  <c r="D674"/>
  <c r="V673"/>
  <c r="D673"/>
  <c r="V672"/>
  <c r="D672"/>
  <c r="V671"/>
  <c r="D671"/>
  <c r="T669"/>
  <c r="B669"/>
  <c r="AE663"/>
  <c r="AB663"/>
  <c r="Y663"/>
  <c r="V663"/>
  <c r="M663"/>
  <c r="J663"/>
  <c r="G663"/>
  <c r="D663"/>
  <c r="AE662"/>
  <c r="AB662"/>
  <c r="Y662"/>
  <c r="V662"/>
  <c r="M662"/>
  <c r="J662"/>
  <c r="G662"/>
  <c r="D662"/>
  <c r="AE661"/>
  <c r="AB661"/>
  <c r="Y661"/>
  <c r="V661"/>
  <c r="M661"/>
  <c r="J661"/>
  <c r="G661"/>
  <c r="D661"/>
  <c r="AE660"/>
  <c r="AB660"/>
  <c r="Y660"/>
  <c r="V660"/>
  <c r="T660"/>
  <c r="M660"/>
  <c r="J660"/>
  <c r="G660"/>
  <c r="D660"/>
  <c r="B660"/>
  <c r="AE659"/>
  <c r="AB659"/>
  <c r="Y659"/>
  <c r="V659"/>
  <c r="T659"/>
  <c r="M659"/>
  <c r="J659"/>
  <c r="G659"/>
  <c r="D659"/>
  <c r="B659"/>
  <c r="AE658"/>
  <c r="AB658"/>
  <c r="Y658"/>
  <c r="V658"/>
  <c r="T658"/>
  <c r="M658"/>
  <c r="J658"/>
  <c r="G658"/>
  <c r="D658"/>
  <c r="B658"/>
  <c r="AE657"/>
  <c r="AB657"/>
  <c r="Y657"/>
  <c r="V657"/>
  <c r="M657"/>
  <c r="J657"/>
  <c r="G657"/>
  <c r="D657"/>
  <c r="AF655"/>
  <c r="AE655"/>
  <c r="AC655"/>
  <c r="AB655"/>
  <c r="Z655"/>
  <c r="Y655"/>
  <c r="X655"/>
  <c r="W655"/>
  <c r="V655"/>
  <c r="T655"/>
  <c r="O655"/>
  <c r="N655"/>
  <c r="M655"/>
  <c r="L655"/>
  <c r="K655"/>
  <c r="J655"/>
  <c r="I655"/>
  <c r="H655"/>
  <c r="G655"/>
  <c r="E655"/>
  <c r="D655"/>
  <c r="B655"/>
  <c r="AG654"/>
  <c r="AF654"/>
  <c r="AE654"/>
  <c r="AD654"/>
  <c r="AC654"/>
  <c r="AB654"/>
  <c r="AA654"/>
  <c r="Z654"/>
  <c r="Y654"/>
  <c r="W654"/>
  <c r="V654"/>
  <c r="T654"/>
  <c r="N654"/>
  <c r="M654"/>
  <c r="K654"/>
  <c r="J654"/>
  <c r="H654"/>
  <c r="G654"/>
  <c r="F654"/>
  <c r="E654"/>
  <c r="D654"/>
  <c r="B654"/>
  <c r="AF653"/>
  <c r="AE653"/>
  <c r="AC653"/>
  <c r="AB653"/>
  <c r="Z653"/>
  <c r="Y653"/>
  <c r="X653"/>
  <c r="W653"/>
  <c r="V653"/>
  <c r="T653"/>
  <c r="O653"/>
  <c r="N653"/>
  <c r="M653"/>
  <c r="L653"/>
  <c r="K653"/>
  <c r="J653"/>
  <c r="I653"/>
  <c r="H653"/>
  <c r="G653"/>
  <c r="E653"/>
  <c r="D653"/>
  <c r="B653"/>
  <c r="AG652"/>
  <c r="AF652"/>
  <c r="AE652"/>
  <c r="AD652"/>
  <c r="AC652"/>
  <c r="AB652"/>
  <c r="AA652"/>
  <c r="Z652"/>
  <c r="Y652"/>
  <c r="W652"/>
  <c r="V652"/>
  <c r="T652"/>
  <c r="N652"/>
  <c r="M652"/>
  <c r="K652"/>
  <c r="J652"/>
  <c r="H652"/>
  <c r="G652"/>
  <c r="F652"/>
  <c r="E652"/>
  <c r="D652"/>
  <c r="B652"/>
  <c r="AG651"/>
  <c r="AF651"/>
  <c r="AE651"/>
  <c r="AC651"/>
  <c r="AB651"/>
  <c r="AA651"/>
  <c r="Z651"/>
  <c r="Y651"/>
  <c r="X651"/>
  <c r="W651"/>
  <c r="V651"/>
  <c r="T651"/>
  <c r="O651"/>
  <c r="N651"/>
  <c r="M651"/>
  <c r="K651"/>
  <c r="J651"/>
  <c r="I651"/>
  <c r="H651"/>
  <c r="G651"/>
  <c r="F651"/>
  <c r="E651"/>
  <c r="D651"/>
  <c r="B651"/>
  <c r="AG650"/>
  <c r="AF650"/>
  <c r="AE650"/>
  <c r="AC650"/>
  <c r="AB650"/>
  <c r="AA650"/>
  <c r="Z650"/>
  <c r="Y650"/>
  <c r="X650"/>
  <c r="W650"/>
  <c r="V650"/>
  <c r="T650"/>
  <c r="N650"/>
  <c r="M650"/>
  <c r="L650"/>
  <c r="K650"/>
  <c r="J650"/>
  <c r="H650"/>
  <c r="G650"/>
  <c r="E650"/>
  <c r="D650"/>
  <c r="B650"/>
  <c r="AG649"/>
  <c r="AF649"/>
  <c r="AE649"/>
  <c r="AD649"/>
  <c r="AC649"/>
  <c r="AB649"/>
  <c r="AA649"/>
  <c r="Z649"/>
  <c r="Y649"/>
  <c r="W649"/>
  <c r="V649"/>
  <c r="O649"/>
  <c r="N649"/>
  <c r="M649"/>
  <c r="L649"/>
  <c r="K649"/>
  <c r="J649"/>
  <c r="I649"/>
  <c r="H649"/>
  <c r="G649"/>
  <c r="E649"/>
  <c r="D649"/>
  <c r="AE647"/>
  <c r="V647"/>
  <c r="M647"/>
  <c r="D647"/>
  <c r="AE646"/>
  <c r="V646"/>
  <c r="M646"/>
  <c r="D646"/>
  <c r="V645"/>
  <c r="D645"/>
  <c r="V644"/>
  <c r="D644"/>
  <c r="V643"/>
  <c r="D643"/>
  <c r="V642"/>
  <c r="D642"/>
  <c r="T640"/>
  <c r="B640"/>
  <c r="AE634"/>
  <c r="AB634"/>
  <c r="Y634"/>
  <c r="V634"/>
  <c r="M634"/>
  <c r="J634"/>
  <c r="G634"/>
  <c r="D634"/>
  <c r="AE633"/>
  <c r="AB633"/>
  <c r="Y633"/>
  <c r="V633"/>
  <c r="M633"/>
  <c r="J633"/>
  <c r="G633"/>
  <c r="D633"/>
  <c r="AE632"/>
  <c r="AB632"/>
  <c r="Y632"/>
  <c r="V632"/>
  <c r="M632"/>
  <c r="J632"/>
  <c r="G632"/>
  <c r="D632"/>
  <c r="AE631"/>
  <c r="AB631"/>
  <c r="Y631"/>
  <c r="V631"/>
  <c r="T631"/>
  <c r="M631"/>
  <c r="J631"/>
  <c r="G631"/>
  <c r="D631"/>
  <c r="B631"/>
  <c r="AE630"/>
  <c r="AB630"/>
  <c r="Y630"/>
  <c r="V630"/>
  <c r="T630"/>
  <c r="M630"/>
  <c r="J630"/>
  <c r="G630"/>
  <c r="D630"/>
  <c r="B630"/>
  <c r="AE629"/>
  <c r="AB629"/>
  <c r="Y629"/>
  <c r="V629"/>
  <c r="T629"/>
  <c r="M629"/>
  <c r="J629"/>
  <c r="G629"/>
  <c r="D629"/>
  <c r="B629"/>
  <c r="AE628"/>
  <c r="AB628"/>
  <c r="Y628"/>
  <c r="V628"/>
  <c r="M628"/>
  <c r="J628"/>
  <c r="G628"/>
  <c r="D628"/>
  <c r="AG626"/>
  <c r="AF626"/>
  <c r="AE626"/>
  <c r="AC626"/>
  <c r="AB626"/>
  <c r="AA626"/>
  <c r="Z626"/>
  <c r="Y626"/>
  <c r="X626"/>
  <c r="W626"/>
  <c r="V626"/>
  <c r="T626"/>
  <c r="O626"/>
  <c r="N626"/>
  <c r="M626"/>
  <c r="K626"/>
  <c r="J626"/>
  <c r="I626"/>
  <c r="H626"/>
  <c r="G626"/>
  <c r="F626"/>
  <c r="E626"/>
  <c r="D626"/>
  <c r="B626"/>
  <c r="AF625"/>
  <c r="AE625"/>
  <c r="AD625"/>
  <c r="AC625"/>
  <c r="AB625"/>
  <c r="Z625"/>
  <c r="Y625"/>
  <c r="W625"/>
  <c r="V625"/>
  <c r="T625"/>
  <c r="O625"/>
  <c r="N625"/>
  <c r="M625"/>
  <c r="K625"/>
  <c r="J625"/>
  <c r="I625"/>
  <c r="H625"/>
  <c r="G625"/>
  <c r="F625"/>
  <c r="E625"/>
  <c r="D625"/>
  <c r="B625"/>
  <c r="AF624"/>
  <c r="AE624"/>
  <c r="AD624"/>
  <c r="AC624"/>
  <c r="AB624"/>
  <c r="Z624"/>
  <c r="Y624"/>
  <c r="W624"/>
  <c r="V624"/>
  <c r="T624"/>
  <c r="N624"/>
  <c r="M624"/>
  <c r="L624"/>
  <c r="K624"/>
  <c r="J624"/>
  <c r="H624"/>
  <c r="G624"/>
  <c r="E624"/>
  <c r="D624"/>
  <c r="B624"/>
  <c r="AG623"/>
  <c r="AF623"/>
  <c r="AE623"/>
  <c r="AC623"/>
  <c r="AB623"/>
  <c r="AA623"/>
  <c r="Z623"/>
  <c r="Y623"/>
  <c r="X623"/>
  <c r="W623"/>
  <c r="V623"/>
  <c r="T623"/>
  <c r="N623"/>
  <c r="M623"/>
  <c r="L623"/>
  <c r="K623"/>
  <c r="J623"/>
  <c r="H623"/>
  <c r="G623"/>
  <c r="E623"/>
  <c r="D623"/>
  <c r="B623"/>
  <c r="AF622"/>
  <c r="AE622"/>
  <c r="AC622"/>
  <c r="AB622"/>
  <c r="Z622"/>
  <c r="Y622"/>
  <c r="X622"/>
  <c r="W622"/>
  <c r="V622"/>
  <c r="T622"/>
  <c r="O622"/>
  <c r="N622"/>
  <c r="M622"/>
  <c r="L622"/>
  <c r="K622"/>
  <c r="J622"/>
  <c r="I622"/>
  <c r="H622"/>
  <c r="G622"/>
  <c r="E622"/>
  <c r="D622"/>
  <c r="B622"/>
  <c r="AG621"/>
  <c r="AF621"/>
  <c r="AE621"/>
  <c r="AD621"/>
  <c r="AC621"/>
  <c r="AB621"/>
  <c r="AA621"/>
  <c r="Z621"/>
  <c r="Y621"/>
  <c r="W621"/>
  <c r="V621"/>
  <c r="T621"/>
  <c r="N621"/>
  <c r="M621"/>
  <c r="K621"/>
  <c r="J621"/>
  <c r="H621"/>
  <c r="G621"/>
  <c r="F621"/>
  <c r="E621"/>
  <c r="D621"/>
  <c r="B621"/>
  <c r="AG620"/>
  <c r="AF620"/>
  <c r="AE620"/>
  <c r="AD620"/>
  <c r="AC620"/>
  <c r="AB620"/>
  <c r="AA620"/>
  <c r="Z620"/>
  <c r="Y620"/>
  <c r="W620"/>
  <c r="V620"/>
  <c r="O620"/>
  <c r="N620"/>
  <c r="M620"/>
  <c r="L620"/>
  <c r="K620"/>
  <c r="J620"/>
  <c r="I620"/>
  <c r="H620"/>
  <c r="G620"/>
  <c r="E620"/>
  <c r="D620"/>
  <c r="AE618"/>
  <c r="V618"/>
  <c r="M618"/>
  <c r="D618"/>
  <c r="AE617"/>
  <c r="V617"/>
  <c r="M617"/>
  <c r="D617"/>
  <c r="V616"/>
  <c r="D616"/>
  <c r="V615"/>
  <c r="D615"/>
  <c r="V614"/>
  <c r="D614"/>
  <c r="V613"/>
  <c r="D613"/>
  <c r="T611"/>
  <c r="B611"/>
  <c r="AE605"/>
  <c r="AB605"/>
  <c r="Y605"/>
  <c r="V605"/>
  <c r="M605"/>
  <c r="J605"/>
  <c r="G605"/>
  <c r="D605"/>
  <c r="AE604"/>
  <c r="AB604"/>
  <c r="Y604"/>
  <c r="V604"/>
  <c r="M604"/>
  <c r="J604"/>
  <c r="G604"/>
  <c r="D604"/>
  <c r="AE603"/>
  <c r="AB603"/>
  <c r="Y603"/>
  <c r="V603"/>
  <c r="M603"/>
  <c r="J603"/>
  <c r="G603"/>
  <c r="D603"/>
  <c r="AE602"/>
  <c r="AB602"/>
  <c r="Y602"/>
  <c r="V602"/>
  <c r="T602"/>
  <c r="M602"/>
  <c r="J602"/>
  <c r="G602"/>
  <c r="D602"/>
  <c r="B602"/>
  <c r="AE601"/>
  <c r="AB601"/>
  <c r="Y601"/>
  <c r="V601"/>
  <c r="T601"/>
  <c r="M601"/>
  <c r="J601"/>
  <c r="G601"/>
  <c r="D601"/>
  <c r="B601"/>
  <c r="AE600"/>
  <c r="AB600"/>
  <c r="Y600"/>
  <c r="V600"/>
  <c r="T600"/>
  <c r="M600"/>
  <c r="J600"/>
  <c r="G600"/>
  <c r="D600"/>
  <c r="B600"/>
  <c r="AE599"/>
  <c r="AB599"/>
  <c r="Y599"/>
  <c r="V599"/>
  <c r="M599"/>
  <c r="J599"/>
  <c r="G599"/>
  <c r="D599"/>
  <c r="AF597"/>
  <c r="AE597"/>
  <c r="AC597"/>
  <c r="AB597"/>
  <c r="Z597"/>
  <c r="Y597"/>
  <c r="X597"/>
  <c r="W597"/>
  <c r="V597"/>
  <c r="T597"/>
  <c r="O597"/>
  <c r="N597"/>
  <c r="M597"/>
  <c r="L597"/>
  <c r="K597"/>
  <c r="J597"/>
  <c r="I597"/>
  <c r="H597"/>
  <c r="G597"/>
  <c r="E597"/>
  <c r="D597"/>
  <c r="B597"/>
  <c r="AG596"/>
  <c r="AF596"/>
  <c r="AE596"/>
  <c r="AD596"/>
  <c r="AC596"/>
  <c r="AB596"/>
  <c r="AA596"/>
  <c r="Z596"/>
  <c r="Y596"/>
  <c r="W596"/>
  <c r="V596"/>
  <c r="T596"/>
  <c r="N596"/>
  <c r="M596"/>
  <c r="K596"/>
  <c r="J596"/>
  <c r="H596"/>
  <c r="G596"/>
  <c r="F596"/>
  <c r="E596"/>
  <c r="D596"/>
  <c r="B596"/>
  <c r="AF595"/>
  <c r="AE595"/>
  <c r="AC595"/>
  <c r="AB595"/>
  <c r="Z595"/>
  <c r="Y595"/>
  <c r="X595"/>
  <c r="W595"/>
  <c r="V595"/>
  <c r="T595"/>
  <c r="O595"/>
  <c r="N595"/>
  <c r="M595"/>
  <c r="L595"/>
  <c r="K595"/>
  <c r="J595"/>
  <c r="I595"/>
  <c r="H595"/>
  <c r="G595"/>
  <c r="E595"/>
  <c r="D595"/>
  <c r="B595"/>
  <c r="AG594"/>
  <c r="AF594"/>
  <c r="AE594"/>
  <c r="AD594"/>
  <c r="AC594"/>
  <c r="AB594"/>
  <c r="AA594"/>
  <c r="Z594"/>
  <c r="Y594"/>
  <c r="W594"/>
  <c r="V594"/>
  <c r="T594"/>
  <c r="N594"/>
  <c r="M594"/>
  <c r="K594"/>
  <c r="J594"/>
  <c r="H594"/>
  <c r="G594"/>
  <c r="F594"/>
  <c r="E594"/>
  <c r="D594"/>
  <c r="B594"/>
  <c r="AG593"/>
  <c r="AF593"/>
  <c r="AE593"/>
  <c r="AC593"/>
  <c r="AB593"/>
  <c r="AA593"/>
  <c r="Z593"/>
  <c r="Y593"/>
  <c r="X593"/>
  <c r="W593"/>
  <c r="V593"/>
  <c r="T593"/>
  <c r="O593"/>
  <c r="N593"/>
  <c r="M593"/>
  <c r="K593"/>
  <c r="J593"/>
  <c r="I593"/>
  <c r="H593"/>
  <c r="G593"/>
  <c r="F593"/>
  <c r="E593"/>
  <c r="D593"/>
  <c r="B593"/>
  <c r="AG592"/>
  <c r="AF592"/>
  <c r="AE592"/>
  <c r="AC592"/>
  <c r="AB592"/>
  <c r="AA592"/>
  <c r="Z592"/>
  <c r="Y592"/>
  <c r="X592"/>
  <c r="W592"/>
  <c r="V592"/>
  <c r="T592"/>
  <c r="N592"/>
  <c r="M592"/>
  <c r="L592"/>
  <c r="K592"/>
  <c r="J592"/>
  <c r="H592"/>
  <c r="G592"/>
  <c r="E592"/>
  <c r="D592"/>
  <c r="B592"/>
  <c r="AG591"/>
  <c r="AF591"/>
  <c r="AE591"/>
  <c r="AD591"/>
  <c r="AC591"/>
  <c r="AB591"/>
  <c r="AA591"/>
  <c r="Z591"/>
  <c r="Y591"/>
  <c r="W591"/>
  <c r="V591"/>
  <c r="O591"/>
  <c r="N591"/>
  <c r="M591"/>
  <c r="L591"/>
  <c r="K591"/>
  <c r="J591"/>
  <c r="I591"/>
  <c r="H591"/>
  <c r="G591"/>
  <c r="E591"/>
  <c r="D591"/>
  <c r="AE589"/>
  <c r="V589"/>
  <c r="M589"/>
  <c r="D589"/>
  <c r="AE588"/>
  <c r="V588"/>
  <c r="M588"/>
  <c r="D588"/>
  <c r="V587"/>
  <c r="D587"/>
  <c r="V586"/>
  <c r="D586"/>
  <c r="V585"/>
  <c r="D585"/>
  <c r="V584"/>
  <c r="D584"/>
  <c r="T582"/>
  <c r="B582"/>
  <c r="AE576"/>
  <c r="AB576"/>
  <c r="Y576"/>
  <c r="V576"/>
  <c r="M576"/>
  <c r="J576"/>
  <c r="G576"/>
  <c r="D576"/>
  <c r="AE575"/>
  <c r="AB575"/>
  <c r="Y575"/>
  <c r="V575"/>
  <c r="M575"/>
  <c r="J575"/>
  <c r="G575"/>
  <c r="D575"/>
  <c r="AE574"/>
  <c r="AB574"/>
  <c r="Y574"/>
  <c r="V574"/>
  <c r="M574"/>
  <c r="J574"/>
  <c r="G574"/>
  <c r="D574"/>
  <c r="AE573"/>
  <c r="AB573"/>
  <c r="Y573"/>
  <c r="V573"/>
  <c r="T573"/>
  <c r="M573"/>
  <c r="J573"/>
  <c r="G573"/>
  <c r="D573"/>
  <c r="B573"/>
  <c r="AE572"/>
  <c r="AB572"/>
  <c r="Y572"/>
  <c r="V572"/>
  <c r="T572"/>
  <c r="M572"/>
  <c r="J572"/>
  <c r="G572"/>
  <c r="D572"/>
  <c r="B572"/>
  <c r="AE571"/>
  <c r="AB571"/>
  <c r="Y571"/>
  <c r="V571"/>
  <c r="T571"/>
  <c r="M571"/>
  <c r="J571"/>
  <c r="G571"/>
  <c r="D571"/>
  <c r="B571"/>
  <c r="AE570"/>
  <c r="AB570"/>
  <c r="Y570"/>
  <c r="V570"/>
  <c r="M570"/>
  <c r="J570"/>
  <c r="G570"/>
  <c r="D570"/>
  <c r="AF568"/>
  <c r="AE568"/>
  <c r="AC568"/>
  <c r="AB568"/>
  <c r="Z568"/>
  <c r="Y568"/>
  <c r="W568"/>
  <c r="V568"/>
  <c r="T568"/>
  <c r="N568"/>
  <c r="M568"/>
  <c r="L568"/>
  <c r="K568"/>
  <c r="J568"/>
  <c r="H568"/>
  <c r="G568"/>
  <c r="F568"/>
  <c r="E568"/>
  <c r="D568"/>
  <c r="B568"/>
  <c r="AF567"/>
  <c r="AE567"/>
  <c r="AC567"/>
  <c r="AB567"/>
  <c r="Z567"/>
  <c r="Y567"/>
  <c r="W567"/>
  <c r="V567"/>
  <c r="T567"/>
  <c r="N567"/>
  <c r="M567"/>
  <c r="L567"/>
  <c r="K567"/>
  <c r="J567"/>
  <c r="H567"/>
  <c r="G567"/>
  <c r="E567"/>
  <c r="D567"/>
  <c r="B567"/>
  <c r="AF566"/>
  <c r="AE566"/>
  <c r="AC566"/>
  <c r="AB566"/>
  <c r="AA566"/>
  <c r="Z566"/>
  <c r="Y566"/>
  <c r="W566"/>
  <c r="V566"/>
  <c r="T566"/>
  <c r="O566"/>
  <c r="N566"/>
  <c r="M566"/>
  <c r="K566"/>
  <c r="J566"/>
  <c r="H566"/>
  <c r="G566"/>
  <c r="F566"/>
  <c r="E566"/>
  <c r="D566"/>
  <c r="B566"/>
  <c r="AF565"/>
  <c r="AE565"/>
  <c r="AC565"/>
  <c r="AB565"/>
  <c r="Z565"/>
  <c r="Y565"/>
  <c r="W565"/>
  <c r="V565"/>
  <c r="T565"/>
  <c r="O565"/>
  <c r="N565"/>
  <c r="M565"/>
  <c r="K565"/>
  <c r="J565"/>
  <c r="H565"/>
  <c r="G565"/>
  <c r="F565"/>
  <c r="E565"/>
  <c r="D565"/>
  <c r="B565"/>
  <c r="AF564"/>
  <c r="AE564"/>
  <c r="AD564"/>
  <c r="AC564"/>
  <c r="AB564"/>
  <c r="Z564"/>
  <c r="Y564"/>
  <c r="W564"/>
  <c r="V564"/>
  <c r="T564"/>
  <c r="N564"/>
  <c r="M564"/>
  <c r="K564"/>
  <c r="J564"/>
  <c r="H564"/>
  <c r="G564"/>
  <c r="E564"/>
  <c r="D564"/>
  <c r="B564"/>
  <c r="AH563"/>
  <c r="AG563"/>
  <c r="AF563"/>
  <c r="AE563"/>
  <c r="AD563"/>
  <c r="AC563"/>
  <c r="AB563"/>
  <c r="AA563"/>
  <c r="Z563"/>
  <c r="Y563"/>
  <c r="X563"/>
  <c r="W563"/>
  <c r="V563"/>
  <c r="T563"/>
  <c r="O563"/>
  <c r="N563"/>
  <c r="M563"/>
  <c r="L563"/>
  <c r="K563"/>
  <c r="J563"/>
  <c r="I563"/>
  <c r="H563"/>
  <c r="G563"/>
  <c r="F563"/>
  <c r="E563"/>
  <c r="D563"/>
  <c r="B563"/>
  <c r="AG562"/>
  <c r="AF562"/>
  <c r="AE562"/>
  <c r="AD562"/>
  <c r="AC562"/>
  <c r="AB562"/>
  <c r="AA562"/>
  <c r="Z562"/>
  <c r="Y562"/>
  <c r="W562"/>
  <c r="V562"/>
  <c r="O562"/>
  <c r="N562"/>
  <c r="M562"/>
  <c r="L562"/>
  <c r="K562"/>
  <c r="J562"/>
  <c r="I562"/>
  <c r="H562"/>
  <c r="G562"/>
  <c r="E562"/>
  <c r="D562"/>
  <c r="AE560"/>
  <c r="V560"/>
  <c r="M560"/>
  <c r="D560"/>
  <c r="AE559"/>
  <c r="V559"/>
  <c r="M559"/>
  <c r="D559"/>
  <c r="V558"/>
  <c r="D558"/>
  <c r="V557"/>
  <c r="D557"/>
  <c r="V556"/>
  <c r="D556"/>
  <c r="V555"/>
  <c r="D555"/>
  <c r="T553"/>
  <c r="B553"/>
  <c r="AE547"/>
  <c r="AB547"/>
  <c r="Y547"/>
  <c r="V547"/>
  <c r="M547"/>
  <c r="J547"/>
  <c r="G547"/>
  <c r="D547"/>
  <c r="AE546"/>
  <c r="AB546"/>
  <c r="Y546"/>
  <c r="V546"/>
  <c r="M546"/>
  <c r="J546"/>
  <c r="G546"/>
  <c r="D546"/>
  <c r="AE545"/>
  <c r="AB545"/>
  <c r="Y545"/>
  <c r="V545"/>
  <c r="M545"/>
  <c r="J545"/>
  <c r="G545"/>
  <c r="D545"/>
  <c r="AE544"/>
  <c r="AB544"/>
  <c r="Y544"/>
  <c r="V544"/>
  <c r="T544"/>
  <c r="M544"/>
  <c r="J544"/>
  <c r="G544"/>
  <c r="D544"/>
  <c r="B544"/>
  <c r="AE543"/>
  <c r="AB543"/>
  <c r="Y543"/>
  <c r="V543"/>
  <c r="T543"/>
  <c r="M543"/>
  <c r="J543"/>
  <c r="G543"/>
  <c r="D543"/>
  <c r="B543"/>
  <c r="AE542"/>
  <c r="AB542"/>
  <c r="Y542"/>
  <c r="V542"/>
  <c r="T542"/>
  <c r="M542"/>
  <c r="J542"/>
  <c r="G542"/>
  <c r="D542"/>
  <c r="B542"/>
  <c r="AE541"/>
  <c r="AB541"/>
  <c r="Y541"/>
  <c r="V541"/>
  <c r="M541"/>
  <c r="J541"/>
  <c r="G541"/>
  <c r="D541"/>
  <c r="AF539"/>
  <c r="AE539"/>
  <c r="AC539"/>
  <c r="AB539"/>
  <c r="Z539"/>
  <c r="Y539"/>
  <c r="W539"/>
  <c r="V539"/>
  <c r="T539"/>
  <c r="N539"/>
  <c r="M539"/>
  <c r="K539"/>
  <c r="J539"/>
  <c r="H539"/>
  <c r="G539"/>
  <c r="E539"/>
  <c r="D539"/>
  <c r="B539"/>
  <c r="AF538"/>
  <c r="AE538"/>
  <c r="AC538"/>
  <c r="AB538"/>
  <c r="Z538"/>
  <c r="Y538"/>
  <c r="W538"/>
  <c r="V538"/>
  <c r="T538"/>
  <c r="N538"/>
  <c r="M538"/>
  <c r="K538"/>
  <c r="J538"/>
  <c r="H538"/>
  <c r="G538"/>
  <c r="E538"/>
  <c r="D538"/>
  <c r="B538"/>
  <c r="AF537"/>
  <c r="AE537"/>
  <c r="AC537"/>
  <c r="AB537"/>
  <c r="AA537"/>
  <c r="Z537"/>
  <c r="Y537"/>
  <c r="W537"/>
  <c r="V537"/>
  <c r="T537"/>
  <c r="N537"/>
  <c r="M537"/>
  <c r="K537"/>
  <c r="J537"/>
  <c r="I537"/>
  <c r="H537"/>
  <c r="G537"/>
  <c r="E537"/>
  <c r="D537"/>
  <c r="B537"/>
  <c r="AF536"/>
  <c r="AE536"/>
  <c r="AC536"/>
  <c r="AB536"/>
  <c r="Z536"/>
  <c r="Y536"/>
  <c r="W536"/>
  <c r="V536"/>
  <c r="T536"/>
  <c r="N536"/>
  <c r="M536"/>
  <c r="K536"/>
  <c r="J536"/>
  <c r="H536"/>
  <c r="G536"/>
  <c r="E536"/>
  <c r="D536"/>
  <c r="B536"/>
  <c r="AF535"/>
  <c r="AE535"/>
  <c r="AC535"/>
  <c r="AB535"/>
  <c r="AA535"/>
  <c r="Z535"/>
  <c r="Y535"/>
  <c r="W535"/>
  <c r="V535"/>
  <c r="T535"/>
  <c r="N535"/>
  <c r="M535"/>
  <c r="K535"/>
  <c r="J535"/>
  <c r="I535"/>
  <c r="H535"/>
  <c r="G535"/>
  <c r="E535"/>
  <c r="D535"/>
  <c r="B535"/>
  <c r="AG534"/>
  <c r="AF534"/>
  <c r="AE534"/>
  <c r="AD534"/>
  <c r="AC534"/>
  <c r="AB534"/>
  <c r="AA534"/>
  <c r="Z534"/>
  <c r="Y534"/>
  <c r="X534"/>
  <c r="W534"/>
  <c r="V534"/>
  <c r="T534"/>
  <c r="O534"/>
  <c r="N534"/>
  <c r="M534"/>
  <c r="L534"/>
  <c r="K534"/>
  <c r="J534"/>
  <c r="I534"/>
  <c r="H534"/>
  <c r="G534"/>
  <c r="F534"/>
  <c r="E534"/>
  <c r="D534"/>
  <c r="B534"/>
  <c r="AG533"/>
  <c r="AF533"/>
  <c r="AE533"/>
  <c r="AD533"/>
  <c r="AC533"/>
  <c r="AB533"/>
  <c r="AA533"/>
  <c r="Z533"/>
  <c r="Y533"/>
  <c r="W533"/>
  <c r="V533"/>
  <c r="O533"/>
  <c r="N533"/>
  <c r="M533"/>
  <c r="L533"/>
  <c r="K533"/>
  <c r="J533"/>
  <c r="I533"/>
  <c r="H533"/>
  <c r="G533"/>
  <c r="E533"/>
  <c r="D533"/>
  <c r="AE531"/>
  <c r="V531"/>
  <c r="M531"/>
  <c r="D531"/>
  <c r="AE530"/>
  <c r="V530"/>
  <c r="M530"/>
  <c r="D530"/>
  <c r="V529"/>
  <c r="D529"/>
  <c r="V528"/>
  <c r="D528"/>
  <c r="V527"/>
  <c r="D527"/>
  <c r="V526"/>
  <c r="D526"/>
  <c r="T524"/>
  <c r="B524"/>
  <c r="AE518"/>
  <c r="AB518"/>
  <c r="Y518"/>
  <c r="V518"/>
  <c r="M518"/>
  <c r="J518"/>
  <c r="G518"/>
  <c r="D518"/>
  <c r="AE517"/>
  <c r="AB517"/>
  <c r="Y517"/>
  <c r="V517"/>
  <c r="M517"/>
  <c r="J517"/>
  <c r="G517"/>
  <c r="D517"/>
  <c r="AE516"/>
  <c r="AB516"/>
  <c r="Y516"/>
  <c r="V516"/>
  <c r="M516"/>
  <c r="J516"/>
  <c r="G516"/>
  <c r="D516"/>
  <c r="AE515"/>
  <c r="AB515"/>
  <c r="Y515"/>
  <c r="V515"/>
  <c r="T515"/>
  <c r="M515"/>
  <c r="J515"/>
  <c r="G515"/>
  <c r="D515"/>
  <c r="B515"/>
  <c r="AE514"/>
  <c r="AB514"/>
  <c r="Y514"/>
  <c r="V514"/>
  <c r="T514"/>
  <c r="M514"/>
  <c r="J514"/>
  <c r="G514"/>
  <c r="D514"/>
  <c r="B514"/>
  <c r="AE513"/>
  <c r="AB513"/>
  <c r="Y513"/>
  <c r="V513"/>
  <c r="T513"/>
  <c r="M513"/>
  <c r="J513"/>
  <c r="G513"/>
  <c r="D513"/>
  <c r="B513"/>
  <c r="AE512"/>
  <c r="AB512"/>
  <c r="Y512"/>
  <c r="V512"/>
  <c r="M512"/>
  <c r="J512"/>
  <c r="G512"/>
  <c r="D512"/>
  <c r="AF510"/>
  <c r="AE510"/>
  <c r="AC510"/>
  <c r="AB510"/>
  <c r="Z510"/>
  <c r="Y510"/>
  <c r="W510"/>
  <c r="V510"/>
  <c r="T510"/>
  <c r="N510"/>
  <c r="M510"/>
  <c r="K510"/>
  <c r="J510"/>
  <c r="H510"/>
  <c r="G510"/>
  <c r="E510"/>
  <c r="D510"/>
  <c r="B510"/>
  <c r="AF509"/>
  <c r="AE509"/>
  <c r="AC509"/>
  <c r="AB509"/>
  <c r="Z509"/>
  <c r="Y509"/>
  <c r="W509"/>
  <c r="V509"/>
  <c r="T509"/>
  <c r="N509"/>
  <c r="M509"/>
  <c r="K509"/>
  <c r="J509"/>
  <c r="H509"/>
  <c r="G509"/>
  <c r="E509"/>
  <c r="D509"/>
  <c r="B509"/>
  <c r="AF508"/>
  <c r="AE508"/>
  <c r="AC508"/>
  <c r="AB508"/>
  <c r="AA508"/>
  <c r="Z508"/>
  <c r="Y508"/>
  <c r="W508"/>
  <c r="V508"/>
  <c r="T508"/>
  <c r="N508"/>
  <c r="M508"/>
  <c r="K508"/>
  <c r="J508"/>
  <c r="I508"/>
  <c r="H508"/>
  <c r="G508"/>
  <c r="E508"/>
  <c r="D508"/>
  <c r="B508"/>
  <c r="AF507"/>
  <c r="AE507"/>
  <c r="AC507"/>
  <c r="AB507"/>
  <c r="Z507"/>
  <c r="Y507"/>
  <c r="W507"/>
  <c r="V507"/>
  <c r="T507"/>
  <c r="N507"/>
  <c r="M507"/>
  <c r="K507"/>
  <c r="J507"/>
  <c r="H507"/>
  <c r="G507"/>
  <c r="E507"/>
  <c r="D507"/>
  <c r="B507"/>
  <c r="AF506"/>
  <c r="AE506"/>
  <c r="AC506"/>
  <c r="AB506"/>
  <c r="AA506"/>
  <c r="Z506"/>
  <c r="Y506"/>
  <c r="W506"/>
  <c r="V506"/>
  <c r="T506"/>
  <c r="N506"/>
  <c r="M506"/>
  <c r="K506"/>
  <c r="J506"/>
  <c r="I506"/>
  <c r="H506"/>
  <c r="G506"/>
  <c r="E506"/>
  <c r="D506"/>
  <c r="B506"/>
  <c r="AG505"/>
  <c r="AF505"/>
  <c r="AE505"/>
  <c r="AD505"/>
  <c r="AC505"/>
  <c r="AB505"/>
  <c r="AA505"/>
  <c r="Z505"/>
  <c r="Y505"/>
  <c r="X505"/>
  <c r="W505"/>
  <c r="V505"/>
  <c r="T505"/>
  <c r="O505"/>
  <c r="N505"/>
  <c r="M505"/>
  <c r="L505"/>
  <c r="K505"/>
  <c r="J505"/>
  <c r="I505"/>
  <c r="H505"/>
  <c r="G505"/>
  <c r="F505"/>
  <c r="E505"/>
  <c r="D505"/>
  <c r="B505"/>
  <c r="AG504"/>
  <c r="AF504"/>
  <c r="AE504"/>
  <c r="AD504"/>
  <c r="AC504"/>
  <c r="AB504"/>
  <c r="AA504"/>
  <c r="Z504"/>
  <c r="Y504"/>
  <c r="W504"/>
  <c r="V504"/>
  <c r="O504"/>
  <c r="N504"/>
  <c r="M504"/>
  <c r="L504"/>
  <c r="K504"/>
  <c r="J504"/>
  <c r="I504"/>
  <c r="H504"/>
  <c r="G504"/>
  <c r="E504"/>
  <c r="D504"/>
  <c r="AE502"/>
  <c r="V502"/>
  <c r="M502"/>
  <c r="D502"/>
  <c r="AE501"/>
  <c r="V501"/>
  <c r="M501"/>
  <c r="D501"/>
  <c r="V500"/>
  <c r="D500"/>
  <c r="V499"/>
  <c r="D499"/>
  <c r="V498"/>
  <c r="D498"/>
  <c r="V497"/>
  <c r="D497"/>
  <c r="T495"/>
  <c r="B495"/>
  <c r="AE489"/>
  <c r="AB489"/>
  <c r="Y489"/>
  <c r="V489"/>
  <c r="M489"/>
  <c r="J489"/>
  <c r="G489"/>
  <c r="D489"/>
  <c r="AE488"/>
  <c r="AB488"/>
  <c r="Y488"/>
  <c r="V488"/>
  <c r="M488"/>
  <c r="J488"/>
  <c r="G488"/>
  <c r="D488"/>
  <c r="AE487"/>
  <c r="AB487"/>
  <c r="Y487"/>
  <c r="V487"/>
  <c r="M487"/>
  <c r="J487"/>
  <c r="G487"/>
  <c r="D487"/>
  <c r="AE486"/>
  <c r="AB486"/>
  <c r="Y486"/>
  <c r="V486"/>
  <c r="T486"/>
  <c r="M486"/>
  <c r="J486"/>
  <c r="G486"/>
  <c r="D486"/>
  <c r="B486"/>
  <c r="AE485"/>
  <c r="AB485"/>
  <c r="Y485"/>
  <c r="V485"/>
  <c r="T485"/>
  <c r="M485"/>
  <c r="J485"/>
  <c r="G485"/>
  <c r="D485"/>
  <c r="B485"/>
  <c r="AE484"/>
  <c r="AB484"/>
  <c r="Y484"/>
  <c r="V484"/>
  <c r="T484"/>
  <c r="M484"/>
  <c r="J484"/>
  <c r="G484"/>
  <c r="D484"/>
  <c r="B484"/>
  <c r="AE483"/>
  <c r="AB483"/>
  <c r="Y483"/>
  <c r="V483"/>
  <c r="M483"/>
  <c r="J483"/>
  <c r="G483"/>
  <c r="D483"/>
  <c r="AF481"/>
  <c r="AE481"/>
  <c r="AC481"/>
  <c r="AB481"/>
  <c r="Z481"/>
  <c r="Y481"/>
  <c r="W481"/>
  <c r="V481"/>
  <c r="T481"/>
  <c r="N481"/>
  <c r="M481"/>
  <c r="K481"/>
  <c r="J481"/>
  <c r="H481"/>
  <c r="G481"/>
  <c r="E481"/>
  <c r="D481"/>
  <c r="B481"/>
  <c r="AF480"/>
  <c r="AE480"/>
  <c r="AC480"/>
  <c r="AB480"/>
  <c r="Z480"/>
  <c r="Y480"/>
  <c r="W480"/>
  <c r="V480"/>
  <c r="T480"/>
  <c r="N480"/>
  <c r="M480"/>
  <c r="K480"/>
  <c r="J480"/>
  <c r="H480"/>
  <c r="G480"/>
  <c r="E480"/>
  <c r="D480"/>
  <c r="B480"/>
  <c r="AF479"/>
  <c r="AE479"/>
  <c r="AC479"/>
  <c r="AB479"/>
  <c r="AA479"/>
  <c r="Z479"/>
  <c r="Y479"/>
  <c r="W479"/>
  <c r="V479"/>
  <c r="T479"/>
  <c r="N479"/>
  <c r="M479"/>
  <c r="K479"/>
  <c r="J479"/>
  <c r="I479"/>
  <c r="H479"/>
  <c r="G479"/>
  <c r="E479"/>
  <c r="D479"/>
  <c r="B479"/>
  <c r="AF478"/>
  <c r="AE478"/>
  <c r="AC478"/>
  <c r="AB478"/>
  <c r="Z478"/>
  <c r="Y478"/>
  <c r="W478"/>
  <c r="V478"/>
  <c r="T478"/>
  <c r="N478"/>
  <c r="M478"/>
  <c r="K478"/>
  <c r="J478"/>
  <c r="H478"/>
  <c r="G478"/>
  <c r="E478"/>
  <c r="D478"/>
  <c r="B478"/>
  <c r="AF477"/>
  <c r="AE477"/>
  <c r="AC477"/>
  <c r="AB477"/>
  <c r="AA477"/>
  <c r="Z477"/>
  <c r="Y477"/>
  <c r="W477"/>
  <c r="V477"/>
  <c r="T477"/>
  <c r="N477"/>
  <c r="M477"/>
  <c r="K477"/>
  <c r="J477"/>
  <c r="I477"/>
  <c r="H477"/>
  <c r="G477"/>
  <c r="E477"/>
  <c r="D477"/>
  <c r="B477"/>
  <c r="AG476"/>
  <c r="AF476"/>
  <c r="AE476"/>
  <c r="AD476"/>
  <c r="AC476"/>
  <c r="AB476"/>
  <c r="AA476"/>
  <c r="Z476"/>
  <c r="Y476"/>
  <c r="X476"/>
  <c r="W476"/>
  <c r="V476"/>
  <c r="T476"/>
  <c r="O476"/>
  <c r="N476"/>
  <c r="M476"/>
  <c r="L476"/>
  <c r="K476"/>
  <c r="J476"/>
  <c r="I476"/>
  <c r="H476"/>
  <c r="G476"/>
  <c r="F476"/>
  <c r="E476"/>
  <c r="D476"/>
  <c r="B476"/>
  <c r="AG475"/>
  <c r="AF475"/>
  <c r="AE475"/>
  <c r="AD475"/>
  <c r="AC475"/>
  <c r="AB475"/>
  <c r="AA475"/>
  <c r="Z475"/>
  <c r="Y475"/>
  <c r="W475"/>
  <c r="V475"/>
  <c r="O475"/>
  <c r="N475"/>
  <c r="M475"/>
  <c r="L475"/>
  <c r="K475"/>
  <c r="J475"/>
  <c r="I475"/>
  <c r="H475"/>
  <c r="G475"/>
  <c r="E475"/>
  <c r="D475"/>
  <c r="AE473"/>
  <c r="V473"/>
  <c r="M473"/>
  <c r="D473"/>
  <c r="AE472"/>
  <c r="V472"/>
  <c r="M472"/>
  <c r="D472"/>
  <c r="V471"/>
  <c r="D471"/>
  <c r="V470"/>
  <c r="D470"/>
  <c r="V469"/>
  <c r="D469"/>
  <c r="V468"/>
  <c r="D468"/>
  <c r="T466"/>
  <c r="B466"/>
  <c r="AE460"/>
  <c r="AB460"/>
  <c r="Y460"/>
  <c r="V460"/>
  <c r="M460"/>
  <c r="J460"/>
  <c r="G460"/>
  <c r="D460"/>
  <c r="AE459"/>
  <c r="AB459"/>
  <c r="Y459"/>
  <c r="V459"/>
  <c r="M459"/>
  <c r="J459"/>
  <c r="G459"/>
  <c r="D459"/>
  <c r="AE458"/>
  <c r="AB458"/>
  <c r="Y458"/>
  <c r="V458"/>
  <c r="M458"/>
  <c r="J458"/>
  <c r="G458"/>
  <c r="D458"/>
  <c r="AE457"/>
  <c r="AB457"/>
  <c r="Y457"/>
  <c r="V457"/>
  <c r="T457"/>
  <c r="M457"/>
  <c r="J457"/>
  <c r="G457"/>
  <c r="D457"/>
  <c r="B457"/>
  <c r="AE456"/>
  <c r="AB456"/>
  <c r="Y456"/>
  <c r="V456"/>
  <c r="T456"/>
  <c r="M456"/>
  <c r="J456"/>
  <c r="G456"/>
  <c r="D456"/>
  <c r="B456"/>
  <c r="AE455"/>
  <c r="AB455"/>
  <c r="Y455"/>
  <c r="V455"/>
  <c r="T455"/>
  <c r="M455"/>
  <c r="J455"/>
  <c r="G455"/>
  <c r="D455"/>
  <c r="B455"/>
  <c r="AE454"/>
  <c r="AB454"/>
  <c r="Y454"/>
  <c r="V454"/>
  <c r="M454"/>
  <c r="J454"/>
  <c r="G454"/>
  <c r="D454"/>
  <c r="AG452"/>
  <c r="AF452"/>
  <c r="AE452"/>
  <c r="AC452"/>
  <c r="AB452"/>
  <c r="AA452"/>
  <c r="Z452"/>
  <c r="Y452"/>
  <c r="W452"/>
  <c r="V452"/>
  <c r="T452"/>
  <c r="O452"/>
  <c r="N452"/>
  <c r="M452"/>
  <c r="K452"/>
  <c r="J452"/>
  <c r="I452"/>
  <c r="H452"/>
  <c r="G452"/>
  <c r="F452"/>
  <c r="E452"/>
  <c r="D452"/>
  <c r="B452"/>
  <c r="AG451"/>
  <c r="AF451"/>
  <c r="AE451"/>
  <c r="AC451"/>
  <c r="AB451"/>
  <c r="Z451"/>
  <c r="Y451"/>
  <c r="X451"/>
  <c r="W451"/>
  <c r="V451"/>
  <c r="T451"/>
  <c r="O451"/>
  <c r="N451"/>
  <c r="M451"/>
  <c r="K451"/>
  <c r="J451"/>
  <c r="H451"/>
  <c r="G451"/>
  <c r="E451"/>
  <c r="D451"/>
  <c r="B451"/>
  <c r="AG450"/>
  <c r="AF450"/>
  <c r="AE450"/>
  <c r="AD450"/>
  <c r="AC450"/>
  <c r="AB450"/>
  <c r="Z450"/>
  <c r="Y450"/>
  <c r="W450"/>
  <c r="V450"/>
  <c r="T450"/>
  <c r="O450"/>
  <c r="N450"/>
  <c r="M450"/>
  <c r="K450"/>
  <c r="J450"/>
  <c r="H450"/>
  <c r="G450"/>
  <c r="E450"/>
  <c r="D450"/>
  <c r="B450"/>
  <c r="AF449"/>
  <c r="AE449"/>
  <c r="AC449"/>
  <c r="AB449"/>
  <c r="AA449"/>
  <c r="Z449"/>
  <c r="Y449"/>
  <c r="X449"/>
  <c r="W449"/>
  <c r="V449"/>
  <c r="T449"/>
  <c r="N449"/>
  <c r="M449"/>
  <c r="K449"/>
  <c r="J449"/>
  <c r="I449"/>
  <c r="H449"/>
  <c r="G449"/>
  <c r="F449"/>
  <c r="E449"/>
  <c r="D449"/>
  <c r="B449"/>
  <c r="AG448"/>
  <c r="AF448"/>
  <c r="AE448"/>
  <c r="AC448"/>
  <c r="AB448"/>
  <c r="AA448"/>
  <c r="Z448"/>
  <c r="Y448"/>
  <c r="X448"/>
  <c r="W448"/>
  <c r="V448"/>
  <c r="T448"/>
  <c r="O448"/>
  <c r="N448"/>
  <c r="M448"/>
  <c r="K448"/>
  <c r="J448"/>
  <c r="I448"/>
  <c r="H448"/>
  <c r="G448"/>
  <c r="F448"/>
  <c r="E448"/>
  <c r="D448"/>
  <c r="B448"/>
  <c r="AG447"/>
  <c r="AF447"/>
  <c r="AE447"/>
  <c r="AD447"/>
  <c r="AC447"/>
  <c r="AB447"/>
  <c r="AA447"/>
  <c r="Z447"/>
  <c r="Y447"/>
  <c r="X447"/>
  <c r="W447"/>
  <c r="V447"/>
  <c r="T447"/>
  <c r="O447"/>
  <c r="N447"/>
  <c r="M447"/>
  <c r="L447"/>
  <c r="K447"/>
  <c r="J447"/>
  <c r="I447"/>
  <c r="H447"/>
  <c r="G447"/>
  <c r="F447"/>
  <c r="E447"/>
  <c r="D447"/>
  <c r="B447"/>
  <c r="AG446"/>
  <c r="AF446"/>
  <c r="AE446"/>
  <c r="AD446"/>
  <c r="AC446"/>
  <c r="AB446"/>
  <c r="AA446"/>
  <c r="Z446"/>
  <c r="Y446"/>
  <c r="W446"/>
  <c r="V446"/>
  <c r="O446"/>
  <c r="N446"/>
  <c r="M446"/>
  <c r="L446"/>
  <c r="K446"/>
  <c r="J446"/>
  <c r="I446"/>
  <c r="H446"/>
  <c r="G446"/>
  <c r="E446"/>
  <c r="D446"/>
  <c r="AE444"/>
  <c r="V444"/>
  <c r="M444"/>
  <c r="D444"/>
  <c r="AE443"/>
  <c r="V443"/>
  <c r="M443"/>
  <c r="D443"/>
  <c r="V442"/>
  <c r="D442"/>
  <c r="V441"/>
  <c r="D441"/>
  <c r="V440"/>
  <c r="D440"/>
  <c r="V439"/>
  <c r="D439"/>
  <c r="T437"/>
  <c r="B437"/>
  <c r="AE431"/>
  <c r="AB431"/>
  <c r="Y431"/>
  <c r="V431"/>
  <c r="M431"/>
  <c r="J431"/>
  <c r="G431"/>
  <c r="D431"/>
  <c r="AE430"/>
  <c r="AB430"/>
  <c r="Y430"/>
  <c r="V430"/>
  <c r="M430"/>
  <c r="J430"/>
  <c r="G430"/>
  <c r="D430"/>
  <c r="AE429"/>
  <c r="AB429"/>
  <c r="Y429"/>
  <c r="V429"/>
  <c r="M429"/>
  <c r="J429"/>
  <c r="G429"/>
  <c r="D429"/>
  <c r="AE428"/>
  <c r="AB428"/>
  <c r="Y428"/>
  <c r="V428"/>
  <c r="T428"/>
  <c r="M428"/>
  <c r="J428"/>
  <c r="G428"/>
  <c r="D428"/>
  <c r="B428"/>
  <c r="AE427"/>
  <c r="AB427"/>
  <c r="Y427"/>
  <c r="V427"/>
  <c r="T427"/>
  <c r="M427"/>
  <c r="J427"/>
  <c r="G427"/>
  <c r="D427"/>
  <c r="B427"/>
  <c r="AE426"/>
  <c r="AB426"/>
  <c r="Y426"/>
  <c r="V426"/>
  <c r="T426"/>
  <c r="M426"/>
  <c r="J426"/>
  <c r="G426"/>
  <c r="D426"/>
  <c r="B426"/>
  <c r="AE425"/>
  <c r="AB425"/>
  <c r="Y425"/>
  <c r="V425"/>
  <c r="M425"/>
  <c r="J425"/>
  <c r="G425"/>
  <c r="D425"/>
  <c r="AG423"/>
  <c r="AF423"/>
  <c r="AE423"/>
  <c r="AC423"/>
  <c r="AB423"/>
  <c r="AA423"/>
  <c r="Z423"/>
  <c r="Y423"/>
  <c r="W423"/>
  <c r="V423"/>
  <c r="T423"/>
  <c r="O423"/>
  <c r="N423"/>
  <c r="M423"/>
  <c r="K423"/>
  <c r="J423"/>
  <c r="I423"/>
  <c r="H423"/>
  <c r="G423"/>
  <c r="E423"/>
  <c r="D423"/>
  <c r="B423"/>
  <c r="AG422"/>
  <c r="AF422"/>
  <c r="AE422"/>
  <c r="AD422"/>
  <c r="AC422"/>
  <c r="AB422"/>
  <c r="Z422"/>
  <c r="Y422"/>
  <c r="W422"/>
  <c r="V422"/>
  <c r="T422"/>
  <c r="O422"/>
  <c r="N422"/>
  <c r="M422"/>
  <c r="K422"/>
  <c r="J422"/>
  <c r="H422"/>
  <c r="G422"/>
  <c r="E422"/>
  <c r="D422"/>
  <c r="B422"/>
  <c r="AG421"/>
  <c r="AF421"/>
  <c r="AE421"/>
  <c r="AC421"/>
  <c r="AB421"/>
  <c r="AA421"/>
  <c r="Z421"/>
  <c r="Y421"/>
  <c r="W421"/>
  <c r="V421"/>
  <c r="T421"/>
  <c r="O421"/>
  <c r="N421"/>
  <c r="M421"/>
  <c r="K421"/>
  <c r="J421"/>
  <c r="H421"/>
  <c r="G421"/>
  <c r="F421"/>
  <c r="E421"/>
  <c r="D421"/>
  <c r="B421"/>
  <c r="AG420"/>
  <c r="AF420"/>
  <c r="AE420"/>
  <c r="AC420"/>
  <c r="AB420"/>
  <c r="AA420"/>
  <c r="Z420"/>
  <c r="Y420"/>
  <c r="X420"/>
  <c r="W420"/>
  <c r="V420"/>
  <c r="T420"/>
  <c r="N420"/>
  <c r="M420"/>
  <c r="L420"/>
  <c r="K420"/>
  <c r="J420"/>
  <c r="I420"/>
  <c r="H420"/>
  <c r="G420"/>
  <c r="F420"/>
  <c r="E420"/>
  <c r="D420"/>
  <c r="B420"/>
  <c r="AG419"/>
  <c r="AF419"/>
  <c r="AE419"/>
  <c r="AD419"/>
  <c r="AC419"/>
  <c r="AB419"/>
  <c r="AA419"/>
  <c r="Z419"/>
  <c r="Y419"/>
  <c r="X419"/>
  <c r="W419"/>
  <c r="V419"/>
  <c r="T419"/>
  <c r="O419"/>
  <c r="N419"/>
  <c r="M419"/>
  <c r="L419"/>
  <c r="K419"/>
  <c r="J419"/>
  <c r="I419"/>
  <c r="H419"/>
  <c r="G419"/>
  <c r="F419"/>
  <c r="E419"/>
  <c r="D419"/>
  <c r="B419"/>
  <c r="AG418"/>
  <c r="AF418"/>
  <c r="AE418"/>
  <c r="AD418"/>
  <c r="AC418"/>
  <c r="AB418"/>
  <c r="AA418"/>
  <c r="Z418"/>
  <c r="Y418"/>
  <c r="X418"/>
  <c r="W418"/>
  <c r="V418"/>
  <c r="T418"/>
  <c r="O418"/>
  <c r="N418"/>
  <c r="M418"/>
  <c r="L418"/>
  <c r="K418"/>
  <c r="J418"/>
  <c r="I418"/>
  <c r="H418"/>
  <c r="G418"/>
  <c r="F418"/>
  <c r="E418"/>
  <c r="D418"/>
  <c r="B418"/>
  <c r="AG417"/>
  <c r="AF417"/>
  <c r="AE417"/>
  <c r="AD417"/>
  <c r="AC417"/>
  <c r="AB417"/>
  <c r="AA417"/>
  <c r="Z417"/>
  <c r="Y417"/>
  <c r="W417"/>
  <c r="V417"/>
  <c r="O417"/>
  <c r="N417"/>
  <c r="M417"/>
  <c r="L417"/>
  <c r="K417"/>
  <c r="J417"/>
  <c r="I417"/>
  <c r="H417"/>
  <c r="G417"/>
  <c r="E417"/>
  <c r="D417"/>
  <c r="AE415"/>
  <c r="V415"/>
  <c r="M415"/>
  <c r="D415"/>
  <c r="AE414"/>
  <c r="V414"/>
  <c r="M414"/>
  <c r="D414"/>
  <c r="V413"/>
  <c r="D413"/>
  <c r="V412"/>
  <c r="D412"/>
  <c r="V411"/>
  <c r="D411"/>
  <c r="V410"/>
  <c r="D410"/>
  <c r="T408"/>
  <c r="B408"/>
  <c r="AE402"/>
  <c r="AB402"/>
  <c r="Y402"/>
  <c r="V402"/>
  <c r="M402"/>
  <c r="J402"/>
  <c r="G402"/>
  <c r="D402"/>
  <c r="AE401"/>
  <c r="AB401"/>
  <c r="Y401"/>
  <c r="V401"/>
  <c r="M401"/>
  <c r="J401"/>
  <c r="G401"/>
  <c r="D401"/>
  <c r="AE400"/>
  <c r="AB400"/>
  <c r="Y400"/>
  <c r="V400"/>
  <c r="M400"/>
  <c r="J400"/>
  <c r="G400"/>
  <c r="D400"/>
  <c r="AE399"/>
  <c r="AB399"/>
  <c r="Y399"/>
  <c r="V399"/>
  <c r="T399"/>
  <c r="M399"/>
  <c r="J399"/>
  <c r="G399"/>
  <c r="D399"/>
  <c r="B399"/>
  <c r="AE398"/>
  <c r="AB398"/>
  <c r="Y398"/>
  <c r="V398"/>
  <c r="T398"/>
  <c r="M398"/>
  <c r="J398"/>
  <c r="G398"/>
  <c r="D398"/>
  <c r="B398"/>
  <c r="AE397"/>
  <c r="AB397"/>
  <c r="Y397"/>
  <c r="V397"/>
  <c r="T397"/>
  <c r="M397"/>
  <c r="J397"/>
  <c r="G397"/>
  <c r="D397"/>
  <c r="B397"/>
  <c r="AE396"/>
  <c r="AB396"/>
  <c r="Y396"/>
  <c r="V396"/>
  <c r="M396"/>
  <c r="J396"/>
  <c r="G396"/>
  <c r="D396"/>
  <c r="AG394"/>
  <c r="AF394"/>
  <c r="AE394"/>
  <c r="AD394"/>
  <c r="AC394"/>
  <c r="AB394"/>
  <c r="AA394"/>
  <c r="Z394"/>
  <c r="Y394"/>
  <c r="W394"/>
  <c r="V394"/>
  <c r="T394"/>
  <c r="O394"/>
  <c r="N394"/>
  <c r="M394"/>
  <c r="K394"/>
  <c r="J394"/>
  <c r="I394"/>
  <c r="H394"/>
  <c r="G394"/>
  <c r="E394"/>
  <c r="D394"/>
  <c r="B394"/>
  <c r="AG393"/>
  <c r="AF393"/>
  <c r="AE393"/>
  <c r="AD393"/>
  <c r="AC393"/>
  <c r="AB393"/>
  <c r="Z393"/>
  <c r="Y393"/>
  <c r="W393"/>
  <c r="V393"/>
  <c r="T393"/>
  <c r="O393"/>
  <c r="N393"/>
  <c r="M393"/>
  <c r="K393"/>
  <c r="J393"/>
  <c r="H393"/>
  <c r="G393"/>
  <c r="E393"/>
  <c r="D393"/>
  <c r="B393"/>
  <c r="AG392"/>
  <c r="AF392"/>
  <c r="AE392"/>
  <c r="AD392"/>
  <c r="AC392"/>
  <c r="AB392"/>
  <c r="Z392"/>
  <c r="Y392"/>
  <c r="W392"/>
  <c r="V392"/>
  <c r="T392"/>
  <c r="O392"/>
  <c r="N392"/>
  <c r="M392"/>
  <c r="K392"/>
  <c r="J392"/>
  <c r="H392"/>
  <c r="G392"/>
  <c r="F392"/>
  <c r="E392"/>
  <c r="D392"/>
  <c r="B392"/>
  <c r="AG391"/>
  <c r="AF391"/>
  <c r="AE391"/>
  <c r="AC391"/>
  <c r="AB391"/>
  <c r="AA391"/>
  <c r="Z391"/>
  <c r="Y391"/>
  <c r="X391"/>
  <c r="W391"/>
  <c r="V391"/>
  <c r="T391"/>
  <c r="N391"/>
  <c r="M391"/>
  <c r="L391"/>
  <c r="K391"/>
  <c r="J391"/>
  <c r="I391"/>
  <c r="H391"/>
  <c r="G391"/>
  <c r="F391"/>
  <c r="E391"/>
  <c r="D391"/>
  <c r="B391"/>
  <c r="AG390"/>
  <c r="AF390"/>
  <c r="AE390"/>
  <c r="AC390"/>
  <c r="AB390"/>
  <c r="AA390"/>
  <c r="Z390"/>
  <c r="Y390"/>
  <c r="X390"/>
  <c r="W390"/>
  <c r="V390"/>
  <c r="T390"/>
  <c r="O390"/>
  <c r="N390"/>
  <c r="M390"/>
  <c r="L390"/>
  <c r="K390"/>
  <c r="J390"/>
  <c r="I390"/>
  <c r="H390"/>
  <c r="G390"/>
  <c r="F390"/>
  <c r="E390"/>
  <c r="D390"/>
  <c r="B390"/>
  <c r="AG389"/>
  <c r="AF389"/>
  <c r="AE389"/>
  <c r="AD389"/>
  <c r="AC389"/>
  <c r="AB389"/>
  <c r="AA389"/>
  <c r="Z389"/>
  <c r="Y389"/>
  <c r="X389"/>
  <c r="W389"/>
  <c r="V389"/>
  <c r="T389"/>
  <c r="O389"/>
  <c r="N389"/>
  <c r="M389"/>
  <c r="L389"/>
  <c r="K389"/>
  <c r="J389"/>
  <c r="I389"/>
  <c r="H389"/>
  <c r="G389"/>
  <c r="F389"/>
  <c r="E389"/>
  <c r="D389"/>
  <c r="B389"/>
  <c r="AG388"/>
  <c r="AF388"/>
  <c r="AE388"/>
  <c r="AD388"/>
  <c r="AC388"/>
  <c r="AB388"/>
  <c r="AA388"/>
  <c r="Z388"/>
  <c r="Y388"/>
  <c r="W388"/>
  <c r="V388"/>
  <c r="O388"/>
  <c r="N388"/>
  <c r="M388"/>
  <c r="L388"/>
  <c r="K388"/>
  <c r="J388"/>
  <c r="I388"/>
  <c r="H388"/>
  <c r="G388"/>
  <c r="E388"/>
  <c r="D388"/>
  <c r="AE386"/>
  <c r="V386"/>
  <c r="M386"/>
  <c r="D386"/>
  <c r="AE385"/>
  <c r="V385"/>
  <c r="M385"/>
  <c r="D385"/>
  <c r="V384"/>
  <c r="D384"/>
  <c r="V383"/>
  <c r="D383"/>
  <c r="V382"/>
  <c r="D382"/>
  <c r="V381"/>
  <c r="D381"/>
  <c r="T379"/>
  <c r="B379"/>
  <c r="AE373"/>
  <c r="AB373"/>
  <c r="Y373"/>
  <c r="V373"/>
  <c r="M373"/>
  <c r="J373"/>
  <c r="G373"/>
  <c r="D373"/>
  <c r="AE372"/>
  <c r="AB372"/>
  <c r="Y372"/>
  <c r="V372"/>
  <c r="M372"/>
  <c r="J372"/>
  <c r="G372"/>
  <c r="D372"/>
  <c r="AE371"/>
  <c r="AB371"/>
  <c r="Y371"/>
  <c r="V371"/>
  <c r="M371"/>
  <c r="J371"/>
  <c r="G371"/>
  <c r="D371"/>
  <c r="AE370"/>
  <c r="AB370"/>
  <c r="Y370"/>
  <c r="V370"/>
  <c r="T370"/>
  <c r="M370"/>
  <c r="J370"/>
  <c r="G370"/>
  <c r="D370"/>
  <c r="B370"/>
  <c r="AE369"/>
  <c r="AB369"/>
  <c r="Y369"/>
  <c r="V369"/>
  <c r="T369"/>
  <c r="M369"/>
  <c r="J369"/>
  <c r="G369"/>
  <c r="D369"/>
  <c r="B369"/>
  <c r="AE368"/>
  <c r="AB368"/>
  <c r="Y368"/>
  <c r="V368"/>
  <c r="T368"/>
  <c r="M368"/>
  <c r="J368"/>
  <c r="G368"/>
  <c r="D368"/>
  <c r="B368"/>
  <c r="AE367"/>
  <c r="AB367"/>
  <c r="Y367"/>
  <c r="V367"/>
  <c r="M367"/>
  <c r="J367"/>
  <c r="G367"/>
  <c r="D367"/>
  <c r="AG365"/>
  <c r="AF365"/>
  <c r="AE365"/>
  <c r="AD365"/>
  <c r="AC365"/>
  <c r="AB365"/>
  <c r="AA365"/>
  <c r="Z365"/>
  <c r="Y365"/>
  <c r="W365"/>
  <c r="V365"/>
  <c r="T365"/>
  <c r="O365"/>
  <c r="N365"/>
  <c r="M365"/>
  <c r="K365"/>
  <c r="J365"/>
  <c r="I365"/>
  <c r="H365"/>
  <c r="G365"/>
  <c r="E365"/>
  <c r="D365"/>
  <c r="B365"/>
  <c r="AG364"/>
  <c r="AF364"/>
  <c r="AE364"/>
  <c r="AD364"/>
  <c r="AC364"/>
  <c r="AB364"/>
  <c r="Z364"/>
  <c r="Y364"/>
  <c r="W364"/>
  <c r="V364"/>
  <c r="T364"/>
  <c r="O364"/>
  <c r="N364"/>
  <c r="M364"/>
  <c r="K364"/>
  <c r="J364"/>
  <c r="H364"/>
  <c r="G364"/>
  <c r="E364"/>
  <c r="D364"/>
  <c r="B364"/>
  <c r="AG363"/>
  <c r="AF363"/>
  <c r="AE363"/>
  <c r="AD363"/>
  <c r="AC363"/>
  <c r="AB363"/>
  <c r="Z363"/>
  <c r="Y363"/>
  <c r="W363"/>
  <c r="V363"/>
  <c r="T363"/>
  <c r="O363"/>
  <c r="N363"/>
  <c r="M363"/>
  <c r="K363"/>
  <c r="J363"/>
  <c r="H363"/>
  <c r="G363"/>
  <c r="F363"/>
  <c r="E363"/>
  <c r="D363"/>
  <c r="B363"/>
  <c r="AG362"/>
  <c r="AF362"/>
  <c r="AE362"/>
  <c r="AC362"/>
  <c r="AB362"/>
  <c r="AA362"/>
  <c r="Z362"/>
  <c r="Y362"/>
  <c r="X362"/>
  <c r="W362"/>
  <c r="V362"/>
  <c r="T362"/>
  <c r="N362"/>
  <c r="M362"/>
  <c r="L362"/>
  <c r="K362"/>
  <c r="J362"/>
  <c r="I362"/>
  <c r="H362"/>
  <c r="G362"/>
  <c r="F362"/>
  <c r="E362"/>
  <c r="D362"/>
  <c r="B362"/>
  <c r="AG361"/>
  <c r="AF361"/>
  <c r="AE361"/>
  <c r="AC361"/>
  <c r="AB361"/>
  <c r="AA361"/>
  <c r="Z361"/>
  <c r="Y361"/>
  <c r="X361"/>
  <c r="W361"/>
  <c r="V361"/>
  <c r="T361"/>
  <c r="O361"/>
  <c r="N361"/>
  <c r="M361"/>
  <c r="L361"/>
  <c r="K361"/>
  <c r="J361"/>
  <c r="I361"/>
  <c r="H361"/>
  <c r="G361"/>
  <c r="F361"/>
  <c r="E361"/>
  <c r="D361"/>
  <c r="B361"/>
  <c r="AG360"/>
  <c r="AF360"/>
  <c r="AE360"/>
  <c r="AD360"/>
  <c r="AC360"/>
  <c r="AB360"/>
  <c r="AA360"/>
  <c r="Z360"/>
  <c r="Y360"/>
  <c r="X360"/>
  <c r="W360"/>
  <c r="V360"/>
  <c r="T360"/>
  <c r="O360"/>
  <c r="N360"/>
  <c r="M360"/>
  <c r="L360"/>
  <c r="K360"/>
  <c r="J360"/>
  <c r="I360"/>
  <c r="H360"/>
  <c r="G360"/>
  <c r="F360"/>
  <c r="E360"/>
  <c r="D360"/>
  <c r="B360"/>
  <c r="AG359"/>
  <c r="AF359"/>
  <c r="AE359"/>
  <c r="AD359"/>
  <c r="AC359"/>
  <c r="AB359"/>
  <c r="AA359"/>
  <c r="Z359"/>
  <c r="Y359"/>
  <c r="W359"/>
  <c r="V359"/>
  <c r="O359"/>
  <c r="N359"/>
  <c r="M359"/>
  <c r="L359"/>
  <c r="K359"/>
  <c r="J359"/>
  <c r="I359"/>
  <c r="H359"/>
  <c r="G359"/>
  <c r="E359"/>
  <c r="D359"/>
  <c r="AE357"/>
  <c r="V357"/>
  <c r="M357"/>
  <c r="D357"/>
  <c r="AE356"/>
  <c r="V356"/>
  <c r="M356"/>
  <c r="D356"/>
  <c r="V355"/>
  <c r="D355"/>
  <c r="V354"/>
  <c r="D354"/>
  <c r="V353"/>
  <c r="D353"/>
  <c r="V352"/>
  <c r="D352"/>
  <c r="T350"/>
  <c r="B350"/>
  <c r="AE344"/>
  <c r="AB344"/>
  <c r="Y344"/>
  <c r="V344"/>
  <c r="M344"/>
  <c r="J344"/>
  <c r="G344"/>
  <c r="D344"/>
  <c r="AE343"/>
  <c r="AB343"/>
  <c r="Y343"/>
  <c r="V343"/>
  <c r="M343"/>
  <c r="J343"/>
  <c r="G343"/>
  <c r="D343"/>
  <c r="AE342"/>
  <c r="AB342"/>
  <c r="Y342"/>
  <c r="V342"/>
  <c r="M342"/>
  <c r="J342"/>
  <c r="G342"/>
  <c r="D342"/>
  <c r="AE341"/>
  <c r="AB341"/>
  <c r="Y341"/>
  <c r="V341"/>
  <c r="T341"/>
  <c r="M341"/>
  <c r="J341"/>
  <c r="G341"/>
  <c r="D341"/>
  <c r="B341"/>
  <c r="AE340"/>
  <c r="AB340"/>
  <c r="Y340"/>
  <c r="V340"/>
  <c r="T340"/>
  <c r="M340"/>
  <c r="J340"/>
  <c r="G340"/>
  <c r="D340"/>
  <c r="B340"/>
  <c r="AE339"/>
  <c r="AB339"/>
  <c r="Y339"/>
  <c r="V339"/>
  <c r="T339"/>
  <c r="M339"/>
  <c r="J339"/>
  <c r="G339"/>
  <c r="D339"/>
  <c r="B339"/>
  <c r="AE338"/>
  <c r="AB338"/>
  <c r="Y338"/>
  <c r="V338"/>
  <c r="M338"/>
  <c r="J338"/>
  <c r="G338"/>
  <c r="D338"/>
  <c r="AG336"/>
  <c r="AF336"/>
  <c r="AE336"/>
  <c r="AD336"/>
  <c r="AC336"/>
  <c r="AB336"/>
  <c r="AA336"/>
  <c r="Z336"/>
  <c r="Y336"/>
  <c r="W336"/>
  <c r="V336"/>
  <c r="T336"/>
  <c r="O336"/>
  <c r="N336"/>
  <c r="M336"/>
  <c r="L336"/>
  <c r="K336"/>
  <c r="J336"/>
  <c r="I336"/>
  <c r="H336"/>
  <c r="G336"/>
  <c r="E336"/>
  <c r="D336"/>
  <c r="B336"/>
  <c r="AG335"/>
  <c r="AF335"/>
  <c r="AE335"/>
  <c r="AD335"/>
  <c r="AC335"/>
  <c r="AB335"/>
  <c r="Z335"/>
  <c r="Y335"/>
  <c r="W335"/>
  <c r="V335"/>
  <c r="T335"/>
  <c r="O335"/>
  <c r="N335"/>
  <c r="M335"/>
  <c r="L335"/>
  <c r="K335"/>
  <c r="J335"/>
  <c r="H335"/>
  <c r="G335"/>
  <c r="E335"/>
  <c r="D335"/>
  <c r="B335"/>
  <c r="AG334"/>
  <c r="AF334"/>
  <c r="AE334"/>
  <c r="AD334"/>
  <c r="AC334"/>
  <c r="AB334"/>
  <c r="Z334"/>
  <c r="Y334"/>
  <c r="W334"/>
  <c r="T334"/>
  <c r="O334"/>
  <c r="N334"/>
  <c r="M334"/>
  <c r="L334"/>
  <c r="K334"/>
  <c r="J334"/>
  <c r="H334"/>
  <c r="G334"/>
  <c r="E334"/>
  <c r="D334"/>
  <c r="B334"/>
  <c r="AG333"/>
  <c r="AF333"/>
  <c r="AE333"/>
  <c r="AC333"/>
  <c r="AB333"/>
  <c r="AA333"/>
  <c r="Z333"/>
  <c r="Y333"/>
  <c r="X333"/>
  <c r="W333"/>
  <c r="V333"/>
  <c r="T333"/>
  <c r="O333"/>
  <c r="N333"/>
  <c r="M333"/>
  <c r="K333"/>
  <c r="J333"/>
  <c r="I333"/>
  <c r="H333"/>
  <c r="G333"/>
  <c r="F333"/>
  <c r="E333"/>
  <c r="D333"/>
  <c r="B333"/>
  <c r="AG332"/>
  <c r="AF332"/>
  <c r="AE332"/>
  <c r="AC332"/>
  <c r="AB332"/>
  <c r="AA332"/>
  <c r="Z332"/>
  <c r="Y332"/>
  <c r="X332"/>
  <c r="W332"/>
  <c r="V332"/>
  <c r="T332"/>
  <c r="O332"/>
  <c r="N332"/>
  <c r="M332"/>
  <c r="K332"/>
  <c r="J332"/>
  <c r="I332"/>
  <c r="H332"/>
  <c r="G332"/>
  <c r="F332"/>
  <c r="E332"/>
  <c r="D332"/>
  <c r="B332"/>
  <c r="AG331"/>
  <c r="AF331"/>
  <c r="AE331"/>
  <c r="AD331"/>
  <c r="AC331"/>
  <c r="AB331"/>
  <c r="AA331"/>
  <c r="Z331"/>
  <c r="Y331"/>
  <c r="X331"/>
  <c r="W331"/>
  <c r="V331"/>
  <c r="T331"/>
  <c r="O331"/>
  <c r="N331"/>
  <c r="M331"/>
  <c r="L331"/>
  <c r="K331"/>
  <c r="J331"/>
  <c r="I331"/>
  <c r="H331"/>
  <c r="G331"/>
  <c r="F331"/>
  <c r="E331"/>
  <c r="D331"/>
  <c r="B331"/>
  <c r="AG330"/>
  <c r="AF330"/>
  <c r="AE330"/>
  <c r="AD330"/>
  <c r="AC330"/>
  <c r="AB330"/>
  <c r="AA330"/>
  <c r="Z330"/>
  <c r="Y330"/>
  <c r="W330"/>
  <c r="V330"/>
  <c r="O330"/>
  <c r="N330"/>
  <c r="M330"/>
  <c r="L330"/>
  <c r="K330"/>
  <c r="J330"/>
  <c r="I330"/>
  <c r="H330"/>
  <c r="G330"/>
  <c r="E330"/>
  <c r="D330"/>
  <c r="AE328"/>
  <c r="V328"/>
  <c r="M328"/>
  <c r="D328"/>
  <c r="AE327"/>
  <c r="V327"/>
  <c r="M327"/>
  <c r="D327"/>
  <c r="V326"/>
  <c r="D326"/>
  <c r="V325"/>
  <c r="D325"/>
  <c r="V324"/>
  <c r="D324"/>
  <c r="V323"/>
  <c r="D323"/>
  <c r="T321"/>
  <c r="B321"/>
  <c r="AE315"/>
  <c r="AB315"/>
  <c r="Y315"/>
  <c r="V315"/>
  <c r="M315"/>
  <c r="J315"/>
  <c r="G315"/>
  <c r="D315"/>
  <c r="AE314"/>
  <c r="AB314"/>
  <c r="Y314"/>
  <c r="V314"/>
  <c r="M314"/>
  <c r="J314"/>
  <c r="G314"/>
  <c r="D314"/>
  <c r="AE313"/>
  <c r="AB313"/>
  <c r="Y313"/>
  <c r="V313"/>
  <c r="M313"/>
  <c r="J313"/>
  <c r="G313"/>
  <c r="D313"/>
  <c r="AE312"/>
  <c r="AB312"/>
  <c r="Y312"/>
  <c r="V312"/>
  <c r="T312"/>
  <c r="M312"/>
  <c r="J312"/>
  <c r="G312"/>
  <c r="D312"/>
  <c r="B312"/>
  <c r="AE311"/>
  <c r="AB311"/>
  <c r="Y311"/>
  <c r="V311"/>
  <c r="T311"/>
  <c r="M311"/>
  <c r="J311"/>
  <c r="G311"/>
  <c r="D311"/>
  <c r="B311"/>
  <c r="AE310"/>
  <c r="AB310"/>
  <c r="Y310"/>
  <c r="V310"/>
  <c r="T310"/>
  <c r="M310"/>
  <c r="J310"/>
  <c r="G310"/>
  <c r="D310"/>
  <c r="B310"/>
  <c r="AE309"/>
  <c r="AB309"/>
  <c r="Y309"/>
  <c r="V309"/>
  <c r="M309"/>
  <c r="J309"/>
  <c r="G309"/>
  <c r="D309"/>
  <c r="AG307"/>
  <c r="AF307"/>
  <c r="AE307"/>
  <c r="AC307"/>
  <c r="AB307"/>
  <c r="AA307"/>
  <c r="Z307"/>
  <c r="Y307"/>
  <c r="W307"/>
  <c r="V307"/>
  <c r="T307"/>
  <c r="O307"/>
  <c r="N307"/>
  <c r="M307"/>
  <c r="L307"/>
  <c r="K307"/>
  <c r="J307"/>
  <c r="I307"/>
  <c r="H307"/>
  <c r="G307"/>
  <c r="E307"/>
  <c r="D307"/>
  <c r="B307"/>
  <c r="AG306"/>
  <c r="AF306"/>
  <c r="AE306"/>
  <c r="AC306"/>
  <c r="AB306"/>
  <c r="Z306"/>
  <c r="Y306"/>
  <c r="W306"/>
  <c r="V306"/>
  <c r="T306"/>
  <c r="O306"/>
  <c r="N306"/>
  <c r="M306"/>
  <c r="L306"/>
  <c r="K306"/>
  <c r="J306"/>
  <c r="H306"/>
  <c r="G306"/>
  <c r="E306"/>
  <c r="D306"/>
  <c r="B306"/>
  <c r="AG305"/>
  <c r="AF305"/>
  <c r="AE305"/>
  <c r="AC305"/>
  <c r="AB305"/>
  <c r="Z305"/>
  <c r="Y305"/>
  <c r="X305"/>
  <c r="W305"/>
  <c r="V305"/>
  <c r="T305"/>
  <c r="O305"/>
  <c r="N305"/>
  <c r="M305"/>
  <c r="L305"/>
  <c r="K305"/>
  <c r="J305"/>
  <c r="H305"/>
  <c r="G305"/>
  <c r="E305"/>
  <c r="D305"/>
  <c r="B305"/>
  <c r="AF304"/>
  <c r="AE304"/>
  <c r="AD304"/>
  <c r="AC304"/>
  <c r="AB304"/>
  <c r="AA304"/>
  <c r="Z304"/>
  <c r="Y304"/>
  <c r="X304"/>
  <c r="W304"/>
  <c r="V304"/>
  <c r="T304"/>
  <c r="O304"/>
  <c r="N304"/>
  <c r="M304"/>
  <c r="K304"/>
  <c r="J304"/>
  <c r="I304"/>
  <c r="H304"/>
  <c r="G304"/>
  <c r="F304"/>
  <c r="E304"/>
  <c r="D304"/>
  <c r="B304"/>
  <c r="AG303"/>
  <c r="AF303"/>
  <c r="AE303"/>
  <c r="AD303"/>
  <c r="AC303"/>
  <c r="AB303"/>
  <c r="AA303"/>
  <c r="Z303"/>
  <c r="Y303"/>
  <c r="X303"/>
  <c r="W303"/>
  <c r="V303"/>
  <c r="T303"/>
  <c r="O303"/>
  <c r="N303"/>
  <c r="M303"/>
  <c r="K303"/>
  <c r="J303"/>
  <c r="I303"/>
  <c r="H303"/>
  <c r="G303"/>
  <c r="F303"/>
  <c r="E303"/>
  <c r="D303"/>
  <c r="B303"/>
  <c r="AG302"/>
  <c r="AF302"/>
  <c r="AE302"/>
  <c r="AD302"/>
  <c r="AC302"/>
  <c r="AB302"/>
  <c r="AA302"/>
  <c r="Z302"/>
  <c r="Y302"/>
  <c r="X302"/>
  <c r="W302"/>
  <c r="V302"/>
  <c r="T302"/>
  <c r="O302"/>
  <c r="N302"/>
  <c r="M302"/>
  <c r="L302"/>
  <c r="K302"/>
  <c r="J302"/>
  <c r="I302"/>
  <c r="H302"/>
  <c r="G302"/>
  <c r="F302"/>
  <c r="E302"/>
  <c r="D302"/>
  <c r="B302"/>
  <c r="AG301"/>
  <c r="AF301"/>
  <c r="AE301"/>
  <c r="AD301"/>
  <c r="AC301"/>
  <c r="AB301"/>
  <c r="AA301"/>
  <c r="Z301"/>
  <c r="Y301"/>
  <c r="W301"/>
  <c r="V301"/>
  <c r="O301"/>
  <c r="N301"/>
  <c r="M301"/>
  <c r="L301"/>
  <c r="K301"/>
  <c r="J301"/>
  <c r="I301"/>
  <c r="H301"/>
  <c r="G301"/>
  <c r="E301"/>
  <c r="D301"/>
  <c r="AE299"/>
  <c r="V299"/>
  <c r="M299"/>
  <c r="D299"/>
  <c r="AE298"/>
  <c r="V298"/>
  <c r="M298"/>
  <c r="D298"/>
  <c r="V297"/>
  <c r="D297"/>
  <c r="V296"/>
  <c r="D296"/>
  <c r="V295"/>
  <c r="D295"/>
  <c r="V294"/>
  <c r="D294"/>
  <c r="T292"/>
  <c r="B292"/>
  <c r="AE286"/>
  <c r="AB286"/>
  <c r="Y286"/>
  <c r="V286"/>
  <c r="M286"/>
  <c r="J286"/>
  <c r="G286"/>
  <c r="D286"/>
  <c r="AE285"/>
  <c r="AB285"/>
  <c r="Y285"/>
  <c r="V285"/>
  <c r="M285"/>
  <c r="J285"/>
  <c r="G285"/>
  <c r="D285"/>
  <c r="AE284"/>
  <c r="AB284"/>
  <c r="Y284"/>
  <c r="V284"/>
  <c r="M284"/>
  <c r="J284"/>
  <c r="G284"/>
  <c r="D284"/>
  <c r="AE283"/>
  <c r="AB283"/>
  <c r="Y283"/>
  <c r="V283"/>
  <c r="T283"/>
  <c r="M283"/>
  <c r="J283"/>
  <c r="G283"/>
  <c r="D283"/>
  <c r="B283"/>
  <c r="AE282"/>
  <c r="AB282"/>
  <c r="Y282"/>
  <c r="V282"/>
  <c r="T282"/>
  <c r="M282"/>
  <c r="J282"/>
  <c r="G282"/>
  <c r="D282"/>
  <c r="B282"/>
  <c r="AE281"/>
  <c r="AB281"/>
  <c r="Y281"/>
  <c r="V281"/>
  <c r="T281"/>
  <c r="M281"/>
  <c r="J281"/>
  <c r="G281"/>
  <c r="D281"/>
  <c r="B281"/>
  <c r="AE280"/>
  <c r="AB280"/>
  <c r="Y280"/>
  <c r="V280"/>
  <c r="M280"/>
  <c r="J280"/>
  <c r="G280"/>
  <c r="D280"/>
  <c r="AG278"/>
  <c r="AF278"/>
  <c r="AE278"/>
  <c r="AC278"/>
  <c r="AB278"/>
  <c r="AA278"/>
  <c r="Z278"/>
  <c r="Y278"/>
  <c r="W278"/>
  <c r="V278"/>
  <c r="T278"/>
  <c r="O278"/>
  <c r="N278"/>
  <c r="M278"/>
  <c r="K278"/>
  <c r="J278"/>
  <c r="I278"/>
  <c r="H278"/>
  <c r="G278"/>
  <c r="F278"/>
  <c r="E278"/>
  <c r="D278"/>
  <c r="B278"/>
  <c r="AG277"/>
  <c r="AF277"/>
  <c r="AE277"/>
  <c r="AC277"/>
  <c r="AB277"/>
  <c r="Z277"/>
  <c r="Y277"/>
  <c r="X277"/>
  <c r="W277"/>
  <c r="V277"/>
  <c r="T277"/>
  <c r="O277"/>
  <c r="N277"/>
  <c r="M277"/>
  <c r="K277"/>
  <c r="J277"/>
  <c r="H277"/>
  <c r="G277"/>
  <c r="E277"/>
  <c r="D277"/>
  <c r="B277"/>
  <c r="AG276"/>
  <c r="AF276"/>
  <c r="AE276"/>
  <c r="AC276"/>
  <c r="AB276"/>
  <c r="AA276"/>
  <c r="Z276"/>
  <c r="Y276"/>
  <c r="W276"/>
  <c r="V276"/>
  <c r="T276"/>
  <c r="O276"/>
  <c r="N276"/>
  <c r="M276"/>
  <c r="K276"/>
  <c r="J276"/>
  <c r="H276"/>
  <c r="G276"/>
  <c r="E276"/>
  <c r="D276"/>
  <c r="B276"/>
  <c r="AF275"/>
  <c r="AE275"/>
  <c r="AC275"/>
  <c r="AB275"/>
  <c r="AA275"/>
  <c r="Z275"/>
  <c r="Y275"/>
  <c r="X275"/>
  <c r="W275"/>
  <c r="V275"/>
  <c r="T275"/>
  <c r="N275"/>
  <c r="M275"/>
  <c r="K275"/>
  <c r="J275"/>
  <c r="I275"/>
  <c r="H275"/>
  <c r="G275"/>
  <c r="F275"/>
  <c r="E275"/>
  <c r="D275"/>
  <c r="B275"/>
  <c r="AG274"/>
  <c r="AF274"/>
  <c r="AE274"/>
  <c r="AC274"/>
  <c r="AB274"/>
  <c r="AA274"/>
  <c r="Z274"/>
  <c r="Y274"/>
  <c r="X274"/>
  <c r="W274"/>
  <c r="V274"/>
  <c r="T274"/>
  <c r="O274"/>
  <c r="N274"/>
  <c r="M274"/>
  <c r="K274"/>
  <c r="J274"/>
  <c r="I274"/>
  <c r="H274"/>
  <c r="G274"/>
  <c r="F274"/>
  <c r="E274"/>
  <c r="D274"/>
  <c r="B274"/>
  <c r="AG273"/>
  <c r="AF273"/>
  <c r="AE273"/>
  <c r="AD273"/>
  <c r="AC273"/>
  <c r="AB273"/>
  <c r="AA273"/>
  <c r="Z273"/>
  <c r="Y273"/>
  <c r="X273"/>
  <c r="W273"/>
  <c r="V273"/>
  <c r="T273"/>
  <c r="O273"/>
  <c r="N273"/>
  <c r="M273"/>
  <c r="L273"/>
  <c r="K273"/>
  <c r="J273"/>
  <c r="I273"/>
  <c r="H273"/>
  <c r="G273"/>
  <c r="F273"/>
  <c r="E273"/>
  <c r="D273"/>
  <c r="B273"/>
  <c r="AG272"/>
  <c r="AF272"/>
  <c r="AE272"/>
  <c r="AD272"/>
  <c r="AC272"/>
  <c r="AB272"/>
  <c r="AA272"/>
  <c r="Z272"/>
  <c r="Y272"/>
  <c r="W272"/>
  <c r="V272"/>
  <c r="O272"/>
  <c r="N272"/>
  <c r="M272"/>
  <c r="L272"/>
  <c r="K272"/>
  <c r="J272"/>
  <c r="I272"/>
  <c r="H272"/>
  <c r="G272"/>
  <c r="E272"/>
  <c r="D272"/>
  <c r="AE270"/>
  <c r="V270"/>
  <c r="M270"/>
  <c r="D270"/>
  <c r="AE269"/>
  <c r="V269"/>
  <c r="M269"/>
  <c r="D269"/>
  <c r="V268"/>
  <c r="D268"/>
  <c r="V267"/>
  <c r="D267"/>
  <c r="V266"/>
  <c r="D266"/>
  <c r="V265"/>
  <c r="D265"/>
  <c r="T263"/>
  <c r="B263"/>
  <c r="AE257"/>
  <c r="AB257"/>
  <c r="Y257"/>
  <c r="V257"/>
  <c r="M257"/>
  <c r="J257"/>
  <c r="G257"/>
  <c r="D257"/>
  <c r="AE256"/>
  <c r="AB256"/>
  <c r="Y256"/>
  <c r="V256"/>
  <c r="M256"/>
  <c r="J256"/>
  <c r="G256"/>
  <c r="D256"/>
  <c r="AE255"/>
  <c r="AB255"/>
  <c r="Y255"/>
  <c r="V255"/>
  <c r="M255"/>
  <c r="J255"/>
  <c r="G255"/>
  <c r="D255"/>
  <c r="AE254"/>
  <c r="AB254"/>
  <c r="Y254"/>
  <c r="V254"/>
  <c r="T254"/>
  <c r="M254"/>
  <c r="J254"/>
  <c r="G254"/>
  <c r="D254"/>
  <c r="B254"/>
  <c r="AE253"/>
  <c r="AB253"/>
  <c r="Y253"/>
  <c r="V253"/>
  <c r="T253"/>
  <c r="M253"/>
  <c r="J253"/>
  <c r="G253"/>
  <c r="D253"/>
  <c r="B253"/>
  <c r="AE252"/>
  <c r="AB252"/>
  <c r="Y252"/>
  <c r="V252"/>
  <c r="T252"/>
  <c r="M252"/>
  <c r="J252"/>
  <c r="G252"/>
  <c r="D252"/>
  <c r="B252"/>
  <c r="AE251"/>
  <c r="AB251"/>
  <c r="Y251"/>
  <c r="V251"/>
  <c r="M251"/>
  <c r="J251"/>
  <c r="G251"/>
  <c r="D251"/>
  <c r="AG249"/>
  <c r="AF249"/>
  <c r="AE249"/>
  <c r="AC249"/>
  <c r="AB249"/>
  <c r="AA249"/>
  <c r="Z249"/>
  <c r="Y249"/>
  <c r="W249"/>
  <c r="V249"/>
  <c r="T249"/>
  <c r="O249"/>
  <c r="N249"/>
  <c r="M249"/>
  <c r="K249"/>
  <c r="J249"/>
  <c r="I249"/>
  <c r="H249"/>
  <c r="G249"/>
  <c r="F249"/>
  <c r="E249"/>
  <c r="D249"/>
  <c r="B249"/>
  <c r="AG248"/>
  <c r="AF248"/>
  <c r="AE248"/>
  <c r="AC248"/>
  <c r="AB248"/>
  <c r="Z248"/>
  <c r="Y248"/>
  <c r="X248"/>
  <c r="W248"/>
  <c r="V248"/>
  <c r="T248"/>
  <c r="O248"/>
  <c r="N248"/>
  <c r="M248"/>
  <c r="K248"/>
  <c r="J248"/>
  <c r="H248"/>
  <c r="G248"/>
  <c r="E248"/>
  <c r="D248"/>
  <c r="B248"/>
  <c r="AG247"/>
  <c r="AF247"/>
  <c r="AE247"/>
  <c r="AC247"/>
  <c r="AB247"/>
  <c r="AA247"/>
  <c r="Z247"/>
  <c r="Y247"/>
  <c r="W247"/>
  <c r="V247"/>
  <c r="T247"/>
  <c r="O247"/>
  <c r="N247"/>
  <c r="M247"/>
  <c r="K247"/>
  <c r="J247"/>
  <c r="H247"/>
  <c r="G247"/>
  <c r="E247"/>
  <c r="D247"/>
  <c r="B247"/>
  <c r="AF246"/>
  <c r="AE246"/>
  <c r="AC246"/>
  <c r="AB246"/>
  <c r="AA246"/>
  <c r="Z246"/>
  <c r="Y246"/>
  <c r="X246"/>
  <c r="W246"/>
  <c r="V246"/>
  <c r="T246"/>
  <c r="N246"/>
  <c r="M246"/>
  <c r="K246"/>
  <c r="J246"/>
  <c r="I246"/>
  <c r="H246"/>
  <c r="G246"/>
  <c r="F246"/>
  <c r="E246"/>
  <c r="D246"/>
  <c r="B246"/>
  <c r="AG245"/>
  <c r="AF245"/>
  <c r="AE245"/>
  <c r="AC245"/>
  <c r="AB245"/>
  <c r="AA245"/>
  <c r="Z245"/>
  <c r="Y245"/>
  <c r="X245"/>
  <c r="W245"/>
  <c r="V245"/>
  <c r="T245"/>
  <c r="O245"/>
  <c r="N245"/>
  <c r="M245"/>
  <c r="K245"/>
  <c r="J245"/>
  <c r="I245"/>
  <c r="H245"/>
  <c r="G245"/>
  <c r="F245"/>
  <c r="E245"/>
  <c r="D245"/>
  <c r="B245"/>
  <c r="AG244"/>
  <c r="AF244"/>
  <c r="AE244"/>
  <c r="AD244"/>
  <c r="AC244"/>
  <c r="AB244"/>
  <c r="AA244"/>
  <c r="Z244"/>
  <c r="Y244"/>
  <c r="X244"/>
  <c r="W244"/>
  <c r="V244"/>
  <c r="T244"/>
  <c r="O244"/>
  <c r="N244"/>
  <c r="M244"/>
  <c r="L244"/>
  <c r="K244"/>
  <c r="J244"/>
  <c r="I244"/>
  <c r="H244"/>
  <c r="G244"/>
  <c r="F244"/>
  <c r="E244"/>
  <c r="D244"/>
  <c r="B244"/>
  <c r="AG243"/>
  <c r="AF243"/>
  <c r="AE243"/>
  <c r="AD243"/>
  <c r="AC243"/>
  <c r="AB243"/>
  <c r="AA243"/>
  <c r="Z243"/>
  <c r="Y243"/>
  <c r="W243"/>
  <c r="V243"/>
  <c r="O243"/>
  <c r="N243"/>
  <c r="M243"/>
  <c r="L243"/>
  <c r="K243"/>
  <c r="J243"/>
  <c r="I243"/>
  <c r="H243"/>
  <c r="G243"/>
  <c r="E243"/>
  <c r="D243"/>
  <c r="AE241"/>
  <c r="V241"/>
  <c r="M241"/>
  <c r="D241"/>
  <c r="AE240"/>
  <c r="V240"/>
  <c r="M240"/>
  <c r="D240"/>
  <c r="V239"/>
  <c r="D239"/>
  <c r="V238"/>
  <c r="D238"/>
  <c r="V237"/>
  <c r="D237"/>
  <c r="V236"/>
  <c r="D236"/>
  <c r="T234"/>
  <c r="B234"/>
  <c r="AE228"/>
  <c r="AB228"/>
  <c r="Y228"/>
  <c r="V228"/>
  <c r="M228"/>
  <c r="J228"/>
  <c r="G228"/>
  <c r="D228"/>
  <c r="AE227"/>
  <c r="AB227"/>
  <c r="Y227"/>
  <c r="V227"/>
  <c r="M227"/>
  <c r="J227"/>
  <c r="G227"/>
  <c r="D227"/>
  <c r="AE226"/>
  <c r="AB226"/>
  <c r="Y226"/>
  <c r="V226"/>
  <c r="M226"/>
  <c r="J226"/>
  <c r="G226"/>
  <c r="D226"/>
  <c r="AE225"/>
  <c r="AB225"/>
  <c r="Y225"/>
  <c r="V225"/>
  <c r="T225"/>
  <c r="M225"/>
  <c r="J225"/>
  <c r="G225"/>
  <c r="D225"/>
  <c r="B225"/>
  <c r="AE224"/>
  <c r="AB224"/>
  <c r="Y224"/>
  <c r="V224"/>
  <c r="T224"/>
  <c r="M224"/>
  <c r="J224"/>
  <c r="G224"/>
  <c r="D224"/>
  <c r="B224"/>
  <c r="AE223"/>
  <c r="AB223"/>
  <c r="Y223"/>
  <c r="V223"/>
  <c r="T223"/>
  <c r="M223"/>
  <c r="J223"/>
  <c r="G223"/>
  <c r="D223"/>
  <c r="B223"/>
  <c r="AE222"/>
  <c r="AB222"/>
  <c r="Y222"/>
  <c r="V222"/>
  <c r="M222"/>
  <c r="J222"/>
  <c r="G222"/>
  <c r="D222"/>
  <c r="AG220"/>
  <c r="AF220"/>
  <c r="AE220"/>
  <c r="AC220"/>
  <c r="AB220"/>
  <c r="AA220"/>
  <c r="Z220"/>
  <c r="Y220"/>
  <c r="W220"/>
  <c r="V220"/>
  <c r="T220"/>
  <c r="O220"/>
  <c r="N220"/>
  <c r="M220"/>
  <c r="K220"/>
  <c r="J220"/>
  <c r="I220"/>
  <c r="H220"/>
  <c r="G220"/>
  <c r="F220"/>
  <c r="E220"/>
  <c r="D220"/>
  <c r="B220"/>
  <c r="AG219"/>
  <c r="AF219"/>
  <c r="AE219"/>
  <c r="AC219"/>
  <c r="AB219"/>
  <c r="Z219"/>
  <c r="Y219"/>
  <c r="X219"/>
  <c r="W219"/>
  <c r="V219"/>
  <c r="T219"/>
  <c r="O219"/>
  <c r="N219"/>
  <c r="M219"/>
  <c r="K219"/>
  <c r="J219"/>
  <c r="H219"/>
  <c r="G219"/>
  <c r="E219"/>
  <c r="D219"/>
  <c r="B219"/>
  <c r="AG218"/>
  <c r="AF218"/>
  <c r="AE218"/>
  <c r="AC218"/>
  <c r="AB218"/>
  <c r="AA218"/>
  <c r="Z218"/>
  <c r="Y218"/>
  <c r="W218"/>
  <c r="V218"/>
  <c r="T218"/>
  <c r="O218"/>
  <c r="N218"/>
  <c r="M218"/>
  <c r="K218"/>
  <c r="J218"/>
  <c r="H218"/>
  <c r="G218"/>
  <c r="E218"/>
  <c r="D218"/>
  <c r="B218"/>
  <c r="AF217"/>
  <c r="AE217"/>
  <c r="AC217"/>
  <c r="AB217"/>
  <c r="AA217"/>
  <c r="Z217"/>
  <c r="Y217"/>
  <c r="X217"/>
  <c r="W217"/>
  <c r="V217"/>
  <c r="T217"/>
  <c r="N217"/>
  <c r="M217"/>
  <c r="K217"/>
  <c r="J217"/>
  <c r="I217"/>
  <c r="H217"/>
  <c r="G217"/>
  <c r="F217"/>
  <c r="E217"/>
  <c r="D217"/>
  <c r="B217"/>
  <c r="AG216"/>
  <c r="AF216"/>
  <c r="AE216"/>
  <c r="AC216"/>
  <c r="AB216"/>
  <c r="AA216"/>
  <c r="Z216"/>
  <c r="Y216"/>
  <c r="X216"/>
  <c r="W216"/>
  <c r="V216"/>
  <c r="T216"/>
  <c r="O216"/>
  <c r="N216"/>
  <c r="M216"/>
  <c r="K216"/>
  <c r="J216"/>
  <c r="I216"/>
  <c r="H216"/>
  <c r="G216"/>
  <c r="F216"/>
  <c r="E216"/>
  <c r="D216"/>
  <c r="B216"/>
  <c r="AG215"/>
  <c r="AF215"/>
  <c r="AE215"/>
  <c r="AD215"/>
  <c r="AC215"/>
  <c r="AB215"/>
  <c r="AA215"/>
  <c r="Z215"/>
  <c r="Y215"/>
  <c r="X215"/>
  <c r="W215"/>
  <c r="V215"/>
  <c r="T215"/>
  <c r="O215"/>
  <c r="N215"/>
  <c r="M215"/>
  <c r="L215"/>
  <c r="K215"/>
  <c r="J215"/>
  <c r="I215"/>
  <c r="H215"/>
  <c r="G215"/>
  <c r="F215"/>
  <c r="E215"/>
  <c r="D215"/>
  <c r="B215"/>
  <c r="AG214"/>
  <c r="AF214"/>
  <c r="AE214"/>
  <c r="AD214"/>
  <c r="AC214"/>
  <c r="AB214"/>
  <c r="AA214"/>
  <c r="Z214"/>
  <c r="Y214"/>
  <c r="W214"/>
  <c r="V214"/>
  <c r="O214"/>
  <c r="N214"/>
  <c r="M214"/>
  <c r="L214"/>
  <c r="K214"/>
  <c r="J214"/>
  <c r="I214"/>
  <c r="H214"/>
  <c r="G214"/>
  <c r="E214"/>
  <c r="D214"/>
  <c r="AE212"/>
  <c r="V212"/>
  <c r="M212"/>
  <c r="D212"/>
  <c r="AE211"/>
  <c r="V211"/>
  <c r="M211"/>
  <c r="D211"/>
  <c r="V210"/>
  <c r="D210"/>
  <c r="V209"/>
  <c r="D209"/>
  <c r="V208"/>
  <c r="D208"/>
  <c r="V207"/>
  <c r="D207"/>
  <c r="T205"/>
  <c r="B205"/>
  <c r="AE199"/>
  <c r="AB199"/>
  <c r="Y199"/>
  <c r="V199"/>
  <c r="M199"/>
  <c r="J199"/>
  <c r="G199"/>
  <c r="D199"/>
  <c r="AE198"/>
  <c r="AB198"/>
  <c r="Y198"/>
  <c r="V198"/>
  <c r="M198"/>
  <c r="J198"/>
  <c r="G198"/>
  <c r="D198"/>
  <c r="AE197"/>
  <c r="AB197"/>
  <c r="Y197"/>
  <c r="V197"/>
  <c r="M197"/>
  <c r="J197"/>
  <c r="G197"/>
  <c r="D197"/>
  <c r="AE196"/>
  <c r="AB196"/>
  <c r="Y196"/>
  <c r="V196"/>
  <c r="T196"/>
  <c r="M196"/>
  <c r="J196"/>
  <c r="G196"/>
  <c r="D196"/>
  <c r="B196"/>
  <c r="AE195"/>
  <c r="AB195"/>
  <c r="Y195"/>
  <c r="V195"/>
  <c r="T195"/>
  <c r="M195"/>
  <c r="J195"/>
  <c r="G195"/>
  <c r="D195"/>
  <c r="B195"/>
  <c r="AE194"/>
  <c r="AB194"/>
  <c r="Y194"/>
  <c r="V194"/>
  <c r="T194"/>
  <c r="M194"/>
  <c r="J194"/>
  <c r="G194"/>
  <c r="D194"/>
  <c r="B194"/>
  <c r="AE193"/>
  <c r="AB193"/>
  <c r="Y193"/>
  <c r="V193"/>
  <c r="M193"/>
  <c r="J193"/>
  <c r="G193"/>
  <c r="D193"/>
  <c r="AG191"/>
  <c r="AF191"/>
  <c r="AE191"/>
  <c r="AC191"/>
  <c r="AB191"/>
  <c r="AA191"/>
  <c r="Z191"/>
  <c r="Y191"/>
  <c r="W191"/>
  <c r="V191"/>
  <c r="T191"/>
  <c r="O191"/>
  <c r="N191"/>
  <c r="M191"/>
  <c r="K191"/>
  <c r="J191"/>
  <c r="I191"/>
  <c r="H191"/>
  <c r="G191"/>
  <c r="F191"/>
  <c r="E191"/>
  <c r="D191"/>
  <c r="B191"/>
  <c r="AG190"/>
  <c r="AF190"/>
  <c r="AE190"/>
  <c r="AC190"/>
  <c r="AB190"/>
  <c r="Z190"/>
  <c r="Y190"/>
  <c r="X190"/>
  <c r="W190"/>
  <c r="V190"/>
  <c r="T190"/>
  <c r="O190"/>
  <c r="N190"/>
  <c r="M190"/>
  <c r="K190"/>
  <c r="J190"/>
  <c r="H190"/>
  <c r="G190"/>
  <c r="E190"/>
  <c r="D190"/>
  <c r="B190"/>
  <c r="AG189"/>
  <c r="AF189"/>
  <c r="AE189"/>
  <c r="AD189"/>
  <c r="AC189"/>
  <c r="AB189"/>
  <c r="Z189"/>
  <c r="Y189"/>
  <c r="W189"/>
  <c r="V189"/>
  <c r="T189"/>
  <c r="O189"/>
  <c r="N189"/>
  <c r="M189"/>
  <c r="K189"/>
  <c r="J189"/>
  <c r="H189"/>
  <c r="G189"/>
  <c r="E189"/>
  <c r="D189"/>
  <c r="B189"/>
  <c r="AF188"/>
  <c r="AE188"/>
  <c r="AC188"/>
  <c r="AB188"/>
  <c r="AA188"/>
  <c r="Z188"/>
  <c r="Y188"/>
  <c r="X188"/>
  <c r="W188"/>
  <c r="V188"/>
  <c r="T188"/>
  <c r="N188"/>
  <c r="M188"/>
  <c r="K188"/>
  <c r="J188"/>
  <c r="I188"/>
  <c r="H188"/>
  <c r="G188"/>
  <c r="F188"/>
  <c r="E188"/>
  <c r="D188"/>
  <c r="B188"/>
  <c r="AG187"/>
  <c r="AF187"/>
  <c r="AE187"/>
  <c r="AC187"/>
  <c r="AB187"/>
  <c r="AA187"/>
  <c r="Z187"/>
  <c r="Y187"/>
  <c r="X187"/>
  <c r="W187"/>
  <c r="V187"/>
  <c r="T187"/>
  <c r="O187"/>
  <c r="N187"/>
  <c r="M187"/>
  <c r="K187"/>
  <c r="J187"/>
  <c r="I187"/>
  <c r="H187"/>
  <c r="G187"/>
  <c r="F187"/>
  <c r="E187"/>
  <c r="D187"/>
  <c r="B187"/>
  <c r="AG186"/>
  <c r="AF186"/>
  <c r="AE186"/>
  <c r="AD186"/>
  <c r="AC186"/>
  <c r="AB186"/>
  <c r="AA186"/>
  <c r="Z186"/>
  <c r="Y186"/>
  <c r="X186"/>
  <c r="W186"/>
  <c r="V186"/>
  <c r="T186"/>
  <c r="O186"/>
  <c r="N186"/>
  <c r="M186"/>
  <c r="L186"/>
  <c r="K186"/>
  <c r="J186"/>
  <c r="I186"/>
  <c r="H186"/>
  <c r="G186"/>
  <c r="F186"/>
  <c r="E186"/>
  <c r="D186"/>
  <c r="B186"/>
  <c r="AG185"/>
  <c r="AF185"/>
  <c r="AE185"/>
  <c r="AD185"/>
  <c r="AC185"/>
  <c r="AB185"/>
  <c r="AA185"/>
  <c r="Z185"/>
  <c r="Y185"/>
  <c r="W185"/>
  <c r="V185"/>
  <c r="O185"/>
  <c r="N185"/>
  <c r="M185"/>
  <c r="L185"/>
  <c r="K185"/>
  <c r="J185"/>
  <c r="I185"/>
  <c r="H185"/>
  <c r="G185"/>
  <c r="E185"/>
  <c r="D185"/>
  <c r="AE183"/>
  <c r="V183"/>
  <c r="M183"/>
  <c r="D183"/>
  <c r="AE182"/>
  <c r="V182"/>
  <c r="M182"/>
  <c r="D182"/>
  <c r="V181"/>
  <c r="D181"/>
  <c r="V180"/>
  <c r="D180"/>
  <c r="V179"/>
  <c r="D179"/>
  <c r="V178"/>
  <c r="D178"/>
  <c r="T176"/>
  <c r="B176"/>
  <c r="AE170"/>
  <c r="AB170"/>
  <c r="Y170"/>
  <c r="V170"/>
  <c r="M170"/>
  <c r="J170"/>
  <c r="G170"/>
  <c r="D170"/>
  <c r="AE169"/>
  <c r="AB169"/>
  <c r="Y169"/>
  <c r="V169"/>
  <c r="M169"/>
  <c r="J169"/>
  <c r="G169"/>
  <c r="D169"/>
  <c r="AE168"/>
  <c r="AB168"/>
  <c r="Y168"/>
  <c r="V168"/>
  <c r="M168"/>
  <c r="J168"/>
  <c r="G168"/>
  <c r="D168"/>
  <c r="AE167"/>
  <c r="AB167"/>
  <c r="Y167"/>
  <c r="V167"/>
  <c r="T167"/>
  <c r="M167"/>
  <c r="J167"/>
  <c r="G167"/>
  <c r="D167"/>
  <c r="B167"/>
  <c r="AE166"/>
  <c r="AB166"/>
  <c r="Y166"/>
  <c r="V166"/>
  <c r="T166"/>
  <c r="M166"/>
  <c r="J166"/>
  <c r="G166"/>
  <c r="D166"/>
  <c r="B166"/>
  <c r="AE165"/>
  <c r="AB165"/>
  <c r="Y165"/>
  <c r="V165"/>
  <c r="T165"/>
  <c r="M165"/>
  <c r="J165"/>
  <c r="G165"/>
  <c r="D165"/>
  <c r="B165"/>
  <c r="AE164"/>
  <c r="AB164"/>
  <c r="Y164"/>
  <c r="V164"/>
  <c r="M164"/>
  <c r="J164"/>
  <c r="G164"/>
  <c r="D164"/>
  <c r="AG162"/>
  <c r="AF162"/>
  <c r="AE162"/>
  <c r="AC162"/>
  <c r="AB162"/>
  <c r="AA162"/>
  <c r="Z162"/>
  <c r="Y162"/>
  <c r="W162"/>
  <c r="V162"/>
  <c r="T162"/>
  <c r="O162"/>
  <c r="N162"/>
  <c r="M162"/>
  <c r="K162"/>
  <c r="J162"/>
  <c r="I162"/>
  <c r="H162"/>
  <c r="G162"/>
  <c r="F162"/>
  <c r="E162"/>
  <c r="D162"/>
  <c r="B162"/>
  <c r="AG161"/>
  <c r="AF161"/>
  <c r="AE161"/>
  <c r="AC161"/>
  <c r="AB161"/>
  <c r="Z161"/>
  <c r="Y161"/>
  <c r="X161"/>
  <c r="W161"/>
  <c r="V161"/>
  <c r="T161"/>
  <c r="O161"/>
  <c r="N161"/>
  <c r="M161"/>
  <c r="K161"/>
  <c r="J161"/>
  <c r="H161"/>
  <c r="G161"/>
  <c r="E161"/>
  <c r="D161"/>
  <c r="B161"/>
  <c r="AG160"/>
  <c r="AF160"/>
  <c r="AE160"/>
  <c r="AC160"/>
  <c r="AB160"/>
  <c r="AA160"/>
  <c r="Z160"/>
  <c r="Y160"/>
  <c r="W160"/>
  <c r="V160"/>
  <c r="T160"/>
  <c r="O160"/>
  <c r="N160"/>
  <c r="M160"/>
  <c r="K160"/>
  <c r="J160"/>
  <c r="H160"/>
  <c r="G160"/>
  <c r="E160"/>
  <c r="D160"/>
  <c r="B160"/>
  <c r="AF159"/>
  <c r="AE159"/>
  <c r="AC159"/>
  <c r="AB159"/>
  <c r="AA159"/>
  <c r="Z159"/>
  <c r="Y159"/>
  <c r="X159"/>
  <c r="W159"/>
  <c r="V159"/>
  <c r="T159"/>
  <c r="N159"/>
  <c r="M159"/>
  <c r="K159"/>
  <c r="J159"/>
  <c r="I159"/>
  <c r="H159"/>
  <c r="G159"/>
  <c r="F159"/>
  <c r="E159"/>
  <c r="D159"/>
  <c r="B159"/>
  <c r="AG158"/>
  <c r="AF158"/>
  <c r="AE158"/>
  <c r="AC158"/>
  <c r="AB158"/>
  <c r="AA158"/>
  <c r="Z158"/>
  <c r="Y158"/>
  <c r="X158"/>
  <c r="W158"/>
  <c r="V158"/>
  <c r="T158"/>
  <c r="O158"/>
  <c r="N158"/>
  <c r="M158"/>
  <c r="K158"/>
  <c r="J158"/>
  <c r="I158"/>
  <c r="H158"/>
  <c r="G158"/>
  <c r="F158"/>
  <c r="E158"/>
  <c r="D158"/>
  <c r="B158"/>
  <c r="AG157"/>
  <c r="AF157"/>
  <c r="AE157"/>
  <c r="AD157"/>
  <c r="AC157"/>
  <c r="AB157"/>
  <c r="AA157"/>
  <c r="Z157"/>
  <c r="Y157"/>
  <c r="X157"/>
  <c r="W157"/>
  <c r="V157"/>
  <c r="T157"/>
  <c r="O157"/>
  <c r="N157"/>
  <c r="M157"/>
  <c r="L157"/>
  <c r="K157"/>
  <c r="J157"/>
  <c r="I157"/>
  <c r="H157"/>
  <c r="G157"/>
  <c r="F157"/>
  <c r="E157"/>
  <c r="D157"/>
  <c r="B157"/>
  <c r="AG156"/>
  <c r="AF156"/>
  <c r="AE156"/>
  <c r="AD156"/>
  <c r="AC156"/>
  <c r="AB156"/>
  <c r="AA156"/>
  <c r="Z156"/>
  <c r="Y156"/>
  <c r="W156"/>
  <c r="V156"/>
  <c r="O156"/>
  <c r="N156"/>
  <c r="M156"/>
  <c r="L156"/>
  <c r="K156"/>
  <c r="J156"/>
  <c r="I156"/>
  <c r="H156"/>
  <c r="G156"/>
  <c r="E156"/>
  <c r="D156"/>
  <c r="AE154"/>
  <c r="V154"/>
  <c r="M154"/>
  <c r="D154"/>
  <c r="AE153"/>
  <c r="V153"/>
  <c r="M153"/>
  <c r="D153"/>
  <c r="V152"/>
  <c r="D152"/>
  <c r="V151"/>
  <c r="D151"/>
  <c r="V150"/>
  <c r="D150"/>
  <c r="V149"/>
  <c r="D149"/>
  <c r="T147"/>
  <c r="B147"/>
  <c r="AE141"/>
  <c r="AB141"/>
  <c r="Y141"/>
  <c r="V141"/>
  <c r="M141"/>
  <c r="J141"/>
  <c r="G141"/>
  <c r="D141"/>
  <c r="AE140"/>
  <c r="AB140"/>
  <c r="Y140"/>
  <c r="V140"/>
  <c r="M140"/>
  <c r="J140"/>
  <c r="G140"/>
  <c r="D140"/>
  <c r="AE139"/>
  <c r="AB139"/>
  <c r="Y139"/>
  <c r="V139"/>
  <c r="M139"/>
  <c r="J139"/>
  <c r="G139"/>
  <c r="D139"/>
  <c r="AE138"/>
  <c r="AB138"/>
  <c r="Y138"/>
  <c r="V138"/>
  <c r="T138"/>
  <c r="M138"/>
  <c r="J138"/>
  <c r="G138"/>
  <c r="D138"/>
  <c r="B138"/>
  <c r="AE137"/>
  <c r="AB137"/>
  <c r="Y137"/>
  <c r="V137"/>
  <c r="T137"/>
  <c r="M137"/>
  <c r="J137"/>
  <c r="G137"/>
  <c r="D137"/>
  <c r="B137"/>
  <c r="AE136"/>
  <c r="AB136"/>
  <c r="Y136"/>
  <c r="V136"/>
  <c r="T136"/>
  <c r="M136"/>
  <c r="J136"/>
  <c r="G136"/>
  <c r="D136"/>
  <c r="B136"/>
  <c r="AE135"/>
  <c r="AB135"/>
  <c r="Y135"/>
  <c r="V135"/>
  <c r="M135"/>
  <c r="J135"/>
  <c r="G135"/>
  <c r="D135"/>
  <c r="AG133"/>
  <c r="AF133"/>
  <c r="AE133"/>
  <c r="AD133"/>
  <c r="AC133"/>
  <c r="AB133"/>
  <c r="AA133"/>
  <c r="Z133"/>
  <c r="Y133"/>
  <c r="X133"/>
  <c r="W133"/>
  <c r="V133"/>
  <c r="T133"/>
  <c r="O133"/>
  <c r="N133"/>
  <c r="M133"/>
  <c r="L133"/>
  <c r="K133"/>
  <c r="J133"/>
  <c r="I133"/>
  <c r="H133"/>
  <c r="G133"/>
  <c r="F133"/>
  <c r="E133"/>
  <c r="D133"/>
  <c r="B133"/>
  <c r="AG132"/>
  <c r="AF132"/>
  <c r="AE132"/>
  <c r="AD132"/>
  <c r="AC132"/>
  <c r="AB132"/>
  <c r="AA132"/>
  <c r="Z132"/>
  <c r="Y132"/>
  <c r="X132"/>
  <c r="W132"/>
  <c r="V132"/>
  <c r="T132"/>
  <c r="O132"/>
  <c r="N132"/>
  <c r="M132"/>
  <c r="L132"/>
  <c r="K132"/>
  <c r="J132"/>
  <c r="I132"/>
  <c r="H132"/>
  <c r="G132"/>
  <c r="F132"/>
  <c r="E132"/>
  <c r="D132"/>
  <c r="B132"/>
  <c r="AG131"/>
  <c r="AF131"/>
  <c r="AE131"/>
  <c r="AD131"/>
  <c r="AC131"/>
  <c r="AB131"/>
  <c r="AA131"/>
  <c r="Z131"/>
  <c r="Y131"/>
  <c r="X131"/>
  <c r="W131"/>
  <c r="V131"/>
  <c r="T131"/>
  <c r="O131"/>
  <c r="N131"/>
  <c r="M131"/>
  <c r="L131"/>
  <c r="K131"/>
  <c r="J131"/>
  <c r="I131"/>
  <c r="H131"/>
  <c r="G131"/>
  <c r="F131"/>
  <c r="E131"/>
  <c r="D131"/>
  <c r="B131"/>
  <c r="AG130"/>
  <c r="AF130"/>
  <c r="AE130"/>
  <c r="AD130"/>
  <c r="AC130"/>
  <c r="AB130"/>
  <c r="AA130"/>
  <c r="Z130"/>
  <c r="Y130"/>
  <c r="X130"/>
  <c r="W130"/>
  <c r="V130"/>
  <c r="T130"/>
  <c r="O130"/>
  <c r="N130"/>
  <c r="M130"/>
  <c r="L130"/>
  <c r="K130"/>
  <c r="J130"/>
  <c r="I130"/>
  <c r="H130"/>
  <c r="G130"/>
  <c r="F130"/>
  <c r="E130"/>
  <c r="D130"/>
  <c r="B130"/>
  <c r="AH129"/>
  <c r="AG129"/>
  <c r="AF129"/>
  <c r="AE129"/>
  <c r="AD129"/>
  <c r="AC129"/>
  <c r="AB129"/>
  <c r="AA129"/>
  <c r="Z129"/>
  <c r="Y129"/>
  <c r="X129"/>
  <c r="W129"/>
  <c r="V129"/>
  <c r="T129"/>
  <c r="P129"/>
  <c r="O129"/>
  <c r="N129"/>
  <c r="M129"/>
  <c r="L129"/>
  <c r="K129"/>
  <c r="J129"/>
  <c r="I129"/>
  <c r="H129"/>
  <c r="G129"/>
  <c r="F129"/>
  <c r="E129"/>
  <c r="D129"/>
  <c r="B129"/>
  <c r="AG128"/>
  <c r="AF128"/>
  <c r="AE128"/>
  <c r="AD128"/>
  <c r="AC128"/>
  <c r="AB128"/>
  <c r="AA128"/>
  <c r="Z128"/>
  <c r="Y128"/>
  <c r="X128"/>
  <c r="W128"/>
  <c r="V128"/>
  <c r="T128"/>
  <c r="O128"/>
  <c r="N128"/>
  <c r="M128"/>
  <c r="L128"/>
  <c r="K128"/>
  <c r="J128"/>
  <c r="I128"/>
  <c r="H128"/>
  <c r="G128"/>
  <c r="F128"/>
  <c r="E128"/>
  <c r="D128"/>
  <c r="B128"/>
  <c r="AG127"/>
  <c r="AF127"/>
  <c r="AE127"/>
  <c r="AD127"/>
  <c r="AC127"/>
  <c r="AB127"/>
  <c r="AA127"/>
  <c r="Z127"/>
  <c r="Y127"/>
  <c r="W127"/>
  <c r="V127"/>
  <c r="O127"/>
  <c r="N127"/>
  <c r="M127"/>
  <c r="L127"/>
  <c r="K127"/>
  <c r="J127"/>
  <c r="I127"/>
  <c r="H127"/>
  <c r="G127"/>
  <c r="E127"/>
  <c r="D127"/>
  <c r="AE125"/>
  <c r="V125"/>
  <c r="M125"/>
  <c r="D125"/>
  <c r="AE124"/>
  <c r="V124"/>
  <c r="M124"/>
  <c r="D124"/>
  <c r="V123"/>
  <c r="D123"/>
  <c r="V122"/>
  <c r="D122"/>
  <c r="V121"/>
  <c r="D121"/>
  <c r="V120"/>
  <c r="D120"/>
  <c r="T118"/>
  <c r="B118"/>
  <c r="AE112"/>
  <c r="AB112"/>
  <c r="Y112"/>
  <c r="V112"/>
  <c r="M112"/>
  <c r="J112"/>
  <c r="G112"/>
  <c r="D112"/>
  <c r="AE111"/>
  <c r="AB111"/>
  <c r="Y111"/>
  <c r="V111"/>
  <c r="M111"/>
  <c r="J111"/>
  <c r="G111"/>
  <c r="D111"/>
  <c r="AE110"/>
  <c r="AB110"/>
  <c r="Y110"/>
  <c r="V110"/>
  <c r="M110"/>
  <c r="J110"/>
  <c r="G110"/>
  <c r="D110"/>
  <c r="AE109"/>
  <c r="AB109"/>
  <c r="Y109"/>
  <c r="V109"/>
  <c r="T109"/>
  <c r="M109"/>
  <c r="J109"/>
  <c r="G109"/>
  <c r="D109"/>
  <c r="B109"/>
  <c r="AE108"/>
  <c r="AB108"/>
  <c r="Y108"/>
  <c r="V108"/>
  <c r="T108"/>
  <c r="M108"/>
  <c r="J108"/>
  <c r="G108"/>
  <c r="D108"/>
  <c r="B108"/>
  <c r="AE107"/>
  <c r="AB107"/>
  <c r="Y107"/>
  <c r="V107"/>
  <c r="T107"/>
  <c r="M107"/>
  <c r="J107"/>
  <c r="G107"/>
  <c r="D107"/>
  <c r="B107"/>
  <c r="AE106"/>
  <c r="AB106"/>
  <c r="Y106"/>
  <c r="V106"/>
  <c r="M106"/>
  <c r="J106"/>
  <c r="G106"/>
  <c r="D106"/>
  <c r="AG104"/>
  <c r="AF104"/>
  <c r="AE104"/>
  <c r="AD104"/>
  <c r="AC104"/>
  <c r="AB104"/>
  <c r="AA104"/>
  <c r="Z104"/>
  <c r="Y104"/>
  <c r="X104"/>
  <c r="W104"/>
  <c r="V104"/>
  <c r="T104"/>
  <c r="O104"/>
  <c r="N104"/>
  <c r="M104"/>
  <c r="L104"/>
  <c r="K104"/>
  <c r="J104"/>
  <c r="I104"/>
  <c r="H104"/>
  <c r="G104"/>
  <c r="F104"/>
  <c r="E104"/>
  <c r="D104"/>
  <c r="B104"/>
  <c r="AG103"/>
  <c r="AF103"/>
  <c r="AE103"/>
  <c r="AD103"/>
  <c r="AC103"/>
  <c r="AB103"/>
  <c r="AA103"/>
  <c r="Z103"/>
  <c r="Y103"/>
  <c r="X103"/>
  <c r="W103"/>
  <c r="V103"/>
  <c r="T103"/>
  <c r="O103"/>
  <c r="N103"/>
  <c r="M103"/>
  <c r="L103"/>
  <c r="K103"/>
  <c r="J103"/>
  <c r="I103"/>
  <c r="H103"/>
  <c r="G103"/>
  <c r="F103"/>
  <c r="E103"/>
  <c r="D103"/>
  <c r="B103"/>
  <c r="AG102"/>
  <c r="AF102"/>
  <c r="AE102"/>
  <c r="AD102"/>
  <c r="AC102"/>
  <c r="AB102"/>
  <c r="AA102"/>
  <c r="Z102"/>
  <c r="Y102"/>
  <c r="X102"/>
  <c r="W102"/>
  <c r="V102"/>
  <c r="T102"/>
  <c r="O102"/>
  <c r="N102"/>
  <c r="M102"/>
  <c r="L102"/>
  <c r="K102"/>
  <c r="J102"/>
  <c r="I102"/>
  <c r="H102"/>
  <c r="G102"/>
  <c r="F102"/>
  <c r="E102"/>
  <c r="D102"/>
  <c r="B102"/>
  <c r="AH101"/>
  <c r="AG101"/>
  <c r="AF101"/>
  <c r="AE101"/>
  <c r="AD101"/>
  <c r="AC101"/>
  <c r="AB101"/>
  <c r="AA101"/>
  <c r="Z101"/>
  <c r="Y101"/>
  <c r="X101"/>
  <c r="W101"/>
  <c r="V101"/>
  <c r="T101"/>
  <c r="O101"/>
  <c r="N101"/>
  <c r="M101"/>
  <c r="L101"/>
  <c r="K101"/>
  <c r="J101"/>
  <c r="I101"/>
  <c r="H101"/>
  <c r="G101"/>
  <c r="F101"/>
  <c r="E101"/>
  <c r="D101"/>
  <c r="B101"/>
  <c r="AG100"/>
  <c r="AF100"/>
  <c r="AE100"/>
  <c r="AD100"/>
  <c r="AC100"/>
  <c r="AB100"/>
  <c r="AA100"/>
  <c r="Z100"/>
  <c r="Y100"/>
  <c r="X100"/>
  <c r="W100"/>
  <c r="V100"/>
  <c r="T100"/>
  <c r="P100"/>
  <c r="O100"/>
  <c r="N100"/>
  <c r="M100"/>
  <c r="L100"/>
  <c r="K100"/>
  <c r="J100"/>
  <c r="I100"/>
  <c r="H100"/>
  <c r="G100"/>
  <c r="F100"/>
  <c r="E100"/>
  <c r="D100"/>
  <c r="B100"/>
  <c r="AG99"/>
  <c r="AF99"/>
  <c r="AE99"/>
  <c r="AD99"/>
  <c r="AC99"/>
  <c r="AB99"/>
  <c r="AA99"/>
  <c r="Z99"/>
  <c r="Y99"/>
  <c r="X99"/>
  <c r="W99"/>
  <c r="V99"/>
  <c r="T99"/>
  <c r="O99"/>
  <c r="N99"/>
  <c r="M99"/>
  <c r="L99"/>
  <c r="K99"/>
  <c r="J99"/>
  <c r="I99"/>
  <c r="H99"/>
  <c r="G99"/>
  <c r="F99"/>
  <c r="E99"/>
  <c r="D99"/>
  <c r="B99"/>
  <c r="AG98"/>
  <c r="AF98"/>
  <c r="AE98"/>
  <c r="AD98"/>
  <c r="AC98"/>
  <c r="AB98"/>
  <c r="AA98"/>
  <c r="Z98"/>
  <c r="Y98"/>
  <c r="W98"/>
  <c r="V98"/>
  <c r="O98"/>
  <c r="N98"/>
  <c r="M98"/>
  <c r="L98"/>
  <c r="K98"/>
  <c r="J98"/>
  <c r="I98"/>
  <c r="H98"/>
  <c r="G98"/>
  <c r="E98"/>
  <c r="D98"/>
  <c r="AE96"/>
  <c r="V96"/>
  <c r="M96"/>
  <c r="D96"/>
  <c r="AE95"/>
  <c r="V95"/>
  <c r="M95"/>
  <c r="D95"/>
  <c r="V94"/>
  <c r="D94"/>
  <c r="V93"/>
  <c r="D93"/>
  <c r="V92"/>
  <c r="D92"/>
  <c r="V91"/>
  <c r="D91"/>
  <c r="T89"/>
  <c r="B89"/>
  <c r="AE83"/>
  <c r="AB83"/>
  <c r="Y83"/>
  <c r="V83"/>
  <c r="M83"/>
  <c r="J83"/>
  <c r="G83"/>
  <c r="D83"/>
  <c r="AE82"/>
  <c r="AB82"/>
  <c r="Y82"/>
  <c r="V82"/>
  <c r="M82"/>
  <c r="J82"/>
  <c r="G82"/>
  <c r="D82"/>
  <c r="AE81"/>
  <c r="AB81"/>
  <c r="Y81"/>
  <c r="V81"/>
  <c r="M81"/>
  <c r="J81"/>
  <c r="G81"/>
  <c r="D81"/>
  <c r="AE80"/>
  <c r="AB80"/>
  <c r="Y80"/>
  <c r="V80"/>
  <c r="T80"/>
  <c r="M80"/>
  <c r="J80"/>
  <c r="G80"/>
  <c r="D80"/>
  <c r="B80"/>
  <c r="AE79"/>
  <c r="AB79"/>
  <c r="Y79"/>
  <c r="V79"/>
  <c r="T79"/>
  <c r="M79"/>
  <c r="J79"/>
  <c r="G79"/>
  <c r="D79"/>
  <c r="B79"/>
  <c r="AE78"/>
  <c r="AB78"/>
  <c r="Y78"/>
  <c r="V78"/>
  <c r="T78"/>
  <c r="M78"/>
  <c r="J78"/>
  <c r="G78"/>
  <c r="D78"/>
  <c r="B78"/>
  <c r="AE77"/>
  <c r="AB77"/>
  <c r="Y77"/>
  <c r="V77"/>
  <c r="M77"/>
  <c r="J77"/>
  <c r="G77"/>
  <c r="D77"/>
  <c r="AH75"/>
  <c r="AG75"/>
  <c r="AF75"/>
  <c r="AE75"/>
  <c r="AD75"/>
  <c r="AC75"/>
  <c r="AB75"/>
  <c r="AA75"/>
  <c r="Z75"/>
  <c r="Y75"/>
  <c r="X75"/>
  <c r="W75"/>
  <c r="V75"/>
  <c r="T75"/>
  <c r="P75"/>
  <c r="O75"/>
  <c r="N75"/>
  <c r="M75"/>
  <c r="L75"/>
  <c r="K75"/>
  <c r="J75"/>
  <c r="I75"/>
  <c r="H75"/>
  <c r="G75"/>
  <c r="F75"/>
  <c r="E75"/>
  <c r="D75"/>
  <c r="B75"/>
  <c r="AG74"/>
  <c r="AF74"/>
  <c r="AE74"/>
  <c r="AD74"/>
  <c r="AC74"/>
  <c r="AB74"/>
  <c r="AA74"/>
  <c r="Z74"/>
  <c r="Y74"/>
  <c r="X74"/>
  <c r="W74"/>
  <c r="V74"/>
  <c r="T74"/>
  <c r="O74"/>
  <c r="N74"/>
  <c r="M74"/>
  <c r="L74"/>
  <c r="K74"/>
  <c r="J74"/>
  <c r="I74"/>
  <c r="H74"/>
  <c r="G74"/>
  <c r="F74"/>
  <c r="E74"/>
  <c r="D74"/>
  <c r="B74"/>
  <c r="AG73"/>
  <c r="AF73"/>
  <c r="AE73"/>
  <c r="AD73"/>
  <c r="AC73"/>
  <c r="AB73"/>
  <c r="AA73"/>
  <c r="Z73"/>
  <c r="Y73"/>
  <c r="X73"/>
  <c r="W73"/>
  <c r="V73"/>
  <c r="T73"/>
  <c r="O73"/>
  <c r="N73"/>
  <c r="M73"/>
  <c r="L73"/>
  <c r="K73"/>
  <c r="J73"/>
  <c r="I73"/>
  <c r="H73"/>
  <c r="G73"/>
  <c r="F73"/>
  <c r="E73"/>
  <c r="D73"/>
  <c r="B73"/>
  <c r="AG72"/>
  <c r="AF72"/>
  <c r="AE72"/>
  <c r="AD72"/>
  <c r="AC72"/>
  <c r="AB72"/>
  <c r="AA72"/>
  <c r="Z72"/>
  <c r="Y72"/>
  <c r="X72"/>
  <c r="W72"/>
  <c r="V72"/>
  <c r="T72"/>
  <c r="O72"/>
  <c r="N72"/>
  <c r="M72"/>
  <c r="L72"/>
  <c r="K72"/>
  <c r="J72"/>
  <c r="I72"/>
  <c r="H72"/>
  <c r="G72"/>
  <c r="F72"/>
  <c r="E72"/>
  <c r="D72"/>
  <c r="B72"/>
  <c r="AH71"/>
  <c r="AG71"/>
  <c r="AF71"/>
  <c r="AE71"/>
  <c r="AD71"/>
  <c r="AC71"/>
  <c r="AB71"/>
  <c r="AA71"/>
  <c r="Z71"/>
  <c r="Y71"/>
  <c r="X71"/>
  <c r="W71"/>
  <c r="V71"/>
  <c r="T71"/>
  <c r="P71"/>
  <c r="O71"/>
  <c r="N71"/>
  <c r="M71"/>
  <c r="L71"/>
  <c r="K71"/>
  <c r="J71"/>
  <c r="I71"/>
  <c r="H71"/>
  <c r="G71"/>
  <c r="F71"/>
  <c r="E71"/>
  <c r="D71"/>
  <c r="B71"/>
  <c r="AG70"/>
  <c r="AF70"/>
  <c r="AE70"/>
  <c r="AD70"/>
  <c r="AC70"/>
  <c r="AB70"/>
  <c r="AA70"/>
  <c r="Z70"/>
  <c r="Y70"/>
  <c r="X70"/>
  <c r="W70"/>
  <c r="V70"/>
  <c r="T70"/>
  <c r="O70"/>
  <c r="N70"/>
  <c r="M70"/>
  <c r="L70"/>
  <c r="K70"/>
  <c r="J70"/>
  <c r="I70"/>
  <c r="H70"/>
  <c r="G70"/>
  <c r="F70"/>
  <c r="E70"/>
  <c r="D70"/>
  <c r="B70"/>
  <c r="AG69"/>
  <c r="AF69"/>
  <c r="AE69"/>
  <c r="AD69"/>
  <c r="AC69"/>
  <c r="AB69"/>
  <c r="AA69"/>
  <c r="Z69"/>
  <c r="Y69"/>
  <c r="W69"/>
  <c r="V69"/>
  <c r="O69"/>
  <c r="N69"/>
  <c r="M69"/>
  <c r="L69"/>
  <c r="K69"/>
  <c r="J69"/>
  <c r="I69"/>
  <c r="H69"/>
  <c r="G69"/>
  <c r="E69"/>
  <c r="D69"/>
  <c r="AE67"/>
  <c r="V67"/>
  <c r="M67"/>
  <c r="D67"/>
  <c r="AE66"/>
  <c r="V66"/>
  <c r="M66"/>
  <c r="D66"/>
  <c r="V65"/>
  <c r="D65"/>
  <c r="V64"/>
  <c r="D64"/>
  <c r="V63"/>
  <c r="D63"/>
  <c r="V62"/>
  <c r="D62"/>
  <c r="T60"/>
  <c r="B60"/>
  <c r="AE54"/>
  <c r="AB54"/>
  <c r="Y54"/>
  <c r="V54"/>
  <c r="M54"/>
  <c r="J54"/>
  <c r="G54"/>
  <c r="D54"/>
  <c r="AE53"/>
  <c r="AB53"/>
  <c r="Y53"/>
  <c r="V53"/>
  <c r="M53"/>
  <c r="J53"/>
  <c r="G53"/>
  <c r="D53"/>
  <c r="AE52"/>
  <c r="AB52"/>
  <c r="Y52"/>
  <c r="V52"/>
  <c r="M52"/>
  <c r="J52"/>
  <c r="G52"/>
  <c r="D52"/>
  <c r="AE51"/>
  <c r="AB51"/>
  <c r="Y51"/>
  <c r="V51"/>
  <c r="T51"/>
  <c r="M51"/>
  <c r="J51"/>
  <c r="G51"/>
  <c r="D51"/>
  <c r="B51"/>
  <c r="AE50"/>
  <c r="AB50"/>
  <c r="Y50"/>
  <c r="V50"/>
  <c r="T50"/>
  <c r="M50"/>
  <c r="J50"/>
  <c r="G50"/>
  <c r="D50"/>
  <c r="B50"/>
  <c r="AE49"/>
  <c r="AB49"/>
  <c r="Y49"/>
  <c r="V49"/>
  <c r="T49"/>
  <c r="M49"/>
  <c r="J49"/>
  <c r="G49"/>
  <c r="D49"/>
  <c r="B49"/>
  <c r="AE48"/>
  <c r="AB48"/>
  <c r="Y48"/>
  <c r="V48"/>
  <c r="M48"/>
  <c r="J48"/>
  <c r="G48"/>
  <c r="D48"/>
  <c r="AG46"/>
  <c r="AF46"/>
  <c r="AE46"/>
  <c r="AD46"/>
  <c r="AC46"/>
  <c r="AB46"/>
  <c r="AA46"/>
  <c r="Z46"/>
  <c r="Y46"/>
  <c r="X46"/>
  <c r="W46"/>
  <c r="V46"/>
  <c r="T46"/>
  <c r="P46"/>
  <c r="O46"/>
  <c r="N46"/>
  <c r="M46"/>
  <c r="L46"/>
  <c r="K46"/>
  <c r="J46"/>
  <c r="I46"/>
  <c r="H46"/>
  <c r="G46"/>
  <c r="F46"/>
  <c r="E46"/>
  <c r="D46"/>
  <c r="B46"/>
  <c r="AG45"/>
  <c r="AF45"/>
  <c r="AE45"/>
  <c r="AD45"/>
  <c r="AC45"/>
  <c r="AB45"/>
  <c r="AA45"/>
  <c r="Z45"/>
  <c r="Y45"/>
  <c r="X45"/>
  <c r="W45"/>
  <c r="V45"/>
  <c r="T45"/>
  <c r="O45"/>
  <c r="N45"/>
  <c r="M45"/>
  <c r="L45"/>
  <c r="K45"/>
  <c r="J45"/>
  <c r="I45"/>
  <c r="H45"/>
  <c r="G45"/>
  <c r="F45"/>
  <c r="E45"/>
  <c r="D45"/>
  <c r="B45"/>
  <c r="AG44"/>
  <c r="AF44"/>
  <c r="AE44"/>
  <c r="AD44"/>
  <c r="AC44"/>
  <c r="AB44"/>
  <c r="AA44"/>
  <c r="Z44"/>
  <c r="Y44"/>
  <c r="X44"/>
  <c r="W44"/>
  <c r="V44"/>
  <c r="T44"/>
  <c r="O44"/>
  <c r="N44"/>
  <c r="M44"/>
  <c r="L44"/>
  <c r="K44"/>
  <c r="J44"/>
  <c r="I44"/>
  <c r="H44"/>
  <c r="G44"/>
  <c r="F44"/>
  <c r="E44"/>
  <c r="D44"/>
  <c r="B44"/>
  <c r="AH43"/>
  <c r="AG43"/>
  <c r="AF43"/>
  <c r="AE43"/>
  <c r="AD43"/>
  <c r="AC43"/>
  <c r="AB43"/>
  <c r="AA43"/>
  <c r="Z43"/>
  <c r="Y43"/>
  <c r="X43"/>
  <c r="W43"/>
  <c r="V43"/>
  <c r="T43"/>
  <c r="P43"/>
  <c r="O43"/>
  <c r="N43"/>
  <c r="M43"/>
  <c r="L43"/>
  <c r="K43"/>
  <c r="J43"/>
  <c r="I43"/>
  <c r="H43"/>
  <c r="G43"/>
  <c r="F43"/>
  <c r="E43"/>
  <c r="D43"/>
  <c r="B43"/>
  <c r="AH42"/>
  <c r="AG42"/>
  <c r="AF42"/>
  <c r="AE42"/>
  <c r="AD42"/>
  <c r="AC42"/>
  <c r="AB42"/>
  <c r="AA42"/>
  <c r="Z42"/>
  <c r="Y42"/>
  <c r="X42"/>
  <c r="W42"/>
  <c r="V42"/>
  <c r="T42"/>
  <c r="O42"/>
  <c r="N42"/>
  <c r="M42"/>
  <c r="L42"/>
  <c r="K42"/>
  <c r="J42"/>
  <c r="I42"/>
  <c r="H42"/>
  <c r="G42"/>
  <c r="F42"/>
  <c r="E42"/>
  <c r="D42"/>
  <c r="B42"/>
  <c r="AG41"/>
  <c r="AF41"/>
  <c r="AE41"/>
  <c r="AD41"/>
  <c r="AC41"/>
  <c r="AB41"/>
  <c r="AA41"/>
  <c r="Z41"/>
  <c r="Y41"/>
  <c r="X41"/>
  <c r="W41"/>
  <c r="V41"/>
  <c r="T41"/>
  <c r="O41"/>
  <c r="N41"/>
  <c r="M41"/>
  <c r="L41"/>
  <c r="K41"/>
  <c r="J41"/>
  <c r="I41"/>
  <c r="H41"/>
  <c r="G41"/>
  <c r="F41"/>
  <c r="E41"/>
  <c r="D41"/>
  <c r="B41"/>
  <c r="AG40"/>
  <c r="AF40"/>
  <c r="AE40"/>
  <c r="AD40"/>
  <c r="AC40"/>
  <c r="AB40"/>
  <c r="AA40"/>
  <c r="Z40"/>
  <c r="Y40"/>
  <c r="W40"/>
  <c r="V40"/>
  <c r="O40"/>
  <c r="N40"/>
  <c r="M40"/>
  <c r="L40"/>
  <c r="K40"/>
  <c r="J40"/>
  <c r="I40"/>
  <c r="H40"/>
  <c r="G40"/>
  <c r="E40"/>
  <c r="D40"/>
  <c r="AE38"/>
  <c r="V38"/>
  <c r="M38"/>
  <c r="D38"/>
  <c r="AE37"/>
  <c r="V37"/>
  <c r="M37"/>
  <c r="D37"/>
  <c r="V36"/>
  <c r="D36"/>
  <c r="V35"/>
  <c r="D35"/>
  <c r="V34"/>
  <c r="D34"/>
  <c r="V33"/>
  <c r="D33"/>
  <c r="T31"/>
  <c r="B31"/>
  <c r="AE25"/>
  <c r="AB25"/>
  <c r="Y25"/>
  <c r="V25"/>
  <c r="M25"/>
  <c r="J25"/>
  <c r="G25"/>
  <c r="D25"/>
  <c r="AE24"/>
  <c r="AB24"/>
  <c r="Y24"/>
  <c r="V24"/>
  <c r="M24"/>
  <c r="J24"/>
  <c r="G24"/>
  <c r="D24"/>
  <c r="AE23"/>
  <c r="AB23"/>
  <c r="Y23"/>
  <c r="V23"/>
  <c r="M23"/>
  <c r="J23"/>
  <c r="G23"/>
  <c r="D23"/>
  <c r="AE22"/>
  <c r="AB22"/>
  <c r="Y22"/>
  <c r="V22"/>
  <c r="T22"/>
  <c r="M22"/>
  <c r="J22"/>
  <c r="G22"/>
  <c r="D22"/>
  <c r="B22"/>
  <c r="AE21"/>
  <c r="AB21"/>
  <c r="Y21"/>
  <c r="V21"/>
  <c r="T21"/>
  <c r="M21"/>
  <c r="J21"/>
  <c r="G21"/>
  <c r="D21"/>
  <c r="B21"/>
  <c r="AE20"/>
  <c r="AB20"/>
  <c r="Y20"/>
  <c r="V20"/>
  <c r="T20"/>
  <c r="M20"/>
  <c r="J20"/>
  <c r="G20"/>
  <c r="D20"/>
  <c r="B20"/>
  <c r="AE19"/>
  <c r="AB19"/>
  <c r="Y19"/>
  <c r="V19"/>
  <c r="M19"/>
  <c r="J19"/>
  <c r="G19"/>
  <c r="D19"/>
  <c r="AG17"/>
  <c r="AF17"/>
  <c r="AE17"/>
  <c r="AD17"/>
  <c r="AC17"/>
  <c r="AB17"/>
  <c r="AA17"/>
  <c r="Z17"/>
  <c r="Y17"/>
  <c r="X17"/>
  <c r="W17"/>
  <c r="V17"/>
  <c r="T17"/>
  <c r="O17"/>
  <c r="N17"/>
  <c r="M17"/>
  <c r="L17"/>
  <c r="K17"/>
  <c r="J17"/>
  <c r="I17"/>
  <c r="H17"/>
  <c r="G17"/>
  <c r="F17"/>
  <c r="E17"/>
  <c r="D17"/>
  <c r="B17"/>
  <c r="AG16"/>
  <c r="AF16"/>
  <c r="AE16"/>
  <c r="AD16"/>
  <c r="AC16"/>
  <c r="AB16"/>
  <c r="AA16"/>
  <c r="Z16"/>
  <c r="Y16"/>
  <c r="X16"/>
  <c r="W16"/>
  <c r="V16"/>
  <c r="T16"/>
  <c r="O16"/>
  <c r="N16"/>
  <c r="M16"/>
  <c r="L16"/>
  <c r="K16"/>
  <c r="J16"/>
  <c r="I16"/>
  <c r="H16"/>
  <c r="G16"/>
  <c r="F16"/>
  <c r="E16"/>
  <c r="D16"/>
  <c r="B16"/>
  <c r="AG15"/>
  <c r="AF15"/>
  <c r="AE15"/>
  <c r="AD15"/>
  <c r="AC15"/>
  <c r="AB15"/>
  <c r="AA15"/>
  <c r="Z15"/>
  <c r="Y15"/>
  <c r="X15"/>
  <c r="W15"/>
  <c r="V15"/>
  <c r="T15"/>
  <c r="O15"/>
  <c r="N15"/>
  <c r="M15"/>
  <c r="L15"/>
  <c r="K15"/>
  <c r="J15"/>
  <c r="I15"/>
  <c r="H15"/>
  <c r="G15"/>
  <c r="F15"/>
  <c r="E15"/>
  <c r="D15"/>
  <c r="B15"/>
  <c r="AH14"/>
  <c r="AG14"/>
  <c r="AF14"/>
  <c r="AE14"/>
  <c r="AD14"/>
  <c r="AC14"/>
  <c r="AB14"/>
  <c r="AA14"/>
  <c r="Z14"/>
  <c r="Y14"/>
  <c r="X14"/>
  <c r="W14"/>
  <c r="V14"/>
  <c r="T14"/>
  <c r="P14"/>
  <c r="O14"/>
  <c r="N14"/>
  <c r="M14"/>
  <c r="L14"/>
  <c r="K14"/>
  <c r="J14"/>
  <c r="I14"/>
  <c r="H14"/>
  <c r="G14"/>
  <c r="F14"/>
  <c r="E14"/>
  <c r="D14"/>
  <c r="B14"/>
  <c r="AH13"/>
  <c r="AG13"/>
  <c r="AF13"/>
  <c r="AE13"/>
  <c r="AD13"/>
  <c r="AC13"/>
  <c r="AB13"/>
  <c r="AA13"/>
  <c r="Z13"/>
  <c r="Y13"/>
  <c r="X13"/>
  <c r="W13"/>
  <c r="V13"/>
  <c r="T13"/>
  <c r="P13"/>
  <c r="O13"/>
  <c r="N13"/>
  <c r="M13"/>
  <c r="L13"/>
  <c r="K13"/>
  <c r="J13"/>
  <c r="I13"/>
  <c r="H13"/>
  <c r="G13"/>
  <c r="F13"/>
  <c r="E13"/>
  <c r="D13"/>
  <c r="B13"/>
  <c r="AG12"/>
  <c r="AF12"/>
  <c r="AE12"/>
  <c r="AD12"/>
  <c r="AC12"/>
  <c r="AB12"/>
  <c r="AA12"/>
  <c r="Z12"/>
  <c r="Y12"/>
  <c r="X12"/>
  <c r="W12"/>
  <c r="V12"/>
  <c r="T12"/>
  <c r="O12"/>
  <c r="N12"/>
  <c r="M12"/>
  <c r="L12"/>
  <c r="K12"/>
  <c r="J12"/>
  <c r="I12"/>
  <c r="H12"/>
  <c r="G12"/>
  <c r="F12"/>
  <c r="E12"/>
  <c r="D12"/>
  <c r="B12"/>
  <c r="AG11"/>
  <c r="AF11"/>
  <c r="AE11"/>
  <c r="AD11"/>
  <c r="AC11"/>
  <c r="AB11"/>
  <c r="AA11"/>
  <c r="Z11"/>
  <c r="Y11"/>
  <c r="W11"/>
  <c r="V11"/>
  <c r="O11"/>
  <c r="N11"/>
  <c r="M11"/>
  <c r="L11"/>
  <c r="K11"/>
  <c r="J11"/>
  <c r="I11"/>
  <c r="H11"/>
  <c r="G11"/>
  <c r="E11"/>
  <c r="D11"/>
  <c r="AE9"/>
  <c r="V9"/>
  <c r="M9"/>
  <c r="D9"/>
  <c r="AE8"/>
  <c r="V8"/>
  <c r="M8"/>
  <c r="D8"/>
  <c r="V7"/>
  <c r="D7"/>
  <c r="V6"/>
  <c r="D6"/>
  <c r="V5"/>
  <c r="D5"/>
  <c r="V4"/>
  <c r="D4"/>
  <c r="T2"/>
  <c r="B2"/>
  <c r="AG106" i="35"/>
  <c r="AF106"/>
  <c r="AE106"/>
  <c r="AD106"/>
  <c r="AC106"/>
  <c r="AB106"/>
  <c r="AA106"/>
  <c r="Z106"/>
  <c r="Y106"/>
  <c r="U106"/>
  <c r="V106" s="1"/>
  <c r="P106"/>
  <c r="K106"/>
  <c r="J106"/>
  <c r="I106"/>
  <c r="H106"/>
  <c r="G106"/>
  <c r="F106"/>
  <c r="E106" i="1"/>
  <c r="E106" i="35" s="1"/>
  <c r="D106"/>
  <c r="C106" i="1"/>
  <c r="C106" i="35" s="1"/>
  <c r="B106"/>
  <c r="A106"/>
  <c r="AG105"/>
  <c r="AF105"/>
  <c r="AE105"/>
  <c r="AD105"/>
  <c r="AC105"/>
  <c r="AB105"/>
  <c r="AA105"/>
  <c r="Z105"/>
  <c r="Y105"/>
  <c r="P105"/>
  <c r="K105"/>
  <c r="J105"/>
  <c r="I105"/>
  <c r="H105"/>
  <c r="G105"/>
  <c r="F105"/>
  <c r="E105" i="1"/>
  <c r="E105" i="35" s="1"/>
  <c r="D105"/>
  <c r="C105" i="1"/>
  <c r="C105" i="35" s="1"/>
  <c r="B105"/>
  <c r="A105"/>
  <c r="AG104"/>
  <c r="AF104"/>
  <c r="AE104"/>
  <c r="AD104"/>
  <c r="AC104"/>
  <c r="AB104"/>
  <c r="AA104"/>
  <c r="Z104"/>
  <c r="Y104"/>
  <c r="P104"/>
  <c r="K104"/>
  <c r="J104"/>
  <c r="I104"/>
  <c r="H104"/>
  <c r="G104"/>
  <c r="F104"/>
  <c r="E104" i="1"/>
  <c r="E104" i="35" s="1"/>
  <c r="D104"/>
  <c r="C104" i="1"/>
  <c r="C104" i="35" s="1"/>
  <c r="B104"/>
  <c r="A104"/>
  <c r="AG103"/>
  <c r="AF103"/>
  <c r="AE103"/>
  <c r="AD103"/>
  <c r="AC103"/>
  <c r="AB103"/>
  <c r="AA103"/>
  <c r="Z103"/>
  <c r="Y103"/>
  <c r="P103"/>
  <c r="K103"/>
  <c r="J103"/>
  <c r="I103"/>
  <c r="H103"/>
  <c r="G103"/>
  <c r="F103"/>
  <c r="E103" i="1"/>
  <c r="E103" i="35" s="1"/>
  <c r="D103"/>
  <c r="C103" i="1"/>
  <c r="C103" i="35" s="1"/>
  <c r="B103"/>
  <c r="A103"/>
  <c r="AG102"/>
  <c r="AF102"/>
  <c r="AE102"/>
  <c r="AD102"/>
  <c r="AC102"/>
  <c r="AB102"/>
  <c r="AA102"/>
  <c r="Z102"/>
  <c r="Y102"/>
  <c r="P102"/>
  <c r="K102"/>
  <c r="J102"/>
  <c r="I102"/>
  <c r="H102"/>
  <c r="G102"/>
  <c r="F102"/>
  <c r="E102" i="1"/>
  <c r="E102" i="35" s="1"/>
  <c r="D102"/>
  <c r="C102" i="1"/>
  <c r="C102" i="35" s="1"/>
  <c r="B102"/>
  <c r="A102"/>
  <c r="AG101"/>
  <c r="AF101"/>
  <c r="AE101"/>
  <c r="AD101"/>
  <c r="AC101"/>
  <c r="AB101"/>
  <c r="AA101"/>
  <c r="Z101"/>
  <c r="Y101"/>
  <c r="P101"/>
  <c r="K101"/>
  <c r="J101"/>
  <c r="I101"/>
  <c r="H101"/>
  <c r="G101"/>
  <c r="F101"/>
  <c r="E101" i="1"/>
  <c r="E101" i="35" s="1"/>
  <c r="D101"/>
  <c r="C101" i="1"/>
  <c r="C101" i="35" s="1"/>
  <c r="B101"/>
  <c r="A101"/>
  <c r="AG100"/>
  <c r="AF100"/>
  <c r="AE100"/>
  <c r="AD100"/>
  <c r="AC100"/>
  <c r="AB100"/>
  <c r="AA100"/>
  <c r="Z100"/>
  <c r="Y100"/>
  <c r="P100"/>
  <c r="K100"/>
  <c r="J100"/>
  <c r="I100"/>
  <c r="H100"/>
  <c r="G100"/>
  <c r="F100"/>
  <c r="E100" i="1"/>
  <c r="E100" i="35" s="1"/>
  <c r="D100"/>
  <c r="C100" i="1"/>
  <c r="C100" i="35" s="1"/>
  <c r="B100"/>
  <c r="A100"/>
  <c r="AG99"/>
  <c r="AF99"/>
  <c r="AE99"/>
  <c r="AD99"/>
  <c r="AC99"/>
  <c r="AB99"/>
  <c r="AA99"/>
  <c r="Z99"/>
  <c r="Y99"/>
  <c r="P99"/>
  <c r="K99"/>
  <c r="J99"/>
  <c r="I99"/>
  <c r="H99"/>
  <c r="G99"/>
  <c r="F99"/>
  <c r="E99" i="1"/>
  <c r="E99" i="35" s="1"/>
  <c r="D99"/>
  <c r="C99" i="1"/>
  <c r="C99" i="35" s="1"/>
  <c r="B99"/>
  <c r="A99"/>
  <c r="AG98"/>
  <c r="AF98"/>
  <c r="AE98"/>
  <c r="AD98"/>
  <c r="AC98"/>
  <c r="AB98"/>
  <c r="AA98"/>
  <c r="Z98"/>
  <c r="Y98"/>
  <c r="P98"/>
  <c r="K98"/>
  <c r="J98"/>
  <c r="I98"/>
  <c r="H98"/>
  <c r="G98"/>
  <c r="F98"/>
  <c r="E98" i="1"/>
  <c r="E98" i="35" s="1"/>
  <c r="D98"/>
  <c r="C98" i="1"/>
  <c r="C98" i="35" s="1"/>
  <c r="B98"/>
  <c r="A98"/>
  <c r="AG97"/>
  <c r="AF97"/>
  <c r="AE97"/>
  <c r="AD97"/>
  <c r="AC97"/>
  <c r="AB97"/>
  <c r="AA97"/>
  <c r="Z97"/>
  <c r="Y97"/>
  <c r="P97"/>
  <c r="K97"/>
  <c r="J97"/>
  <c r="I97"/>
  <c r="H97"/>
  <c r="G97"/>
  <c r="F97"/>
  <c r="E97" i="1"/>
  <c r="E97" i="35" s="1"/>
  <c r="D97"/>
  <c r="C97" i="1"/>
  <c r="C97" i="35" s="1"/>
  <c r="B97"/>
  <c r="A97"/>
  <c r="AG96"/>
  <c r="AF96"/>
  <c r="AE96"/>
  <c r="AD96"/>
  <c r="AC96"/>
  <c r="AB96"/>
  <c r="AA96"/>
  <c r="Z96"/>
  <c r="Y96"/>
  <c r="P96"/>
  <c r="K96"/>
  <c r="J96"/>
  <c r="I96"/>
  <c r="H96"/>
  <c r="G96"/>
  <c r="F96"/>
  <c r="E96" i="1"/>
  <c r="E96" i="35" s="1"/>
  <c r="D96"/>
  <c r="C96" i="1"/>
  <c r="C96" i="35" s="1"/>
  <c r="B96"/>
  <c r="A96"/>
  <c r="AG95"/>
  <c r="AF95"/>
  <c r="AE95"/>
  <c r="AD95"/>
  <c r="AC95"/>
  <c r="AB95"/>
  <c r="AA95"/>
  <c r="Z95"/>
  <c r="Y95"/>
  <c r="P95"/>
  <c r="K95"/>
  <c r="J95"/>
  <c r="I95"/>
  <c r="H95"/>
  <c r="G95"/>
  <c r="F95"/>
  <c r="E95" i="1"/>
  <c r="E95" i="35" s="1"/>
  <c r="D95"/>
  <c r="C95" i="1"/>
  <c r="C95" i="35" s="1"/>
  <c r="B95"/>
  <c r="A95"/>
  <c r="AG94"/>
  <c r="AF94"/>
  <c r="AE94"/>
  <c r="AD94"/>
  <c r="AC94"/>
  <c r="AB94"/>
  <c r="AA94"/>
  <c r="Z94"/>
  <c r="Y94"/>
  <c r="P94"/>
  <c r="K94"/>
  <c r="J94"/>
  <c r="I94"/>
  <c r="H94"/>
  <c r="G94"/>
  <c r="F94"/>
  <c r="E94" i="1"/>
  <c r="E94" i="35" s="1"/>
  <c r="D94"/>
  <c r="C94" i="1"/>
  <c r="C94" i="35" s="1"/>
  <c r="B94"/>
  <c r="A94"/>
  <c r="AG93"/>
  <c r="AF93"/>
  <c r="AE93"/>
  <c r="AD93"/>
  <c r="AC93"/>
  <c r="AB93"/>
  <c r="AA93"/>
  <c r="Z93"/>
  <c r="Y93"/>
  <c r="P93"/>
  <c r="K93"/>
  <c r="J93"/>
  <c r="I93"/>
  <c r="H93"/>
  <c r="G93"/>
  <c r="F93"/>
  <c r="E93" i="1"/>
  <c r="E93" i="35" s="1"/>
  <c r="D93"/>
  <c r="C93" i="1"/>
  <c r="C93" i="35" s="1"/>
  <c r="B93"/>
  <c r="A93"/>
  <c r="AG92"/>
  <c r="AF92"/>
  <c r="AE92"/>
  <c r="AD92"/>
  <c r="AC92"/>
  <c r="AB92"/>
  <c r="AA92"/>
  <c r="Z92"/>
  <c r="Y92"/>
  <c r="P92"/>
  <c r="K92"/>
  <c r="J92"/>
  <c r="I92"/>
  <c r="H92"/>
  <c r="G92"/>
  <c r="F92"/>
  <c r="E92" i="1"/>
  <c r="E92" i="35" s="1"/>
  <c r="D92"/>
  <c r="C92" i="1"/>
  <c r="C92" i="35" s="1"/>
  <c r="B92"/>
  <c r="A92"/>
  <c r="AG91"/>
  <c r="AF91"/>
  <c r="AE91"/>
  <c r="AD91"/>
  <c r="AC91"/>
  <c r="AB91"/>
  <c r="AA91"/>
  <c r="Z91"/>
  <c r="Y91"/>
  <c r="P91"/>
  <c r="K91"/>
  <c r="J91"/>
  <c r="I91"/>
  <c r="H91"/>
  <c r="G91"/>
  <c r="F91"/>
  <c r="E91" i="1"/>
  <c r="E91" i="35" s="1"/>
  <c r="D91"/>
  <c r="C91"/>
  <c r="B91"/>
  <c r="A91"/>
  <c r="AG90"/>
  <c r="AF90"/>
  <c r="AE90"/>
  <c r="AD90"/>
  <c r="AC90"/>
  <c r="AB90"/>
  <c r="AA90"/>
  <c r="Z90"/>
  <c r="Y90"/>
  <c r="P90"/>
  <c r="K90"/>
  <c r="J90"/>
  <c r="I90"/>
  <c r="H90"/>
  <c r="G90"/>
  <c r="F90"/>
  <c r="E90" i="1"/>
  <c r="E90" i="35" s="1"/>
  <c r="D90"/>
  <c r="C90"/>
  <c r="B90"/>
  <c r="A90"/>
  <c r="AG89"/>
  <c r="AF89"/>
  <c r="AE89"/>
  <c r="AD89"/>
  <c r="AC89"/>
  <c r="AB89"/>
  <c r="AA89"/>
  <c r="Z89"/>
  <c r="Y89"/>
  <c r="P89"/>
  <c r="K89"/>
  <c r="J89"/>
  <c r="I89"/>
  <c r="H89"/>
  <c r="G89"/>
  <c r="F89"/>
  <c r="E89" i="1"/>
  <c r="E89" i="35" s="1"/>
  <c r="D89"/>
  <c r="C89"/>
  <c r="B89"/>
  <c r="A89"/>
  <c r="AG88"/>
  <c r="AF88"/>
  <c r="AE88"/>
  <c r="AD88"/>
  <c r="AC88"/>
  <c r="AB88"/>
  <c r="AA88"/>
  <c r="Z88"/>
  <c r="Y88"/>
  <c r="P88"/>
  <c r="K88"/>
  <c r="J88"/>
  <c r="I88"/>
  <c r="H88"/>
  <c r="G88"/>
  <c r="F88"/>
  <c r="E88" i="1"/>
  <c r="E88" i="35" s="1"/>
  <c r="D88"/>
  <c r="C88"/>
  <c r="B88"/>
  <c r="A88"/>
  <c r="AG87"/>
  <c r="AF87"/>
  <c r="AE87"/>
  <c r="AD87"/>
  <c r="AC87"/>
  <c r="AB87"/>
  <c r="AA87"/>
  <c r="Z87"/>
  <c r="Y87"/>
  <c r="P87"/>
  <c r="K87"/>
  <c r="J87"/>
  <c r="I87"/>
  <c r="H87"/>
  <c r="G87"/>
  <c r="F87"/>
  <c r="E87" i="1"/>
  <c r="E87" i="35" s="1"/>
  <c r="D87"/>
  <c r="C87"/>
  <c r="B87"/>
  <c r="A87"/>
  <c r="AG86"/>
  <c r="AF86"/>
  <c r="AE86"/>
  <c r="AD86"/>
  <c r="AC86"/>
  <c r="AB86"/>
  <c r="AA86"/>
  <c r="Z86"/>
  <c r="Y86"/>
  <c r="P86"/>
  <c r="K86"/>
  <c r="J86"/>
  <c r="I86"/>
  <c r="H86"/>
  <c r="G86"/>
  <c r="F86"/>
  <c r="E86" i="1"/>
  <c r="E86" i="35" s="1"/>
  <c r="D86"/>
  <c r="C86"/>
  <c r="B86"/>
  <c r="A86"/>
  <c r="AG85"/>
  <c r="AF85"/>
  <c r="AE85"/>
  <c r="AD85"/>
  <c r="AC85"/>
  <c r="AB85"/>
  <c r="AA85"/>
  <c r="Z85"/>
  <c r="Y85"/>
  <c r="P85"/>
  <c r="K85"/>
  <c r="J85"/>
  <c r="I85"/>
  <c r="H85"/>
  <c r="G85"/>
  <c r="F85"/>
  <c r="E85" i="1"/>
  <c r="E85" i="35" s="1"/>
  <c r="D85"/>
  <c r="C85"/>
  <c r="B85"/>
  <c r="A85"/>
  <c r="AG84"/>
  <c r="AF84"/>
  <c r="AE84"/>
  <c r="AD84"/>
  <c r="AC84"/>
  <c r="AB84"/>
  <c r="AA84"/>
  <c r="Z84"/>
  <c r="Y84"/>
  <c r="P84"/>
  <c r="K84"/>
  <c r="J84"/>
  <c r="I84"/>
  <c r="H84"/>
  <c r="G84"/>
  <c r="F84"/>
  <c r="E84" i="1"/>
  <c r="E84" i="35" s="1"/>
  <c r="D84"/>
  <c r="C84"/>
  <c r="B84"/>
  <c r="A84"/>
  <c r="AG83"/>
  <c r="AF83"/>
  <c r="AE83"/>
  <c r="AD83"/>
  <c r="AC83"/>
  <c r="AB83"/>
  <c r="AA83"/>
  <c r="Z83"/>
  <c r="Y83"/>
  <c r="P83"/>
  <c r="K83"/>
  <c r="J83"/>
  <c r="I83"/>
  <c r="H83"/>
  <c r="G83"/>
  <c r="F83"/>
  <c r="E83" i="1"/>
  <c r="E83" i="35" s="1"/>
  <c r="D83"/>
  <c r="C83"/>
  <c r="B83"/>
  <c r="A83"/>
  <c r="AG82"/>
  <c r="AF82"/>
  <c r="AE82"/>
  <c r="AD82"/>
  <c r="AC82"/>
  <c r="AB82"/>
  <c r="AA82"/>
  <c r="Z82"/>
  <c r="Y82"/>
  <c r="P82"/>
  <c r="K82"/>
  <c r="J82"/>
  <c r="I82"/>
  <c r="H82"/>
  <c r="G82"/>
  <c r="F82"/>
  <c r="E82" i="1"/>
  <c r="E82" i="35" s="1"/>
  <c r="D82"/>
  <c r="C82"/>
  <c r="B82"/>
  <c r="A82"/>
  <c r="AG81"/>
  <c r="AF81"/>
  <c r="AE81"/>
  <c r="AD81"/>
  <c r="AC81"/>
  <c r="AB81"/>
  <c r="AA81"/>
  <c r="Z81"/>
  <c r="Y81"/>
  <c r="P81"/>
  <c r="K81"/>
  <c r="J81"/>
  <c r="I81"/>
  <c r="H81"/>
  <c r="G81"/>
  <c r="F81"/>
  <c r="E81" i="1"/>
  <c r="E81" i="35" s="1"/>
  <c r="D81"/>
  <c r="C81"/>
  <c r="B81"/>
  <c r="A81"/>
  <c r="AG80"/>
  <c r="AF80"/>
  <c r="AE80"/>
  <c r="AD80"/>
  <c r="AC80"/>
  <c r="AB80"/>
  <c r="AA80"/>
  <c r="Z80"/>
  <c r="Y80"/>
  <c r="P80"/>
  <c r="K80"/>
  <c r="J80"/>
  <c r="I80"/>
  <c r="H80"/>
  <c r="G80"/>
  <c r="F80"/>
  <c r="E80" i="1"/>
  <c r="E80" i="35" s="1"/>
  <c r="D80"/>
  <c r="C80"/>
  <c r="B80"/>
  <c r="A80"/>
  <c r="AG79"/>
  <c r="AF79"/>
  <c r="AE79"/>
  <c r="AD79"/>
  <c r="AC79"/>
  <c r="AB79"/>
  <c r="AA79"/>
  <c r="Z79"/>
  <c r="Y79"/>
  <c r="P79"/>
  <c r="K79"/>
  <c r="J79"/>
  <c r="I79"/>
  <c r="H79"/>
  <c r="G79"/>
  <c r="F79"/>
  <c r="E79" i="1"/>
  <c r="E79" i="35" s="1"/>
  <c r="D79"/>
  <c r="C79"/>
  <c r="B79"/>
  <c r="A79"/>
  <c r="AG78"/>
  <c r="AF78"/>
  <c r="AE78"/>
  <c r="AD78"/>
  <c r="AC78"/>
  <c r="AB78"/>
  <c r="AA78"/>
  <c r="Z78"/>
  <c r="Y78"/>
  <c r="P78"/>
  <c r="K78"/>
  <c r="J78"/>
  <c r="I78"/>
  <c r="H78"/>
  <c r="G78"/>
  <c r="F78"/>
  <c r="E78" i="1"/>
  <c r="E78" i="35" s="1"/>
  <c r="D78"/>
  <c r="C78"/>
  <c r="B78"/>
  <c r="A78"/>
  <c r="AG77"/>
  <c r="AF77"/>
  <c r="AE77"/>
  <c r="AD77"/>
  <c r="AC77"/>
  <c r="AB77"/>
  <c r="AA77"/>
  <c r="Z77"/>
  <c r="Y77"/>
  <c r="P77"/>
  <c r="K77"/>
  <c r="J77"/>
  <c r="I77"/>
  <c r="H77"/>
  <c r="G77"/>
  <c r="F77"/>
  <c r="E77" i="1"/>
  <c r="E77" i="35" s="1"/>
  <c r="D77"/>
  <c r="C77"/>
  <c r="B77"/>
  <c r="A77"/>
  <c r="AG76"/>
  <c r="AF76"/>
  <c r="AE76"/>
  <c r="AD76"/>
  <c r="AC76"/>
  <c r="AB76"/>
  <c r="AA76"/>
  <c r="Z76"/>
  <c r="Y76"/>
  <c r="P76"/>
  <c r="K76"/>
  <c r="J76"/>
  <c r="I76"/>
  <c r="H76"/>
  <c r="G76"/>
  <c r="F76"/>
  <c r="E76" i="1"/>
  <c r="E76" i="35" s="1"/>
  <c r="D76"/>
  <c r="C76"/>
  <c r="B76"/>
  <c r="A76"/>
  <c r="AG75"/>
  <c r="AF75"/>
  <c r="AE75"/>
  <c r="AD75"/>
  <c r="AC75"/>
  <c r="AB75"/>
  <c r="AA75"/>
  <c r="Z75"/>
  <c r="Y75"/>
  <c r="P75"/>
  <c r="K75"/>
  <c r="J75"/>
  <c r="I75"/>
  <c r="H75"/>
  <c r="G75"/>
  <c r="F75"/>
  <c r="E75" i="1"/>
  <c r="E75" i="35" s="1"/>
  <c r="D75"/>
  <c r="C75"/>
  <c r="B75"/>
  <c r="A75"/>
  <c r="AG74"/>
  <c r="AF74"/>
  <c r="AE74"/>
  <c r="AD74"/>
  <c r="AC74"/>
  <c r="AB74"/>
  <c r="AA74"/>
  <c r="Z74"/>
  <c r="Y74"/>
  <c r="P74"/>
  <c r="K74"/>
  <c r="J74"/>
  <c r="I74"/>
  <c r="H74"/>
  <c r="G74"/>
  <c r="F74"/>
  <c r="E74" i="1"/>
  <c r="E74" i="35" s="1"/>
  <c r="D74"/>
  <c r="C74"/>
  <c r="B74"/>
  <c r="A74"/>
  <c r="AG73"/>
  <c r="AF73"/>
  <c r="AE73"/>
  <c r="AD73"/>
  <c r="AC73"/>
  <c r="AB73"/>
  <c r="AA73"/>
  <c r="Z73"/>
  <c r="Y73"/>
  <c r="P73"/>
  <c r="K73"/>
  <c r="J73"/>
  <c r="I73"/>
  <c r="H73"/>
  <c r="G73"/>
  <c r="F73"/>
  <c r="E73" i="1"/>
  <c r="E73" i="35" s="1"/>
  <c r="D73"/>
  <c r="C73"/>
  <c r="B73"/>
  <c r="A73"/>
  <c r="AG72"/>
  <c r="AF72"/>
  <c r="AE72"/>
  <c r="AD72"/>
  <c r="AC72"/>
  <c r="AB72"/>
  <c r="AA72"/>
  <c r="Z72"/>
  <c r="Y72"/>
  <c r="P72"/>
  <c r="K72"/>
  <c r="J72"/>
  <c r="I72"/>
  <c r="H72"/>
  <c r="G72"/>
  <c r="F72"/>
  <c r="E72" i="1"/>
  <c r="E72" i="35" s="1"/>
  <c r="D72"/>
  <c r="C72"/>
  <c r="B72"/>
  <c r="A72"/>
  <c r="AG71"/>
  <c r="AF71"/>
  <c r="AE71"/>
  <c r="AD71"/>
  <c r="AC71"/>
  <c r="AB71"/>
  <c r="AA71"/>
  <c r="Z71"/>
  <c r="Y71"/>
  <c r="P71"/>
  <c r="K71"/>
  <c r="J71"/>
  <c r="I71"/>
  <c r="H71"/>
  <c r="G71"/>
  <c r="F71"/>
  <c r="E71" i="1"/>
  <c r="E71" i="35" s="1"/>
  <c r="D71"/>
  <c r="C71"/>
  <c r="B71"/>
  <c r="A71"/>
  <c r="AG70"/>
  <c r="AF70"/>
  <c r="AE70"/>
  <c r="AD70"/>
  <c r="AC70"/>
  <c r="AB70"/>
  <c r="AA70"/>
  <c r="Z70"/>
  <c r="Y70"/>
  <c r="P70"/>
  <c r="K70"/>
  <c r="J70"/>
  <c r="I70"/>
  <c r="H70"/>
  <c r="G70"/>
  <c r="F70"/>
  <c r="E70" i="1"/>
  <c r="E70" i="35" s="1"/>
  <c r="D70"/>
  <c r="C70"/>
  <c r="B70"/>
  <c r="A70"/>
  <c r="AG69"/>
  <c r="AF69"/>
  <c r="AE69"/>
  <c r="AD69"/>
  <c r="AC69"/>
  <c r="AB69"/>
  <c r="AA69"/>
  <c r="Z69"/>
  <c r="Y69"/>
  <c r="P69"/>
  <c r="K69"/>
  <c r="J69"/>
  <c r="I69"/>
  <c r="H69"/>
  <c r="G69"/>
  <c r="F69"/>
  <c r="E69" i="1"/>
  <c r="E69" i="35" s="1"/>
  <c r="D69"/>
  <c r="C69"/>
  <c r="B69"/>
  <c r="A69"/>
  <c r="AG68"/>
  <c r="AF68"/>
  <c r="AE68"/>
  <c r="AD68"/>
  <c r="AC68"/>
  <c r="AB68"/>
  <c r="AA68"/>
  <c r="Z68"/>
  <c r="Y68"/>
  <c r="P68"/>
  <c r="K68"/>
  <c r="J68"/>
  <c r="I68"/>
  <c r="H68"/>
  <c r="G68"/>
  <c r="F68"/>
  <c r="E68" i="1"/>
  <c r="E68" i="35" s="1"/>
  <c r="D68"/>
  <c r="C68"/>
  <c r="B68"/>
  <c r="A68"/>
  <c r="AG67"/>
  <c r="AF67"/>
  <c r="AE67"/>
  <c r="AD67"/>
  <c r="AC67"/>
  <c r="AB67"/>
  <c r="AA67"/>
  <c r="Z67"/>
  <c r="Y67"/>
  <c r="P67"/>
  <c r="K67"/>
  <c r="J67"/>
  <c r="I67"/>
  <c r="H67"/>
  <c r="G67"/>
  <c r="F67"/>
  <c r="E67" i="1"/>
  <c r="E67" i="35" s="1"/>
  <c r="D67"/>
  <c r="C67"/>
  <c r="B67"/>
  <c r="A67"/>
  <c r="AG66"/>
  <c r="AF66"/>
  <c r="AE66"/>
  <c r="AD66"/>
  <c r="AC66"/>
  <c r="AB66"/>
  <c r="AA66"/>
  <c r="Z66"/>
  <c r="Y66"/>
  <c r="P66"/>
  <c r="K66"/>
  <c r="J66"/>
  <c r="I66"/>
  <c r="H66"/>
  <c r="G66"/>
  <c r="F66"/>
  <c r="E66" i="1"/>
  <c r="E66" i="35" s="1"/>
  <c r="D66"/>
  <c r="C66"/>
  <c r="B66"/>
  <c r="A66"/>
  <c r="AG65"/>
  <c r="AF65"/>
  <c r="AE65"/>
  <c r="AD65"/>
  <c r="AC65"/>
  <c r="AB65"/>
  <c r="AA65"/>
  <c r="Z65"/>
  <c r="Y65"/>
  <c r="P65"/>
  <c r="K65"/>
  <c r="J65"/>
  <c r="I65"/>
  <c r="H65"/>
  <c r="G65"/>
  <c r="F65"/>
  <c r="E65" i="1"/>
  <c r="E65" i="35" s="1"/>
  <c r="D65"/>
  <c r="C65"/>
  <c r="B65"/>
  <c r="A65"/>
  <c r="AG64"/>
  <c r="AF64"/>
  <c r="AE64"/>
  <c r="AD64"/>
  <c r="AC64"/>
  <c r="AB64"/>
  <c r="AA64"/>
  <c r="Z64"/>
  <c r="Y64"/>
  <c r="P64"/>
  <c r="K64"/>
  <c r="J64"/>
  <c r="I64"/>
  <c r="H64"/>
  <c r="G64"/>
  <c r="F64"/>
  <c r="E64" i="1"/>
  <c r="E64" i="35" s="1"/>
  <c r="D64"/>
  <c r="C64"/>
  <c r="B64"/>
  <c r="A64"/>
  <c r="AG63"/>
  <c r="AF63"/>
  <c r="AE63"/>
  <c r="AD63"/>
  <c r="AC63"/>
  <c r="AB63"/>
  <c r="AA63"/>
  <c r="Z63"/>
  <c r="Y63"/>
  <c r="P63"/>
  <c r="K63"/>
  <c r="J63"/>
  <c r="I63"/>
  <c r="G63"/>
  <c r="F63"/>
  <c r="E63" i="1"/>
  <c r="E63" i="35" s="1"/>
  <c r="D63"/>
  <c r="C63"/>
  <c r="B63"/>
  <c r="A63"/>
  <c r="AG62"/>
  <c r="AF62"/>
  <c r="AE62"/>
  <c r="AD62"/>
  <c r="AC62"/>
  <c r="AB62"/>
  <c r="AA62"/>
  <c r="Z62"/>
  <c r="Y62"/>
  <c r="P62"/>
  <c r="K62"/>
  <c r="J62"/>
  <c r="I62"/>
  <c r="H62"/>
  <c r="G62"/>
  <c r="F62"/>
  <c r="E62" i="1"/>
  <c r="E62" i="35" s="1"/>
  <c r="D62"/>
  <c r="C62"/>
  <c r="B62"/>
  <c r="A62"/>
  <c r="AG61"/>
  <c r="AF61"/>
  <c r="AE61"/>
  <c r="AD61"/>
  <c r="AC61"/>
  <c r="AB61"/>
  <c r="AA61"/>
  <c r="Z61"/>
  <c r="Y61"/>
  <c r="P61"/>
  <c r="K61"/>
  <c r="J61"/>
  <c r="I61"/>
  <c r="H61"/>
  <c r="G61"/>
  <c r="F61"/>
  <c r="E61" i="1"/>
  <c r="E61" i="35" s="1"/>
  <c r="D61"/>
  <c r="C61"/>
  <c r="B61"/>
  <c r="A61"/>
  <c r="AG60"/>
  <c r="AF60"/>
  <c r="AE60"/>
  <c r="AD60"/>
  <c r="AC60"/>
  <c r="AB60"/>
  <c r="AA60"/>
  <c r="Z60"/>
  <c r="Y60"/>
  <c r="P60"/>
  <c r="K60"/>
  <c r="J60"/>
  <c r="I60"/>
  <c r="H60"/>
  <c r="G60"/>
  <c r="F60"/>
  <c r="E60" i="1"/>
  <c r="E60" i="35" s="1"/>
  <c r="D60"/>
  <c r="C60"/>
  <c r="B60"/>
  <c r="A60"/>
  <c r="AG59"/>
  <c r="AF59"/>
  <c r="AE59"/>
  <c r="AD59"/>
  <c r="AC59"/>
  <c r="AB59"/>
  <c r="AA59"/>
  <c r="Z59"/>
  <c r="Y59"/>
  <c r="P59"/>
  <c r="K59"/>
  <c r="J59"/>
  <c r="I59"/>
  <c r="G59"/>
  <c r="F59"/>
  <c r="E59" i="1"/>
  <c r="E59" i="35" s="1"/>
  <c r="D59"/>
  <c r="C59"/>
  <c r="B59"/>
  <c r="A59"/>
  <c r="AG58"/>
  <c r="AF58"/>
  <c r="AE58"/>
  <c r="AD58"/>
  <c r="AC58"/>
  <c r="AB58"/>
  <c r="AA58"/>
  <c r="Z58"/>
  <c r="Y58"/>
  <c r="P58"/>
  <c r="K58"/>
  <c r="J58"/>
  <c r="I58"/>
  <c r="H58"/>
  <c r="G58"/>
  <c r="F58"/>
  <c r="E58" i="1"/>
  <c r="E58" i="35" s="1"/>
  <c r="D58"/>
  <c r="C58"/>
  <c r="B58"/>
  <c r="A58"/>
  <c r="AG57"/>
  <c r="AF57"/>
  <c r="AE57"/>
  <c r="AD57"/>
  <c r="AC57"/>
  <c r="AB57"/>
  <c r="AA57"/>
  <c r="Z57"/>
  <c r="Y57"/>
  <c r="P57"/>
  <c r="K57"/>
  <c r="J57"/>
  <c r="I57"/>
  <c r="G57"/>
  <c r="F57"/>
  <c r="E57" i="1"/>
  <c r="E57" i="35" s="1"/>
  <c r="D57"/>
  <c r="C57"/>
  <c r="B57"/>
  <c r="A57"/>
  <c r="AG56"/>
  <c r="AF56"/>
  <c r="AE56"/>
  <c r="AD56"/>
  <c r="AC56"/>
  <c r="AB56"/>
  <c r="AA56"/>
  <c r="Z56"/>
  <c r="Y56"/>
  <c r="P56"/>
  <c r="K56"/>
  <c r="J56"/>
  <c r="I56"/>
  <c r="H56"/>
  <c r="G56"/>
  <c r="F56"/>
  <c r="E56" i="1"/>
  <c r="E56" i="35"/>
  <c r="D56"/>
  <c r="C56"/>
  <c r="B56"/>
  <c r="A56"/>
  <c r="AG55"/>
  <c r="AF55"/>
  <c r="AE55"/>
  <c r="AD55"/>
  <c r="AC55"/>
  <c r="AB55"/>
  <c r="AA55"/>
  <c r="Z55"/>
  <c r="Y55"/>
  <c r="P55"/>
  <c r="K55"/>
  <c r="J55"/>
  <c r="I55"/>
  <c r="H55"/>
  <c r="G55"/>
  <c r="F55"/>
  <c r="E55" i="1"/>
  <c r="E55" i="35" s="1"/>
  <c r="D55"/>
  <c r="C55"/>
  <c r="B55"/>
  <c r="A55"/>
  <c r="AG54"/>
  <c r="AF54"/>
  <c r="AE54"/>
  <c r="AD54"/>
  <c r="AC54"/>
  <c r="AB54"/>
  <c r="AA54"/>
  <c r="Z54"/>
  <c r="Y54"/>
  <c r="P54"/>
  <c r="K54"/>
  <c r="J54"/>
  <c r="I54"/>
  <c r="H54"/>
  <c r="G54"/>
  <c r="F54"/>
  <c r="E54" i="1"/>
  <c r="E54" i="35" s="1"/>
  <c r="D54"/>
  <c r="C54"/>
  <c r="B54"/>
  <c r="A54"/>
  <c r="AG53"/>
  <c r="AF53"/>
  <c r="AE53"/>
  <c r="AD53"/>
  <c r="AC53"/>
  <c r="AB53"/>
  <c r="AA53"/>
  <c r="Z53"/>
  <c r="Y53"/>
  <c r="P53"/>
  <c r="K53"/>
  <c r="J53"/>
  <c r="I53"/>
  <c r="G53"/>
  <c r="F53"/>
  <c r="E53" i="1"/>
  <c r="E53" i="35" s="1"/>
  <c r="D53"/>
  <c r="C53"/>
  <c r="B53"/>
  <c r="A53"/>
  <c r="AG52"/>
  <c r="AF52"/>
  <c r="AE52"/>
  <c r="AD52"/>
  <c r="AC52"/>
  <c r="AB52"/>
  <c r="AA52"/>
  <c r="Z52"/>
  <c r="Y52"/>
  <c r="P52"/>
  <c r="K52"/>
  <c r="J52"/>
  <c r="I52"/>
  <c r="H52"/>
  <c r="G52"/>
  <c r="F52"/>
  <c r="E52" i="1"/>
  <c r="E52" i="35" s="1"/>
  <c r="D52"/>
  <c r="C52"/>
  <c r="B52"/>
  <c r="A52"/>
  <c r="AG51"/>
  <c r="AF51"/>
  <c r="AE51"/>
  <c r="AD51"/>
  <c r="AC51"/>
  <c r="AB51"/>
  <c r="AA51"/>
  <c r="Z51"/>
  <c r="Y51"/>
  <c r="P51"/>
  <c r="K51"/>
  <c r="J51"/>
  <c r="I51"/>
  <c r="H51"/>
  <c r="G51"/>
  <c r="F51"/>
  <c r="E51" i="1"/>
  <c r="E51" i="35" s="1"/>
  <c r="D51"/>
  <c r="C51"/>
  <c r="B51"/>
  <c r="A51"/>
  <c r="AG50"/>
  <c r="AF50"/>
  <c r="AE50"/>
  <c r="AD50"/>
  <c r="AC50"/>
  <c r="AB50"/>
  <c r="AA50"/>
  <c r="Z50"/>
  <c r="Y50"/>
  <c r="P50"/>
  <c r="K50"/>
  <c r="J50"/>
  <c r="I50"/>
  <c r="H50"/>
  <c r="G50"/>
  <c r="F50"/>
  <c r="E50" i="1"/>
  <c r="E50" i="35" s="1"/>
  <c r="D50"/>
  <c r="C50"/>
  <c r="B50"/>
  <c r="A50"/>
  <c r="AG49"/>
  <c r="AF49"/>
  <c r="AE49"/>
  <c r="AD49"/>
  <c r="AC49"/>
  <c r="AB49"/>
  <c r="AA49"/>
  <c r="Z49"/>
  <c r="Y49"/>
  <c r="P49"/>
  <c r="K49"/>
  <c r="J49"/>
  <c r="I49"/>
  <c r="G49"/>
  <c r="F49"/>
  <c r="E49" i="1"/>
  <c r="E49" i="35" s="1"/>
  <c r="D49"/>
  <c r="C49"/>
  <c r="B49"/>
  <c r="A49"/>
  <c r="AG48"/>
  <c r="AF48"/>
  <c r="AE48"/>
  <c r="AD48"/>
  <c r="AC48"/>
  <c r="AB48"/>
  <c r="AA48"/>
  <c r="Z48"/>
  <c r="Y48"/>
  <c r="P48"/>
  <c r="K48"/>
  <c r="J48"/>
  <c r="I48"/>
  <c r="H48"/>
  <c r="G48"/>
  <c r="F48"/>
  <c r="E48" i="1"/>
  <c r="E48" i="35" s="1"/>
  <c r="D48"/>
  <c r="C48"/>
  <c r="B48"/>
  <c r="A48"/>
  <c r="AG47"/>
  <c r="AF47"/>
  <c r="AE47"/>
  <c r="AD47"/>
  <c r="AC47"/>
  <c r="AB47"/>
  <c r="AA47"/>
  <c r="Z47"/>
  <c r="Y47"/>
  <c r="P47"/>
  <c r="K47"/>
  <c r="J47"/>
  <c r="I47"/>
  <c r="H47"/>
  <c r="G47"/>
  <c r="F47"/>
  <c r="E47" i="1"/>
  <c r="E47" i="35"/>
  <c r="D47"/>
  <c r="C47"/>
  <c r="B47"/>
  <c r="A47"/>
  <c r="AG46"/>
  <c r="AF46"/>
  <c r="AE46"/>
  <c r="AD46"/>
  <c r="AC46"/>
  <c r="AB46"/>
  <c r="AA46"/>
  <c r="Z46"/>
  <c r="Y46"/>
  <c r="P46"/>
  <c r="L46"/>
  <c r="M46"/>
  <c r="K46"/>
  <c r="J46"/>
  <c r="I46"/>
  <c r="H46"/>
  <c r="G46"/>
  <c r="F46"/>
  <c r="E46" i="1"/>
  <c r="E46" i="35" s="1"/>
  <c r="D46"/>
  <c r="C46"/>
  <c r="B46"/>
  <c r="A46"/>
  <c r="AG45"/>
  <c r="AF45"/>
  <c r="AE45"/>
  <c r="AD45"/>
  <c r="AC45"/>
  <c r="AB45"/>
  <c r="AA45"/>
  <c r="Z45"/>
  <c r="Y45"/>
  <c r="P45"/>
  <c r="K45"/>
  <c r="J45"/>
  <c r="I45"/>
  <c r="G45"/>
  <c r="F45"/>
  <c r="E45" i="1"/>
  <c r="E45" i="35" s="1"/>
  <c r="D45"/>
  <c r="C45"/>
  <c r="B45"/>
  <c r="A45"/>
  <c r="AG44"/>
  <c r="AF44"/>
  <c r="AE44"/>
  <c r="AD44"/>
  <c r="AC44"/>
  <c r="AB44"/>
  <c r="AA44"/>
  <c r="Z44"/>
  <c r="Y44"/>
  <c r="P44"/>
  <c r="K44"/>
  <c r="J44"/>
  <c r="I44"/>
  <c r="G44"/>
  <c r="F44"/>
  <c r="E44" i="1"/>
  <c r="E44" i="35" s="1"/>
  <c r="D44"/>
  <c r="C44"/>
  <c r="B44"/>
  <c r="A44"/>
  <c r="AG43"/>
  <c r="AF43"/>
  <c r="AE43"/>
  <c r="AD43"/>
  <c r="AC43"/>
  <c r="AB43"/>
  <c r="AA43"/>
  <c r="Z43"/>
  <c r="Y43"/>
  <c r="P43"/>
  <c r="K43"/>
  <c r="J43"/>
  <c r="I43"/>
  <c r="G43"/>
  <c r="F43"/>
  <c r="E43" i="1"/>
  <c r="E43" i="35" s="1"/>
  <c r="D43"/>
  <c r="C43"/>
  <c r="B43"/>
  <c r="A43"/>
  <c r="AG42"/>
  <c r="AF42"/>
  <c r="AE42"/>
  <c r="AB42"/>
  <c r="Y42"/>
  <c r="P42"/>
  <c r="K42"/>
  <c r="J42"/>
  <c r="I42"/>
  <c r="G42"/>
  <c r="F42"/>
  <c r="E42" i="1"/>
  <c r="E42" i="35" s="1"/>
  <c r="D42"/>
  <c r="C42"/>
  <c r="B42"/>
  <c r="A42"/>
  <c r="AG41"/>
  <c r="AF41"/>
  <c r="AE41"/>
  <c r="AD41"/>
  <c r="AC41"/>
  <c r="AB41"/>
  <c r="AA41"/>
  <c r="Z41"/>
  <c r="Y41"/>
  <c r="P41"/>
  <c r="K41"/>
  <c r="J41"/>
  <c r="I41"/>
  <c r="G41"/>
  <c r="F41"/>
  <c r="E41" i="1"/>
  <c r="E41" i="35"/>
  <c r="D41"/>
  <c r="C41"/>
  <c r="B41"/>
  <c r="A41"/>
  <c r="AG40"/>
  <c r="AF40"/>
  <c r="AE40"/>
  <c r="AD40"/>
  <c r="AC40"/>
  <c r="AB40"/>
  <c r="AA40"/>
  <c r="Z40"/>
  <c r="Y40"/>
  <c r="P40"/>
  <c r="K40"/>
  <c r="J40"/>
  <c r="I40"/>
  <c r="G40"/>
  <c r="F40"/>
  <c r="E40" i="1"/>
  <c r="E40" i="35" s="1"/>
  <c r="D40"/>
  <c r="C40"/>
  <c r="B40"/>
  <c r="A40"/>
  <c r="AG39"/>
  <c r="AF39"/>
  <c r="AE39"/>
  <c r="AD39"/>
  <c r="AC39"/>
  <c r="AB39"/>
  <c r="AA39"/>
  <c r="Z39"/>
  <c r="Y39"/>
  <c r="P39"/>
  <c r="K39"/>
  <c r="J39"/>
  <c r="I39"/>
  <c r="G39"/>
  <c r="F39"/>
  <c r="E39" i="1"/>
  <c r="E39" i="35" s="1"/>
  <c r="D39"/>
  <c r="C39"/>
  <c r="B39"/>
  <c r="A39"/>
  <c r="P38"/>
  <c r="K38"/>
  <c r="J38"/>
  <c r="I38"/>
  <c r="G38"/>
  <c r="F38"/>
  <c r="E38" i="1"/>
  <c r="E38" i="35" s="1"/>
  <c r="D38"/>
  <c r="C38"/>
  <c r="B38"/>
  <c r="A38"/>
  <c r="P37"/>
  <c r="K37"/>
  <c r="J37"/>
  <c r="I37"/>
  <c r="G37"/>
  <c r="F37"/>
  <c r="E37" i="1"/>
  <c r="E37" i="35" s="1"/>
  <c r="D37"/>
  <c r="C37"/>
  <c r="B37"/>
  <c r="A37"/>
  <c r="P36"/>
  <c r="K36"/>
  <c r="J36"/>
  <c r="I36"/>
  <c r="G36"/>
  <c r="F36"/>
  <c r="E36" i="1"/>
  <c r="E36" i="35" s="1"/>
  <c r="D36"/>
  <c r="C36"/>
  <c r="B36"/>
  <c r="A36"/>
  <c r="P35"/>
  <c r="K35"/>
  <c r="J35"/>
  <c r="I35"/>
  <c r="G35"/>
  <c r="F35"/>
  <c r="E35" i="1"/>
  <c r="E35" i="35" s="1"/>
  <c r="D35"/>
  <c r="C35"/>
  <c r="B35"/>
  <c r="A35"/>
  <c r="P34"/>
  <c r="K34"/>
  <c r="J34"/>
  <c r="I34"/>
  <c r="G34"/>
  <c r="F34"/>
  <c r="E34" i="1"/>
  <c r="E34" i="35" s="1"/>
  <c r="D34"/>
  <c r="C34"/>
  <c r="B34"/>
  <c r="A34"/>
  <c r="P33"/>
  <c r="K33"/>
  <c r="J33"/>
  <c r="I33"/>
  <c r="G33"/>
  <c r="F33"/>
  <c r="E33" i="1"/>
  <c r="E33" i="35" s="1"/>
  <c r="D33"/>
  <c r="C33"/>
  <c r="B33"/>
  <c r="A33"/>
  <c r="P32"/>
  <c r="K32"/>
  <c r="J32"/>
  <c r="I32"/>
  <c r="G32"/>
  <c r="F32"/>
  <c r="E32" i="1"/>
  <c r="E32" i="35" s="1"/>
  <c r="D32"/>
  <c r="C32"/>
  <c r="B32"/>
  <c r="A32"/>
  <c r="P31"/>
  <c r="K31"/>
  <c r="J31"/>
  <c r="I31"/>
  <c r="G31"/>
  <c r="F31"/>
  <c r="E31" i="1"/>
  <c r="E31" i="35" s="1"/>
  <c r="D31"/>
  <c r="C31"/>
  <c r="B31"/>
  <c r="A31"/>
  <c r="P30"/>
  <c r="K30"/>
  <c r="J30"/>
  <c r="I30"/>
  <c r="H30"/>
  <c r="G30"/>
  <c r="F30"/>
  <c r="E30" i="1"/>
  <c r="E30" i="35" s="1"/>
  <c r="D30"/>
  <c r="C30"/>
  <c r="B30"/>
  <c r="A30"/>
  <c r="P29"/>
  <c r="K29"/>
  <c r="J29"/>
  <c r="I29"/>
  <c r="G29"/>
  <c r="F29"/>
  <c r="E29" i="1"/>
  <c r="E29" i="35" s="1"/>
  <c r="D29"/>
  <c r="C29"/>
  <c r="B29"/>
  <c r="A29"/>
  <c r="P28"/>
  <c r="K28"/>
  <c r="J28"/>
  <c r="I28"/>
  <c r="G28"/>
  <c r="F28"/>
  <c r="E28" i="1"/>
  <c r="E28" i="35" s="1"/>
  <c r="D28"/>
  <c r="C28"/>
  <c r="B28"/>
  <c r="A28"/>
  <c r="P27"/>
  <c r="K27"/>
  <c r="J27"/>
  <c r="I27"/>
  <c r="G27"/>
  <c r="F27"/>
  <c r="E27" i="1"/>
  <c r="E27" i="35" s="1"/>
  <c r="D27"/>
  <c r="C27"/>
  <c r="B27"/>
  <c r="A27"/>
  <c r="P26"/>
  <c r="K26"/>
  <c r="J26"/>
  <c r="I26"/>
  <c r="G26"/>
  <c r="F26"/>
  <c r="E26" i="1"/>
  <c r="E26" i="35" s="1"/>
  <c r="D26"/>
  <c r="C26"/>
  <c r="B26"/>
  <c r="A26"/>
  <c r="P25"/>
  <c r="K25"/>
  <c r="J25"/>
  <c r="I25"/>
  <c r="G25"/>
  <c r="F25"/>
  <c r="E25" i="1"/>
  <c r="E25" i="35" s="1"/>
  <c r="D25"/>
  <c r="C25"/>
  <c r="B25"/>
  <c r="A25"/>
  <c r="P24"/>
  <c r="K24"/>
  <c r="J24"/>
  <c r="I24"/>
  <c r="G24"/>
  <c r="F24"/>
  <c r="E24" i="1"/>
  <c r="E24" i="35" s="1"/>
  <c r="D24"/>
  <c r="C24"/>
  <c r="B24"/>
  <c r="A24"/>
  <c r="P23"/>
  <c r="K23"/>
  <c r="J23"/>
  <c r="I23"/>
  <c r="G23"/>
  <c r="F23"/>
  <c r="E23" i="1"/>
  <c r="E23" i="35" s="1"/>
  <c r="D23"/>
  <c r="C23"/>
  <c r="B23"/>
  <c r="A23"/>
  <c r="P22"/>
  <c r="K22"/>
  <c r="J22"/>
  <c r="I22"/>
  <c r="G22"/>
  <c r="F22"/>
  <c r="E22" i="1"/>
  <c r="E22" i="35" s="1"/>
  <c r="D22"/>
  <c r="C22"/>
  <c r="B22"/>
  <c r="A22"/>
  <c r="P21"/>
  <c r="K21"/>
  <c r="J21"/>
  <c r="I21"/>
  <c r="G21"/>
  <c r="F21"/>
  <c r="E21" i="1"/>
  <c r="E21" i="35" s="1"/>
  <c r="D21"/>
  <c r="C21"/>
  <c r="B21"/>
  <c r="A21"/>
  <c r="P20"/>
  <c r="K20"/>
  <c r="J20"/>
  <c r="I20"/>
  <c r="G20"/>
  <c r="F20"/>
  <c r="E20" i="1"/>
  <c r="E20" i="35" s="1"/>
  <c r="D20"/>
  <c r="C20"/>
  <c r="B20"/>
  <c r="A20"/>
  <c r="P19"/>
  <c r="K19"/>
  <c r="J19"/>
  <c r="I19"/>
  <c r="G19"/>
  <c r="F19"/>
  <c r="E19" i="1"/>
  <c r="E19" i="35" s="1"/>
  <c r="D19"/>
  <c r="C19"/>
  <c r="B19"/>
  <c r="A19"/>
  <c r="P18"/>
  <c r="K18"/>
  <c r="J18"/>
  <c r="I18"/>
  <c r="G18"/>
  <c r="F18"/>
  <c r="E18" i="1"/>
  <c r="E18" i="35" s="1"/>
  <c r="D18"/>
  <c r="C18"/>
  <c r="B18"/>
  <c r="A18"/>
  <c r="P17"/>
  <c r="K17"/>
  <c r="J17"/>
  <c r="I17"/>
  <c r="G17"/>
  <c r="F17"/>
  <c r="E17" i="1"/>
  <c r="E17" i="35" s="1"/>
  <c r="D17"/>
  <c r="C17"/>
  <c r="B17"/>
  <c r="A17"/>
  <c r="P16"/>
  <c r="N16"/>
  <c r="O16"/>
  <c r="K16"/>
  <c r="J16"/>
  <c r="I16"/>
  <c r="G16"/>
  <c r="F16"/>
  <c r="E16" i="1"/>
  <c r="E16" i="35" s="1"/>
  <c r="D16"/>
  <c r="C16"/>
  <c r="B16"/>
  <c r="A16"/>
  <c r="P15"/>
  <c r="N15"/>
  <c r="O15" s="1"/>
  <c r="K15"/>
  <c r="J15"/>
  <c r="I15"/>
  <c r="G15"/>
  <c r="F15"/>
  <c r="E15" i="1"/>
  <c r="E15" i="35"/>
  <c r="D15"/>
  <c r="C15"/>
  <c r="B15"/>
  <c r="A15"/>
  <c r="Q14"/>
  <c r="R14" s="1"/>
  <c r="P14"/>
  <c r="K14"/>
  <c r="J14"/>
  <c r="I14"/>
  <c r="G14"/>
  <c r="F14"/>
  <c r="E14" i="1"/>
  <c r="E14" i="35" s="1"/>
  <c r="D14"/>
  <c r="C14"/>
  <c r="B14"/>
  <c r="A14"/>
  <c r="P13"/>
  <c r="N13"/>
  <c r="O13" s="1"/>
  <c r="K13"/>
  <c r="J13"/>
  <c r="I13"/>
  <c r="G13"/>
  <c r="F13"/>
  <c r="E13" i="1"/>
  <c r="E13" i="35"/>
  <c r="D13"/>
  <c r="C13"/>
  <c r="B13"/>
  <c r="A13"/>
  <c r="W12"/>
  <c r="X12" s="1"/>
  <c r="P12"/>
  <c r="N12"/>
  <c r="O12" s="1"/>
  <c r="K12"/>
  <c r="J12"/>
  <c r="I12"/>
  <c r="G12"/>
  <c r="F12"/>
  <c r="E12" i="1"/>
  <c r="E12" i="35" s="1"/>
  <c r="D12"/>
  <c r="C12"/>
  <c r="B12"/>
  <c r="A12"/>
  <c r="W11"/>
  <c r="X11" s="1"/>
  <c r="P11"/>
  <c r="N11"/>
  <c r="O11"/>
  <c r="K11"/>
  <c r="J11"/>
  <c r="I11"/>
  <c r="G11"/>
  <c r="F11"/>
  <c r="E11" i="1"/>
  <c r="E11" i="35" s="1"/>
  <c r="D11"/>
  <c r="C11"/>
  <c r="B11"/>
  <c r="A11"/>
  <c r="Q10"/>
  <c r="R10" s="1"/>
  <c r="P10"/>
  <c r="N10"/>
  <c r="O10" s="1"/>
  <c r="K10"/>
  <c r="J10"/>
  <c r="I10"/>
  <c r="G10"/>
  <c r="F10"/>
  <c r="E10" i="1"/>
  <c r="E10" i="35"/>
  <c r="D10"/>
  <c r="C10"/>
  <c r="B10"/>
  <c r="A10"/>
  <c r="W9"/>
  <c r="X9" s="1"/>
  <c r="Q9"/>
  <c r="R9" s="1"/>
  <c r="P9"/>
  <c r="K9"/>
  <c r="J9"/>
  <c r="I9"/>
  <c r="G9"/>
  <c r="F9"/>
  <c r="E9" i="1"/>
  <c r="E9" i="35" s="1"/>
  <c r="D9"/>
  <c r="C9"/>
  <c r="B9"/>
  <c r="A9"/>
  <c r="Q8"/>
  <c r="R8" s="1"/>
  <c r="P8"/>
  <c r="N8"/>
  <c r="O8" s="1"/>
  <c r="K8"/>
  <c r="J8"/>
  <c r="I8"/>
  <c r="G8"/>
  <c r="F8"/>
  <c r="E8" i="1"/>
  <c r="E8" i="35" s="1"/>
  <c r="D8"/>
  <c r="C8"/>
  <c r="B8"/>
  <c r="A8"/>
  <c r="Q7"/>
  <c r="R7" s="1"/>
  <c r="P7"/>
  <c r="N7"/>
  <c r="O7" s="1"/>
  <c r="K7"/>
  <c r="J7"/>
  <c r="I7"/>
  <c r="G7"/>
  <c r="F7"/>
  <c r="E7" i="1"/>
  <c r="E7" i="35" s="1"/>
  <c r="D7"/>
  <c r="C7"/>
  <c r="B7"/>
  <c r="A7"/>
  <c r="FQ6" i="1"/>
  <c r="FG6"/>
  <c r="FE6" s="1"/>
  <c r="AB6" i="35"/>
  <c r="EU6" i="1"/>
  <c r="EV6" s="1"/>
  <c r="AA6" i="35" s="1"/>
  <c r="Y6"/>
  <c r="BD6" i="1"/>
  <c r="P6" i="35" s="1"/>
  <c r="K6"/>
  <c r="J6"/>
  <c r="I6"/>
  <c r="H6"/>
  <c r="G6"/>
  <c r="F6"/>
  <c r="D6"/>
  <c r="C6"/>
  <c r="B6"/>
  <c r="A6"/>
  <c r="AG5"/>
  <c r="AF5"/>
  <c r="AE5"/>
  <c r="AD5"/>
  <c r="AC5"/>
  <c r="AB5"/>
  <c r="AA5"/>
  <c r="Z5"/>
  <c r="Y5"/>
  <c r="W5"/>
  <c r="U5"/>
  <c r="S5"/>
  <c r="Q5"/>
  <c r="P5"/>
  <c r="N5"/>
  <c r="L5"/>
  <c r="K5"/>
  <c r="J5"/>
  <c r="I5"/>
  <c r="H5"/>
  <c r="G5"/>
  <c r="F5"/>
  <c r="E5"/>
  <c r="D5"/>
  <c r="C5"/>
  <c r="B5"/>
  <c r="A5"/>
  <c r="AG4"/>
  <c r="AF4"/>
  <c r="AE4"/>
  <c r="AD4"/>
  <c r="AC4"/>
  <c r="AB4"/>
  <c r="AA4"/>
  <c r="Z4"/>
  <c r="Y4"/>
  <c r="W4"/>
  <c r="U4"/>
  <c r="S4"/>
  <c r="Q4"/>
  <c r="BD4" i="1"/>
  <c r="P4" i="35" s="1"/>
  <c r="N4"/>
  <c r="L4"/>
  <c r="K4"/>
  <c r="J4"/>
  <c r="I4"/>
  <c r="H4" i="1"/>
  <c r="H4" i="35" s="1"/>
  <c r="G4"/>
  <c r="F4"/>
  <c r="E4" i="1"/>
  <c r="E4" i="35" s="1"/>
  <c r="D4"/>
  <c r="C4"/>
  <c r="B4"/>
  <c r="A4"/>
  <c r="K3"/>
  <c r="J3"/>
  <c r="I3"/>
  <c r="H3"/>
  <c r="G3"/>
  <c r="F3"/>
  <c r="D3"/>
  <c r="C3"/>
  <c r="B3"/>
  <c r="A3"/>
  <c r="AG2"/>
  <c r="AF2"/>
  <c r="AE2"/>
  <c r="AD2"/>
  <c r="AC2"/>
  <c r="AB2"/>
  <c r="AA2"/>
  <c r="Z2"/>
  <c r="Y2"/>
  <c r="X2"/>
  <c r="W2"/>
  <c r="V2"/>
  <c r="U2"/>
  <c r="T2"/>
  <c r="S2"/>
  <c r="R2"/>
  <c r="Q2"/>
  <c r="P2"/>
  <c r="O2"/>
  <c r="N2"/>
  <c r="M2"/>
  <c r="L2"/>
  <c r="K2"/>
  <c r="J2"/>
  <c r="I2"/>
  <c r="H2"/>
  <c r="G2"/>
  <c r="F2"/>
  <c r="D2"/>
  <c r="C2"/>
  <c r="B2"/>
  <c r="A2"/>
  <c r="A1"/>
  <c r="HB107" i="1"/>
  <c r="HB108"/>
  <c r="HB111"/>
  <c r="GX45"/>
  <c r="GX46"/>
  <c r="GX47"/>
  <c r="GX48"/>
  <c r="GX49"/>
  <c r="GX50"/>
  <c r="GX51"/>
  <c r="GX52"/>
  <c r="GX53"/>
  <c r="GX54"/>
  <c r="GX55"/>
  <c r="GX56"/>
  <c r="GX57"/>
  <c r="GX58"/>
  <c r="GX59"/>
  <c r="GX60"/>
  <c r="GX61"/>
  <c r="GX62"/>
  <c r="GX63"/>
  <c r="GX64"/>
  <c r="GX65"/>
  <c r="GX66"/>
  <c r="GX67"/>
  <c r="GX68"/>
  <c r="GX69"/>
  <c r="GX70"/>
  <c r="GX71"/>
  <c r="GX72"/>
  <c r="GX73"/>
  <c r="GX74"/>
  <c r="GX75"/>
  <c r="GX76"/>
  <c r="GX77"/>
  <c r="GX78"/>
  <c r="GX79"/>
  <c r="GX80"/>
  <c r="GX81"/>
  <c r="GX82"/>
  <c r="GX83"/>
  <c r="GX84"/>
  <c r="GX85"/>
  <c r="GX86"/>
  <c r="GX87"/>
  <c r="GX88"/>
  <c r="GX89"/>
  <c r="GX90"/>
  <c r="GX91"/>
  <c r="GX92"/>
  <c r="GX93"/>
  <c r="GX94"/>
  <c r="GX95"/>
  <c r="GX96"/>
  <c r="GX97"/>
  <c r="GX98"/>
  <c r="GX99"/>
  <c r="GX100"/>
  <c r="GX101"/>
  <c r="GX102"/>
  <c r="GX103"/>
  <c r="GX104"/>
  <c r="GX105"/>
  <c r="GX106"/>
  <c r="GU45"/>
  <c r="GU46"/>
  <c r="GU47"/>
  <c r="GU48"/>
  <c r="GU49"/>
  <c r="GU50"/>
  <c r="GU51"/>
  <c r="GU52"/>
  <c r="GU53"/>
  <c r="GU54"/>
  <c r="GU55"/>
  <c r="GU56"/>
  <c r="GU57"/>
  <c r="GU58"/>
  <c r="GU59"/>
  <c r="GU60"/>
  <c r="GU61"/>
  <c r="GU62"/>
  <c r="GU63"/>
  <c r="GU64"/>
  <c r="GU65"/>
  <c r="GU66"/>
  <c r="GU67"/>
  <c r="GU68"/>
  <c r="GU69"/>
  <c r="GU70"/>
  <c r="GU71"/>
  <c r="GU72"/>
  <c r="GU73"/>
  <c r="GU74"/>
  <c r="GU75"/>
  <c r="GU76"/>
  <c r="GU77"/>
  <c r="GU78"/>
  <c r="GU79"/>
  <c r="GU80"/>
  <c r="GU81"/>
  <c r="GU82"/>
  <c r="GU83"/>
  <c r="GU84"/>
  <c r="GU85"/>
  <c r="GU86"/>
  <c r="GU87"/>
  <c r="GU88"/>
  <c r="GU89"/>
  <c r="GU90"/>
  <c r="GU91"/>
  <c r="GU92"/>
  <c r="GU93"/>
  <c r="GU94"/>
  <c r="GU95"/>
  <c r="GU96"/>
  <c r="GU97"/>
  <c r="GU98"/>
  <c r="GU99"/>
  <c r="GU100"/>
  <c r="GU101"/>
  <c r="GU102"/>
  <c r="GU103"/>
  <c r="GU104"/>
  <c r="GU105"/>
  <c r="GU106"/>
  <c r="GR45"/>
  <c r="GR46"/>
  <c r="GR47"/>
  <c r="GR48"/>
  <c r="GR49"/>
  <c r="GR50"/>
  <c r="GR51"/>
  <c r="GR52"/>
  <c r="GR53"/>
  <c r="GR54"/>
  <c r="GR55"/>
  <c r="GR56"/>
  <c r="GR57"/>
  <c r="GR58"/>
  <c r="GR59"/>
  <c r="GR60"/>
  <c r="GR61"/>
  <c r="GR62"/>
  <c r="GR63"/>
  <c r="GR64"/>
  <c r="GR65"/>
  <c r="GR66"/>
  <c r="GR67"/>
  <c r="GR68"/>
  <c r="GR69"/>
  <c r="GR70"/>
  <c r="GR71"/>
  <c r="GR72"/>
  <c r="GR73"/>
  <c r="GR74"/>
  <c r="GR75"/>
  <c r="GR76"/>
  <c r="GR77"/>
  <c r="GR78"/>
  <c r="GR79"/>
  <c r="GR80"/>
  <c r="GR81"/>
  <c r="GR82"/>
  <c r="GR83"/>
  <c r="GR84"/>
  <c r="GR85"/>
  <c r="GR86"/>
  <c r="GR87"/>
  <c r="GR88"/>
  <c r="GR89"/>
  <c r="GR90"/>
  <c r="GR91"/>
  <c r="GR92"/>
  <c r="GR93"/>
  <c r="GR94"/>
  <c r="GR95"/>
  <c r="GR96"/>
  <c r="GR97"/>
  <c r="GR98"/>
  <c r="GR99"/>
  <c r="GR100"/>
  <c r="GR101"/>
  <c r="GR102"/>
  <c r="GR103"/>
  <c r="GR104"/>
  <c r="GR105"/>
  <c r="GR106"/>
  <c r="GF45"/>
  <c r="GF46"/>
  <c r="GF47"/>
  <c r="GF48"/>
  <c r="GF49"/>
  <c r="GF50"/>
  <c r="GF51"/>
  <c r="GF52"/>
  <c r="GF53"/>
  <c r="GF54"/>
  <c r="GF55"/>
  <c r="GF56"/>
  <c r="GF57"/>
  <c r="GF58"/>
  <c r="GF59"/>
  <c r="GF60"/>
  <c r="GF61"/>
  <c r="GF62"/>
  <c r="GF63"/>
  <c r="GF64"/>
  <c r="GF65"/>
  <c r="GF66"/>
  <c r="GF67"/>
  <c r="GF68"/>
  <c r="GF69"/>
  <c r="GF70"/>
  <c r="GF71"/>
  <c r="GF72"/>
  <c r="GF73"/>
  <c r="GF74"/>
  <c r="GF75"/>
  <c r="GF76"/>
  <c r="GF77"/>
  <c r="GF78"/>
  <c r="GF79"/>
  <c r="GF80"/>
  <c r="GF81"/>
  <c r="GF82"/>
  <c r="GF83"/>
  <c r="GF84"/>
  <c r="GF85"/>
  <c r="GF86"/>
  <c r="GF87"/>
  <c r="GF88"/>
  <c r="GF89"/>
  <c r="GF90"/>
  <c r="GF91"/>
  <c r="GF92"/>
  <c r="GF93"/>
  <c r="GF94"/>
  <c r="GF95"/>
  <c r="GF96"/>
  <c r="GF97"/>
  <c r="GF98"/>
  <c r="GF99"/>
  <c r="GF100"/>
  <c r="GF101"/>
  <c r="GF102"/>
  <c r="GF103"/>
  <c r="GF104"/>
  <c r="GF105"/>
  <c r="GF106"/>
  <c r="GE45"/>
  <c r="GE46"/>
  <c r="GE47"/>
  <c r="GE48"/>
  <c r="GE49"/>
  <c r="GE50"/>
  <c r="GE51"/>
  <c r="GE52"/>
  <c r="GE53"/>
  <c r="GE54"/>
  <c r="GE55"/>
  <c r="GE56"/>
  <c r="GE57"/>
  <c r="GE58"/>
  <c r="GE59"/>
  <c r="GE60"/>
  <c r="GE61"/>
  <c r="GE62"/>
  <c r="GE63"/>
  <c r="GE64"/>
  <c r="GE65"/>
  <c r="GE66"/>
  <c r="GE67"/>
  <c r="GE68"/>
  <c r="GE69"/>
  <c r="GE70"/>
  <c r="GE71"/>
  <c r="GE72"/>
  <c r="GE73"/>
  <c r="GE74"/>
  <c r="GE75"/>
  <c r="GE76"/>
  <c r="GE77"/>
  <c r="GE78"/>
  <c r="GE79"/>
  <c r="GE80"/>
  <c r="GE81"/>
  <c r="GE82"/>
  <c r="GE83"/>
  <c r="GE84"/>
  <c r="GE85"/>
  <c r="GE86"/>
  <c r="GE87"/>
  <c r="GE88"/>
  <c r="GE89"/>
  <c r="GE90"/>
  <c r="GE91"/>
  <c r="GE92"/>
  <c r="GE93"/>
  <c r="GE94"/>
  <c r="GE95"/>
  <c r="GE96"/>
  <c r="GE97"/>
  <c r="GE98"/>
  <c r="GE99"/>
  <c r="GE100"/>
  <c r="GE101"/>
  <c r="GE102"/>
  <c r="GE103"/>
  <c r="GE104"/>
  <c r="GE105"/>
  <c r="GE106"/>
  <c r="GD45"/>
  <c r="GD46"/>
  <c r="GD47"/>
  <c r="GD48"/>
  <c r="GD49"/>
  <c r="GD50"/>
  <c r="GD51"/>
  <c r="GD52"/>
  <c r="GD53"/>
  <c r="GD54"/>
  <c r="GD55"/>
  <c r="GD56"/>
  <c r="GD57"/>
  <c r="GD58"/>
  <c r="GD59"/>
  <c r="GD60"/>
  <c r="GD61"/>
  <c r="GD62"/>
  <c r="GD63"/>
  <c r="GD64"/>
  <c r="GD65"/>
  <c r="GD66"/>
  <c r="GD67"/>
  <c r="GD68"/>
  <c r="GD69"/>
  <c r="GD70"/>
  <c r="GD71"/>
  <c r="GD72"/>
  <c r="GD73"/>
  <c r="GD74"/>
  <c r="GD75"/>
  <c r="GD76"/>
  <c r="GD77"/>
  <c r="GD78"/>
  <c r="GD79"/>
  <c r="GD80"/>
  <c r="GD81"/>
  <c r="GD82"/>
  <c r="GD83"/>
  <c r="GD84"/>
  <c r="GD85"/>
  <c r="GD86"/>
  <c r="GD87"/>
  <c r="GD88"/>
  <c r="GD89"/>
  <c r="GD90"/>
  <c r="GD91"/>
  <c r="GD92"/>
  <c r="GD93"/>
  <c r="GD94"/>
  <c r="GD95"/>
  <c r="GD96"/>
  <c r="GD97"/>
  <c r="GD98"/>
  <c r="GD99"/>
  <c r="GD100"/>
  <c r="GD101"/>
  <c r="GD102"/>
  <c r="GD103"/>
  <c r="GD104"/>
  <c r="GD105"/>
  <c r="GD106"/>
  <c r="GC45"/>
  <c r="GC46"/>
  <c r="GC47"/>
  <c r="GC48"/>
  <c r="GC49"/>
  <c r="GC50"/>
  <c r="GC51"/>
  <c r="GC52"/>
  <c r="GC53"/>
  <c r="GC54"/>
  <c r="GC55"/>
  <c r="GC56"/>
  <c r="GC57"/>
  <c r="GC58"/>
  <c r="GC59"/>
  <c r="GC60"/>
  <c r="GC61"/>
  <c r="GC62"/>
  <c r="GC63"/>
  <c r="GC64"/>
  <c r="GC65"/>
  <c r="GC66"/>
  <c r="GC67"/>
  <c r="GC68"/>
  <c r="GC69"/>
  <c r="GC70"/>
  <c r="GC71"/>
  <c r="GC72"/>
  <c r="GC73"/>
  <c r="GC74"/>
  <c r="GC75"/>
  <c r="GC76"/>
  <c r="GC77"/>
  <c r="GC78"/>
  <c r="GC79"/>
  <c r="GC80"/>
  <c r="GC81"/>
  <c r="GC82"/>
  <c r="GC83"/>
  <c r="GC84"/>
  <c r="GC85"/>
  <c r="GC86"/>
  <c r="GC87"/>
  <c r="GC88"/>
  <c r="GC89"/>
  <c r="GC90"/>
  <c r="GC91"/>
  <c r="GC92"/>
  <c r="GC93"/>
  <c r="GC94"/>
  <c r="GC95"/>
  <c r="GC96"/>
  <c r="GC97"/>
  <c r="GC98"/>
  <c r="GC99"/>
  <c r="GC100"/>
  <c r="GC101"/>
  <c r="GC102"/>
  <c r="GC103"/>
  <c r="GC104"/>
  <c r="GC105"/>
  <c r="GC106"/>
  <c r="GB45"/>
  <c r="GB46"/>
  <c r="GB47"/>
  <c r="GB48"/>
  <c r="GB49"/>
  <c r="GB50"/>
  <c r="GB51"/>
  <c r="GB52"/>
  <c r="GB53"/>
  <c r="GB54"/>
  <c r="GB55"/>
  <c r="GB56"/>
  <c r="GB57"/>
  <c r="GB58"/>
  <c r="GB59"/>
  <c r="GB60"/>
  <c r="GB61"/>
  <c r="GB62"/>
  <c r="GB63"/>
  <c r="GB64"/>
  <c r="GB65"/>
  <c r="GB66"/>
  <c r="GB67"/>
  <c r="GB68"/>
  <c r="GB69"/>
  <c r="GB70"/>
  <c r="GB71"/>
  <c r="GB72"/>
  <c r="GB73"/>
  <c r="GB74"/>
  <c r="GB75"/>
  <c r="GB76"/>
  <c r="GB77"/>
  <c r="GB78"/>
  <c r="GB79"/>
  <c r="GB80"/>
  <c r="GB81"/>
  <c r="GB82"/>
  <c r="GB83"/>
  <c r="GB84"/>
  <c r="GB85"/>
  <c r="GB86"/>
  <c r="GB87"/>
  <c r="GB88"/>
  <c r="GB89"/>
  <c r="GB90"/>
  <c r="GB91"/>
  <c r="GB92"/>
  <c r="GB93"/>
  <c r="GB94"/>
  <c r="GB95"/>
  <c r="GB96"/>
  <c r="GB97"/>
  <c r="GB98"/>
  <c r="GB99"/>
  <c r="GB100"/>
  <c r="GB101"/>
  <c r="GB102"/>
  <c r="GB103"/>
  <c r="GB104"/>
  <c r="GB105"/>
  <c r="GB106"/>
  <c r="GA86"/>
  <c r="FU46"/>
  <c r="FU86"/>
  <c r="BH112"/>
  <c r="BH111"/>
  <c r="BH110"/>
  <c r="BH109"/>
  <c r="FI108"/>
  <c r="EY108"/>
  <c r="EO108"/>
  <c r="DS108"/>
  <c r="CW108"/>
  <c r="CA108"/>
  <c r="BH108"/>
  <c r="AH108"/>
  <c r="M108"/>
  <c r="HF107"/>
  <c r="FI107"/>
  <c r="EY107"/>
  <c r="EO107"/>
  <c r="DS107"/>
  <c r="CW107"/>
  <c r="CA107"/>
  <c r="AH107"/>
  <c r="M107"/>
  <c r="HM106"/>
  <c r="HL106"/>
  <c r="GQ106"/>
  <c r="GT106"/>
  <c r="GW106"/>
  <c r="GP106"/>
  <c r="GS106"/>
  <c r="GV106"/>
  <c r="FR106"/>
  <c r="FH106"/>
  <c r="EX106"/>
  <c r="HM105"/>
  <c r="HL105"/>
  <c r="GQ105"/>
  <c r="GT105"/>
  <c r="GW105"/>
  <c r="GP105"/>
  <c r="GS105"/>
  <c r="GV105"/>
  <c r="FR105"/>
  <c r="FH105"/>
  <c r="EX105"/>
  <c r="HM104"/>
  <c r="HL104"/>
  <c r="GQ104"/>
  <c r="GT104"/>
  <c r="GW104"/>
  <c r="GP104"/>
  <c r="GS104"/>
  <c r="GV104"/>
  <c r="FR104"/>
  <c r="FH104"/>
  <c r="EX104"/>
  <c r="BC104"/>
  <c r="HM103"/>
  <c r="HL103"/>
  <c r="GQ103"/>
  <c r="GT103"/>
  <c r="GW103"/>
  <c r="GP103"/>
  <c r="GS103"/>
  <c r="GV103"/>
  <c r="FR103"/>
  <c r="FH103"/>
  <c r="EX103"/>
  <c r="DR103"/>
  <c r="CV103"/>
  <c r="HM102"/>
  <c r="HL102"/>
  <c r="GQ102"/>
  <c r="GT102"/>
  <c r="GW102"/>
  <c r="GP102"/>
  <c r="GS102"/>
  <c r="GV102"/>
  <c r="FR102"/>
  <c r="FH102"/>
  <c r="EX102"/>
  <c r="EN102"/>
  <c r="DR102"/>
  <c r="HM101"/>
  <c r="HL101"/>
  <c r="GQ101"/>
  <c r="GT101"/>
  <c r="GW101"/>
  <c r="GP101"/>
  <c r="GS101"/>
  <c r="GV101"/>
  <c r="FR101"/>
  <c r="FH101"/>
  <c r="EX101"/>
  <c r="HM100"/>
  <c r="HL100"/>
  <c r="GQ100"/>
  <c r="GT100"/>
  <c r="GW100"/>
  <c r="GP100"/>
  <c r="GS100"/>
  <c r="GV100"/>
  <c r="FR100"/>
  <c r="FH100"/>
  <c r="EX100"/>
  <c r="DR100"/>
  <c r="CV100"/>
  <c r="HM99"/>
  <c r="HL99"/>
  <c r="GQ99"/>
  <c r="GT99"/>
  <c r="GW99"/>
  <c r="GP99"/>
  <c r="GS99"/>
  <c r="GV99"/>
  <c r="FR99"/>
  <c r="FH99"/>
  <c r="EX99"/>
  <c r="HM98"/>
  <c r="HL98"/>
  <c r="GQ98"/>
  <c r="GT98"/>
  <c r="GW98"/>
  <c r="GP98"/>
  <c r="GS98"/>
  <c r="GV98"/>
  <c r="FR98"/>
  <c r="FH98"/>
  <c r="EX98"/>
  <c r="AG98"/>
  <c r="HM97"/>
  <c r="HL97"/>
  <c r="GQ97"/>
  <c r="GT97"/>
  <c r="GW97"/>
  <c r="GP97"/>
  <c r="GS97"/>
  <c r="GV97"/>
  <c r="FR97"/>
  <c r="FH97"/>
  <c r="EX97"/>
  <c r="EN97"/>
  <c r="BZ97"/>
  <c r="HM96"/>
  <c r="HL96"/>
  <c r="GQ96"/>
  <c r="GT96"/>
  <c r="GW96"/>
  <c r="GP96"/>
  <c r="GS96"/>
  <c r="GV96"/>
  <c r="FR96"/>
  <c r="FH96"/>
  <c r="EX96"/>
  <c r="HM95"/>
  <c r="HL95"/>
  <c r="GQ95"/>
  <c r="GT95"/>
  <c r="GW95"/>
  <c r="GP95"/>
  <c r="GS95"/>
  <c r="GV95"/>
  <c r="FR95"/>
  <c r="FH95"/>
  <c r="EX95"/>
  <c r="AG95"/>
  <c r="HM94"/>
  <c r="HL94"/>
  <c r="GQ94"/>
  <c r="GT94"/>
  <c r="GW94"/>
  <c r="GP94"/>
  <c r="GS94"/>
  <c r="GV94"/>
  <c r="FR94"/>
  <c r="FH94"/>
  <c r="EX94"/>
  <c r="EN94"/>
  <c r="BZ94"/>
  <c r="HM93"/>
  <c r="HL93"/>
  <c r="GQ93"/>
  <c r="GT93"/>
  <c r="GW93"/>
  <c r="GP93"/>
  <c r="GS93"/>
  <c r="GV93"/>
  <c r="FR93"/>
  <c r="FH93"/>
  <c r="EX93"/>
  <c r="HM92"/>
  <c r="HL92"/>
  <c r="GQ92"/>
  <c r="GT92"/>
  <c r="GW92"/>
  <c r="GP92"/>
  <c r="GS92"/>
  <c r="GV92"/>
  <c r="FR92"/>
  <c r="FH92"/>
  <c r="EX92"/>
  <c r="EN92"/>
  <c r="BZ92"/>
  <c r="HM91"/>
  <c r="HL91"/>
  <c r="GQ91"/>
  <c r="GT91"/>
  <c r="GW91"/>
  <c r="GP91"/>
  <c r="GS91"/>
  <c r="GV91"/>
  <c r="FR91"/>
  <c r="FH91"/>
  <c r="EX91"/>
  <c r="HM90"/>
  <c r="HL90"/>
  <c r="GQ90"/>
  <c r="GT90"/>
  <c r="GW90"/>
  <c r="GP90"/>
  <c r="GS90"/>
  <c r="GV90"/>
  <c r="FR90"/>
  <c r="FH90"/>
  <c r="EX90"/>
  <c r="BC90"/>
  <c r="HM89"/>
  <c r="HL89"/>
  <c r="GQ89"/>
  <c r="GT89"/>
  <c r="GW89"/>
  <c r="GP89"/>
  <c r="GS89"/>
  <c r="GV89"/>
  <c r="FR89"/>
  <c r="FH89"/>
  <c r="EX89"/>
  <c r="HM88"/>
  <c r="HL88"/>
  <c r="GQ88"/>
  <c r="GT88"/>
  <c r="GW88"/>
  <c r="GP88"/>
  <c r="GS88"/>
  <c r="GV88"/>
  <c r="FR88"/>
  <c r="FH88"/>
  <c r="EX88"/>
  <c r="HM87"/>
  <c r="HL87"/>
  <c r="GQ87"/>
  <c r="GT87"/>
  <c r="GW87"/>
  <c r="GP87"/>
  <c r="GS87"/>
  <c r="GV87"/>
  <c r="FR87"/>
  <c r="FH87"/>
  <c r="EX87"/>
  <c r="DR87"/>
  <c r="CV87"/>
  <c r="HM86"/>
  <c r="HL86"/>
  <c r="GQ86"/>
  <c r="GT86"/>
  <c r="GW86"/>
  <c r="GP86"/>
  <c r="GS86"/>
  <c r="GV86"/>
  <c r="FR86"/>
  <c r="FH86"/>
  <c r="EX86"/>
  <c r="BC86"/>
  <c r="AG86"/>
  <c r="HM85"/>
  <c r="HL85"/>
  <c r="GQ85"/>
  <c r="GT85"/>
  <c r="GW85"/>
  <c r="GP85"/>
  <c r="GS85"/>
  <c r="GV85"/>
  <c r="FR85"/>
  <c r="FH85"/>
  <c r="EX85"/>
  <c r="DR85"/>
  <c r="CV85"/>
  <c r="HM84"/>
  <c r="HL84"/>
  <c r="GQ84"/>
  <c r="GT84"/>
  <c r="GW84"/>
  <c r="GP84"/>
  <c r="GS84"/>
  <c r="GV84"/>
  <c r="FR84"/>
  <c r="FH84"/>
  <c r="EX84"/>
  <c r="BC84"/>
  <c r="AG84"/>
  <c r="HM83"/>
  <c r="HL83"/>
  <c r="GQ83"/>
  <c r="GT83"/>
  <c r="GW83"/>
  <c r="GP83"/>
  <c r="GS83"/>
  <c r="GV83"/>
  <c r="FR83"/>
  <c r="FH83"/>
  <c r="EX83"/>
  <c r="DR83"/>
  <c r="CV83"/>
  <c r="HM82"/>
  <c r="HL82"/>
  <c r="GQ82"/>
  <c r="GT82"/>
  <c r="GW82"/>
  <c r="GP82"/>
  <c r="GS82"/>
  <c r="GV82"/>
  <c r="FR82"/>
  <c r="FH82"/>
  <c r="EX82"/>
  <c r="BC82"/>
  <c r="AG82"/>
  <c r="HM81"/>
  <c r="HL81"/>
  <c r="GQ81"/>
  <c r="GT81"/>
  <c r="GW81"/>
  <c r="GP81"/>
  <c r="GS81"/>
  <c r="GV81"/>
  <c r="FR81"/>
  <c r="FH81"/>
  <c r="EX81"/>
  <c r="DR81"/>
  <c r="CV81"/>
  <c r="HM80"/>
  <c r="HL80"/>
  <c r="GQ80"/>
  <c r="GT80"/>
  <c r="GW80"/>
  <c r="GP80"/>
  <c r="GS80"/>
  <c r="GV80"/>
  <c r="FR80"/>
  <c r="FH80"/>
  <c r="EX80"/>
  <c r="CV80"/>
  <c r="BZ80"/>
  <c r="HM79"/>
  <c r="HL79"/>
  <c r="GQ79"/>
  <c r="GT79"/>
  <c r="GW79"/>
  <c r="GP79"/>
  <c r="GS79"/>
  <c r="GV79"/>
  <c r="FR79"/>
  <c r="FH79"/>
  <c r="EX79"/>
  <c r="BC79"/>
  <c r="AG79"/>
  <c r="HM78"/>
  <c r="HL78"/>
  <c r="GQ78"/>
  <c r="GT78"/>
  <c r="GW78"/>
  <c r="GP78"/>
  <c r="GS78"/>
  <c r="GV78"/>
  <c r="FR78"/>
  <c r="FH78"/>
  <c r="EX78"/>
  <c r="AG78"/>
  <c r="HM77"/>
  <c r="HL77"/>
  <c r="GQ77"/>
  <c r="GT77"/>
  <c r="GW77"/>
  <c r="GP77"/>
  <c r="GS77"/>
  <c r="GV77"/>
  <c r="FR77"/>
  <c r="FH77"/>
  <c r="EX77"/>
  <c r="DR77"/>
  <c r="CV77"/>
  <c r="HM76"/>
  <c r="HL76"/>
  <c r="GQ76"/>
  <c r="GT76"/>
  <c r="GW76"/>
  <c r="GP76"/>
  <c r="GS76"/>
  <c r="GV76"/>
  <c r="FR76"/>
  <c r="FH76"/>
  <c r="EX76"/>
  <c r="BC76"/>
  <c r="AG76"/>
  <c r="HM75"/>
  <c r="HL75"/>
  <c r="GQ75"/>
  <c r="GT75"/>
  <c r="GW75"/>
  <c r="GP75"/>
  <c r="GS75"/>
  <c r="GV75"/>
  <c r="FR75"/>
  <c r="FH75"/>
  <c r="EX75"/>
  <c r="AG75"/>
  <c r="HM74"/>
  <c r="HL74"/>
  <c r="GQ74"/>
  <c r="GT74"/>
  <c r="GW74"/>
  <c r="GP74"/>
  <c r="GS74"/>
  <c r="GV74"/>
  <c r="FR74"/>
  <c r="FH74"/>
  <c r="EX74"/>
  <c r="DR74"/>
  <c r="CV74"/>
  <c r="HM73"/>
  <c r="HL73"/>
  <c r="GQ73"/>
  <c r="GT73"/>
  <c r="GW73"/>
  <c r="GP73"/>
  <c r="GS73"/>
  <c r="GV73"/>
  <c r="FR73"/>
  <c r="FH73"/>
  <c r="EX73"/>
  <c r="EN73"/>
  <c r="DR73"/>
  <c r="HM72"/>
  <c r="HL72"/>
  <c r="GQ72"/>
  <c r="GT72"/>
  <c r="GW72"/>
  <c r="GP72"/>
  <c r="GS72"/>
  <c r="GV72"/>
  <c r="FR72"/>
  <c r="FH72"/>
  <c r="EX72"/>
  <c r="BC72"/>
  <c r="AG72"/>
  <c r="HM71"/>
  <c r="HL71"/>
  <c r="GQ71"/>
  <c r="GT71"/>
  <c r="GW71"/>
  <c r="GP71"/>
  <c r="GS71"/>
  <c r="GV71"/>
  <c r="FR71"/>
  <c r="FH71"/>
  <c r="EX71"/>
  <c r="EN71"/>
  <c r="BZ71"/>
  <c r="HM70"/>
  <c r="HL70"/>
  <c r="GQ70"/>
  <c r="GT70"/>
  <c r="GW70"/>
  <c r="GP70"/>
  <c r="GS70"/>
  <c r="GV70"/>
  <c r="FR70"/>
  <c r="FH70"/>
  <c r="EX70"/>
  <c r="EN70"/>
  <c r="DR70"/>
  <c r="HM69"/>
  <c r="HL69"/>
  <c r="GQ69"/>
  <c r="GT69"/>
  <c r="GW69"/>
  <c r="GP69"/>
  <c r="GS69"/>
  <c r="GV69"/>
  <c r="FR69"/>
  <c r="FH69"/>
  <c r="EX69"/>
  <c r="HM68"/>
  <c r="HL68"/>
  <c r="GQ68"/>
  <c r="GT68"/>
  <c r="GW68"/>
  <c r="GP68"/>
  <c r="GS68"/>
  <c r="GV68"/>
  <c r="FR68"/>
  <c r="FH68"/>
  <c r="EX68"/>
  <c r="EN68"/>
  <c r="BZ68"/>
  <c r="HM67"/>
  <c r="HL67"/>
  <c r="GQ67"/>
  <c r="GT67"/>
  <c r="GW67"/>
  <c r="GP67"/>
  <c r="GS67"/>
  <c r="GV67"/>
  <c r="FR67"/>
  <c r="FH67"/>
  <c r="EX67"/>
  <c r="HM66"/>
  <c r="HL66"/>
  <c r="GQ66"/>
  <c r="GT66"/>
  <c r="GW66"/>
  <c r="GP66"/>
  <c r="GS66"/>
  <c r="GV66"/>
  <c r="FR66"/>
  <c r="FH66"/>
  <c r="EX66"/>
  <c r="HM65"/>
  <c r="HL65"/>
  <c r="GQ65"/>
  <c r="GT65"/>
  <c r="GW65"/>
  <c r="GP65"/>
  <c r="GS65"/>
  <c r="GV65"/>
  <c r="FR65"/>
  <c r="FH65"/>
  <c r="EX65"/>
  <c r="HM64"/>
  <c r="HL64"/>
  <c r="GQ64"/>
  <c r="GT64"/>
  <c r="GW64"/>
  <c r="GP64"/>
  <c r="GS64"/>
  <c r="GV64"/>
  <c r="FR64"/>
  <c r="FH64"/>
  <c r="EX64"/>
  <c r="HM63"/>
  <c r="HL63"/>
  <c r="GQ63"/>
  <c r="GT63"/>
  <c r="GW63"/>
  <c r="GP63"/>
  <c r="GS63"/>
  <c r="GV63"/>
  <c r="FR63"/>
  <c r="FH63"/>
  <c r="EX63"/>
  <c r="HM62"/>
  <c r="HL62"/>
  <c r="GQ62"/>
  <c r="GT62"/>
  <c r="GW62"/>
  <c r="GP62"/>
  <c r="GS62"/>
  <c r="GV62"/>
  <c r="FR62"/>
  <c r="FH62"/>
  <c r="EX62"/>
  <c r="HM61"/>
  <c r="HL61"/>
  <c r="GQ61"/>
  <c r="GT61"/>
  <c r="GW61"/>
  <c r="GP61"/>
  <c r="GS61"/>
  <c r="GV61"/>
  <c r="FR61"/>
  <c r="FH61"/>
  <c r="EX61"/>
  <c r="HM60"/>
  <c r="HL60"/>
  <c r="GQ60"/>
  <c r="GT60"/>
  <c r="GW60"/>
  <c r="GP60"/>
  <c r="GS60"/>
  <c r="GV60"/>
  <c r="FR60"/>
  <c r="FH60"/>
  <c r="EX60"/>
  <c r="HM59"/>
  <c r="HL59"/>
  <c r="GQ59"/>
  <c r="GT59"/>
  <c r="GW59"/>
  <c r="GP59"/>
  <c r="GS59"/>
  <c r="GV59"/>
  <c r="FR59"/>
  <c r="FH59"/>
  <c r="EX59"/>
  <c r="HM58"/>
  <c r="HL58"/>
  <c r="GQ58"/>
  <c r="GT58"/>
  <c r="GW58"/>
  <c r="GP58"/>
  <c r="GS58"/>
  <c r="GV58"/>
  <c r="FR58"/>
  <c r="FH58"/>
  <c r="EX58"/>
  <c r="HM57"/>
  <c r="HL57"/>
  <c r="GQ57"/>
  <c r="GT57"/>
  <c r="GW57"/>
  <c r="GP57"/>
  <c r="GS57"/>
  <c r="GV57"/>
  <c r="FR57"/>
  <c r="FH57"/>
  <c r="EX57"/>
  <c r="HM56"/>
  <c r="HL56"/>
  <c r="GQ56"/>
  <c r="GT56"/>
  <c r="GW56"/>
  <c r="GP56"/>
  <c r="GS56"/>
  <c r="GV56"/>
  <c r="FR56"/>
  <c r="FH56"/>
  <c r="EX56"/>
  <c r="HM55"/>
  <c r="HL55"/>
  <c r="GQ55"/>
  <c r="GT55"/>
  <c r="GW55"/>
  <c r="GP55"/>
  <c r="GS55"/>
  <c r="GV55"/>
  <c r="FR55"/>
  <c r="FH55"/>
  <c r="EX55"/>
  <c r="HM54"/>
  <c r="HL54"/>
  <c r="GQ54"/>
  <c r="GT54"/>
  <c r="GW54"/>
  <c r="GP54"/>
  <c r="GS54"/>
  <c r="GV54"/>
  <c r="FR54"/>
  <c r="FH54"/>
  <c r="EX54"/>
  <c r="HM53"/>
  <c r="HL53"/>
  <c r="GQ53"/>
  <c r="GT53"/>
  <c r="GW53"/>
  <c r="GP53"/>
  <c r="GS53"/>
  <c r="GV53"/>
  <c r="FR53"/>
  <c r="FH53"/>
  <c r="EX53"/>
  <c r="HM52"/>
  <c r="HL52"/>
  <c r="GQ52"/>
  <c r="GT52"/>
  <c r="GW52"/>
  <c r="GP52"/>
  <c r="GS52"/>
  <c r="GV52"/>
  <c r="FR52"/>
  <c r="FH52"/>
  <c r="EX52"/>
  <c r="HM51"/>
  <c r="HL51"/>
  <c r="GQ51"/>
  <c r="GT51"/>
  <c r="GW51"/>
  <c r="GP51"/>
  <c r="GS51"/>
  <c r="GV51"/>
  <c r="FR51"/>
  <c r="FH51"/>
  <c r="EX51"/>
  <c r="HM50"/>
  <c r="HL50"/>
  <c r="GQ50"/>
  <c r="GT50"/>
  <c r="GW50"/>
  <c r="GP50"/>
  <c r="GS50"/>
  <c r="GV50"/>
  <c r="FR50"/>
  <c r="FH50"/>
  <c r="EX50"/>
  <c r="HM49"/>
  <c r="HL49"/>
  <c r="GQ49"/>
  <c r="GT49"/>
  <c r="GW49"/>
  <c r="GP49"/>
  <c r="GS49"/>
  <c r="GV49"/>
  <c r="FR49"/>
  <c r="FH49"/>
  <c r="EX49"/>
  <c r="HM48"/>
  <c r="HL48"/>
  <c r="GQ48"/>
  <c r="GT48"/>
  <c r="GW48"/>
  <c r="GP48"/>
  <c r="GS48"/>
  <c r="GV48"/>
  <c r="FR48"/>
  <c r="FH48"/>
  <c r="EX48"/>
  <c r="HM47"/>
  <c r="HL47"/>
  <c r="GQ47"/>
  <c r="GT47"/>
  <c r="GW47"/>
  <c r="GP47"/>
  <c r="GS47"/>
  <c r="GV47"/>
  <c r="FR47"/>
  <c r="FH47"/>
  <c r="EX47"/>
  <c r="HM46"/>
  <c r="HL46"/>
  <c r="GQ46"/>
  <c r="GT46"/>
  <c r="GW46"/>
  <c r="GP46"/>
  <c r="GS46"/>
  <c r="GV46"/>
  <c r="FR46"/>
  <c r="FH46"/>
  <c r="EX46"/>
  <c r="AG46"/>
  <c r="HM45"/>
  <c r="HL45"/>
  <c r="GQ45"/>
  <c r="GT45"/>
  <c r="GW45"/>
  <c r="GP45"/>
  <c r="GS45"/>
  <c r="GV45"/>
  <c r="FR45"/>
  <c r="FH45"/>
  <c r="EX45"/>
  <c r="AG45"/>
  <c r="HM44"/>
  <c r="HL44"/>
  <c r="FR44"/>
  <c r="FH44"/>
  <c r="EX44"/>
  <c r="AG44"/>
  <c r="HM43"/>
  <c r="HL43"/>
  <c r="FR43"/>
  <c r="FH43"/>
  <c r="EX43"/>
  <c r="AG43"/>
  <c r="HM42"/>
  <c r="HL42"/>
  <c r="FR42"/>
  <c r="FH42"/>
  <c r="EX42"/>
  <c r="AG42"/>
  <c r="HM41"/>
  <c r="HL41"/>
  <c r="FR41"/>
  <c r="FH41"/>
  <c r="EX41"/>
  <c r="AG41"/>
  <c r="HM40"/>
  <c r="HL40"/>
  <c r="FR40"/>
  <c r="FH40"/>
  <c r="EX40"/>
  <c r="AG40"/>
  <c r="HM39"/>
  <c r="HL39"/>
  <c r="FR39"/>
  <c r="FH39"/>
  <c r="EX39"/>
  <c r="AG39"/>
  <c r="HM38"/>
  <c r="HL38"/>
  <c r="FR38"/>
  <c r="FH38"/>
  <c r="EX38"/>
  <c r="AG38"/>
  <c r="HM37"/>
  <c r="HL37"/>
  <c r="FR37"/>
  <c r="FH37"/>
  <c r="EX37"/>
  <c r="EW37" s="1"/>
  <c r="AG37"/>
  <c r="HM36"/>
  <c r="HL36"/>
  <c r="FR36"/>
  <c r="FH36"/>
  <c r="EX36"/>
  <c r="AG36"/>
  <c r="HM35"/>
  <c r="HL35"/>
  <c r="FR35"/>
  <c r="FH35"/>
  <c r="EX35"/>
  <c r="EW35" s="1"/>
  <c r="AG35"/>
  <c r="HM34"/>
  <c r="HL34"/>
  <c r="FR34"/>
  <c r="FH34"/>
  <c r="EX34"/>
  <c r="AG34"/>
  <c r="HM33"/>
  <c r="HL33"/>
  <c r="FR33"/>
  <c r="FH33"/>
  <c r="EX33"/>
  <c r="EW33" s="1"/>
  <c r="AG33"/>
  <c r="HM32"/>
  <c r="HL32"/>
  <c r="FR32"/>
  <c r="FH32"/>
  <c r="EX32"/>
  <c r="AG32"/>
  <c r="HM31"/>
  <c r="HL31"/>
  <c r="FR31"/>
  <c r="FH31"/>
  <c r="EX31"/>
  <c r="EW31" s="1"/>
  <c r="AG31"/>
  <c r="HM30"/>
  <c r="HL30"/>
  <c r="FR30"/>
  <c r="FH30"/>
  <c r="EX30"/>
  <c r="AG30"/>
  <c r="HM29"/>
  <c r="HL29"/>
  <c r="FR29"/>
  <c r="FH29"/>
  <c r="EX29"/>
  <c r="EW29" s="1"/>
  <c r="AG29"/>
  <c r="HM28"/>
  <c r="HL28"/>
  <c r="FR28"/>
  <c r="FH28"/>
  <c r="EX28"/>
  <c r="AG28"/>
  <c r="HR27"/>
  <c r="HM27"/>
  <c r="HL27"/>
  <c r="FR27"/>
  <c r="FH27"/>
  <c r="EX27"/>
  <c r="EW27" s="1"/>
  <c r="AG27"/>
  <c r="HR26"/>
  <c r="HM26"/>
  <c r="HL26"/>
  <c r="FR26"/>
  <c r="FH26"/>
  <c r="EX26"/>
  <c r="HR25"/>
  <c r="HM25"/>
  <c r="HL25"/>
  <c r="FR25"/>
  <c r="FH25"/>
  <c r="EX25"/>
  <c r="EW25" s="1"/>
  <c r="AG25"/>
  <c r="HR24"/>
  <c r="HM24"/>
  <c r="HL24"/>
  <c r="FR24"/>
  <c r="FH24"/>
  <c r="EX24"/>
  <c r="AG24"/>
  <c r="HR23"/>
  <c r="HM23"/>
  <c r="HL23"/>
  <c r="FR23"/>
  <c r="FH23"/>
  <c r="EX23"/>
  <c r="EW23" s="1"/>
  <c r="AG23"/>
  <c r="HR22"/>
  <c r="HM22"/>
  <c r="HL22"/>
  <c r="FR22"/>
  <c r="FH22"/>
  <c r="EX22"/>
  <c r="AG22"/>
  <c r="HR21"/>
  <c r="HM21"/>
  <c r="HL21"/>
  <c r="FR21"/>
  <c r="FH21"/>
  <c r="EX21"/>
  <c r="EW21" s="1"/>
  <c r="AG21"/>
  <c r="HM20"/>
  <c r="HL20"/>
  <c r="FR20"/>
  <c r="FH20"/>
  <c r="EX20"/>
  <c r="AG20"/>
  <c r="IE19"/>
  <c r="ID19"/>
  <c r="IC19"/>
  <c r="IB19"/>
  <c r="IA19"/>
  <c r="HZ19"/>
  <c r="HY19"/>
  <c r="HX19"/>
  <c r="HW19"/>
  <c r="HV19"/>
  <c r="HU19"/>
  <c r="HT19"/>
  <c r="HS19"/>
  <c r="HM19"/>
  <c r="HL19"/>
  <c r="FR19"/>
  <c r="FH19"/>
  <c r="EX19"/>
  <c r="EW19" s="1"/>
  <c r="AG19"/>
  <c r="HM18"/>
  <c r="HL18"/>
  <c r="FR18"/>
  <c r="FH18"/>
  <c r="EX18"/>
  <c r="AG18"/>
  <c r="ID17"/>
  <c r="HY17"/>
  <c r="HR17"/>
  <c r="HM17"/>
  <c r="HL17"/>
  <c r="FR17"/>
  <c r="FH17"/>
  <c r="EX17"/>
  <c r="EW17" s="1"/>
  <c r="AG17"/>
  <c r="HM16"/>
  <c r="HL16"/>
  <c r="HM15"/>
  <c r="HL15"/>
  <c r="HM14"/>
  <c r="HL14"/>
  <c r="HM13"/>
  <c r="HL13"/>
  <c r="HR12"/>
  <c r="HM12"/>
  <c r="HL12"/>
  <c r="HR11"/>
  <c r="HM11"/>
  <c r="HL11"/>
  <c r="HR10"/>
  <c r="HM10"/>
  <c r="HL10"/>
  <c r="HR9"/>
  <c r="HM9"/>
  <c r="HL9"/>
  <c r="HR8"/>
  <c r="HM8"/>
  <c r="HL8"/>
  <c r="HR7"/>
  <c r="HM7"/>
  <c r="HL7"/>
  <c r="FR6"/>
  <c r="FH6"/>
  <c r="EM6"/>
  <c r="DR6"/>
  <c r="DQ6"/>
  <c r="CU6"/>
  <c r="BY6"/>
  <c r="BB6"/>
  <c r="IF5"/>
  <c r="IE5"/>
  <c r="ID5"/>
  <c r="IC5"/>
  <c r="IB5"/>
  <c r="IA5"/>
  <c r="HZ5"/>
  <c r="HY5"/>
  <c r="HX5"/>
  <c r="HW5"/>
  <c r="HV5"/>
  <c r="HT5"/>
  <c r="HS5"/>
  <c r="HK5"/>
  <c r="HJ5"/>
  <c r="GX5"/>
  <c r="GW5"/>
  <c r="GV5"/>
  <c r="GU5"/>
  <c r="GT5"/>
  <c r="GS5"/>
  <c r="GR5"/>
  <c r="GQ5"/>
  <c r="GP5"/>
  <c r="GO5"/>
  <c r="GN5"/>
  <c r="GM5"/>
  <c r="GL5"/>
  <c r="GK5"/>
  <c r="GJ5"/>
  <c r="GI5"/>
  <c r="GH5"/>
  <c r="GG5"/>
  <c r="GF5"/>
  <c r="GE5"/>
  <c r="GD5"/>
  <c r="GC5"/>
  <c r="GA5"/>
  <c r="FZ5"/>
  <c r="FY5"/>
  <c r="FX5"/>
  <c r="FW5"/>
  <c r="FV5"/>
  <c r="FU5"/>
  <c r="FT5"/>
  <c r="FS5"/>
  <c r="FM5"/>
  <c r="FL5"/>
  <c r="FK5"/>
  <c r="FJ5"/>
  <c r="FI5"/>
  <c r="FC5"/>
  <c r="FB5"/>
  <c r="FA5"/>
  <c r="EZ5"/>
  <c r="EY5"/>
  <c r="ES5"/>
  <c r="ER5"/>
  <c r="EQ5"/>
  <c r="EP5"/>
  <c r="EH5"/>
  <c r="EG5"/>
  <c r="ED5"/>
  <c r="EC5"/>
  <c r="DZ5"/>
  <c r="DY5"/>
  <c r="DW5"/>
  <c r="DV5"/>
  <c r="DT5"/>
  <c r="DS5"/>
  <c r="DL5"/>
  <c r="DK5"/>
  <c r="DH5"/>
  <c r="DG5"/>
  <c r="DD5"/>
  <c r="DC5"/>
  <c r="DA5"/>
  <c r="CZ5"/>
  <c r="CX5"/>
  <c r="CW5"/>
  <c r="CP5"/>
  <c r="CO5"/>
  <c r="CL5"/>
  <c r="CK5"/>
  <c r="CH5"/>
  <c r="CG5"/>
  <c r="CE5"/>
  <c r="CD5"/>
  <c r="CB5"/>
  <c r="CA5"/>
  <c r="BT5"/>
  <c r="BS5"/>
  <c r="BP5"/>
  <c r="BO5"/>
  <c r="BL5"/>
  <c r="BK5"/>
  <c r="BI5"/>
  <c r="BH5"/>
  <c r="BF5"/>
  <c r="BE5"/>
  <c r="AW5"/>
  <c r="AV5"/>
  <c r="AS5"/>
  <c r="AR5"/>
  <c r="AO5"/>
  <c r="AN5"/>
  <c r="AL5"/>
  <c r="AK5"/>
  <c r="AI5"/>
  <c r="AH5"/>
  <c r="AA5"/>
  <c r="Z5"/>
  <c r="W5"/>
  <c r="V5"/>
  <c r="S5"/>
  <c r="R5"/>
  <c r="P5"/>
  <c r="O5"/>
  <c r="M5"/>
  <c r="L5"/>
  <c r="IF4"/>
  <c r="IE4"/>
  <c r="ID4"/>
  <c r="IC4"/>
  <c r="IB4"/>
  <c r="IA4"/>
  <c r="HZ4"/>
  <c r="HY4"/>
  <c r="HX4"/>
  <c r="HW4"/>
  <c r="HV4"/>
  <c r="HU4"/>
  <c r="HT4"/>
  <c r="HS4"/>
  <c r="GV4"/>
  <c r="GS4"/>
  <c r="GP4"/>
  <c r="GM4"/>
  <c r="GJ4"/>
  <c r="GG4"/>
  <c r="FY4"/>
  <c r="FV4"/>
  <c r="FS4"/>
  <c r="FM4"/>
  <c r="FL4"/>
  <c r="FK4"/>
  <c r="FJ4"/>
  <c r="FI4"/>
  <c r="FC4"/>
  <c r="FB4"/>
  <c r="FA4"/>
  <c r="EZ4"/>
  <c r="EY4"/>
  <c r="ES4"/>
  <c r="ER4"/>
  <c r="EQ4"/>
  <c r="EP4"/>
  <c r="EO4"/>
  <c r="EG4"/>
  <c r="EC4"/>
  <c r="DY4"/>
  <c r="DV4"/>
  <c r="DS4"/>
  <c r="DK4"/>
  <c r="DG4"/>
  <c r="DC4"/>
  <c r="CZ4"/>
  <c r="CW4"/>
  <c r="CO4"/>
  <c r="CK4"/>
  <c r="CG4"/>
  <c r="CD4"/>
  <c r="CA4"/>
  <c r="BS4"/>
  <c r="BO4"/>
  <c r="BK4"/>
  <c r="BH4"/>
  <c r="BE4"/>
  <c r="AV4"/>
  <c r="AR4"/>
  <c r="AN4"/>
  <c r="AK4"/>
  <c r="AH4"/>
  <c r="Z4"/>
  <c r="V4"/>
  <c r="R4"/>
  <c r="O4"/>
  <c r="L4"/>
  <c r="HZ1"/>
  <c r="HR1"/>
  <c r="HM1"/>
  <c r="ES1"/>
  <c r="CZ1"/>
  <c r="J106" i="23"/>
  <c r="R106" s="1"/>
  <c r="O106"/>
  <c r="P106" s="1"/>
  <c r="I106"/>
  <c r="N106" s="1"/>
  <c r="H106"/>
  <c r="L106" s="1"/>
  <c r="K106"/>
  <c r="E106"/>
  <c r="J105"/>
  <c r="R105" s="1"/>
  <c r="O105"/>
  <c r="P105" s="1"/>
  <c r="I105"/>
  <c r="N105" s="1"/>
  <c r="M105"/>
  <c r="H105"/>
  <c r="L105" s="1"/>
  <c r="K105"/>
  <c r="E105"/>
  <c r="J104"/>
  <c r="R104" s="1"/>
  <c r="O104"/>
  <c r="P104" s="1"/>
  <c r="I104"/>
  <c r="N104" s="1"/>
  <c r="H104"/>
  <c r="L104" s="1"/>
  <c r="K104"/>
  <c r="E104"/>
  <c r="J103"/>
  <c r="R103" s="1"/>
  <c r="O103"/>
  <c r="P103" s="1"/>
  <c r="I103"/>
  <c r="N103" s="1"/>
  <c r="M103"/>
  <c r="H103"/>
  <c r="L103" s="1"/>
  <c r="K103"/>
  <c r="E103"/>
  <c r="J102"/>
  <c r="R102" s="1"/>
  <c r="O102"/>
  <c r="P102" s="1"/>
  <c r="I102"/>
  <c r="N102" s="1"/>
  <c r="H102"/>
  <c r="L102" s="1"/>
  <c r="K102"/>
  <c r="E102"/>
  <c r="J101"/>
  <c r="R101" s="1"/>
  <c r="O101"/>
  <c r="P101" s="1"/>
  <c r="I101"/>
  <c r="N101" s="1"/>
  <c r="M101"/>
  <c r="H101"/>
  <c r="L101" s="1"/>
  <c r="K101"/>
  <c r="E101"/>
  <c r="J100"/>
  <c r="R100" s="1"/>
  <c r="O100"/>
  <c r="P100" s="1"/>
  <c r="I100"/>
  <c r="N100" s="1"/>
  <c r="H100"/>
  <c r="L100" s="1"/>
  <c r="K100"/>
  <c r="E100"/>
  <c r="J99"/>
  <c r="R99" s="1"/>
  <c r="O99"/>
  <c r="P99" s="1"/>
  <c r="I99"/>
  <c r="N99" s="1"/>
  <c r="M99"/>
  <c r="H99"/>
  <c r="L99" s="1"/>
  <c r="K99"/>
  <c r="E99"/>
  <c r="J98"/>
  <c r="R98" s="1"/>
  <c r="O98"/>
  <c r="P98" s="1"/>
  <c r="I98"/>
  <c r="N98" s="1"/>
  <c r="H98"/>
  <c r="L98" s="1"/>
  <c r="K98"/>
  <c r="E98"/>
  <c r="J97"/>
  <c r="R97" s="1"/>
  <c r="O97"/>
  <c r="P97" s="1"/>
  <c r="I97"/>
  <c r="N97" s="1"/>
  <c r="M97"/>
  <c r="H97"/>
  <c r="L97" s="1"/>
  <c r="K97"/>
  <c r="E97"/>
  <c r="J96"/>
  <c r="R96" s="1"/>
  <c r="O96"/>
  <c r="P96" s="1"/>
  <c r="I96"/>
  <c r="N96" s="1"/>
  <c r="H96"/>
  <c r="L96" s="1"/>
  <c r="K96"/>
  <c r="E96"/>
  <c r="J95"/>
  <c r="R95" s="1"/>
  <c r="O95"/>
  <c r="P95" s="1"/>
  <c r="I95"/>
  <c r="N95" s="1"/>
  <c r="M95"/>
  <c r="H95"/>
  <c r="L95" s="1"/>
  <c r="K95"/>
  <c r="E95"/>
  <c r="J94"/>
  <c r="R94" s="1"/>
  <c r="O94"/>
  <c r="P94" s="1"/>
  <c r="I94"/>
  <c r="N94" s="1"/>
  <c r="H94"/>
  <c r="L94" s="1"/>
  <c r="K94"/>
  <c r="E94"/>
  <c r="J93"/>
  <c r="R93" s="1"/>
  <c r="O93"/>
  <c r="P93" s="1"/>
  <c r="I93"/>
  <c r="N93" s="1"/>
  <c r="M93"/>
  <c r="H93"/>
  <c r="L93" s="1"/>
  <c r="K93"/>
  <c r="E93"/>
  <c r="J92"/>
  <c r="R92" s="1"/>
  <c r="O92"/>
  <c r="P92" s="1"/>
  <c r="I92"/>
  <c r="N92" s="1"/>
  <c r="H92"/>
  <c r="L92" s="1"/>
  <c r="K92"/>
  <c r="E92"/>
  <c r="J91"/>
  <c r="R91" s="1"/>
  <c r="O91"/>
  <c r="P91" s="1"/>
  <c r="I91"/>
  <c r="N91" s="1"/>
  <c r="M91"/>
  <c r="H91"/>
  <c r="L91" s="1"/>
  <c r="K91"/>
  <c r="E91"/>
  <c r="J90"/>
  <c r="R90" s="1"/>
  <c r="O90"/>
  <c r="P90" s="1"/>
  <c r="I90"/>
  <c r="N90" s="1"/>
  <c r="H90"/>
  <c r="L90" s="1"/>
  <c r="K90"/>
  <c r="E90"/>
  <c r="J89"/>
  <c r="R89" s="1"/>
  <c r="O89"/>
  <c r="P89" s="1"/>
  <c r="I89"/>
  <c r="N89" s="1"/>
  <c r="M89"/>
  <c r="H89"/>
  <c r="L89" s="1"/>
  <c r="K89"/>
  <c r="E89"/>
  <c r="J88"/>
  <c r="R88" s="1"/>
  <c r="O88"/>
  <c r="P88" s="1"/>
  <c r="I88"/>
  <c r="N88" s="1"/>
  <c r="H88"/>
  <c r="L88" s="1"/>
  <c r="K88"/>
  <c r="E88"/>
  <c r="J87"/>
  <c r="R87" s="1"/>
  <c r="O87"/>
  <c r="P87" s="1"/>
  <c r="I87"/>
  <c r="N87" s="1"/>
  <c r="M87"/>
  <c r="H87"/>
  <c r="L87" s="1"/>
  <c r="K87"/>
  <c r="E87"/>
  <c r="J86"/>
  <c r="R86" s="1"/>
  <c r="O86"/>
  <c r="P86" s="1"/>
  <c r="I86"/>
  <c r="N86" s="1"/>
  <c r="H86"/>
  <c r="L86" s="1"/>
  <c r="K86"/>
  <c r="E86"/>
  <c r="J85"/>
  <c r="R85" s="1"/>
  <c r="O85"/>
  <c r="P85" s="1"/>
  <c r="I85"/>
  <c r="N85" s="1"/>
  <c r="M85"/>
  <c r="H85"/>
  <c r="L85" s="1"/>
  <c r="K85"/>
  <c r="E85"/>
  <c r="J84"/>
  <c r="R84" s="1"/>
  <c r="O84"/>
  <c r="P84" s="1"/>
  <c r="I84"/>
  <c r="N84" s="1"/>
  <c r="H84"/>
  <c r="L84" s="1"/>
  <c r="K84"/>
  <c r="E84"/>
  <c r="J83"/>
  <c r="R83" s="1"/>
  <c r="O83"/>
  <c r="P83" s="1"/>
  <c r="I83"/>
  <c r="N83" s="1"/>
  <c r="M83"/>
  <c r="H83"/>
  <c r="L83" s="1"/>
  <c r="K83"/>
  <c r="E83"/>
  <c r="J82"/>
  <c r="R82" s="1"/>
  <c r="O82"/>
  <c r="P82" s="1"/>
  <c r="I82"/>
  <c r="N82" s="1"/>
  <c r="H82"/>
  <c r="L82" s="1"/>
  <c r="K82"/>
  <c r="E82"/>
  <c r="J81"/>
  <c r="R81" s="1"/>
  <c r="O81"/>
  <c r="P81" s="1"/>
  <c r="I81"/>
  <c r="N81" s="1"/>
  <c r="M81"/>
  <c r="H81"/>
  <c r="L81" s="1"/>
  <c r="K81"/>
  <c r="E81"/>
  <c r="J80"/>
  <c r="R80" s="1"/>
  <c r="O80"/>
  <c r="P80" s="1"/>
  <c r="I80"/>
  <c r="N80" s="1"/>
  <c r="H80"/>
  <c r="L80" s="1"/>
  <c r="K80"/>
  <c r="E80"/>
  <c r="J79"/>
  <c r="R79" s="1"/>
  <c r="O79"/>
  <c r="P79" s="1"/>
  <c r="I79"/>
  <c r="N79" s="1"/>
  <c r="M79"/>
  <c r="H79"/>
  <c r="L79" s="1"/>
  <c r="K79"/>
  <c r="E79"/>
  <c r="J78"/>
  <c r="R78" s="1"/>
  <c r="O78"/>
  <c r="P78" s="1"/>
  <c r="I78"/>
  <c r="N78" s="1"/>
  <c r="H78"/>
  <c r="L78" s="1"/>
  <c r="K78"/>
  <c r="E78"/>
  <c r="J77"/>
  <c r="R77" s="1"/>
  <c r="O77"/>
  <c r="P77" s="1"/>
  <c r="I77"/>
  <c r="N77" s="1"/>
  <c r="M77"/>
  <c r="H77"/>
  <c r="L77" s="1"/>
  <c r="K77"/>
  <c r="E77"/>
  <c r="J76"/>
  <c r="R76" s="1"/>
  <c r="O76"/>
  <c r="P76" s="1"/>
  <c r="I76"/>
  <c r="N76" s="1"/>
  <c r="H76"/>
  <c r="L76" s="1"/>
  <c r="K76"/>
  <c r="E76"/>
  <c r="J75"/>
  <c r="R75" s="1"/>
  <c r="O75"/>
  <c r="P75" s="1"/>
  <c r="I75"/>
  <c r="N75" s="1"/>
  <c r="M75"/>
  <c r="H75"/>
  <c r="L75" s="1"/>
  <c r="K75"/>
  <c r="E75"/>
  <c r="J74"/>
  <c r="R74" s="1"/>
  <c r="O74"/>
  <c r="P74" s="1"/>
  <c r="I74"/>
  <c r="N74" s="1"/>
  <c r="H74"/>
  <c r="L74" s="1"/>
  <c r="E74"/>
  <c r="J73"/>
  <c r="R73" s="1"/>
  <c r="O73"/>
  <c r="P73" s="1"/>
  <c r="I73"/>
  <c r="N73" s="1"/>
  <c r="H73"/>
  <c r="L73" s="1"/>
  <c r="K73"/>
  <c r="E73"/>
  <c r="J72"/>
  <c r="R72" s="1"/>
  <c r="O72"/>
  <c r="P72" s="1"/>
  <c r="I72"/>
  <c r="N72" s="1"/>
  <c r="H72"/>
  <c r="L72" s="1"/>
  <c r="E72"/>
  <c r="J71"/>
  <c r="R71" s="1"/>
  <c r="O71"/>
  <c r="P71" s="1"/>
  <c r="I71"/>
  <c r="N71" s="1"/>
  <c r="H71"/>
  <c r="L71" s="1"/>
  <c r="K71"/>
  <c r="E71"/>
  <c r="J70"/>
  <c r="R70" s="1"/>
  <c r="O70"/>
  <c r="P70" s="1"/>
  <c r="I70"/>
  <c r="N70" s="1"/>
  <c r="H70"/>
  <c r="K70" s="1"/>
  <c r="E70"/>
  <c r="J69"/>
  <c r="R69" s="1"/>
  <c r="O69"/>
  <c r="P69" s="1"/>
  <c r="I69"/>
  <c r="M69" s="1"/>
  <c r="H69"/>
  <c r="L69" s="1"/>
  <c r="K69"/>
  <c r="E69"/>
  <c r="J68"/>
  <c r="R68" s="1"/>
  <c r="O68"/>
  <c r="P68" s="1"/>
  <c r="I68"/>
  <c r="N68" s="1"/>
  <c r="H68"/>
  <c r="K68" s="1"/>
  <c r="E68"/>
  <c r="J67"/>
  <c r="R67" s="1"/>
  <c r="O67"/>
  <c r="P67" s="1"/>
  <c r="I67"/>
  <c r="M67" s="1"/>
  <c r="H67"/>
  <c r="L67" s="1"/>
  <c r="K67"/>
  <c r="E67"/>
  <c r="J66"/>
  <c r="R66" s="1"/>
  <c r="O66"/>
  <c r="P66" s="1"/>
  <c r="I66"/>
  <c r="N66" s="1"/>
  <c r="H66"/>
  <c r="L66" s="1"/>
  <c r="E66"/>
  <c r="J65"/>
  <c r="R65" s="1"/>
  <c r="O65"/>
  <c r="P65" s="1"/>
  <c r="I65"/>
  <c r="N65" s="1"/>
  <c r="M65"/>
  <c r="H65"/>
  <c r="L65" s="1"/>
  <c r="K65"/>
  <c r="E65"/>
  <c r="J64"/>
  <c r="R64" s="1"/>
  <c r="O64"/>
  <c r="P64" s="1"/>
  <c r="I64"/>
  <c r="N64" s="1"/>
  <c r="H64"/>
  <c r="L64" s="1"/>
  <c r="K64"/>
  <c r="E64"/>
  <c r="J63"/>
  <c r="R63" s="1"/>
  <c r="O63"/>
  <c r="P63" s="1"/>
  <c r="I63"/>
  <c r="N63" s="1"/>
  <c r="M63"/>
  <c r="H63"/>
  <c r="L63" s="1"/>
  <c r="K63"/>
  <c r="E63"/>
  <c r="J62"/>
  <c r="R62" s="1"/>
  <c r="O62"/>
  <c r="P62" s="1"/>
  <c r="I62"/>
  <c r="N62" s="1"/>
  <c r="H62"/>
  <c r="L62" s="1"/>
  <c r="K62"/>
  <c r="E62"/>
  <c r="J61"/>
  <c r="R61" s="1"/>
  <c r="O61"/>
  <c r="P61" s="1"/>
  <c r="I61"/>
  <c r="N61" s="1"/>
  <c r="M61"/>
  <c r="H61"/>
  <c r="L61" s="1"/>
  <c r="K61"/>
  <c r="E61"/>
  <c r="J60"/>
  <c r="R60" s="1"/>
  <c r="O60"/>
  <c r="P60" s="1"/>
  <c r="I60"/>
  <c r="N60" s="1"/>
  <c r="H60"/>
  <c r="L60" s="1"/>
  <c r="K60"/>
  <c r="E60"/>
  <c r="J59"/>
  <c r="R59" s="1"/>
  <c r="O59"/>
  <c r="P59" s="1"/>
  <c r="I59"/>
  <c r="N59" s="1"/>
  <c r="M59"/>
  <c r="H59"/>
  <c r="L59" s="1"/>
  <c r="K59"/>
  <c r="E59"/>
  <c r="J58"/>
  <c r="R58" s="1"/>
  <c r="O58"/>
  <c r="P58" s="1"/>
  <c r="I58"/>
  <c r="N58" s="1"/>
  <c r="H58"/>
  <c r="L58" s="1"/>
  <c r="K58"/>
  <c r="E58"/>
  <c r="J57"/>
  <c r="R57" s="1"/>
  <c r="O57"/>
  <c r="P57" s="1"/>
  <c r="I57"/>
  <c r="N57" s="1"/>
  <c r="M57"/>
  <c r="H57"/>
  <c r="L57" s="1"/>
  <c r="K57"/>
  <c r="E57"/>
  <c r="J56"/>
  <c r="R56" s="1"/>
  <c r="O56"/>
  <c r="P56" s="1"/>
  <c r="I56"/>
  <c r="N56" s="1"/>
  <c r="H56"/>
  <c r="L56" s="1"/>
  <c r="K56"/>
  <c r="E56"/>
  <c r="J55"/>
  <c r="R55" s="1"/>
  <c r="O55"/>
  <c r="P55" s="1"/>
  <c r="I55"/>
  <c r="N55" s="1"/>
  <c r="M55"/>
  <c r="H55"/>
  <c r="L55" s="1"/>
  <c r="K55"/>
  <c r="E55"/>
  <c r="J54"/>
  <c r="R54" s="1"/>
  <c r="O54"/>
  <c r="P54" s="1"/>
  <c r="I54"/>
  <c r="N54" s="1"/>
  <c r="H54"/>
  <c r="L54" s="1"/>
  <c r="K54"/>
  <c r="E54"/>
  <c r="J53"/>
  <c r="R53" s="1"/>
  <c r="O53"/>
  <c r="P53" s="1"/>
  <c r="I53"/>
  <c r="N53" s="1"/>
  <c r="M53"/>
  <c r="H53"/>
  <c r="L53" s="1"/>
  <c r="K53"/>
  <c r="E53"/>
  <c r="J52"/>
  <c r="R52" s="1"/>
  <c r="O52"/>
  <c r="P52" s="1"/>
  <c r="I52"/>
  <c r="N52" s="1"/>
  <c r="H52"/>
  <c r="L52" s="1"/>
  <c r="K52"/>
  <c r="E52"/>
  <c r="J51"/>
  <c r="R51" s="1"/>
  <c r="O51"/>
  <c r="P51" s="1"/>
  <c r="I51"/>
  <c r="N51" s="1"/>
  <c r="M51"/>
  <c r="H51"/>
  <c r="L51" s="1"/>
  <c r="K51"/>
  <c r="E51"/>
  <c r="J50"/>
  <c r="R50" s="1"/>
  <c r="O50"/>
  <c r="P50" s="1"/>
  <c r="I50"/>
  <c r="N50" s="1"/>
  <c r="H50"/>
  <c r="L50" s="1"/>
  <c r="K50"/>
  <c r="E50"/>
  <c r="J49"/>
  <c r="R49" s="1"/>
  <c r="O49"/>
  <c r="P49" s="1"/>
  <c r="I49"/>
  <c r="N49" s="1"/>
  <c r="M49"/>
  <c r="H49"/>
  <c r="L49" s="1"/>
  <c r="E49"/>
  <c r="J48"/>
  <c r="R48" s="1"/>
  <c r="O48"/>
  <c r="P48" s="1"/>
  <c r="I48"/>
  <c r="N48" s="1"/>
  <c r="M48"/>
  <c r="H48"/>
  <c r="L48"/>
  <c r="K48"/>
  <c r="E48"/>
  <c r="J47"/>
  <c r="R47"/>
  <c r="O47"/>
  <c r="P47"/>
  <c r="I47"/>
  <c r="N47"/>
  <c r="M47"/>
  <c r="H47"/>
  <c r="L47" s="1"/>
  <c r="E47"/>
  <c r="J46"/>
  <c r="R46" s="1"/>
  <c r="O46"/>
  <c r="P46" s="1"/>
  <c r="I46"/>
  <c r="N46" s="1"/>
  <c r="H46"/>
  <c r="L46"/>
  <c r="K46"/>
  <c r="E46"/>
  <c r="J45"/>
  <c r="R45"/>
  <c r="O45"/>
  <c r="P45"/>
  <c r="I45"/>
  <c r="N45"/>
  <c r="M45"/>
  <c r="H45"/>
  <c r="K45" s="1"/>
  <c r="E45"/>
  <c r="N44"/>
  <c r="E44"/>
  <c r="N43"/>
  <c r="E43"/>
  <c r="N42"/>
  <c r="E42"/>
  <c r="N41"/>
  <c r="E41"/>
  <c r="N40"/>
  <c r="E40"/>
  <c r="N39"/>
  <c r="E39"/>
  <c r="L38"/>
  <c r="E38"/>
  <c r="L37"/>
  <c r="E37"/>
  <c r="N36"/>
  <c r="E36"/>
  <c r="N35"/>
  <c r="L35"/>
  <c r="E35"/>
  <c r="N34"/>
  <c r="E34"/>
  <c r="N33"/>
  <c r="L33"/>
  <c r="E33"/>
  <c r="N32"/>
  <c r="E32"/>
  <c r="N31"/>
  <c r="L31"/>
  <c r="E31"/>
  <c r="N30"/>
  <c r="L30"/>
  <c r="E30"/>
  <c r="N29"/>
  <c r="E29"/>
  <c r="N28"/>
  <c r="L28"/>
  <c r="E28"/>
  <c r="N27"/>
  <c r="E27"/>
  <c r="L26"/>
  <c r="E26"/>
  <c r="L25"/>
  <c r="E25"/>
  <c r="L24"/>
  <c r="E24"/>
  <c r="L23"/>
  <c r="E23"/>
  <c r="L22"/>
  <c r="E22"/>
  <c r="L21"/>
  <c r="E21"/>
  <c r="L20"/>
  <c r="E20"/>
  <c r="L19"/>
  <c r="E19"/>
  <c r="L18"/>
  <c r="E18"/>
  <c r="L17"/>
  <c r="E17"/>
  <c r="N16"/>
  <c r="L16"/>
  <c r="E16"/>
  <c r="N15"/>
  <c r="L15"/>
  <c r="E15"/>
  <c r="N14"/>
  <c r="E14"/>
  <c r="N13"/>
  <c r="L13"/>
  <c r="E13"/>
  <c r="N12"/>
  <c r="L12"/>
  <c r="E12"/>
  <c r="N11"/>
  <c r="L11"/>
  <c r="E11"/>
  <c r="N10"/>
  <c r="E10"/>
  <c r="L9"/>
  <c r="E9"/>
  <c r="L8"/>
  <c r="E8"/>
  <c r="L7"/>
  <c r="E7"/>
  <c r="DL108" i="3"/>
  <c r="DJ108"/>
  <c r="DH108"/>
  <c r="DF108"/>
  <c r="DD108"/>
  <c r="DB108"/>
  <c r="CZ108"/>
  <c r="CX108"/>
  <c r="CU107"/>
  <c r="CV108"/>
  <c r="CS107"/>
  <c r="CT108"/>
  <c r="CQ8"/>
  <c r="CQ9"/>
  <c r="CQ10"/>
  <c r="CQ11"/>
  <c r="CQ12"/>
  <c r="CQ13"/>
  <c r="CQ14"/>
  <c r="CQ15"/>
  <c r="CQ16"/>
  <c r="CQ17"/>
  <c r="CQ18"/>
  <c r="CQ19"/>
  <c r="CQ20"/>
  <c r="CQ21"/>
  <c r="CQ22"/>
  <c r="CQ23"/>
  <c r="CQ24"/>
  <c r="CQ25"/>
  <c r="CQ26"/>
  <c r="CQ27"/>
  <c r="CQ28"/>
  <c r="CQ29"/>
  <c r="CQ30"/>
  <c r="CQ31"/>
  <c r="CQ32"/>
  <c r="CQ33"/>
  <c r="CQ34"/>
  <c r="CQ35"/>
  <c r="CQ36"/>
  <c r="CQ37"/>
  <c r="CQ38"/>
  <c r="CQ39"/>
  <c r="CQ40"/>
  <c r="CQ41"/>
  <c r="CQ42"/>
  <c r="CQ43"/>
  <c r="CQ44"/>
  <c r="CQ45"/>
  <c r="CQ46"/>
  <c r="CQ47"/>
  <c r="CQ48"/>
  <c r="CQ49"/>
  <c r="CQ50"/>
  <c r="CQ51"/>
  <c r="CQ52"/>
  <c r="CQ53"/>
  <c r="CQ54"/>
  <c r="CQ55"/>
  <c r="CQ56"/>
  <c r="CQ57"/>
  <c r="CQ58"/>
  <c r="CQ59"/>
  <c r="CQ60"/>
  <c r="CQ61"/>
  <c r="CQ62"/>
  <c r="CQ63"/>
  <c r="CQ64"/>
  <c r="CQ65"/>
  <c r="CQ66"/>
  <c r="CQ67"/>
  <c r="CQ68"/>
  <c r="CQ69"/>
  <c r="CQ70"/>
  <c r="CQ71"/>
  <c r="CQ72"/>
  <c r="CQ73"/>
  <c r="CQ74"/>
  <c r="CQ75"/>
  <c r="CQ76"/>
  <c r="CQ77"/>
  <c r="CQ78"/>
  <c r="CQ79"/>
  <c r="CQ80"/>
  <c r="CQ81"/>
  <c r="CQ82"/>
  <c r="CQ83"/>
  <c r="CQ84"/>
  <c r="CQ85"/>
  <c r="CQ86"/>
  <c r="CQ87"/>
  <c r="CQ88"/>
  <c r="CQ89"/>
  <c r="CQ90"/>
  <c r="CQ91"/>
  <c r="CQ92"/>
  <c r="CQ93"/>
  <c r="CQ94"/>
  <c r="CQ95"/>
  <c r="CQ96"/>
  <c r="CQ97"/>
  <c r="CQ98"/>
  <c r="CQ99"/>
  <c r="CQ100"/>
  <c r="CQ101"/>
  <c r="CQ102"/>
  <c r="CQ103"/>
  <c r="CQ104"/>
  <c r="CQ105"/>
  <c r="CQ106"/>
  <c r="CQ107"/>
  <c r="CR108"/>
  <c r="CO8"/>
  <c r="CO9"/>
  <c r="CO10"/>
  <c r="CO11"/>
  <c r="CO12"/>
  <c r="CO13"/>
  <c r="CO14"/>
  <c r="CO15"/>
  <c r="CO16"/>
  <c r="CO17"/>
  <c r="CO18"/>
  <c r="CO19"/>
  <c r="CO20"/>
  <c r="CO21"/>
  <c r="CO22"/>
  <c r="CO23"/>
  <c r="CO24"/>
  <c r="CO25"/>
  <c r="CO26"/>
  <c r="CO27"/>
  <c r="CO28"/>
  <c r="CO29"/>
  <c r="CO30"/>
  <c r="CO31"/>
  <c r="CO32"/>
  <c r="CO33"/>
  <c r="CO34"/>
  <c r="CO35"/>
  <c r="CO36"/>
  <c r="CO37"/>
  <c r="CO38"/>
  <c r="CO39"/>
  <c r="CO40"/>
  <c r="CO41"/>
  <c r="CO42"/>
  <c r="CO43"/>
  <c r="CO44"/>
  <c r="CO45"/>
  <c r="CO46"/>
  <c r="CO47"/>
  <c r="CO48"/>
  <c r="CO49"/>
  <c r="CO50"/>
  <c r="CO51"/>
  <c r="CO52"/>
  <c r="CO53"/>
  <c r="CO54"/>
  <c r="CO55"/>
  <c r="CO56"/>
  <c r="CO57"/>
  <c r="CO58"/>
  <c r="CO59"/>
  <c r="CO60"/>
  <c r="CO61"/>
  <c r="CO62"/>
  <c r="CO63"/>
  <c r="CO64"/>
  <c r="CO65"/>
  <c r="CO66"/>
  <c r="CO67"/>
  <c r="CO68"/>
  <c r="CO69"/>
  <c r="CO70"/>
  <c r="CO71"/>
  <c r="CO72"/>
  <c r="CO73"/>
  <c r="CO74"/>
  <c r="CO75"/>
  <c r="CO76"/>
  <c r="CO77"/>
  <c r="CO78"/>
  <c r="CO79"/>
  <c r="CO80"/>
  <c r="CO81"/>
  <c r="CO82"/>
  <c r="CO83"/>
  <c r="CO84"/>
  <c r="CO85"/>
  <c r="CO86"/>
  <c r="CO87"/>
  <c r="CO88"/>
  <c r="CO89"/>
  <c r="CO90"/>
  <c r="CO91"/>
  <c r="CO92"/>
  <c r="CO93"/>
  <c r="CO94"/>
  <c r="CO95"/>
  <c r="CO96"/>
  <c r="CO97"/>
  <c r="CO98"/>
  <c r="CO99"/>
  <c r="CO100"/>
  <c r="CO101"/>
  <c r="CO102"/>
  <c r="CO103"/>
  <c r="CO104"/>
  <c r="CO105"/>
  <c r="CO106"/>
  <c r="CO107"/>
  <c r="CP108"/>
  <c r="EH107"/>
  <c r="EG107"/>
  <c r="DN107"/>
  <c r="DP107"/>
  <c r="DR107"/>
  <c r="DT107"/>
  <c r="DV107"/>
  <c r="DX107"/>
  <c r="DZ107"/>
  <c r="EB107"/>
  <c r="ED107"/>
  <c r="EF107"/>
  <c r="EE107"/>
  <c r="EC107"/>
  <c r="EA107"/>
  <c r="DY107"/>
  <c r="DW107"/>
  <c r="DU107"/>
  <c r="DS107"/>
  <c r="DQ107"/>
  <c r="DO107"/>
  <c r="DL107"/>
  <c r="DK107"/>
  <c r="DJ107"/>
  <c r="DI107"/>
  <c r="DH107"/>
  <c r="DG107"/>
  <c r="DF107"/>
  <c r="DE107"/>
  <c r="DD107"/>
  <c r="DC107"/>
  <c r="DB107"/>
  <c r="DA107"/>
  <c r="CZ107"/>
  <c r="CY107"/>
  <c r="CX107"/>
  <c r="CW107"/>
  <c r="CV107"/>
  <c r="CT107"/>
  <c r="CR107"/>
  <c r="CP107"/>
  <c r="EG106"/>
  <c r="EF106"/>
  <c r="EE106"/>
  <c r="EC106"/>
  <c r="EB106"/>
  <c r="EA106"/>
  <c r="DY106"/>
  <c r="DX106"/>
  <c r="DW106"/>
  <c r="DU106"/>
  <c r="DT106"/>
  <c r="DS106"/>
  <c r="DQ106"/>
  <c r="DO106"/>
  <c r="DN106"/>
  <c r="DK106"/>
  <c r="DI106"/>
  <c r="DG106"/>
  <c r="DE106"/>
  <c r="DC106"/>
  <c r="DA106"/>
  <c r="CY106"/>
  <c r="CW106"/>
  <c r="H106"/>
  <c r="EG105"/>
  <c r="EF105"/>
  <c r="EE105"/>
  <c r="EC105"/>
  <c r="EB105"/>
  <c r="EA105"/>
  <c r="DY105"/>
  <c r="DX105"/>
  <c r="DW105"/>
  <c r="DU105"/>
  <c r="DT105"/>
  <c r="DS105"/>
  <c r="DQ105"/>
  <c r="DO105"/>
  <c r="DN105"/>
  <c r="DK105"/>
  <c r="DI105"/>
  <c r="DG105"/>
  <c r="DE105"/>
  <c r="DC105"/>
  <c r="DA105"/>
  <c r="CY105"/>
  <c r="CW105"/>
  <c r="H105"/>
  <c r="EG104"/>
  <c r="EF104"/>
  <c r="EE104"/>
  <c r="EC104"/>
  <c r="EB104"/>
  <c r="EA104"/>
  <c r="DY104"/>
  <c r="DX104"/>
  <c r="DW104"/>
  <c r="DU104"/>
  <c r="DT104"/>
  <c r="DS104"/>
  <c r="DQ104"/>
  <c r="DO104"/>
  <c r="DN104"/>
  <c r="DK104"/>
  <c r="DI104"/>
  <c r="DG104"/>
  <c r="DE104"/>
  <c r="DC104"/>
  <c r="DA104"/>
  <c r="CY104"/>
  <c r="CW104"/>
  <c r="H104"/>
  <c r="EG103"/>
  <c r="EF103"/>
  <c r="EE103"/>
  <c r="EC103"/>
  <c r="EB103"/>
  <c r="EA103"/>
  <c r="DY103"/>
  <c r="DX103"/>
  <c r="DW103"/>
  <c r="DU103"/>
  <c r="DT103"/>
  <c r="DS103"/>
  <c r="DQ103"/>
  <c r="DO103"/>
  <c r="DN103"/>
  <c r="DK103"/>
  <c r="DI103"/>
  <c r="DG103"/>
  <c r="DE103"/>
  <c r="DC103"/>
  <c r="DA103"/>
  <c r="CY103"/>
  <c r="CW103"/>
  <c r="H103"/>
  <c r="EG102"/>
  <c r="EF102"/>
  <c r="EE102"/>
  <c r="EC102"/>
  <c r="EB102"/>
  <c r="EA102"/>
  <c r="DY102"/>
  <c r="DX102"/>
  <c r="DW102"/>
  <c r="DU102"/>
  <c r="DT102"/>
  <c r="DS102"/>
  <c r="DQ102"/>
  <c r="DO102"/>
  <c r="DN102"/>
  <c r="DK102"/>
  <c r="DI102"/>
  <c r="DG102"/>
  <c r="DE102"/>
  <c r="DC102"/>
  <c r="DA102"/>
  <c r="CY102"/>
  <c r="CW102"/>
  <c r="H102"/>
  <c r="EG101"/>
  <c r="EF101"/>
  <c r="EE101"/>
  <c r="EC101"/>
  <c r="EB101"/>
  <c r="EA101"/>
  <c r="DY101"/>
  <c r="DX101"/>
  <c r="DW101"/>
  <c r="DU101"/>
  <c r="DT101"/>
  <c r="DS101"/>
  <c r="DQ101"/>
  <c r="DO101"/>
  <c r="DN101"/>
  <c r="DK101"/>
  <c r="DI101"/>
  <c r="DG101"/>
  <c r="DE101"/>
  <c r="DC101"/>
  <c r="DA101"/>
  <c r="CY101"/>
  <c r="CW101"/>
  <c r="H101"/>
  <c r="EG100"/>
  <c r="EF100"/>
  <c r="EE100"/>
  <c r="EC100"/>
  <c r="EB100"/>
  <c r="EA100"/>
  <c r="DY100"/>
  <c r="DX100"/>
  <c r="DW100"/>
  <c r="DU100"/>
  <c r="DT100"/>
  <c r="DS100"/>
  <c r="DQ100"/>
  <c r="DO100"/>
  <c r="DN100"/>
  <c r="DK100"/>
  <c r="DI100"/>
  <c r="DG100"/>
  <c r="DE100"/>
  <c r="DC100"/>
  <c r="DA100"/>
  <c r="CY100"/>
  <c r="CW100"/>
  <c r="H100"/>
  <c r="EG99"/>
  <c r="EF99"/>
  <c r="EE99"/>
  <c r="EC99"/>
  <c r="EB99"/>
  <c r="EA99"/>
  <c r="DY99"/>
  <c r="DX99"/>
  <c r="DW99"/>
  <c r="DU99"/>
  <c r="DT99"/>
  <c r="DS99"/>
  <c r="DQ99"/>
  <c r="DO99"/>
  <c r="DN99"/>
  <c r="DK99"/>
  <c r="DI99"/>
  <c r="DG99"/>
  <c r="DE99"/>
  <c r="DC99"/>
  <c r="DA99"/>
  <c r="CY99"/>
  <c r="CW99"/>
  <c r="H99"/>
  <c r="EG98"/>
  <c r="EF98"/>
  <c r="EE98"/>
  <c r="EC98"/>
  <c r="EB98"/>
  <c r="EA98"/>
  <c r="DY98"/>
  <c r="DX98"/>
  <c r="DW98"/>
  <c r="DU98"/>
  <c r="DT98"/>
  <c r="DS98"/>
  <c r="DQ98"/>
  <c r="DO98"/>
  <c r="DN98"/>
  <c r="DK98"/>
  <c r="DI98"/>
  <c r="DG98"/>
  <c r="DE98"/>
  <c r="DC98"/>
  <c r="DA98"/>
  <c r="CY98"/>
  <c r="CW98"/>
  <c r="H98"/>
  <c r="EG97"/>
  <c r="EF97"/>
  <c r="EE97"/>
  <c r="EC97"/>
  <c r="EB97"/>
  <c r="EA97"/>
  <c r="DY97"/>
  <c r="DX97"/>
  <c r="DW97"/>
  <c r="DU97"/>
  <c r="DT97"/>
  <c r="DS97"/>
  <c r="DQ97"/>
  <c r="DO97"/>
  <c r="DN97"/>
  <c r="DK97"/>
  <c r="DI97"/>
  <c r="DG97"/>
  <c r="DE97"/>
  <c r="DC97"/>
  <c r="DA97"/>
  <c r="CY97"/>
  <c r="CW97"/>
  <c r="H97"/>
  <c r="EG96"/>
  <c r="EF96"/>
  <c r="EE96"/>
  <c r="EC96"/>
  <c r="EB96"/>
  <c r="EA96"/>
  <c r="DY96"/>
  <c r="DX96"/>
  <c r="DW96"/>
  <c r="DU96"/>
  <c r="DT96"/>
  <c r="DS96"/>
  <c r="DQ96"/>
  <c r="DO96"/>
  <c r="DN96"/>
  <c r="DK96"/>
  <c r="DI96"/>
  <c r="DG96"/>
  <c r="DE96"/>
  <c r="DC96"/>
  <c r="DA96"/>
  <c r="CY96"/>
  <c r="CW96"/>
  <c r="H96"/>
  <c r="EG95"/>
  <c r="EF95"/>
  <c r="EE95"/>
  <c r="EC95"/>
  <c r="EB95"/>
  <c r="EA95"/>
  <c r="DY95"/>
  <c r="DX95"/>
  <c r="DW95"/>
  <c r="DU95"/>
  <c r="DT95"/>
  <c r="DS95"/>
  <c r="DQ95"/>
  <c r="DO95"/>
  <c r="DN95"/>
  <c r="DK95"/>
  <c r="DI95"/>
  <c r="DG95"/>
  <c r="DE95"/>
  <c r="DC95"/>
  <c r="DA95"/>
  <c r="CY95"/>
  <c r="CW95"/>
  <c r="H95"/>
  <c r="EG94"/>
  <c r="EF94"/>
  <c r="EE94"/>
  <c r="EC94"/>
  <c r="EB94"/>
  <c r="EA94"/>
  <c r="DY94"/>
  <c r="DX94"/>
  <c r="DW94"/>
  <c r="DU94"/>
  <c r="DT94"/>
  <c r="DS94"/>
  <c r="DQ94"/>
  <c r="DO94"/>
  <c r="DN94"/>
  <c r="DK94"/>
  <c r="DI94"/>
  <c r="DG94"/>
  <c r="DE94"/>
  <c r="DC94"/>
  <c r="DA94"/>
  <c r="CY94"/>
  <c r="CW94"/>
  <c r="H94"/>
  <c r="EG93"/>
  <c r="EF93"/>
  <c r="EE93"/>
  <c r="EC93"/>
  <c r="EB93"/>
  <c r="EA93"/>
  <c r="DY93"/>
  <c r="DX93"/>
  <c r="DW93"/>
  <c r="DU93"/>
  <c r="DT93"/>
  <c r="DS93"/>
  <c r="DQ93"/>
  <c r="DO93"/>
  <c r="DN93"/>
  <c r="DK93"/>
  <c r="DI93"/>
  <c r="DG93"/>
  <c r="DE93"/>
  <c r="DC93"/>
  <c r="DA93"/>
  <c r="CY93"/>
  <c r="CW93"/>
  <c r="H93"/>
  <c r="EG92"/>
  <c r="EF92"/>
  <c r="EE92"/>
  <c r="EC92"/>
  <c r="EB92"/>
  <c r="EA92"/>
  <c r="DY92"/>
  <c r="DX92"/>
  <c r="DW92"/>
  <c r="DU92"/>
  <c r="DT92"/>
  <c r="DS92"/>
  <c r="DQ92"/>
  <c r="DO92"/>
  <c r="DN92"/>
  <c r="DK92"/>
  <c r="DI92"/>
  <c r="DG92"/>
  <c r="DE92"/>
  <c r="DC92"/>
  <c r="DA92"/>
  <c r="CY92"/>
  <c r="CW92"/>
  <c r="H92"/>
  <c r="EG91"/>
  <c r="EF91"/>
  <c r="EE91"/>
  <c r="EC91"/>
  <c r="EB91"/>
  <c r="EA91"/>
  <c r="DY91"/>
  <c r="DX91"/>
  <c r="DW91"/>
  <c r="DU91"/>
  <c r="DT91"/>
  <c r="DS91"/>
  <c r="DQ91"/>
  <c r="DO91"/>
  <c r="DN91"/>
  <c r="DK91"/>
  <c r="DI91"/>
  <c r="DG91"/>
  <c r="DE91"/>
  <c r="DC91"/>
  <c r="DA91"/>
  <c r="CY91"/>
  <c r="CW91"/>
  <c r="H91"/>
  <c r="EG90"/>
  <c r="EF90"/>
  <c r="EE90"/>
  <c r="EC90"/>
  <c r="EB90"/>
  <c r="EA90"/>
  <c r="DY90"/>
  <c r="DX90"/>
  <c r="DW90"/>
  <c r="DU90"/>
  <c r="DT90"/>
  <c r="DS90"/>
  <c r="DQ90"/>
  <c r="DO90"/>
  <c r="DN90"/>
  <c r="DK90"/>
  <c r="DI90"/>
  <c r="DG90"/>
  <c r="DE90"/>
  <c r="DC90"/>
  <c r="DA90"/>
  <c r="CY90"/>
  <c r="CW90"/>
  <c r="H90"/>
  <c r="EG89"/>
  <c r="EF89"/>
  <c r="EE89"/>
  <c r="EC89"/>
  <c r="EB89"/>
  <c r="EA89"/>
  <c r="DY89"/>
  <c r="DX89"/>
  <c r="DW89"/>
  <c r="DU89"/>
  <c r="DT89"/>
  <c r="DS89"/>
  <c r="DQ89"/>
  <c r="DO89"/>
  <c r="DN89"/>
  <c r="DK89"/>
  <c r="DI89"/>
  <c r="DG89"/>
  <c r="DE89"/>
  <c r="DC89"/>
  <c r="DA89"/>
  <c r="CY89"/>
  <c r="CW89"/>
  <c r="H89"/>
  <c r="EG88"/>
  <c r="EF88"/>
  <c r="EE88"/>
  <c r="EC88"/>
  <c r="EB88"/>
  <c r="EA88"/>
  <c r="DY88"/>
  <c r="DX88"/>
  <c r="DW88"/>
  <c r="DU88"/>
  <c r="DT88"/>
  <c r="DS88"/>
  <c r="DQ88"/>
  <c r="DO88"/>
  <c r="DN88"/>
  <c r="DK88"/>
  <c r="DI88"/>
  <c r="DG88"/>
  <c r="DE88"/>
  <c r="DC88"/>
  <c r="DA88"/>
  <c r="CY88"/>
  <c r="CW88"/>
  <c r="H88"/>
  <c r="EG87"/>
  <c r="EF87"/>
  <c r="EE87"/>
  <c r="EC87"/>
  <c r="EB87"/>
  <c r="EA87"/>
  <c r="DY87"/>
  <c r="DX87"/>
  <c r="DW87"/>
  <c r="DU87"/>
  <c r="DT87"/>
  <c r="DS87"/>
  <c r="DQ87"/>
  <c r="DO87"/>
  <c r="DN87"/>
  <c r="DK87"/>
  <c r="DI87"/>
  <c r="DG87"/>
  <c r="DE87"/>
  <c r="DC87"/>
  <c r="DA87"/>
  <c r="CY87"/>
  <c r="CW87"/>
  <c r="H87"/>
  <c r="EG86"/>
  <c r="EF86"/>
  <c r="EE86"/>
  <c r="EC86"/>
  <c r="EB86"/>
  <c r="EA86"/>
  <c r="DY86"/>
  <c r="DX86"/>
  <c r="DW86"/>
  <c r="DU86"/>
  <c r="DT86"/>
  <c r="DS86"/>
  <c r="DQ86"/>
  <c r="DO86"/>
  <c r="DN86"/>
  <c r="DK86"/>
  <c r="DI86"/>
  <c r="DG86"/>
  <c r="DE86"/>
  <c r="DC86"/>
  <c r="DA86"/>
  <c r="CY86"/>
  <c r="CW86"/>
  <c r="H86"/>
  <c r="EG85"/>
  <c r="EF85"/>
  <c r="EE85"/>
  <c r="EC85"/>
  <c r="EB85"/>
  <c r="EA85"/>
  <c r="DY85"/>
  <c r="DX85"/>
  <c r="DW85"/>
  <c r="DU85"/>
  <c r="DT85"/>
  <c r="DS85"/>
  <c r="DQ85"/>
  <c r="DO85"/>
  <c r="DN85"/>
  <c r="DK85"/>
  <c r="DI85"/>
  <c r="DG85"/>
  <c r="DE85"/>
  <c r="DC85"/>
  <c r="DA85"/>
  <c r="CY85"/>
  <c r="CW85"/>
  <c r="H85"/>
  <c r="EG84"/>
  <c r="EF84"/>
  <c r="EE84"/>
  <c r="EC84"/>
  <c r="EB84"/>
  <c r="EA84"/>
  <c r="DY84"/>
  <c r="DX84"/>
  <c r="DW84"/>
  <c r="DU84"/>
  <c r="DT84"/>
  <c r="DS84"/>
  <c r="DQ84"/>
  <c r="DO84"/>
  <c r="DN84"/>
  <c r="DK84"/>
  <c r="DI84"/>
  <c r="DG84"/>
  <c r="DE84"/>
  <c r="DC84"/>
  <c r="DA84"/>
  <c r="CY84"/>
  <c r="CW84"/>
  <c r="H84"/>
  <c r="EG83"/>
  <c r="EF83"/>
  <c r="EE83"/>
  <c r="EC83"/>
  <c r="EB83"/>
  <c r="EA83"/>
  <c r="DY83"/>
  <c r="DX83"/>
  <c r="DW83"/>
  <c r="DU83"/>
  <c r="DT83"/>
  <c r="DS83"/>
  <c r="DQ83"/>
  <c r="DO83"/>
  <c r="DN83"/>
  <c r="DK83"/>
  <c r="DI83"/>
  <c r="DG83"/>
  <c r="DE83"/>
  <c r="DC83"/>
  <c r="DA83"/>
  <c r="CY83"/>
  <c r="CW83"/>
  <c r="H83"/>
  <c r="EG82"/>
  <c r="EF82"/>
  <c r="EE82"/>
  <c r="EC82"/>
  <c r="EB82"/>
  <c r="EA82"/>
  <c r="DY82"/>
  <c r="DX82"/>
  <c r="DW82"/>
  <c r="DU82"/>
  <c r="DT82"/>
  <c r="DS82"/>
  <c r="DQ82"/>
  <c r="DO82"/>
  <c r="DN82"/>
  <c r="DK82"/>
  <c r="DI82"/>
  <c r="DG82"/>
  <c r="DE82"/>
  <c r="DC82"/>
  <c r="DA82"/>
  <c r="CY82"/>
  <c r="CW82"/>
  <c r="H82"/>
  <c r="EG81"/>
  <c r="EF81"/>
  <c r="EE81"/>
  <c r="EC81"/>
  <c r="EB81"/>
  <c r="EA81"/>
  <c r="DY81"/>
  <c r="DX81"/>
  <c r="DW81"/>
  <c r="DU81"/>
  <c r="DT81"/>
  <c r="DS81"/>
  <c r="DQ81"/>
  <c r="DO81"/>
  <c r="DN81"/>
  <c r="DK81"/>
  <c r="DI81"/>
  <c r="DG81"/>
  <c r="DE81"/>
  <c r="DC81"/>
  <c r="DA81"/>
  <c r="CY81"/>
  <c r="CW81"/>
  <c r="H81"/>
  <c r="EG80"/>
  <c r="EF80"/>
  <c r="EE80"/>
  <c r="EC80"/>
  <c r="EB80"/>
  <c r="EA80"/>
  <c r="DY80"/>
  <c r="DX80"/>
  <c r="DW80"/>
  <c r="DU80"/>
  <c r="DT80"/>
  <c r="DS80"/>
  <c r="DQ80"/>
  <c r="DO80"/>
  <c r="DN80"/>
  <c r="DK80"/>
  <c r="DI80"/>
  <c r="DG80"/>
  <c r="DE80"/>
  <c r="DC80"/>
  <c r="DA80"/>
  <c r="CY80"/>
  <c r="CW80"/>
  <c r="H80"/>
  <c r="EG79"/>
  <c r="EF79"/>
  <c r="EE79"/>
  <c r="EC79"/>
  <c r="EB79"/>
  <c r="EA79"/>
  <c r="DY79"/>
  <c r="DX79"/>
  <c r="DW79"/>
  <c r="DU79"/>
  <c r="DT79"/>
  <c r="DS79"/>
  <c r="DQ79"/>
  <c r="DO79"/>
  <c r="DN79"/>
  <c r="DK79"/>
  <c r="DI79"/>
  <c r="DG79"/>
  <c r="DE79"/>
  <c r="DC79"/>
  <c r="DA79"/>
  <c r="CY79"/>
  <c r="CW79"/>
  <c r="H79"/>
  <c r="EG78"/>
  <c r="EF78"/>
  <c r="EE78"/>
  <c r="EC78"/>
  <c r="EB78"/>
  <c r="EA78"/>
  <c r="DY78"/>
  <c r="DX78"/>
  <c r="DW78"/>
  <c r="DU78"/>
  <c r="DT78"/>
  <c r="DS78"/>
  <c r="DQ78"/>
  <c r="DO78"/>
  <c r="DN78"/>
  <c r="DK78"/>
  <c r="DI78"/>
  <c r="DG78"/>
  <c r="DE78"/>
  <c r="DC78"/>
  <c r="DA78"/>
  <c r="CY78"/>
  <c r="CW78"/>
  <c r="H78"/>
  <c r="EG77"/>
  <c r="EF77"/>
  <c r="EE77"/>
  <c r="EC77"/>
  <c r="EB77"/>
  <c r="EA77"/>
  <c r="DY77"/>
  <c r="DX77"/>
  <c r="DW77"/>
  <c r="DU77"/>
  <c r="DT77"/>
  <c r="DS77"/>
  <c r="DQ77"/>
  <c r="DO77"/>
  <c r="DN77"/>
  <c r="DK77"/>
  <c r="DI77"/>
  <c r="DG77"/>
  <c r="DE77"/>
  <c r="DC77"/>
  <c r="DA77"/>
  <c r="CY77"/>
  <c r="CW77"/>
  <c r="H77"/>
  <c r="EG76"/>
  <c r="EF76"/>
  <c r="EE76"/>
  <c r="EC76"/>
  <c r="EB76"/>
  <c r="EA76"/>
  <c r="DY76"/>
  <c r="DX76"/>
  <c r="DW76"/>
  <c r="DU76"/>
  <c r="DT76"/>
  <c r="DS76"/>
  <c r="DQ76"/>
  <c r="DO76"/>
  <c r="DN76"/>
  <c r="DK76"/>
  <c r="DI76"/>
  <c r="DG76"/>
  <c r="DE76"/>
  <c r="DC76"/>
  <c r="DA76"/>
  <c r="CY76"/>
  <c r="CW76"/>
  <c r="H76"/>
  <c r="EG75"/>
  <c r="EF75"/>
  <c r="EE75"/>
  <c r="EC75"/>
  <c r="EB75"/>
  <c r="EA75"/>
  <c r="DY75"/>
  <c r="DX75"/>
  <c r="DW75"/>
  <c r="DU75"/>
  <c r="DT75"/>
  <c r="DS75"/>
  <c r="DQ75"/>
  <c r="DO75"/>
  <c r="DN75"/>
  <c r="DK75"/>
  <c r="DI75"/>
  <c r="DG75"/>
  <c r="DE75"/>
  <c r="DC75"/>
  <c r="DA75"/>
  <c r="CY75"/>
  <c r="CW75"/>
  <c r="H75"/>
  <c r="EG74"/>
  <c r="EF74"/>
  <c r="EE74"/>
  <c r="EC74"/>
  <c r="EB74"/>
  <c r="EA74"/>
  <c r="DY74"/>
  <c r="DX74"/>
  <c r="DW74"/>
  <c r="DU74"/>
  <c r="DT74"/>
  <c r="DS74"/>
  <c r="DQ74"/>
  <c r="DO74"/>
  <c r="DN74"/>
  <c r="DK74"/>
  <c r="DI74"/>
  <c r="DG74"/>
  <c r="DE74"/>
  <c r="DC74"/>
  <c r="DA74"/>
  <c r="CY74"/>
  <c r="CW74"/>
  <c r="H74"/>
  <c r="EG73"/>
  <c r="EF73"/>
  <c r="EE73"/>
  <c r="EC73"/>
  <c r="EB73"/>
  <c r="EA73"/>
  <c r="DY73"/>
  <c r="DX73"/>
  <c r="DW73"/>
  <c r="DU73"/>
  <c r="DT73"/>
  <c r="DS73"/>
  <c r="DQ73"/>
  <c r="DO73"/>
  <c r="DN73"/>
  <c r="DK73"/>
  <c r="DI73"/>
  <c r="DG73"/>
  <c r="DE73"/>
  <c r="DC73"/>
  <c r="DA73"/>
  <c r="CY73"/>
  <c r="CW73"/>
  <c r="H73"/>
  <c r="EG72"/>
  <c r="EF72"/>
  <c r="EE72"/>
  <c r="EC72"/>
  <c r="EB72"/>
  <c r="EA72"/>
  <c r="DY72"/>
  <c r="DX72"/>
  <c r="DW72"/>
  <c r="DU72"/>
  <c r="DT72"/>
  <c r="DS72"/>
  <c r="DQ72"/>
  <c r="DO72"/>
  <c r="DN72"/>
  <c r="DK72"/>
  <c r="DI72"/>
  <c r="DG72"/>
  <c r="DE72"/>
  <c r="DC72"/>
  <c r="DA72"/>
  <c r="CY72"/>
  <c r="CW72"/>
  <c r="H72"/>
  <c r="EG71"/>
  <c r="EF71"/>
  <c r="EE71"/>
  <c r="EC71"/>
  <c r="EB71"/>
  <c r="EA71"/>
  <c r="DY71"/>
  <c r="DX71"/>
  <c r="DW71"/>
  <c r="DU71"/>
  <c r="DT71"/>
  <c r="DS71"/>
  <c r="DQ71"/>
  <c r="DO71"/>
  <c r="DN71"/>
  <c r="DK71"/>
  <c r="DI71"/>
  <c r="DG71"/>
  <c r="DE71"/>
  <c r="DC71"/>
  <c r="DA71"/>
  <c r="CY71"/>
  <c r="CW71"/>
  <c r="H71"/>
  <c r="EG70"/>
  <c r="EF70"/>
  <c r="EE70"/>
  <c r="EC70"/>
  <c r="EB70"/>
  <c r="EA70"/>
  <c r="DY70"/>
  <c r="DX70"/>
  <c r="DW70"/>
  <c r="DU70"/>
  <c r="DT70"/>
  <c r="DS70"/>
  <c r="DQ70"/>
  <c r="DO70"/>
  <c r="DN70"/>
  <c r="DK70"/>
  <c r="DI70"/>
  <c r="DG70"/>
  <c r="DE70"/>
  <c r="DC70"/>
  <c r="DA70"/>
  <c r="CY70"/>
  <c r="CW70"/>
  <c r="H70"/>
  <c r="EG69"/>
  <c r="EF69"/>
  <c r="EE69"/>
  <c r="EC69"/>
  <c r="EB69"/>
  <c r="EA69"/>
  <c r="DY69"/>
  <c r="DX69"/>
  <c r="DW69"/>
  <c r="DU69"/>
  <c r="DT69"/>
  <c r="DS69"/>
  <c r="DQ69"/>
  <c r="DO69"/>
  <c r="DN69"/>
  <c r="DK69"/>
  <c r="DI69"/>
  <c r="DG69"/>
  <c r="DE69"/>
  <c r="DC69"/>
  <c r="DA69"/>
  <c r="CY69"/>
  <c r="CW69"/>
  <c r="H69"/>
  <c r="EG68"/>
  <c r="EF68"/>
  <c r="EE68"/>
  <c r="EC68"/>
  <c r="EB68"/>
  <c r="EA68"/>
  <c r="DY68"/>
  <c r="DX68"/>
  <c r="DW68"/>
  <c r="DU68"/>
  <c r="DT68"/>
  <c r="DS68"/>
  <c r="DQ68"/>
  <c r="DO68"/>
  <c r="DN68"/>
  <c r="DK68"/>
  <c r="DI68"/>
  <c r="DG68"/>
  <c r="DE68"/>
  <c r="DC68"/>
  <c r="DA68"/>
  <c r="CY68"/>
  <c r="CW68"/>
  <c r="H68"/>
  <c r="EG67"/>
  <c r="EF67"/>
  <c r="EE67"/>
  <c r="EC67"/>
  <c r="EB67"/>
  <c r="EA67"/>
  <c r="DY67"/>
  <c r="DX67"/>
  <c r="DW67"/>
  <c r="DU67"/>
  <c r="DT67"/>
  <c r="DS67"/>
  <c r="DQ67"/>
  <c r="DO67"/>
  <c r="DN67"/>
  <c r="DK67"/>
  <c r="DI67"/>
  <c r="DG67"/>
  <c r="DE67"/>
  <c r="DC67"/>
  <c r="DA67"/>
  <c r="CY67"/>
  <c r="CW67"/>
  <c r="H67"/>
  <c r="EG66"/>
  <c r="EF66"/>
  <c r="EE66"/>
  <c r="EC66"/>
  <c r="EB66"/>
  <c r="EA66"/>
  <c r="DY66"/>
  <c r="DX66"/>
  <c r="DW66"/>
  <c r="DU66"/>
  <c r="DT66"/>
  <c r="DS66"/>
  <c r="DQ66"/>
  <c r="DO66"/>
  <c r="DN66"/>
  <c r="DK66"/>
  <c r="DI66"/>
  <c r="DG66"/>
  <c r="DE66"/>
  <c r="DC66"/>
  <c r="DA66"/>
  <c r="CY66"/>
  <c r="CW66"/>
  <c r="H66"/>
  <c r="EG65"/>
  <c r="EF65"/>
  <c r="EE65"/>
  <c r="EC65"/>
  <c r="EB65"/>
  <c r="EA65"/>
  <c r="DY65"/>
  <c r="DX65"/>
  <c r="DW65"/>
  <c r="DU65"/>
  <c r="DT65"/>
  <c r="DS65"/>
  <c r="DQ65"/>
  <c r="DO65"/>
  <c r="DN65"/>
  <c r="DK65"/>
  <c r="DI65"/>
  <c r="DG65"/>
  <c r="DE65"/>
  <c r="DC65"/>
  <c r="DA65"/>
  <c r="CY65"/>
  <c r="CW65"/>
  <c r="H65"/>
  <c r="EG64"/>
  <c r="EF64"/>
  <c r="EE64"/>
  <c r="EC64"/>
  <c r="EB64"/>
  <c r="EA64"/>
  <c r="DY64"/>
  <c r="DX64"/>
  <c r="DW64"/>
  <c r="DU64"/>
  <c r="DT64"/>
  <c r="DS64"/>
  <c r="DQ64"/>
  <c r="DO64"/>
  <c r="DN64"/>
  <c r="DK64"/>
  <c r="DI64"/>
  <c r="DG64"/>
  <c r="DE64"/>
  <c r="DC64"/>
  <c r="DA64"/>
  <c r="CY64"/>
  <c r="CW64"/>
  <c r="H64"/>
  <c r="EG63"/>
  <c r="EF63"/>
  <c r="EE63"/>
  <c r="EC63"/>
  <c r="EB63"/>
  <c r="EA63"/>
  <c r="DY63"/>
  <c r="DX63"/>
  <c r="DW63"/>
  <c r="DU63"/>
  <c r="DT63"/>
  <c r="DS63"/>
  <c r="DQ63"/>
  <c r="DO63"/>
  <c r="DN63"/>
  <c r="DK63"/>
  <c r="DI63"/>
  <c r="DG63"/>
  <c r="DE63"/>
  <c r="DC63"/>
  <c r="DA63"/>
  <c r="CY63"/>
  <c r="CW63"/>
  <c r="EG62"/>
  <c r="EF62"/>
  <c r="EE62"/>
  <c r="EC62"/>
  <c r="EB62"/>
  <c r="EA62"/>
  <c r="DY62"/>
  <c r="DX62"/>
  <c r="DW62"/>
  <c r="DU62"/>
  <c r="DT62"/>
  <c r="DS62"/>
  <c r="DQ62"/>
  <c r="DO62"/>
  <c r="DN62"/>
  <c r="DK62"/>
  <c r="DI62"/>
  <c r="DG62"/>
  <c r="DE62"/>
  <c r="DC62"/>
  <c r="DA62"/>
  <c r="CY62"/>
  <c r="CW62"/>
  <c r="H62"/>
  <c r="EG61"/>
  <c r="EF61"/>
  <c r="EE61"/>
  <c r="EC61"/>
  <c r="EB61"/>
  <c r="EA61"/>
  <c r="DY61"/>
  <c r="DX61"/>
  <c r="DW61"/>
  <c r="DU61"/>
  <c r="DT61"/>
  <c r="DS61"/>
  <c r="DQ61"/>
  <c r="DO61"/>
  <c r="DN61"/>
  <c r="DK61"/>
  <c r="DI61"/>
  <c r="DG61"/>
  <c r="DE61"/>
  <c r="DC61"/>
  <c r="DA61"/>
  <c r="CY61"/>
  <c r="CW61"/>
  <c r="H61"/>
  <c r="EG60"/>
  <c r="EF60"/>
  <c r="EE60"/>
  <c r="EC60"/>
  <c r="EB60"/>
  <c r="EA60"/>
  <c r="DY60"/>
  <c r="DX60"/>
  <c r="DW60"/>
  <c r="DU60"/>
  <c r="DT60"/>
  <c r="DS60"/>
  <c r="DQ60"/>
  <c r="DO60"/>
  <c r="DN60"/>
  <c r="DK60"/>
  <c r="DI60"/>
  <c r="DG60"/>
  <c r="DE60"/>
  <c r="DC60"/>
  <c r="DA60"/>
  <c r="CY60"/>
  <c r="CW60"/>
  <c r="H60"/>
  <c r="EG59"/>
  <c r="EF59"/>
  <c r="EE59"/>
  <c r="EC59"/>
  <c r="EB59"/>
  <c r="EA59"/>
  <c r="DY59"/>
  <c r="DX59"/>
  <c r="DW59"/>
  <c r="DU59"/>
  <c r="DT59"/>
  <c r="DS59"/>
  <c r="DQ59"/>
  <c r="DO59"/>
  <c r="DN59"/>
  <c r="DK59"/>
  <c r="DI59"/>
  <c r="DG59"/>
  <c r="DE59"/>
  <c r="DC59"/>
  <c r="DA59"/>
  <c r="CY59"/>
  <c r="CW59"/>
  <c r="EG58"/>
  <c r="EF58"/>
  <c r="EE58"/>
  <c r="EC58"/>
  <c r="EB58"/>
  <c r="EA58"/>
  <c r="DY58"/>
  <c r="DX58"/>
  <c r="DW58"/>
  <c r="DU58"/>
  <c r="DT58"/>
  <c r="DS58"/>
  <c r="DQ58"/>
  <c r="DO58"/>
  <c r="DN58"/>
  <c r="DK58"/>
  <c r="DI58"/>
  <c r="DG58"/>
  <c r="DE58"/>
  <c r="DC58"/>
  <c r="DA58"/>
  <c r="CY58"/>
  <c r="CW58"/>
  <c r="H58"/>
  <c r="EG57"/>
  <c r="EF57"/>
  <c r="EE57"/>
  <c r="EC57"/>
  <c r="EB57"/>
  <c r="EA57"/>
  <c r="DY57"/>
  <c r="DX57"/>
  <c r="DW57"/>
  <c r="DU57"/>
  <c r="DT57"/>
  <c r="DS57"/>
  <c r="DQ57"/>
  <c r="DO57"/>
  <c r="DN57"/>
  <c r="DK57"/>
  <c r="DI57"/>
  <c r="DG57"/>
  <c r="DE57"/>
  <c r="DC57"/>
  <c r="DA57"/>
  <c r="CY57"/>
  <c r="CW57"/>
  <c r="EG56"/>
  <c r="EF56"/>
  <c r="EE56"/>
  <c r="EC56"/>
  <c r="EB56"/>
  <c r="EA56"/>
  <c r="DY56"/>
  <c r="DX56"/>
  <c r="DW56"/>
  <c r="DU56"/>
  <c r="DT56"/>
  <c r="DS56"/>
  <c r="DQ56"/>
  <c r="DO56"/>
  <c r="DN56"/>
  <c r="DK56"/>
  <c r="DI56"/>
  <c r="DG56"/>
  <c r="DE56"/>
  <c r="DC56"/>
  <c r="DA56"/>
  <c r="CY56"/>
  <c r="CW56"/>
  <c r="H56"/>
  <c r="EG55"/>
  <c r="EF55"/>
  <c r="EE55"/>
  <c r="EC55"/>
  <c r="EB55"/>
  <c r="EA55"/>
  <c r="DY55"/>
  <c r="DX55"/>
  <c r="DW55"/>
  <c r="DU55"/>
  <c r="DT55"/>
  <c r="DS55"/>
  <c r="DQ55"/>
  <c r="DO55"/>
  <c r="DN55"/>
  <c r="DK55"/>
  <c r="DI55"/>
  <c r="DG55"/>
  <c r="DE55"/>
  <c r="DC55"/>
  <c r="DA55"/>
  <c r="CY55"/>
  <c r="CW55"/>
  <c r="H55"/>
  <c r="EG54"/>
  <c r="EF54"/>
  <c r="EE54"/>
  <c r="EC54"/>
  <c r="EB54"/>
  <c r="EA54"/>
  <c r="DY54"/>
  <c r="DX54"/>
  <c r="DW54"/>
  <c r="DU54"/>
  <c r="DT54"/>
  <c r="DS54"/>
  <c r="DQ54"/>
  <c r="DO54"/>
  <c r="DN54"/>
  <c r="DK54"/>
  <c r="DI54"/>
  <c r="DG54"/>
  <c r="DE54"/>
  <c r="DC54"/>
  <c r="DA54"/>
  <c r="CY54"/>
  <c r="CW54"/>
  <c r="H54"/>
  <c r="EG53"/>
  <c r="EF53"/>
  <c r="EE53"/>
  <c r="EC53"/>
  <c r="EB53"/>
  <c r="EA53"/>
  <c r="DY53"/>
  <c r="DX53"/>
  <c r="DW53"/>
  <c r="DU53"/>
  <c r="DT53"/>
  <c r="DS53"/>
  <c r="DQ53"/>
  <c r="DO53"/>
  <c r="DN53"/>
  <c r="DK53"/>
  <c r="DI53"/>
  <c r="DG53"/>
  <c r="DE53"/>
  <c r="DC53"/>
  <c r="DA53"/>
  <c r="CY53"/>
  <c r="CW53"/>
  <c r="EG52"/>
  <c r="EF52"/>
  <c r="EE52"/>
  <c r="EC52"/>
  <c r="EB52"/>
  <c r="EA52"/>
  <c r="DY52"/>
  <c r="DX52"/>
  <c r="DW52"/>
  <c r="DU52"/>
  <c r="DT52"/>
  <c r="DS52"/>
  <c r="DQ52"/>
  <c r="DO52"/>
  <c r="DN52"/>
  <c r="DK52"/>
  <c r="DI52"/>
  <c r="DG52"/>
  <c r="DE52"/>
  <c r="DC52"/>
  <c r="DA52"/>
  <c r="CY52"/>
  <c r="CW52"/>
  <c r="H52"/>
  <c r="EG51"/>
  <c r="EF51"/>
  <c r="EE51"/>
  <c r="EC51"/>
  <c r="EB51"/>
  <c r="EA51"/>
  <c r="DY51"/>
  <c r="DX51"/>
  <c r="DW51"/>
  <c r="DU51"/>
  <c r="DT51"/>
  <c r="DS51"/>
  <c r="DQ51"/>
  <c r="DO51"/>
  <c r="DN51"/>
  <c r="DK51"/>
  <c r="DI51"/>
  <c r="DG51"/>
  <c r="DE51"/>
  <c r="DC51"/>
  <c r="DA51"/>
  <c r="CY51"/>
  <c r="CW51"/>
  <c r="H51"/>
  <c r="EG50"/>
  <c r="EF50"/>
  <c r="EE50"/>
  <c r="EC50"/>
  <c r="EB50"/>
  <c r="EA50"/>
  <c r="DY50"/>
  <c r="DX50"/>
  <c r="DW50"/>
  <c r="DU50"/>
  <c r="DT50"/>
  <c r="DS50"/>
  <c r="DQ50"/>
  <c r="DO50"/>
  <c r="DN50"/>
  <c r="DK50"/>
  <c r="DI50"/>
  <c r="DG50"/>
  <c r="DE50"/>
  <c r="DC50"/>
  <c r="DA50"/>
  <c r="CY50"/>
  <c r="CW50"/>
  <c r="H50"/>
  <c r="EG49"/>
  <c r="EF49"/>
  <c r="EE49"/>
  <c r="EC49"/>
  <c r="EB49"/>
  <c r="EA49"/>
  <c r="DY49"/>
  <c r="DX49"/>
  <c r="DW49"/>
  <c r="DU49"/>
  <c r="DT49"/>
  <c r="DS49"/>
  <c r="DQ49"/>
  <c r="DO49"/>
  <c r="DN49"/>
  <c r="DK49"/>
  <c r="DI49"/>
  <c r="DG49"/>
  <c r="DE49"/>
  <c r="DC49"/>
  <c r="DA49"/>
  <c r="CY49"/>
  <c r="CW49"/>
  <c r="EG48"/>
  <c r="EF48"/>
  <c r="EE48"/>
  <c r="EC48"/>
  <c r="EB48"/>
  <c r="EA48"/>
  <c r="DY48"/>
  <c r="DX48"/>
  <c r="DW48"/>
  <c r="DU48"/>
  <c r="DT48"/>
  <c r="DS48"/>
  <c r="DQ48"/>
  <c r="DO48"/>
  <c r="DN48"/>
  <c r="DK48"/>
  <c r="DI48"/>
  <c r="DG48"/>
  <c r="DE48"/>
  <c r="DC48"/>
  <c r="DA48"/>
  <c r="CY48"/>
  <c r="CW48"/>
  <c r="H48"/>
  <c r="EG47"/>
  <c r="EF47"/>
  <c r="EE47"/>
  <c r="EC47"/>
  <c r="EB47"/>
  <c r="EA47"/>
  <c r="DY47"/>
  <c r="DX47"/>
  <c r="DW47"/>
  <c r="DU47"/>
  <c r="DT47"/>
  <c r="DS47"/>
  <c r="DQ47"/>
  <c r="DO47"/>
  <c r="DN47"/>
  <c r="DK47"/>
  <c r="DI47"/>
  <c r="DG47"/>
  <c r="DE47"/>
  <c r="DC47"/>
  <c r="DA47"/>
  <c r="CY47"/>
  <c r="CW47"/>
  <c r="H47"/>
  <c r="EG46"/>
  <c r="EF46"/>
  <c r="EE46"/>
  <c r="EC46"/>
  <c r="EB46"/>
  <c r="EA46"/>
  <c r="DY46"/>
  <c r="DX46"/>
  <c r="DW46"/>
  <c r="DU46"/>
  <c r="DT46"/>
  <c r="DS46"/>
  <c r="DQ46"/>
  <c r="DO46"/>
  <c r="DN46"/>
  <c r="DK46"/>
  <c r="DI46"/>
  <c r="DG46"/>
  <c r="DE46"/>
  <c r="DC46"/>
  <c r="DA46"/>
  <c r="CY46"/>
  <c r="CW46"/>
  <c r="H46"/>
  <c r="EG45"/>
  <c r="EF45"/>
  <c r="EE45"/>
  <c r="EC45"/>
  <c r="EB45"/>
  <c r="EA45"/>
  <c r="DY45"/>
  <c r="DX45"/>
  <c r="DW45"/>
  <c r="DU45"/>
  <c r="DT45"/>
  <c r="DS45"/>
  <c r="DQ45"/>
  <c r="DO45"/>
  <c r="DN45"/>
  <c r="DK45"/>
  <c r="DI45"/>
  <c r="DG45"/>
  <c r="DE45"/>
  <c r="DC45"/>
  <c r="DA45"/>
  <c r="CY45"/>
  <c r="CW45"/>
  <c r="EG44"/>
  <c r="EF44"/>
  <c r="EE44"/>
  <c r="EC44"/>
  <c r="EB44"/>
  <c r="EA44"/>
  <c r="DY44"/>
  <c r="DX44"/>
  <c r="DW44"/>
  <c r="DU44"/>
  <c r="DT44"/>
  <c r="DS44"/>
  <c r="DQ44"/>
  <c r="DO44"/>
  <c r="DN44"/>
  <c r="DK44"/>
  <c r="DI44"/>
  <c r="DG44"/>
  <c r="DE44"/>
  <c r="DC44"/>
  <c r="DA44"/>
  <c r="CY44"/>
  <c r="CW44"/>
  <c r="EG43"/>
  <c r="EF43"/>
  <c r="EE43"/>
  <c r="EC43"/>
  <c r="EB43"/>
  <c r="EA43"/>
  <c r="DY43"/>
  <c r="DX43"/>
  <c r="DW43"/>
  <c r="DU43"/>
  <c r="DT43"/>
  <c r="DS43"/>
  <c r="DQ43"/>
  <c r="DO43"/>
  <c r="DN43"/>
  <c r="DK43"/>
  <c r="DI43"/>
  <c r="DG43"/>
  <c r="DE43"/>
  <c r="DC43"/>
  <c r="DA43"/>
  <c r="CY43"/>
  <c r="CW43"/>
  <c r="EG42"/>
  <c r="EF42"/>
  <c r="EE42"/>
  <c r="EC42"/>
  <c r="EB42"/>
  <c r="EA42"/>
  <c r="DY42"/>
  <c r="DX42"/>
  <c r="DW42"/>
  <c r="DU42"/>
  <c r="DT42"/>
  <c r="DS42"/>
  <c r="DQ42"/>
  <c r="DO42"/>
  <c r="DN42"/>
  <c r="DK42"/>
  <c r="DI42"/>
  <c r="DG42"/>
  <c r="DE42"/>
  <c r="DC42"/>
  <c r="DA42"/>
  <c r="CY42"/>
  <c r="CW42"/>
  <c r="EG41"/>
  <c r="EF41"/>
  <c r="EE41"/>
  <c r="EC41"/>
  <c r="EB41"/>
  <c r="EA41"/>
  <c r="DY41"/>
  <c r="DX41"/>
  <c r="DW41"/>
  <c r="DU41"/>
  <c r="DT41"/>
  <c r="DS41"/>
  <c r="DQ41"/>
  <c r="DO41"/>
  <c r="DN41"/>
  <c r="DK41"/>
  <c r="DI41"/>
  <c r="DG41"/>
  <c r="DE41"/>
  <c r="DC41"/>
  <c r="DA41"/>
  <c r="CY41"/>
  <c r="CW41"/>
  <c r="EG40"/>
  <c r="EF40"/>
  <c r="EE40"/>
  <c r="EC40"/>
  <c r="EB40"/>
  <c r="EA40"/>
  <c r="DY40"/>
  <c r="DX40"/>
  <c r="DW40"/>
  <c r="DU40"/>
  <c r="DT40"/>
  <c r="DS40"/>
  <c r="DQ40"/>
  <c r="DO40"/>
  <c r="DN40"/>
  <c r="DK40"/>
  <c r="DI40"/>
  <c r="DG40"/>
  <c r="DE40"/>
  <c r="DC40"/>
  <c r="DA40"/>
  <c r="CY40"/>
  <c r="CW40"/>
  <c r="EG39"/>
  <c r="EF39"/>
  <c r="EE39"/>
  <c r="EC39"/>
  <c r="EB39"/>
  <c r="EA39"/>
  <c r="DY39"/>
  <c r="DX39"/>
  <c r="DW39"/>
  <c r="DU39"/>
  <c r="DT39"/>
  <c r="DS39"/>
  <c r="DQ39"/>
  <c r="DO39"/>
  <c r="DN39"/>
  <c r="DK39"/>
  <c r="DI39"/>
  <c r="DG39"/>
  <c r="DE39"/>
  <c r="DC39"/>
  <c r="DA39"/>
  <c r="CY39"/>
  <c r="CW39"/>
  <c r="EG38"/>
  <c r="EF38"/>
  <c r="EE38"/>
  <c r="EC38"/>
  <c r="EB38"/>
  <c r="EA38"/>
  <c r="DY38"/>
  <c r="DX38"/>
  <c r="DW38"/>
  <c r="DU38"/>
  <c r="DT38"/>
  <c r="DS38"/>
  <c r="DQ38"/>
  <c r="DO38"/>
  <c r="DN38"/>
  <c r="DK38"/>
  <c r="DI38"/>
  <c r="DG38"/>
  <c r="DE38"/>
  <c r="DC38"/>
  <c r="DA38"/>
  <c r="CY38"/>
  <c r="CW38"/>
  <c r="EG37"/>
  <c r="EF37"/>
  <c r="EE37"/>
  <c r="EC37"/>
  <c r="EB37"/>
  <c r="EA37"/>
  <c r="DY37"/>
  <c r="DX37"/>
  <c r="DW37"/>
  <c r="DU37"/>
  <c r="DT37"/>
  <c r="DS37"/>
  <c r="DQ37"/>
  <c r="DO37"/>
  <c r="DN37"/>
  <c r="DK37"/>
  <c r="DI37"/>
  <c r="DG37"/>
  <c r="DE37"/>
  <c r="DC37"/>
  <c r="DA37"/>
  <c r="CY37"/>
  <c r="CW37"/>
  <c r="EG36"/>
  <c r="EF36"/>
  <c r="EE36"/>
  <c r="EC36"/>
  <c r="EB36"/>
  <c r="EA36"/>
  <c r="DY36"/>
  <c r="DX36"/>
  <c r="DW36"/>
  <c r="DU36"/>
  <c r="DT36"/>
  <c r="DS36"/>
  <c r="DQ36"/>
  <c r="DO36"/>
  <c r="DN36"/>
  <c r="DK36"/>
  <c r="DI36"/>
  <c r="DG36"/>
  <c r="DE36"/>
  <c r="DC36"/>
  <c r="DA36"/>
  <c r="CY36"/>
  <c r="CW36"/>
  <c r="EG35"/>
  <c r="EF35"/>
  <c r="EE35"/>
  <c r="EC35"/>
  <c r="EB35"/>
  <c r="EA35"/>
  <c r="DY35"/>
  <c r="DX35"/>
  <c r="DW35"/>
  <c r="DU35"/>
  <c r="DT35"/>
  <c r="DS35"/>
  <c r="DQ35"/>
  <c r="DO35"/>
  <c r="DN35"/>
  <c r="DK35"/>
  <c r="DI35"/>
  <c r="DG35"/>
  <c r="DE35"/>
  <c r="DC35"/>
  <c r="DA35"/>
  <c r="CY35"/>
  <c r="CW35"/>
  <c r="EG34"/>
  <c r="EF34"/>
  <c r="EE34"/>
  <c r="EC34"/>
  <c r="EB34"/>
  <c r="EA34"/>
  <c r="DY34"/>
  <c r="DX34"/>
  <c r="DW34"/>
  <c r="DU34"/>
  <c r="DT34"/>
  <c r="DS34"/>
  <c r="DQ34"/>
  <c r="DO34"/>
  <c r="DN34"/>
  <c r="DK34"/>
  <c r="DI34"/>
  <c r="DG34"/>
  <c r="DE34"/>
  <c r="DC34"/>
  <c r="DA34"/>
  <c r="CY34"/>
  <c r="CW34"/>
  <c r="EG33"/>
  <c r="EF33"/>
  <c r="EE33"/>
  <c r="EC33"/>
  <c r="EB33"/>
  <c r="EA33"/>
  <c r="DY33"/>
  <c r="DX33"/>
  <c r="DW33"/>
  <c r="DU33"/>
  <c r="DT33"/>
  <c r="DS33"/>
  <c r="DQ33"/>
  <c r="DO33"/>
  <c r="DN33"/>
  <c r="DK33"/>
  <c r="DI33"/>
  <c r="DG33"/>
  <c r="DE33"/>
  <c r="DC33"/>
  <c r="DA33"/>
  <c r="CY33"/>
  <c r="CW33"/>
  <c r="EG32"/>
  <c r="EF32"/>
  <c r="EE32"/>
  <c r="EC32"/>
  <c r="EB32"/>
  <c r="EA32"/>
  <c r="DY32"/>
  <c r="DX32"/>
  <c r="DW32"/>
  <c r="DU32"/>
  <c r="DT32"/>
  <c r="DS32"/>
  <c r="DQ32"/>
  <c r="DO32"/>
  <c r="DN32"/>
  <c r="DK32"/>
  <c r="DI32"/>
  <c r="DG32"/>
  <c r="DE32"/>
  <c r="DC32"/>
  <c r="DA32"/>
  <c r="CY32"/>
  <c r="CW32"/>
  <c r="EG31"/>
  <c r="EF31"/>
  <c r="EE31"/>
  <c r="EC31"/>
  <c r="EB31"/>
  <c r="EA31"/>
  <c r="DY31"/>
  <c r="DX31"/>
  <c r="DW31"/>
  <c r="DU31"/>
  <c r="DT31"/>
  <c r="DS31"/>
  <c r="DQ31"/>
  <c r="DO31"/>
  <c r="DN31"/>
  <c r="DK31"/>
  <c r="DI31"/>
  <c r="DG31"/>
  <c r="DE31"/>
  <c r="DC31"/>
  <c r="DA31"/>
  <c r="CY31"/>
  <c r="CW31"/>
  <c r="EG30"/>
  <c r="EF30"/>
  <c r="EE30"/>
  <c r="EC30"/>
  <c r="EB30"/>
  <c r="EA30"/>
  <c r="DY30"/>
  <c r="DX30"/>
  <c r="DW30"/>
  <c r="DU30"/>
  <c r="DT30"/>
  <c r="DS30"/>
  <c r="DQ30"/>
  <c r="DO30"/>
  <c r="DN30"/>
  <c r="DK30"/>
  <c r="DI30"/>
  <c r="DG30"/>
  <c r="DE30"/>
  <c r="DC30"/>
  <c r="DA30"/>
  <c r="CY30"/>
  <c r="CW30"/>
  <c r="EG29"/>
  <c r="EF29"/>
  <c r="EE29"/>
  <c r="EC29"/>
  <c r="EB29"/>
  <c r="EA29"/>
  <c r="DY29"/>
  <c r="DX29"/>
  <c r="DW29"/>
  <c r="DU29"/>
  <c r="DT29"/>
  <c r="DS29"/>
  <c r="DQ29"/>
  <c r="DO29"/>
  <c r="DN29"/>
  <c r="DK29"/>
  <c r="DI29"/>
  <c r="DG29"/>
  <c r="DE29"/>
  <c r="DC29"/>
  <c r="DA29"/>
  <c r="CY29"/>
  <c r="CW29"/>
  <c r="EG28"/>
  <c r="EF28"/>
  <c r="EE28"/>
  <c r="EC28"/>
  <c r="EB28"/>
  <c r="EA28"/>
  <c r="DY28"/>
  <c r="DX28"/>
  <c r="DW28"/>
  <c r="DU28"/>
  <c r="DT28"/>
  <c r="DS28"/>
  <c r="DQ28"/>
  <c r="DO28"/>
  <c r="DN28"/>
  <c r="DK28"/>
  <c r="DI28"/>
  <c r="DG28"/>
  <c r="DE28"/>
  <c r="DC28"/>
  <c r="DA28"/>
  <c r="CY28"/>
  <c r="CW28"/>
  <c r="EG27"/>
  <c r="EF27"/>
  <c r="EE27"/>
  <c r="EC27"/>
  <c r="EB27"/>
  <c r="EA27"/>
  <c r="DY27"/>
  <c r="DX27"/>
  <c r="DW27"/>
  <c r="DU27"/>
  <c r="DT27"/>
  <c r="DS27"/>
  <c r="DQ27"/>
  <c r="DO27"/>
  <c r="DN27"/>
  <c r="DK27"/>
  <c r="DI27"/>
  <c r="DG27"/>
  <c r="DE27"/>
  <c r="DC27"/>
  <c r="DA27"/>
  <c r="CY27"/>
  <c r="CW27"/>
  <c r="EG26"/>
  <c r="EF26"/>
  <c r="EE26"/>
  <c r="EC26"/>
  <c r="EB26"/>
  <c r="EA26"/>
  <c r="DY26"/>
  <c r="DX26"/>
  <c r="DW26"/>
  <c r="DU26"/>
  <c r="DT26"/>
  <c r="DS26"/>
  <c r="DQ26"/>
  <c r="DO26"/>
  <c r="DN26"/>
  <c r="DK26"/>
  <c r="DI26"/>
  <c r="DG26"/>
  <c r="DE26"/>
  <c r="DC26"/>
  <c r="DA26"/>
  <c r="CY26"/>
  <c r="CW26"/>
  <c r="EG25"/>
  <c r="EF25"/>
  <c r="EE25"/>
  <c r="EC25"/>
  <c r="EB25"/>
  <c r="EA25"/>
  <c r="DY25"/>
  <c r="DX25"/>
  <c r="DW25"/>
  <c r="DU25"/>
  <c r="DT25"/>
  <c r="DS25"/>
  <c r="DQ25"/>
  <c r="DO25"/>
  <c r="DN25"/>
  <c r="DK25"/>
  <c r="DI25"/>
  <c r="DG25"/>
  <c r="DE25"/>
  <c r="DC25"/>
  <c r="DA25"/>
  <c r="CY25"/>
  <c r="CW25"/>
  <c r="EG24"/>
  <c r="EF24"/>
  <c r="EE24"/>
  <c r="EC24"/>
  <c r="EB24"/>
  <c r="EA24"/>
  <c r="DY24"/>
  <c r="DX24"/>
  <c r="DW24"/>
  <c r="DU24"/>
  <c r="DT24"/>
  <c r="DS24"/>
  <c r="DQ24"/>
  <c r="DO24"/>
  <c r="DN24"/>
  <c r="DK24"/>
  <c r="DI24"/>
  <c r="DG24"/>
  <c r="DE24"/>
  <c r="DC24"/>
  <c r="DA24"/>
  <c r="CY24"/>
  <c r="CW24"/>
  <c r="EG23"/>
  <c r="EF23"/>
  <c r="EE23"/>
  <c r="EC23"/>
  <c r="EB23"/>
  <c r="EA23"/>
  <c r="DY23"/>
  <c r="DX23"/>
  <c r="DW23"/>
  <c r="DU23"/>
  <c r="DT23"/>
  <c r="DS23"/>
  <c r="DQ23"/>
  <c r="DO23"/>
  <c r="DN23"/>
  <c r="DK23"/>
  <c r="DI23"/>
  <c r="DG23"/>
  <c r="DE23"/>
  <c r="DC23"/>
  <c r="DA23"/>
  <c r="CY23"/>
  <c r="CW23"/>
  <c r="EG22"/>
  <c r="EF22"/>
  <c r="EE22"/>
  <c r="EC22"/>
  <c r="EB22"/>
  <c r="EA22"/>
  <c r="DY22"/>
  <c r="DX22"/>
  <c r="DW22"/>
  <c r="DU22"/>
  <c r="DT22"/>
  <c r="DS22"/>
  <c r="DQ22"/>
  <c r="DO22"/>
  <c r="DN22"/>
  <c r="DK22"/>
  <c r="DI22"/>
  <c r="DG22"/>
  <c r="DE22"/>
  <c r="DC22"/>
  <c r="DA22"/>
  <c r="CY22"/>
  <c r="CW22"/>
  <c r="EG21"/>
  <c r="EF21"/>
  <c r="EE21"/>
  <c r="EC21"/>
  <c r="EB21"/>
  <c r="EA21"/>
  <c r="DY21"/>
  <c r="DX21"/>
  <c r="DW21"/>
  <c r="DU21"/>
  <c r="DT21"/>
  <c r="DS21"/>
  <c r="DQ21"/>
  <c r="DO21"/>
  <c r="DN21"/>
  <c r="DK21"/>
  <c r="DI21"/>
  <c r="DG21"/>
  <c r="DE21"/>
  <c r="DC21"/>
  <c r="DA21"/>
  <c r="CY21"/>
  <c r="CW21"/>
  <c r="EG20"/>
  <c r="EF20"/>
  <c r="EE20"/>
  <c r="EC20"/>
  <c r="EB20"/>
  <c r="EA20"/>
  <c r="DY20"/>
  <c r="DX20"/>
  <c r="DW20"/>
  <c r="DU20"/>
  <c r="DT20"/>
  <c r="DS20"/>
  <c r="DQ20"/>
  <c r="DO20"/>
  <c r="DN20"/>
  <c r="DK20"/>
  <c r="DI20"/>
  <c r="DG20"/>
  <c r="DE20"/>
  <c r="DC20"/>
  <c r="DA20"/>
  <c r="CY20"/>
  <c r="CW20"/>
  <c r="EG19"/>
  <c r="EF19"/>
  <c r="EE19"/>
  <c r="EC19"/>
  <c r="EB19"/>
  <c r="EA19"/>
  <c r="DY19"/>
  <c r="DX19"/>
  <c r="DW19"/>
  <c r="DU19"/>
  <c r="DT19"/>
  <c r="DS19"/>
  <c r="DQ19"/>
  <c r="DO19"/>
  <c r="DN19"/>
  <c r="DK19"/>
  <c r="DI19"/>
  <c r="DG19"/>
  <c r="DE19"/>
  <c r="DC19"/>
  <c r="DA19"/>
  <c r="CY19"/>
  <c r="CW19"/>
  <c r="EG18"/>
  <c r="EF18"/>
  <c r="EE18"/>
  <c r="EC18"/>
  <c r="EB18"/>
  <c r="EA18"/>
  <c r="DY18"/>
  <c r="DX18"/>
  <c r="DW18"/>
  <c r="DU18"/>
  <c r="DT18"/>
  <c r="DS18"/>
  <c r="DQ18"/>
  <c r="DO18"/>
  <c r="DN18"/>
  <c r="DK18"/>
  <c r="DI18"/>
  <c r="DG18"/>
  <c r="DE18"/>
  <c r="DC18"/>
  <c r="DA18"/>
  <c r="CY18"/>
  <c r="CW18"/>
  <c r="EG17"/>
  <c r="EF17"/>
  <c r="EE17"/>
  <c r="EC17"/>
  <c r="EB17"/>
  <c r="EA17"/>
  <c r="DY17"/>
  <c r="DX17"/>
  <c r="DW17"/>
  <c r="DU17"/>
  <c r="DT17"/>
  <c r="DS17"/>
  <c r="DQ17"/>
  <c r="DO17"/>
  <c r="DN17"/>
  <c r="DK17"/>
  <c r="DI17"/>
  <c r="DG17"/>
  <c r="DE17"/>
  <c r="DC17"/>
  <c r="DA17"/>
  <c r="CY17"/>
  <c r="CW17"/>
  <c r="EG16"/>
  <c r="EF16"/>
  <c r="EE16"/>
  <c r="EC16"/>
  <c r="EB16"/>
  <c r="EA16"/>
  <c r="DY16"/>
  <c r="DX16"/>
  <c r="DW16"/>
  <c r="DU16"/>
  <c r="DT16"/>
  <c r="DS16"/>
  <c r="DQ16"/>
  <c r="DO16"/>
  <c r="DN16"/>
  <c r="DK16"/>
  <c r="DI16"/>
  <c r="DG16"/>
  <c r="DE16"/>
  <c r="DC16"/>
  <c r="DA16"/>
  <c r="CY16"/>
  <c r="CW16"/>
  <c r="EG15"/>
  <c r="EF15"/>
  <c r="EE15"/>
  <c r="EC15"/>
  <c r="EB15"/>
  <c r="EA15"/>
  <c r="DY15"/>
  <c r="DX15"/>
  <c r="DW15"/>
  <c r="DU15"/>
  <c r="DT15"/>
  <c r="DS15"/>
  <c r="DQ15"/>
  <c r="DO15"/>
  <c r="DN15"/>
  <c r="DK15"/>
  <c r="DI15"/>
  <c r="DG15"/>
  <c r="DE15"/>
  <c r="DC15"/>
  <c r="DA15"/>
  <c r="CY15"/>
  <c r="CW15"/>
  <c r="EG14"/>
  <c r="EF14"/>
  <c r="EE14"/>
  <c r="EC14"/>
  <c r="EB14"/>
  <c r="EA14"/>
  <c r="DY14"/>
  <c r="DX14"/>
  <c r="DW14"/>
  <c r="DU14"/>
  <c r="DT14"/>
  <c r="DS14"/>
  <c r="DQ14"/>
  <c r="DO14"/>
  <c r="DN14"/>
  <c r="DK14"/>
  <c r="DI14"/>
  <c r="DG14"/>
  <c r="DE14"/>
  <c r="DC14"/>
  <c r="DA14"/>
  <c r="CY14"/>
  <c r="CW14"/>
  <c r="EG13"/>
  <c r="EF13"/>
  <c r="EE13"/>
  <c r="EC13"/>
  <c r="EB13"/>
  <c r="EA13"/>
  <c r="DY13"/>
  <c r="DX13"/>
  <c r="DW13"/>
  <c r="DU13"/>
  <c r="DT13"/>
  <c r="DS13"/>
  <c r="DQ13"/>
  <c r="DO13"/>
  <c r="DN13"/>
  <c r="DK13"/>
  <c r="DI13"/>
  <c r="DG13"/>
  <c r="DE13"/>
  <c r="DC13"/>
  <c r="DA13"/>
  <c r="CY13"/>
  <c r="CW13"/>
  <c r="EG12"/>
  <c r="EF12"/>
  <c r="EE12"/>
  <c r="EC12"/>
  <c r="EB12"/>
  <c r="EA12"/>
  <c r="DY12"/>
  <c r="DX12"/>
  <c r="DW12"/>
  <c r="DU12"/>
  <c r="DT12"/>
  <c r="DS12"/>
  <c r="DQ12"/>
  <c r="DO12"/>
  <c r="DN12"/>
  <c r="DK12"/>
  <c r="DI12"/>
  <c r="DG12"/>
  <c r="DE12"/>
  <c r="DC12"/>
  <c r="DA12"/>
  <c r="CY12"/>
  <c r="CW12"/>
  <c r="EG11"/>
  <c r="EF11"/>
  <c r="EE11"/>
  <c r="EC11"/>
  <c r="EB11"/>
  <c r="EA11"/>
  <c r="DY11"/>
  <c r="DX11"/>
  <c r="DW11"/>
  <c r="DU11"/>
  <c r="DT11"/>
  <c r="DS11"/>
  <c r="DQ11"/>
  <c r="DO11"/>
  <c r="DN11"/>
  <c r="DK11"/>
  <c r="DI11"/>
  <c r="DG11"/>
  <c r="DE11"/>
  <c r="DC11"/>
  <c r="DA11"/>
  <c r="CY11"/>
  <c r="CW11"/>
  <c r="EG10"/>
  <c r="EF10"/>
  <c r="EE10"/>
  <c r="EC10"/>
  <c r="EB10"/>
  <c r="EA10"/>
  <c r="DY10"/>
  <c r="DX10"/>
  <c r="DW10"/>
  <c r="DU10"/>
  <c r="DT10"/>
  <c r="DS10"/>
  <c r="DQ10"/>
  <c r="DO10"/>
  <c r="DN10"/>
  <c r="DK10"/>
  <c r="DI10"/>
  <c r="DG10"/>
  <c r="DE10"/>
  <c r="DC10"/>
  <c r="DA10"/>
  <c r="CY10"/>
  <c r="CW10"/>
  <c r="EG9"/>
  <c r="EF9"/>
  <c r="EE9"/>
  <c r="EC9"/>
  <c r="EB9"/>
  <c r="EA9"/>
  <c r="DY9"/>
  <c r="DX9"/>
  <c r="DW9"/>
  <c r="DU9"/>
  <c r="DT9"/>
  <c r="DS9"/>
  <c r="DQ9"/>
  <c r="DO9"/>
  <c r="DN9"/>
  <c r="DK9"/>
  <c r="DI9"/>
  <c r="DG9"/>
  <c r="DE9"/>
  <c r="DC9"/>
  <c r="DA9"/>
  <c r="CY9"/>
  <c r="CW9"/>
  <c r="EG8"/>
  <c r="EF8"/>
  <c r="EE8"/>
  <c r="EC8"/>
  <c r="EB8"/>
  <c r="EA8"/>
  <c r="DY8"/>
  <c r="DX8"/>
  <c r="DW8"/>
  <c r="DU8"/>
  <c r="DT8"/>
  <c r="DS8"/>
  <c r="DQ8"/>
  <c r="DO8"/>
  <c r="DN8"/>
  <c r="DK8"/>
  <c r="DI8"/>
  <c r="DG8"/>
  <c r="DE8"/>
  <c r="DC8"/>
  <c r="DA8"/>
  <c r="CY8"/>
  <c r="CW8"/>
  <c r="EG7"/>
  <c r="EF7"/>
  <c r="EC7"/>
  <c r="EB7"/>
  <c r="DY7"/>
  <c r="DX7"/>
  <c r="DU7"/>
  <c r="DT7"/>
  <c r="DO7"/>
  <c r="CQ7"/>
  <c r="DN7"/>
  <c r="DK7"/>
  <c r="DI7"/>
  <c r="DG7"/>
  <c r="DE7"/>
  <c r="DC7"/>
  <c r="DA7"/>
  <c r="CY7"/>
  <c r="CW7"/>
  <c r="CO7"/>
  <c r="EI6"/>
  <c r="EH6"/>
  <c r="EG6"/>
  <c r="EF6"/>
  <c r="EE6"/>
  <c r="ED6"/>
  <c r="EC6"/>
  <c r="EB6"/>
  <c r="EA6"/>
  <c r="DZ6"/>
  <c r="DY6"/>
  <c r="DX6"/>
  <c r="DW6"/>
  <c r="DV6"/>
  <c r="DU6"/>
  <c r="DT6"/>
  <c r="DS6"/>
  <c r="DP6"/>
  <c r="DR6"/>
  <c r="DQ6"/>
  <c r="DO6"/>
  <c r="DN6"/>
  <c r="P77" i="34" l="1"/>
  <c r="P42" i="30"/>
  <c r="N9" i="35"/>
  <c r="O9" s="1"/>
  <c r="K10" i="23"/>
  <c r="L10"/>
  <c r="P174" i="34"/>
  <c r="AH72" i="30"/>
  <c r="Q12" i="35"/>
  <c r="R12" s="1"/>
  <c r="P237" i="34"/>
  <c r="AH100" i="30"/>
  <c r="N14" i="35"/>
  <c r="O14" s="1"/>
  <c r="P302" i="34"/>
  <c r="AH130" i="30"/>
  <c r="Q16" i="35"/>
  <c r="R16" s="1"/>
  <c r="K27" i="23"/>
  <c r="L27"/>
  <c r="K32"/>
  <c r="L32"/>
  <c r="K36"/>
  <c r="L36"/>
  <c r="K39"/>
  <c r="L39"/>
  <c r="K40"/>
  <c r="L40"/>
  <c r="K41"/>
  <c r="L41"/>
  <c r="K42"/>
  <c r="L42"/>
  <c r="K43"/>
  <c r="L43"/>
  <c r="K44"/>
  <c r="L44"/>
  <c r="H45" i="1"/>
  <c r="H45" i="3"/>
  <c r="O1292" i="34"/>
  <c r="O592" i="30"/>
  <c r="I1296" i="34"/>
  <c r="I596" i="30"/>
  <c r="AG48" i="1"/>
  <c r="L1324" i="34"/>
  <c r="AD592" i="30"/>
  <c r="L1325" i="34"/>
  <c r="AD593" i="30"/>
  <c r="BC48" i="1"/>
  <c r="BV48"/>
  <c r="S1326" i="34"/>
  <c r="O1358"/>
  <c r="O623" i="30"/>
  <c r="F624"/>
  <c r="F1359" i="34"/>
  <c r="L626" i="30"/>
  <c r="EN49" i="1"/>
  <c r="L1361" i="34"/>
  <c r="BZ50" i="1"/>
  <c r="L1390" i="34"/>
  <c r="AD623" i="30"/>
  <c r="F1391" i="34"/>
  <c r="X624" i="30"/>
  <c r="O1392" i="34"/>
  <c r="AG625" i="30"/>
  <c r="L1393" i="34"/>
  <c r="AD626" i="30"/>
  <c r="EN50" i="1"/>
  <c r="F650" i="30"/>
  <c r="F1420" i="34"/>
  <c r="L651" i="30"/>
  <c r="BC51" i="1"/>
  <c r="L1421" i="34"/>
  <c r="I1422"/>
  <c r="I652" i="30"/>
  <c r="CR51" i="1"/>
  <c r="S1423" i="34"/>
  <c r="I1455"/>
  <c r="AA653" i="30"/>
  <c r="I1457" i="34"/>
  <c r="AA655" i="30"/>
  <c r="H53" i="1"/>
  <c r="H53" i="3"/>
  <c r="I1484" i="34"/>
  <c r="I679" i="30"/>
  <c r="F681"/>
  <c r="F1486" i="34"/>
  <c r="O1487"/>
  <c r="O682" i="30"/>
  <c r="L683"/>
  <c r="L1488" i="34"/>
  <c r="DR53" i="1"/>
  <c r="AC53"/>
  <c r="S1484" i="34"/>
  <c r="I1517"/>
  <c r="AA680" i="30"/>
  <c r="O1519" i="34"/>
  <c r="AG682" i="30"/>
  <c r="F1520" i="34"/>
  <c r="X683" i="30"/>
  <c r="AY54" i="1"/>
  <c r="S1517" i="34"/>
  <c r="O1548"/>
  <c r="O708" i="30"/>
  <c r="F709"/>
  <c r="F1549" i="34"/>
  <c r="I1550"/>
  <c r="I710" i="30"/>
  <c r="I1552" i="34"/>
  <c r="I712" i="30"/>
  <c r="DN55" i="1"/>
  <c r="S1552" i="34"/>
  <c r="BZ56" i="1"/>
  <c r="L1582" i="34"/>
  <c r="AD710" i="30"/>
  <c r="O1584" i="34"/>
  <c r="AG712" i="30"/>
  <c r="F1585" i="34"/>
  <c r="X713" i="30"/>
  <c r="F739"/>
  <c r="F1614" i="34"/>
  <c r="L741" i="30"/>
  <c r="L1616" i="34"/>
  <c r="DR57" i="1"/>
  <c r="F742" i="30"/>
  <c r="F1617" i="34"/>
  <c r="AG58" i="1"/>
  <c r="L1644" i="34"/>
  <c r="AD737" i="30"/>
  <c r="L1645" i="34"/>
  <c r="AD738" i="30"/>
  <c r="BC58" i="1"/>
  <c r="BV58"/>
  <c r="S1646" i="34"/>
  <c r="O1678"/>
  <c r="O768" i="30"/>
  <c r="F769"/>
  <c r="F1679" i="34"/>
  <c r="L771" i="30"/>
  <c r="EN59" i="1"/>
  <c r="L1681" i="34"/>
  <c r="BZ60" i="1"/>
  <c r="L1710" i="34"/>
  <c r="AD768" i="30"/>
  <c r="F1711" i="34"/>
  <c r="X769" i="30"/>
  <c r="O1712" i="34"/>
  <c r="AG770" i="30"/>
  <c r="L1713" i="34"/>
  <c r="AD771" i="30"/>
  <c r="EN60" i="1"/>
  <c r="F795" i="30"/>
  <c r="F1740" i="34"/>
  <c r="L796" i="30"/>
  <c r="BC61" i="1"/>
  <c r="L1741" i="34"/>
  <c r="I1742"/>
  <c r="I797" i="30"/>
  <c r="CR61" i="1"/>
  <c r="S1743" i="34"/>
  <c r="I1775"/>
  <c r="AA798" i="30"/>
  <c r="I1777" i="34"/>
  <c r="AA800" i="30"/>
  <c r="H63" i="1"/>
  <c r="H63" i="3"/>
  <c r="I1804" i="34"/>
  <c r="I824" i="30"/>
  <c r="F826"/>
  <c r="F1806" i="34"/>
  <c r="O1807"/>
  <c r="O827" i="30"/>
  <c r="AC63" i="1"/>
  <c r="S1804" i="34"/>
  <c r="O1838"/>
  <c r="AG826" i="30"/>
  <c r="F1841" i="34"/>
  <c r="X829" i="30"/>
  <c r="HD45" i="1"/>
  <c r="D1243" i="34" s="1"/>
  <c r="HD53" i="1"/>
  <c r="D1499" i="34" s="1"/>
  <c r="HD63" i="1"/>
  <c r="D1819" i="34" s="1"/>
  <c r="P142"/>
  <c r="P72" i="30"/>
  <c r="Q11" i="35"/>
  <c r="R11" s="1"/>
  <c r="P206" i="34"/>
  <c r="P101" i="30"/>
  <c r="Q13" i="35"/>
  <c r="R13" s="1"/>
  <c r="K14" i="23"/>
  <c r="L14"/>
  <c r="P270" i="34"/>
  <c r="P130" i="30"/>
  <c r="Q15" i="35"/>
  <c r="R15" s="1"/>
  <c r="K29" i="23"/>
  <c r="L29"/>
  <c r="K34"/>
  <c r="L34"/>
  <c r="P1036" i="34"/>
  <c r="P476" i="30"/>
  <c r="L39" i="35"/>
  <c r="M39" s="1"/>
  <c r="P1068" i="34"/>
  <c r="AH476" i="30"/>
  <c r="L40" i="35"/>
  <c r="M40" s="1"/>
  <c r="P1100" i="34"/>
  <c r="P505" i="30"/>
  <c r="L41" i="35"/>
  <c r="M41" s="1"/>
  <c r="P1132" i="34"/>
  <c r="AH505" i="30"/>
  <c r="L42" i="35"/>
  <c r="M42" s="1"/>
  <c r="P1164" i="34"/>
  <c r="L43" i="35"/>
  <c r="M43" s="1"/>
  <c r="P534" i="30"/>
  <c r="P1196" i="34"/>
  <c r="L44" i="35"/>
  <c r="M44" s="1"/>
  <c r="AH534" i="30"/>
  <c r="P1228" i="34"/>
  <c r="L45" i="35"/>
  <c r="M45" s="1"/>
  <c r="P563" i="30"/>
  <c r="F592"/>
  <c r="F1292" i="34"/>
  <c r="L593" i="30"/>
  <c r="BC47" i="1"/>
  <c r="L1293" i="34"/>
  <c r="I1294"/>
  <c r="I594" i="30"/>
  <c r="CR47" i="1"/>
  <c r="S1295" i="34"/>
  <c r="I1327"/>
  <c r="AA595" i="30"/>
  <c r="I1329" i="34"/>
  <c r="AA597" i="30"/>
  <c r="H49" i="1"/>
  <c r="H49" i="3"/>
  <c r="I1356" i="34"/>
  <c r="I621" i="30"/>
  <c r="F623"/>
  <c r="F1358" i="34"/>
  <c r="O1359"/>
  <c r="O624" i="30"/>
  <c r="L625"/>
  <c r="L1360" i="34"/>
  <c r="DR49" i="1"/>
  <c r="AC49"/>
  <c r="S1356" i="34"/>
  <c r="I1389"/>
  <c r="AA622" i="30"/>
  <c r="O1391" i="34"/>
  <c r="AG624" i="30"/>
  <c r="F1392" i="34"/>
  <c r="X625" i="30"/>
  <c r="AY50" i="1"/>
  <c r="S1389" i="34"/>
  <c r="O1420"/>
  <c r="O650" i="30"/>
  <c r="I1424" i="34"/>
  <c r="I654" i="30"/>
  <c r="AG52" i="1"/>
  <c r="L1452" i="34"/>
  <c r="AD650" i="30"/>
  <c r="L1453" i="34"/>
  <c r="AD651" i="30"/>
  <c r="BC52" i="1"/>
  <c r="BV52"/>
  <c r="S1454" i="34"/>
  <c r="O1486"/>
  <c r="O681" i="30"/>
  <c r="F682"/>
  <c r="F1487" i="34"/>
  <c r="L684" i="30"/>
  <c r="EN53" i="1"/>
  <c r="L1489" i="34"/>
  <c r="BZ54" i="1"/>
  <c r="L1518" i="34"/>
  <c r="AD681" i="30"/>
  <c r="F1519" i="34"/>
  <c r="X682" i="30"/>
  <c r="O1520" i="34"/>
  <c r="AG683" i="30"/>
  <c r="L1521" i="34"/>
  <c r="AD684" i="30"/>
  <c r="EN54" i="1"/>
  <c r="F708" i="30"/>
  <c r="F1548" i="34"/>
  <c r="O1549"/>
  <c r="O709" i="30"/>
  <c r="I1581" i="34"/>
  <c r="AA709" i="30"/>
  <c r="L1583" i="34"/>
  <c r="AD711" i="30"/>
  <c r="CV56" i="1"/>
  <c r="F1584" i="34"/>
  <c r="X712" i="30"/>
  <c r="O1585" i="34"/>
  <c r="AG713" i="30"/>
  <c r="H57" i="1"/>
  <c r="H57" i="3"/>
  <c r="I1612" i="34"/>
  <c r="I737" i="30"/>
  <c r="O1614" i="34"/>
  <c r="O739" i="30"/>
  <c r="L740"/>
  <c r="CV57" i="1"/>
  <c r="L1615" i="34"/>
  <c r="O1617"/>
  <c r="O742" i="30"/>
  <c r="I1647" i="34"/>
  <c r="AA740" i="30"/>
  <c r="I1649" i="34"/>
  <c r="AA742" i="30"/>
  <c r="H59" i="1"/>
  <c r="H59" i="3"/>
  <c r="I1676" i="34"/>
  <c r="I766" i="30"/>
  <c r="F768"/>
  <c r="F1678" i="34"/>
  <c r="O1679"/>
  <c r="O769" i="30"/>
  <c r="L770"/>
  <c r="L1680" i="34"/>
  <c r="DR59" i="1"/>
  <c r="AC59"/>
  <c r="S1676" i="34"/>
  <c r="I1709"/>
  <c r="AA767" i="30"/>
  <c r="O1711" i="34"/>
  <c r="AG769" i="30"/>
  <c r="F1712" i="34"/>
  <c r="X770" i="30"/>
  <c r="AY60" i="1"/>
  <c r="S1709" i="34"/>
  <c r="O1740"/>
  <c r="O795" i="30"/>
  <c r="I1744" i="34"/>
  <c r="I799" i="30"/>
  <c r="AG62" i="1"/>
  <c r="L1772" i="34"/>
  <c r="AD795" i="30"/>
  <c r="L1773" i="34"/>
  <c r="AD796" i="30"/>
  <c r="BC62" i="1"/>
  <c r="BV62"/>
  <c r="S1774" i="34"/>
  <c r="O1806"/>
  <c r="O826" i="30"/>
  <c r="F827"/>
  <c r="F1807" i="34"/>
  <c r="L828" i="30"/>
  <c r="L1808" i="34"/>
  <c r="DR63" i="1"/>
  <c r="L829" i="30"/>
  <c r="EN63" i="1"/>
  <c r="L1809" i="34"/>
  <c r="F1838"/>
  <c r="X826" i="30"/>
  <c r="L1839" i="34"/>
  <c r="AD827" i="30"/>
  <c r="CV64" i="1"/>
  <c r="DR64"/>
  <c r="L1840" i="34"/>
  <c r="AD828" i="30"/>
  <c r="O1841" i="34"/>
  <c r="AG829" i="30"/>
  <c r="HD49" i="1"/>
  <c r="D1371" i="34" s="1"/>
  <c r="HD55" i="1"/>
  <c r="D1563" i="34" s="1"/>
  <c r="HD59" i="1"/>
  <c r="D1691" i="34" s="1"/>
  <c r="N65" i="1"/>
  <c r="E1868" i="34"/>
  <c r="EJ65" i="1"/>
  <c r="S1873" i="34"/>
  <c r="AP66" i="1"/>
  <c r="K1901" i="34"/>
  <c r="AM66" i="1"/>
  <c r="H1901" i="34"/>
  <c r="BV66" i="1"/>
  <c r="S1902" i="34"/>
  <c r="AC66" i="1"/>
  <c r="S1900" i="34"/>
  <c r="CY67" i="1"/>
  <c r="E1936" i="34"/>
  <c r="DU67" i="1"/>
  <c r="E1937" i="34"/>
  <c r="BV67" i="1"/>
  <c r="S1934" i="34"/>
  <c r="I1998"/>
  <c r="I2028"/>
  <c r="BV72" i="1"/>
  <c r="S2094" i="34"/>
  <c r="I2348"/>
  <c r="I2543"/>
  <c r="FW86" i="1"/>
  <c r="AZ86"/>
  <c r="BA86" s="1"/>
  <c r="T2541" i="34"/>
  <c r="K66" i="23"/>
  <c r="M71"/>
  <c r="K72"/>
  <c r="M73"/>
  <c r="K74"/>
  <c r="M50"/>
  <c r="M52"/>
  <c r="M54"/>
  <c r="M56"/>
  <c r="M58"/>
  <c r="M60"/>
  <c r="M62"/>
  <c r="M64"/>
  <c r="M66"/>
  <c r="N67"/>
  <c r="L68"/>
  <c r="M68"/>
  <c r="N69"/>
  <c r="L70"/>
  <c r="M70"/>
  <c r="M72"/>
  <c r="M74"/>
  <c r="M76"/>
  <c r="M78"/>
  <c r="M80"/>
  <c r="M82"/>
  <c r="M84"/>
  <c r="M86"/>
  <c r="M88"/>
  <c r="M90"/>
  <c r="M92"/>
  <c r="M94"/>
  <c r="M96"/>
  <c r="M98"/>
  <c r="M100"/>
  <c r="M102"/>
  <c r="M104"/>
  <c r="M106"/>
  <c r="HD46" i="1"/>
  <c r="D1275" i="34" s="1"/>
  <c r="HD48" i="1"/>
  <c r="D1339" i="34" s="1"/>
  <c r="HD52" i="1"/>
  <c r="D1467" i="34" s="1"/>
  <c r="HD56" i="1"/>
  <c r="D1595" i="34" s="1"/>
  <c r="HD58" i="1"/>
  <c r="D1659" i="34" s="1"/>
  <c r="HD62" i="1"/>
  <c r="D1787" i="34" s="1"/>
  <c r="N1868"/>
  <c r="N1936"/>
  <c r="N1937"/>
  <c r="AP65" i="1"/>
  <c r="K1869" i="34"/>
  <c r="AM65" i="1"/>
  <c r="H1869" i="34"/>
  <c r="CQ65" i="1"/>
  <c r="R1871" i="34"/>
  <c r="BU65" i="1"/>
  <c r="R1870" i="34"/>
  <c r="AY65" i="1"/>
  <c r="S1869" i="34"/>
  <c r="T66" i="1"/>
  <c r="K1900" i="34"/>
  <c r="Q66" i="1"/>
  <c r="H1900" i="34"/>
  <c r="BM67" i="1"/>
  <c r="K1934" i="34"/>
  <c r="BJ67" i="1"/>
  <c r="H1934" i="34"/>
  <c r="CI67" i="1"/>
  <c r="K1935" i="34"/>
  <c r="CF67" i="1"/>
  <c r="H1935" i="34"/>
  <c r="AY68" i="1"/>
  <c r="FW68" s="1"/>
  <c r="S1965" i="34"/>
  <c r="DN69" i="1"/>
  <c r="S2000" i="34"/>
  <c r="BV69" i="1"/>
  <c r="FZ69" s="1"/>
  <c r="S1998" i="34"/>
  <c r="I2061"/>
  <c r="AY71" i="1"/>
  <c r="S2061" i="34"/>
  <c r="I2097"/>
  <c r="I2124"/>
  <c r="I2193"/>
  <c r="I2224"/>
  <c r="I2225"/>
  <c r="I2289"/>
  <c r="I2321"/>
  <c r="DN79" i="1"/>
  <c r="GK79" s="1"/>
  <c r="S2320" i="34"/>
  <c r="FZ80" i="1"/>
  <c r="BW80"/>
  <c r="T2350" i="34"/>
  <c r="BV82" i="1"/>
  <c r="S2414" i="34"/>
  <c r="BV84" i="1"/>
  <c r="S2478" i="34"/>
  <c r="I2608"/>
  <c r="O10" i="23"/>
  <c r="P10" s="1"/>
  <c r="O14"/>
  <c r="P14" s="1"/>
  <c r="Q334" i="34"/>
  <c r="CF17" i="1"/>
  <c r="CY17"/>
  <c r="Q337" i="34"/>
  <c r="DM17" i="1"/>
  <c r="T364" i="34"/>
  <c r="J365"/>
  <c r="R366"/>
  <c r="Q367"/>
  <c r="J369"/>
  <c r="DU18" i="1"/>
  <c r="R369" i="34"/>
  <c r="BU18" i="1"/>
  <c r="S366" i="34" s="1"/>
  <c r="Q398"/>
  <c r="CF19" i="1"/>
  <c r="CY19"/>
  <c r="Q401" i="34"/>
  <c r="DM19" i="1"/>
  <c r="J429" i="34"/>
  <c r="R430"/>
  <c r="Q431"/>
  <c r="J433"/>
  <c r="DU20" i="1"/>
  <c r="R433" i="34"/>
  <c r="BU20" i="1"/>
  <c r="S430" i="34" s="1"/>
  <c r="Q462"/>
  <c r="CF21" i="1"/>
  <c r="CY21"/>
  <c r="Q465" i="34"/>
  <c r="DM21" i="1"/>
  <c r="J493" i="34"/>
  <c r="R494"/>
  <c r="Q495"/>
  <c r="J497"/>
  <c r="DU22" i="1"/>
  <c r="R497" i="34"/>
  <c r="BU22" i="1"/>
  <c r="S494" i="34" s="1"/>
  <c r="Q526"/>
  <c r="CF23" i="1"/>
  <c r="CY23"/>
  <c r="Q529" i="34"/>
  <c r="DM23" i="1"/>
  <c r="J557" i="34"/>
  <c r="R558"/>
  <c r="Q559"/>
  <c r="J561"/>
  <c r="DU24" i="1"/>
  <c r="R561" i="34"/>
  <c r="BU24" i="1"/>
  <c r="S558" i="34" s="1"/>
  <c r="Q590"/>
  <c r="CF25" i="1"/>
  <c r="CY25"/>
  <c r="Q593" i="34"/>
  <c r="DM25" i="1"/>
  <c r="J621" i="34"/>
  <c r="R622"/>
  <c r="Q623"/>
  <c r="BU26" i="1"/>
  <c r="S622" i="34" s="1"/>
  <c r="O27" i="23"/>
  <c r="P27" s="1"/>
  <c r="T652" i="34"/>
  <c r="K653"/>
  <c r="AP27" i="1"/>
  <c r="L303" i="30" s="1"/>
  <c r="K654" i="34"/>
  <c r="BM27" i="1"/>
  <c r="E655" i="34"/>
  <c r="CC27" i="1"/>
  <c r="D657" i="34"/>
  <c r="EI27" i="1"/>
  <c r="S657" i="34" s="1"/>
  <c r="AX27" i="1"/>
  <c r="J686" i="34"/>
  <c r="BQ28" i="1"/>
  <c r="CI28"/>
  <c r="R687" i="34"/>
  <c r="DE28" i="1"/>
  <c r="E689" i="34"/>
  <c r="K689"/>
  <c r="EA28" i="1"/>
  <c r="CQ28"/>
  <c r="O29" i="23"/>
  <c r="P29" s="1"/>
  <c r="T716" i="34"/>
  <c r="K717"/>
  <c r="AP29" i="1"/>
  <c r="L332" i="30" s="1"/>
  <c r="K718" i="34"/>
  <c r="BM29" i="1"/>
  <c r="E719" i="34"/>
  <c r="CC29" i="1"/>
  <c r="D721" i="34"/>
  <c r="EI29" i="1"/>
  <c r="S721" i="34" s="1"/>
  <c r="AX29" i="1"/>
  <c r="K749" i="34"/>
  <c r="AP30" i="1"/>
  <c r="AD332" i="30" s="1"/>
  <c r="K750" i="34"/>
  <c r="BM30" i="1"/>
  <c r="E751" i="34"/>
  <c r="CC30" i="1"/>
  <c r="F179" i="36" s="1"/>
  <c r="D753" i="34"/>
  <c r="EI30" i="1"/>
  <c r="S753" i="34" s="1"/>
  <c r="AX30" i="1"/>
  <c r="J782" i="34"/>
  <c r="BQ31" i="1"/>
  <c r="CI31"/>
  <c r="R783" i="34"/>
  <c r="DE31" i="1"/>
  <c r="E785" i="34"/>
  <c r="K785"/>
  <c r="EA31" i="1"/>
  <c r="CQ31"/>
  <c r="O32" i="23"/>
  <c r="P32" s="1"/>
  <c r="K813" i="34"/>
  <c r="AP32" i="1"/>
  <c r="AD361" i="30" s="1"/>
  <c r="K814" i="34"/>
  <c r="BM32" i="1"/>
  <c r="E815" i="34"/>
  <c r="CC32" i="1"/>
  <c r="D817" i="34"/>
  <c r="EI32" i="1"/>
  <c r="S817" i="34" s="1"/>
  <c r="AX32" i="1"/>
  <c r="J846" i="34"/>
  <c r="BQ33" i="1"/>
  <c r="CI33"/>
  <c r="R847" i="34"/>
  <c r="DE33" i="1"/>
  <c r="E849" i="34"/>
  <c r="K849"/>
  <c r="EA33" i="1"/>
  <c r="CQ33"/>
  <c r="O34" i="23"/>
  <c r="P34" s="1"/>
  <c r="K877" i="34"/>
  <c r="AP34" i="1"/>
  <c r="AD390" i="30" s="1"/>
  <c r="K878" i="34"/>
  <c r="BM34" i="1"/>
  <c r="E879" i="34"/>
  <c r="CC34" i="1"/>
  <c r="D881" i="34"/>
  <c r="EI34" i="1"/>
  <c r="S881" i="34" s="1"/>
  <c r="AX34" i="1"/>
  <c r="J910" i="34"/>
  <c r="BQ35" i="1"/>
  <c r="CI35"/>
  <c r="R911" i="34"/>
  <c r="DE35" i="1"/>
  <c r="E913" i="34"/>
  <c r="K913"/>
  <c r="EA35" i="1"/>
  <c r="CQ35"/>
  <c r="O36" i="23"/>
  <c r="P36" s="1"/>
  <c r="K942" i="34"/>
  <c r="BM36" i="1"/>
  <c r="Q943" i="34"/>
  <c r="Q944"/>
  <c r="E945"/>
  <c r="EA36" i="1"/>
  <c r="R945" i="34"/>
  <c r="BU36" i="1"/>
  <c r="Q974" i="34"/>
  <c r="CF37" i="1"/>
  <c r="CY37"/>
  <c r="Q977" i="34"/>
  <c r="DM37" i="1"/>
  <c r="J1005" i="34"/>
  <c r="Q1007"/>
  <c r="EI38" i="1"/>
  <c r="S1009" i="34" s="1"/>
  <c r="AX38" i="1"/>
  <c r="S1005" i="34" s="1"/>
  <c r="T39" i="23"/>
  <c r="C39" s="1"/>
  <c r="CK39" i="3" s="1"/>
  <c r="O39" i="23"/>
  <c r="P39" s="1"/>
  <c r="BJ39" i="1"/>
  <c r="Q1039" i="34"/>
  <c r="S1039"/>
  <c r="DB39" i="1"/>
  <c r="E1041" i="34"/>
  <c r="R1041"/>
  <c r="EI39" i="1"/>
  <c r="S1041" i="34" s="1"/>
  <c r="AX39" i="1"/>
  <c r="T40" i="23"/>
  <c r="C40" s="1"/>
  <c r="CK40" i="3" s="1"/>
  <c r="O40" i="23"/>
  <c r="P40" s="1"/>
  <c r="BJ40" i="1"/>
  <c r="Q1071" i="34"/>
  <c r="S1071"/>
  <c r="DB40" i="1"/>
  <c r="E1073" i="34"/>
  <c r="R1073"/>
  <c r="EI40" i="1"/>
  <c r="S1073" i="34" s="1"/>
  <c r="AX40" i="1"/>
  <c r="T41" i="23"/>
  <c r="C41" s="1"/>
  <c r="CK41" i="3" s="1"/>
  <c r="O41" i="23"/>
  <c r="P41" s="1"/>
  <c r="BJ41" i="1"/>
  <c r="Q1103" i="34"/>
  <c r="S1103"/>
  <c r="DB41" i="1"/>
  <c r="E1105" i="34"/>
  <c r="R1105"/>
  <c r="EI41" i="1"/>
  <c r="S1105" i="34" s="1"/>
  <c r="AX41" i="1"/>
  <c r="T42" i="23"/>
  <c r="C42" s="1"/>
  <c r="CK42" i="3" s="1"/>
  <c r="O42" i="23"/>
  <c r="P42" s="1"/>
  <c r="BJ42" i="1"/>
  <c r="Q1135" i="34"/>
  <c r="S1135"/>
  <c r="DB42" i="1"/>
  <c r="E1137" i="34"/>
  <c r="R1137"/>
  <c r="EI42" i="1"/>
  <c r="S1137" i="34" s="1"/>
  <c r="AX42" i="1"/>
  <c r="T43" i="23"/>
  <c r="C43" s="1"/>
  <c r="CK43" i="3" s="1"/>
  <c r="O43" i="23"/>
  <c r="P43" s="1"/>
  <c r="BJ43" i="1"/>
  <c r="Q1167" i="34"/>
  <c r="S1167"/>
  <c r="DB43" i="1"/>
  <c r="E1169" i="34"/>
  <c r="R1169"/>
  <c r="EI43" i="1"/>
  <c r="S1169" i="34" s="1"/>
  <c r="AX43" i="1"/>
  <c r="T44" i="23"/>
  <c r="C44" s="1"/>
  <c r="CK44" i="3" s="1"/>
  <c r="O44" i="23"/>
  <c r="P44" s="1"/>
  <c r="BJ44" i="1"/>
  <c r="Q1199" i="34"/>
  <c r="S1199"/>
  <c r="DB44" i="1"/>
  <c r="E1201" i="34"/>
  <c r="R1201"/>
  <c r="EI44" i="1"/>
  <c r="S1201" i="34" s="1"/>
  <c r="AX44" i="1"/>
  <c r="AD45"/>
  <c r="AM45"/>
  <c r="D1230" i="34"/>
  <c r="F1230"/>
  <c r="H1230"/>
  <c r="K1230"/>
  <c r="BM45" i="1"/>
  <c r="D1231" i="34"/>
  <c r="F1231"/>
  <c r="H1231"/>
  <c r="K1231"/>
  <c r="CI45" i="1"/>
  <c r="E1232" i="34"/>
  <c r="G1232"/>
  <c r="J1232"/>
  <c r="L1232"/>
  <c r="DI45" i="1"/>
  <c r="CY45"/>
  <c r="J1233" i="34"/>
  <c r="L1233"/>
  <c r="EE45" i="1"/>
  <c r="Q1233" i="34"/>
  <c r="DM45" i="1"/>
  <c r="AH244" i="36" s="1"/>
  <c r="E1261" i="34"/>
  <c r="G1261"/>
  <c r="J1261"/>
  <c r="L1261"/>
  <c r="AT46" i="1"/>
  <c r="AJ46"/>
  <c r="R1261" i="34"/>
  <c r="BJ46" i="1"/>
  <c r="R1262" i="34"/>
  <c r="Q1263"/>
  <c r="DB46" i="1"/>
  <c r="E1265" i="34"/>
  <c r="BU46" i="1"/>
  <c r="E1292" i="34"/>
  <c r="Q47" i="1"/>
  <c r="H1293" i="34"/>
  <c r="K1293"/>
  <c r="BQ47" i="1"/>
  <c r="BM47"/>
  <c r="CC47"/>
  <c r="DI47"/>
  <c r="DE47"/>
  <c r="DR47" s="1"/>
  <c r="DU47"/>
  <c r="S1297" i="34"/>
  <c r="DM47" i="1"/>
  <c r="AB47"/>
  <c r="H1324" i="34"/>
  <c r="K1324"/>
  <c r="H1325"/>
  <c r="K1325"/>
  <c r="BG48" i="1"/>
  <c r="CM48"/>
  <c r="CI48"/>
  <c r="CY48"/>
  <c r="S1328" i="34"/>
  <c r="EE48" i="1"/>
  <c r="EA48"/>
  <c r="CQ48"/>
  <c r="X49"/>
  <c r="T49"/>
  <c r="R1356" i="34"/>
  <c r="AJ49" i="1"/>
  <c r="E1358" i="34"/>
  <c r="BJ49" i="1"/>
  <c r="BZ49" s="1"/>
  <c r="E1359" i="34"/>
  <c r="CF49" i="1"/>
  <c r="CV49" s="1"/>
  <c r="R1359" i="34"/>
  <c r="H1360"/>
  <c r="K1360"/>
  <c r="R1360"/>
  <c r="H1361"/>
  <c r="K1361"/>
  <c r="EI49" i="1"/>
  <c r="AX49"/>
  <c r="N50"/>
  <c r="AT50"/>
  <c r="AP50"/>
  <c r="R1389" i="34"/>
  <c r="H1390"/>
  <c r="K1390"/>
  <c r="E1391"/>
  <c r="CF50" i="1"/>
  <c r="CV50" s="1"/>
  <c r="E1392" i="34"/>
  <c r="DB50" i="1"/>
  <c r="R1392" i="34"/>
  <c r="H1393"/>
  <c r="K1393"/>
  <c r="R1393"/>
  <c r="BU50" i="1"/>
  <c r="E1420" i="34"/>
  <c r="Q51" i="1"/>
  <c r="H1421" i="34"/>
  <c r="K1421"/>
  <c r="BQ51" i="1"/>
  <c r="BM51"/>
  <c r="CC51"/>
  <c r="DI51"/>
  <c r="DE51"/>
  <c r="DR51" s="1"/>
  <c r="DU51"/>
  <c r="S1425" i="34"/>
  <c r="DM51" i="1"/>
  <c r="AB51"/>
  <c r="H1452" i="34"/>
  <c r="K1452"/>
  <c r="H1453"/>
  <c r="K1453"/>
  <c r="BG52" i="1"/>
  <c r="CM52"/>
  <c r="CI52"/>
  <c r="CY52"/>
  <c r="S1456" i="34"/>
  <c r="EE52" i="1"/>
  <c r="EA52"/>
  <c r="CQ52"/>
  <c r="X53"/>
  <c r="T53"/>
  <c r="R1484" i="34"/>
  <c r="AJ53" i="1"/>
  <c r="E1486" i="34"/>
  <c r="BJ53" i="1"/>
  <c r="BZ53" s="1"/>
  <c r="E1487" i="34"/>
  <c r="CF53" i="1"/>
  <c r="CV53" s="1"/>
  <c r="R1487" i="34"/>
  <c r="H1488"/>
  <c r="K1488"/>
  <c r="R1488"/>
  <c r="H1489"/>
  <c r="K1489"/>
  <c r="EI53" i="1"/>
  <c r="AX53"/>
  <c r="N54"/>
  <c r="AT54"/>
  <c r="AP54"/>
  <c r="R1517" i="34"/>
  <c r="H1518"/>
  <c r="K1518"/>
  <c r="E1519"/>
  <c r="CF54" i="1"/>
  <c r="CV54" s="1"/>
  <c r="E1520" i="34"/>
  <c r="DB54" i="1"/>
  <c r="R1520" i="34"/>
  <c r="H1521"/>
  <c r="K1521"/>
  <c r="R1521"/>
  <c r="BU54" i="1"/>
  <c r="E1548" i="34"/>
  <c r="Q55" i="1"/>
  <c r="E1549" i="34"/>
  <c r="AM55" i="1"/>
  <c r="BQ55"/>
  <c r="BM55"/>
  <c r="CC55"/>
  <c r="DI55"/>
  <c r="DE55"/>
  <c r="DR55" s="1"/>
  <c r="R1552" i="34"/>
  <c r="DU55" i="1"/>
  <c r="EI55"/>
  <c r="AX55"/>
  <c r="N56"/>
  <c r="S1580" i="34"/>
  <c r="AT56" i="1"/>
  <c r="AP56"/>
  <c r="H1582" i="34"/>
  <c r="K1582"/>
  <c r="R1582"/>
  <c r="H1583"/>
  <c r="K1583"/>
  <c r="E1584"/>
  <c r="DB56" i="1"/>
  <c r="E1585" i="34"/>
  <c r="DX56" i="1"/>
  <c r="R1585" i="34"/>
  <c r="CQ56" i="1"/>
  <c r="X57"/>
  <c r="T57"/>
  <c r="AJ57"/>
  <c r="S1613" i="34"/>
  <c r="E1614"/>
  <c r="BJ57" i="1"/>
  <c r="R1614" i="34"/>
  <c r="H1615"/>
  <c r="K1615"/>
  <c r="R1615"/>
  <c r="H1616"/>
  <c r="K1616"/>
  <c r="E1617"/>
  <c r="DX57" i="1"/>
  <c r="DM57"/>
  <c r="AB57"/>
  <c r="H1644" i="34"/>
  <c r="K1644"/>
  <c r="H1645"/>
  <c r="K1645"/>
  <c r="BG58" i="1"/>
  <c r="CM58"/>
  <c r="CI58"/>
  <c r="CV58" s="1"/>
  <c r="CY58"/>
  <c r="S1648" i="34"/>
  <c r="EE58" i="1"/>
  <c r="EA58"/>
  <c r="CQ58"/>
  <c r="X59"/>
  <c r="T59"/>
  <c r="R1676" i="34"/>
  <c r="AJ59" i="1"/>
  <c r="E1678" i="34"/>
  <c r="BJ59" i="1"/>
  <c r="E1679" i="34"/>
  <c r="CF59" i="1"/>
  <c r="R1679" i="34"/>
  <c r="H1680"/>
  <c r="K1680"/>
  <c r="R1680"/>
  <c r="H1681"/>
  <c r="K1681"/>
  <c r="EI59" i="1"/>
  <c r="AX59"/>
  <c r="N60"/>
  <c r="AT60"/>
  <c r="AP60"/>
  <c r="R1709" i="34"/>
  <c r="H1710"/>
  <c r="K1710"/>
  <c r="E1711"/>
  <c r="CF60" i="1"/>
  <c r="E1712" i="34"/>
  <c r="DB60" i="1"/>
  <c r="R1712" i="34"/>
  <c r="H1713"/>
  <c r="K1713"/>
  <c r="R1713"/>
  <c r="BU60" i="1"/>
  <c r="E1740" i="34"/>
  <c r="Q61" i="1"/>
  <c r="H1741" i="34"/>
  <c r="K1741"/>
  <c r="BQ61" i="1"/>
  <c r="BM61"/>
  <c r="CC61"/>
  <c r="DI61"/>
  <c r="DE61"/>
  <c r="DU61"/>
  <c r="S1745" i="34"/>
  <c r="DM61" i="1"/>
  <c r="AB61"/>
  <c r="H1772" i="34"/>
  <c r="K1772"/>
  <c r="H1773"/>
  <c r="K1773"/>
  <c r="BG62" i="1"/>
  <c r="CM62"/>
  <c r="CI62"/>
  <c r="CV62" s="1"/>
  <c r="CY62"/>
  <c r="S1776" i="34"/>
  <c r="EE62" i="1"/>
  <c r="EA62"/>
  <c r="CQ62"/>
  <c r="X63"/>
  <c r="T63"/>
  <c r="AJ63"/>
  <c r="E1806" i="34"/>
  <c r="BJ63" i="1"/>
  <c r="E1807" i="34"/>
  <c r="CF63" i="1"/>
  <c r="H1808" i="34"/>
  <c r="K1808"/>
  <c r="H1809"/>
  <c r="K1809"/>
  <c r="EI63" i="1"/>
  <c r="AX63"/>
  <c r="N64"/>
  <c r="AJ64"/>
  <c r="E1838" i="34"/>
  <c r="BJ64" i="1"/>
  <c r="H1839" i="34"/>
  <c r="K1839"/>
  <c r="H1840"/>
  <c r="K1840"/>
  <c r="E1841"/>
  <c r="DX64" i="1"/>
  <c r="EN64" s="1"/>
  <c r="HD66"/>
  <c r="D1915" i="34" s="1"/>
  <c r="CI89" i="1"/>
  <c r="K2639" i="34"/>
  <c r="CF89" i="1"/>
  <c r="H2639" i="34"/>
  <c r="DU89" i="1"/>
  <c r="E2641" i="34"/>
  <c r="AY89" i="1"/>
  <c r="FW89" s="1"/>
  <c r="S2637" i="34"/>
  <c r="T90" i="1"/>
  <c r="K2668" i="34"/>
  <c r="Q90" i="1"/>
  <c r="H2668" i="34"/>
  <c r="I2704"/>
  <c r="I2732"/>
  <c r="AY92" i="1"/>
  <c r="FW92" s="1"/>
  <c r="S2733" i="34"/>
  <c r="BV93" i="1"/>
  <c r="FZ93" s="1"/>
  <c r="S2766" i="34"/>
  <c r="I2832"/>
  <c r="BV96" i="1"/>
  <c r="FZ96" s="1"/>
  <c r="S2862" i="34"/>
  <c r="I2928"/>
  <c r="FT99" i="1"/>
  <c r="AD99"/>
  <c r="T2956" i="34"/>
  <c r="HD67" i="1"/>
  <c r="D1947" i="34" s="1"/>
  <c r="HD77" i="1"/>
  <c r="D2267" i="34" s="1"/>
  <c r="HD80" i="1"/>
  <c r="D2363" i="34" s="1"/>
  <c r="HD82" i="1"/>
  <c r="D2427" i="34" s="1"/>
  <c r="HD84" i="1"/>
  <c r="D2491" i="34" s="1"/>
  <c r="HD89" i="1"/>
  <c r="D2651" i="34" s="1"/>
  <c r="HD99" i="1"/>
  <c r="D2971" i="34" s="1"/>
  <c r="T89" i="1"/>
  <c r="K2636" i="34"/>
  <c r="BG89" i="1"/>
  <c r="E2638" i="34"/>
  <c r="DE89" i="1"/>
  <c r="K2640" i="34"/>
  <c r="DB89" i="1"/>
  <c r="H2640" i="34"/>
  <c r="S2640"/>
  <c r="DN89" i="1"/>
  <c r="I2670" i="34"/>
  <c r="EJ90" i="1"/>
  <c r="S2673" i="34"/>
  <c r="CR90" i="1"/>
  <c r="GH90" s="1"/>
  <c r="S2671" i="34"/>
  <c r="I2766"/>
  <c r="I2797"/>
  <c r="AY94" i="1"/>
  <c r="S2797" i="34"/>
  <c r="CR95" i="1"/>
  <c r="S2831" i="34"/>
  <c r="I2862"/>
  <c r="I2893"/>
  <c r="AY97" i="1"/>
  <c r="S2893" i="34"/>
  <c r="CR98" i="1"/>
  <c r="S2927" i="34"/>
  <c r="I2958"/>
  <c r="DN99" i="1"/>
  <c r="S2960" i="34"/>
  <c r="BU64" i="1"/>
  <c r="Q65"/>
  <c r="BQ65"/>
  <c r="BM65"/>
  <c r="CM65"/>
  <c r="CI65"/>
  <c r="CY65"/>
  <c r="DU65"/>
  <c r="DM65"/>
  <c r="AB65"/>
  <c r="BG66"/>
  <c r="CM66"/>
  <c r="CI66"/>
  <c r="DI66"/>
  <c r="DE66"/>
  <c r="DU66"/>
  <c r="CQ66"/>
  <c r="X67"/>
  <c r="T67"/>
  <c r="AJ67"/>
  <c r="DB67"/>
  <c r="DX67"/>
  <c r="R1937" i="34"/>
  <c r="CQ67" i="1"/>
  <c r="X68"/>
  <c r="T68"/>
  <c r="R1964" i="34"/>
  <c r="E1965"/>
  <c r="AP68" i="1"/>
  <c r="R1965" i="34"/>
  <c r="H1966"/>
  <c r="K1966"/>
  <c r="E1967"/>
  <c r="CF68" i="1"/>
  <c r="E1968" i="34"/>
  <c r="DB68" i="1"/>
  <c r="H1969" i="34"/>
  <c r="K1969"/>
  <c r="DM68" i="1"/>
  <c r="S1968" i="34" s="1"/>
  <c r="BU68" i="1"/>
  <c r="E1996" i="34"/>
  <c r="Q69" i="1"/>
  <c r="E1997" i="34"/>
  <c r="AM69" i="1"/>
  <c r="H1998" i="34"/>
  <c r="BM69" i="1"/>
  <c r="R1998" i="34"/>
  <c r="K1999"/>
  <c r="CC69" i="1"/>
  <c r="CY69"/>
  <c r="DU69"/>
  <c r="AX69"/>
  <c r="H2028" i="34"/>
  <c r="T70" i="1"/>
  <c r="K2029" i="34"/>
  <c r="AJ70" i="1"/>
  <c r="E2030" i="34"/>
  <c r="BJ70" i="1"/>
  <c r="E2031" i="34"/>
  <c r="CF70" i="1"/>
  <c r="R2031" i="34"/>
  <c r="H2032"/>
  <c r="K2032"/>
  <c r="H2033"/>
  <c r="K2033"/>
  <c r="CR70" i="1"/>
  <c r="N71"/>
  <c r="H2061" i="34"/>
  <c r="AP71" i="1"/>
  <c r="R2061" i="34"/>
  <c r="H2062"/>
  <c r="K2062"/>
  <c r="E2063"/>
  <c r="CF71" i="1"/>
  <c r="E2064" i="34"/>
  <c r="DB71" i="1"/>
  <c r="H2065" i="34"/>
  <c r="K2065"/>
  <c r="DM71" i="1"/>
  <c r="S2064" i="34" s="1"/>
  <c r="BU71" i="1"/>
  <c r="H2092" i="34"/>
  <c r="K2092"/>
  <c r="R2092"/>
  <c r="H2093"/>
  <c r="K2093"/>
  <c r="E2094"/>
  <c r="BM72" i="1"/>
  <c r="R2094" i="34"/>
  <c r="E2095"/>
  <c r="CI72" i="1"/>
  <c r="K2096" i="34"/>
  <c r="CY72" i="1"/>
  <c r="S2096" i="34"/>
  <c r="H2097"/>
  <c r="EA72" i="1"/>
  <c r="AX72"/>
  <c r="H2124" i="34"/>
  <c r="T73" i="1"/>
  <c r="U73" s="1"/>
  <c r="K2125" i="34"/>
  <c r="AJ73" i="1"/>
  <c r="E2126" i="34"/>
  <c r="BJ73" i="1"/>
  <c r="E2127" i="34"/>
  <c r="CF73" i="1"/>
  <c r="H2128" i="34"/>
  <c r="K2128"/>
  <c r="H2129"/>
  <c r="K2129"/>
  <c r="EJ73" i="1"/>
  <c r="CQ73"/>
  <c r="S2127" i="34" s="1"/>
  <c r="K2156"/>
  <c r="N74" i="1"/>
  <c r="AJ74"/>
  <c r="S2157" i="34"/>
  <c r="E2158"/>
  <c r="BJ74" i="1"/>
  <c r="H2159" i="34"/>
  <c r="K2159"/>
  <c r="H2160"/>
  <c r="K2160"/>
  <c r="E2161"/>
  <c r="DX74" i="1"/>
  <c r="DN74"/>
  <c r="BU74"/>
  <c r="S2158" i="34" s="1"/>
  <c r="H2188"/>
  <c r="K2188"/>
  <c r="E2189"/>
  <c r="AM75" i="1"/>
  <c r="K2190" i="34"/>
  <c r="BG75" i="1"/>
  <c r="CC75"/>
  <c r="S2191" i="34"/>
  <c r="CY75" i="1"/>
  <c r="H2193" i="34"/>
  <c r="EA75" i="1"/>
  <c r="H2220" i="34"/>
  <c r="K2220"/>
  <c r="H2221"/>
  <c r="K2221"/>
  <c r="BG76" i="1"/>
  <c r="S2222" i="34"/>
  <c r="CI76" i="1"/>
  <c r="E2224" i="34"/>
  <c r="H2224"/>
  <c r="DE76" i="1"/>
  <c r="E2225" i="34"/>
  <c r="H2225"/>
  <c r="EA76" i="1"/>
  <c r="EB76" s="1"/>
  <c r="AY76"/>
  <c r="K2252" i="34"/>
  <c r="N77" i="1"/>
  <c r="AJ77"/>
  <c r="AQ77" s="1"/>
  <c r="S2253" i="34"/>
  <c r="E2254"/>
  <c r="BJ77" i="1"/>
  <c r="H2255" i="34"/>
  <c r="K2255"/>
  <c r="H2256"/>
  <c r="K2256"/>
  <c r="E2257"/>
  <c r="DX77" i="1"/>
  <c r="DN77"/>
  <c r="BU77"/>
  <c r="S2254" i="34" s="1"/>
  <c r="H2284"/>
  <c r="K2284"/>
  <c r="E2285"/>
  <c r="AM78" i="1"/>
  <c r="K2286" i="34"/>
  <c r="BG78" i="1"/>
  <c r="CC78"/>
  <c r="CJ78" s="1"/>
  <c r="S2287" i="34"/>
  <c r="CY78" i="1"/>
  <c r="H2289" i="34"/>
  <c r="EA78" i="1"/>
  <c r="EB78" s="1"/>
  <c r="H2316" i="34"/>
  <c r="K2316"/>
  <c r="R2316"/>
  <c r="H2317"/>
  <c r="K2317"/>
  <c r="E2318"/>
  <c r="BM79" i="1"/>
  <c r="E2319" i="34"/>
  <c r="CI79" i="1"/>
  <c r="K2320" i="34"/>
  <c r="CY79" i="1"/>
  <c r="H2321" i="34"/>
  <c r="EA79" i="1"/>
  <c r="AX79"/>
  <c r="S2317" i="34" s="1"/>
  <c r="E2348"/>
  <c r="H2348"/>
  <c r="T80" i="1"/>
  <c r="K2349" i="34"/>
  <c r="AJ80" i="1"/>
  <c r="H2350" i="34"/>
  <c r="K2350"/>
  <c r="R2350"/>
  <c r="H2351"/>
  <c r="K2351"/>
  <c r="E2352"/>
  <c r="DB80" i="1"/>
  <c r="E2353" i="34"/>
  <c r="DX80" i="1"/>
  <c r="R2353" i="34"/>
  <c r="CQ80" i="1"/>
  <c r="X81"/>
  <c r="T81"/>
  <c r="AJ81"/>
  <c r="S2381" i="34"/>
  <c r="E2382"/>
  <c r="BJ81" i="1"/>
  <c r="R2382" i="34"/>
  <c r="H2383"/>
  <c r="K2383"/>
  <c r="R2383"/>
  <c r="H2384"/>
  <c r="K2384"/>
  <c r="E2385"/>
  <c r="DX81" i="1"/>
  <c r="DM81"/>
  <c r="AB81"/>
  <c r="H2412" i="34"/>
  <c r="K2412"/>
  <c r="H2413"/>
  <c r="K2413"/>
  <c r="BG82" i="1"/>
  <c r="CM82"/>
  <c r="CI82"/>
  <c r="CY82"/>
  <c r="S2416" i="34"/>
  <c r="EE82" i="1"/>
  <c r="EA82"/>
  <c r="CQ82"/>
  <c r="X83"/>
  <c r="T83"/>
  <c r="AJ83"/>
  <c r="S2445" i="34"/>
  <c r="E2446"/>
  <c r="BJ83" i="1"/>
  <c r="R2446" i="34"/>
  <c r="H2447"/>
  <c r="K2447"/>
  <c r="R2447"/>
  <c r="H2448"/>
  <c r="K2448"/>
  <c r="E2449"/>
  <c r="DX83" i="1"/>
  <c r="DM83"/>
  <c r="AB83"/>
  <c r="H2476" i="34"/>
  <c r="K2476"/>
  <c r="H2477"/>
  <c r="K2477"/>
  <c r="BG84" i="1"/>
  <c r="CM84"/>
  <c r="CI84"/>
  <c r="CY84"/>
  <c r="S2480" i="34"/>
  <c r="EE84" i="1"/>
  <c r="EA84"/>
  <c r="CQ84"/>
  <c r="X85"/>
  <c r="T85"/>
  <c r="AJ85"/>
  <c r="E2510" i="34"/>
  <c r="BJ85" i="1"/>
  <c r="R2510" i="34"/>
  <c r="H2511"/>
  <c r="K2511"/>
  <c r="R2511"/>
  <c r="H2512"/>
  <c r="K2512"/>
  <c r="E2513"/>
  <c r="DX85" i="1"/>
  <c r="DM85"/>
  <c r="AB85"/>
  <c r="H2540" i="34"/>
  <c r="K2540"/>
  <c r="H2541"/>
  <c r="K2541"/>
  <c r="BQ86" i="1"/>
  <c r="BM86"/>
  <c r="E2543" i="34"/>
  <c r="H2543"/>
  <c r="CI86" i="1"/>
  <c r="E2544" i="34"/>
  <c r="DE86" i="1"/>
  <c r="E2545" i="34"/>
  <c r="EA86" i="1"/>
  <c r="E2572" i="34"/>
  <c r="T87" i="1"/>
  <c r="U87" s="1"/>
  <c r="K2573" i="34"/>
  <c r="AJ87" i="1"/>
  <c r="E2574" i="34"/>
  <c r="BJ87" i="1"/>
  <c r="H2575" i="34"/>
  <c r="K2575"/>
  <c r="H2576"/>
  <c r="K2576"/>
  <c r="E2577"/>
  <c r="DX87" i="1"/>
  <c r="BV87"/>
  <c r="E2604" i="34"/>
  <c r="Q88" i="1"/>
  <c r="E2605" i="34"/>
  <c r="AM88" i="1"/>
  <c r="BG88"/>
  <c r="CC88"/>
  <c r="H2608" i="34"/>
  <c r="DE88" i="1"/>
  <c r="K2609" i="34"/>
  <c r="DU88" i="1"/>
  <c r="N2638" i="34"/>
  <c r="AC105" i="1"/>
  <c r="S3148" i="34"/>
  <c r="N89" i="1"/>
  <c r="AJ89"/>
  <c r="BJ89"/>
  <c r="DX89"/>
  <c r="BU89"/>
  <c r="S2638" i="34" s="1"/>
  <c r="H2669"/>
  <c r="K2669"/>
  <c r="H2670"/>
  <c r="BM90" i="1"/>
  <c r="BN90" s="1"/>
  <c r="E2671" i="34"/>
  <c r="CI90" i="1"/>
  <c r="CJ90" s="1"/>
  <c r="R2671" i="34"/>
  <c r="E2672"/>
  <c r="DE90" i="1"/>
  <c r="K2673" i="34"/>
  <c r="DU90" i="1"/>
  <c r="AB90"/>
  <c r="S2668" i="34" s="1"/>
  <c r="E2700"/>
  <c r="Q91" i="1"/>
  <c r="E2701" i="34"/>
  <c r="AM91" i="1"/>
  <c r="R2701" i="34"/>
  <c r="BG91" i="1"/>
  <c r="R2702" i="34"/>
  <c r="CC91" i="1"/>
  <c r="H2704" i="34"/>
  <c r="DE91" i="1"/>
  <c r="K2705" i="34"/>
  <c r="DU91" i="1"/>
  <c r="H2732" i="34"/>
  <c r="T92" i="1"/>
  <c r="E2733" i="34"/>
  <c r="AP92" i="1"/>
  <c r="AQ92" s="1"/>
  <c r="R2733" i="34"/>
  <c r="H2734"/>
  <c r="K2734"/>
  <c r="E2735"/>
  <c r="CF92" i="1"/>
  <c r="E2736" i="34"/>
  <c r="DB92" i="1"/>
  <c r="H2737" i="34"/>
  <c r="K2737"/>
  <c r="R2737"/>
  <c r="HD92" i="1"/>
  <c r="D2747" i="34" s="1"/>
  <c r="DM92" i="1"/>
  <c r="E2764" i="34"/>
  <c r="Q93" i="1"/>
  <c r="E2765" i="34"/>
  <c r="AM93" i="1"/>
  <c r="H2766" i="34"/>
  <c r="BM93" i="1"/>
  <c r="BN93" s="1"/>
  <c r="R2766" i="34"/>
  <c r="K2767"/>
  <c r="CC93" i="1"/>
  <c r="CY93"/>
  <c r="R2768" i="34"/>
  <c r="DU93" i="1"/>
  <c r="AX93"/>
  <c r="N94"/>
  <c r="H2797" i="34"/>
  <c r="AP94" i="1"/>
  <c r="AQ94" s="1"/>
  <c r="R2797" i="34"/>
  <c r="H2798"/>
  <c r="K2798"/>
  <c r="E2799"/>
  <c r="CF94" i="1"/>
  <c r="E2800" i="34"/>
  <c r="DB94" i="1"/>
  <c r="H2801" i="34"/>
  <c r="K2801"/>
  <c r="DM94" i="1"/>
  <c r="S2800" i="34" s="1"/>
  <c r="BU94" i="1"/>
  <c r="H2828" i="34"/>
  <c r="K2828"/>
  <c r="E2829"/>
  <c r="AM95" i="1"/>
  <c r="E2830" i="34"/>
  <c r="BM95" i="1"/>
  <c r="K2831" i="34"/>
  <c r="CC95" i="1"/>
  <c r="H2832" i="34"/>
  <c r="DE95" i="1"/>
  <c r="E2833" i="34"/>
  <c r="EA95" i="1"/>
  <c r="HD95"/>
  <c r="D2843" i="34" s="1"/>
  <c r="AC95" i="1"/>
  <c r="FT95" s="1"/>
  <c r="E2860" i="34"/>
  <c r="Q96" i="1"/>
  <c r="E2861" i="34"/>
  <c r="AM96" i="1"/>
  <c r="H2862" i="34"/>
  <c r="BM96" i="1"/>
  <c r="R2862" i="34"/>
  <c r="K2863"/>
  <c r="CC96" i="1"/>
  <c r="CY96"/>
  <c r="R2864" i="34"/>
  <c r="DU96" i="1"/>
  <c r="AX96"/>
  <c r="N97"/>
  <c r="H2893" i="34"/>
  <c r="AP97" i="1"/>
  <c r="H2894" i="34"/>
  <c r="K2894"/>
  <c r="E2895"/>
  <c r="CF97" i="1"/>
  <c r="E2896" i="34"/>
  <c r="DB97" i="1"/>
  <c r="H2897" i="34"/>
  <c r="K2897"/>
  <c r="DM97" i="1"/>
  <c r="S2896" i="34" s="1"/>
  <c r="BU97" i="1"/>
  <c r="H2924" i="34"/>
  <c r="K2924"/>
  <c r="E2925"/>
  <c r="AM98" i="1"/>
  <c r="E2926" i="34"/>
  <c r="BM98" i="1"/>
  <c r="K2927" i="34"/>
  <c r="CC98" i="1"/>
  <c r="H2928" i="34"/>
  <c r="DE98" i="1"/>
  <c r="E2929" i="34"/>
  <c r="EA98" i="1"/>
  <c r="HD98"/>
  <c r="D2939" i="34" s="1"/>
  <c r="AC98" i="1"/>
  <c r="FT98" s="1"/>
  <c r="E2956" i="34"/>
  <c r="Q99" i="1"/>
  <c r="E2957" i="34"/>
  <c r="AM99" i="1"/>
  <c r="H2958" i="34"/>
  <c r="BM99" i="1"/>
  <c r="CC99"/>
  <c r="DI99"/>
  <c r="DE99"/>
  <c r="DU99"/>
  <c r="EI99"/>
  <c r="AX99"/>
  <c r="X100"/>
  <c r="T100"/>
  <c r="AJ100"/>
  <c r="E2990" i="34"/>
  <c r="BJ100" i="1"/>
  <c r="H2991" i="34"/>
  <c r="K2991"/>
  <c r="H2992"/>
  <c r="K2992"/>
  <c r="E2993"/>
  <c r="DX100" i="1"/>
  <c r="DM100"/>
  <c r="AB100"/>
  <c r="E3020" i="34"/>
  <c r="HD105" i="1"/>
  <c r="D3163" i="34" s="1"/>
  <c r="AJ101" i="1"/>
  <c r="E3021" i="34"/>
  <c r="AC102" i="1"/>
  <c r="S3052" i="34"/>
  <c r="CR104" i="1"/>
  <c r="S3119" i="34"/>
  <c r="DN105" i="1"/>
  <c r="S3152" i="34"/>
  <c r="BV106" i="1"/>
  <c r="S3182" i="34"/>
  <c r="BN91" i="1"/>
  <c r="CJ91"/>
  <c r="DF93"/>
  <c r="EB93"/>
  <c r="U94"/>
  <c r="DF96"/>
  <c r="EB96"/>
  <c r="U97"/>
  <c r="HD101"/>
  <c r="D3035" i="34" s="1"/>
  <c r="HD102" i="1"/>
  <c r="D3067" i="34" s="1"/>
  <c r="P99" i="11"/>
  <c r="T99"/>
  <c r="U99"/>
  <c r="V99"/>
  <c r="W99"/>
  <c r="X99"/>
  <c r="Y99"/>
  <c r="Z99"/>
  <c r="AA99"/>
  <c r="P43"/>
  <c r="R43"/>
  <c r="T43"/>
  <c r="U43"/>
  <c r="Q43"/>
  <c r="S43"/>
  <c r="V43"/>
  <c r="W43"/>
  <c r="X43"/>
  <c r="Y43"/>
  <c r="Z43"/>
  <c r="AA43"/>
  <c r="U25"/>
  <c r="Q25"/>
  <c r="R25"/>
  <c r="S25"/>
  <c r="T25"/>
  <c r="V25"/>
  <c r="W25"/>
  <c r="X25"/>
  <c r="Y25"/>
  <c r="Z25"/>
  <c r="AA25"/>
  <c r="U23"/>
  <c r="Q23"/>
  <c r="R23"/>
  <c r="S23"/>
  <c r="T23"/>
  <c r="V23"/>
  <c r="W23"/>
  <c r="X23"/>
  <c r="Y23"/>
  <c r="Z23"/>
  <c r="AA23"/>
  <c r="U21"/>
  <c r="Q21"/>
  <c r="R21"/>
  <c r="S21"/>
  <c r="T21"/>
  <c r="V21"/>
  <c r="W21"/>
  <c r="X21"/>
  <c r="Y21"/>
  <c r="Z21"/>
  <c r="AA21"/>
  <c r="FE42" i="1"/>
  <c r="GT42"/>
  <c r="Q101"/>
  <c r="AM101"/>
  <c r="BQ101"/>
  <c r="BM101"/>
  <c r="CC101"/>
  <c r="DI101"/>
  <c r="DE101"/>
  <c r="R3024" i="34"/>
  <c r="DU101" i="1"/>
  <c r="EI101"/>
  <c r="AX101"/>
  <c r="X102"/>
  <c r="T102"/>
  <c r="AJ102"/>
  <c r="E3054" i="34"/>
  <c r="BJ102" i="1"/>
  <c r="E3055" i="34"/>
  <c r="CF102" i="1"/>
  <c r="H3056" i="34"/>
  <c r="K3056"/>
  <c r="R3056"/>
  <c r="H3057"/>
  <c r="K3057"/>
  <c r="EI102" i="1"/>
  <c r="AX102"/>
  <c r="X103"/>
  <c r="T103"/>
  <c r="AJ103"/>
  <c r="E3086" i="34"/>
  <c r="BJ103" i="1"/>
  <c r="H3087" i="34"/>
  <c r="K3087"/>
  <c r="H3088"/>
  <c r="K3088"/>
  <c r="E3089"/>
  <c r="DX103" i="1"/>
  <c r="DM103"/>
  <c r="AB103"/>
  <c r="E3116" i="34"/>
  <c r="Q104" i="1"/>
  <c r="H3117" i="34"/>
  <c r="K3117"/>
  <c r="BQ104" i="1"/>
  <c r="BM104"/>
  <c r="CC104"/>
  <c r="DI104"/>
  <c r="DE104"/>
  <c r="DU104"/>
  <c r="DM104"/>
  <c r="AB104"/>
  <c r="E3148" i="34"/>
  <c r="Q105" i="1"/>
  <c r="E3149" i="34"/>
  <c r="AM105" i="1"/>
  <c r="BQ105"/>
  <c r="BM105"/>
  <c r="CC105"/>
  <c r="DI105"/>
  <c r="DE105"/>
  <c r="DU105"/>
  <c r="EI105"/>
  <c r="AX105"/>
  <c r="E3180" i="34"/>
  <c r="Q106" i="1"/>
  <c r="E3181" i="34"/>
  <c r="AM106" i="1"/>
  <c r="BQ106"/>
  <c r="BM106"/>
  <c r="CC106"/>
  <c r="CY106"/>
  <c r="EE106"/>
  <c r="EA106"/>
  <c r="CQ106"/>
  <c r="O3" i="11"/>
  <c r="P103"/>
  <c r="T103"/>
  <c r="U103"/>
  <c r="V103"/>
  <c r="W103"/>
  <c r="X103"/>
  <c r="Y103"/>
  <c r="Z103"/>
  <c r="AA103"/>
  <c r="P95"/>
  <c r="T95"/>
  <c r="U95"/>
  <c r="V95"/>
  <c r="W95"/>
  <c r="X95"/>
  <c r="Y95"/>
  <c r="Z95"/>
  <c r="AA95"/>
  <c r="P91"/>
  <c r="T91"/>
  <c r="U91"/>
  <c r="V91"/>
  <c r="W91"/>
  <c r="X91"/>
  <c r="Y91"/>
  <c r="Z91"/>
  <c r="AA91"/>
  <c r="P89"/>
  <c r="V89"/>
  <c r="W89"/>
  <c r="X89"/>
  <c r="Y89"/>
  <c r="Z89"/>
  <c r="AA89"/>
  <c r="T89"/>
  <c r="U89"/>
  <c r="P87"/>
  <c r="T87"/>
  <c r="U87"/>
  <c r="V87"/>
  <c r="W87"/>
  <c r="X87"/>
  <c r="Y87"/>
  <c r="Z87"/>
  <c r="AA87"/>
  <c r="P85"/>
  <c r="V85"/>
  <c r="W85"/>
  <c r="X85"/>
  <c r="Y85"/>
  <c r="Z85"/>
  <c r="AA85"/>
  <c r="T85"/>
  <c r="U85"/>
  <c r="P83"/>
  <c r="T83"/>
  <c r="U83"/>
  <c r="V83"/>
  <c r="W83"/>
  <c r="X83"/>
  <c r="Y83"/>
  <c r="Z83"/>
  <c r="AA83"/>
  <c r="P81"/>
  <c r="V81"/>
  <c r="W81"/>
  <c r="X81"/>
  <c r="Y81"/>
  <c r="Z81"/>
  <c r="AA81"/>
  <c r="T81"/>
  <c r="U81"/>
  <c r="P79"/>
  <c r="T79"/>
  <c r="U79"/>
  <c r="V79"/>
  <c r="W79"/>
  <c r="X79"/>
  <c r="Y79"/>
  <c r="Z79"/>
  <c r="AA79"/>
  <c r="P77"/>
  <c r="V77"/>
  <c r="W77"/>
  <c r="X77"/>
  <c r="Y77"/>
  <c r="Z77"/>
  <c r="AA77"/>
  <c r="T77"/>
  <c r="U77"/>
  <c r="P75"/>
  <c r="T75"/>
  <c r="U75"/>
  <c r="V75"/>
  <c r="W75"/>
  <c r="X75"/>
  <c r="Y75"/>
  <c r="Z75"/>
  <c r="AA75"/>
  <c r="P73"/>
  <c r="V73"/>
  <c r="W73"/>
  <c r="X73"/>
  <c r="Y73"/>
  <c r="Z73"/>
  <c r="AA73"/>
  <c r="T73"/>
  <c r="U73"/>
  <c r="P71"/>
  <c r="T71"/>
  <c r="U71"/>
  <c r="V71"/>
  <c r="W71"/>
  <c r="X71"/>
  <c r="Y71"/>
  <c r="Z71"/>
  <c r="AA71"/>
  <c r="P69"/>
  <c r="V69"/>
  <c r="W69"/>
  <c r="X69"/>
  <c r="Y69"/>
  <c r="Z69"/>
  <c r="AA69"/>
  <c r="T69"/>
  <c r="U69"/>
  <c r="P67"/>
  <c r="T67"/>
  <c r="U67"/>
  <c r="V67"/>
  <c r="W67"/>
  <c r="X67"/>
  <c r="Y67"/>
  <c r="Z67"/>
  <c r="AA67"/>
  <c r="P65"/>
  <c r="V65"/>
  <c r="W65"/>
  <c r="X65"/>
  <c r="Y65"/>
  <c r="Z65"/>
  <c r="AA65"/>
  <c r="T65"/>
  <c r="U65"/>
  <c r="P63"/>
  <c r="T63"/>
  <c r="U63"/>
  <c r="V63"/>
  <c r="W63"/>
  <c r="X63"/>
  <c r="Y63"/>
  <c r="Z63"/>
  <c r="AA63"/>
  <c r="P61"/>
  <c r="S61"/>
  <c r="V61"/>
  <c r="W61"/>
  <c r="X61"/>
  <c r="Y61"/>
  <c r="Z61"/>
  <c r="AA61"/>
  <c r="T61"/>
  <c r="U61"/>
  <c r="P59"/>
  <c r="T59"/>
  <c r="U59"/>
  <c r="S59"/>
  <c r="V59"/>
  <c r="W59"/>
  <c r="X59"/>
  <c r="Y59"/>
  <c r="Z59"/>
  <c r="AA59"/>
  <c r="P57"/>
  <c r="S57"/>
  <c r="V57"/>
  <c r="W57"/>
  <c r="X57"/>
  <c r="Y57"/>
  <c r="Z57"/>
  <c r="AA57"/>
  <c r="T57"/>
  <c r="U57"/>
  <c r="P55"/>
  <c r="T55"/>
  <c r="U55"/>
  <c r="S55"/>
  <c r="V55"/>
  <c r="W55"/>
  <c r="X55"/>
  <c r="Y55"/>
  <c r="Z55"/>
  <c r="AA55"/>
  <c r="P53"/>
  <c r="S53"/>
  <c r="V53"/>
  <c r="W53"/>
  <c r="X53"/>
  <c r="Y53"/>
  <c r="Z53"/>
  <c r="AA53"/>
  <c r="T53"/>
  <c r="U53"/>
  <c r="P51"/>
  <c r="T51"/>
  <c r="U51"/>
  <c r="S51"/>
  <c r="V51"/>
  <c r="W51"/>
  <c r="X51"/>
  <c r="Y51"/>
  <c r="Z51"/>
  <c r="AA51"/>
  <c r="P49"/>
  <c r="S49"/>
  <c r="V49"/>
  <c r="W49"/>
  <c r="X49"/>
  <c r="Y49"/>
  <c r="Z49"/>
  <c r="AA49"/>
  <c r="T49"/>
  <c r="U49"/>
  <c r="P47"/>
  <c r="T47"/>
  <c r="U47"/>
  <c r="S47"/>
  <c r="V47"/>
  <c r="W47"/>
  <c r="X47"/>
  <c r="Y47"/>
  <c r="Z47"/>
  <c r="AA47"/>
  <c r="P45"/>
  <c r="S45"/>
  <c r="V45"/>
  <c r="W45"/>
  <c r="X45"/>
  <c r="Y45"/>
  <c r="Z45"/>
  <c r="AA45"/>
  <c r="T45"/>
  <c r="U45"/>
  <c r="P41"/>
  <c r="Q41"/>
  <c r="S41"/>
  <c r="V41"/>
  <c r="W41"/>
  <c r="X41"/>
  <c r="Y41"/>
  <c r="Z41"/>
  <c r="AA41"/>
  <c r="R41"/>
  <c r="T41"/>
  <c r="U41"/>
  <c r="Q8"/>
  <c r="S8"/>
  <c r="V8"/>
  <c r="W8"/>
  <c r="X8"/>
  <c r="Y8"/>
  <c r="Z8"/>
  <c r="AA8"/>
  <c r="P8"/>
  <c r="R8"/>
  <c r="U8"/>
  <c r="EU42" i="1"/>
  <c r="GQ42"/>
  <c r="HD106"/>
  <c r="D3195" i="34" s="1"/>
  <c r="P14" i="11"/>
  <c r="EX16" i="1"/>
  <c r="EW16" s="1"/>
  <c r="EX12"/>
  <c r="EW12" s="1"/>
  <c r="EX8"/>
  <c r="EW8" s="1"/>
  <c r="EW9"/>
  <c r="FH10"/>
  <c r="FH14"/>
  <c r="FN6"/>
  <c r="AE6" i="35" s="1"/>
  <c r="Z105" i="11"/>
  <c r="Y105"/>
  <c r="Y101"/>
  <c r="Y97"/>
  <c r="Y93"/>
  <c r="X105"/>
  <c r="X101"/>
  <c r="X97"/>
  <c r="X93"/>
  <c r="W105"/>
  <c r="W101"/>
  <c r="W97"/>
  <c r="W93"/>
  <c r="V105"/>
  <c r="V101"/>
  <c r="V97"/>
  <c r="V93"/>
  <c r="EE6" i="1"/>
  <c r="EA6"/>
  <c r="EN6" s="1"/>
  <c r="DM6"/>
  <c r="CC6"/>
  <c r="BQ6"/>
  <c r="BM6"/>
  <c r="BZ6" s="1"/>
  <c r="AJ6"/>
  <c r="N6"/>
  <c r="T39" i="11"/>
  <c r="S38"/>
  <c r="S36"/>
  <c r="S34"/>
  <c r="S32"/>
  <c r="S30"/>
  <c r="S28"/>
  <c r="R39"/>
  <c r="R34"/>
  <c r="R28"/>
  <c r="R26"/>
  <c r="Q36"/>
  <c r="Q30"/>
  <c r="GC44" i="1"/>
  <c r="GF43"/>
  <c r="GD43"/>
  <c r="GC42"/>
  <c r="GF41"/>
  <c r="GD41"/>
  <c r="GC40"/>
  <c r="P37" i="11"/>
  <c r="P35"/>
  <c r="P33"/>
  <c r="GE25" i="1"/>
  <c r="GE23"/>
  <c r="GE21"/>
  <c r="GE12"/>
  <c r="GE11"/>
  <c r="EX14"/>
  <c r="EW14" s="1"/>
  <c r="EX10"/>
  <c r="EW10" s="1"/>
  <c r="FH8"/>
  <c r="FG8" s="1"/>
  <c r="FH12"/>
  <c r="FH16"/>
  <c r="FF6"/>
  <c r="AD6" i="35" s="1"/>
  <c r="AC6"/>
  <c r="ET19" i="1"/>
  <c r="GP19"/>
  <c r="ET23"/>
  <c r="GP23"/>
  <c r="ET25"/>
  <c r="GP25"/>
  <c r="ET29"/>
  <c r="GP29"/>
  <c r="ET31"/>
  <c r="GP31"/>
  <c r="ET33"/>
  <c r="GP33"/>
  <c r="ET35"/>
  <c r="GP35"/>
  <c r="ET37"/>
  <c r="GP37"/>
  <c r="F1294" i="34"/>
  <c r="BN47" i="1"/>
  <c r="BR47" s="1"/>
  <c r="F1296" i="34"/>
  <c r="DF47" i="1"/>
  <c r="DJ47" s="1"/>
  <c r="EK47"/>
  <c r="T1297" i="34"/>
  <c r="GN47" i="1"/>
  <c r="BV47"/>
  <c r="S1294" i="34"/>
  <c r="FW47" i="1"/>
  <c r="AZ47"/>
  <c r="T1293" i="34"/>
  <c r="F1327"/>
  <c r="CJ48" i="1"/>
  <c r="CN48" s="1"/>
  <c r="F1329" i="34"/>
  <c r="EB48" i="1"/>
  <c r="EF48" s="1"/>
  <c r="EJ48"/>
  <c r="S1329" i="34"/>
  <c r="DO48" i="1"/>
  <c r="T1328" i="34"/>
  <c r="GK48" i="1"/>
  <c r="S1325" i="34"/>
  <c r="AY48" i="1"/>
  <c r="FT48"/>
  <c r="AD48"/>
  <c r="T1324" i="34"/>
  <c r="F1356"/>
  <c r="U49" i="1"/>
  <c r="Y49" s="1"/>
  <c r="S1359" i="34"/>
  <c r="CR49" i="1"/>
  <c r="FZ49"/>
  <c r="BW49"/>
  <c r="T1358" i="34"/>
  <c r="F1389"/>
  <c r="AQ50" i="1"/>
  <c r="AU50" s="1"/>
  <c r="S1392" i="34"/>
  <c r="DN50" i="1"/>
  <c r="GH50"/>
  <c r="CS50"/>
  <c r="T1391" i="34"/>
  <c r="AC50" i="1"/>
  <c r="S1388" i="34"/>
  <c r="F1422"/>
  <c r="BN51" i="1"/>
  <c r="BR51" s="1"/>
  <c r="F1424" i="34"/>
  <c r="DF51" i="1"/>
  <c r="DJ51" s="1"/>
  <c r="EK51"/>
  <c r="T1425" i="34"/>
  <c r="GN51" i="1"/>
  <c r="BV51"/>
  <c r="S1422" i="34"/>
  <c r="FW51" i="1"/>
  <c r="AZ51"/>
  <c r="T1421" i="34"/>
  <c r="F1455"/>
  <c r="CJ52" i="1"/>
  <c r="CN52" s="1"/>
  <c r="F1457" i="34"/>
  <c r="EB52" i="1"/>
  <c r="EF52" s="1"/>
  <c r="EJ52"/>
  <c r="S1457" i="34"/>
  <c r="DO52" i="1"/>
  <c r="T1456" i="34"/>
  <c r="GK52" i="1"/>
  <c r="S1453" i="34"/>
  <c r="AY52" i="1"/>
  <c r="FT52"/>
  <c r="AD52"/>
  <c r="T1452" i="34"/>
  <c r="F1484"/>
  <c r="U53" i="1"/>
  <c r="Y53" s="1"/>
  <c r="S1487" i="34"/>
  <c r="CR53" i="1"/>
  <c r="FZ53"/>
  <c r="BW53"/>
  <c r="T1486" i="34"/>
  <c r="F1517"/>
  <c r="AQ54" i="1"/>
  <c r="AU54" s="1"/>
  <c r="S1520" i="34"/>
  <c r="DN54" i="1"/>
  <c r="GH54"/>
  <c r="CS54"/>
  <c r="T1519" i="34"/>
  <c r="AC54" i="1"/>
  <c r="S1516" i="34"/>
  <c r="F1550"/>
  <c r="BN55" i="1"/>
  <c r="BR55" s="1"/>
  <c r="F1552" i="34"/>
  <c r="DF55" i="1"/>
  <c r="DJ55" s="1"/>
  <c r="CR55"/>
  <c r="S1551" i="34"/>
  <c r="BW55" i="1"/>
  <c r="T1550" i="34"/>
  <c r="FZ55" i="1"/>
  <c r="F1581" i="34"/>
  <c r="AQ56" i="1"/>
  <c r="AU56" s="1"/>
  <c r="S1585" i="34"/>
  <c r="EJ56" i="1"/>
  <c r="GK56"/>
  <c r="DO56"/>
  <c r="T1584" i="34"/>
  <c r="AY56" i="1"/>
  <c r="S1581" i="34"/>
  <c r="AD56" i="1"/>
  <c r="T1580" i="34"/>
  <c r="FT56" i="1"/>
  <c r="F1612" i="34"/>
  <c r="U57" i="1"/>
  <c r="Y57" s="1"/>
  <c r="GN57"/>
  <c r="EK57"/>
  <c r="T1617" i="34"/>
  <c r="S1614"/>
  <c r="BV57" i="1"/>
  <c r="AZ57"/>
  <c r="T1613" i="34"/>
  <c r="FW57" i="1"/>
  <c r="F1647" i="34"/>
  <c r="CJ58" i="1"/>
  <c r="CN58" s="1"/>
  <c r="F1649" i="34"/>
  <c r="EB58" i="1"/>
  <c r="EF58" s="1"/>
  <c r="EJ58"/>
  <c r="S1649" i="34"/>
  <c r="DO58" i="1"/>
  <c r="T1648" i="34"/>
  <c r="GK58" i="1"/>
  <c r="S1645" i="34"/>
  <c r="AY58" i="1"/>
  <c r="FT58"/>
  <c r="AD58"/>
  <c r="T1644" i="34"/>
  <c r="F1676"/>
  <c r="U59" i="1"/>
  <c r="Y59" s="1"/>
  <c r="S1679" i="34"/>
  <c r="CR59" i="1"/>
  <c r="FZ59"/>
  <c r="BW59"/>
  <c r="T1678" i="34"/>
  <c r="F1709"/>
  <c r="AQ60" i="1"/>
  <c r="AU60" s="1"/>
  <c r="S1712" i="34"/>
  <c r="DN60" i="1"/>
  <c r="GH60"/>
  <c r="CS60"/>
  <c r="T1711" i="34"/>
  <c r="AC60" i="1"/>
  <c r="S1708" i="34"/>
  <c r="F1742"/>
  <c r="BN61" i="1"/>
  <c r="BR61" s="1"/>
  <c r="F1744" i="34"/>
  <c r="DF61" i="1"/>
  <c r="DJ61" s="1"/>
  <c r="EK61"/>
  <c r="T1745" i="34"/>
  <c r="GN61" i="1"/>
  <c r="BV61"/>
  <c r="S1742" i="34"/>
  <c r="FW61" i="1"/>
  <c r="AZ61"/>
  <c r="T1741" i="34"/>
  <c r="F1775"/>
  <c r="CJ62" i="1"/>
  <c r="CN62" s="1"/>
  <c r="F1777" i="34"/>
  <c r="EB62" i="1"/>
  <c r="EF62" s="1"/>
  <c r="EJ62"/>
  <c r="S1777" i="34"/>
  <c r="DO62" i="1"/>
  <c r="T1776" i="34"/>
  <c r="GK62" i="1"/>
  <c r="S1773" i="34"/>
  <c r="AY62" i="1"/>
  <c r="FT62"/>
  <c r="AD62"/>
  <c r="T1772" i="34"/>
  <c r="F1804"/>
  <c r="U63" i="1"/>
  <c r="Y63" s="1"/>
  <c r="S1807" i="34"/>
  <c r="CR63" i="1"/>
  <c r="FZ63"/>
  <c r="BW63"/>
  <c r="T1806" i="34"/>
  <c r="GN64" i="1"/>
  <c r="EK64"/>
  <c r="T1841" i="34"/>
  <c r="S1838"/>
  <c r="BV64" i="1"/>
  <c r="AZ64"/>
  <c r="T1837" i="34"/>
  <c r="FW64" i="1"/>
  <c r="F1872" i="34"/>
  <c r="DF65" i="1"/>
  <c r="DJ65" s="1"/>
  <c r="F1873" i="34"/>
  <c r="EB65" i="1"/>
  <c r="EF65" s="1"/>
  <c r="DN65"/>
  <c r="S1872" i="34"/>
  <c r="S1868"/>
  <c r="AC65" i="1"/>
  <c r="F1902" i="34"/>
  <c r="BN66" i="1"/>
  <c r="BR66" s="1"/>
  <c r="F1905" i="34"/>
  <c r="EB66" i="1"/>
  <c r="EF66" s="1"/>
  <c r="CR66"/>
  <c r="S1903" i="34"/>
  <c r="BW66" i="1"/>
  <c r="T1902" i="34"/>
  <c r="FZ66" i="1"/>
  <c r="F1933" i="34"/>
  <c r="AQ67" i="1"/>
  <c r="AU67" s="1"/>
  <c r="S1935" i="34"/>
  <c r="CR67" i="1"/>
  <c r="FZ67"/>
  <c r="BW67"/>
  <c r="T1934" i="34"/>
  <c r="M46" i="23"/>
  <c r="K47"/>
  <c r="K49"/>
  <c r="L45"/>
  <c r="T11"/>
  <c r="C11" s="1"/>
  <c r="CK11" i="3" s="1"/>
  <c r="T12" i="23"/>
  <c r="C12" s="1"/>
  <c r="CK12" i="3" s="1"/>
  <c r="T13" i="23"/>
  <c r="C13" s="1"/>
  <c r="CK13" i="3" s="1"/>
  <c r="T15" i="23"/>
  <c r="C15" s="1"/>
  <c r="CK15" i="3" s="1"/>
  <c r="T16" i="23"/>
  <c r="C16" s="1"/>
  <c r="CK16" i="3" s="1"/>
  <c r="T28" i="23"/>
  <c r="C28" s="1"/>
  <c r="CK28" i="3" s="1"/>
  <c r="T31" i="23"/>
  <c r="C31" s="1"/>
  <c r="CK31" i="3" s="1"/>
  <c r="T33" i="23"/>
  <c r="C33" s="1"/>
  <c r="CK33" i="3" s="1"/>
  <c r="T35" i="23"/>
  <c r="C35" s="1"/>
  <c r="CK35" i="3" s="1"/>
  <c r="AQ47" i="1"/>
  <c r="AU47" s="1"/>
  <c r="U48"/>
  <c r="Y48" s="1"/>
  <c r="AQ48"/>
  <c r="AU48" s="1"/>
  <c r="DF49"/>
  <c r="DJ49" s="1"/>
  <c r="EB49"/>
  <c r="EF49" s="1"/>
  <c r="BN50"/>
  <c r="BR50" s="1"/>
  <c r="EB50"/>
  <c r="EF50" s="1"/>
  <c r="HD50"/>
  <c r="D1403" i="34" s="1"/>
  <c r="AQ51" i="1"/>
  <c r="AU51" s="1"/>
  <c r="U52"/>
  <c r="Y52" s="1"/>
  <c r="AQ52"/>
  <c r="AU52" s="1"/>
  <c r="DF53"/>
  <c r="DJ53" s="1"/>
  <c r="EB53"/>
  <c r="EF53" s="1"/>
  <c r="BN54"/>
  <c r="BR54" s="1"/>
  <c r="EB54"/>
  <c r="EF54" s="1"/>
  <c r="HD54"/>
  <c r="D1531" i="34" s="1"/>
  <c r="BN56" i="1"/>
  <c r="BR56" s="1"/>
  <c r="CJ56"/>
  <c r="CN56" s="1"/>
  <c r="CJ57"/>
  <c r="CN57" s="1"/>
  <c r="DF57"/>
  <c r="DJ57" s="1"/>
  <c r="U58"/>
  <c r="Y58" s="1"/>
  <c r="AQ58"/>
  <c r="AU58" s="1"/>
  <c r="DF59"/>
  <c r="DJ59" s="1"/>
  <c r="EB59"/>
  <c r="EF59" s="1"/>
  <c r="BN60"/>
  <c r="BR60" s="1"/>
  <c r="EB60"/>
  <c r="EF60" s="1"/>
  <c r="HD60"/>
  <c r="D1723" i="34" s="1"/>
  <c r="AQ61" i="1"/>
  <c r="AU61" s="1"/>
  <c r="U62"/>
  <c r="Y62" s="1"/>
  <c r="AQ62"/>
  <c r="AU62" s="1"/>
  <c r="DF63"/>
  <c r="DJ63" s="1"/>
  <c r="EB63"/>
  <c r="EF63" s="1"/>
  <c r="CJ64"/>
  <c r="CN64" s="1"/>
  <c r="DF64"/>
  <c r="DJ64" s="1"/>
  <c r="U65"/>
  <c r="Y65" s="1"/>
  <c r="HD65"/>
  <c r="D1883" i="34" s="1"/>
  <c r="DF67" i="1"/>
  <c r="DJ67" s="1"/>
  <c r="EB67"/>
  <c r="EF67" s="1"/>
  <c r="ET17"/>
  <c r="GP17"/>
  <c r="ET21"/>
  <c r="GP21"/>
  <c r="ET27"/>
  <c r="GP27"/>
  <c r="F1295" i="34"/>
  <c r="CJ47" i="1"/>
  <c r="CN47" s="1"/>
  <c r="F1297" i="34"/>
  <c r="EB47" i="1"/>
  <c r="EF47" s="1"/>
  <c r="DN47"/>
  <c r="S1296" i="34"/>
  <c r="CS47" i="1"/>
  <c r="T1295" i="34"/>
  <c r="GH47" i="1"/>
  <c r="S1292" i="34"/>
  <c r="AC47" i="1"/>
  <c r="F1326" i="34"/>
  <c r="BN48" i="1"/>
  <c r="BR48" s="1"/>
  <c r="F1328" i="34"/>
  <c r="DF48" i="1"/>
  <c r="DJ48" s="1"/>
  <c r="CR48"/>
  <c r="S1327" i="34"/>
  <c r="BW48" i="1"/>
  <c r="T1326" i="34"/>
  <c r="FZ48" i="1"/>
  <c r="F1357" i="34"/>
  <c r="AQ49" i="1"/>
  <c r="AU49" s="1"/>
  <c r="S1361" i="34"/>
  <c r="EJ49" i="1"/>
  <c r="GK49"/>
  <c r="DO49"/>
  <c r="T1360" i="34"/>
  <c r="AY49" i="1"/>
  <c r="S1357" i="34"/>
  <c r="AD49" i="1"/>
  <c r="T1356" i="34"/>
  <c r="FT49" i="1"/>
  <c r="F1388" i="34"/>
  <c r="U50" i="1"/>
  <c r="Y50" s="1"/>
  <c r="GN50"/>
  <c r="EK50"/>
  <c r="T1393" i="34"/>
  <c r="S1390"/>
  <c r="BV50" i="1"/>
  <c r="AZ50"/>
  <c r="T1389" i="34"/>
  <c r="FW50" i="1"/>
  <c r="F1423" i="34"/>
  <c r="CJ51" i="1"/>
  <c r="CN51" s="1"/>
  <c r="F1425" i="34"/>
  <c r="EB51" i="1"/>
  <c r="EF51" s="1"/>
  <c r="DN51"/>
  <c r="S1424" i="34"/>
  <c r="CS51" i="1"/>
  <c r="T1423" i="34"/>
  <c r="GH51" i="1"/>
  <c r="S1420" i="34"/>
  <c r="AC51" i="1"/>
  <c r="F1454" i="34"/>
  <c r="BN52" i="1"/>
  <c r="BR52" s="1"/>
  <c r="F1456" i="34"/>
  <c r="DF52" i="1"/>
  <c r="DJ52" s="1"/>
  <c r="CR52"/>
  <c r="S1455" i="34"/>
  <c r="BW52" i="1"/>
  <c r="T1454" i="34"/>
  <c r="FZ52" i="1"/>
  <c r="F1485" i="34"/>
  <c r="AQ53" i="1"/>
  <c r="AU53" s="1"/>
  <c r="S1489" i="34"/>
  <c r="EJ53" i="1"/>
  <c r="GK53"/>
  <c r="DO53"/>
  <c r="T1488" i="34"/>
  <c r="AY53" i="1"/>
  <c r="S1485" i="34"/>
  <c r="AD53" i="1"/>
  <c r="T1484" i="34"/>
  <c r="FT53" i="1"/>
  <c r="F1516" i="34"/>
  <c r="U54" i="1"/>
  <c r="Y54" s="1"/>
  <c r="GN54"/>
  <c r="EK54"/>
  <c r="T1521" i="34"/>
  <c r="S1518"/>
  <c r="BV54" i="1"/>
  <c r="AZ54"/>
  <c r="T1517" i="34"/>
  <c r="FW54" i="1"/>
  <c r="F1551" i="34"/>
  <c r="CJ55" i="1"/>
  <c r="CN55" s="1"/>
  <c r="F1553" i="34"/>
  <c r="EB55" i="1"/>
  <c r="EF55" s="1"/>
  <c r="EJ55"/>
  <c r="S1553" i="34"/>
  <c r="DO55" i="1"/>
  <c r="T1552" i="34"/>
  <c r="GK55" i="1"/>
  <c r="S1549" i="34"/>
  <c r="AY55" i="1"/>
  <c r="FT55"/>
  <c r="AD55"/>
  <c r="T1548" i="34"/>
  <c r="F1580"/>
  <c r="U56" i="1"/>
  <c r="Y56" s="1"/>
  <c r="S1583" i="34"/>
  <c r="CR56" i="1"/>
  <c r="FZ56"/>
  <c r="BW56"/>
  <c r="T1582" i="34"/>
  <c r="F1613"/>
  <c r="AQ57" i="1"/>
  <c r="AU57" s="1"/>
  <c r="S1616" i="34"/>
  <c r="DN57" i="1"/>
  <c r="GH57"/>
  <c r="CS57"/>
  <c r="T1615" i="34"/>
  <c r="AC57" i="1"/>
  <c r="S1612" i="34"/>
  <c r="F1646"/>
  <c r="BN58" i="1"/>
  <c r="BR58" s="1"/>
  <c r="F1648" i="34"/>
  <c r="DF58" i="1"/>
  <c r="DJ58" s="1"/>
  <c r="CR58"/>
  <c r="S1647" i="34"/>
  <c r="BW58" i="1"/>
  <c r="T1646" i="34"/>
  <c r="FZ58" i="1"/>
  <c r="F1677" i="34"/>
  <c r="AQ59" i="1"/>
  <c r="AU59" s="1"/>
  <c r="S1681" i="34"/>
  <c r="EJ59" i="1"/>
  <c r="GK59"/>
  <c r="DO59"/>
  <c r="T1680" i="34"/>
  <c r="AY59" i="1"/>
  <c r="S1677" i="34"/>
  <c r="AD59" i="1"/>
  <c r="T1676" i="34"/>
  <c r="FT59" i="1"/>
  <c r="F1708" i="34"/>
  <c r="U60" i="1"/>
  <c r="Y60" s="1"/>
  <c r="GN60"/>
  <c r="EK60"/>
  <c r="T1713" i="34"/>
  <c r="S1710"/>
  <c r="BV60" i="1"/>
  <c r="AZ60"/>
  <c r="T1709" i="34"/>
  <c r="FW60" i="1"/>
  <c r="F1743" i="34"/>
  <c r="CJ61" i="1"/>
  <c r="CN61" s="1"/>
  <c r="F1745" i="34"/>
  <c r="EB61" i="1"/>
  <c r="EF61" s="1"/>
  <c r="DN61"/>
  <c r="S1744" i="34"/>
  <c r="CS61" i="1"/>
  <c r="T1743" i="34"/>
  <c r="GH61" i="1"/>
  <c r="S1740" i="34"/>
  <c r="AC61" i="1"/>
  <c r="F1774" i="34"/>
  <c r="BN62" i="1"/>
  <c r="BR62" s="1"/>
  <c r="F1776" i="34"/>
  <c r="DF62" i="1"/>
  <c r="DJ62" s="1"/>
  <c r="CR62"/>
  <c r="S1775" i="34"/>
  <c r="BW62" i="1"/>
  <c r="T1774" i="34"/>
  <c r="FZ62" i="1"/>
  <c r="F1805" i="34"/>
  <c r="AQ63" i="1"/>
  <c r="AU63" s="1"/>
  <c r="S1809" i="34"/>
  <c r="EJ63" i="1"/>
  <c r="GK63"/>
  <c r="DO63"/>
  <c r="T1808" i="34"/>
  <c r="AY63" i="1"/>
  <c r="S1805" i="34"/>
  <c r="AD63" i="1"/>
  <c r="T1804" i="34"/>
  <c r="FT63" i="1"/>
  <c r="F1836" i="34"/>
  <c r="U64" i="1"/>
  <c r="Y64" s="1"/>
  <c r="F1837" i="34"/>
  <c r="AQ64" i="1"/>
  <c r="AU64" s="1"/>
  <c r="S1840" i="34"/>
  <c r="DN64" i="1"/>
  <c r="GH64"/>
  <c r="CS64"/>
  <c r="T1839" i="34"/>
  <c r="AC64" i="1"/>
  <c r="S1836" i="34"/>
  <c r="F1870"/>
  <c r="BN65" i="1"/>
  <c r="BR65" s="1"/>
  <c r="F1871" i="34"/>
  <c r="CJ65" i="1"/>
  <c r="CN65" s="1"/>
  <c r="EK65"/>
  <c r="T1873" i="34"/>
  <c r="GN65" i="1"/>
  <c r="BV65"/>
  <c r="S1870" i="34"/>
  <c r="FW65" i="1"/>
  <c r="AZ65"/>
  <c r="T1869" i="34"/>
  <c r="F1903"/>
  <c r="CJ66" i="1"/>
  <c r="CN66" s="1"/>
  <c r="F1904" i="34"/>
  <c r="DF66" i="1"/>
  <c r="DJ66" s="1"/>
  <c r="EJ66"/>
  <c r="S1905" i="34"/>
  <c r="DO66" i="1"/>
  <c r="T1904" i="34"/>
  <c r="GK66" i="1"/>
  <c r="S1901" i="34"/>
  <c r="AY66" i="1"/>
  <c r="FT66"/>
  <c r="AD66"/>
  <c r="T1900" i="34"/>
  <c r="F1932"/>
  <c r="U67" i="1"/>
  <c r="Y67" s="1"/>
  <c r="S1937" i="34"/>
  <c r="EJ67" i="1"/>
  <c r="GK67"/>
  <c r="DO67"/>
  <c r="T1936" i="34"/>
  <c r="AY67" i="1"/>
  <c r="S1933" i="34"/>
  <c r="AD67" i="1"/>
  <c r="T1932" i="34"/>
  <c r="FT67" i="1"/>
  <c r="F1964" i="34"/>
  <c r="U68" i="1"/>
  <c r="Y68" s="1"/>
  <c r="FT68"/>
  <c r="AD68"/>
  <c r="T1964" i="34"/>
  <c r="Z6" i="35"/>
  <c r="T10" i="23"/>
  <c r="C10" s="1"/>
  <c r="CK10" i="3" s="1"/>
  <c r="T14" i="23"/>
  <c r="C14" s="1"/>
  <c r="CK14" i="3" s="1"/>
  <c r="T27" i="23"/>
  <c r="C27" s="1"/>
  <c r="CK27" i="3" s="1"/>
  <c r="T29" i="23"/>
  <c r="C29" s="1"/>
  <c r="CK29" i="3" s="1"/>
  <c r="T32" i="23"/>
  <c r="C32" s="1"/>
  <c r="CK32" i="3" s="1"/>
  <c r="T34" i="23"/>
  <c r="C34" s="1"/>
  <c r="CK34" i="3" s="1"/>
  <c r="T36" i="23"/>
  <c r="C36" s="1"/>
  <c r="CK36" i="3" s="1"/>
  <c r="U47" i="1"/>
  <c r="Y47" s="1"/>
  <c r="HD47"/>
  <c r="D1307" i="34" s="1"/>
  <c r="BN49" i="1"/>
  <c r="BR49" s="1"/>
  <c r="CJ49"/>
  <c r="CN49" s="1"/>
  <c r="CJ50"/>
  <c r="CN50" s="1"/>
  <c r="DF50"/>
  <c r="DJ50" s="1"/>
  <c r="U51"/>
  <c r="Y51" s="1"/>
  <c r="HD51"/>
  <c r="D1435" i="34" s="1"/>
  <c r="BN53" i="1"/>
  <c r="BR53" s="1"/>
  <c r="CJ53"/>
  <c r="CN53" s="1"/>
  <c r="CJ54"/>
  <c r="CN54" s="1"/>
  <c r="DF54"/>
  <c r="DJ54" s="1"/>
  <c r="U55"/>
  <c r="Y55" s="1"/>
  <c r="AQ55"/>
  <c r="AU55" s="1"/>
  <c r="DF56"/>
  <c r="DJ56" s="1"/>
  <c r="EB56"/>
  <c r="EF56" s="1"/>
  <c r="BN57"/>
  <c r="BR57" s="1"/>
  <c r="EB57"/>
  <c r="EF57" s="1"/>
  <c r="HD57"/>
  <c r="D1627" i="34" s="1"/>
  <c r="BN59" i="1"/>
  <c r="BR59" s="1"/>
  <c r="CJ59"/>
  <c r="CN59" s="1"/>
  <c r="CJ60"/>
  <c r="CN60" s="1"/>
  <c r="DF60"/>
  <c r="DJ60" s="1"/>
  <c r="U61"/>
  <c r="Y61" s="1"/>
  <c r="HD61"/>
  <c r="D1755" i="34" s="1"/>
  <c r="BN63" i="1"/>
  <c r="BR63" s="1"/>
  <c r="CJ63"/>
  <c r="CN63" s="1"/>
  <c r="BN64"/>
  <c r="BR64" s="1"/>
  <c r="EB64"/>
  <c r="EF64" s="1"/>
  <c r="HD64"/>
  <c r="D1851" i="34" s="1"/>
  <c r="AQ65" i="1"/>
  <c r="AU65" s="1"/>
  <c r="U66"/>
  <c r="Y66" s="1"/>
  <c r="AQ66"/>
  <c r="AU66" s="1"/>
  <c r="BN67"/>
  <c r="BR67" s="1"/>
  <c r="CJ67"/>
  <c r="CN67" s="1"/>
  <c r="AH216" i="36"/>
  <c r="DN17" i="1"/>
  <c r="AH116" i="36"/>
  <c r="BV17" i="1"/>
  <c r="AH217" i="36"/>
  <c r="DN18" i="1"/>
  <c r="AH117" i="36"/>
  <c r="BV18" i="1"/>
  <c r="AH218" i="36"/>
  <c r="DN19" i="1"/>
  <c r="AH118" i="36"/>
  <c r="BV19" i="1"/>
  <c r="AH219" i="36"/>
  <c r="DN20" i="1"/>
  <c r="AH119" i="36"/>
  <c r="BV20" i="1"/>
  <c r="AH220" i="36"/>
  <c r="DN21" i="1"/>
  <c r="AH120" i="36"/>
  <c r="BV21" i="1"/>
  <c r="AH221" i="36"/>
  <c r="DN22" i="1"/>
  <c r="AH121" i="36"/>
  <c r="BV22" i="1"/>
  <c r="AH222" i="36"/>
  <c r="DN23" i="1"/>
  <c r="AH122" i="36"/>
  <c r="BV23" i="1"/>
  <c r="AH223" i="36"/>
  <c r="DN24" i="1"/>
  <c r="AH123" i="36"/>
  <c r="BV24" i="1"/>
  <c r="AH224" i="36"/>
  <c r="DN25" i="1"/>
  <c r="AH124" i="36"/>
  <c r="BV25" i="1"/>
  <c r="AH225" i="36"/>
  <c r="DN26" i="1"/>
  <c r="AH125" i="36"/>
  <c r="BV26" i="1"/>
  <c r="T76" i="36"/>
  <c r="BC27" i="1"/>
  <c r="T126" i="36"/>
  <c r="BZ27" i="1"/>
  <c r="AH276" i="36"/>
  <c r="EJ27" i="1"/>
  <c r="AH176" i="36"/>
  <c r="CR27" i="1"/>
  <c r="AH76" i="36"/>
  <c r="AY27" i="1"/>
  <c r="T77" i="36"/>
  <c r="BC28" i="1"/>
  <c r="T127" i="36"/>
  <c r="BZ28" i="1"/>
  <c r="AH277" i="36"/>
  <c r="EJ28" i="1"/>
  <c r="AH177" i="36"/>
  <c r="CR28" i="1"/>
  <c r="AH77" i="36"/>
  <c r="AY28" i="1"/>
  <c r="T78" i="36"/>
  <c r="BC29" i="1"/>
  <c r="T128" i="36"/>
  <c r="BZ29" i="1"/>
  <c r="AH278" i="36"/>
  <c r="EJ29" i="1"/>
  <c r="AH178" i="36"/>
  <c r="CR29" i="1"/>
  <c r="AH78" i="36"/>
  <c r="AY29" i="1"/>
  <c r="T79" i="36"/>
  <c r="BC30" i="1"/>
  <c r="T129" i="36"/>
  <c r="BZ30" i="1"/>
  <c r="AH279" i="36"/>
  <c r="EJ30" i="1"/>
  <c r="AH179" i="36"/>
  <c r="CR30" i="1"/>
  <c r="T751" i="34" s="1"/>
  <c r="AH79" i="36"/>
  <c r="AY30" i="1"/>
  <c r="T80" i="36"/>
  <c r="BC31" i="1"/>
  <c r="T130" i="36"/>
  <c r="BZ31" i="1"/>
  <c r="AH280" i="36"/>
  <c r="EJ31" i="1"/>
  <c r="AH180" i="36"/>
  <c r="CR31" i="1"/>
  <c r="AH80" i="36"/>
  <c r="AY31" i="1"/>
  <c r="T81" i="36"/>
  <c r="BC32" i="1"/>
  <c r="T131" i="36"/>
  <c r="BZ32" i="1"/>
  <c r="AH281" i="36"/>
  <c r="EJ32" i="1"/>
  <c r="AH181" i="36"/>
  <c r="CR32" i="1"/>
  <c r="AH81" i="36"/>
  <c r="AY32" i="1"/>
  <c r="T82" i="36"/>
  <c r="BC33" i="1"/>
  <c r="T132" i="36"/>
  <c r="BZ33" i="1"/>
  <c r="AH282" i="36"/>
  <c r="EJ33" i="1"/>
  <c r="AH182" i="36"/>
  <c r="CR33" i="1"/>
  <c r="AH82" i="36"/>
  <c r="AY33" i="1"/>
  <c r="T83" i="36"/>
  <c r="BC34" i="1"/>
  <c r="T133" i="36"/>
  <c r="BZ34" i="1"/>
  <c r="AH283" i="36"/>
  <c r="EJ34" i="1"/>
  <c r="AH183" i="36"/>
  <c r="CR34" i="1"/>
  <c r="AH83" i="36"/>
  <c r="AY34" i="1"/>
  <c r="T84" i="36"/>
  <c r="BC35" i="1"/>
  <c r="T134" i="36"/>
  <c r="BZ35" i="1"/>
  <c r="AH284" i="36"/>
  <c r="EJ35" i="1"/>
  <c r="AH184" i="36"/>
  <c r="CR35" i="1"/>
  <c r="AH84" i="36"/>
  <c r="AY35" i="1"/>
  <c r="T85" i="36"/>
  <c r="BC36" i="1"/>
  <c r="T135" i="36"/>
  <c r="BZ36" i="1"/>
  <c r="AH235" i="36"/>
  <c r="DN36" i="1"/>
  <c r="AH135" i="36"/>
  <c r="BV36" i="1"/>
  <c r="AH236" i="36"/>
  <c r="DN37" i="1"/>
  <c r="AH136" i="36"/>
  <c r="BV37" i="1"/>
  <c r="AH287" i="36"/>
  <c r="EJ38" i="1"/>
  <c r="AH187" i="36"/>
  <c r="CR38" i="1"/>
  <c r="AH87" i="36"/>
  <c r="AY38" i="1"/>
  <c r="DX39"/>
  <c r="K288" i="36"/>
  <c r="AH288"/>
  <c r="EJ39" i="1"/>
  <c r="K289" i="36"/>
  <c r="DX40" i="1"/>
  <c r="AH289" i="36"/>
  <c r="EJ40" i="1"/>
  <c r="DX41"/>
  <c r="K290" i="36"/>
  <c r="AH290"/>
  <c r="EJ41" i="1"/>
  <c r="K291" i="36"/>
  <c r="DX42" i="1"/>
  <c r="AH291" i="36"/>
  <c r="EJ42" i="1"/>
  <c r="DX43"/>
  <c r="K292" i="36"/>
  <c r="AH292"/>
  <c r="EJ43" i="1"/>
  <c r="K293" i="36"/>
  <c r="DX44" i="1"/>
  <c r="AH293" i="36"/>
  <c r="EJ44" i="1"/>
  <c r="K295" i="36"/>
  <c r="DX46" i="1"/>
  <c r="CR68"/>
  <c r="S1967" i="34"/>
  <c r="BQ69" i="1"/>
  <c r="N1998" i="34"/>
  <c r="CM69" i="1"/>
  <c r="N1999" i="34"/>
  <c r="DO69" i="1"/>
  <c r="T2000" i="34"/>
  <c r="CQ69" i="1"/>
  <c r="R1999" i="34"/>
  <c r="AC69" i="1"/>
  <c r="S1996" i="34"/>
  <c r="X70" i="1"/>
  <c r="N2028" i="34"/>
  <c r="AT70" i="1"/>
  <c r="N2029" i="34"/>
  <c r="BV70" i="1"/>
  <c r="S2030" i="34"/>
  <c r="AX70" i="1"/>
  <c r="R2029" i="34"/>
  <c r="AT71" i="1"/>
  <c r="N2061" i="34"/>
  <c r="EJ71" i="1"/>
  <c r="S2065" i="34"/>
  <c r="AZ71" i="1"/>
  <c r="T2061" i="34"/>
  <c r="AB71" i="1"/>
  <c r="R2060" i="34"/>
  <c r="DI72" i="1"/>
  <c r="N2096" i="34"/>
  <c r="EE72" i="1"/>
  <c r="N2097" i="34"/>
  <c r="EI72" i="1"/>
  <c r="R2097" i="34"/>
  <c r="BW72" i="1"/>
  <c r="T2094" i="34"/>
  <c r="DN73" i="1"/>
  <c r="S2128" i="34"/>
  <c r="AD73" i="1"/>
  <c r="T2124" i="34"/>
  <c r="X74" i="1"/>
  <c r="N2156" i="34"/>
  <c r="CR74" i="1"/>
  <c r="S2159" i="34"/>
  <c r="BQ75" i="1"/>
  <c r="N2190" i="34"/>
  <c r="EE75" i="1"/>
  <c r="N2193" i="34"/>
  <c r="EK75" i="1"/>
  <c r="T2193" i="34"/>
  <c r="DM75" i="1"/>
  <c r="R2192" i="34"/>
  <c r="AY75" i="1"/>
  <c r="S2189" i="34"/>
  <c r="DI76" i="1"/>
  <c r="N2224" i="34"/>
  <c r="EE76" i="1"/>
  <c r="N2225" i="34"/>
  <c r="EI76" i="1"/>
  <c r="R2225" i="34"/>
  <c r="BW76" i="1"/>
  <c r="T2222" i="34"/>
  <c r="AT77" i="1"/>
  <c r="N2253" i="34"/>
  <c r="EJ77" i="1"/>
  <c r="S2257" i="34"/>
  <c r="AZ77" i="1"/>
  <c r="T2253" i="34"/>
  <c r="AB77" i="1"/>
  <c r="R2252" i="34"/>
  <c r="CM78" i="1"/>
  <c r="N2287" i="34"/>
  <c r="DI78" i="1"/>
  <c r="N2288" i="34"/>
  <c r="CS78" i="1"/>
  <c r="T2287" i="34"/>
  <c r="BU78" i="1"/>
  <c r="R2286" i="34"/>
  <c r="BQ79" i="1"/>
  <c r="N2318" i="34"/>
  <c r="CM79" i="1"/>
  <c r="N2319" i="34"/>
  <c r="DO79" i="1"/>
  <c r="T2320" i="34"/>
  <c r="CQ79" i="1"/>
  <c r="R2319" i="34"/>
  <c r="AC79" i="1"/>
  <c r="S2316" i="34"/>
  <c r="X80" i="1"/>
  <c r="N2348" i="34"/>
  <c r="AT80" i="1"/>
  <c r="N2349" i="34"/>
  <c r="BX80" i="1"/>
  <c r="U2350" i="34"/>
  <c r="S2351"/>
  <c r="CR80" i="1"/>
  <c r="F2381" i="34"/>
  <c r="AQ81" i="1"/>
  <c r="AU81" s="1"/>
  <c r="S2384" i="34"/>
  <c r="DN81" i="1"/>
  <c r="GH81"/>
  <c r="CS81"/>
  <c r="T2383" i="34"/>
  <c r="AC81" i="1"/>
  <c r="S2380" i="34"/>
  <c r="F2414"/>
  <c r="BN82" i="1"/>
  <c r="BR82" s="1"/>
  <c r="F2416" i="34"/>
  <c r="DF82" i="1"/>
  <c r="DJ82" s="1"/>
  <c r="CR82"/>
  <c r="S2415" i="34"/>
  <c r="BW82" i="1"/>
  <c r="T2414" i="34"/>
  <c r="FZ82" i="1"/>
  <c r="F2445" i="34"/>
  <c r="AQ83" i="1"/>
  <c r="AU83" s="1"/>
  <c r="S2448" i="34"/>
  <c r="DN83" i="1"/>
  <c r="GH83"/>
  <c r="CS83"/>
  <c r="T2447" i="34"/>
  <c r="AC83" i="1"/>
  <c r="S2444" i="34"/>
  <c r="F2478"/>
  <c r="BN84" i="1"/>
  <c r="BR84" s="1"/>
  <c r="F2480" i="34"/>
  <c r="DF84" i="1"/>
  <c r="DJ84" s="1"/>
  <c r="CR84"/>
  <c r="S2479" i="34"/>
  <c r="BW84" i="1"/>
  <c r="T2478" i="34"/>
  <c r="FZ84" i="1"/>
  <c r="F2509" i="34"/>
  <c r="AQ85" i="1"/>
  <c r="AU85" s="1"/>
  <c r="S2512" i="34"/>
  <c r="DN85" i="1"/>
  <c r="GH85"/>
  <c r="CS85"/>
  <c r="T2511" i="34"/>
  <c r="AC85" i="1"/>
  <c r="S2508" i="34"/>
  <c r="BN68" i="1"/>
  <c r="BR68" s="1"/>
  <c r="EB68"/>
  <c r="EF68" s="1"/>
  <c r="DN68"/>
  <c r="BN70"/>
  <c r="BR70" s="1"/>
  <c r="CJ70"/>
  <c r="CN70" s="1"/>
  <c r="HD70"/>
  <c r="D2043" i="34" s="1"/>
  <c r="CJ71" i="1"/>
  <c r="CN71" s="1"/>
  <c r="DF71"/>
  <c r="DJ71" s="1"/>
  <c r="U72"/>
  <c r="Y72" s="1"/>
  <c r="AQ72"/>
  <c r="AU72" s="1"/>
  <c r="HD72"/>
  <c r="D2107" i="34" s="1"/>
  <c r="E2124"/>
  <c r="E2125"/>
  <c r="DF73" i="1"/>
  <c r="DJ73" s="1"/>
  <c r="EB73"/>
  <c r="EF73" s="1"/>
  <c r="BN74"/>
  <c r="BR74" s="1"/>
  <c r="EB74"/>
  <c r="EF74" s="1"/>
  <c r="AQ75"/>
  <c r="AU75" s="1"/>
  <c r="U76"/>
  <c r="Y76" s="1"/>
  <c r="AQ76"/>
  <c r="AU76" s="1"/>
  <c r="HD76"/>
  <c r="D2235" i="34" s="1"/>
  <c r="E2252"/>
  <c r="I2253"/>
  <c r="K2253"/>
  <c r="CJ77" i="1"/>
  <c r="CN77" s="1"/>
  <c r="DF77"/>
  <c r="DJ77" s="1"/>
  <c r="BV77"/>
  <c r="U78"/>
  <c r="Y78" s="1"/>
  <c r="E2286" i="34"/>
  <c r="I2287"/>
  <c r="K2287"/>
  <c r="I2288"/>
  <c r="K2288"/>
  <c r="E2289"/>
  <c r="AC78" i="1"/>
  <c r="I2318" i="34"/>
  <c r="K2318"/>
  <c r="I2319"/>
  <c r="K2319"/>
  <c r="E2320"/>
  <c r="E2321"/>
  <c r="AY79" i="1"/>
  <c r="BN80"/>
  <c r="BR80" s="1"/>
  <c r="DF80"/>
  <c r="DJ80" s="1"/>
  <c r="EB80"/>
  <c r="EF80" s="1"/>
  <c r="BN81"/>
  <c r="BR81" s="1"/>
  <c r="EB81"/>
  <c r="EF81" s="1"/>
  <c r="HD81"/>
  <c r="D2395" i="34" s="1"/>
  <c r="BN83" i="1"/>
  <c r="BR83" s="1"/>
  <c r="EB83"/>
  <c r="EF83" s="1"/>
  <c r="HD83"/>
  <c r="D2459" i="34" s="1"/>
  <c r="BN85" i="1"/>
  <c r="BR85" s="1"/>
  <c r="EB85"/>
  <c r="EF85" s="1"/>
  <c r="HD85"/>
  <c r="D2523" i="34" s="1"/>
  <c r="DX45" i="1"/>
  <c r="K294" i="36"/>
  <c r="AT68" i="1"/>
  <c r="N1965" i="34"/>
  <c r="EJ68" i="1"/>
  <c r="S1969" i="34"/>
  <c r="AZ68" i="1"/>
  <c r="T1965" i="34"/>
  <c r="DI69" i="1"/>
  <c r="N2000" i="34"/>
  <c r="EE69" i="1"/>
  <c r="N2001" i="34"/>
  <c r="EI69" i="1"/>
  <c r="R2001" i="34"/>
  <c r="BW69" i="1"/>
  <c r="T1998" i="34"/>
  <c r="DN70" i="1"/>
  <c r="S2032" i="34"/>
  <c r="AD70" i="1"/>
  <c r="T2028" i="34"/>
  <c r="X71" i="1"/>
  <c r="N2060" i="34"/>
  <c r="CR71" i="1"/>
  <c r="S2063" i="34"/>
  <c r="BQ72" i="1"/>
  <c r="N2094" i="34"/>
  <c r="CM72" i="1"/>
  <c r="N2095" i="34"/>
  <c r="DO72" i="1"/>
  <c r="T2096" i="34"/>
  <c r="CQ72" i="1"/>
  <c r="R2095" i="34"/>
  <c r="AC72" i="1"/>
  <c r="S2092" i="34"/>
  <c r="X73" i="1"/>
  <c r="N2124" i="34"/>
  <c r="AT73" i="1"/>
  <c r="N2125" i="34"/>
  <c r="BV73" i="1"/>
  <c r="S2126" i="34"/>
  <c r="AX73" i="1"/>
  <c r="R2125" i="34"/>
  <c r="AT74" i="1"/>
  <c r="N2157" i="34"/>
  <c r="EJ74" i="1"/>
  <c r="S2161" i="34"/>
  <c r="AZ74" i="1"/>
  <c r="T2157" i="34"/>
  <c r="AB74" i="1"/>
  <c r="R2156" i="34"/>
  <c r="CM75" i="1"/>
  <c r="N2191" i="34"/>
  <c r="DI75" i="1"/>
  <c r="N2192" i="34"/>
  <c r="CS75" i="1"/>
  <c r="T2191" i="34"/>
  <c r="BU75" i="1"/>
  <c r="R2190" i="34"/>
  <c r="BQ76" i="1"/>
  <c r="N2222" i="34"/>
  <c r="CM76" i="1"/>
  <c r="N2223" i="34"/>
  <c r="DO76" i="1"/>
  <c r="T2224" i="34"/>
  <c r="CQ76" i="1"/>
  <c r="R2223" i="34"/>
  <c r="AC76" i="1"/>
  <c r="S2220" i="34"/>
  <c r="X77" i="1"/>
  <c r="N2252" i="34"/>
  <c r="CR77" i="1"/>
  <c r="S2255" i="34"/>
  <c r="BQ78" i="1"/>
  <c r="N2286" i="34"/>
  <c r="EE78" i="1"/>
  <c r="N2289" i="34"/>
  <c r="EK78" i="1"/>
  <c r="T2289" i="34"/>
  <c r="DM78" i="1"/>
  <c r="R2288" i="34"/>
  <c r="AY78" i="1"/>
  <c r="S2285" i="34"/>
  <c r="DI79" i="1"/>
  <c r="N2320" i="34"/>
  <c r="EE79" i="1"/>
  <c r="N2321" i="34"/>
  <c r="EI79" i="1"/>
  <c r="R2321" i="34"/>
  <c r="BW79" i="1"/>
  <c r="T2318" i="34"/>
  <c r="S2353"/>
  <c r="EJ80" i="1"/>
  <c r="GK80"/>
  <c r="DO80"/>
  <c r="T2352" i="34"/>
  <c r="FW80" i="1"/>
  <c r="AZ80"/>
  <c r="T2349" i="34"/>
  <c r="AD80" i="1"/>
  <c r="T2348" i="34"/>
  <c r="FT80" i="1"/>
  <c r="F2380" i="34"/>
  <c r="U81" i="1"/>
  <c r="Y81" s="1"/>
  <c r="GN81"/>
  <c r="EK81"/>
  <c r="T2385" i="34"/>
  <c r="S2382"/>
  <c r="BV81" i="1"/>
  <c r="AZ81"/>
  <c r="T2381" i="34"/>
  <c r="FW81" i="1"/>
  <c r="F2415" i="34"/>
  <c r="CJ82" i="1"/>
  <c r="CN82" s="1"/>
  <c r="F2417" i="34"/>
  <c r="EB82" i="1"/>
  <c r="EF82" s="1"/>
  <c r="EJ82"/>
  <c r="S2417" i="34"/>
  <c r="DO82" i="1"/>
  <c r="T2416" i="34"/>
  <c r="GK82" i="1"/>
  <c r="S2413" i="34"/>
  <c r="AY82" i="1"/>
  <c r="FT82"/>
  <c r="AD82"/>
  <c r="T2412" i="34"/>
  <c r="F2444"/>
  <c r="U83" i="1"/>
  <c r="Y83" s="1"/>
  <c r="GN83"/>
  <c r="EK83"/>
  <c r="T2449" i="34"/>
  <c r="S2446"/>
  <c r="BV83" i="1"/>
  <c r="AZ83"/>
  <c r="T2445" i="34"/>
  <c r="FW83" i="1"/>
  <c r="F2479" i="34"/>
  <c r="CJ84" i="1"/>
  <c r="CN84" s="1"/>
  <c r="F2481" i="34"/>
  <c r="EB84" i="1"/>
  <c r="EF84" s="1"/>
  <c r="EJ84"/>
  <c r="S2481" i="34"/>
  <c r="DO84" i="1"/>
  <c r="T2480" i="34"/>
  <c r="GK84" i="1"/>
  <c r="S2477" i="34"/>
  <c r="AY84" i="1"/>
  <c r="FT84"/>
  <c r="AD84"/>
  <c r="T2476" i="34"/>
  <c r="F2508"/>
  <c r="U85" i="1"/>
  <c r="Y85" s="1"/>
  <c r="GN85"/>
  <c r="EK85"/>
  <c r="T2513" i="34"/>
  <c r="S2510"/>
  <c r="BV85" i="1"/>
  <c r="AZ85"/>
  <c r="T2509" i="34"/>
  <c r="FW85" i="1"/>
  <c r="F2542" i="34"/>
  <c r="BN86" i="1"/>
  <c r="BR86" s="1"/>
  <c r="J8" i="23"/>
  <c r="R8" s="1"/>
  <c r="O8"/>
  <c r="P8" s="1"/>
  <c r="I8"/>
  <c r="J9"/>
  <c r="R9" s="1"/>
  <c r="O9"/>
  <c r="P9" s="1"/>
  <c r="I9"/>
  <c r="J17"/>
  <c r="R17" s="1"/>
  <c r="O17"/>
  <c r="P17" s="1"/>
  <c r="I17"/>
  <c r="K333" i="34"/>
  <c r="AP17" i="1"/>
  <c r="R333" i="34"/>
  <c r="N334"/>
  <c r="BQ17" i="1"/>
  <c r="BM17"/>
  <c r="E335" i="34"/>
  <c r="CI17" i="1"/>
  <c r="CC17"/>
  <c r="R335" i="34"/>
  <c r="D336"/>
  <c r="F336"/>
  <c r="DE17" i="1"/>
  <c r="Q336" i="34"/>
  <c r="S336"/>
  <c r="K337"/>
  <c r="EA17" i="1"/>
  <c r="EI17"/>
  <c r="CQ17"/>
  <c r="AX17"/>
  <c r="J18" i="23"/>
  <c r="R18" s="1"/>
  <c r="O18"/>
  <c r="P18" s="1"/>
  <c r="I18"/>
  <c r="K365" i="34"/>
  <c r="AP18" i="1"/>
  <c r="R365" i="34"/>
  <c r="N366"/>
  <c r="BQ18" i="1"/>
  <c r="BM18"/>
  <c r="E367" i="34"/>
  <c r="CI18" i="1"/>
  <c r="CC18"/>
  <c r="R367" i="34"/>
  <c r="D368"/>
  <c r="F368"/>
  <c r="DE18" i="1"/>
  <c r="Q368" i="34"/>
  <c r="S368"/>
  <c r="K369"/>
  <c r="EA18" i="1"/>
  <c r="EI18"/>
  <c r="CQ18"/>
  <c r="AX18"/>
  <c r="J19" i="23"/>
  <c r="R19" s="1"/>
  <c r="O19"/>
  <c r="P19" s="1"/>
  <c r="I19"/>
  <c r="K397" i="34"/>
  <c r="AP19" i="1"/>
  <c r="R397" i="34"/>
  <c r="N398"/>
  <c r="BQ19" i="1"/>
  <c r="BM19"/>
  <c r="E399" i="34"/>
  <c r="CI19" i="1"/>
  <c r="CC19"/>
  <c r="R399" i="34"/>
  <c r="D400"/>
  <c r="F400"/>
  <c r="DE19" i="1"/>
  <c r="Q400" i="34"/>
  <c r="S400"/>
  <c r="K401"/>
  <c r="EA19" i="1"/>
  <c r="EI19"/>
  <c r="CQ19"/>
  <c r="AX19"/>
  <c r="J20" i="23"/>
  <c r="R20" s="1"/>
  <c r="O20"/>
  <c r="P20" s="1"/>
  <c r="I20"/>
  <c r="K429" i="34"/>
  <c r="AP20" i="1"/>
  <c r="R429" i="34"/>
  <c r="N430"/>
  <c r="BQ20" i="1"/>
  <c r="BM20"/>
  <c r="CF20"/>
  <c r="R431" i="34"/>
  <c r="D432"/>
  <c r="F432"/>
  <c r="DE20" i="1"/>
  <c r="Q432" i="34"/>
  <c r="S432"/>
  <c r="K433"/>
  <c r="EA20" i="1"/>
  <c r="EI20"/>
  <c r="CQ20"/>
  <c r="AX20"/>
  <c r="J21" i="23"/>
  <c r="R21" s="1"/>
  <c r="O21"/>
  <c r="P21" s="1"/>
  <c r="I21"/>
  <c r="K461" i="34"/>
  <c r="AP21" i="1"/>
  <c r="R461" i="34"/>
  <c r="N462"/>
  <c r="BQ21" i="1"/>
  <c r="BM21"/>
  <c r="E463" i="34"/>
  <c r="CI21" i="1"/>
  <c r="CC21"/>
  <c r="R463" i="34"/>
  <c r="D464"/>
  <c r="F464"/>
  <c r="DE21" i="1"/>
  <c r="Q464" i="34"/>
  <c r="S464"/>
  <c r="K465"/>
  <c r="EA21" i="1"/>
  <c r="EI21"/>
  <c r="CQ21"/>
  <c r="AX21"/>
  <c r="J22" i="23"/>
  <c r="R22" s="1"/>
  <c r="O22"/>
  <c r="P22" s="1"/>
  <c r="I22"/>
  <c r="K493" i="34"/>
  <c r="AP22" i="1"/>
  <c r="R493" i="34"/>
  <c r="N494"/>
  <c r="BQ22" i="1"/>
  <c r="BM22"/>
  <c r="E495" i="34"/>
  <c r="CI22" i="1"/>
  <c r="CC22"/>
  <c r="R495" i="34"/>
  <c r="D496"/>
  <c r="F496"/>
  <c r="DE22" i="1"/>
  <c r="Q496" i="34"/>
  <c r="S496"/>
  <c r="K497"/>
  <c r="EA22" i="1"/>
  <c r="EI22"/>
  <c r="CQ22"/>
  <c r="AX22"/>
  <c r="J23" i="23"/>
  <c r="R23" s="1"/>
  <c r="O23"/>
  <c r="P23" s="1"/>
  <c r="I23"/>
  <c r="K525" i="34"/>
  <c r="AP23" i="1"/>
  <c r="R525" i="34"/>
  <c r="N526"/>
  <c r="BQ23" i="1"/>
  <c r="BM23"/>
  <c r="E527" i="34"/>
  <c r="CI23" i="1"/>
  <c r="CC23"/>
  <c r="R527" i="34"/>
  <c r="D528"/>
  <c r="F528"/>
  <c r="DE23" i="1"/>
  <c r="Q528" i="34"/>
  <c r="S528"/>
  <c r="K529"/>
  <c r="EA23" i="1"/>
  <c r="EI23"/>
  <c r="CQ23"/>
  <c r="AX23"/>
  <c r="J24" i="23"/>
  <c r="R24" s="1"/>
  <c r="O24"/>
  <c r="P24" s="1"/>
  <c r="I24"/>
  <c r="K557" i="34"/>
  <c r="AP24" i="1"/>
  <c r="R557" i="34"/>
  <c r="N558"/>
  <c r="BQ24" i="1"/>
  <c r="BM24"/>
  <c r="E559" i="34"/>
  <c r="CI24" i="1"/>
  <c r="CC24"/>
  <c r="R559" i="34"/>
  <c r="D560"/>
  <c r="F560"/>
  <c r="DE24" i="1"/>
  <c r="Q560" i="34"/>
  <c r="S560"/>
  <c r="K561"/>
  <c r="EA24" i="1"/>
  <c r="EI24"/>
  <c r="CQ24"/>
  <c r="AX24"/>
  <c r="J25" i="23"/>
  <c r="R25" s="1"/>
  <c r="O25"/>
  <c r="P25" s="1"/>
  <c r="I25"/>
  <c r="K589" i="34"/>
  <c r="AP25" i="1"/>
  <c r="R589" i="34"/>
  <c r="N590"/>
  <c r="BQ25" i="1"/>
  <c r="BM25"/>
  <c r="E591" i="34"/>
  <c r="CI25" i="1"/>
  <c r="CC25"/>
  <c r="R591" i="34"/>
  <c r="D592"/>
  <c r="F592"/>
  <c r="DE25" i="1"/>
  <c r="Q592" i="34"/>
  <c r="S592"/>
  <c r="K593"/>
  <c r="EA25" i="1"/>
  <c r="EI25"/>
  <c r="CQ25"/>
  <c r="AX25"/>
  <c r="J26" i="23"/>
  <c r="R26" s="1"/>
  <c r="O26"/>
  <c r="P26" s="1"/>
  <c r="I26"/>
  <c r="K621" i="34"/>
  <c r="AP26" i="1"/>
  <c r="R621" i="34"/>
  <c r="N622"/>
  <c r="BQ26" i="1"/>
  <c r="BM26"/>
  <c r="E623" i="34"/>
  <c r="CI26" i="1"/>
  <c r="CC26"/>
  <c r="R623" i="34"/>
  <c r="D624"/>
  <c r="F624"/>
  <c r="DE26" i="1"/>
  <c r="Q624" i="34"/>
  <c r="S624"/>
  <c r="E625"/>
  <c r="EA26" i="1"/>
  <c r="R625" i="34"/>
  <c r="EI26" i="1"/>
  <c r="CQ26"/>
  <c r="AX26"/>
  <c r="J653" i="34"/>
  <c r="L653"/>
  <c r="AQ27" i="1"/>
  <c r="AU27" s="1"/>
  <c r="Q653" i="34"/>
  <c r="S653"/>
  <c r="M654"/>
  <c r="O654"/>
  <c r="BN27" i="1"/>
  <c r="BR27" s="1"/>
  <c r="CF27"/>
  <c r="Q655" i="34"/>
  <c r="S655"/>
  <c r="E656"/>
  <c r="CY27" i="1"/>
  <c r="R656" i="34"/>
  <c r="J657"/>
  <c r="L657"/>
  <c r="DU27" i="1"/>
  <c r="DM27"/>
  <c r="BU27"/>
  <c r="J685" i="34"/>
  <c r="L685"/>
  <c r="AQ28" i="1"/>
  <c r="AU28" s="1"/>
  <c r="Q685" i="34"/>
  <c r="S685"/>
  <c r="M686"/>
  <c r="O686"/>
  <c r="BN28" i="1"/>
  <c r="BR28" s="1"/>
  <c r="CF28"/>
  <c r="Q687" i="34"/>
  <c r="S687"/>
  <c r="E688"/>
  <c r="CY28" i="1"/>
  <c r="R688" i="34"/>
  <c r="J689"/>
  <c r="L689"/>
  <c r="DU28" i="1"/>
  <c r="DM28"/>
  <c r="BU28"/>
  <c r="J717" i="34"/>
  <c r="L717"/>
  <c r="AQ29" i="1"/>
  <c r="AU29" s="1"/>
  <c r="Q717" i="34"/>
  <c r="S717"/>
  <c r="M718"/>
  <c r="O718"/>
  <c r="BN29" i="1"/>
  <c r="BR29" s="1"/>
  <c r="CF29"/>
  <c r="Q719" i="34"/>
  <c r="S719"/>
  <c r="E720"/>
  <c r="CY29" i="1"/>
  <c r="R720" i="34"/>
  <c r="J721"/>
  <c r="L721"/>
  <c r="DU29" i="1"/>
  <c r="DM29"/>
  <c r="BU29"/>
  <c r="J749" i="34"/>
  <c r="L749"/>
  <c r="AQ30" i="1"/>
  <c r="AU30" s="1"/>
  <c r="Q749" i="34"/>
  <c r="S749"/>
  <c r="M750"/>
  <c r="O750"/>
  <c r="BN30" i="1"/>
  <c r="BR30" s="1"/>
  <c r="CF30"/>
  <c r="Q751" i="34"/>
  <c r="S751"/>
  <c r="E752"/>
  <c r="CY30" i="1"/>
  <c r="R752" i="34"/>
  <c r="J753"/>
  <c r="L753"/>
  <c r="DU30" i="1"/>
  <c r="DM30"/>
  <c r="BU30"/>
  <c r="J781" i="34"/>
  <c r="L781"/>
  <c r="AQ31" i="1"/>
  <c r="AU31" s="1"/>
  <c r="Q781" i="34"/>
  <c r="S781"/>
  <c r="M782"/>
  <c r="O782"/>
  <c r="BN31" i="1"/>
  <c r="BR31" s="1"/>
  <c r="CF31"/>
  <c r="Q783" i="34"/>
  <c r="S783"/>
  <c r="E784"/>
  <c r="CY31" i="1"/>
  <c r="R784" i="34"/>
  <c r="J785"/>
  <c r="L785"/>
  <c r="DU31" i="1"/>
  <c r="DM31"/>
  <c r="BU31"/>
  <c r="J813" i="34"/>
  <c r="L813"/>
  <c r="AQ32" i="1"/>
  <c r="AU32" s="1"/>
  <c r="Q813" i="34"/>
  <c r="S813"/>
  <c r="M814"/>
  <c r="O814"/>
  <c r="BN32" i="1"/>
  <c r="BR32" s="1"/>
  <c r="CF32"/>
  <c r="Q815" i="34"/>
  <c r="S815"/>
  <c r="E816"/>
  <c r="CY32" i="1"/>
  <c r="R816" i="34"/>
  <c r="J817"/>
  <c r="L817"/>
  <c r="DU32" i="1"/>
  <c r="DM32"/>
  <c r="BU32"/>
  <c r="J845" i="34"/>
  <c r="L845"/>
  <c r="AQ33" i="1"/>
  <c r="AU33" s="1"/>
  <c r="Q845" i="34"/>
  <c r="S845"/>
  <c r="M846"/>
  <c r="O846"/>
  <c r="BN33" i="1"/>
  <c r="BR33" s="1"/>
  <c r="CF33"/>
  <c r="Q847" i="34"/>
  <c r="S847"/>
  <c r="E848"/>
  <c r="CY33" i="1"/>
  <c r="R848" i="34"/>
  <c r="J849"/>
  <c r="L849"/>
  <c r="DU33" i="1"/>
  <c r="DM33"/>
  <c r="BU33"/>
  <c r="J877" i="34"/>
  <c r="L877"/>
  <c r="AQ34" i="1"/>
  <c r="AU34" s="1"/>
  <c r="Q877" i="34"/>
  <c r="S877"/>
  <c r="M878"/>
  <c r="O878"/>
  <c r="BN34" i="1"/>
  <c r="BR34" s="1"/>
  <c r="CF34"/>
  <c r="Q879" i="34"/>
  <c r="S879"/>
  <c r="E880"/>
  <c r="CY34" i="1"/>
  <c r="R880" i="34"/>
  <c r="J881"/>
  <c r="L881"/>
  <c r="DU34" i="1"/>
  <c r="DM34"/>
  <c r="BU34"/>
  <c r="J909" i="34"/>
  <c r="L909"/>
  <c r="AQ35" i="1"/>
  <c r="AU35" s="1"/>
  <c r="Q909" i="34"/>
  <c r="S909"/>
  <c r="M910"/>
  <c r="O910"/>
  <c r="BN35" i="1"/>
  <c r="BR35" s="1"/>
  <c r="CF35"/>
  <c r="Q911" i="34"/>
  <c r="S911"/>
  <c r="E912"/>
  <c r="CY35" i="1"/>
  <c r="R912" i="34"/>
  <c r="J913"/>
  <c r="L913"/>
  <c r="DU35" i="1"/>
  <c r="DM35"/>
  <c r="BU35"/>
  <c r="J941" i="34"/>
  <c r="L941"/>
  <c r="AQ36" i="1"/>
  <c r="AU36" s="1"/>
  <c r="M942" i="34"/>
  <c r="O942"/>
  <c r="BN36" i="1"/>
  <c r="BR36" s="1"/>
  <c r="Q942" i="34"/>
  <c r="S942"/>
  <c r="CI36" i="1"/>
  <c r="E944" i="34"/>
  <c r="CY36" i="1"/>
  <c r="D945" i="34"/>
  <c r="EI36" i="1"/>
  <c r="CQ36"/>
  <c r="AX36"/>
  <c r="J37" i="23"/>
  <c r="R37" s="1"/>
  <c r="O37"/>
  <c r="P37" s="1"/>
  <c r="I37"/>
  <c r="K973" i="34"/>
  <c r="AP37" i="1"/>
  <c r="R973" i="34"/>
  <c r="N974"/>
  <c r="BQ37" i="1"/>
  <c r="BM37"/>
  <c r="E975" i="34"/>
  <c r="CI37" i="1"/>
  <c r="CC37"/>
  <c r="R975" i="34"/>
  <c r="D976"/>
  <c r="F976"/>
  <c r="DE37" i="1"/>
  <c r="Q976" i="34"/>
  <c r="S976"/>
  <c r="K977"/>
  <c r="EA37" i="1"/>
  <c r="EI37"/>
  <c r="CQ37"/>
  <c r="AX37"/>
  <c r="J38" i="23"/>
  <c r="R38" s="1"/>
  <c r="O38"/>
  <c r="P38" s="1"/>
  <c r="I38"/>
  <c r="K1005" i="34"/>
  <c r="AP38" i="1"/>
  <c r="N1006" i="34"/>
  <c r="BQ38" i="1"/>
  <c r="BM38"/>
  <c r="R1006" i="34"/>
  <c r="CF38" i="1"/>
  <c r="D1008" i="34"/>
  <c r="F1008"/>
  <c r="DE38" i="1"/>
  <c r="E1009" i="34"/>
  <c r="EA38" i="1"/>
  <c r="DM38"/>
  <c r="BU38"/>
  <c r="T1036" i="34"/>
  <c r="V1036"/>
  <c r="N1037"/>
  <c r="AT39" i="1"/>
  <c r="AP39"/>
  <c r="AJ39"/>
  <c r="N1038" i="34"/>
  <c r="BQ39" i="1"/>
  <c r="BM39"/>
  <c r="BG39"/>
  <c r="R1038" i="34"/>
  <c r="N1039"/>
  <c r="CM39" i="1"/>
  <c r="CI39"/>
  <c r="CC39"/>
  <c r="N1040" i="34"/>
  <c r="DI39" i="1"/>
  <c r="DE39"/>
  <c r="CY39"/>
  <c r="R1040" i="34"/>
  <c r="N1041"/>
  <c r="EE39" i="1"/>
  <c r="EA39"/>
  <c r="DU39"/>
  <c r="DM39"/>
  <c r="CR39"/>
  <c r="BU39"/>
  <c r="AY39"/>
  <c r="FT39"/>
  <c r="T1068" i="34"/>
  <c r="V1068"/>
  <c r="N1069"/>
  <c r="AT40" i="1"/>
  <c r="AP40"/>
  <c r="AJ40"/>
  <c r="N1070" i="34"/>
  <c r="BQ40" i="1"/>
  <c r="BM40"/>
  <c r="BG40"/>
  <c r="R1070" i="34"/>
  <c r="N1071"/>
  <c r="CM40" i="1"/>
  <c r="CI40"/>
  <c r="CC40"/>
  <c r="N1072" i="34"/>
  <c r="DI40" i="1"/>
  <c r="DE40"/>
  <c r="CY40"/>
  <c r="R1072" i="34"/>
  <c r="N1073"/>
  <c r="EE40" i="1"/>
  <c r="EA40"/>
  <c r="DU40"/>
  <c r="DM40"/>
  <c r="CR40"/>
  <c r="BU40"/>
  <c r="AY40"/>
  <c r="FT40"/>
  <c r="T1100" i="34"/>
  <c r="V1100"/>
  <c r="N1101"/>
  <c r="AT41" i="1"/>
  <c r="AP41"/>
  <c r="AJ41"/>
  <c r="N1102" i="34"/>
  <c r="BQ41" i="1"/>
  <c r="BM41"/>
  <c r="BG41"/>
  <c r="R1102" i="34"/>
  <c r="N1103"/>
  <c r="CM41" i="1"/>
  <c r="CI41"/>
  <c r="CC41"/>
  <c r="N1104" i="34"/>
  <c r="DI41" i="1"/>
  <c r="DE41"/>
  <c r="CY41"/>
  <c r="R1104" i="34"/>
  <c r="N1105"/>
  <c r="EE41" i="1"/>
  <c r="EA41"/>
  <c r="DU41"/>
  <c r="DM41"/>
  <c r="CR41"/>
  <c r="BU41"/>
  <c r="AY41"/>
  <c r="FT41"/>
  <c r="T1132" i="34"/>
  <c r="V1132"/>
  <c r="N1133"/>
  <c r="AT42" i="1"/>
  <c r="AP42"/>
  <c r="AJ42"/>
  <c r="N1134" i="34"/>
  <c r="BQ42" i="1"/>
  <c r="BM42"/>
  <c r="BG42"/>
  <c r="R1134" i="34"/>
  <c r="N1135"/>
  <c r="CM42" i="1"/>
  <c r="CI42"/>
  <c r="CC42"/>
  <c r="N1136" i="34"/>
  <c r="DI42" i="1"/>
  <c r="DE42"/>
  <c r="CY42"/>
  <c r="R1136" i="34"/>
  <c r="N1137"/>
  <c r="EE42" i="1"/>
  <c r="EA42"/>
  <c r="DU42"/>
  <c r="DM42"/>
  <c r="CR42"/>
  <c r="BU42"/>
  <c r="AY42"/>
  <c r="FT42"/>
  <c r="T1164" i="34"/>
  <c r="V1164"/>
  <c r="N1165"/>
  <c r="AT43" i="1"/>
  <c r="AP43"/>
  <c r="AJ43"/>
  <c r="N1166" i="34"/>
  <c r="BQ43" i="1"/>
  <c r="BM43"/>
  <c r="BG43"/>
  <c r="R1166" i="34"/>
  <c r="N1167"/>
  <c r="CM43" i="1"/>
  <c r="CI43"/>
  <c r="CC43"/>
  <c r="N1168" i="34"/>
  <c r="DI43" i="1"/>
  <c r="DE43"/>
  <c r="CY43"/>
  <c r="R1168" i="34"/>
  <c r="N1169"/>
  <c r="EE43" i="1"/>
  <c r="EA43"/>
  <c r="DU43"/>
  <c r="DM43"/>
  <c r="CR43"/>
  <c r="BU43"/>
  <c r="AY43"/>
  <c r="FT43"/>
  <c r="T1196" i="34"/>
  <c r="V1196"/>
  <c r="N1197"/>
  <c r="AT44" i="1"/>
  <c r="AP44"/>
  <c r="AJ44"/>
  <c r="N1198" i="34"/>
  <c r="BQ44" i="1"/>
  <c r="BM44"/>
  <c r="BG44"/>
  <c r="R1198" i="34"/>
  <c r="N1199"/>
  <c r="CM44" i="1"/>
  <c r="CI44"/>
  <c r="CC44"/>
  <c r="N1200" i="34"/>
  <c r="DI44" i="1"/>
  <c r="DE44"/>
  <c r="CY44"/>
  <c r="R1200" i="34"/>
  <c r="N1201"/>
  <c r="EE44" i="1"/>
  <c r="EA44"/>
  <c r="DU44"/>
  <c r="DM44"/>
  <c r="CR44"/>
  <c r="BU44"/>
  <c r="AY44"/>
  <c r="FT44"/>
  <c r="N1229" i="34"/>
  <c r="AT45" i="1"/>
  <c r="AP45"/>
  <c r="AJ45"/>
  <c r="R1229" i="34"/>
  <c r="M1230"/>
  <c r="O1230"/>
  <c r="BJ45" i="1"/>
  <c r="Q1230" i="34"/>
  <c r="S1230"/>
  <c r="M1231"/>
  <c r="O1231"/>
  <c r="CF45" i="1"/>
  <c r="M1232" i="34"/>
  <c r="O1232"/>
  <c r="DB45" i="1"/>
  <c r="Q1232" i="34"/>
  <c r="S1232"/>
  <c r="M1233"/>
  <c r="O1233"/>
  <c r="EB45" i="1"/>
  <c r="EF45" s="1"/>
  <c r="EI45"/>
  <c r="DN45"/>
  <c r="CQ45"/>
  <c r="BV45"/>
  <c r="AX45"/>
  <c r="U1260" i="34"/>
  <c r="M1261"/>
  <c r="O1261"/>
  <c r="AM46" i="1"/>
  <c r="AQ46" s="1"/>
  <c r="AU46" s="1"/>
  <c r="N1262" i="34"/>
  <c r="BQ46" i="1"/>
  <c r="BM46"/>
  <c r="BG46"/>
  <c r="N1263" i="34"/>
  <c r="CM46" i="1"/>
  <c r="CI46"/>
  <c r="CC46"/>
  <c r="R1263" i="34"/>
  <c r="N1264"/>
  <c r="DI46" i="1"/>
  <c r="DE46"/>
  <c r="CY46"/>
  <c r="N1265" i="34"/>
  <c r="EE46" i="1"/>
  <c r="EA46"/>
  <c r="DU46"/>
  <c r="R1265" i="34"/>
  <c r="EI46" i="1"/>
  <c r="DN46"/>
  <c r="CQ46"/>
  <c r="BV46"/>
  <c r="AX46"/>
  <c r="S1293" i="34"/>
  <c r="N1294"/>
  <c r="R1294"/>
  <c r="N1295"/>
  <c r="N1296"/>
  <c r="R1296"/>
  <c r="N1297"/>
  <c r="S1324"/>
  <c r="N1326"/>
  <c r="N1327"/>
  <c r="R1327"/>
  <c r="N1328"/>
  <c r="N1329"/>
  <c r="R1329"/>
  <c r="N1356"/>
  <c r="N1357"/>
  <c r="R1357"/>
  <c r="S1358"/>
  <c r="S1360"/>
  <c r="N1388"/>
  <c r="R1388"/>
  <c r="N1389"/>
  <c r="S1391"/>
  <c r="S1393"/>
  <c r="S1421"/>
  <c r="N1422"/>
  <c r="R1422"/>
  <c r="N1423"/>
  <c r="N1424"/>
  <c r="R1424"/>
  <c r="N1425"/>
  <c r="S1452"/>
  <c r="N1454"/>
  <c r="N1455"/>
  <c r="R1455"/>
  <c r="N1456"/>
  <c r="N1457"/>
  <c r="R1457"/>
  <c r="N1484"/>
  <c r="N1485"/>
  <c r="R1485"/>
  <c r="S1486"/>
  <c r="S1488"/>
  <c r="N1516"/>
  <c r="R1516"/>
  <c r="N1517"/>
  <c r="S1519"/>
  <c r="S1521"/>
  <c r="S1548"/>
  <c r="N1550"/>
  <c r="N1551"/>
  <c r="R1551"/>
  <c r="N1552"/>
  <c r="N1553"/>
  <c r="R1553"/>
  <c r="N1580"/>
  <c r="N1581"/>
  <c r="R1581"/>
  <c r="S1582"/>
  <c r="S1584"/>
  <c r="N1612"/>
  <c r="R1612"/>
  <c r="N1613"/>
  <c r="S1615"/>
  <c r="S1617"/>
  <c r="S1644"/>
  <c r="N1646"/>
  <c r="N1647"/>
  <c r="R1647"/>
  <c r="N1648"/>
  <c r="N1649"/>
  <c r="R1649"/>
  <c r="N1676"/>
  <c r="N1677"/>
  <c r="R1677"/>
  <c r="S1678"/>
  <c r="S1680"/>
  <c r="N1708"/>
  <c r="R1708"/>
  <c r="N1709"/>
  <c r="S1711"/>
  <c r="S1713"/>
  <c r="S1741"/>
  <c r="N1742"/>
  <c r="R1742"/>
  <c r="N1743"/>
  <c r="N1744"/>
  <c r="R1744"/>
  <c r="N1745"/>
  <c r="S1772"/>
  <c r="N1774"/>
  <c r="N1775"/>
  <c r="R1775"/>
  <c r="N1776"/>
  <c r="N1777"/>
  <c r="R1777"/>
  <c r="N1804"/>
  <c r="N1805"/>
  <c r="R1805"/>
  <c r="S1806"/>
  <c r="S1808"/>
  <c r="N1836"/>
  <c r="N1837"/>
  <c r="S1839"/>
  <c r="S1841"/>
  <c r="N1870"/>
  <c r="N1871"/>
  <c r="N1872"/>
  <c r="N1873"/>
  <c r="N1902"/>
  <c r="N1903"/>
  <c r="N1904"/>
  <c r="N1905"/>
  <c r="N1932"/>
  <c r="N1933"/>
  <c r="N1964"/>
  <c r="I1965"/>
  <c r="K1965"/>
  <c r="CJ68" i="1"/>
  <c r="CN68" s="1"/>
  <c r="DF68"/>
  <c r="DJ68" s="1"/>
  <c r="U69"/>
  <c r="Y69" s="1"/>
  <c r="AQ69"/>
  <c r="AU69" s="1"/>
  <c r="E1998" i="34"/>
  <c r="E1999"/>
  <c r="I2000"/>
  <c r="K2000"/>
  <c r="I2001"/>
  <c r="K2001"/>
  <c r="HD69" i="1"/>
  <c r="D2011" i="34" s="1"/>
  <c r="GK69" i="1"/>
  <c r="E2028" i="34"/>
  <c r="E2029"/>
  <c r="DF70" i="1"/>
  <c r="DJ70" s="1"/>
  <c r="EB70"/>
  <c r="EF70" s="1"/>
  <c r="R2033" i="34"/>
  <c r="EJ70" i="1"/>
  <c r="I2060" i="34"/>
  <c r="K2060"/>
  <c r="E2061"/>
  <c r="BN71" i="1"/>
  <c r="BR71" s="1"/>
  <c r="EB71"/>
  <c r="EF71" s="1"/>
  <c r="DN71"/>
  <c r="FW71"/>
  <c r="I2094" i="34"/>
  <c r="K2094"/>
  <c r="I2095"/>
  <c r="K2095"/>
  <c r="E2096"/>
  <c r="E2097"/>
  <c r="FZ72" i="1"/>
  <c r="BN73"/>
  <c r="BR73" s="1"/>
  <c r="CJ73"/>
  <c r="CN73" s="1"/>
  <c r="HD73"/>
  <c r="D2139" i="34" s="1"/>
  <c r="CR73" i="1"/>
  <c r="FT73"/>
  <c r="E2156" i="34"/>
  <c r="I2157"/>
  <c r="K2157"/>
  <c r="CJ74" i="1"/>
  <c r="CN74" s="1"/>
  <c r="DF74"/>
  <c r="DJ74" s="1"/>
  <c r="BV74"/>
  <c r="U75"/>
  <c r="Y75" s="1"/>
  <c r="E2190" i="34"/>
  <c r="I2191"/>
  <c r="K2191"/>
  <c r="I2192"/>
  <c r="K2192"/>
  <c r="E2193"/>
  <c r="GN75" i="1"/>
  <c r="AC75"/>
  <c r="I2222" i="34"/>
  <c r="K2222"/>
  <c r="I2223"/>
  <c r="K2223"/>
  <c r="BN77" i="1"/>
  <c r="BR77" s="1"/>
  <c r="EB77"/>
  <c r="EF77" s="1"/>
  <c r="AQ78"/>
  <c r="AU78" s="1"/>
  <c r="U79"/>
  <c r="Y79" s="1"/>
  <c r="AQ79"/>
  <c r="AU79" s="1"/>
  <c r="HD79"/>
  <c r="D2331" i="34" s="1"/>
  <c r="E2349"/>
  <c r="CJ80" i="1"/>
  <c r="CN80" s="1"/>
  <c r="CJ81"/>
  <c r="CN81" s="1"/>
  <c r="DF81"/>
  <c r="DJ81" s="1"/>
  <c r="U82"/>
  <c r="Y82" s="1"/>
  <c r="AQ82"/>
  <c r="AU82" s="1"/>
  <c r="CJ83"/>
  <c r="CN83" s="1"/>
  <c r="DF83"/>
  <c r="DJ83" s="1"/>
  <c r="U84"/>
  <c r="Y84" s="1"/>
  <c r="AQ84"/>
  <c r="AU84" s="1"/>
  <c r="CJ85"/>
  <c r="CN85" s="1"/>
  <c r="DF85"/>
  <c r="DJ85" s="1"/>
  <c r="U86"/>
  <c r="Y86" s="1"/>
  <c r="AQ86"/>
  <c r="AU86" s="1"/>
  <c r="DO86"/>
  <c r="T2544" i="34"/>
  <c r="CQ86" i="1"/>
  <c r="R2543" i="34"/>
  <c r="AT87" i="1"/>
  <c r="N2573" i="34"/>
  <c r="EJ87" i="1"/>
  <c r="S2577" i="34"/>
  <c r="AZ87" i="1"/>
  <c r="T2573" i="34"/>
  <c r="AB87" i="1"/>
  <c r="R2572" i="34"/>
  <c r="DI88" i="1"/>
  <c r="N2608" i="34"/>
  <c r="EE88" i="1"/>
  <c r="N2609" i="34"/>
  <c r="EI88" i="1"/>
  <c r="R2609" i="34"/>
  <c r="BW88" i="1"/>
  <c r="T2606" i="34"/>
  <c r="X89" i="1"/>
  <c r="N2636" i="34"/>
  <c r="CR89" i="1"/>
  <c r="S2639" i="34"/>
  <c r="BQ90" i="1"/>
  <c r="N2670" i="34"/>
  <c r="EE90" i="1"/>
  <c r="N2673" i="34"/>
  <c r="EK90" i="1"/>
  <c r="T2673" i="34"/>
  <c r="DM90" i="1"/>
  <c r="R2672" i="34"/>
  <c r="AY90" i="1"/>
  <c r="S2669" i="34"/>
  <c r="DI91" i="1"/>
  <c r="N2704" i="34"/>
  <c r="EE91" i="1"/>
  <c r="N2705" i="34"/>
  <c r="EI91" i="1"/>
  <c r="R2705" i="34"/>
  <c r="BW91" i="1"/>
  <c r="T2702" i="34"/>
  <c r="X92" i="1"/>
  <c r="N2732" i="34"/>
  <c r="CR92" i="1"/>
  <c r="S2735" i="34"/>
  <c r="BQ93" i="1"/>
  <c r="N2766" i="34"/>
  <c r="CM93" i="1"/>
  <c r="N2767" i="34"/>
  <c r="DO93" i="1"/>
  <c r="T2768" i="34"/>
  <c r="CQ93" i="1"/>
  <c r="R2767" i="34"/>
  <c r="AC93" i="1"/>
  <c r="S2764" i="34"/>
  <c r="AT94" i="1"/>
  <c r="N2797" i="34"/>
  <c r="EJ94" i="1"/>
  <c r="S2801" i="34"/>
  <c r="AZ94" i="1"/>
  <c r="T2797" i="34"/>
  <c r="AB94" i="1"/>
  <c r="R2796" i="34"/>
  <c r="CM95" i="1"/>
  <c r="N2831" i="34"/>
  <c r="DI95" i="1"/>
  <c r="N2832" i="34"/>
  <c r="CS95" i="1"/>
  <c r="T2831" i="34"/>
  <c r="BU95" i="1"/>
  <c r="R2830" i="34"/>
  <c r="BQ96" i="1"/>
  <c r="N2862" i="34"/>
  <c r="CM96" i="1"/>
  <c r="N2863" i="34"/>
  <c r="DO96" i="1"/>
  <c r="T2864" i="34"/>
  <c r="CQ96" i="1"/>
  <c r="R2863" i="34"/>
  <c r="AC96" i="1"/>
  <c r="S2860" i="34"/>
  <c r="AT97" i="1"/>
  <c r="N2893" i="34"/>
  <c r="EJ97" i="1"/>
  <c r="S2897" i="34"/>
  <c r="AZ97" i="1"/>
  <c r="T2893" i="34"/>
  <c r="AB97" i="1"/>
  <c r="R2892" i="34"/>
  <c r="CM98" i="1"/>
  <c r="N2927" i="34"/>
  <c r="DI98" i="1"/>
  <c r="N2928" i="34"/>
  <c r="CS98" i="1"/>
  <c r="T2927" i="34"/>
  <c r="BU98" i="1"/>
  <c r="R2926" i="34"/>
  <c r="BQ99" i="1"/>
  <c r="N2958" i="34"/>
  <c r="DF99" i="1"/>
  <c r="DJ99" s="1"/>
  <c r="F2960" i="34"/>
  <c r="CR99" i="1"/>
  <c r="S2959" i="34"/>
  <c r="FZ99" i="1"/>
  <c r="BW99"/>
  <c r="T2958" i="34"/>
  <c r="U100" i="1"/>
  <c r="Y100" s="1"/>
  <c r="F2988" i="34"/>
  <c r="GN100" i="1"/>
  <c r="EK100"/>
  <c r="T2993" i="34"/>
  <c r="BV100" i="1"/>
  <c r="S2990" i="34"/>
  <c r="FW100" i="1"/>
  <c r="AZ100"/>
  <c r="T2989" i="34"/>
  <c r="BN101" i="1"/>
  <c r="BR101" s="1"/>
  <c r="F3022" i="34"/>
  <c r="DF101" i="1"/>
  <c r="DJ101" s="1"/>
  <c r="F3024" i="34"/>
  <c r="CR101" i="1"/>
  <c r="S3023" i="34"/>
  <c r="FZ101" i="1"/>
  <c r="BW101"/>
  <c r="T3022" i="34"/>
  <c r="U102" i="1"/>
  <c r="Y102" s="1"/>
  <c r="F3052" i="34"/>
  <c r="CR102" i="1"/>
  <c r="S3055" i="34"/>
  <c r="FZ102" i="1"/>
  <c r="BW102"/>
  <c r="T3054" i="34"/>
  <c r="U103" i="1"/>
  <c r="Y103" s="1"/>
  <c r="F3084" i="34"/>
  <c r="GN103" i="1"/>
  <c r="EK103"/>
  <c r="T3089" i="34"/>
  <c r="BV103" i="1"/>
  <c r="S3086" i="34"/>
  <c r="FW103" i="1"/>
  <c r="AZ103"/>
  <c r="T3085" i="34"/>
  <c r="BN104" i="1"/>
  <c r="BR104" s="1"/>
  <c r="F3118" i="34"/>
  <c r="DF104" i="1"/>
  <c r="DJ104" s="1"/>
  <c r="F3120" i="34"/>
  <c r="GN104" i="1"/>
  <c r="EK104"/>
  <c r="T3121" i="34"/>
  <c r="BV104" i="1"/>
  <c r="S3118" i="34"/>
  <c r="FW104" i="1"/>
  <c r="AZ104"/>
  <c r="T3117" i="34"/>
  <c r="BN105" i="1"/>
  <c r="BR105" s="1"/>
  <c r="F3150" i="34"/>
  <c r="DF105" i="1"/>
  <c r="DJ105" s="1"/>
  <c r="F3152" i="34"/>
  <c r="CR105" i="1"/>
  <c r="S3151" i="34"/>
  <c r="FZ105" i="1"/>
  <c r="BW105"/>
  <c r="T3150" i="34"/>
  <c r="BN106" i="1"/>
  <c r="BR106" s="1"/>
  <c r="F3182" i="34"/>
  <c r="EB106" i="1"/>
  <c r="EF106" s="1"/>
  <c r="F3185" i="34"/>
  <c r="EJ106" i="1"/>
  <c r="S3185" i="34"/>
  <c r="GK106" i="1"/>
  <c r="DO106"/>
  <c r="T3184" i="34"/>
  <c r="AY106" i="1"/>
  <c r="S3181" i="34"/>
  <c r="FT106" i="1"/>
  <c r="AD106"/>
  <c r="T3180" i="34"/>
  <c r="CJ87" i="1"/>
  <c r="CN87" s="1"/>
  <c r="DF87"/>
  <c r="DJ87" s="1"/>
  <c r="U88"/>
  <c r="Y88" s="1"/>
  <c r="AQ88"/>
  <c r="AU88" s="1"/>
  <c r="HD88"/>
  <c r="D2619" i="34" s="1"/>
  <c r="BN89" i="1"/>
  <c r="BR89" s="1"/>
  <c r="EB89"/>
  <c r="EF89" s="1"/>
  <c r="AQ90"/>
  <c r="AU90" s="1"/>
  <c r="U91"/>
  <c r="Y91" s="1"/>
  <c r="AQ91"/>
  <c r="AU91" s="1"/>
  <c r="HD91"/>
  <c r="D2715" i="34" s="1"/>
  <c r="BN92" i="1"/>
  <c r="BR92" s="1"/>
  <c r="EB92"/>
  <c r="EF92" s="1"/>
  <c r="CJ94"/>
  <c r="CN94" s="1"/>
  <c r="DF94"/>
  <c r="DJ94" s="1"/>
  <c r="U95"/>
  <c r="Y95" s="1"/>
  <c r="CJ97"/>
  <c r="CN97" s="1"/>
  <c r="DF97"/>
  <c r="DJ97" s="1"/>
  <c r="U98"/>
  <c r="Y98" s="1"/>
  <c r="CJ100"/>
  <c r="CN100" s="1"/>
  <c r="DF100"/>
  <c r="DJ100" s="1"/>
  <c r="DF102"/>
  <c r="DJ102" s="1"/>
  <c r="EB102"/>
  <c r="EF102" s="1"/>
  <c r="CJ103"/>
  <c r="CN103" s="1"/>
  <c r="DF103"/>
  <c r="DJ103" s="1"/>
  <c r="AQ104"/>
  <c r="AU104" s="1"/>
  <c r="DI86"/>
  <c r="N2544" i="34"/>
  <c r="EE86" i="1"/>
  <c r="N2545" i="34"/>
  <c r="EI86" i="1"/>
  <c r="R2545" i="34"/>
  <c r="X87" i="1"/>
  <c r="N2572" i="34"/>
  <c r="CR87" i="1"/>
  <c r="S2575" i="34"/>
  <c r="BQ88" i="1"/>
  <c r="N2606" i="34"/>
  <c r="CM88" i="1"/>
  <c r="N2607" i="34"/>
  <c r="DO88" i="1"/>
  <c r="T2608" i="34"/>
  <c r="CQ88" i="1"/>
  <c r="R2607" i="34"/>
  <c r="AC88" i="1"/>
  <c r="S2604" i="34"/>
  <c r="AT89" i="1"/>
  <c r="N2637" i="34"/>
  <c r="EJ89" i="1"/>
  <c r="S2641" i="34"/>
  <c r="AZ89" i="1"/>
  <c r="T2637" i="34"/>
  <c r="AB89" i="1"/>
  <c r="R2636" i="34"/>
  <c r="CM90" i="1"/>
  <c r="N2671" i="34"/>
  <c r="DI90" i="1"/>
  <c r="N2672" i="34"/>
  <c r="CS90" i="1"/>
  <c r="T2671" i="34"/>
  <c r="BU90" i="1"/>
  <c r="R2670" i="34"/>
  <c r="BQ91" i="1"/>
  <c r="N2702" i="34"/>
  <c r="CM91" i="1"/>
  <c r="N2703" i="34"/>
  <c r="DO91" i="1"/>
  <c r="T2704" i="34"/>
  <c r="CQ91" i="1"/>
  <c r="R2703" i="34"/>
  <c r="AC91" i="1"/>
  <c r="S2700" i="34"/>
  <c r="AT92" i="1"/>
  <c r="N2733" i="34"/>
  <c r="EJ92" i="1"/>
  <c r="S2737" i="34"/>
  <c r="AZ92" i="1"/>
  <c r="T2733" i="34"/>
  <c r="AB92" i="1"/>
  <c r="R2732" i="34"/>
  <c r="DI93" i="1"/>
  <c r="N2768" i="34"/>
  <c r="EE93" i="1"/>
  <c r="N2769" i="34"/>
  <c r="EI93" i="1"/>
  <c r="R2769" i="34"/>
  <c r="BW93" i="1"/>
  <c r="T2766" i="34"/>
  <c r="X94" i="1"/>
  <c r="N2796" i="34"/>
  <c r="CR94" i="1"/>
  <c r="S2799" i="34"/>
  <c r="BQ95" i="1"/>
  <c r="N2830" i="34"/>
  <c r="EE95" i="1"/>
  <c r="N2833" i="34"/>
  <c r="EK95" i="1"/>
  <c r="T2833" i="34"/>
  <c r="DM95" i="1"/>
  <c r="R2832" i="34"/>
  <c r="AY95" i="1"/>
  <c r="S2829" i="34"/>
  <c r="DI96" i="1"/>
  <c r="N2864" i="34"/>
  <c r="EE96" i="1"/>
  <c r="N2865" i="34"/>
  <c r="EI96" i="1"/>
  <c r="R2865" i="34"/>
  <c r="BW96" i="1"/>
  <c r="T2862" i="34"/>
  <c r="X97" i="1"/>
  <c r="N2892" i="34"/>
  <c r="CR97" i="1"/>
  <c r="S2895" i="34"/>
  <c r="BQ98" i="1"/>
  <c r="N2926" i="34"/>
  <c r="EE98" i="1"/>
  <c r="N2929" i="34"/>
  <c r="EK98" i="1"/>
  <c r="T2929" i="34"/>
  <c r="DM98" i="1"/>
  <c r="R2928" i="34"/>
  <c r="AY98" i="1"/>
  <c r="S2925" i="34"/>
  <c r="AE99" i="1"/>
  <c r="U2956" i="34"/>
  <c r="CJ99" i="1"/>
  <c r="CN99" s="1"/>
  <c r="F2959" i="34"/>
  <c r="EB99" i="1"/>
  <c r="EF99" s="1"/>
  <c r="F2961" i="34"/>
  <c r="EJ99" i="1"/>
  <c r="S2961" i="34"/>
  <c r="GK99" i="1"/>
  <c r="DO99"/>
  <c r="T2960" i="34"/>
  <c r="AY99" i="1"/>
  <c r="S2957" i="34"/>
  <c r="AQ100" i="1"/>
  <c r="AU100" s="1"/>
  <c r="F2989" i="34"/>
  <c r="DN100" i="1"/>
  <c r="S2992" i="34"/>
  <c r="GH100" i="1"/>
  <c r="CS100"/>
  <c r="T2991" i="34"/>
  <c r="AC100" i="1"/>
  <c r="S2988" i="34"/>
  <c r="CJ101" i="1"/>
  <c r="CN101" s="1"/>
  <c r="F3023" i="34"/>
  <c r="EB101" i="1"/>
  <c r="EF101" s="1"/>
  <c r="F3025" i="34"/>
  <c r="EJ101" i="1"/>
  <c r="S3025" i="34"/>
  <c r="GK101" i="1"/>
  <c r="DO101"/>
  <c r="T3024" i="34"/>
  <c r="AY101" i="1"/>
  <c r="S3021" i="34"/>
  <c r="FT101" i="1"/>
  <c r="AD101"/>
  <c r="T3020" i="34"/>
  <c r="AQ102" i="1"/>
  <c r="AU102" s="1"/>
  <c r="F3053" i="34"/>
  <c r="EJ102" i="1"/>
  <c r="S3057" i="34"/>
  <c r="GK102" i="1"/>
  <c r="DO102"/>
  <c r="T3056" i="34"/>
  <c r="AY102" i="1"/>
  <c r="S3053" i="34"/>
  <c r="FT102" i="1"/>
  <c r="AD102"/>
  <c r="T3052" i="34"/>
  <c r="AQ103" i="1"/>
  <c r="AU103" s="1"/>
  <c r="F3085" i="34"/>
  <c r="DN103" i="1"/>
  <c r="S3088" i="34"/>
  <c r="GH103" i="1"/>
  <c r="CS103"/>
  <c r="T3087" i="34"/>
  <c r="AC103" i="1"/>
  <c r="S3084" i="34"/>
  <c r="CJ104" i="1"/>
  <c r="CN104" s="1"/>
  <c r="F3119" i="34"/>
  <c r="EB104" i="1"/>
  <c r="EF104" s="1"/>
  <c r="F3121" i="34"/>
  <c r="DN104" i="1"/>
  <c r="S3120" i="34"/>
  <c r="GH104" i="1"/>
  <c r="CS104"/>
  <c r="T3119" i="34"/>
  <c r="AC104" i="1"/>
  <c r="S3116" i="34"/>
  <c r="CJ105" i="1"/>
  <c r="CN105" s="1"/>
  <c r="F3151" i="34"/>
  <c r="EB105" i="1"/>
  <c r="EF105" s="1"/>
  <c r="F3153" i="34"/>
  <c r="EJ105" i="1"/>
  <c r="S3153" i="34"/>
  <c r="GK105" i="1"/>
  <c r="DO105"/>
  <c r="T3152" i="34"/>
  <c r="AY105" i="1"/>
  <c r="S3149" i="34"/>
  <c r="FT105" i="1"/>
  <c r="AD105"/>
  <c r="T3148" i="34"/>
  <c r="CJ106" i="1"/>
  <c r="CN106" s="1"/>
  <c r="F3183" i="34"/>
  <c r="DF106" i="1"/>
  <c r="DJ106" s="1"/>
  <c r="F3184" i="34"/>
  <c r="CR106" i="1"/>
  <c r="S3183" i="34"/>
  <c r="FZ106" i="1"/>
  <c r="BW106"/>
  <c r="T3182" i="34"/>
  <c r="E3" i="11"/>
  <c r="D3143" i="34"/>
  <c r="D3111"/>
  <c r="D3015"/>
  <c r="D3175"/>
  <c r="D3079"/>
  <c r="D3047"/>
  <c r="D2983"/>
  <c r="D2887"/>
  <c r="D2791"/>
  <c r="D2727"/>
  <c r="D2631"/>
  <c r="D2567"/>
  <c r="R2349"/>
  <c r="S2350"/>
  <c r="S2352"/>
  <c r="N2380"/>
  <c r="R2380"/>
  <c r="N2381"/>
  <c r="S2383"/>
  <c r="S2385"/>
  <c r="S2412"/>
  <c r="N2414"/>
  <c r="N2415"/>
  <c r="R2415"/>
  <c r="N2416"/>
  <c r="N2417"/>
  <c r="R2417"/>
  <c r="N2444"/>
  <c r="R2444"/>
  <c r="N2445"/>
  <c r="S2447"/>
  <c r="S2449"/>
  <c r="S2476"/>
  <c r="N2478"/>
  <c r="N2479"/>
  <c r="R2479"/>
  <c r="N2480"/>
  <c r="N2481"/>
  <c r="R2481"/>
  <c r="N2508"/>
  <c r="R2508"/>
  <c r="N2509"/>
  <c r="S2511"/>
  <c r="S2513"/>
  <c r="S2540"/>
  <c r="U2540"/>
  <c r="U2541"/>
  <c r="N2542"/>
  <c r="N2543"/>
  <c r="I2544"/>
  <c r="K2544"/>
  <c r="S2544"/>
  <c r="I2545"/>
  <c r="K2545"/>
  <c r="HD86" i="1"/>
  <c r="D2555" i="34" s="1"/>
  <c r="GK86" i="1"/>
  <c r="I2572" i="34"/>
  <c r="K2572"/>
  <c r="E2573"/>
  <c r="BN87" i="1"/>
  <c r="BR87" s="1"/>
  <c r="EB87"/>
  <c r="EF87" s="1"/>
  <c r="DN87"/>
  <c r="FW87"/>
  <c r="I2606" i="34"/>
  <c r="K2606"/>
  <c r="S2606"/>
  <c r="I2607"/>
  <c r="K2607"/>
  <c r="E2608"/>
  <c r="E2609"/>
  <c r="FZ88" i="1"/>
  <c r="AY88"/>
  <c r="E2636" i="34"/>
  <c r="I2637"/>
  <c r="K2637"/>
  <c r="CJ89" i="1"/>
  <c r="CN89" s="1"/>
  <c r="DF89"/>
  <c r="DJ89" s="1"/>
  <c r="BV89"/>
  <c r="U90"/>
  <c r="Y90" s="1"/>
  <c r="R2668" i="34"/>
  <c r="E2670"/>
  <c r="I2671"/>
  <c r="K2671"/>
  <c r="I2672"/>
  <c r="K2672"/>
  <c r="E2673"/>
  <c r="GN90" i="1"/>
  <c r="AC90"/>
  <c r="I2702" i="34"/>
  <c r="K2702"/>
  <c r="S2702"/>
  <c r="I2703"/>
  <c r="K2703"/>
  <c r="E2704"/>
  <c r="E2705"/>
  <c r="FZ91" i="1"/>
  <c r="AY91"/>
  <c r="E2732" i="34"/>
  <c r="I2733"/>
  <c r="K2733"/>
  <c r="CJ92" i="1"/>
  <c r="CN92" s="1"/>
  <c r="DF92"/>
  <c r="DJ92" s="1"/>
  <c r="BV92"/>
  <c r="U93"/>
  <c r="Y93" s="1"/>
  <c r="AQ93"/>
  <c r="AU93" s="1"/>
  <c r="E2766" i="34"/>
  <c r="E2767"/>
  <c r="I2768"/>
  <c r="K2768"/>
  <c r="S2768"/>
  <c r="I2769"/>
  <c r="K2769"/>
  <c r="HD93" i="1"/>
  <c r="D2779" i="34" s="1"/>
  <c r="GK93" i="1"/>
  <c r="I2796" i="34"/>
  <c r="K2796"/>
  <c r="E2797"/>
  <c r="BN94" i="1"/>
  <c r="BR94" s="1"/>
  <c r="EB94"/>
  <c r="EF94" s="1"/>
  <c r="DN94"/>
  <c r="FW94"/>
  <c r="T2828" i="34"/>
  <c r="AD95" i="1"/>
  <c r="AQ95"/>
  <c r="AU95" s="1"/>
  <c r="I2830" i="34"/>
  <c r="K2830"/>
  <c r="E2831"/>
  <c r="E2832"/>
  <c r="I2833"/>
  <c r="K2833"/>
  <c r="GH95" i="1"/>
  <c r="U96"/>
  <c r="Y96" s="1"/>
  <c r="AQ96"/>
  <c r="AU96" s="1"/>
  <c r="E2862" i="34"/>
  <c r="E2863"/>
  <c r="I2864"/>
  <c r="K2864"/>
  <c r="S2864"/>
  <c r="I2865"/>
  <c r="K2865"/>
  <c r="HD96" i="1"/>
  <c r="D2875" i="34" s="1"/>
  <c r="GK96" i="1"/>
  <c r="I2892" i="34"/>
  <c r="K2892"/>
  <c r="E2893"/>
  <c r="BN97" i="1"/>
  <c r="BR97" s="1"/>
  <c r="EB97"/>
  <c r="EF97" s="1"/>
  <c r="DN97"/>
  <c r="FW97"/>
  <c r="T2924" i="34"/>
  <c r="AD98" i="1"/>
  <c r="AQ98"/>
  <c r="AU98" s="1"/>
  <c r="I2926" i="34"/>
  <c r="K2926"/>
  <c r="E2927"/>
  <c r="E2928"/>
  <c r="I2929"/>
  <c r="K2929"/>
  <c r="GH98" i="1"/>
  <c r="U99"/>
  <c r="Y99" s="1"/>
  <c r="AQ99"/>
  <c r="AU99" s="1"/>
  <c r="E2958" i="34"/>
  <c r="BN100" i="1"/>
  <c r="BR100" s="1"/>
  <c r="EB100"/>
  <c r="EF100" s="1"/>
  <c r="HD100"/>
  <c r="D3003" i="34" s="1"/>
  <c r="U101" i="1"/>
  <c r="Y101" s="1"/>
  <c r="AQ101"/>
  <c r="AU101" s="1"/>
  <c r="BN102"/>
  <c r="BR102" s="1"/>
  <c r="CJ102"/>
  <c r="CN102" s="1"/>
  <c r="BN103"/>
  <c r="BR103" s="1"/>
  <c r="EB103"/>
  <c r="EF103" s="1"/>
  <c r="HD103"/>
  <c r="D3099" i="34" s="1"/>
  <c r="U104" i="1"/>
  <c r="Y104" s="1"/>
  <c r="HD104"/>
  <c r="D3131" i="34" s="1"/>
  <c r="U105" i="1"/>
  <c r="Y105" s="1"/>
  <c r="AQ105"/>
  <c r="AU105" s="1"/>
  <c r="U106"/>
  <c r="Y106" s="1"/>
  <c r="AQ106"/>
  <c r="AU106" s="1"/>
  <c r="O46" i="11"/>
  <c r="E46"/>
  <c r="O50"/>
  <c r="E50"/>
  <c r="O54"/>
  <c r="E54"/>
  <c r="O58"/>
  <c r="E58"/>
  <c r="O62"/>
  <c r="E62"/>
  <c r="O66"/>
  <c r="E66"/>
  <c r="O70"/>
  <c r="E70"/>
  <c r="O74"/>
  <c r="E74"/>
  <c r="O78"/>
  <c r="E78"/>
  <c r="O82"/>
  <c r="E82"/>
  <c r="O86"/>
  <c r="E86"/>
  <c r="O90"/>
  <c r="E90"/>
  <c r="O94"/>
  <c r="E94"/>
  <c r="O98"/>
  <c r="E98"/>
  <c r="O102"/>
  <c r="E102"/>
  <c r="O106"/>
  <c r="E106"/>
  <c r="P106"/>
  <c r="Q106"/>
  <c r="R106"/>
  <c r="S106"/>
  <c r="T106"/>
  <c r="U106"/>
  <c r="V106"/>
  <c r="W106"/>
  <c r="X106"/>
  <c r="Y106"/>
  <c r="Z106"/>
  <c r="AA106"/>
  <c r="P102"/>
  <c r="Q102"/>
  <c r="R102"/>
  <c r="S102"/>
  <c r="T102"/>
  <c r="U102"/>
  <c r="V102"/>
  <c r="W102"/>
  <c r="X102"/>
  <c r="Y102"/>
  <c r="Z102"/>
  <c r="AA102"/>
  <c r="P98"/>
  <c r="Q98"/>
  <c r="R98"/>
  <c r="S98"/>
  <c r="T98"/>
  <c r="U98"/>
  <c r="V98"/>
  <c r="W98"/>
  <c r="X98"/>
  <c r="Y98"/>
  <c r="Z98"/>
  <c r="AA98"/>
  <c r="P94"/>
  <c r="Q94"/>
  <c r="R94"/>
  <c r="S94"/>
  <c r="T94"/>
  <c r="U94"/>
  <c r="V94"/>
  <c r="W94"/>
  <c r="X94"/>
  <c r="Y94"/>
  <c r="Z94"/>
  <c r="AA94"/>
  <c r="S2956" i="34"/>
  <c r="N2959"/>
  <c r="R2959"/>
  <c r="N2960"/>
  <c r="N2961"/>
  <c r="R2961"/>
  <c r="N2988"/>
  <c r="R2988"/>
  <c r="N2989"/>
  <c r="S2991"/>
  <c r="S2993"/>
  <c r="S3020"/>
  <c r="N3022"/>
  <c r="N3023"/>
  <c r="R3023"/>
  <c r="N3024"/>
  <c r="N3025"/>
  <c r="R3025"/>
  <c r="N3052"/>
  <c r="N3053"/>
  <c r="R3053"/>
  <c r="S3054"/>
  <c r="S3056"/>
  <c r="N3084"/>
  <c r="R3084"/>
  <c r="N3085"/>
  <c r="S3087"/>
  <c r="S3089"/>
  <c r="S3117"/>
  <c r="N3118"/>
  <c r="R3118"/>
  <c r="N3119"/>
  <c r="N3120"/>
  <c r="R3120"/>
  <c r="N3121"/>
  <c r="N3150"/>
  <c r="N3151"/>
  <c r="R3151"/>
  <c r="N3152"/>
  <c r="N3153"/>
  <c r="R3153"/>
  <c r="N3182"/>
  <c r="N3183"/>
  <c r="N3184"/>
  <c r="N3185"/>
  <c r="R3185"/>
  <c r="E8" i="11"/>
  <c r="E10"/>
  <c r="E12"/>
  <c r="E14"/>
  <c r="E16"/>
  <c r="E18"/>
  <c r="E20"/>
  <c r="E22"/>
  <c r="E24"/>
  <c r="E26"/>
  <c r="E28"/>
  <c r="E30"/>
  <c r="E32"/>
  <c r="E34"/>
  <c r="E36"/>
  <c r="E38"/>
  <c r="E40"/>
  <c r="E42"/>
  <c r="E44"/>
  <c r="O48"/>
  <c r="E48"/>
  <c r="O52"/>
  <c r="E52"/>
  <c r="O56"/>
  <c r="E56"/>
  <c r="O60"/>
  <c r="E60"/>
  <c r="O64"/>
  <c r="E64"/>
  <c r="O68"/>
  <c r="E68"/>
  <c r="O72"/>
  <c r="E72"/>
  <c r="O76"/>
  <c r="E76"/>
  <c r="O80"/>
  <c r="E80"/>
  <c r="O84"/>
  <c r="E84"/>
  <c r="O88"/>
  <c r="E88"/>
  <c r="O92"/>
  <c r="E92"/>
  <c r="O96"/>
  <c r="E96"/>
  <c r="O100"/>
  <c r="E100"/>
  <c r="O104"/>
  <c r="E104"/>
  <c r="P104"/>
  <c r="Q104"/>
  <c r="R104"/>
  <c r="S104"/>
  <c r="T104"/>
  <c r="U104"/>
  <c r="V104"/>
  <c r="W104"/>
  <c r="X104"/>
  <c r="Y104"/>
  <c r="Z104"/>
  <c r="AA104"/>
  <c r="P100"/>
  <c r="Q100"/>
  <c r="R100"/>
  <c r="S100"/>
  <c r="T100"/>
  <c r="U100"/>
  <c r="V100"/>
  <c r="W100"/>
  <c r="X100"/>
  <c r="Y100"/>
  <c r="Z100"/>
  <c r="AA100"/>
  <c r="P96"/>
  <c r="Q96"/>
  <c r="R96"/>
  <c r="S96"/>
  <c r="T96"/>
  <c r="U96"/>
  <c r="V96"/>
  <c r="W96"/>
  <c r="X96"/>
  <c r="Y96"/>
  <c r="Z96"/>
  <c r="AA96"/>
  <c r="P92"/>
  <c r="Q92"/>
  <c r="R92"/>
  <c r="S92"/>
  <c r="T92"/>
  <c r="U92"/>
  <c r="V92"/>
  <c r="W92"/>
  <c r="X92"/>
  <c r="Y92"/>
  <c r="Z92"/>
  <c r="AA92"/>
  <c r="P90"/>
  <c r="Q90"/>
  <c r="R90"/>
  <c r="S90"/>
  <c r="T90"/>
  <c r="U90"/>
  <c r="V90"/>
  <c r="W90"/>
  <c r="X90"/>
  <c r="Y90"/>
  <c r="Z90"/>
  <c r="AA90"/>
  <c r="P88"/>
  <c r="Q88"/>
  <c r="R88"/>
  <c r="S88"/>
  <c r="T88"/>
  <c r="U88"/>
  <c r="V88"/>
  <c r="W88"/>
  <c r="X88"/>
  <c r="Y88"/>
  <c r="Z88"/>
  <c r="AA88"/>
  <c r="P86"/>
  <c r="Q86"/>
  <c r="R86"/>
  <c r="S86"/>
  <c r="T86"/>
  <c r="U86"/>
  <c r="V86"/>
  <c r="W86"/>
  <c r="X86"/>
  <c r="Y86"/>
  <c r="Z86"/>
  <c r="AA86"/>
  <c r="P84"/>
  <c r="Q84"/>
  <c r="R84"/>
  <c r="S84"/>
  <c r="T84"/>
  <c r="U84"/>
  <c r="V84"/>
  <c r="W84"/>
  <c r="X84"/>
  <c r="Y84"/>
  <c r="Z84"/>
  <c r="AA84"/>
  <c r="P82"/>
  <c r="Q82"/>
  <c r="R82"/>
  <c r="S82"/>
  <c r="T82"/>
  <c r="U82"/>
  <c r="V82"/>
  <c r="W82"/>
  <c r="X82"/>
  <c r="Y82"/>
  <c r="Z82"/>
  <c r="AA82"/>
  <c r="P80"/>
  <c r="Q80"/>
  <c r="R80"/>
  <c r="S80"/>
  <c r="T80"/>
  <c r="U80"/>
  <c r="V80"/>
  <c r="W80"/>
  <c r="X80"/>
  <c r="Y80"/>
  <c r="Z80"/>
  <c r="AA80"/>
  <c r="P78"/>
  <c r="Q78"/>
  <c r="R78"/>
  <c r="S78"/>
  <c r="T78"/>
  <c r="U78"/>
  <c r="V78"/>
  <c r="W78"/>
  <c r="X78"/>
  <c r="Y78"/>
  <c r="Z78"/>
  <c r="AA78"/>
  <c r="P76"/>
  <c r="Q76"/>
  <c r="R76"/>
  <c r="S76"/>
  <c r="T76"/>
  <c r="U76"/>
  <c r="V76"/>
  <c r="W76"/>
  <c r="X76"/>
  <c r="Y76"/>
  <c r="Z76"/>
  <c r="AA76"/>
  <c r="P74"/>
  <c r="Q74"/>
  <c r="R74"/>
  <c r="S74"/>
  <c r="T74"/>
  <c r="U74"/>
  <c r="V74"/>
  <c r="W74"/>
  <c r="X74"/>
  <c r="Y74"/>
  <c r="Z74"/>
  <c r="AA74"/>
  <c r="P72"/>
  <c r="Q72"/>
  <c r="R72"/>
  <c r="S72"/>
  <c r="T72"/>
  <c r="U72"/>
  <c r="V72"/>
  <c r="W72"/>
  <c r="X72"/>
  <c r="Y72"/>
  <c r="Z72"/>
  <c r="AA72"/>
  <c r="P70"/>
  <c r="Q70"/>
  <c r="R70"/>
  <c r="S70"/>
  <c r="T70"/>
  <c r="U70"/>
  <c r="V70"/>
  <c r="W70"/>
  <c r="X70"/>
  <c r="Y70"/>
  <c r="Z70"/>
  <c r="AA70"/>
  <c r="P68"/>
  <c r="Q68"/>
  <c r="R68"/>
  <c r="S68"/>
  <c r="T68"/>
  <c r="U68"/>
  <c r="V68"/>
  <c r="W68"/>
  <c r="X68"/>
  <c r="Y68"/>
  <c r="Z68"/>
  <c r="AA68"/>
  <c r="P66"/>
  <c r="Q66"/>
  <c r="R66"/>
  <c r="S66"/>
  <c r="T66"/>
  <c r="U66"/>
  <c r="V66"/>
  <c r="W66"/>
  <c r="X66"/>
  <c r="Y66"/>
  <c r="Z66"/>
  <c r="AA66"/>
  <c r="P64"/>
  <c r="Q64"/>
  <c r="R64"/>
  <c r="S64"/>
  <c r="T64"/>
  <c r="U64"/>
  <c r="V64"/>
  <c r="W64"/>
  <c r="X64"/>
  <c r="Y64"/>
  <c r="Z64"/>
  <c r="AA64"/>
  <c r="P62"/>
  <c r="Q62"/>
  <c r="R62"/>
  <c r="S62"/>
  <c r="T62"/>
  <c r="U62"/>
  <c r="V62"/>
  <c r="W62"/>
  <c r="X62"/>
  <c r="Y62"/>
  <c r="Z62"/>
  <c r="AA62"/>
  <c r="P60"/>
  <c r="Q60"/>
  <c r="R60"/>
  <c r="S60"/>
  <c r="T60"/>
  <c r="U60"/>
  <c r="V60"/>
  <c r="W60"/>
  <c r="X60"/>
  <c r="Y60"/>
  <c r="Z60"/>
  <c r="AA60"/>
  <c r="P58"/>
  <c r="Q58"/>
  <c r="R58"/>
  <c r="S58"/>
  <c r="T58"/>
  <c r="U58"/>
  <c r="V58"/>
  <c r="W58"/>
  <c r="X58"/>
  <c r="Y58"/>
  <c r="Z58"/>
  <c r="AA58"/>
  <c r="P56"/>
  <c r="Q56"/>
  <c r="R56"/>
  <c r="S56"/>
  <c r="T56"/>
  <c r="U56"/>
  <c r="V56"/>
  <c r="W56"/>
  <c r="X56"/>
  <c r="Y56"/>
  <c r="Z56"/>
  <c r="AA56"/>
  <c r="P54"/>
  <c r="Q54"/>
  <c r="R54"/>
  <c r="S54"/>
  <c r="T54"/>
  <c r="U54"/>
  <c r="V54"/>
  <c r="W54"/>
  <c r="X54"/>
  <c r="Y54"/>
  <c r="Z54"/>
  <c r="AA54"/>
  <c r="P52"/>
  <c r="Q52"/>
  <c r="R52"/>
  <c r="S52"/>
  <c r="T52"/>
  <c r="U52"/>
  <c r="V52"/>
  <c r="W52"/>
  <c r="X52"/>
  <c r="Y52"/>
  <c r="Z52"/>
  <c r="AA52"/>
  <c r="P50"/>
  <c r="Q50"/>
  <c r="R50"/>
  <c r="S50"/>
  <c r="T50"/>
  <c r="U50"/>
  <c r="V50"/>
  <c r="W50"/>
  <c r="X50"/>
  <c r="Y50"/>
  <c r="Z50"/>
  <c r="AA50"/>
  <c r="P48"/>
  <c r="Q48"/>
  <c r="R48"/>
  <c r="S48"/>
  <c r="T48"/>
  <c r="U48"/>
  <c r="V48"/>
  <c r="W48"/>
  <c r="X48"/>
  <c r="Y48"/>
  <c r="Z48"/>
  <c r="AA48"/>
  <c r="P46"/>
  <c r="Q46"/>
  <c r="R46"/>
  <c r="S46"/>
  <c r="T46"/>
  <c r="U46"/>
  <c r="V46"/>
  <c r="W46"/>
  <c r="X46"/>
  <c r="Y46"/>
  <c r="Z46"/>
  <c r="AA46"/>
  <c r="P44"/>
  <c r="Q44"/>
  <c r="R44"/>
  <c r="S44"/>
  <c r="T44"/>
  <c r="U44"/>
  <c r="V44"/>
  <c r="W44"/>
  <c r="X44"/>
  <c r="Y44"/>
  <c r="Z44"/>
  <c r="AA44"/>
  <c r="P42"/>
  <c r="Q42"/>
  <c r="R42"/>
  <c r="S42"/>
  <c r="T42"/>
  <c r="U42"/>
  <c r="V42"/>
  <c r="W42"/>
  <c r="X42"/>
  <c r="Y42"/>
  <c r="Z42"/>
  <c r="AA42"/>
  <c r="P40"/>
  <c r="Q40"/>
  <c r="R40"/>
  <c r="S40"/>
  <c r="T40"/>
  <c r="U40"/>
  <c r="V40"/>
  <c r="W40"/>
  <c r="X40"/>
  <c r="Y40"/>
  <c r="Z40"/>
  <c r="AA40"/>
  <c r="AA114"/>
  <c r="ID26" i="1" s="1"/>
  <c r="Z113" i="11"/>
  <c r="IC25" i="1" s="1"/>
  <c r="Y114" i="11"/>
  <c r="IB26" i="1" s="1"/>
  <c r="X110" i="11"/>
  <c r="IA22" i="1" s="1"/>
  <c r="W114" i="11"/>
  <c r="HZ26" i="1" s="1"/>
  <c r="V110" i="11"/>
  <c r="HY22" i="1" s="1"/>
  <c r="EB6"/>
  <c r="EF6" s="1"/>
  <c r="W6" i="35" s="1"/>
  <c r="X6" s="1"/>
  <c r="DF6" i="1"/>
  <c r="DJ6" s="1"/>
  <c r="U6" i="35" s="1"/>
  <c r="V6" s="1"/>
  <c r="BN6" i="1"/>
  <c r="BR6" s="1"/>
  <c r="Q6" i="35" s="1"/>
  <c r="R6" s="1"/>
  <c r="GD38" i="1"/>
  <c r="GF38"/>
  <c r="GD37"/>
  <c r="GF37"/>
  <c r="GD36"/>
  <c r="GF36"/>
  <c r="GD35"/>
  <c r="GF35"/>
  <c r="GD34"/>
  <c r="GF34"/>
  <c r="GD33"/>
  <c r="GF33"/>
  <c r="GD32"/>
  <c r="GF32"/>
  <c r="ET14"/>
  <c r="GP14"/>
  <c r="ET10"/>
  <c r="GP10"/>
  <c r="FD8"/>
  <c r="GS8"/>
  <c r="Z111" i="11"/>
  <c r="IC23" i="1" s="1"/>
  <c r="X111" i="11"/>
  <c r="IA23" i="1" s="1"/>
  <c r="V111" i="11"/>
  <c r="HY23" i="1" s="1"/>
  <c r="AA112" i="11"/>
  <c r="ID24" i="1" s="1"/>
  <c r="Y112" i="11"/>
  <c r="IB24" i="1" s="1"/>
  <c r="W112" i="11"/>
  <c r="HZ24" i="1" s="1"/>
  <c r="X113" i="11"/>
  <c r="IA25" i="1" s="1"/>
  <c r="V113" i="11"/>
  <c r="HY25" i="1" s="1"/>
  <c r="S105" i="11"/>
  <c r="S103"/>
  <c r="S101"/>
  <c r="S99"/>
  <c r="S97"/>
  <c r="S95"/>
  <c r="S93"/>
  <c r="S91"/>
  <c r="S89"/>
  <c r="S87"/>
  <c r="S85"/>
  <c r="S83"/>
  <c r="S81"/>
  <c r="S79"/>
  <c r="S77"/>
  <c r="S75"/>
  <c r="S73"/>
  <c r="S71"/>
  <c r="S69"/>
  <c r="S67"/>
  <c r="S65"/>
  <c r="R105"/>
  <c r="R103"/>
  <c r="R101"/>
  <c r="R99"/>
  <c r="R97"/>
  <c r="R95"/>
  <c r="R93"/>
  <c r="R91"/>
  <c r="R89"/>
  <c r="R87"/>
  <c r="R85"/>
  <c r="R83"/>
  <c r="R81"/>
  <c r="R79"/>
  <c r="R77"/>
  <c r="R75"/>
  <c r="R73"/>
  <c r="R71"/>
  <c r="R69"/>
  <c r="R67"/>
  <c r="R65"/>
  <c r="R63"/>
  <c r="R61"/>
  <c r="R59"/>
  <c r="R57"/>
  <c r="R55"/>
  <c r="R53"/>
  <c r="R51"/>
  <c r="R49"/>
  <c r="R47"/>
  <c r="R45"/>
  <c r="Q105"/>
  <c r="Q103"/>
  <c r="Q101"/>
  <c r="Q99"/>
  <c r="Q97"/>
  <c r="Q95"/>
  <c r="Q93"/>
  <c r="Q91"/>
  <c r="Q89"/>
  <c r="Q87"/>
  <c r="Q85"/>
  <c r="Q83"/>
  <c r="Q81"/>
  <c r="Q79"/>
  <c r="Q77"/>
  <c r="Q75"/>
  <c r="Q73"/>
  <c r="Q71"/>
  <c r="Q69"/>
  <c r="Q67"/>
  <c r="Q65"/>
  <c r="Q63"/>
  <c r="Q61"/>
  <c r="Q59"/>
  <c r="Q57"/>
  <c r="Q55"/>
  <c r="Q53"/>
  <c r="Q51"/>
  <c r="Q49"/>
  <c r="Q47"/>
  <c r="Q45"/>
  <c r="GF44" i="1"/>
  <c r="GD44"/>
  <c r="GF42"/>
  <c r="GD42"/>
  <c r="GF40"/>
  <c r="GD40"/>
  <c r="P31" i="11"/>
  <c r="P20"/>
  <c r="P15"/>
  <c r="P12"/>
  <c r="FG38" i="1"/>
  <c r="ET7"/>
  <c r="GP7"/>
  <c r="GP16"/>
  <c r="ET16"/>
  <c r="GP12"/>
  <c r="ET12"/>
  <c r="ET8"/>
  <c r="GP8"/>
  <c r="ET9"/>
  <c r="GP9"/>
  <c r="FQ16"/>
  <c r="FQ15"/>
  <c r="FQ14"/>
  <c r="FQ13"/>
  <c r="FQ12"/>
  <c r="FQ11"/>
  <c r="FQ10"/>
  <c r="FQ9"/>
  <c r="FQ8"/>
  <c r="FQ7"/>
  <c r="FQ38"/>
  <c r="FQ37"/>
  <c r="FQ36"/>
  <c r="FQ35"/>
  <c r="FQ34"/>
  <c r="FQ33"/>
  <c r="FQ32"/>
  <c r="FQ31"/>
  <c r="FQ30"/>
  <c r="FQ29"/>
  <c r="FQ28"/>
  <c r="FQ27"/>
  <c r="FQ26"/>
  <c r="FQ25"/>
  <c r="FQ24"/>
  <c r="FQ23"/>
  <c r="FQ22"/>
  <c r="FQ21"/>
  <c r="FQ20"/>
  <c r="FQ19"/>
  <c r="FQ18"/>
  <c r="FQ17"/>
  <c r="AH3" i="36"/>
  <c r="AH203"/>
  <c r="AH153"/>
  <c r="AH103"/>
  <c r="AH53"/>
  <c r="AH253"/>
  <c r="FG10" i="1"/>
  <c r="FG12"/>
  <c r="FG14"/>
  <c r="FG16"/>
  <c r="FG17"/>
  <c r="FG19"/>
  <c r="FG21"/>
  <c r="FG23"/>
  <c r="FG25"/>
  <c r="FG27"/>
  <c r="FG29"/>
  <c r="FG31"/>
  <c r="FG33"/>
  <c r="FG35"/>
  <c r="FG37"/>
  <c r="GF31"/>
  <c r="GD31"/>
  <c r="GF30"/>
  <c r="GD30"/>
  <c r="GF28"/>
  <c r="GD28"/>
  <c r="GF26"/>
  <c r="GD26"/>
  <c r="GF24"/>
  <c r="GD24"/>
  <c r="GF22"/>
  <c r="GD22"/>
  <c r="GF20"/>
  <c r="GD20"/>
  <c r="GF19"/>
  <c r="GD19"/>
  <c r="GF18"/>
  <c r="GD18"/>
  <c r="GF17"/>
  <c r="GD17"/>
  <c r="FW16"/>
  <c r="FZ15"/>
  <c r="HE15" s="1"/>
  <c r="G283" i="34" s="1"/>
  <c r="GF15" i="1"/>
  <c r="GD15"/>
  <c r="FZ14"/>
  <c r="GF14"/>
  <c r="GD14"/>
  <c r="HE14"/>
  <c r="G251" i="34" s="1"/>
  <c r="FZ13" i="1"/>
  <c r="HE13" s="1"/>
  <c r="G219" i="34" s="1"/>
  <c r="GF13" i="1"/>
  <c r="GD13"/>
  <c r="FW12"/>
  <c r="HE12" s="1"/>
  <c r="G187" i="34" s="1"/>
  <c r="FW11" i="1"/>
  <c r="HE11" s="1"/>
  <c r="G155" i="34" s="1"/>
  <c r="FZ10" i="1"/>
  <c r="HE10" s="1"/>
  <c r="G123" i="34" s="1"/>
  <c r="GF10" i="1"/>
  <c r="GD10"/>
  <c r="FW9"/>
  <c r="HE9" s="1"/>
  <c r="G91" i="34" s="1"/>
  <c r="FZ8" i="1"/>
  <c r="HE8" s="1"/>
  <c r="G59" i="34" s="1"/>
  <c r="GF8" i="1"/>
  <c r="GD8"/>
  <c r="EW38"/>
  <c r="EW36"/>
  <c r="EW34"/>
  <c r="EW32"/>
  <c r="EW30"/>
  <c r="EW28"/>
  <c r="EW26"/>
  <c r="EW24"/>
  <c r="EW22"/>
  <c r="EW20"/>
  <c r="EW18"/>
  <c r="EW15"/>
  <c r="EW13"/>
  <c r="EW11"/>
  <c r="FG7"/>
  <c r="FG9"/>
  <c r="FG11"/>
  <c r="FG13"/>
  <c r="FG15"/>
  <c r="FG18"/>
  <c r="FG20"/>
  <c r="FG22"/>
  <c r="FG24"/>
  <c r="FG26"/>
  <c r="FG28"/>
  <c r="FG30"/>
  <c r="FG32"/>
  <c r="FG34"/>
  <c r="FG36"/>
  <c r="J7" i="23"/>
  <c r="R7" s="1"/>
  <c r="O7"/>
  <c r="P7" s="1"/>
  <c r="I7"/>
  <c r="DU36" i="1"/>
  <c r="P241" i="34"/>
  <c r="AH104" i="30"/>
  <c r="W14" i="35"/>
  <c r="X14" s="1"/>
  <c r="P209" i="34"/>
  <c r="P104" i="30"/>
  <c r="W13" i="35"/>
  <c r="X13" s="1"/>
  <c r="P113" i="34"/>
  <c r="AH46" i="30"/>
  <c r="W10" i="35"/>
  <c r="X10" s="1"/>
  <c r="DU26" i="1"/>
  <c r="DU38"/>
  <c r="EN23"/>
  <c r="EN17"/>
  <c r="EN32"/>
  <c r="EN38"/>
  <c r="EN37"/>
  <c r="EN36"/>
  <c r="EN35"/>
  <c r="EN34"/>
  <c r="EN33"/>
  <c r="EN31"/>
  <c r="EN30"/>
  <c r="EN29"/>
  <c r="EN28"/>
  <c r="EN27"/>
  <c r="EN26"/>
  <c r="EN25"/>
  <c r="EN24"/>
  <c r="EN22"/>
  <c r="EN21"/>
  <c r="EN19"/>
  <c r="EN20"/>
  <c r="EN18"/>
  <c r="P305" i="34"/>
  <c r="AH133" i="30"/>
  <c r="W16" i="35"/>
  <c r="X16" s="1"/>
  <c r="P273" i="34"/>
  <c r="P133" i="30"/>
  <c r="W15" i="35"/>
  <c r="X15" s="1"/>
  <c r="P49" i="34"/>
  <c r="AH17" i="30"/>
  <c r="W8" i="35"/>
  <c r="X8" s="1"/>
  <c r="P17" i="34"/>
  <c r="P17" i="30"/>
  <c r="W7" i="35"/>
  <c r="X7" s="1"/>
  <c r="DB17" i="1"/>
  <c r="DB18"/>
  <c r="DB19"/>
  <c r="DB20"/>
  <c r="DB21"/>
  <c r="DB22"/>
  <c r="DB23"/>
  <c r="DB24"/>
  <c r="DB25"/>
  <c r="DB26"/>
  <c r="DB27"/>
  <c r="DB28"/>
  <c r="DB29"/>
  <c r="DB30"/>
  <c r="DR30" s="1"/>
  <c r="DB31"/>
  <c r="DB32"/>
  <c r="DR32" s="1"/>
  <c r="DB33"/>
  <c r="DB34"/>
  <c r="DR34" s="1"/>
  <c r="DB35"/>
  <c r="DB36"/>
  <c r="DR36" s="1"/>
  <c r="DB37"/>
  <c r="DB38"/>
  <c r="DR38" s="1"/>
  <c r="G1008" i="34"/>
  <c r="I1008"/>
  <c r="G976"/>
  <c r="I976"/>
  <c r="DR37" i="1"/>
  <c r="G944" i="34"/>
  <c r="G912"/>
  <c r="I912"/>
  <c r="DR35" i="1"/>
  <c r="G880" i="34"/>
  <c r="I880"/>
  <c r="G848"/>
  <c r="I848"/>
  <c r="DR33" i="1"/>
  <c r="G816" i="34"/>
  <c r="I816"/>
  <c r="G784"/>
  <c r="I784"/>
  <c r="DR31" i="1"/>
  <c r="G752" i="34"/>
  <c r="I752"/>
  <c r="G720"/>
  <c r="I720"/>
  <c r="DR29" i="1"/>
  <c r="G688" i="34"/>
  <c r="I688"/>
  <c r="DR28" i="1"/>
  <c r="G656" i="34"/>
  <c r="I656"/>
  <c r="DR27" i="1"/>
  <c r="G624" i="34"/>
  <c r="I624"/>
  <c r="DR26" i="1"/>
  <c r="G592" i="34"/>
  <c r="I592"/>
  <c r="DR25" i="1"/>
  <c r="G560" i="34"/>
  <c r="I560"/>
  <c r="DR24" i="1"/>
  <c r="G528" i="34"/>
  <c r="I528"/>
  <c r="DR23" i="1"/>
  <c r="G496" i="34"/>
  <c r="I496"/>
  <c r="DR22" i="1"/>
  <c r="G464" i="34"/>
  <c r="I464"/>
  <c r="DR21" i="1"/>
  <c r="G432" i="34"/>
  <c r="I432"/>
  <c r="DR20" i="1"/>
  <c r="G400" i="34"/>
  <c r="I400"/>
  <c r="DR19" i="1"/>
  <c r="G368" i="34"/>
  <c r="I368"/>
  <c r="DR18" i="1"/>
  <c r="G336" i="34"/>
  <c r="I336"/>
  <c r="DR17" i="1"/>
  <c r="U16" i="35"/>
  <c r="V16" s="1"/>
  <c r="P304" i="34"/>
  <c r="AH132" i="30"/>
  <c r="HE16" i="1"/>
  <c r="G315" i="34" s="1"/>
  <c r="P272"/>
  <c r="P132" i="30"/>
  <c r="U15" i="35"/>
  <c r="V15" s="1"/>
  <c r="U14"/>
  <c r="V14" s="1"/>
  <c r="P240" i="34"/>
  <c r="AH103" i="30"/>
  <c r="P208" i="34"/>
  <c r="P103" i="30"/>
  <c r="U13" i="35"/>
  <c r="V13" s="1"/>
  <c r="U12"/>
  <c r="V12" s="1"/>
  <c r="P176" i="34"/>
  <c r="AH74" i="30"/>
  <c r="P144" i="34"/>
  <c r="P74" i="30"/>
  <c r="U11" i="35"/>
  <c r="V11" s="1"/>
  <c r="P112" i="34"/>
  <c r="U10" i="35"/>
  <c r="V10" s="1"/>
  <c r="AH45" i="30"/>
  <c r="P80" i="34"/>
  <c r="P45" i="30"/>
  <c r="U9" i="35"/>
  <c r="V9" s="1"/>
  <c r="U8"/>
  <c r="V8" s="1"/>
  <c r="P48" i="34"/>
  <c r="AH16" i="30"/>
  <c r="P16" i="34"/>
  <c r="P16" i="30"/>
  <c r="U7" i="35"/>
  <c r="V7" s="1"/>
  <c r="E943" i="34"/>
  <c r="CC36" i="1"/>
  <c r="E431" i="34"/>
  <c r="CC20" i="1"/>
  <c r="E1007" i="34"/>
  <c r="CC38" i="1"/>
  <c r="D1007" i="34"/>
  <c r="F1007"/>
  <c r="CJ38" i="1"/>
  <c r="CN38" s="1"/>
  <c r="CV38"/>
  <c r="D975" i="34"/>
  <c r="F975"/>
  <c r="CJ37" i="1"/>
  <c r="CN37" s="1"/>
  <c r="CV37"/>
  <c r="D943" i="34"/>
  <c r="F943"/>
  <c r="CJ36" i="1"/>
  <c r="CN36" s="1"/>
  <c r="CV36"/>
  <c r="D911" i="34"/>
  <c r="F911"/>
  <c r="CJ35" i="1"/>
  <c r="CN35" s="1"/>
  <c r="CV35"/>
  <c r="CV34"/>
  <c r="D879" i="34"/>
  <c r="F879"/>
  <c r="CJ34" i="1"/>
  <c r="CN34" s="1"/>
  <c r="D847" i="34"/>
  <c r="F847"/>
  <c r="CJ33" i="1"/>
  <c r="CN33" s="1"/>
  <c r="CV33"/>
  <c r="D815" i="34"/>
  <c r="F815"/>
  <c r="CJ32" i="1"/>
  <c r="CN32" s="1"/>
  <c r="CV32"/>
  <c r="D783" i="34"/>
  <c r="F783"/>
  <c r="CJ31" i="1"/>
  <c r="CN31" s="1"/>
  <c r="CV31"/>
  <c r="V334" i="30"/>
  <c r="X334"/>
  <c r="D751" i="34"/>
  <c r="F751"/>
  <c r="CJ30" i="1"/>
  <c r="CN30" s="1"/>
  <c r="GH30"/>
  <c r="CV30"/>
  <c r="CV29"/>
  <c r="D719" i="34"/>
  <c r="F719"/>
  <c r="CJ29" i="1"/>
  <c r="CN29" s="1"/>
  <c r="D687" i="34"/>
  <c r="F687"/>
  <c r="CJ28" i="1"/>
  <c r="CN28" s="1"/>
  <c r="CV28"/>
  <c r="CV27"/>
  <c r="D655" i="34"/>
  <c r="F655"/>
  <c r="CJ27" i="1"/>
  <c r="CN27" s="1"/>
  <c r="D623" i="34"/>
  <c r="F623"/>
  <c r="CJ26" i="1"/>
  <c r="CN26" s="1"/>
  <c r="CV26"/>
  <c r="D591" i="34"/>
  <c r="F591"/>
  <c r="CJ25" i="1"/>
  <c r="CN25" s="1"/>
  <c r="CV25"/>
  <c r="D559" i="34"/>
  <c r="F559"/>
  <c r="CJ24" i="1"/>
  <c r="CN24" s="1"/>
  <c r="CV24"/>
  <c r="D527" i="34"/>
  <c r="F527"/>
  <c r="CJ23" i="1"/>
  <c r="CN23" s="1"/>
  <c r="CV23"/>
  <c r="D495" i="34"/>
  <c r="F495"/>
  <c r="CJ22" i="1"/>
  <c r="CN22" s="1"/>
  <c r="CV22"/>
  <c r="D463" i="34"/>
  <c r="F463"/>
  <c r="CJ21" i="1"/>
  <c r="CN21" s="1"/>
  <c r="CV21"/>
  <c r="D431" i="34"/>
  <c r="F431"/>
  <c r="CJ20" i="1"/>
  <c r="CN20" s="1"/>
  <c r="CV20"/>
  <c r="CV19"/>
  <c r="D399" i="34"/>
  <c r="F399"/>
  <c r="CJ19" i="1"/>
  <c r="CN19" s="1"/>
  <c r="D367" i="34"/>
  <c r="F367"/>
  <c r="CJ18" i="1"/>
  <c r="CN18" s="1"/>
  <c r="CV18"/>
  <c r="D335" i="34"/>
  <c r="F335"/>
  <c r="CJ17" i="1"/>
  <c r="CN17" s="1"/>
  <c r="CV17"/>
  <c r="P303" i="34"/>
  <c r="S16" i="35"/>
  <c r="T16" s="1"/>
  <c r="AH131" i="30"/>
  <c r="P131"/>
  <c r="S15" i="35"/>
  <c r="T15" s="1"/>
  <c r="P271" i="34"/>
  <c r="P239"/>
  <c r="S14" i="35"/>
  <c r="T14" s="1"/>
  <c r="AH102" i="30"/>
  <c r="P102"/>
  <c r="S13" i="35"/>
  <c r="T13" s="1"/>
  <c r="P207" i="34"/>
  <c r="Z109" i="11"/>
  <c r="Z115" s="1"/>
  <c r="IC27" i="1" s="1"/>
  <c r="P175" i="34"/>
  <c r="S12" i="35"/>
  <c r="T12" s="1"/>
  <c r="AH73" i="30"/>
  <c r="P73"/>
  <c r="S11" i="35"/>
  <c r="T11" s="1"/>
  <c r="P143" i="34"/>
  <c r="S10" i="35"/>
  <c r="T10" s="1"/>
  <c r="P111" i="34"/>
  <c r="AH44" i="30"/>
  <c r="P44"/>
  <c r="S9" i="35"/>
  <c r="T9" s="1"/>
  <c r="P79" i="34"/>
  <c r="P47"/>
  <c r="S8" i="35"/>
  <c r="T8" s="1"/>
  <c r="AH15" i="30"/>
  <c r="P15" i="34"/>
  <c r="P15" i="30"/>
  <c r="S7" i="35"/>
  <c r="T7" s="1"/>
  <c r="V109" i="11"/>
  <c r="HY21" i="1" s="1"/>
  <c r="P460" i="34"/>
  <c r="L21" i="35"/>
  <c r="M21" s="1"/>
  <c r="P215" i="30"/>
  <c r="P940" i="34"/>
  <c r="AH418" i="30"/>
  <c r="L36" i="35"/>
  <c r="M36" s="1"/>
  <c r="FT36" i="1"/>
  <c r="P876" i="34"/>
  <c r="L34" i="35"/>
  <c r="M34" s="1"/>
  <c r="AH389" i="30"/>
  <c r="FT34" i="1"/>
  <c r="P972" i="34"/>
  <c r="P447" i="30"/>
  <c r="L37" i="35"/>
  <c r="M37" s="1"/>
  <c r="FT37" i="1"/>
  <c r="P332" i="34"/>
  <c r="P157" i="30"/>
  <c r="L17" i="35"/>
  <c r="M17" s="1"/>
  <c r="P302" i="30"/>
  <c r="P652" i="34"/>
  <c r="L27" i="35"/>
  <c r="M27" s="1"/>
  <c r="L23"/>
  <c r="M23" s="1"/>
  <c r="P524" i="34"/>
  <c r="P244" i="30"/>
  <c r="FT23" i="1"/>
  <c r="P331" i="30"/>
  <c r="P716" i="34"/>
  <c r="L29" i="35"/>
  <c r="M29" s="1"/>
  <c r="P812" i="34"/>
  <c r="L32" i="35"/>
  <c r="M32" s="1"/>
  <c r="AH360" i="30"/>
  <c r="FT32" i="1"/>
  <c r="P748" i="34"/>
  <c r="AH331" i="30"/>
  <c r="L30" i="35"/>
  <c r="M30" s="1"/>
  <c r="FT30" i="1"/>
  <c r="P389" i="30"/>
  <c r="L33" i="35"/>
  <c r="M33" s="1"/>
  <c r="P844" i="34"/>
  <c r="FT33" i="1"/>
  <c r="P99" i="30"/>
  <c r="L13" i="35"/>
  <c r="M13" s="1"/>
  <c r="P204" i="34"/>
  <c r="P108"/>
  <c r="AH41" i="30"/>
  <c r="L10" i="35"/>
  <c r="M10" s="1"/>
  <c r="P140" i="34"/>
  <c r="P70" i="30"/>
  <c r="L11" i="35"/>
  <c r="M11" s="1"/>
  <c r="P128" i="30"/>
  <c r="L15" i="35"/>
  <c r="M15" s="1"/>
  <c r="P268" i="34"/>
  <c r="P396"/>
  <c r="P186" i="30"/>
  <c r="L19" i="35"/>
  <c r="M19" s="1"/>
  <c r="FT19" i="1"/>
  <c r="L35" i="35"/>
  <c r="M35" s="1"/>
  <c r="P908" i="34"/>
  <c r="P418" i="30"/>
  <c r="FT35" i="1"/>
  <c r="AH157" i="30"/>
  <c r="P364" i="34"/>
  <c r="L18" i="35"/>
  <c r="M18" s="1"/>
  <c r="AH99" i="30"/>
  <c r="P236" i="34"/>
  <c r="L14" i="35"/>
  <c r="M14" s="1"/>
  <c r="P76" i="34"/>
  <c r="P41" i="30"/>
  <c r="L9" i="35"/>
  <c r="M9" s="1"/>
  <c r="P273" i="30"/>
  <c r="L25" i="35"/>
  <c r="M25" s="1"/>
  <c r="P588" i="34"/>
  <c r="FT25" i="1"/>
  <c r="AH128" i="30"/>
  <c r="L16" i="35"/>
  <c r="M16" s="1"/>
  <c r="P300" i="34"/>
  <c r="P684"/>
  <c r="AH302" i="30"/>
  <c r="L28" i="35"/>
  <c r="M28" s="1"/>
  <c r="P44" i="34"/>
  <c r="AH12" i="30"/>
  <c r="L8" i="35"/>
  <c r="M8" s="1"/>
  <c r="L24"/>
  <c r="M24" s="1"/>
  <c r="P556" i="34"/>
  <c r="AH244" i="30"/>
  <c r="AA110" i="11"/>
  <c r="ID22" i="1" s="1"/>
  <c r="Y110" i="11"/>
  <c r="IB22" i="1" s="1"/>
  <c r="FT24"/>
  <c r="P172" i="34"/>
  <c r="AH70" i="30"/>
  <c r="L12" i="35"/>
  <c r="M12" s="1"/>
  <c r="P780" i="34"/>
  <c r="L31" i="35"/>
  <c r="M31" s="1"/>
  <c r="P360" i="30"/>
  <c r="FT31" i="1"/>
  <c r="P492" i="34"/>
  <c r="AH215" i="30"/>
  <c r="L22" i="35"/>
  <c r="M22" s="1"/>
  <c r="FT22" i="1"/>
  <c r="X109" i="11"/>
  <c r="IA21" i="1" s="1"/>
  <c r="P428" i="34"/>
  <c r="AH186" i="30"/>
  <c r="L20" i="35"/>
  <c r="M20" s="1"/>
  <c r="FT20" i="1"/>
  <c r="P12" i="30"/>
  <c r="P12" i="34"/>
  <c r="L7" i="35"/>
  <c r="M7" s="1"/>
  <c r="AH447" i="30"/>
  <c r="L38" i="35"/>
  <c r="M38" s="1"/>
  <c r="P1004" i="34"/>
  <c r="AA109" i="11"/>
  <c r="AA115" s="1"/>
  <c r="ID27" i="1" s="1"/>
  <c r="W109" i="11"/>
  <c r="HZ21" i="1" s="1"/>
  <c r="S109" i="11"/>
  <c r="S115" s="1"/>
  <c r="HV27" i="1" s="1"/>
  <c r="FT38"/>
  <c r="Y109" i="11"/>
  <c r="IB21" i="1" s="1"/>
  <c r="U109" i="11"/>
  <c r="U115" s="1"/>
  <c r="HX27" i="1" s="1"/>
  <c r="Q109" i="11"/>
  <c r="HT21" i="1" s="1"/>
  <c r="P620" i="34"/>
  <c r="L26" i="35"/>
  <c r="M26" s="1"/>
  <c r="AH273" i="30"/>
  <c r="AQ6" i="1" l="1"/>
  <c r="AU6" s="1"/>
  <c r="BC6"/>
  <c r="EV42"/>
  <c r="Z42" i="35"/>
  <c r="U1140" i="34"/>
  <c r="O3185"/>
  <c r="AG1438" i="30"/>
  <c r="X1436"/>
  <c r="CV106" i="1"/>
  <c r="O3182" i="34"/>
  <c r="AG1435" i="30"/>
  <c r="L3152" i="34"/>
  <c r="L1437" i="30"/>
  <c r="DR105" i="1"/>
  <c r="CV105"/>
  <c r="F1436" i="30"/>
  <c r="O3150" i="34"/>
  <c r="O1435" i="30"/>
  <c r="L3120" i="34"/>
  <c r="AD1408" i="30"/>
  <c r="DR104" i="1"/>
  <c r="X1407" i="30"/>
  <c r="CV104" i="1"/>
  <c r="O3118" i="34"/>
  <c r="AG1406" i="30"/>
  <c r="L3084" i="34"/>
  <c r="L1404" i="30"/>
  <c r="AG103" i="1"/>
  <c r="L3052" i="34"/>
  <c r="AD1375" i="30"/>
  <c r="AG102" i="1"/>
  <c r="EN101"/>
  <c r="F1380" i="30"/>
  <c r="L3024" i="34"/>
  <c r="L1379" i="30"/>
  <c r="DR101" i="1"/>
  <c r="CV101"/>
  <c r="F1378" i="30"/>
  <c r="O3022" i="34"/>
  <c r="O1377" i="30"/>
  <c r="I3020" i="34"/>
  <c r="I1375" i="30"/>
  <c r="AG101" i="1"/>
  <c r="FF42"/>
  <c r="U1141" i="34"/>
  <c r="AC42" i="35"/>
  <c r="F3021" i="34"/>
  <c r="BC101" i="1"/>
  <c r="F1376" i="30"/>
  <c r="L2988" i="34"/>
  <c r="AG100" i="1"/>
  <c r="AD1346" i="30"/>
  <c r="EN99" i="1"/>
  <c r="F1351" i="30"/>
  <c r="O2960" i="34"/>
  <c r="O1350" i="30"/>
  <c r="L2958" i="34"/>
  <c r="L1348" i="30"/>
  <c r="I2957" i="34"/>
  <c r="I1347" i="30"/>
  <c r="BC99" i="1"/>
  <c r="I2956" i="34"/>
  <c r="AG99" i="1"/>
  <c r="I1346" i="30"/>
  <c r="L2929" i="34"/>
  <c r="AD1322" i="30"/>
  <c r="L2928" i="34"/>
  <c r="AD1321" i="30"/>
  <c r="F2927" i="34"/>
  <c r="CJ98" i="1"/>
  <c r="X1320" i="30"/>
  <c r="L2926" i="34"/>
  <c r="AD1319" i="30"/>
  <c r="I2925" i="34"/>
  <c r="AA1318" i="30"/>
  <c r="BC98" i="1"/>
  <c r="S2894" i="34"/>
  <c r="BV97" i="1"/>
  <c r="I2896" i="34"/>
  <c r="DR97" i="1"/>
  <c r="I1321" i="30"/>
  <c r="I2895" i="34"/>
  <c r="I1320" i="30"/>
  <c r="CV97" i="1"/>
  <c r="L2893" i="34"/>
  <c r="L1318" i="30"/>
  <c r="F2892" i="34"/>
  <c r="F1317" i="30"/>
  <c r="F2865" i="34"/>
  <c r="X1293" i="30"/>
  <c r="F2864" i="34"/>
  <c r="X1292" i="30"/>
  <c r="L2862" i="34"/>
  <c r="AD1290" i="30"/>
  <c r="I2861" i="34"/>
  <c r="AA1289" i="30"/>
  <c r="BC96" i="1"/>
  <c r="I2860" i="34"/>
  <c r="AA1288" i="30"/>
  <c r="AG96" i="1"/>
  <c r="L2833" i="34"/>
  <c r="L1293" i="30"/>
  <c r="L2832" i="34"/>
  <c r="L1292" i="30"/>
  <c r="F2831" i="34"/>
  <c r="CJ95" i="1"/>
  <c r="F1291" i="30"/>
  <c r="L2830" i="34"/>
  <c r="L1290" i="30"/>
  <c r="I2829" i="34"/>
  <c r="I1289" i="30"/>
  <c r="BC95" i="1"/>
  <c r="S2798" i="34"/>
  <c r="BV94" i="1"/>
  <c r="I2800" i="34"/>
  <c r="AA1263" i="30"/>
  <c r="DR94" i="1"/>
  <c r="I2799" i="34"/>
  <c r="AA1262" i="30"/>
  <c r="CV94" i="1"/>
  <c r="S2765" i="34"/>
  <c r="AY93" i="1"/>
  <c r="F2767" i="34"/>
  <c r="CJ93" i="1"/>
  <c r="F1262" i="30"/>
  <c r="I2736" i="34"/>
  <c r="AA1234" i="30"/>
  <c r="DR92" i="1"/>
  <c r="I2735" i="34"/>
  <c r="AA1233" i="30"/>
  <c r="CV92" i="1"/>
  <c r="F2673" i="34"/>
  <c r="EB90" i="1"/>
  <c r="EF90" s="1"/>
  <c r="X1206" i="30"/>
  <c r="L2672" i="34"/>
  <c r="AD1205" i="30"/>
  <c r="I2641" i="34"/>
  <c r="I1206" i="30"/>
  <c r="F2637" i="34"/>
  <c r="F1202" i="30"/>
  <c r="F2609" i="34"/>
  <c r="EB88" i="1"/>
  <c r="X1177" i="30"/>
  <c r="L2608" i="34"/>
  <c r="AD1176" i="30"/>
  <c r="F2607" i="34"/>
  <c r="X1175" i="30"/>
  <c r="I2605" i="34"/>
  <c r="AA1173" i="30"/>
  <c r="BC88" i="1"/>
  <c r="I2604" i="34"/>
  <c r="AA1172" i="30"/>
  <c r="AG88" i="1"/>
  <c r="FZ87"/>
  <c r="BW87"/>
  <c r="T2574" i="34"/>
  <c r="L2542"/>
  <c r="AD1145" i="30"/>
  <c r="BZ86" i="1"/>
  <c r="I2513" i="34"/>
  <c r="I1148" i="30"/>
  <c r="EN85" i="1"/>
  <c r="I2510" i="34"/>
  <c r="I1145" i="30"/>
  <c r="BZ85" i="1"/>
  <c r="F1144" i="30"/>
  <c r="BC85" i="1"/>
  <c r="O2508" i="34"/>
  <c r="O1143" i="30"/>
  <c r="L2481" i="34"/>
  <c r="AD1119" i="30"/>
  <c r="EN84" i="1"/>
  <c r="L2479" i="34"/>
  <c r="AD1117" i="30"/>
  <c r="CV84" i="1"/>
  <c r="X1116" i="30"/>
  <c r="BZ84" i="1"/>
  <c r="F1115" i="30"/>
  <c r="BC83" i="1"/>
  <c r="O2444" i="34"/>
  <c r="O1114" i="30"/>
  <c r="L2417" i="34"/>
  <c r="AD1090" i="30"/>
  <c r="EN82" i="1"/>
  <c r="L2415" i="34"/>
  <c r="AD1088" i="30"/>
  <c r="CV82" i="1"/>
  <c r="X1087" i="30"/>
  <c r="BZ82" i="1"/>
  <c r="F1086" i="30"/>
  <c r="BC81" i="1"/>
  <c r="O2380" i="34"/>
  <c r="O1085" i="30"/>
  <c r="F2349" i="34"/>
  <c r="AQ80" i="1"/>
  <c r="X1057" i="30"/>
  <c r="L2348" i="34"/>
  <c r="AD1056" i="30"/>
  <c r="L2321" i="34"/>
  <c r="L1061" i="30"/>
  <c r="F2320" i="34"/>
  <c r="DF79" i="1"/>
  <c r="F1060" i="30"/>
  <c r="L2319" i="34"/>
  <c r="L1059" i="30"/>
  <c r="L2318" i="34"/>
  <c r="L1058" i="30"/>
  <c r="F2286" i="34"/>
  <c r="BN78" i="1"/>
  <c r="X1029" i="30"/>
  <c r="I2285" i="34"/>
  <c r="BC78" i="1"/>
  <c r="AA1028" i="30"/>
  <c r="I2257" i="34"/>
  <c r="I1032" i="30"/>
  <c r="EN77" i="1"/>
  <c r="I2254" i="34"/>
  <c r="I1029" i="30"/>
  <c r="BZ77" i="1"/>
  <c r="F2252" i="34"/>
  <c r="U77" i="1"/>
  <c r="F1027" i="30"/>
  <c r="FW76" i="1"/>
  <c r="T2221" i="34"/>
  <c r="AZ76" i="1"/>
  <c r="L2224" i="34"/>
  <c r="AD1002" i="30"/>
  <c r="L2193" i="34"/>
  <c r="L1003" i="30"/>
  <c r="F2192" i="34"/>
  <c r="F1002" i="30"/>
  <c r="F2191" i="34"/>
  <c r="F1001" i="30"/>
  <c r="GK74" i="1"/>
  <c r="T2160" i="34"/>
  <c r="DO74" i="1"/>
  <c r="F2157" i="34"/>
  <c r="X970" i="30"/>
  <c r="GN73" i="1"/>
  <c r="T2129" i="34"/>
  <c r="EK73" i="1"/>
  <c r="L2097" i="34"/>
  <c r="AD945" i="30"/>
  <c r="L2094" i="34"/>
  <c r="AD942" i="30"/>
  <c r="L2061" i="34"/>
  <c r="L941" i="30"/>
  <c r="F2060" i="34"/>
  <c r="F940" i="30"/>
  <c r="F2001" i="34"/>
  <c r="F916" i="30"/>
  <c r="F1999" i="34"/>
  <c r="CJ69" i="1"/>
  <c r="F914" i="30"/>
  <c r="L1965" i="34"/>
  <c r="AD883" i="30"/>
  <c r="O1964" i="34"/>
  <c r="AG882" i="30"/>
  <c r="I1936" i="34"/>
  <c r="I886" i="30"/>
  <c r="L1932" i="34"/>
  <c r="L882" i="30"/>
  <c r="AG67" i="1"/>
  <c r="L1904" i="34"/>
  <c r="DR66" i="1"/>
  <c r="AD857" i="30"/>
  <c r="L1903" i="34"/>
  <c r="AD856" i="30"/>
  <c r="CV66" i="1"/>
  <c r="BZ66"/>
  <c r="X855" i="30"/>
  <c r="F857"/>
  <c r="DR65" i="1"/>
  <c r="O1871" i="34"/>
  <c r="O856" i="30"/>
  <c r="O1870" i="34"/>
  <c r="O855" i="30"/>
  <c r="I2640" i="34"/>
  <c r="DR89" i="1"/>
  <c r="I1205" i="30"/>
  <c r="L2640" i="34"/>
  <c r="L1205" i="30"/>
  <c r="F2638" i="34"/>
  <c r="F1203" i="30"/>
  <c r="BZ89" i="1"/>
  <c r="L2636" i="34"/>
  <c r="L1201" i="30"/>
  <c r="AG64" i="1"/>
  <c r="X824" i="30"/>
  <c r="L1804" i="34"/>
  <c r="L824" i="30"/>
  <c r="O1777" i="34"/>
  <c r="AG800" i="30"/>
  <c r="DR62" i="1"/>
  <c r="X799" i="30"/>
  <c r="O1775" i="34"/>
  <c r="AG798" i="30"/>
  <c r="L1744" i="34"/>
  <c r="L799" i="30"/>
  <c r="F798"/>
  <c r="CV61" i="1"/>
  <c r="O1742" i="34"/>
  <c r="O797" i="30"/>
  <c r="I1712" i="34"/>
  <c r="AA770" i="30"/>
  <c r="I1711" i="34"/>
  <c r="AA769" i="30"/>
  <c r="O1709" i="34"/>
  <c r="AG767" i="30"/>
  <c r="I1679" i="34"/>
  <c r="I769" i="30"/>
  <c r="I1678" i="34"/>
  <c r="I768" i="30"/>
  <c r="F767"/>
  <c r="BC59" i="1"/>
  <c r="L1676" i="34"/>
  <c r="L766" i="30"/>
  <c r="O1649" i="34"/>
  <c r="AG742" i="30"/>
  <c r="DR58" i="1"/>
  <c r="X741" i="30"/>
  <c r="O1647" i="34"/>
  <c r="AG740" i="30"/>
  <c r="I1617" i="34"/>
  <c r="I742" i="30"/>
  <c r="I1614" i="34"/>
  <c r="I739" i="30"/>
  <c r="L1612" i="34"/>
  <c r="L737" i="30"/>
  <c r="I1585" i="34"/>
  <c r="AA713" i="30"/>
  <c r="I1584" i="34"/>
  <c r="AA712" i="30"/>
  <c r="O1581" i="34"/>
  <c r="AG709" i="30"/>
  <c r="AG56" i="1"/>
  <c r="X708" i="30"/>
  <c r="O1552" i="34"/>
  <c r="O712" i="30"/>
  <c r="L1550" i="34"/>
  <c r="L710" i="30"/>
  <c r="I1549" i="34"/>
  <c r="I709" i="30"/>
  <c r="I1548" i="34"/>
  <c r="I708" i="30"/>
  <c r="L1517" i="34"/>
  <c r="AD680" i="30"/>
  <c r="AG54" i="1"/>
  <c r="X679" i="30"/>
  <c r="O1484" i="34"/>
  <c r="O679" i="30"/>
  <c r="L1457" i="34"/>
  <c r="AD655" i="30"/>
  <c r="L1455" i="34"/>
  <c r="AD653" i="30"/>
  <c r="BZ52" i="1"/>
  <c r="X652" i="30"/>
  <c r="F655"/>
  <c r="EN51" i="1"/>
  <c r="O1424" i="34"/>
  <c r="O654" i="30"/>
  <c r="L1422" i="34"/>
  <c r="L652" i="30"/>
  <c r="I1420" i="34"/>
  <c r="I650" i="30"/>
  <c r="L1389" i="34"/>
  <c r="AD622" i="30"/>
  <c r="AG50" i="1"/>
  <c r="X621" i="30"/>
  <c r="O1356" i="34"/>
  <c r="O621" i="30"/>
  <c r="L1329" i="34"/>
  <c r="AD597" i="30"/>
  <c r="L1327" i="34"/>
  <c r="AD595" i="30"/>
  <c r="BZ48" i="1"/>
  <c r="X594" i="30"/>
  <c r="F597"/>
  <c r="EN47" i="1"/>
  <c r="O1296" i="34"/>
  <c r="O596" i="30"/>
  <c r="L1294" i="34"/>
  <c r="L594" i="30"/>
  <c r="I1292" i="34"/>
  <c r="I592" i="30"/>
  <c r="AH145" i="36"/>
  <c r="S1262" i="34"/>
  <c r="M245" i="36"/>
  <c r="I1264" i="34"/>
  <c r="AA567" i="30"/>
  <c r="AA95" i="36"/>
  <c r="AG564" i="30"/>
  <c r="F244" i="36"/>
  <c r="F1232" i="34"/>
  <c r="F567" i="30"/>
  <c r="T194" i="36"/>
  <c r="L566" i="30"/>
  <c r="L1231" i="34"/>
  <c r="M94" i="36"/>
  <c r="I1229" i="34"/>
  <c r="I564" i="30"/>
  <c r="AH93" i="36"/>
  <c r="S1197" i="34"/>
  <c r="M243" i="36"/>
  <c r="I1200" i="34"/>
  <c r="AA538" i="30"/>
  <c r="AH92" i="36"/>
  <c r="S1165" i="34"/>
  <c r="M242" i="36"/>
  <c r="I1168" i="34"/>
  <c r="I538" i="30"/>
  <c r="AH91" i="36"/>
  <c r="S1133" i="34"/>
  <c r="M241" i="36"/>
  <c r="I1136" i="34"/>
  <c r="AA509" i="30"/>
  <c r="AH90" i="36"/>
  <c r="S1101" i="34"/>
  <c r="M240" i="36"/>
  <c r="I1104" i="34"/>
  <c r="I509" i="30"/>
  <c r="AH89" i="36"/>
  <c r="S1069" i="34"/>
  <c r="M239" i="36"/>
  <c r="I1072" i="34"/>
  <c r="AA480" i="30"/>
  <c r="AH88" i="36"/>
  <c r="S1037" i="34"/>
  <c r="M238" i="36"/>
  <c r="I1040" i="34"/>
  <c r="I480" i="30"/>
  <c r="F236" i="36"/>
  <c r="F451" i="30"/>
  <c r="T234" i="36"/>
  <c r="L912" i="34"/>
  <c r="L422" i="30"/>
  <c r="T184" i="36"/>
  <c r="L911" i="34"/>
  <c r="L421" i="30"/>
  <c r="F183" i="36"/>
  <c r="X392" i="30"/>
  <c r="AD391"/>
  <c r="L878" i="34"/>
  <c r="T282" i="36"/>
  <c r="L394" i="30"/>
  <c r="AA132" i="36"/>
  <c r="O391" i="30"/>
  <c r="T230" i="36"/>
  <c r="L784" i="34"/>
  <c r="L364" i="30"/>
  <c r="T180" i="36"/>
  <c r="L783" i="34"/>
  <c r="L363" i="30"/>
  <c r="AD333"/>
  <c r="L750" i="34"/>
  <c r="T277" i="36"/>
  <c r="AD307" i="30"/>
  <c r="AA127" i="36"/>
  <c r="AG304" i="30"/>
  <c r="M174" i="36"/>
  <c r="I591" i="34"/>
  <c r="I276" i="30"/>
  <c r="F273" i="36"/>
  <c r="F561" i="34"/>
  <c r="X249" i="30"/>
  <c r="M172" i="36"/>
  <c r="I527" i="34"/>
  <c r="I247" i="30"/>
  <c r="F271" i="36"/>
  <c r="F497" i="34"/>
  <c r="X220" i="30"/>
  <c r="M170" i="36"/>
  <c r="I463" i="34"/>
  <c r="I218" i="30"/>
  <c r="F269" i="36"/>
  <c r="F433" i="34"/>
  <c r="X191" i="30"/>
  <c r="M168" i="36"/>
  <c r="I399" i="34"/>
  <c r="I189" i="30"/>
  <c r="F267" i="36"/>
  <c r="F369" i="34"/>
  <c r="X162" i="30"/>
  <c r="F216" i="36"/>
  <c r="F161" i="30"/>
  <c r="I1935" i="34"/>
  <c r="I885" i="30"/>
  <c r="CV67" i="1"/>
  <c r="L1935" i="34"/>
  <c r="L885" i="30"/>
  <c r="I1934" i="34"/>
  <c r="I884" i="30"/>
  <c r="BZ67" i="1"/>
  <c r="L1934" i="34"/>
  <c r="L884" i="30"/>
  <c r="I1900" i="34"/>
  <c r="AA853" i="30"/>
  <c r="AG66" i="1"/>
  <c r="L1900" i="34"/>
  <c r="AD853" i="30"/>
  <c r="CR65" i="1"/>
  <c r="S1871" i="34"/>
  <c r="I1869"/>
  <c r="BC65" i="1"/>
  <c r="I854" i="30"/>
  <c r="L854"/>
  <c r="L1869" i="34"/>
  <c r="V2541"/>
  <c r="FX86" i="1"/>
  <c r="G1672" i="34"/>
  <c r="H59" i="35"/>
  <c r="G1608" i="34"/>
  <c r="H57" i="35"/>
  <c r="G1800" i="34"/>
  <c r="H63" i="35"/>
  <c r="G1224" i="34"/>
  <c r="H45" i="35"/>
  <c r="I944" i="34"/>
  <c r="EB98" i="1"/>
  <c r="BN99"/>
  <c r="AQ97"/>
  <c r="AU97" s="1"/>
  <c r="BN96"/>
  <c r="BR96" s="1"/>
  <c r="BN98"/>
  <c r="CJ88"/>
  <c r="DF75"/>
  <c r="AQ74"/>
  <c r="EB69"/>
  <c r="CJ79"/>
  <c r="BN72"/>
  <c r="EB79"/>
  <c r="DF76"/>
  <c r="EB75"/>
  <c r="EB72"/>
  <c r="AQ71"/>
  <c r="BN79"/>
  <c r="DR60"/>
  <c r="AG59"/>
  <c r="AG57"/>
  <c r="AG55"/>
  <c r="BC50"/>
  <c r="EN48"/>
  <c r="BZ47"/>
  <c r="AG47"/>
  <c r="AG63"/>
  <c r="EN57"/>
  <c r="EN56"/>
  <c r="BC54"/>
  <c r="EN52"/>
  <c r="BZ51"/>
  <c r="AG51"/>
  <c r="GE107"/>
  <c r="HY7" s="1"/>
  <c r="GE112"/>
  <c r="GE111"/>
  <c r="GE108"/>
  <c r="GE109"/>
  <c r="GE110"/>
  <c r="BF111"/>
  <c r="GC112"/>
  <c r="GC111"/>
  <c r="GC110"/>
  <c r="GC109"/>
  <c r="GC108"/>
  <c r="BF109"/>
  <c r="GC107"/>
  <c r="HW7" s="1"/>
  <c r="U6"/>
  <c r="Y6" s="1"/>
  <c r="F3179" i="34"/>
  <c r="F3083"/>
  <c r="F3051"/>
  <c r="F3147"/>
  <c r="F3115"/>
  <c r="F2987"/>
  <c r="F2923"/>
  <c r="F2891"/>
  <c r="F2827"/>
  <c r="F2795"/>
  <c r="F2731"/>
  <c r="F3019"/>
  <c r="F2955"/>
  <c r="F2859"/>
  <c r="F2763"/>
  <c r="F2699"/>
  <c r="F2635"/>
  <c r="F2667"/>
  <c r="F2603"/>
  <c r="F2571"/>
  <c r="F2347"/>
  <c r="F2251"/>
  <c r="F2155"/>
  <c r="F1995"/>
  <c r="F1867"/>
  <c r="F2539"/>
  <c r="F2507"/>
  <c r="F2475"/>
  <c r="F2443"/>
  <c r="F2411"/>
  <c r="F2379"/>
  <c r="F2315"/>
  <c r="F2283"/>
  <c r="F2219"/>
  <c r="F2187"/>
  <c r="F2123"/>
  <c r="F2091"/>
  <c r="F2059"/>
  <c r="F2027"/>
  <c r="F1963"/>
  <c r="F1931"/>
  <c r="F1835"/>
  <c r="F1739"/>
  <c r="F1707"/>
  <c r="F1579"/>
  <c r="F1547"/>
  <c r="F1515"/>
  <c r="F1419"/>
  <c r="F1387"/>
  <c r="F1291"/>
  <c r="F971"/>
  <c r="F907"/>
  <c r="F843"/>
  <c r="F779"/>
  <c r="F683"/>
  <c r="F587"/>
  <c r="F523"/>
  <c r="F459"/>
  <c r="F395"/>
  <c r="F331"/>
  <c r="F299"/>
  <c r="F267"/>
  <c r="F203"/>
  <c r="F171"/>
  <c r="F139"/>
  <c r="F75"/>
  <c r="F43"/>
  <c r="F11"/>
  <c r="F1432" i="30"/>
  <c r="F1403"/>
  <c r="F1374"/>
  <c r="X1345"/>
  <c r="X1316"/>
  <c r="X1287"/>
  <c r="X1258"/>
  <c r="X1229"/>
  <c r="X1200"/>
  <c r="X1171"/>
  <c r="F1142"/>
  <c r="F1113"/>
  <c r="F1084"/>
  <c r="F1055"/>
  <c r="F1026"/>
  <c r="F997"/>
  <c r="F968"/>
  <c r="F939"/>
  <c r="F910"/>
  <c r="X881"/>
  <c r="X852"/>
  <c r="X823"/>
  <c r="X794"/>
  <c r="X765"/>
  <c r="X736"/>
  <c r="X707"/>
  <c r="X678"/>
  <c r="X649"/>
  <c r="X620"/>
  <c r="X591"/>
  <c r="F562"/>
  <c r="F533"/>
  <c r="F504"/>
  <c r="F475"/>
  <c r="X446"/>
  <c r="F417"/>
  <c r="F388"/>
  <c r="F359"/>
  <c r="F330"/>
  <c r="F301"/>
  <c r="X272"/>
  <c r="X243"/>
  <c r="X214"/>
  <c r="X185"/>
  <c r="X156"/>
  <c r="X127"/>
  <c r="X98"/>
  <c r="X69"/>
  <c r="F40"/>
  <c r="F11"/>
  <c r="AG6" i="1"/>
  <c r="F1899" i="34"/>
  <c r="F1803"/>
  <c r="F1771"/>
  <c r="F1675"/>
  <c r="F1643"/>
  <c r="F1611"/>
  <c r="F1483"/>
  <c r="F1451"/>
  <c r="F1355"/>
  <c r="F1323"/>
  <c r="F1259"/>
  <c r="F1227"/>
  <c r="F1195"/>
  <c r="F1163"/>
  <c r="F1131"/>
  <c r="F1099"/>
  <c r="F1067"/>
  <c r="F1035"/>
  <c r="F1003"/>
  <c r="F939"/>
  <c r="F875"/>
  <c r="F811"/>
  <c r="F747"/>
  <c r="F715"/>
  <c r="F651"/>
  <c r="F619"/>
  <c r="F555"/>
  <c r="F491"/>
  <c r="F427"/>
  <c r="F363"/>
  <c r="F235"/>
  <c r="F107"/>
  <c r="X1432" i="30"/>
  <c r="X1403"/>
  <c r="X1374"/>
  <c r="F1345"/>
  <c r="F1316"/>
  <c r="F1287"/>
  <c r="F1258"/>
  <c r="F1229"/>
  <c r="F1200"/>
  <c r="F1171"/>
  <c r="X1142"/>
  <c r="X1113"/>
  <c r="X1084"/>
  <c r="X1055"/>
  <c r="X1026"/>
  <c r="X997"/>
  <c r="X968"/>
  <c r="X939"/>
  <c r="X910"/>
  <c r="F881"/>
  <c r="F852"/>
  <c r="F823"/>
  <c r="F794"/>
  <c r="F765"/>
  <c r="F736"/>
  <c r="F707"/>
  <c r="F678"/>
  <c r="F649"/>
  <c r="F620"/>
  <c r="F591"/>
  <c r="X562"/>
  <c r="X533"/>
  <c r="X504"/>
  <c r="X475"/>
  <c r="F446"/>
  <c r="X417"/>
  <c r="X388"/>
  <c r="X359"/>
  <c r="X330"/>
  <c r="X301"/>
  <c r="F272"/>
  <c r="F243"/>
  <c r="F214"/>
  <c r="F185"/>
  <c r="F156"/>
  <c r="F127"/>
  <c r="F98"/>
  <c r="F69"/>
  <c r="X40"/>
  <c r="X11"/>
  <c r="CJ6" i="1"/>
  <c r="CN6" s="1"/>
  <c r="CV6"/>
  <c r="L3185" i="34"/>
  <c r="AD1438" i="30"/>
  <c r="EN106" i="1"/>
  <c r="X1437" i="30"/>
  <c r="DR106" i="1"/>
  <c r="L3182" i="34"/>
  <c r="AD1435" i="30"/>
  <c r="BZ106" i="1"/>
  <c r="I3181" i="34"/>
  <c r="AA1434" i="30"/>
  <c r="BC106" i="1"/>
  <c r="I3180" i="34"/>
  <c r="AG106" i="1"/>
  <c r="AA1433" i="30"/>
  <c r="EN105" i="1"/>
  <c r="F1438" i="30"/>
  <c r="O3152" i="34"/>
  <c r="O1437" i="30"/>
  <c r="L3150" i="34"/>
  <c r="L1435" i="30"/>
  <c r="BZ105" i="1"/>
  <c r="I3149" i="34"/>
  <c r="I1434" i="30"/>
  <c r="BC105" i="1"/>
  <c r="I3148" i="34"/>
  <c r="I1433" i="30"/>
  <c r="AG105" i="1"/>
  <c r="X1409" i="30"/>
  <c r="EN104" i="1"/>
  <c r="O3120" i="34"/>
  <c r="AG1408" i="30"/>
  <c r="L3118" i="34"/>
  <c r="AD1406" i="30"/>
  <c r="BZ104" i="1"/>
  <c r="I3116" i="34"/>
  <c r="AG104" i="1"/>
  <c r="AA1404" i="30"/>
  <c r="I3089" i="34"/>
  <c r="I1409" i="30"/>
  <c r="EN103" i="1"/>
  <c r="I3086" i="34"/>
  <c r="I1406" i="30"/>
  <c r="BZ103" i="1"/>
  <c r="BC103"/>
  <c r="F1405" i="30"/>
  <c r="O3084" i="34"/>
  <c r="O1404" i="30"/>
  <c r="I3055" i="34"/>
  <c r="AA1378" i="30"/>
  <c r="CV102" i="1"/>
  <c r="I3054" i="34"/>
  <c r="BZ102" i="1"/>
  <c r="AA1377" i="30"/>
  <c r="X1376"/>
  <c r="BC102" i="1"/>
  <c r="O3052" i="34"/>
  <c r="AG1375" i="30"/>
  <c r="O3024" i="34"/>
  <c r="O1379" i="30"/>
  <c r="L3022" i="34"/>
  <c r="L1377" i="30"/>
  <c r="BZ101" i="1"/>
  <c r="I3021" i="34"/>
  <c r="I1376" i="30"/>
  <c r="I2993" i="34"/>
  <c r="AA1351" i="30"/>
  <c r="EN100" i="1"/>
  <c r="I2990" i="34"/>
  <c r="BZ100" i="1"/>
  <c r="AA1348" i="30"/>
  <c r="X1347"/>
  <c r="BC100" i="1"/>
  <c r="O2988" i="34"/>
  <c r="AG1346" i="30"/>
  <c r="L2960" i="34"/>
  <c r="L1350" i="30"/>
  <c r="DR99" i="1"/>
  <c r="CV99"/>
  <c r="F1349" i="30"/>
  <c r="S2861" i="34"/>
  <c r="AY96" i="1"/>
  <c r="F2863" i="34"/>
  <c r="CJ96" i="1"/>
  <c r="X1291" i="30"/>
  <c r="L2797" i="34"/>
  <c r="AD1260" i="30"/>
  <c r="F2796" i="34"/>
  <c r="X1259" i="30"/>
  <c r="F2769" i="34"/>
  <c r="F1264" i="30"/>
  <c r="F2768" i="34"/>
  <c r="F1263" i="30"/>
  <c r="L2766" i="34"/>
  <c r="L1261" i="30"/>
  <c r="I2765" i="34"/>
  <c r="I1260" i="30"/>
  <c r="BC93" i="1"/>
  <c r="I2764" i="34"/>
  <c r="AG93" i="1"/>
  <c r="I1259" i="30"/>
  <c r="S2736" i="34"/>
  <c r="DN92" i="1"/>
  <c r="L2733" i="34"/>
  <c r="AD1231" i="30"/>
  <c r="L2732" i="34"/>
  <c r="AD1230" i="30"/>
  <c r="F2705" i="34"/>
  <c r="EB91" i="1"/>
  <c r="F1235" i="30"/>
  <c r="L2704" i="34"/>
  <c r="L1234" i="30"/>
  <c r="F2703" i="34"/>
  <c r="F1233" i="30"/>
  <c r="F2702" i="34"/>
  <c r="F1232" i="30"/>
  <c r="I2701" i="34"/>
  <c r="I1231" i="30"/>
  <c r="BC91" i="1"/>
  <c r="I2700" i="34"/>
  <c r="AG91" i="1"/>
  <c r="I1230" i="30"/>
  <c r="L2671" i="34"/>
  <c r="AD1204" i="30"/>
  <c r="L2670" i="34"/>
  <c r="AD1203" i="30"/>
  <c r="I2638" i="34"/>
  <c r="I1203" i="30"/>
  <c r="F2636" i="34"/>
  <c r="U89" i="1"/>
  <c r="F1201" i="30"/>
  <c r="F2606" i="34"/>
  <c r="X1174" i="30"/>
  <c r="I2577" i="34"/>
  <c r="I1177" i="30"/>
  <c r="EN87" i="1"/>
  <c r="I2574" i="34"/>
  <c r="BZ87" i="1"/>
  <c r="I1174" i="30"/>
  <c r="F2573" i="34"/>
  <c r="AQ87" i="1"/>
  <c r="F1173" i="30"/>
  <c r="L2572" i="34"/>
  <c r="L1172" i="30"/>
  <c r="L2545" i="34"/>
  <c r="AD1148" i="30"/>
  <c r="L2544" i="34"/>
  <c r="AD1147" i="30"/>
  <c r="L2543" i="34"/>
  <c r="AD1146" i="30"/>
  <c r="CV86" i="1"/>
  <c r="O2542" i="34"/>
  <c r="AG1145" i="30"/>
  <c r="L2508" i="34"/>
  <c r="AG85" i="1"/>
  <c r="L1143" i="30"/>
  <c r="O2481" i="34"/>
  <c r="AG1119" i="30"/>
  <c r="X1118"/>
  <c r="DR84" i="1"/>
  <c r="O2479" i="34"/>
  <c r="AG1117" i="30"/>
  <c r="I2449" i="34"/>
  <c r="I1119" i="30"/>
  <c r="EN83" i="1"/>
  <c r="I2446" i="34"/>
  <c r="I1116" i="30"/>
  <c r="BZ83" i="1"/>
  <c r="L2444" i="34"/>
  <c r="AG83" i="1"/>
  <c r="L1114" i="30"/>
  <c r="O2417" i="34"/>
  <c r="AG1090" i="30"/>
  <c r="X1089"/>
  <c r="DR82" i="1"/>
  <c r="O2415" i="34"/>
  <c r="AG1088" i="30"/>
  <c r="I2385" i="34"/>
  <c r="I1090" i="30"/>
  <c r="EN81" i="1"/>
  <c r="I2382" i="34"/>
  <c r="I1087" i="30"/>
  <c r="BZ81" i="1"/>
  <c r="L2380" i="34"/>
  <c r="AG81" i="1"/>
  <c r="L1085" i="30"/>
  <c r="I2353" i="34"/>
  <c r="EN80" i="1"/>
  <c r="AA1061" i="30"/>
  <c r="I2352" i="34"/>
  <c r="AA1060" i="30"/>
  <c r="DR80" i="1"/>
  <c r="L2289" i="34"/>
  <c r="AD1032" i="30"/>
  <c r="F2288" i="34"/>
  <c r="X1031" i="30"/>
  <c r="F2287" i="34"/>
  <c r="X1030" i="30"/>
  <c r="GK77" i="1"/>
  <c r="T2256" i="34"/>
  <c r="DO77" i="1"/>
  <c r="F2253" i="34"/>
  <c r="F1028" i="30"/>
  <c r="L2225" i="34"/>
  <c r="AD1003" i="30"/>
  <c r="L2223" i="34"/>
  <c r="AD1001" i="30"/>
  <c r="F2222" i="34"/>
  <c r="X1000" i="30"/>
  <c r="F2190" i="34"/>
  <c r="BN75" i="1"/>
  <c r="F1000" i="30"/>
  <c r="I2189" i="34"/>
  <c r="I999" i="30"/>
  <c r="BC75" i="1"/>
  <c r="I2161" i="34"/>
  <c r="EN74" i="1"/>
  <c r="AA974" i="30"/>
  <c r="I2158" i="34"/>
  <c r="AA971" i="30"/>
  <c r="BZ74" i="1"/>
  <c r="F2156" i="34"/>
  <c r="U74" i="1"/>
  <c r="X969" i="30"/>
  <c r="I2127" i="34"/>
  <c r="I972" i="30"/>
  <c r="CV73" i="1"/>
  <c r="I2126" i="34"/>
  <c r="I971" i="30"/>
  <c r="BZ73" i="1"/>
  <c r="F2125" i="34"/>
  <c r="AQ73" i="1"/>
  <c r="F970" i="30"/>
  <c r="L2124" i="34"/>
  <c r="L969" i="30"/>
  <c r="S2093" i="34"/>
  <c r="AY72" i="1"/>
  <c r="F2096" i="34"/>
  <c r="DF72" i="1"/>
  <c r="X944" i="30"/>
  <c r="L2095" i="34"/>
  <c r="AD943" i="30"/>
  <c r="S2062" i="34"/>
  <c r="BV71" i="1"/>
  <c r="I2064" i="34"/>
  <c r="I944" i="30"/>
  <c r="DR71" i="1"/>
  <c r="I2063" i="34"/>
  <c r="I943" i="30"/>
  <c r="CV71" i="1"/>
  <c r="GH70"/>
  <c r="CS70"/>
  <c r="T2031" i="34"/>
  <c r="I2031"/>
  <c r="CV70" i="1"/>
  <c r="AA914" i="30"/>
  <c r="I2030" i="34"/>
  <c r="AA913" i="30"/>
  <c r="BZ70" i="1"/>
  <c r="F2029" i="34"/>
  <c r="AQ70" i="1"/>
  <c r="X912" i="30"/>
  <c r="L2028" i="34"/>
  <c r="AD911" i="30"/>
  <c r="S1997" i="34"/>
  <c r="AY69" i="1"/>
  <c r="F2000" i="34"/>
  <c r="F915" i="30"/>
  <c r="L1998" i="34"/>
  <c r="L913" i="30"/>
  <c r="I1997" i="34"/>
  <c r="I912" i="30"/>
  <c r="BC69" i="1"/>
  <c r="I1996" i="34"/>
  <c r="I911" i="30"/>
  <c r="AG69" i="1"/>
  <c r="S1966" i="34"/>
  <c r="BV68" i="1"/>
  <c r="I1968" i="34"/>
  <c r="AA886" i="30"/>
  <c r="DR68" i="1"/>
  <c r="I1967" i="34"/>
  <c r="CV68" i="1"/>
  <c r="AA885" i="30"/>
  <c r="L1964" i="34"/>
  <c r="AG68" i="1"/>
  <c r="AD882" i="30"/>
  <c r="I1937" i="34"/>
  <c r="I887" i="30"/>
  <c r="F883"/>
  <c r="BC67" i="1"/>
  <c r="O1932" i="34"/>
  <c r="O882" i="30"/>
  <c r="X858"/>
  <c r="EN66" i="1"/>
  <c r="O1904" i="34"/>
  <c r="AG857" i="30"/>
  <c r="O1903" i="34"/>
  <c r="AG856" i="30"/>
  <c r="F858"/>
  <c r="EN65" i="1"/>
  <c r="L1871" i="34"/>
  <c r="L856" i="30"/>
  <c r="CV65" i="1"/>
  <c r="L1870" i="34"/>
  <c r="L855" i="30"/>
  <c r="BZ65" i="1"/>
  <c r="I1868" i="34"/>
  <c r="I853" i="30"/>
  <c r="GK89" i="1"/>
  <c r="T2640" i="34"/>
  <c r="DO89" i="1"/>
  <c r="I2668" i="34"/>
  <c r="AA1201" i="30"/>
  <c r="AG90" i="1"/>
  <c r="L2668" i="34"/>
  <c r="AD1201" i="30"/>
  <c r="F2641" i="34"/>
  <c r="F1206" i="30"/>
  <c r="EN89" i="1"/>
  <c r="I2639" i="34"/>
  <c r="I1204" i="30"/>
  <c r="CV89" i="1"/>
  <c r="L2639" i="34"/>
  <c r="L1204" i="30"/>
  <c r="I1841" i="34"/>
  <c r="AA829" i="30"/>
  <c r="I1838" i="34"/>
  <c r="AA826" i="30"/>
  <c r="X825"/>
  <c r="BC64" i="1"/>
  <c r="I1807" i="34"/>
  <c r="I827" i="30"/>
  <c r="I1806" i="34"/>
  <c r="I826" i="30"/>
  <c r="F825"/>
  <c r="BC63" i="1"/>
  <c r="O1804" i="34"/>
  <c r="O824" i="30"/>
  <c r="L1777" i="34"/>
  <c r="AD800" i="30"/>
  <c r="L1775" i="34"/>
  <c r="AD798" i="30"/>
  <c r="BZ62" i="1"/>
  <c r="X797" i="30"/>
  <c r="F800"/>
  <c r="EN61" i="1"/>
  <c r="O1744" i="34"/>
  <c r="O799" i="30"/>
  <c r="L1742" i="34"/>
  <c r="L797" i="30"/>
  <c r="I1740" i="34"/>
  <c r="I795" i="30"/>
  <c r="L1709" i="34"/>
  <c r="AD767" i="30"/>
  <c r="AG60" i="1"/>
  <c r="X766" i="30"/>
  <c r="O1676" i="34"/>
  <c r="O766" i="30"/>
  <c r="L1649" i="34"/>
  <c r="AD742" i="30"/>
  <c r="L1647" i="34"/>
  <c r="AD740" i="30"/>
  <c r="BZ58" i="1"/>
  <c r="X739" i="30"/>
  <c r="F738"/>
  <c r="BC57" i="1"/>
  <c r="O1612" i="34"/>
  <c r="O737" i="30"/>
  <c r="L1581" i="34"/>
  <c r="AD709" i="30"/>
  <c r="F713"/>
  <c r="EN55" i="1"/>
  <c r="L1552" i="34"/>
  <c r="L712" i="30"/>
  <c r="F711"/>
  <c r="CV55" i="1"/>
  <c r="O1550" i="34"/>
  <c r="O710" i="30"/>
  <c r="I1520" i="34"/>
  <c r="AA683" i="30"/>
  <c r="I1519" i="34"/>
  <c r="AA682" i="30"/>
  <c r="O1517" i="34"/>
  <c r="AG680" i="30"/>
  <c r="I1487" i="34"/>
  <c r="I682" i="30"/>
  <c r="I1486" i="34"/>
  <c r="I681" i="30"/>
  <c r="F680"/>
  <c r="BC53" i="1"/>
  <c r="L1484" i="34"/>
  <c r="L679" i="30"/>
  <c r="O1457" i="34"/>
  <c r="AG655" i="30"/>
  <c r="DR52" i="1"/>
  <c r="X654" i="30"/>
  <c r="O1455" i="34"/>
  <c r="AG653" i="30"/>
  <c r="L1424" i="34"/>
  <c r="L654" i="30"/>
  <c r="F653"/>
  <c r="CV51" i="1"/>
  <c r="O1422" i="34"/>
  <c r="O652" i="30"/>
  <c r="I1392" i="34"/>
  <c r="AA625" i="30"/>
  <c r="I1391" i="34"/>
  <c r="AA624" i="30"/>
  <c r="O1389" i="34"/>
  <c r="AG622" i="30"/>
  <c r="I1359" i="34"/>
  <c r="I624" i="30"/>
  <c r="I1358" i="34"/>
  <c r="I623" i="30"/>
  <c r="F622"/>
  <c r="BC49" i="1"/>
  <c r="L1356" i="34"/>
  <c r="L621" i="30"/>
  <c r="O1329" i="34"/>
  <c r="AG597" i="30"/>
  <c r="DR48" i="1"/>
  <c r="X596" i="30"/>
  <c r="O1327" i="34"/>
  <c r="AG595" i="30"/>
  <c r="L1296" i="34"/>
  <c r="L596" i="30"/>
  <c r="F595"/>
  <c r="CV47" i="1"/>
  <c r="O1294" i="34"/>
  <c r="O594" i="30"/>
  <c r="M145" i="36"/>
  <c r="I1262" i="34"/>
  <c r="AA565" i="30"/>
  <c r="F95" i="36"/>
  <c r="F1261" i="34"/>
  <c r="X564" i="30"/>
  <c r="AA294" i="36"/>
  <c r="O568" i="30"/>
  <c r="AA244" i="36"/>
  <c r="O567" i="30"/>
  <c r="T144" i="36"/>
  <c r="L565" i="30"/>
  <c r="L1230" i="34"/>
  <c r="U1228"/>
  <c r="AE45" i="1"/>
  <c r="M143" i="36"/>
  <c r="I1198" i="34"/>
  <c r="AA536" i="30"/>
  <c r="H44" i="1"/>
  <c r="H44" i="3"/>
  <c r="M142" i="36"/>
  <c r="I1166" i="34"/>
  <c r="I536" i="30"/>
  <c r="H43" i="1"/>
  <c r="H43" i="3"/>
  <c r="M141" i="36"/>
  <c r="I1134" i="34"/>
  <c r="AA507" i="30"/>
  <c r="H42" i="1"/>
  <c r="H42" i="3"/>
  <c r="M140" i="36"/>
  <c r="I1102" i="34"/>
  <c r="I507" i="30"/>
  <c r="H41" i="1"/>
  <c r="H41" i="3"/>
  <c r="M139" i="36"/>
  <c r="I1070" i="34"/>
  <c r="AA478" i="30"/>
  <c r="H40" i="1"/>
  <c r="H40" i="3"/>
  <c r="M138" i="36"/>
  <c r="I1038" i="34"/>
  <c r="I478" i="30"/>
  <c r="H39" i="1"/>
  <c r="H39" i="3"/>
  <c r="M186" i="36"/>
  <c r="I975" i="34"/>
  <c r="I450" i="30"/>
  <c r="T285" i="36"/>
  <c r="L945" i="34"/>
  <c r="AD423" i="30"/>
  <c r="AD420"/>
  <c r="L942" i="34"/>
  <c r="T284" i="36"/>
  <c r="L423" i="30"/>
  <c r="AA134" i="36"/>
  <c r="O420" i="30"/>
  <c r="T232" i="36"/>
  <c r="L848" i="34"/>
  <c r="L393" i="30"/>
  <c r="T182" i="36"/>
  <c r="L847" i="34"/>
  <c r="L392" i="30"/>
  <c r="F181" i="36"/>
  <c r="X363" i="30"/>
  <c r="AD362"/>
  <c r="L814" i="34"/>
  <c r="T280" i="36"/>
  <c r="L365" i="30"/>
  <c r="AA130" i="36"/>
  <c r="O362" i="30"/>
  <c r="F178" i="36"/>
  <c r="F334" i="30"/>
  <c r="L718" i="34"/>
  <c r="L333" i="30"/>
  <c r="T227" i="36"/>
  <c r="L688" i="34"/>
  <c r="AD306" i="30"/>
  <c r="T177" i="36"/>
  <c r="L687" i="34"/>
  <c r="AD305" i="30"/>
  <c r="F176" i="36"/>
  <c r="F305" i="30"/>
  <c r="L654" i="34"/>
  <c r="L304" i="30"/>
  <c r="F224" i="36"/>
  <c r="F277" i="30"/>
  <c r="F222" i="36"/>
  <c r="F248" i="30"/>
  <c r="F220" i="36"/>
  <c r="F219" i="30"/>
  <c r="F218" i="36"/>
  <c r="F190" i="30"/>
  <c r="M166" i="36"/>
  <c r="I335" i="34"/>
  <c r="I160" i="30"/>
  <c r="F1937" i="34"/>
  <c r="EN67" i="1"/>
  <c r="F887" i="30"/>
  <c r="F1936" i="34"/>
  <c r="F886" i="30"/>
  <c r="DR67" i="1"/>
  <c r="I1901" i="34"/>
  <c r="AA854" i="30"/>
  <c r="BC66" i="1"/>
  <c r="L1901" i="34"/>
  <c r="AD854" i="30"/>
  <c r="F1868" i="34"/>
  <c r="F853" i="30"/>
  <c r="AG65" i="1"/>
  <c r="G1352" i="34"/>
  <c r="H49" i="35"/>
  <c r="G1480" i="34"/>
  <c r="H53" i="35"/>
  <c r="BV6" i="1"/>
  <c r="EB95"/>
  <c r="DF90"/>
  <c r="AQ89"/>
  <c r="BN95"/>
  <c r="BN88"/>
  <c r="DF78"/>
  <c r="BN76"/>
  <c r="CJ75"/>
  <c r="U71"/>
  <c r="DF69"/>
  <c r="DF98"/>
  <c r="DF95"/>
  <c r="U92"/>
  <c r="DF91"/>
  <c r="DF86"/>
  <c r="CJ76"/>
  <c r="AQ68"/>
  <c r="FO6"/>
  <c r="DF88"/>
  <c r="DJ88" s="1"/>
  <c r="EB86"/>
  <c r="CJ72"/>
  <c r="CJ86"/>
  <c r="CN86" s="1"/>
  <c r="U80"/>
  <c r="U70"/>
  <c r="BN69"/>
  <c r="BZ64"/>
  <c r="CV63"/>
  <c r="DR61"/>
  <c r="BC60"/>
  <c r="BZ59"/>
  <c r="EN58"/>
  <c r="DR56"/>
  <c r="BC56"/>
  <c r="DR50"/>
  <c r="AG49"/>
  <c r="CV48"/>
  <c r="BZ63"/>
  <c r="EN62"/>
  <c r="BZ61"/>
  <c r="AG61"/>
  <c r="CV60"/>
  <c r="CV59"/>
  <c r="BZ57"/>
  <c r="BZ55"/>
  <c r="BC55"/>
  <c r="DR54"/>
  <c r="AG53"/>
  <c r="CV52"/>
  <c r="M7" i="23"/>
  <c r="T7" s="1"/>
  <c r="C7" s="1"/>
  <c r="CK7" i="3" s="1"/>
  <c r="N7" i="23"/>
  <c r="GS36" i="1"/>
  <c r="FD36"/>
  <c r="GS32"/>
  <c r="FD32"/>
  <c r="GS28"/>
  <c r="FD28"/>
  <c r="GS24"/>
  <c r="FD24"/>
  <c r="GS20"/>
  <c r="FD20"/>
  <c r="FD15"/>
  <c r="GS15"/>
  <c r="FD11"/>
  <c r="GS11"/>
  <c r="FD7"/>
  <c r="GS7"/>
  <c r="ET13"/>
  <c r="GP13"/>
  <c r="GP18"/>
  <c r="ET18"/>
  <c r="GP22"/>
  <c r="ET22"/>
  <c r="GP26"/>
  <c r="ET26"/>
  <c r="GP30"/>
  <c r="ET30"/>
  <c r="GP34"/>
  <c r="ET34"/>
  <c r="GP38"/>
  <c r="ET38"/>
  <c r="GF112"/>
  <c r="BF112"/>
  <c r="GF107"/>
  <c r="HZ7" s="1"/>
  <c r="GF108"/>
  <c r="GF109"/>
  <c r="GF110"/>
  <c r="GF111"/>
  <c r="FD37"/>
  <c r="GS37"/>
  <c r="FD33"/>
  <c r="GS33"/>
  <c r="FD29"/>
  <c r="GS29"/>
  <c r="FD25"/>
  <c r="GS25"/>
  <c r="FD21"/>
  <c r="GS21"/>
  <c r="FD17"/>
  <c r="GS17"/>
  <c r="FD14"/>
  <c r="GS14"/>
  <c r="FD10"/>
  <c r="GS10"/>
  <c r="AO253" i="36"/>
  <c r="AO203"/>
  <c r="AO153"/>
  <c r="AO103"/>
  <c r="AO53"/>
  <c r="AO3"/>
  <c r="FN18" i="1"/>
  <c r="GV18"/>
  <c r="FN20"/>
  <c r="GV20"/>
  <c r="FN22"/>
  <c r="GV22"/>
  <c r="FN24"/>
  <c r="GV24"/>
  <c r="FN26"/>
  <c r="GV26"/>
  <c r="FN28"/>
  <c r="GV28"/>
  <c r="FN30"/>
  <c r="GV30"/>
  <c r="FN32"/>
  <c r="GV32"/>
  <c r="FN34"/>
  <c r="GV34"/>
  <c r="FN36"/>
  <c r="GV36"/>
  <c r="FN38"/>
  <c r="GV38"/>
  <c r="FN8"/>
  <c r="GV8"/>
  <c r="FN10"/>
  <c r="GV10"/>
  <c r="FN12"/>
  <c r="GV12"/>
  <c r="FN14"/>
  <c r="GV14"/>
  <c r="FN16"/>
  <c r="GV16"/>
  <c r="EU9"/>
  <c r="GQ9"/>
  <c r="T84" i="34"/>
  <c r="Y9" i="35"/>
  <c r="EU8" i="1"/>
  <c r="GQ8"/>
  <c r="T52" i="34"/>
  <c r="Y8" i="35"/>
  <c r="EU7" i="1"/>
  <c r="GQ7"/>
  <c r="T20" i="34"/>
  <c r="Y7" i="35"/>
  <c r="BY7" i="1"/>
  <c r="BY9"/>
  <c r="BY11"/>
  <c r="BY12"/>
  <c r="BY16"/>
  <c r="BY27"/>
  <c r="FY27" s="1"/>
  <c r="BY29"/>
  <c r="FY29" s="1"/>
  <c r="BY8"/>
  <c r="BY10"/>
  <c r="BY13"/>
  <c r="BY14"/>
  <c r="BY15"/>
  <c r="BY28"/>
  <c r="FY28" s="1"/>
  <c r="BY30"/>
  <c r="FY30" s="1"/>
  <c r="BY31"/>
  <c r="FY31" s="1"/>
  <c r="BY32"/>
  <c r="FY32" s="1"/>
  <c r="BY33"/>
  <c r="FY33" s="1"/>
  <c r="BY34"/>
  <c r="FY34" s="1"/>
  <c r="BY35"/>
  <c r="FY35" s="1"/>
  <c r="BY36"/>
  <c r="FY36" s="1"/>
  <c r="BW6"/>
  <c r="BX6" s="1"/>
  <c r="Z110" i="11"/>
  <c r="IC22" i="1" s="1"/>
  <c r="Z114" i="11"/>
  <c r="IC26" i="1" s="1"/>
  <c r="Z112" i="11"/>
  <c r="IC24" i="1" s="1"/>
  <c r="X114" i="11"/>
  <c r="IA26" i="1" s="1"/>
  <c r="X112" i="11"/>
  <c r="IA24" i="1" s="1"/>
  <c r="V114" i="11"/>
  <c r="HY26" i="1" s="1"/>
  <c r="V112" i="11"/>
  <c r="HY24" i="1" s="1"/>
  <c r="P3181" i="34"/>
  <c r="AH1434" i="30"/>
  <c r="N106" i="35"/>
  <c r="O106" s="1"/>
  <c r="P3149" i="34"/>
  <c r="P1434" i="30"/>
  <c r="N105" i="35"/>
  <c r="O105" s="1"/>
  <c r="P3086" i="34"/>
  <c r="P1406" i="30"/>
  <c r="Q103" i="35"/>
  <c r="R103" s="1"/>
  <c r="P3054" i="34"/>
  <c r="AH1377" i="30"/>
  <c r="Q102" i="35"/>
  <c r="R102" s="1"/>
  <c r="P3020" i="34"/>
  <c r="P1375" i="30"/>
  <c r="L101" i="35"/>
  <c r="M101" s="1"/>
  <c r="P2993" i="34"/>
  <c r="AH1351" i="30"/>
  <c r="W100" i="35"/>
  <c r="X100" s="1"/>
  <c r="P2957" i="34"/>
  <c r="P1347" i="30"/>
  <c r="N99" i="35"/>
  <c r="O99" s="1"/>
  <c r="AE98" i="1"/>
  <c r="U2924" i="34"/>
  <c r="P2897"/>
  <c r="P1322" i="30"/>
  <c r="W97" i="35"/>
  <c r="X97" s="1"/>
  <c r="P2861" i="34"/>
  <c r="AH1289" i="30"/>
  <c r="N96" i="35"/>
  <c r="O96" s="1"/>
  <c r="AE95" i="1"/>
  <c r="U2828" i="34"/>
  <c r="P2801"/>
  <c r="AH1264" i="30"/>
  <c r="W94" i="35"/>
  <c r="X94" s="1"/>
  <c r="P2765" i="34"/>
  <c r="N93" i="35"/>
  <c r="O93" s="1"/>
  <c r="P1260" i="30"/>
  <c r="FZ92" i="1"/>
  <c r="BW92"/>
  <c r="T2734" i="34"/>
  <c r="P2735"/>
  <c r="AH1233" i="30"/>
  <c r="S92" i="35"/>
  <c r="T92" s="1"/>
  <c r="FW91" i="1"/>
  <c r="AZ91"/>
  <c r="T2701" i="34"/>
  <c r="P2668"/>
  <c r="L90" i="35"/>
  <c r="M90" s="1"/>
  <c r="AH1201" i="30"/>
  <c r="P2640" i="34"/>
  <c r="P1205" i="30"/>
  <c r="U89" i="35"/>
  <c r="V89" s="1"/>
  <c r="P2577" i="34"/>
  <c r="P1177" i="30"/>
  <c r="W87" i="35"/>
  <c r="X87" s="1"/>
  <c r="GH106" i="1"/>
  <c r="CS106"/>
  <c r="T3183" i="34"/>
  <c r="P3184"/>
  <c r="AH1437" i="30"/>
  <c r="P3183" i="34"/>
  <c r="AH1436" i="30"/>
  <c r="S106" i="35"/>
  <c r="T106" s="1"/>
  <c r="AE105" i="1"/>
  <c r="U3148" i="34"/>
  <c r="GN105" i="1"/>
  <c r="EK105"/>
  <c r="T3153" i="34"/>
  <c r="P3153"/>
  <c r="P1438" i="30"/>
  <c r="W105" i="35"/>
  <c r="X105" s="1"/>
  <c r="P3151" i="34"/>
  <c r="P1436" i="30"/>
  <c r="S105" i="35"/>
  <c r="T105" s="1"/>
  <c r="AD104" i="1"/>
  <c r="T3116" i="34"/>
  <c r="FT104" i="1"/>
  <c r="CT104"/>
  <c r="U3119" i="34"/>
  <c r="DO103" i="1"/>
  <c r="T3088" i="34"/>
  <c r="GK103" i="1"/>
  <c r="P3085" i="34"/>
  <c r="P1405" i="30"/>
  <c r="N103" i="35"/>
  <c r="O103" s="1"/>
  <c r="AE102" i="1"/>
  <c r="U3052" i="34"/>
  <c r="EK102" i="1"/>
  <c r="T3057" i="34"/>
  <c r="GN102" i="1"/>
  <c r="P3053" i="34"/>
  <c r="AH1376" i="30"/>
  <c r="N102" i="35"/>
  <c r="O102" s="1"/>
  <c r="AE101" i="1"/>
  <c r="U3020" i="34"/>
  <c r="GN101" i="1"/>
  <c r="EK101"/>
  <c r="T3025" i="34"/>
  <c r="P3025"/>
  <c r="P1380" i="30"/>
  <c r="W101" i="35"/>
  <c r="X101" s="1"/>
  <c r="P3023" i="34"/>
  <c r="P1378" i="30"/>
  <c r="S101" i="35"/>
  <c r="T101" s="1"/>
  <c r="FT100" i="1"/>
  <c r="AD100"/>
  <c r="T2988" i="34"/>
  <c r="CT100" i="1"/>
  <c r="U2991" i="34"/>
  <c r="GN99" i="1"/>
  <c r="EK99"/>
  <c r="T2961" i="34"/>
  <c r="P2961"/>
  <c r="P1351" i="30"/>
  <c r="W99" i="35"/>
  <c r="X99" s="1"/>
  <c r="P2959" i="34"/>
  <c r="P1349" i="30"/>
  <c r="S99" i="35"/>
  <c r="T99" s="1"/>
  <c r="V2956" i="34"/>
  <c r="FU99" i="1"/>
  <c r="AZ98"/>
  <c r="T2925" i="34"/>
  <c r="FW98" i="1"/>
  <c r="S2928" i="34"/>
  <c r="DN98" i="1"/>
  <c r="EL98"/>
  <c r="U2929" i="34"/>
  <c r="O2929"/>
  <c r="AG1322" i="30"/>
  <c r="EN98" i="1"/>
  <c r="O2926" i="34"/>
  <c r="AG1319" i="30"/>
  <c r="BZ98" i="1"/>
  <c r="GH97"/>
  <c r="CS97"/>
  <c r="T2895" i="34"/>
  <c r="O2892"/>
  <c r="O1317" i="30"/>
  <c r="AG97" i="1"/>
  <c r="Y97"/>
  <c r="U2862" i="34"/>
  <c r="BX96" i="1"/>
  <c r="EJ96"/>
  <c r="S2865" i="34"/>
  <c r="O2865"/>
  <c r="AG1293" i="30"/>
  <c r="EN96" i="1"/>
  <c r="EF96"/>
  <c r="O2864" i="34"/>
  <c r="AG1292" i="30"/>
  <c r="DR96" i="1"/>
  <c r="DJ96"/>
  <c r="AZ95"/>
  <c r="T2829" i="34"/>
  <c r="FW95" i="1"/>
  <c r="S2832" i="34"/>
  <c r="DN95" i="1"/>
  <c r="EL95"/>
  <c r="U2833" i="34"/>
  <c r="O2833"/>
  <c r="O1293" i="30"/>
  <c r="EN95" i="1"/>
  <c r="O2830" i="34"/>
  <c r="O1290" i="30"/>
  <c r="BZ95" i="1"/>
  <c r="GH94"/>
  <c r="CS94"/>
  <c r="T2799" i="34"/>
  <c r="O2796"/>
  <c r="AG1259" i="30"/>
  <c r="AG94" i="1"/>
  <c r="Y94"/>
  <c r="U2766" i="34"/>
  <c r="BX93" i="1"/>
  <c r="EJ93"/>
  <c r="S2769" i="34"/>
  <c r="O2769"/>
  <c r="O1264" i="30"/>
  <c r="EN93" i="1"/>
  <c r="EF93"/>
  <c r="O2768" i="34"/>
  <c r="O1263" i="30"/>
  <c r="DR93" i="1"/>
  <c r="DJ93"/>
  <c r="S2732" i="34"/>
  <c r="AC92" i="1"/>
  <c r="BA92"/>
  <c r="U2733" i="34"/>
  <c r="GN92" i="1"/>
  <c r="EK92"/>
  <c r="T2737" i="34"/>
  <c r="O2733"/>
  <c r="AG1231" i="30"/>
  <c r="BC92" i="1"/>
  <c r="FT91"/>
  <c r="AD91"/>
  <c r="T2700" i="34"/>
  <c r="CR91" i="1"/>
  <c r="S2703" i="34"/>
  <c r="U2704"/>
  <c r="DP91" i="1"/>
  <c r="O2703" i="34"/>
  <c r="O1233" i="30"/>
  <c r="CV91" i="1"/>
  <c r="CN91"/>
  <c r="O2702" i="34"/>
  <c r="O1232" i="30"/>
  <c r="BZ91" i="1"/>
  <c r="BR91"/>
  <c r="S2670" i="34"/>
  <c r="BV90" i="1"/>
  <c r="CT90"/>
  <c r="U2671" i="34"/>
  <c r="O2672"/>
  <c r="AG1205" i="30"/>
  <c r="DR90" i="1"/>
  <c r="DJ90"/>
  <c r="O2671" i="34"/>
  <c r="AG1204" i="30"/>
  <c r="CV90" i="1"/>
  <c r="S2636" i="34"/>
  <c r="AC89" i="1"/>
  <c r="BA89"/>
  <c r="U2637" i="34"/>
  <c r="GN89" i="1"/>
  <c r="EK89"/>
  <c r="T2641" i="34"/>
  <c r="O2637"/>
  <c r="O1202" i="30"/>
  <c r="BC89" i="1"/>
  <c r="AU89"/>
  <c r="FT88"/>
  <c r="AD88"/>
  <c r="T2604" i="34"/>
  <c r="CR88" i="1"/>
  <c r="S2607" i="34"/>
  <c r="U2608"/>
  <c r="DP88" i="1"/>
  <c r="O2607" i="34"/>
  <c r="AG1175" i="30"/>
  <c r="CV88" i="1"/>
  <c r="CN88"/>
  <c r="O2606" i="34"/>
  <c r="AG1174" i="30"/>
  <c r="BZ88" i="1"/>
  <c r="GH87"/>
  <c r="CS87"/>
  <c r="T2575" i="34"/>
  <c r="O2572"/>
  <c r="O1172" i="30"/>
  <c r="AG87" i="1"/>
  <c r="Y87"/>
  <c r="EJ86"/>
  <c r="S2545" i="34"/>
  <c r="O2545"/>
  <c r="AG1148" i="30"/>
  <c r="EN86" i="1"/>
  <c r="EF86"/>
  <c r="O2544" i="34"/>
  <c r="AG1147" i="30"/>
  <c r="DR86" i="1"/>
  <c r="DJ86"/>
  <c r="P3088" i="34"/>
  <c r="P1408" i="30"/>
  <c r="U103" i="35"/>
  <c r="V103" s="1"/>
  <c r="P3057" i="34"/>
  <c r="AH1380" i="30"/>
  <c r="W102" i="35"/>
  <c r="X102" s="1"/>
  <c r="P2992" i="34"/>
  <c r="AH1350" i="30"/>
  <c r="U100" i="35"/>
  <c r="V100" s="1"/>
  <c r="P2896" i="34"/>
  <c r="P1321" i="30"/>
  <c r="U97" i="35"/>
  <c r="V97" s="1"/>
  <c r="P2800" i="34"/>
  <c r="U94" i="35"/>
  <c r="V94" s="1"/>
  <c r="AH1263" i="30"/>
  <c r="P2737" i="34"/>
  <c r="AH1235" i="30"/>
  <c r="W92" i="35"/>
  <c r="X92" s="1"/>
  <c r="P2700" i="34"/>
  <c r="P1230" i="30"/>
  <c r="L91" i="35"/>
  <c r="M91" s="1"/>
  <c r="P2641" i="34"/>
  <c r="P1206" i="30"/>
  <c r="W89" i="35"/>
  <c r="X89" s="1"/>
  <c r="P2604" i="34"/>
  <c r="L88" i="35"/>
  <c r="M88" s="1"/>
  <c r="AH1172" i="30"/>
  <c r="P2575" i="34"/>
  <c r="P1175" i="30"/>
  <c r="S87" i="35"/>
  <c r="T87" s="1"/>
  <c r="AE106" i="1"/>
  <c r="U3180" i="34"/>
  <c r="GN106" i="1"/>
  <c r="EK106"/>
  <c r="T3185" i="34"/>
  <c r="P3185"/>
  <c r="AH1438" i="30"/>
  <c r="W106" i="35"/>
  <c r="X106" s="1"/>
  <c r="P3182" i="34"/>
  <c r="AH1435" i="30"/>
  <c r="Q106" i="35"/>
  <c r="R106" s="1"/>
  <c r="BX105" i="1"/>
  <c r="U3150" i="34"/>
  <c r="FZ104" i="1"/>
  <c r="BW104"/>
  <c r="T3118" i="34"/>
  <c r="EL104" i="1"/>
  <c r="U3121" i="34"/>
  <c r="BW103" i="1"/>
  <c r="T3086" i="34"/>
  <c r="FZ103" i="1"/>
  <c r="EL103"/>
  <c r="U3089" i="34"/>
  <c r="CS102" i="1"/>
  <c r="T3055" i="34"/>
  <c r="GH102" i="1"/>
  <c r="P3052" i="34"/>
  <c r="AH1375" i="30"/>
  <c r="L102" i="35"/>
  <c r="M102" s="1"/>
  <c r="BX101" i="1"/>
  <c r="U3022" i="34"/>
  <c r="BW100" i="1"/>
  <c r="T2990" i="34"/>
  <c r="FZ100" i="1"/>
  <c r="EL100"/>
  <c r="U2993" i="34"/>
  <c r="GH99" i="1"/>
  <c r="CS99"/>
  <c r="T2959" i="34"/>
  <c r="P2960"/>
  <c r="P1350" i="30"/>
  <c r="U99" i="35"/>
  <c r="V99" s="1"/>
  <c r="P2673" i="34"/>
  <c r="AH1206" i="30"/>
  <c r="W90" i="35"/>
  <c r="X90" s="1"/>
  <c r="P2608" i="34"/>
  <c r="AH1176" i="30"/>
  <c r="U88" i="35"/>
  <c r="V88" s="1"/>
  <c r="P2541" i="34"/>
  <c r="AH1144" i="30"/>
  <c r="N86" i="35"/>
  <c r="O86" s="1"/>
  <c r="P2512" i="34"/>
  <c r="P1147" i="30"/>
  <c r="U85" i="35"/>
  <c r="V85" s="1"/>
  <c r="P2477" i="34"/>
  <c r="AH1115" i="30"/>
  <c r="N84" i="35"/>
  <c r="O84" s="1"/>
  <c r="P2448" i="34"/>
  <c r="P1118" i="30"/>
  <c r="U83" i="35"/>
  <c r="V83" s="1"/>
  <c r="P2413" i="34"/>
  <c r="AH1086" i="30"/>
  <c r="N82" i="35"/>
  <c r="O82" s="1"/>
  <c r="P2384" i="34"/>
  <c r="P1089" i="30"/>
  <c r="U81" i="35"/>
  <c r="V81" s="1"/>
  <c r="P2351" i="34"/>
  <c r="AH1059" i="30"/>
  <c r="S80" i="35"/>
  <c r="T80" s="1"/>
  <c r="P2316" i="34"/>
  <c r="P1056" i="30"/>
  <c r="L79" i="35"/>
  <c r="M79" s="1"/>
  <c r="P2257" i="34"/>
  <c r="P1032" i="30"/>
  <c r="W77" i="35"/>
  <c r="X77" s="1"/>
  <c r="FT75" i="1"/>
  <c r="AD75"/>
  <c r="T2188" i="34"/>
  <c r="P2188"/>
  <c r="P998" i="30"/>
  <c r="L75" i="35"/>
  <c r="M75" s="1"/>
  <c r="P2160" i="34"/>
  <c r="AH973" i="30"/>
  <c r="U74" i="35"/>
  <c r="V74" s="1"/>
  <c r="GH73" i="1"/>
  <c r="CS73"/>
  <c r="T2127" i="34"/>
  <c r="P2127"/>
  <c r="P972" i="30"/>
  <c r="S73" i="35"/>
  <c r="T73" s="1"/>
  <c r="GK71" i="1"/>
  <c r="DO71"/>
  <c r="T2064" i="34"/>
  <c r="P2062"/>
  <c r="P942" i="30"/>
  <c r="Q71" i="35"/>
  <c r="R71" s="1"/>
  <c r="GN70" i="1"/>
  <c r="EK70"/>
  <c r="T2033" i="34"/>
  <c r="P2033"/>
  <c r="AH916" i="30"/>
  <c r="W70" i="35"/>
  <c r="X70" s="1"/>
  <c r="P1997" i="34"/>
  <c r="P912" i="30"/>
  <c r="N69" i="35"/>
  <c r="O69" s="1"/>
  <c r="P1968" i="34"/>
  <c r="AH886" i="30"/>
  <c r="U68" i="35"/>
  <c r="V68" s="1"/>
  <c r="DN6" i="1"/>
  <c r="BR98"/>
  <c r="BR95"/>
  <c r="GS34"/>
  <c r="FD34"/>
  <c r="GS30"/>
  <c r="FD30"/>
  <c r="GS26"/>
  <c r="FD26"/>
  <c r="GS22"/>
  <c r="FD22"/>
  <c r="GS18"/>
  <c r="FD18"/>
  <c r="FD13"/>
  <c r="GS13"/>
  <c r="FD9"/>
  <c r="GS9"/>
  <c r="ET11"/>
  <c r="GP11"/>
  <c r="ET15"/>
  <c r="GP15"/>
  <c r="GP20"/>
  <c r="ET20"/>
  <c r="GP24"/>
  <c r="ET24"/>
  <c r="GP28"/>
  <c r="ET28"/>
  <c r="GP32"/>
  <c r="ET32"/>
  <c r="GP36"/>
  <c r="ET36"/>
  <c r="GD112"/>
  <c r="GD111"/>
  <c r="GD110"/>
  <c r="GD108"/>
  <c r="GD109"/>
  <c r="GD107"/>
  <c r="HX7" s="1"/>
  <c r="BF110"/>
  <c r="FD35"/>
  <c r="GS35"/>
  <c r="FD31"/>
  <c r="GS31"/>
  <c r="FD27"/>
  <c r="GS27"/>
  <c r="FD23"/>
  <c r="GS23"/>
  <c r="FD19"/>
  <c r="GS19"/>
  <c r="GS16"/>
  <c r="FD16"/>
  <c r="GS12"/>
  <c r="FD12"/>
  <c r="FN17"/>
  <c r="GV17"/>
  <c r="FN19"/>
  <c r="GV19"/>
  <c r="FN21"/>
  <c r="GV21"/>
  <c r="FN23"/>
  <c r="GV23"/>
  <c r="FN25"/>
  <c r="GV25"/>
  <c r="FN27"/>
  <c r="GV27"/>
  <c r="FN29"/>
  <c r="GV29"/>
  <c r="FN31"/>
  <c r="GV31"/>
  <c r="FN33"/>
  <c r="GV33"/>
  <c r="FN35"/>
  <c r="GV35"/>
  <c r="FN37"/>
  <c r="GV37"/>
  <c r="FN7"/>
  <c r="GV7"/>
  <c r="FN9"/>
  <c r="GV9"/>
  <c r="FN11"/>
  <c r="GV11"/>
  <c r="FN13"/>
  <c r="GV13"/>
  <c r="FN15"/>
  <c r="GV15"/>
  <c r="EU12"/>
  <c r="GQ12"/>
  <c r="T180" i="34"/>
  <c r="Y12" i="35"/>
  <c r="EU16" i="1"/>
  <c r="GQ16"/>
  <c r="T308" i="34"/>
  <c r="Y16" i="35"/>
  <c r="GS38" i="1"/>
  <c r="FD38"/>
  <c r="FE8"/>
  <c r="GT8"/>
  <c r="T53" i="34"/>
  <c r="AB8" i="35"/>
  <c r="EU10" i="1"/>
  <c r="GQ10"/>
  <c r="T116" i="34"/>
  <c r="Y10" i="35"/>
  <c r="EU14" i="1"/>
  <c r="GQ14"/>
  <c r="T244" i="34"/>
  <c r="Y14" i="35"/>
  <c r="AA113" i="11"/>
  <c r="ID25" i="1" s="1"/>
  <c r="AA111" i="11"/>
  <c r="ID23" i="1" s="1"/>
  <c r="Y113" i="11"/>
  <c r="IB25" i="1" s="1"/>
  <c r="Y111" i="11"/>
  <c r="IB23" i="1" s="1"/>
  <c r="W110" i="11"/>
  <c r="HZ22" i="1" s="1"/>
  <c r="W113" i="11"/>
  <c r="HZ25" i="1" s="1"/>
  <c r="W111" i="11"/>
  <c r="HZ23" i="1" s="1"/>
  <c r="U110" i="11"/>
  <c r="HX22" i="1" s="1"/>
  <c r="U113" i="11"/>
  <c r="HX25" i="1" s="1"/>
  <c r="U111" i="11"/>
  <c r="HX23" i="1" s="1"/>
  <c r="U114" i="11"/>
  <c r="HX26" i="1" s="1"/>
  <c r="U112" i="11"/>
  <c r="HX24" i="1" s="1"/>
  <c r="S114" i="11"/>
  <c r="HV26" i="1" s="1"/>
  <c r="S112" i="11"/>
  <c r="HV24" i="1" s="1"/>
  <c r="S110" i="11"/>
  <c r="HV22" i="1" s="1"/>
  <c r="S113" i="11"/>
  <c r="HV25" i="1" s="1"/>
  <c r="S111" i="11"/>
  <c r="HV23" i="1" s="1"/>
  <c r="Q110" i="11"/>
  <c r="HT22" i="1" s="1"/>
  <c r="Q113" i="11"/>
  <c r="HT25" i="1" s="1"/>
  <c r="Q111" i="11"/>
  <c r="HT23" i="1" s="1"/>
  <c r="Q114" i="11"/>
  <c r="HT26" i="1" s="1"/>
  <c r="Q112" i="11"/>
  <c r="HT24" i="1" s="1"/>
  <c r="P3180" i="34"/>
  <c r="AH1433" i="30"/>
  <c r="L106" i="35"/>
  <c r="M106" s="1"/>
  <c r="P3148" i="34"/>
  <c r="P1433" i="30"/>
  <c r="L105" i="35"/>
  <c r="M105" s="1"/>
  <c r="P3116" i="34"/>
  <c r="AH1404" i="30"/>
  <c r="L104" i="35"/>
  <c r="M104" s="1"/>
  <c r="P3089" i="34"/>
  <c r="P1409" i="30"/>
  <c r="W103" i="35"/>
  <c r="X103" s="1"/>
  <c r="P3055" i="34"/>
  <c r="AH1378" i="30"/>
  <c r="S102" i="35"/>
  <c r="T102" s="1"/>
  <c r="P3021" i="34"/>
  <c r="P1376" i="30"/>
  <c r="N101" i="35"/>
  <c r="O101" s="1"/>
  <c r="P2990" i="34"/>
  <c r="AH1348" i="30"/>
  <c r="Q100" i="35"/>
  <c r="R100" s="1"/>
  <c r="P2956" i="34"/>
  <c r="P1346" i="30"/>
  <c r="L99" i="35"/>
  <c r="M99" s="1"/>
  <c r="P2925" i="34"/>
  <c r="AH1318" i="30"/>
  <c r="N98" i="35"/>
  <c r="O98" s="1"/>
  <c r="GK97" i="1"/>
  <c r="DO97"/>
  <c r="T2896" i="34"/>
  <c r="P2894"/>
  <c r="P1319" i="30"/>
  <c r="Q97" i="35"/>
  <c r="R97" s="1"/>
  <c r="P2860" i="34"/>
  <c r="AH1288" i="30"/>
  <c r="L96" i="35"/>
  <c r="M96" s="1"/>
  <c r="P2829" i="34"/>
  <c r="P1289" i="30"/>
  <c r="N95" i="35"/>
  <c r="O95" s="1"/>
  <c r="GK94" i="1"/>
  <c r="DO94"/>
  <c r="T2800" i="34"/>
  <c r="P2798"/>
  <c r="Q94" i="35"/>
  <c r="R94" s="1"/>
  <c r="AH1261" i="30"/>
  <c r="P2764" i="34"/>
  <c r="P1259" i="30"/>
  <c r="L93" i="35"/>
  <c r="M93" s="1"/>
  <c r="P2736" i="34"/>
  <c r="U92" i="35"/>
  <c r="V92" s="1"/>
  <c r="AH1234" i="30"/>
  <c r="FT90" i="1"/>
  <c r="AD90"/>
  <c r="T2668" i="34"/>
  <c r="FZ89" i="1"/>
  <c r="BW89"/>
  <c r="T2638" i="34"/>
  <c r="P2639"/>
  <c r="P1204" i="30"/>
  <c r="S89" i="35"/>
  <c r="T89" s="1"/>
  <c r="FW88" i="1"/>
  <c r="AZ88"/>
  <c r="T2605" i="34"/>
  <c r="GK87" i="1"/>
  <c r="DO87"/>
  <c r="T2576" i="34"/>
  <c r="P2574"/>
  <c r="P1174" i="30"/>
  <c r="Q87" i="35"/>
  <c r="R87" s="1"/>
  <c r="BX106" i="1"/>
  <c r="U3182" i="34"/>
  <c r="AZ105" i="1"/>
  <c r="T3149" i="34"/>
  <c r="FW105" i="1"/>
  <c r="DP105"/>
  <c r="U3152" i="34"/>
  <c r="GK104" i="1"/>
  <c r="DO104"/>
  <c r="T3120" i="34"/>
  <c r="P3121"/>
  <c r="AH1409" i="30"/>
  <c r="W104" i="35"/>
  <c r="X104" s="1"/>
  <c r="P3119" i="34"/>
  <c r="AH1407" i="30"/>
  <c r="S104" i="35"/>
  <c r="T104" s="1"/>
  <c r="FT103" i="1"/>
  <c r="AD103"/>
  <c r="T3084" i="34"/>
  <c r="CT103" i="1"/>
  <c r="U3087" i="34"/>
  <c r="FW102" i="1"/>
  <c r="HE102" s="1"/>
  <c r="AZ102"/>
  <c r="T3053" i="34"/>
  <c r="DP102" i="1"/>
  <c r="U3056" i="34"/>
  <c r="AZ101" i="1"/>
  <c r="T3021" i="34"/>
  <c r="FW101" i="1"/>
  <c r="DP101"/>
  <c r="U3024" i="34"/>
  <c r="DO100" i="1"/>
  <c r="T2992" i="34"/>
  <c r="GK100" i="1"/>
  <c r="P2989" i="34"/>
  <c r="AH1347" i="30"/>
  <c r="N100" i="35"/>
  <c r="O100" s="1"/>
  <c r="FW99" i="1"/>
  <c r="HE99" s="1"/>
  <c r="AZ99"/>
  <c r="T2957" i="34"/>
  <c r="DP99" i="1"/>
  <c r="U2960" i="34"/>
  <c r="P3117"/>
  <c r="AH1405" i="30"/>
  <c r="N104" i="35"/>
  <c r="O104" s="1"/>
  <c r="P3087" i="34"/>
  <c r="P1407" i="30"/>
  <c r="S103" i="35"/>
  <c r="T103" s="1"/>
  <c r="P3056" i="34"/>
  <c r="AH1379" i="30"/>
  <c r="U102" i="35"/>
  <c r="V102" s="1"/>
  <c r="P2991" i="34"/>
  <c r="AH1349" i="30"/>
  <c r="S100" i="35"/>
  <c r="T100" s="1"/>
  <c r="P2924" i="34"/>
  <c r="AH1317" i="30"/>
  <c r="L98" i="35"/>
  <c r="M98" s="1"/>
  <c r="P2895" i="34"/>
  <c r="P1320" i="30"/>
  <c r="S97" i="35"/>
  <c r="T97" s="1"/>
  <c r="P2828" i="34"/>
  <c r="P1288" i="30"/>
  <c r="L95" i="35"/>
  <c r="M95" s="1"/>
  <c r="P2799" i="34"/>
  <c r="AH1262" i="30"/>
  <c r="S94" i="35"/>
  <c r="T94" s="1"/>
  <c r="P2734" i="34"/>
  <c r="Q92" i="35"/>
  <c r="R92" s="1"/>
  <c r="AH1232" i="30"/>
  <c r="P2701" i="34"/>
  <c r="N91" i="35"/>
  <c r="O91" s="1"/>
  <c r="P1231" i="30"/>
  <c r="P2669" i="34"/>
  <c r="AH1202" i="30"/>
  <c r="N90" i="35"/>
  <c r="O90" s="1"/>
  <c r="P2638" i="34"/>
  <c r="P1203" i="30"/>
  <c r="Q89" i="35"/>
  <c r="R89" s="1"/>
  <c r="P2605" i="34"/>
  <c r="AH1173" i="30"/>
  <c r="N88" i="35"/>
  <c r="O88" s="1"/>
  <c r="P2576" i="34"/>
  <c r="P1176" i="30"/>
  <c r="U87" i="35"/>
  <c r="V87" s="1"/>
  <c r="AZ106" i="1"/>
  <c r="T3181" i="34"/>
  <c r="FW106" i="1"/>
  <c r="HE106" s="1"/>
  <c r="DP106"/>
  <c r="U3184" i="34"/>
  <c r="GH105" i="1"/>
  <c r="CS105"/>
  <c r="T3151" i="34"/>
  <c r="P3152"/>
  <c r="P1437" i="30"/>
  <c r="U105" i="35"/>
  <c r="V105" s="1"/>
  <c r="P3150" i="34"/>
  <c r="P1435" i="30"/>
  <c r="Q105" i="35"/>
  <c r="R105" s="1"/>
  <c r="BA104" i="1"/>
  <c r="U3117" i="34"/>
  <c r="P3120"/>
  <c r="AH1408" i="30"/>
  <c r="U104" i="35"/>
  <c r="V104" s="1"/>
  <c r="P3118" i="34"/>
  <c r="AH1406" i="30"/>
  <c r="Q104" i="35"/>
  <c r="R104" s="1"/>
  <c r="BA103" i="1"/>
  <c r="U3085" i="34"/>
  <c r="P3084"/>
  <c r="P1404" i="30"/>
  <c r="L103" i="35"/>
  <c r="M103" s="1"/>
  <c r="BX102" i="1"/>
  <c r="U3054" i="34"/>
  <c r="GH101" i="1"/>
  <c r="CS101"/>
  <c r="T3023" i="34"/>
  <c r="P3024"/>
  <c r="P1379" i="30"/>
  <c r="U101" i="35"/>
  <c r="V101" s="1"/>
  <c r="P3022" i="34"/>
  <c r="P1377" i="30"/>
  <c r="Q101" i="35"/>
  <c r="R101" s="1"/>
  <c r="BA100" i="1"/>
  <c r="U2989" i="34"/>
  <c r="P2988"/>
  <c r="AH1346" i="30"/>
  <c r="L100" i="35"/>
  <c r="M100" s="1"/>
  <c r="U2958" i="34"/>
  <c r="BX99" i="1"/>
  <c r="DQ18"/>
  <c r="DQ20"/>
  <c r="DQ22"/>
  <c r="DQ24"/>
  <c r="DQ26"/>
  <c r="DQ28"/>
  <c r="DQ30"/>
  <c r="DQ32"/>
  <c r="DQ34"/>
  <c r="EJ6"/>
  <c r="EM18" s="1"/>
  <c r="EF98"/>
  <c r="EF95"/>
  <c r="AU92"/>
  <c r="CN90"/>
  <c r="BR88"/>
  <c r="AH95" i="36"/>
  <c r="S1261" i="34"/>
  <c r="AY46" i="1"/>
  <c r="AH195" i="36"/>
  <c r="CR46" i="1"/>
  <c r="S1263" i="34"/>
  <c r="AH295" i="36"/>
  <c r="EJ46" i="1"/>
  <c r="S1265" i="34"/>
  <c r="F295" i="36"/>
  <c r="F1265" i="34"/>
  <c r="EB46" i="1"/>
  <c r="EF46" s="1"/>
  <c r="X568" i="30"/>
  <c r="EN46" i="1"/>
  <c r="AA295" i="36"/>
  <c r="O1265" i="34"/>
  <c r="AG568" i="30"/>
  <c r="F245" i="36"/>
  <c r="F1264" i="34"/>
  <c r="DF46" i="1"/>
  <c r="DJ46" s="1"/>
  <c r="X567" i="30"/>
  <c r="DR46" i="1"/>
  <c r="AA245" i="36"/>
  <c r="O1264" i="34"/>
  <c r="AG567" i="30"/>
  <c r="T195" i="36"/>
  <c r="L1263" i="34"/>
  <c r="AD566" i="30"/>
  <c r="T145" i="36"/>
  <c r="L1262" i="34"/>
  <c r="AD565" i="30"/>
  <c r="P1261" i="34"/>
  <c r="AH564" i="30"/>
  <c r="N46" i="35"/>
  <c r="O46" s="1"/>
  <c r="AH94" i="36"/>
  <c r="AY45" i="1"/>
  <c r="S1229" i="34"/>
  <c r="AH194" i="36"/>
  <c r="S1231" i="34"/>
  <c r="CR45" i="1"/>
  <c r="AH294" i="36"/>
  <c r="S1233" i="34"/>
  <c r="EJ45" i="1"/>
  <c r="M244" i="36"/>
  <c r="I1232" i="34"/>
  <c r="DR45" i="1"/>
  <c r="I567" i="30"/>
  <c r="M194" i="36"/>
  <c r="I1231" i="34"/>
  <c r="I566" i="30"/>
  <c r="CV45" i="1"/>
  <c r="M144" i="36"/>
  <c r="I1230" i="34"/>
  <c r="BZ45" i="1"/>
  <c r="I565" i="30"/>
  <c r="T94" i="36"/>
  <c r="L1229" i="34"/>
  <c r="L564" i="30"/>
  <c r="AZ44" i="1"/>
  <c r="T1197" i="34"/>
  <c r="FW44" i="1"/>
  <c r="CS44"/>
  <c r="T1199" i="34"/>
  <c r="GH44" i="1"/>
  <c r="F293" i="36"/>
  <c r="F1201" i="34"/>
  <c r="EB44" i="1"/>
  <c r="EF44" s="1"/>
  <c r="X539" i="30"/>
  <c r="EN44" i="1"/>
  <c r="AA293" i="36"/>
  <c r="O1201" i="34"/>
  <c r="AG539" i="30"/>
  <c r="T243" i="36"/>
  <c r="L1200" i="34"/>
  <c r="AD538" i="30"/>
  <c r="T193" i="36"/>
  <c r="L1199" i="34"/>
  <c r="AD537" i="30"/>
  <c r="F143" i="36"/>
  <c r="F1198" i="34"/>
  <c r="BN44" i="1"/>
  <c r="BR44" s="1"/>
  <c r="X536" i="30"/>
  <c r="BZ44" i="1"/>
  <c r="AA143" i="36"/>
  <c r="O1198" i="34"/>
  <c r="AG536" i="30"/>
  <c r="F93" i="36"/>
  <c r="F1197" i="34"/>
  <c r="AQ44" i="1"/>
  <c r="AU44" s="1"/>
  <c r="X535" i="30"/>
  <c r="BC44" i="1"/>
  <c r="AA93" i="36"/>
  <c r="O1197" i="34"/>
  <c r="AG535" i="30"/>
  <c r="AH142" i="36"/>
  <c r="BV43" i="1"/>
  <c r="S1166" i="34"/>
  <c r="AH242" i="36"/>
  <c r="DN43" i="1"/>
  <c r="S1168" i="34"/>
  <c r="T292" i="36"/>
  <c r="L1169" i="34"/>
  <c r="L539" i="30"/>
  <c r="F242" i="36"/>
  <c r="F1168" i="34"/>
  <c r="DF43" i="1"/>
  <c r="DJ43" s="1"/>
  <c r="F538" i="30"/>
  <c r="DR43" i="1"/>
  <c r="AA242" i="36"/>
  <c r="O1168" i="34"/>
  <c r="O538" i="30"/>
  <c r="F192" i="36"/>
  <c r="F1167" i="34"/>
  <c r="CJ43" i="1"/>
  <c r="CN43" s="1"/>
  <c r="F537" i="30"/>
  <c r="CV43" i="1"/>
  <c r="AA192" i="36"/>
  <c r="O1167" i="34"/>
  <c r="O537" i="30"/>
  <c r="T142" i="36"/>
  <c r="L1166" i="34"/>
  <c r="L536" i="30"/>
  <c r="T92" i="36"/>
  <c r="L1165" i="34"/>
  <c r="L535" i="30"/>
  <c r="AZ42" i="1"/>
  <c r="T1133" i="34"/>
  <c r="FW42" i="1"/>
  <c r="CS42"/>
  <c r="T1135" i="34"/>
  <c r="GH42" i="1"/>
  <c r="F291" i="36"/>
  <c r="F1137" i="34"/>
  <c r="EB42" i="1"/>
  <c r="EF42" s="1"/>
  <c r="X510" i="30"/>
  <c r="EN42" i="1"/>
  <c r="AA291" i="36"/>
  <c r="O1137" i="34"/>
  <c r="AG510" i="30"/>
  <c r="T241" i="36"/>
  <c r="L1136" i="34"/>
  <c r="AD509" i="30"/>
  <c r="T191" i="36"/>
  <c r="L1135" i="34"/>
  <c r="AD508" i="30"/>
  <c r="F141" i="36"/>
  <c r="F1134" i="34"/>
  <c r="BN42" i="1"/>
  <c r="BR42" s="1"/>
  <c r="X507" i="30"/>
  <c r="BZ42" i="1"/>
  <c r="AA141" i="36"/>
  <c r="O1134" i="34"/>
  <c r="AG507" i="30"/>
  <c r="F91" i="36"/>
  <c r="F1133" i="34"/>
  <c r="AQ42" i="1"/>
  <c r="AU42" s="1"/>
  <c r="X506" i="30"/>
  <c r="BC42" i="1"/>
  <c r="AA91" i="36"/>
  <c r="O1133" i="34"/>
  <c r="AG506" i="30"/>
  <c r="AH140" i="36"/>
  <c r="BV41" i="1"/>
  <c r="S1102" i="34"/>
  <c r="AH240" i="36"/>
  <c r="DN41" i="1"/>
  <c r="S1104" i="34"/>
  <c r="T290" i="36"/>
  <c r="L1105" i="34"/>
  <c r="L510" i="30"/>
  <c r="F240" i="36"/>
  <c r="F1104" i="34"/>
  <c r="DF41" i="1"/>
  <c r="DJ41" s="1"/>
  <c r="F509" i="30"/>
  <c r="DR41" i="1"/>
  <c r="AA240" i="36"/>
  <c r="O1104" i="34"/>
  <c r="O509" i="30"/>
  <c r="F190" i="36"/>
  <c r="F1103" i="34"/>
  <c r="CJ41" i="1"/>
  <c r="CN41" s="1"/>
  <c r="F508" i="30"/>
  <c r="CV41" i="1"/>
  <c r="AA190" i="36"/>
  <c r="O1103" i="34"/>
  <c r="O508" i="30"/>
  <c r="T140" i="36"/>
  <c r="L1102" i="34"/>
  <c r="L507" i="30"/>
  <c r="T90" i="36"/>
  <c r="L1101" i="34"/>
  <c r="L506" i="30"/>
  <c r="AZ40" i="1"/>
  <c r="T1069" i="34"/>
  <c r="FW40" i="1"/>
  <c r="CS40"/>
  <c r="T1071" i="34"/>
  <c r="GH40" i="1"/>
  <c r="F289" i="36"/>
  <c r="F1073" i="34"/>
  <c r="EB40" i="1"/>
  <c r="EF40" s="1"/>
  <c r="X481" i="30"/>
  <c r="EN40" i="1"/>
  <c r="AA289" i="36"/>
  <c r="O1073" i="34"/>
  <c r="AG481" i="30"/>
  <c r="T239" i="36"/>
  <c r="L1072" i="34"/>
  <c r="AD480" i="30"/>
  <c r="T189" i="36"/>
  <c r="L1071" i="34"/>
  <c r="AD479" i="30"/>
  <c r="F139" i="36"/>
  <c r="F1070" i="34"/>
  <c r="BN40" i="1"/>
  <c r="BR40" s="1"/>
  <c r="X478" i="30"/>
  <c r="BZ40" i="1"/>
  <c r="AA139" i="36"/>
  <c r="O1070" i="34"/>
  <c r="AG478" i="30"/>
  <c r="F89" i="36"/>
  <c r="F1069" i="34"/>
  <c r="AQ40" i="1"/>
  <c r="AU40" s="1"/>
  <c r="X477" i="30"/>
  <c r="BC40" i="1"/>
  <c r="AA89" i="36"/>
  <c r="O1069" i="34"/>
  <c r="AG477" i="30"/>
  <c r="AH138" i="36"/>
  <c r="BV39" i="1"/>
  <c r="S1038" i="34"/>
  <c r="AH238" i="36"/>
  <c r="DN39" i="1"/>
  <c r="S1040" i="34"/>
  <c r="T288" i="36"/>
  <c r="L1041" i="34"/>
  <c r="L481" i="30"/>
  <c r="F238" i="36"/>
  <c r="F1040" i="34"/>
  <c r="DF39" i="1"/>
  <c r="DJ39" s="1"/>
  <c r="F480" i="30"/>
  <c r="DR39" i="1"/>
  <c r="AA238" i="36"/>
  <c r="O1040" i="34"/>
  <c r="O480" i="30"/>
  <c r="F188" i="36"/>
  <c r="F1039" i="34"/>
  <c r="CJ39" i="1"/>
  <c r="CN39" s="1"/>
  <c r="F479" i="30"/>
  <c r="CV39" i="1"/>
  <c r="AA188" i="36"/>
  <c r="O1039" i="34"/>
  <c r="O479" i="30"/>
  <c r="T138" i="36"/>
  <c r="L1038" i="34"/>
  <c r="L478" i="30"/>
  <c r="T88" i="36"/>
  <c r="L1037" i="34"/>
  <c r="L477" i="30"/>
  <c r="AH237" i="36"/>
  <c r="DN38" i="1"/>
  <c r="S1008" i="34"/>
  <c r="M187" i="36"/>
  <c r="I1007" i="34"/>
  <c r="AA450" i="30"/>
  <c r="T137" i="36"/>
  <c r="BZ38" i="1"/>
  <c r="BY38" s="1"/>
  <c r="FY38" s="1"/>
  <c r="L1006" i="34"/>
  <c r="BN38" i="1"/>
  <c r="BR38" s="1"/>
  <c r="AD449" i="30"/>
  <c r="AH186" i="36"/>
  <c r="CR37" i="1"/>
  <c r="S975" i="34"/>
  <c r="T286" i="36"/>
  <c r="EB37" i="1"/>
  <c r="EF37" s="1"/>
  <c r="L977" i="34"/>
  <c r="L452" i="30"/>
  <c r="T236" i="36"/>
  <c r="L976" i="34"/>
  <c r="L451" i="30"/>
  <c r="F186" i="36"/>
  <c r="F450" i="30"/>
  <c r="AA136" i="36"/>
  <c r="O974" i="34"/>
  <c r="O449" i="30"/>
  <c r="AH185" i="36"/>
  <c r="CR36" i="1"/>
  <c r="S943" i="34"/>
  <c r="P942"/>
  <c r="AH420" i="30"/>
  <c r="Q36" i="35"/>
  <c r="R36" s="1"/>
  <c r="AH134" i="36"/>
  <c r="BV35" i="1"/>
  <c r="S910" i="34"/>
  <c r="F284" i="36"/>
  <c r="EB35" i="1"/>
  <c r="EF35" s="1"/>
  <c r="F913" i="34"/>
  <c r="F423" i="30"/>
  <c r="F234" i="36"/>
  <c r="F912" i="34"/>
  <c r="F422" i="30"/>
  <c r="M184" i="36"/>
  <c r="I911" i="34"/>
  <c r="I421" i="30"/>
  <c r="P909" i="34"/>
  <c r="P419" i="30"/>
  <c r="N35" i="35"/>
  <c r="O35" s="1"/>
  <c r="AH233" i="36"/>
  <c r="DN34" i="1"/>
  <c r="S880" i="34"/>
  <c r="P878"/>
  <c r="AH391" i="30"/>
  <c r="Q34" i="35"/>
  <c r="R34" s="1"/>
  <c r="AH132" i="36"/>
  <c r="BV33" i="1"/>
  <c r="S846" i="34"/>
  <c r="F282" i="36"/>
  <c r="EB33" i="1"/>
  <c r="EF33" s="1"/>
  <c r="F849" i="34"/>
  <c r="F394" i="30"/>
  <c r="F232" i="36"/>
  <c r="F848" i="34"/>
  <c r="F393" i="30"/>
  <c r="M182" i="36"/>
  <c r="I847" i="34"/>
  <c r="I392" i="30"/>
  <c r="P845" i="34"/>
  <c r="P390" i="30"/>
  <c r="N33" i="35"/>
  <c r="O33" s="1"/>
  <c r="AH231" i="36"/>
  <c r="DN32" i="1"/>
  <c r="S816" i="34"/>
  <c r="P814"/>
  <c r="AH362" i="30"/>
  <c r="Q32" i="35"/>
  <c r="R32" s="1"/>
  <c r="AH130" i="36"/>
  <c r="BV31" i="1"/>
  <c r="S782" i="34"/>
  <c r="F280" i="36"/>
  <c r="EB31" i="1"/>
  <c r="EF31" s="1"/>
  <c r="F785" i="34"/>
  <c r="F365" i="30"/>
  <c r="F230" i="36"/>
  <c r="F784" i="34"/>
  <c r="F364" i="30"/>
  <c r="M180" i="36"/>
  <c r="I783" i="34"/>
  <c r="I363" i="30"/>
  <c r="P781" i="34"/>
  <c r="P361" i="30"/>
  <c r="N31" i="35"/>
  <c r="O31" s="1"/>
  <c r="AH229" i="36"/>
  <c r="DN30" i="1"/>
  <c r="S752" i="34"/>
  <c r="P750"/>
  <c r="AH333" i="30"/>
  <c r="Q30" i="35"/>
  <c r="R30" s="1"/>
  <c r="AH128" i="36"/>
  <c r="BV29" i="1"/>
  <c r="S718" i="34"/>
  <c r="F278" i="36"/>
  <c r="EB29" i="1"/>
  <c r="EF29" s="1"/>
  <c r="F721" i="34"/>
  <c r="F336" i="30"/>
  <c r="F228" i="36"/>
  <c r="F720" i="34"/>
  <c r="F335" i="30"/>
  <c r="M178" i="36"/>
  <c r="I719" i="34"/>
  <c r="I334" i="30"/>
  <c r="P717" i="34"/>
  <c r="P332" i="30"/>
  <c r="N29" i="35"/>
  <c r="O29" s="1"/>
  <c r="AH227" i="36"/>
  <c r="DN28" i="1"/>
  <c r="S688" i="34"/>
  <c r="P686"/>
  <c r="AH304" i="30"/>
  <c r="Q28" i="35"/>
  <c r="R28" s="1"/>
  <c r="AH126" i="36"/>
  <c r="BV27" i="1"/>
  <c r="S654" i="34"/>
  <c r="F276" i="36"/>
  <c r="EB27" i="1"/>
  <c r="EF27" s="1"/>
  <c r="F657" i="34"/>
  <c r="F307" i="30"/>
  <c r="F226" i="36"/>
  <c r="F656" i="34"/>
  <c r="F306" i="30"/>
  <c r="M176" i="36"/>
  <c r="I655" i="34"/>
  <c r="I305" i="30"/>
  <c r="P653" i="34"/>
  <c r="P303" i="30"/>
  <c r="N27" i="35"/>
  <c r="O27" s="1"/>
  <c r="AH175" i="36"/>
  <c r="CR26" i="1"/>
  <c r="S623" i="34"/>
  <c r="T175" i="36"/>
  <c r="L623" i="34"/>
  <c r="AD276" i="30"/>
  <c r="T125" i="36"/>
  <c r="BZ26" i="1"/>
  <c r="BY26" s="1"/>
  <c r="L622" i="34"/>
  <c r="BN26" i="1"/>
  <c r="BR26" s="1"/>
  <c r="AD275" i="30"/>
  <c r="T75" i="36"/>
  <c r="BC26" i="1"/>
  <c r="AQ26"/>
  <c r="AU26" s="1"/>
  <c r="L621" i="34"/>
  <c r="AD274" i="30"/>
  <c r="M26" i="23"/>
  <c r="T26" s="1"/>
  <c r="C26" s="1"/>
  <c r="CK26" i="3" s="1"/>
  <c r="N26" i="23"/>
  <c r="AH74" i="36"/>
  <c r="AY25" i="1"/>
  <c r="S589" i="34"/>
  <c r="AH274" i="36"/>
  <c r="EJ25" i="1"/>
  <c r="S593" i="34"/>
  <c r="T174" i="36"/>
  <c r="L591" i="34"/>
  <c r="L276" i="30"/>
  <c r="T124" i="36"/>
  <c r="BZ25" i="1"/>
  <c r="BY25" s="1"/>
  <c r="L590" i="34"/>
  <c r="BN25" i="1"/>
  <c r="BR25" s="1"/>
  <c r="L275" i="30"/>
  <c r="T74" i="36"/>
  <c r="BC25" i="1"/>
  <c r="AQ25"/>
  <c r="AU25" s="1"/>
  <c r="L589" i="34"/>
  <c r="L274" i="30"/>
  <c r="M25" i="23"/>
  <c r="T25" s="1"/>
  <c r="C25" s="1"/>
  <c r="CK25" i="3" s="1"/>
  <c r="N25" i="23"/>
  <c r="AH73" i="36"/>
  <c r="AY24" i="1"/>
  <c r="S557" i="34"/>
  <c r="AH273" i="36"/>
  <c r="EJ24" i="1"/>
  <c r="S561" i="34"/>
  <c r="T173" i="36"/>
  <c r="L559" i="34"/>
  <c r="AD247" i="30"/>
  <c r="T123" i="36"/>
  <c r="BZ24" i="1"/>
  <c r="BY24" s="1"/>
  <c r="L558" i="34"/>
  <c r="BN24" i="1"/>
  <c r="BR24" s="1"/>
  <c r="AD246" i="30"/>
  <c r="T73" i="36"/>
  <c r="BC24" i="1"/>
  <c r="AQ24"/>
  <c r="AU24" s="1"/>
  <c r="L557" i="34"/>
  <c r="AD245" i="30"/>
  <c r="M24" i="23"/>
  <c r="T24" s="1"/>
  <c r="C24" s="1"/>
  <c r="CK24" i="3" s="1"/>
  <c r="N24" i="23"/>
  <c r="AH72" i="36"/>
  <c r="AY23" i="1"/>
  <c r="S525" i="34"/>
  <c r="AH272" i="36"/>
  <c r="EJ23" i="1"/>
  <c r="S529" i="34"/>
  <c r="T172" i="36"/>
  <c r="L527" i="34"/>
  <c r="L247" i="30"/>
  <c r="T122" i="36"/>
  <c r="BZ23" i="1"/>
  <c r="BY23" s="1"/>
  <c r="L526" i="34"/>
  <c r="BN23" i="1"/>
  <c r="BR23" s="1"/>
  <c r="L246" i="30"/>
  <c r="T72" i="36"/>
  <c r="BC23" i="1"/>
  <c r="AQ23"/>
  <c r="AU23" s="1"/>
  <c r="L525" i="34"/>
  <c r="L245" i="30"/>
  <c r="M23" i="23"/>
  <c r="T23" s="1"/>
  <c r="C23" s="1"/>
  <c r="CK23" i="3" s="1"/>
  <c r="N23" i="23"/>
  <c r="AH71" i="36"/>
  <c r="AY22" i="1"/>
  <c r="S493" i="34"/>
  <c r="AH271" i="36"/>
  <c r="EJ22" i="1"/>
  <c r="S497" i="34"/>
  <c r="T171" i="36"/>
  <c r="L495" i="34"/>
  <c r="AD218" i="30"/>
  <c r="T121" i="36"/>
  <c r="BZ22" i="1"/>
  <c r="BY22" s="1"/>
  <c r="L494" i="34"/>
  <c r="BN22" i="1"/>
  <c r="BR22" s="1"/>
  <c r="AD217" i="30"/>
  <c r="T71" i="36"/>
  <c r="BC22" i="1"/>
  <c r="AQ22"/>
  <c r="AU22" s="1"/>
  <c r="L493" i="34"/>
  <c r="AD216" i="30"/>
  <c r="M22" i="23"/>
  <c r="T22" s="1"/>
  <c r="C22" s="1"/>
  <c r="CK22" i="3" s="1"/>
  <c r="N22" i="23"/>
  <c r="AH70" i="36"/>
  <c r="AY21" i="1"/>
  <c r="S461" i="34"/>
  <c r="AH270" i="36"/>
  <c r="EJ21" i="1"/>
  <c r="S465" i="34"/>
  <c r="T170" i="36"/>
  <c r="L463" i="34"/>
  <c r="L218" i="30"/>
  <c r="T120" i="36"/>
  <c r="BZ21" i="1"/>
  <c r="BY21" s="1"/>
  <c r="L462" i="34"/>
  <c r="BN21" i="1"/>
  <c r="BR21" s="1"/>
  <c r="L217" i="30"/>
  <c r="T70" i="36"/>
  <c r="BC21" i="1"/>
  <c r="AQ21"/>
  <c r="AU21" s="1"/>
  <c r="L461" i="34"/>
  <c r="L216" i="30"/>
  <c r="M21" i="23"/>
  <c r="T21" s="1"/>
  <c r="C21" s="1"/>
  <c r="CK21" i="3" s="1"/>
  <c r="N21" i="23"/>
  <c r="AH69" i="36"/>
  <c r="AY20" i="1"/>
  <c r="S429" i="34"/>
  <c r="AH269" i="36"/>
  <c r="EJ20" i="1"/>
  <c r="S433" i="34"/>
  <c r="T119" i="36"/>
  <c r="BZ20" i="1"/>
  <c r="BY20" s="1"/>
  <c r="L430" i="34"/>
  <c r="BN20" i="1"/>
  <c r="BR20" s="1"/>
  <c r="AD188" i="30"/>
  <c r="T69" i="36"/>
  <c r="BC20" i="1"/>
  <c r="AQ20"/>
  <c r="AU20" s="1"/>
  <c r="L429" i="34"/>
  <c r="AD187" i="30"/>
  <c r="M20" i="23"/>
  <c r="T20" s="1"/>
  <c r="C20" s="1"/>
  <c r="CK20" i="3" s="1"/>
  <c r="N20" i="23"/>
  <c r="AH68" i="36"/>
  <c r="AY19" i="1"/>
  <c r="S397" i="34"/>
  <c r="AH268" i="36"/>
  <c r="EJ19" i="1"/>
  <c r="S401" i="34"/>
  <c r="T168" i="36"/>
  <c r="L399" i="34"/>
  <c r="L189" i="30"/>
  <c r="T118" i="36"/>
  <c r="BZ19" i="1"/>
  <c r="BY19" s="1"/>
  <c r="L398" i="34"/>
  <c r="BN19" i="1"/>
  <c r="BR19" s="1"/>
  <c r="L188" i="30"/>
  <c r="T68" i="36"/>
  <c r="BC19" i="1"/>
  <c r="AQ19"/>
  <c r="AU19" s="1"/>
  <c r="L397" i="34"/>
  <c r="L187" i="30"/>
  <c r="M19" i="23"/>
  <c r="T19" s="1"/>
  <c r="C19" s="1"/>
  <c r="CK19" i="3" s="1"/>
  <c r="N19" i="23"/>
  <c r="AH67" i="36"/>
  <c r="AY18" i="1"/>
  <c r="S365" i="34"/>
  <c r="AH267" i="36"/>
  <c r="EJ18" i="1"/>
  <c r="S369" i="34"/>
  <c r="T167" i="36"/>
  <c r="L367" i="34"/>
  <c r="AD160" i="30"/>
  <c r="T117" i="36"/>
  <c r="BZ18" i="1"/>
  <c r="BY18" s="1"/>
  <c r="L366" i="34"/>
  <c r="BN18" i="1"/>
  <c r="BR18" s="1"/>
  <c r="AD159" i="30"/>
  <c r="T67" i="36"/>
  <c r="BC18" i="1"/>
  <c r="AQ18"/>
  <c r="AU18" s="1"/>
  <c r="L365" i="34"/>
  <c r="AD158" i="30"/>
  <c r="M18" i="23"/>
  <c r="T18" s="1"/>
  <c r="C18" s="1"/>
  <c r="CK18" i="3" s="1"/>
  <c r="N18" i="23"/>
  <c r="AH66" i="36"/>
  <c r="AY17" i="1"/>
  <c r="S333" i="34"/>
  <c r="AH266" i="36"/>
  <c r="EJ17" i="1"/>
  <c r="S337" i="34"/>
  <c r="T166" i="36"/>
  <c r="L335" i="34"/>
  <c r="L160" i="30"/>
  <c r="T116" i="36"/>
  <c r="BZ17" i="1"/>
  <c r="BY17" s="1"/>
  <c r="L334" i="34"/>
  <c r="BN17" i="1"/>
  <c r="BR17" s="1"/>
  <c r="L159" i="30"/>
  <c r="T66" i="36"/>
  <c r="BC17" i="1"/>
  <c r="AQ17"/>
  <c r="AU17" s="1"/>
  <c r="L333" i="34"/>
  <c r="L158" i="30"/>
  <c r="M17" i="23"/>
  <c r="T17" s="1"/>
  <c r="C17" s="1"/>
  <c r="CK17" i="3" s="1"/>
  <c r="N17" i="23"/>
  <c r="M9"/>
  <c r="T9" s="1"/>
  <c r="C9" s="1"/>
  <c r="CK9" i="3" s="1"/>
  <c r="N9" i="23"/>
  <c r="M8"/>
  <c r="T8" s="1"/>
  <c r="C8" s="1"/>
  <c r="CK8" i="3" s="1"/>
  <c r="N8" i="23"/>
  <c r="P2542" i="34"/>
  <c r="AH1145" i="30"/>
  <c r="Q86" i="35"/>
  <c r="R86" s="1"/>
  <c r="BA85" i="1"/>
  <c r="U2509" i="34"/>
  <c r="EL85" i="1"/>
  <c r="U2513" i="34"/>
  <c r="P2508"/>
  <c r="P1143" i="30"/>
  <c r="L85" i="35"/>
  <c r="M85" s="1"/>
  <c r="P2481" i="34"/>
  <c r="AH1119" i="30"/>
  <c r="W84" i="35"/>
  <c r="X84" s="1"/>
  <c r="P2479" i="34"/>
  <c r="AH1117" i="30"/>
  <c r="S84" i="35"/>
  <c r="T84" s="1"/>
  <c r="BA83" i="1"/>
  <c r="U2445" i="34"/>
  <c r="EL83" i="1"/>
  <c r="U2449" i="34"/>
  <c r="P2444"/>
  <c r="P1114" i="30"/>
  <c r="L83" i="35"/>
  <c r="M83" s="1"/>
  <c r="P2417" i="34"/>
  <c r="AH1090" i="30"/>
  <c r="W82" i="35"/>
  <c r="X82" s="1"/>
  <c r="P2415" i="34"/>
  <c r="AH1088" i="30"/>
  <c r="S82" i="35"/>
  <c r="T82" s="1"/>
  <c r="BA81" i="1"/>
  <c r="U2381" i="34"/>
  <c r="EL81" i="1"/>
  <c r="U2385" i="34"/>
  <c r="P2380"/>
  <c r="P1085" i="30"/>
  <c r="L81" i="35"/>
  <c r="M81" s="1"/>
  <c r="U2348" i="34"/>
  <c r="AE80" i="1"/>
  <c r="BA80"/>
  <c r="U2349" i="34"/>
  <c r="U2318"/>
  <c r="BX79" i="1"/>
  <c r="EJ79"/>
  <c r="S2321" i="34"/>
  <c r="O2321"/>
  <c r="O1061" i="30"/>
  <c r="EN79" i="1"/>
  <c r="EF79"/>
  <c r="O2320" i="34"/>
  <c r="O1060" i="30"/>
  <c r="DR79" i="1"/>
  <c r="DJ79"/>
  <c r="AZ78"/>
  <c r="T2285" i="34"/>
  <c r="FW78" i="1"/>
  <c r="S2288" i="34"/>
  <c r="DN78" i="1"/>
  <c r="EL78"/>
  <c r="U2289" i="34"/>
  <c r="O2289"/>
  <c r="AG1032" i="30"/>
  <c r="EN78" i="1"/>
  <c r="EF78"/>
  <c r="O2286" i="34"/>
  <c r="AG1029" i="30"/>
  <c r="BZ78" i="1"/>
  <c r="BR78"/>
  <c r="GH77"/>
  <c r="CS77"/>
  <c r="T2255" i="34"/>
  <c r="O2252"/>
  <c r="O1027" i="30"/>
  <c r="AG77" i="1"/>
  <c r="Y77"/>
  <c r="FT76"/>
  <c r="AD76"/>
  <c r="T2220" i="34"/>
  <c r="CR76" i="1"/>
  <c r="S2223" i="34"/>
  <c r="U2224"/>
  <c r="DP76" i="1"/>
  <c r="O2223" i="34"/>
  <c r="AG1001" i="30"/>
  <c r="CV76" i="1"/>
  <c r="CN76"/>
  <c r="O2222" i="34"/>
  <c r="AG1000" i="30"/>
  <c r="BZ76" i="1"/>
  <c r="BR76"/>
  <c r="S2190" i="34"/>
  <c r="BV75" i="1"/>
  <c r="CT75"/>
  <c r="U2191" i="34"/>
  <c r="O2192"/>
  <c r="O1002" i="30"/>
  <c r="DR75" i="1"/>
  <c r="DJ75"/>
  <c r="O2191" i="34"/>
  <c r="O1001" i="30"/>
  <c r="CV75" i="1"/>
  <c r="CN75"/>
  <c r="S2156" i="34"/>
  <c r="AC74" i="1"/>
  <c r="BA74"/>
  <c r="U2157" i="34"/>
  <c r="GN74" i="1"/>
  <c r="EK74"/>
  <c r="T2161" i="34"/>
  <c r="O2157"/>
  <c r="AG970" i="30"/>
  <c r="BC74" i="1"/>
  <c r="AU74"/>
  <c r="AY73"/>
  <c r="S2125" i="34"/>
  <c r="BW73" i="1"/>
  <c r="T2126" i="34"/>
  <c r="FZ73" i="1"/>
  <c r="O2125" i="34"/>
  <c r="O970" i="30"/>
  <c r="BC73" i="1"/>
  <c r="AU73"/>
  <c r="O2124" i="34"/>
  <c r="O969" i="30"/>
  <c r="AG73" i="1"/>
  <c r="Y73"/>
  <c r="O2958" i="34"/>
  <c r="O1348" i="30"/>
  <c r="BZ99" i="1"/>
  <c r="BV98"/>
  <c r="S2926" i="34"/>
  <c r="U2927"/>
  <c r="CT98" i="1"/>
  <c r="O2928" i="34"/>
  <c r="AG1321" i="30"/>
  <c r="DR98" i="1"/>
  <c r="DJ98"/>
  <c r="O2927" i="34"/>
  <c r="AG1320" i="30"/>
  <c r="CV98" i="1"/>
  <c r="AC97"/>
  <c r="S2892" i="34"/>
  <c r="U2893"/>
  <c r="BA97" i="1"/>
  <c r="GN97"/>
  <c r="EK97"/>
  <c r="T2897" i="34"/>
  <c r="O2893"/>
  <c r="O1318" i="30"/>
  <c r="BC97" i="1"/>
  <c r="FT96"/>
  <c r="AD96"/>
  <c r="T2860" i="34"/>
  <c r="CR96" i="1"/>
  <c r="S2863" i="34"/>
  <c r="DP96" i="1"/>
  <c r="U2864" i="34"/>
  <c r="O2863"/>
  <c r="AG1291" i="30"/>
  <c r="CV96" i="1"/>
  <c r="O2862" i="34"/>
  <c r="AG1290" i="30"/>
  <c r="BZ96" i="1"/>
  <c r="BV95"/>
  <c r="S2830" i="34"/>
  <c r="U2831"/>
  <c r="CT95" i="1"/>
  <c r="O2832" i="34"/>
  <c r="O1292" i="30"/>
  <c r="DR95" i="1"/>
  <c r="DJ95"/>
  <c r="O2831" i="34"/>
  <c r="O1291" i="30"/>
  <c r="CV95" i="1"/>
  <c r="AC94"/>
  <c r="S2796" i="34"/>
  <c r="U2797"/>
  <c r="BA94" i="1"/>
  <c r="GN94"/>
  <c r="EK94"/>
  <c r="T2801" i="34"/>
  <c r="O2797"/>
  <c r="AG1260" i="30"/>
  <c r="BC94" i="1"/>
  <c r="FT93"/>
  <c r="AD93"/>
  <c r="T2764" i="34"/>
  <c r="CR93" i="1"/>
  <c r="S2767" i="34"/>
  <c r="DP93" i="1"/>
  <c r="U2768" i="34"/>
  <c r="O2767"/>
  <c r="O1262" i="30"/>
  <c r="CV93" i="1"/>
  <c r="O2766" i="34"/>
  <c r="O1261" i="30"/>
  <c r="BZ93" i="1"/>
  <c r="BR93"/>
  <c r="GH92"/>
  <c r="CS92"/>
  <c r="T2735" i="34"/>
  <c r="O2732"/>
  <c r="AG1230" i="30"/>
  <c r="AG92" i="1"/>
  <c r="Y92"/>
  <c r="BX91"/>
  <c r="U2702" i="34"/>
  <c r="EJ91" i="1"/>
  <c r="S2705" i="34"/>
  <c r="O2705"/>
  <c r="O1235" i="30"/>
  <c r="EN91" i="1"/>
  <c r="O2704" i="34"/>
  <c r="O1234" i="30"/>
  <c r="DR91" i="1"/>
  <c r="DJ91"/>
  <c r="FW90"/>
  <c r="AZ90"/>
  <c r="T2669" i="34"/>
  <c r="DN90" i="1"/>
  <c r="S2672" i="34"/>
  <c r="U2673"/>
  <c r="EL90" i="1"/>
  <c r="O2673" i="34"/>
  <c r="AG1206" i="30"/>
  <c r="EN90" i="1"/>
  <c r="O2670" i="34"/>
  <c r="AG1203" i="30"/>
  <c r="BZ90" i="1"/>
  <c r="BR90"/>
  <c r="GH89"/>
  <c r="CS89"/>
  <c r="T2639" i="34"/>
  <c r="O2636"/>
  <c r="O1201" i="30"/>
  <c r="AG89" i="1"/>
  <c r="BX88"/>
  <c r="U2606" i="34"/>
  <c r="EJ88" i="1"/>
  <c r="S2609" i="34"/>
  <c r="O2609"/>
  <c r="AG1177" i="30"/>
  <c r="EN88" i="1"/>
  <c r="EF88"/>
  <c r="O2608" i="34"/>
  <c r="AG1176" i="30"/>
  <c r="DR88" i="1"/>
  <c r="AC87"/>
  <c r="S2572" i="34"/>
  <c r="U2573"/>
  <c r="BA87" i="1"/>
  <c r="GN87"/>
  <c r="EK87"/>
  <c r="T2577" i="34"/>
  <c r="O2573"/>
  <c r="O1173" i="30"/>
  <c r="BC87" i="1"/>
  <c r="AU87"/>
  <c r="CR86"/>
  <c r="S2543" i="34"/>
  <c r="DP86" i="1"/>
  <c r="U2544" i="34"/>
  <c r="P2540"/>
  <c r="AH1143" i="30"/>
  <c r="L86" i="35"/>
  <c r="M86" s="1"/>
  <c r="P2511" i="34"/>
  <c r="P1146" i="30"/>
  <c r="S85" i="35"/>
  <c r="T85" s="1"/>
  <c r="P2476" i="34"/>
  <c r="AH1114" i="30"/>
  <c r="L84" i="35"/>
  <c r="M84" s="1"/>
  <c r="P2447" i="34"/>
  <c r="P1117" i="30"/>
  <c r="S83" i="35"/>
  <c r="T83" s="1"/>
  <c r="P2412" i="34"/>
  <c r="AH1085" i="30"/>
  <c r="L82" i="35"/>
  <c r="M82" s="1"/>
  <c r="P2383" i="34"/>
  <c r="P1088" i="30"/>
  <c r="S81" i="35"/>
  <c r="T81" s="1"/>
  <c r="P2317" i="34"/>
  <c r="N79" i="35"/>
  <c r="O79" s="1"/>
  <c r="P1057" i="30"/>
  <c r="P2285" i="34"/>
  <c r="AH1028" i="30"/>
  <c r="N78" i="35"/>
  <c r="O78" s="1"/>
  <c r="P2254" i="34"/>
  <c r="P1029" i="30"/>
  <c r="Q77" i="35"/>
  <c r="R77" s="1"/>
  <c r="FZ74" i="1"/>
  <c r="BW74"/>
  <c r="T2158" i="34"/>
  <c r="P2159"/>
  <c r="AH972" i="30"/>
  <c r="S74" i="35"/>
  <c r="T74" s="1"/>
  <c r="P2126" i="34"/>
  <c r="P971" i="30"/>
  <c r="Q73" i="35"/>
  <c r="R73" s="1"/>
  <c r="P2065" i="34"/>
  <c r="P945" i="30"/>
  <c r="W71" i="35"/>
  <c r="X71" s="1"/>
  <c r="P2032" i="34"/>
  <c r="AH915" i="30"/>
  <c r="U70" i="35"/>
  <c r="V70" s="1"/>
  <c r="P1996" i="34"/>
  <c r="P911" i="30"/>
  <c r="L69" i="35"/>
  <c r="M69" s="1"/>
  <c r="P1967" i="34"/>
  <c r="AH885" i="30"/>
  <c r="S68" i="35"/>
  <c r="T68" s="1"/>
  <c r="BW46" i="1"/>
  <c r="T1262" i="34"/>
  <c r="FZ46" i="1"/>
  <c r="DO46"/>
  <c r="T1264" i="34"/>
  <c r="GK46" i="1"/>
  <c r="T295" i="36"/>
  <c r="L1265" i="34"/>
  <c r="AD568" i="30"/>
  <c r="T245" i="36"/>
  <c r="L1264" i="34"/>
  <c r="AD567" i="30"/>
  <c r="F195" i="36"/>
  <c r="F1263" i="34"/>
  <c r="CJ46" i="1"/>
  <c r="CN46" s="1"/>
  <c r="X566" i="30"/>
  <c r="CV46" i="1"/>
  <c r="AA195" i="36"/>
  <c r="O1263" i="34"/>
  <c r="AG566" i="30"/>
  <c r="F145" i="36"/>
  <c r="F1262" i="34"/>
  <c r="BN46" i="1"/>
  <c r="BR46" s="1"/>
  <c r="X565" i="30"/>
  <c r="BZ46" i="1"/>
  <c r="AA145" i="36"/>
  <c r="O1262" i="34"/>
  <c r="AG565" i="30"/>
  <c r="M95" i="36"/>
  <c r="I1261" i="34"/>
  <c r="BC46" i="1"/>
  <c r="AA564" i="30"/>
  <c r="FZ45" i="1"/>
  <c r="BW45"/>
  <c r="T1230" i="34"/>
  <c r="GK45" i="1"/>
  <c r="DO45"/>
  <c r="T1232" i="34"/>
  <c r="P1233"/>
  <c r="P568" i="30"/>
  <c r="W45" i="35"/>
  <c r="X45" s="1"/>
  <c r="F94" i="36"/>
  <c r="F1229" i="34"/>
  <c r="AQ45" i="1"/>
  <c r="AU45" s="1"/>
  <c r="F564" i="30"/>
  <c r="BC45" i="1"/>
  <c r="AA94" i="36"/>
  <c r="O1229" i="34"/>
  <c r="O564" i="30"/>
  <c r="AH143" i="36"/>
  <c r="BV44" i="1"/>
  <c r="S1198" i="34"/>
  <c r="AH243" i="36"/>
  <c r="DN44" i="1"/>
  <c r="S1200" i="34"/>
  <c r="T293" i="36"/>
  <c r="L1201" i="34"/>
  <c r="AD539" i="30"/>
  <c r="F243" i="36"/>
  <c r="F1200" i="34"/>
  <c r="DF44" i="1"/>
  <c r="DJ44" s="1"/>
  <c r="X538" i="30"/>
  <c r="DR44" i="1"/>
  <c r="AA243" i="36"/>
  <c r="O1200" i="34"/>
  <c r="AG538" i="30"/>
  <c r="F193" i="36"/>
  <c r="F1199" i="34"/>
  <c r="CJ44" i="1"/>
  <c r="CN44" s="1"/>
  <c r="X537" i="30"/>
  <c r="CV44" i="1"/>
  <c r="AA193" i="36"/>
  <c r="O1199" i="34"/>
  <c r="AG537" i="30"/>
  <c r="T143" i="36"/>
  <c r="L1198" i="34"/>
  <c r="AD536" i="30"/>
  <c r="T93" i="36"/>
  <c r="L1197" i="34"/>
  <c r="AD535" i="30"/>
  <c r="AZ43" i="1"/>
  <c r="T1165" i="34"/>
  <c r="FW43" i="1"/>
  <c r="CS43"/>
  <c r="T1167" i="34"/>
  <c r="GH43" i="1"/>
  <c r="F292" i="36"/>
  <c r="F1169" i="34"/>
  <c r="EB43" i="1"/>
  <c r="EF43" s="1"/>
  <c r="F539" i="30"/>
  <c r="EN43" i="1"/>
  <c r="AA292" i="36"/>
  <c r="O1169" i="34"/>
  <c r="O539" i="30"/>
  <c r="T242" i="36"/>
  <c r="L1168" i="34"/>
  <c r="L538" i="30"/>
  <c r="T192" i="36"/>
  <c r="L1167" i="34"/>
  <c r="L537" i="30"/>
  <c r="F142" i="36"/>
  <c r="F1166" i="34"/>
  <c r="BN43" i="1"/>
  <c r="BR43" s="1"/>
  <c r="F536" i="30"/>
  <c r="BZ43" i="1"/>
  <c r="AA142" i="36"/>
  <c r="O1166" i="34"/>
  <c r="O536" i="30"/>
  <c r="F92" i="36"/>
  <c r="F1165" i="34"/>
  <c r="AQ43" i="1"/>
  <c r="AU43" s="1"/>
  <c r="F535" i="30"/>
  <c r="BC43" i="1"/>
  <c r="AA92" i="36"/>
  <c r="O1165" i="34"/>
  <c r="O535" i="30"/>
  <c r="AH141" i="36"/>
  <c r="BV42" i="1"/>
  <c r="S1134" i="34"/>
  <c r="AH241" i="36"/>
  <c r="DN42" i="1"/>
  <c r="S1136" i="34"/>
  <c r="T291" i="36"/>
  <c r="L1137" i="34"/>
  <c r="AD510" i="30"/>
  <c r="F241" i="36"/>
  <c r="F1136" i="34"/>
  <c r="DF42" i="1"/>
  <c r="DJ42" s="1"/>
  <c r="X509" i="30"/>
  <c r="DR42" i="1"/>
  <c r="AA241" i="36"/>
  <c r="O1136" i="34"/>
  <c r="AG509" i="30"/>
  <c r="F191" i="36"/>
  <c r="F1135" i="34"/>
  <c r="CJ42" i="1"/>
  <c r="CN42" s="1"/>
  <c r="X508" i="30"/>
  <c r="CV42" i="1"/>
  <c r="AA191" i="36"/>
  <c r="O1135" i="34"/>
  <c r="AG508" i="30"/>
  <c r="T141" i="36"/>
  <c r="L1134" i="34"/>
  <c r="AD507" i="30"/>
  <c r="T91" i="36"/>
  <c r="L1133" i="34"/>
  <c r="AD506" i="30"/>
  <c r="AZ41" i="1"/>
  <c r="T1101" i="34"/>
  <c r="FW41" i="1"/>
  <c r="CS41"/>
  <c r="T1103" i="34"/>
  <c r="GH41" i="1"/>
  <c r="F290" i="36"/>
  <c r="F1105" i="34"/>
  <c r="EB41" i="1"/>
  <c r="EF41" s="1"/>
  <c r="F510" i="30"/>
  <c r="EN41" i="1"/>
  <c r="AA290" i="36"/>
  <c r="O1105" i="34"/>
  <c r="O510" i="30"/>
  <c r="T240" i="36"/>
  <c r="L1104" i="34"/>
  <c r="L509" i="30"/>
  <c r="T190" i="36"/>
  <c r="L1103" i="34"/>
  <c r="L508" i="30"/>
  <c r="F140" i="36"/>
  <c r="F1102" i="34"/>
  <c r="BN41" i="1"/>
  <c r="BR41" s="1"/>
  <c r="F507" i="30"/>
  <c r="BZ41" i="1"/>
  <c r="AA140" i="36"/>
  <c r="O1102" i="34"/>
  <c r="O507" i="30"/>
  <c r="F90" i="36"/>
  <c r="F1101" i="34"/>
  <c r="AQ41" i="1"/>
  <c r="AU41" s="1"/>
  <c r="F506" i="30"/>
  <c r="BC41" i="1"/>
  <c r="AA90" i="36"/>
  <c r="O1101" i="34"/>
  <c r="O506" i="30"/>
  <c r="AH139" i="36"/>
  <c r="BV40" i="1"/>
  <c r="S1070" i="34"/>
  <c r="AH239" i="36"/>
  <c r="DN40" i="1"/>
  <c r="S1072" i="34"/>
  <c r="T289" i="36"/>
  <c r="L1073" i="34"/>
  <c r="AD481" i="30"/>
  <c r="F239" i="36"/>
  <c r="F1072" i="34"/>
  <c r="DF40" i="1"/>
  <c r="DJ40" s="1"/>
  <c r="X480" i="30"/>
  <c r="DR40" i="1"/>
  <c r="AA239" i="36"/>
  <c r="O1072" i="34"/>
  <c r="AG480" i="30"/>
  <c r="F189" i="36"/>
  <c r="F1071" i="34"/>
  <c r="CJ40" i="1"/>
  <c r="CN40" s="1"/>
  <c r="X479" i="30"/>
  <c r="CV40" i="1"/>
  <c r="AA189" i="36"/>
  <c r="O1071" i="34"/>
  <c r="AG479" i="30"/>
  <c r="T139" i="36"/>
  <c r="L1070" i="34"/>
  <c r="AD478" i="30"/>
  <c r="T89" i="36"/>
  <c r="L1069" i="34"/>
  <c r="AD477" i="30"/>
  <c r="AZ39" i="1"/>
  <c r="T1037" i="34"/>
  <c r="FW39" i="1"/>
  <c r="CS39"/>
  <c r="T1039" i="34"/>
  <c r="GH39" i="1"/>
  <c r="F288" i="36"/>
  <c r="F1041" i="34"/>
  <c r="EB39" i="1"/>
  <c r="EF39" s="1"/>
  <c r="F481" i="30"/>
  <c r="EN39" i="1"/>
  <c r="AA288" i="36"/>
  <c r="O1041" i="34"/>
  <c r="O481" i="30"/>
  <c r="T238" i="36"/>
  <c r="L1040" i="34"/>
  <c r="L480" i="30"/>
  <c r="T188" i="36"/>
  <c r="L1039" i="34"/>
  <c r="L479" i="30"/>
  <c r="F138" i="36"/>
  <c r="F1038" i="34"/>
  <c r="BN39" i="1"/>
  <c r="BR39" s="1"/>
  <c r="F478" i="30"/>
  <c r="BZ39" i="1"/>
  <c r="AA138" i="36"/>
  <c r="O1038" i="34"/>
  <c r="O478" i="30"/>
  <c r="F88" i="36"/>
  <c r="F1037" i="34"/>
  <c r="AQ39" i="1"/>
  <c r="AU39" s="1"/>
  <c r="F477" i="30"/>
  <c r="BC39" i="1"/>
  <c r="AA88" i="36"/>
  <c r="O1037" i="34"/>
  <c r="O477" i="30"/>
  <c r="AH137" i="36"/>
  <c r="BV38" i="1"/>
  <c r="S1006" i="34"/>
  <c r="T287" i="36"/>
  <c r="L1009" i="34"/>
  <c r="AD452" i="30"/>
  <c r="T237" i="36"/>
  <c r="L1008" i="34"/>
  <c r="AD451" i="30"/>
  <c r="AA137" i="36"/>
  <c r="O1006" i="34"/>
  <c r="AG449" i="30"/>
  <c r="T87" i="36"/>
  <c r="BC38" i="1"/>
  <c r="AQ38"/>
  <c r="AU38" s="1"/>
  <c r="L1005" i="34"/>
  <c r="AD448" i="30"/>
  <c r="M38" i="23"/>
  <c r="T38" s="1"/>
  <c r="C38" s="1"/>
  <c r="CK38" i="3" s="1"/>
  <c r="N38" i="23"/>
  <c r="AH86" i="36"/>
  <c r="AY37" i="1"/>
  <c r="S973" i="34"/>
  <c r="AH286" i="36"/>
  <c r="EJ37" i="1"/>
  <c r="S977" i="34"/>
  <c r="T186" i="36"/>
  <c r="L975" i="34"/>
  <c r="L450" i="30"/>
  <c r="T136" i="36"/>
  <c r="BZ37" i="1"/>
  <c r="BY37" s="1"/>
  <c r="L974" i="34"/>
  <c r="BN37" i="1"/>
  <c r="BR37" s="1"/>
  <c r="L449" i="30"/>
  <c r="T86" i="36"/>
  <c r="BC37" i="1"/>
  <c r="AQ37"/>
  <c r="AU37" s="1"/>
  <c r="L973" i="34"/>
  <c r="L448" i="30"/>
  <c r="M37" i="23"/>
  <c r="T37" s="1"/>
  <c r="C37" s="1"/>
  <c r="CK37" i="3" s="1"/>
  <c r="N37" i="23"/>
  <c r="AH85" i="36"/>
  <c r="AY36" i="1"/>
  <c r="S941" i="34"/>
  <c r="AH285" i="36"/>
  <c r="EJ36" i="1"/>
  <c r="S945" i="34"/>
  <c r="F235" i="36"/>
  <c r="F944" i="34"/>
  <c r="X422" i="30"/>
  <c r="T185" i="36"/>
  <c r="L943" i="34"/>
  <c r="AD421" i="30"/>
  <c r="P941" i="34"/>
  <c r="AH419" i="30"/>
  <c r="N36" i="35"/>
  <c r="O36" s="1"/>
  <c r="AH234" i="36"/>
  <c r="DN35" i="1"/>
  <c r="S912" i="34"/>
  <c r="P910"/>
  <c r="P420" i="30"/>
  <c r="Q35" i="35"/>
  <c r="R35" s="1"/>
  <c r="AH133" i="36"/>
  <c r="BV34" i="1"/>
  <c r="S878" i="34"/>
  <c r="F283" i="36"/>
  <c r="EB34" i="1"/>
  <c r="EF34" s="1"/>
  <c r="F881" i="34"/>
  <c r="X394" i="30"/>
  <c r="F233" i="36"/>
  <c r="F880" i="34"/>
  <c r="X393" i="30"/>
  <c r="M183" i="36"/>
  <c r="I879" i="34"/>
  <c r="AA392" i="30"/>
  <c r="P877" i="34"/>
  <c r="AH390" i="30"/>
  <c r="N34" i="35"/>
  <c r="O34" s="1"/>
  <c r="AH232" i="36"/>
  <c r="DN33" i="1"/>
  <c r="S848" i="34"/>
  <c r="P846"/>
  <c r="P391" i="30"/>
  <c r="Q33" i="35"/>
  <c r="R33" s="1"/>
  <c r="AH131" i="36"/>
  <c r="BV32" i="1"/>
  <c r="S814" i="34"/>
  <c r="F281" i="36"/>
  <c r="EB32" i="1"/>
  <c r="EF32" s="1"/>
  <c r="F817" i="34"/>
  <c r="X365" i="30"/>
  <c r="F231" i="36"/>
  <c r="F816" i="34"/>
  <c r="X364" i="30"/>
  <c r="M181" i="36"/>
  <c r="I815" i="34"/>
  <c r="AA363" i="30"/>
  <c r="P813" i="34"/>
  <c r="AH361" i="30"/>
  <c r="N32" i="35"/>
  <c r="O32" s="1"/>
  <c r="AH230" i="36"/>
  <c r="DN31" i="1"/>
  <c r="S784" i="34"/>
  <c r="P782"/>
  <c r="P362" i="30"/>
  <c r="Q31" i="35"/>
  <c r="R31" s="1"/>
  <c r="AH129" i="36"/>
  <c r="BV30" i="1"/>
  <c r="S750" i="34"/>
  <c r="F279" i="36"/>
  <c r="EB30" i="1"/>
  <c r="EF30" s="1"/>
  <c r="F753" i="34"/>
  <c r="X336" i="30"/>
  <c r="F229" i="36"/>
  <c r="F752" i="34"/>
  <c r="X335" i="30"/>
  <c r="M179" i="36"/>
  <c r="I751" i="34"/>
  <c r="AA334" i="30"/>
  <c r="P749" i="34"/>
  <c r="AH332" i="30"/>
  <c r="N30" i="35"/>
  <c r="O30" s="1"/>
  <c r="AH228" i="36"/>
  <c r="DN29" i="1"/>
  <c r="S720" i="34"/>
  <c r="P718"/>
  <c r="P333" i="30"/>
  <c r="Q29" i="35"/>
  <c r="R29" s="1"/>
  <c r="AH127" i="36"/>
  <c r="BV28" i="1"/>
  <c r="S686" i="34"/>
  <c r="F277" i="36"/>
  <c r="EB28" i="1"/>
  <c r="EF28" s="1"/>
  <c r="F689" i="34"/>
  <c r="X307" i="30"/>
  <c r="F227" i="36"/>
  <c r="F688" i="34"/>
  <c r="X306" i="30"/>
  <c r="M177" i="36"/>
  <c r="I687" i="34"/>
  <c r="AA305" i="30"/>
  <c r="P685" i="34"/>
  <c r="AH303" i="30"/>
  <c r="N28" i="35"/>
  <c r="O28" s="1"/>
  <c r="AH226" i="36"/>
  <c r="DN27" i="1"/>
  <c r="S656" i="34"/>
  <c r="P654"/>
  <c r="P304" i="30"/>
  <c r="Q27" i="35"/>
  <c r="R27" s="1"/>
  <c r="AH75" i="36"/>
  <c r="AY26" i="1"/>
  <c r="S621" i="34"/>
  <c r="AH275" i="36"/>
  <c r="EJ26" i="1"/>
  <c r="S625" i="34"/>
  <c r="T275" i="36"/>
  <c r="L625" i="34"/>
  <c r="AD278" i="30"/>
  <c r="T225" i="36"/>
  <c r="L624" i="34"/>
  <c r="AD277" i="30"/>
  <c r="F175" i="36"/>
  <c r="X276" i="30"/>
  <c r="AA125" i="36"/>
  <c r="O622" i="34"/>
  <c r="AG275" i="30"/>
  <c r="AH174" i="36"/>
  <c r="CR25" i="1"/>
  <c r="S591" i="34"/>
  <c r="T274" i="36"/>
  <c r="EB25" i="1"/>
  <c r="EF25" s="1"/>
  <c r="L593" i="34"/>
  <c r="L278" i="30"/>
  <c r="T224" i="36"/>
  <c r="L592" i="34"/>
  <c r="L277" i="30"/>
  <c r="F174" i="36"/>
  <c r="F276" i="30"/>
  <c r="AA124" i="36"/>
  <c r="O590" i="34"/>
  <c r="O275" i="30"/>
  <c r="AH173" i="36"/>
  <c r="CR24" i="1"/>
  <c r="S559" i="34"/>
  <c r="T273" i="36"/>
  <c r="EB24" i="1"/>
  <c r="EF24" s="1"/>
  <c r="L561" i="34"/>
  <c r="AD249" i="30"/>
  <c r="T223" i="36"/>
  <c r="L560" i="34"/>
  <c r="AD248" i="30"/>
  <c r="F173" i="36"/>
  <c r="X247" i="30"/>
  <c r="AA123" i="36"/>
  <c r="O558" i="34"/>
  <c r="AG246" i="30"/>
  <c r="AH172" i="36"/>
  <c r="CR23" i="1"/>
  <c r="S527" i="34"/>
  <c r="T272" i="36"/>
  <c r="EB23" i="1"/>
  <c r="EF23" s="1"/>
  <c r="L529" i="34"/>
  <c r="L249" i="30"/>
  <c r="T222" i="36"/>
  <c r="L528" i="34"/>
  <c r="L248" i="30"/>
  <c r="F172" i="36"/>
  <c r="F247" i="30"/>
  <c r="AA122" i="36"/>
  <c r="O526" i="34"/>
  <c r="O246" i="30"/>
  <c r="AH171" i="36"/>
  <c r="CR22" i="1"/>
  <c r="S495" i="34"/>
  <c r="T271" i="36"/>
  <c r="EB22" i="1"/>
  <c r="EF22" s="1"/>
  <c r="L497" i="34"/>
  <c r="AD220" i="30"/>
  <c r="T221" i="36"/>
  <c r="L496" i="34"/>
  <c r="AD219" i="30"/>
  <c r="F171" i="36"/>
  <c r="X218" i="30"/>
  <c r="AA121" i="36"/>
  <c r="O494" i="34"/>
  <c r="AG217" i="30"/>
  <c r="AH170" i="36"/>
  <c r="CR21" i="1"/>
  <c r="S463" i="34"/>
  <c r="T270" i="36"/>
  <c r="EB21" i="1"/>
  <c r="EF21" s="1"/>
  <c r="L465" i="34"/>
  <c r="L220" i="30"/>
  <c r="T220" i="36"/>
  <c r="L464" i="34"/>
  <c r="L219" i="30"/>
  <c r="F170" i="36"/>
  <c r="F218" i="30"/>
  <c r="AA120" i="36"/>
  <c r="O462" i="34"/>
  <c r="O217" i="30"/>
  <c r="AH169" i="36"/>
  <c r="CR20" i="1"/>
  <c r="S431" i="34"/>
  <c r="T269" i="36"/>
  <c r="EB20" i="1"/>
  <c r="EF20" s="1"/>
  <c r="L433" i="34"/>
  <c r="AD191" i="30"/>
  <c r="T219" i="36"/>
  <c r="L432" i="34"/>
  <c r="AD190" i="30"/>
  <c r="M169" i="36"/>
  <c r="I431" i="34"/>
  <c r="AA189" i="30"/>
  <c r="AA119" i="36"/>
  <c r="O430" i="34"/>
  <c r="AG188" i="30"/>
  <c r="AH168" i="36"/>
  <c r="CR19" i="1"/>
  <c r="S399" i="34"/>
  <c r="T268" i="36"/>
  <c r="EB19" i="1"/>
  <c r="EF19" s="1"/>
  <c r="L401" i="34"/>
  <c r="L191" i="30"/>
  <c r="T218" i="36"/>
  <c r="L400" i="34"/>
  <c r="L190" i="30"/>
  <c r="F168" i="36"/>
  <c r="F189" i="30"/>
  <c r="AA118" i="36"/>
  <c r="O398" i="34"/>
  <c r="O188" i="30"/>
  <c r="AH167" i="36"/>
  <c r="CR18" i="1"/>
  <c r="S367" i="34"/>
  <c r="T267" i="36"/>
  <c r="EB18" i="1"/>
  <c r="EF18" s="1"/>
  <c r="L369" i="34"/>
  <c r="AD162" i="30"/>
  <c r="T217" i="36"/>
  <c r="L368" i="34"/>
  <c r="AD161" i="30"/>
  <c r="F167" i="36"/>
  <c r="X160" i="30"/>
  <c r="AA117" i="36"/>
  <c r="O366" i="34"/>
  <c r="AG159" i="30"/>
  <c r="AH166" i="36"/>
  <c r="CR17" i="1"/>
  <c r="S335" i="34"/>
  <c r="T266" i="36"/>
  <c r="EB17" i="1"/>
  <c r="EF17" s="1"/>
  <c r="L337" i="34"/>
  <c r="L162" i="30"/>
  <c r="T216" i="36"/>
  <c r="L336" i="34"/>
  <c r="L161" i="30"/>
  <c r="F166" i="36"/>
  <c r="F160" i="30"/>
  <c r="AA116" i="36"/>
  <c r="O334" i="34"/>
  <c r="O159" i="30"/>
  <c r="FZ85" i="1"/>
  <c r="BW85"/>
  <c r="T2510" i="34"/>
  <c r="AE84" i="1"/>
  <c r="U2476" i="34"/>
  <c r="FW84" i="1"/>
  <c r="AZ84"/>
  <c r="T2477" i="34"/>
  <c r="DP84" i="1"/>
  <c r="U2480" i="34"/>
  <c r="GN84" i="1"/>
  <c r="EK84"/>
  <c r="T2481" i="34"/>
  <c r="FZ83" i="1"/>
  <c r="BW83"/>
  <c r="T2446" i="34"/>
  <c r="AE82" i="1"/>
  <c r="U2412" i="34"/>
  <c r="FW82" i="1"/>
  <c r="AZ82"/>
  <c r="T2413" i="34"/>
  <c r="DP82" i="1"/>
  <c r="U2416" i="34"/>
  <c r="GN82" i="1"/>
  <c r="EK82"/>
  <c r="T2417" i="34"/>
  <c r="FZ81" i="1"/>
  <c r="BW81"/>
  <c r="T2382" i="34"/>
  <c r="DP80" i="1"/>
  <c r="U2352" i="34"/>
  <c r="GN80" i="1"/>
  <c r="EK80"/>
  <c r="T2353" i="34"/>
  <c r="CN98" i="1"/>
  <c r="CN96"/>
  <c r="CN95"/>
  <c r="CN93"/>
  <c r="EF91"/>
  <c r="Y89"/>
  <c r="DF45"/>
  <c r="DJ45" s="1"/>
  <c r="CJ45"/>
  <c r="CN45" s="1"/>
  <c r="BN45"/>
  <c r="BR45" s="1"/>
  <c r="BR99"/>
  <c r="AU94"/>
  <c r="FT72"/>
  <c r="AD72"/>
  <c r="T2092" i="34"/>
  <c r="CR72" i="1"/>
  <c r="S2095" i="34"/>
  <c r="U2096"/>
  <c r="DP72" i="1"/>
  <c r="O2095" i="34"/>
  <c r="AG943" i="30"/>
  <c r="CV72" i="1"/>
  <c r="O2094" i="34"/>
  <c r="AG942" i="30"/>
  <c r="BZ72" i="1"/>
  <c r="GH71"/>
  <c r="CS71"/>
  <c r="T2063" i="34"/>
  <c r="O2060"/>
  <c r="AG71" i="1"/>
  <c r="O940" i="30"/>
  <c r="U2028" i="34"/>
  <c r="AE70" i="1"/>
  <c r="DO70"/>
  <c r="T2032" i="34"/>
  <c r="GK70" i="1"/>
  <c r="U1998" i="34"/>
  <c r="BX69" i="1"/>
  <c r="EJ69"/>
  <c r="S2001" i="34"/>
  <c r="O2001"/>
  <c r="O916" i="30"/>
  <c r="EN69" i="1"/>
  <c r="O2000" i="34"/>
  <c r="DR69" i="1"/>
  <c r="O915" i="30"/>
  <c r="BA68" i="1"/>
  <c r="U1965" i="34"/>
  <c r="GN68" i="1"/>
  <c r="EK68"/>
  <c r="T1969" i="34"/>
  <c r="O1965"/>
  <c r="BC68" i="1"/>
  <c r="AG883" i="30"/>
  <c r="M294" i="36"/>
  <c r="I1233" i="34"/>
  <c r="I568" i="30"/>
  <c r="EN45" i="1"/>
  <c r="P2513" i="34"/>
  <c r="P1148" i="30"/>
  <c r="W85" i="35"/>
  <c r="X85" s="1"/>
  <c r="P2446" i="34"/>
  <c r="P1116" i="30"/>
  <c r="Q83" i="35"/>
  <c r="R83" s="1"/>
  <c r="P2385" i="34"/>
  <c r="P1090" i="30"/>
  <c r="W81" i="35"/>
  <c r="X81" s="1"/>
  <c r="P2353" i="34"/>
  <c r="AH1061" i="30"/>
  <c r="W80" i="35"/>
  <c r="X80" s="1"/>
  <c r="P2350" i="34"/>
  <c r="AH1058" i="30"/>
  <c r="Q80" i="35"/>
  <c r="R80" s="1"/>
  <c r="FT78" i="1"/>
  <c r="AD78"/>
  <c r="T2284" i="34"/>
  <c r="FZ77" i="1"/>
  <c r="BW77"/>
  <c r="T2254" i="34"/>
  <c r="P2255"/>
  <c r="P1030" i="30"/>
  <c r="S77" i="35"/>
  <c r="T77" s="1"/>
  <c r="P2220" i="34"/>
  <c r="AH998" i="30"/>
  <c r="L76" i="35"/>
  <c r="M76" s="1"/>
  <c r="P2161" i="34"/>
  <c r="AH974" i="30"/>
  <c r="W74" i="35"/>
  <c r="X74" s="1"/>
  <c r="P2129" i="34"/>
  <c r="P974" i="30"/>
  <c r="W73" i="35"/>
  <c r="X73" s="1"/>
  <c r="P2092" i="34"/>
  <c r="AH940" i="30"/>
  <c r="L72" i="35"/>
  <c r="M72" s="1"/>
  <c r="P2063" i="34"/>
  <c r="P943" i="30"/>
  <c r="S71" i="35"/>
  <c r="T71" s="1"/>
  <c r="P2031" i="34"/>
  <c r="AH914" i="30"/>
  <c r="S70" i="35"/>
  <c r="T70" s="1"/>
  <c r="GK68" i="1"/>
  <c r="DO68"/>
  <c r="T1968" i="34"/>
  <c r="P1966"/>
  <c r="AH884" i="30"/>
  <c r="Q68" i="35"/>
  <c r="R68" s="1"/>
  <c r="P2480" i="34"/>
  <c r="AH1118" i="30"/>
  <c r="U84" i="35"/>
  <c r="V84" s="1"/>
  <c r="P2478" i="34"/>
  <c r="AH1116" i="30"/>
  <c r="Q84" i="35"/>
  <c r="R84" s="1"/>
  <c r="P2416" i="34"/>
  <c r="AH1089" i="30"/>
  <c r="U82" i="35"/>
  <c r="V82" s="1"/>
  <c r="P2414" i="34"/>
  <c r="AH1087" i="30"/>
  <c r="Q82" i="35"/>
  <c r="R82" s="1"/>
  <c r="V2350" i="34"/>
  <c r="GA80" i="1"/>
  <c r="AG1057" i="30"/>
  <c r="O2349" i="34"/>
  <c r="BC80" i="1"/>
  <c r="AG1056" i="30"/>
  <c r="O2348" i="34"/>
  <c r="AG80" i="1"/>
  <c r="FT79"/>
  <c r="AD79"/>
  <c r="T2316" i="34"/>
  <c r="CR79" i="1"/>
  <c r="S2319" i="34"/>
  <c r="DP79" i="1"/>
  <c r="U2320" i="34"/>
  <c r="O1059" i="30"/>
  <c r="O2319" i="34"/>
  <c r="CV79" i="1"/>
  <c r="O1058" i="30"/>
  <c r="O2318" i="34"/>
  <c r="BZ79" i="1"/>
  <c r="BV78"/>
  <c r="S2286" i="34"/>
  <c r="U2287"/>
  <c r="CT78" i="1"/>
  <c r="AG1031" i="30"/>
  <c r="O2288" i="34"/>
  <c r="DR78" i="1"/>
  <c r="AG1030" i="30"/>
  <c r="O2287" i="34"/>
  <c r="CV78" i="1"/>
  <c r="AC77"/>
  <c r="S2252" i="34"/>
  <c r="U2253"/>
  <c r="BA77" i="1"/>
  <c r="GN77"/>
  <c r="EK77"/>
  <c r="T2257" i="34"/>
  <c r="O1028" i="30"/>
  <c r="O2253" i="34"/>
  <c r="BC77" i="1"/>
  <c r="BX76"/>
  <c r="U2222" i="34"/>
  <c r="EJ76" i="1"/>
  <c r="S2225" i="34"/>
  <c r="AG1003" i="30"/>
  <c r="O2225" i="34"/>
  <c r="EN76" i="1"/>
  <c r="AG1002" i="30"/>
  <c r="O2224" i="34"/>
  <c r="DR76" i="1"/>
  <c r="FW75"/>
  <c r="AZ75"/>
  <c r="T2189" i="34"/>
  <c r="DN75" i="1"/>
  <c r="S2192" i="34"/>
  <c r="U2193"/>
  <c r="EL75" i="1"/>
  <c r="O1003" i="30"/>
  <c r="O2193" i="34"/>
  <c r="EN75" i="1"/>
  <c r="O1000" i="30"/>
  <c r="O2190" i="34"/>
  <c r="BZ75" i="1"/>
  <c r="GH74"/>
  <c r="CS74"/>
  <c r="T2159" i="34"/>
  <c r="AG969" i="30"/>
  <c r="O2156" i="34"/>
  <c r="AG74" i="1"/>
  <c r="AE73"/>
  <c r="U2124" i="34"/>
  <c r="GK73" i="1"/>
  <c r="DO73"/>
  <c r="T2128" i="34"/>
  <c r="BX72" i="1"/>
  <c r="U2094" i="34"/>
  <c r="EJ72" i="1"/>
  <c r="S2097" i="34"/>
  <c r="AG945" i="30"/>
  <c r="O2097" i="34"/>
  <c r="EN72" i="1"/>
  <c r="AG944" i="30"/>
  <c r="O2096" i="34"/>
  <c r="DR72" i="1"/>
  <c r="AC71"/>
  <c r="S2060" i="34"/>
  <c r="U2061"/>
  <c r="BA71" i="1"/>
  <c r="GN71"/>
  <c r="EK71"/>
  <c r="T2065" i="34"/>
  <c r="O2061"/>
  <c r="O941" i="30"/>
  <c r="BC71" i="1"/>
  <c r="AY70"/>
  <c r="S2029" i="34"/>
  <c r="FZ70" i="1"/>
  <c r="BW70"/>
  <c r="T2030" i="34"/>
  <c r="O2029"/>
  <c r="BC70" i="1"/>
  <c r="AG912" i="30"/>
  <c r="O2028" i="34"/>
  <c r="AG911" i="30"/>
  <c r="AG70" i="1"/>
  <c r="FT69"/>
  <c r="AD69"/>
  <c r="T1996" i="34"/>
  <c r="CR69" i="1"/>
  <c r="S1999" i="34"/>
  <c r="DP69" i="1"/>
  <c r="U2000" i="34"/>
  <c r="O1999"/>
  <c r="O914" i="30"/>
  <c r="CV69" i="1"/>
  <c r="O1998" i="34"/>
  <c r="BZ69" i="1"/>
  <c r="O913" i="30"/>
  <c r="GH68" i="1"/>
  <c r="CS68"/>
  <c r="T1967" i="34"/>
  <c r="GN44" i="1"/>
  <c r="EK44"/>
  <c r="T1201" i="34"/>
  <c r="M293" i="36"/>
  <c r="I1201" i="34"/>
  <c r="AA539" i="30"/>
  <c r="M292" i="36"/>
  <c r="I1169" i="34"/>
  <c r="I539" i="30"/>
  <c r="GN42" i="1"/>
  <c r="EK42"/>
  <c r="T1137" i="34"/>
  <c r="M291" i="36"/>
  <c r="I1137" i="34"/>
  <c r="AA510" i="30"/>
  <c r="M290" i="36"/>
  <c r="I1105" i="34"/>
  <c r="I510" i="30"/>
  <c r="GN40" i="1"/>
  <c r="EK40"/>
  <c r="T1073" i="34"/>
  <c r="M289" i="36"/>
  <c r="I1073" i="34"/>
  <c r="AA481" i="30"/>
  <c r="M288" i="36"/>
  <c r="I1041" i="34"/>
  <c r="I481" i="30"/>
  <c r="P1935" i="34"/>
  <c r="P885" i="30"/>
  <c r="S67" i="35"/>
  <c r="T67" s="1"/>
  <c r="P1901" i="34"/>
  <c r="AH854" i="30"/>
  <c r="N66" i="35"/>
  <c r="O66" s="1"/>
  <c r="P1869" i="34"/>
  <c r="P854" i="30"/>
  <c r="N65" i="35"/>
  <c r="O65" s="1"/>
  <c r="P1841" i="34"/>
  <c r="AH829" i="30"/>
  <c r="W64" i="35"/>
  <c r="X64" s="1"/>
  <c r="P1807" i="34"/>
  <c r="P827" i="30"/>
  <c r="S63" i="35"/>
  <c r="T63" s="1"/>
  <c r="P1712" i="34"/>
  <c r="AH770" i="30"/>
  <c r="U60" i="35"/>
  <c r="V60" s="1"/>
  <c r="P1679" i="34"/>
  <c r="P769" i="30"/>
  <c r="S59" i="35"/>
  <c r="T59" s="1"/>
  <c r="P1614" i="34"/>
  <c r="P739" i="30"/>
  <c r="Q57" i="35"/>
  <c r="R57" s="1"/>
  <c r="P1584" i="34"/>
  <c r="AH712" i="30"/>
  <c r="U56" i="35"/>
  <c r="V56" s="1"/>
  <c r="P1548" i="34"/>
  <c r="P708" i="30"/>
  <c r="L55" i="35"/>
  <c r="M55" s="1"/>
  <c r="P1519" i="34"/>
  <c r="AH682" i="30"/>
  <c r="S54" i="35"/>
  <c r="T54" s="1"/>
  <c r="P1486" i="34"/>
  <c r="P681" i="30"/>
  <c r="Q53" i="35"/>
  <c r="R53" s="1"/>
  <c r="P1420" i="34"/>
  <c r="P650" i="30"/>
  <c r="L51" i="35"/>
  <c r="M51" s="1"/>
  <c r="P1391" i="34"/>
  <c r="AH624" i="30"/>
  <c r="S50" i="35"/>
  <c r="T50" s="1"/>
  <c r="P1358" i="34"/>
  <c r="P623" i="30"/>
  <c r="Q49" i="35"/>
  <c r="R49" s="1"/>
  <c r="P1292" i="34"/>
  <c r="P592" i="30"/>
  <c r="L47" i="35"/>
  <c r="M47" s="1"/>
  <c r="H34" i="1"/>
  <c r="H34" i="3"/>
  <c r="H29" i="1"/>
  <c r="H29" i="3"/>
  <c r="H14" i="1"/>
  <c r="H14" i="3"/>
  <c r="AE66" i="1"/>
  <c r="U1900" i="34"/>
  <c r="FW66" i="1"/>
  <c r="AZ66"/>
  <c r="T1901" i="34"/>
  <c r="DP66" i="1"/>
  <c r="U1904" i="34"/>
  <c r="GN66" i="1"/>
  <c r="EK66"/>
  <c r="T1905" i="34"/>
  <c r="BA65" i="1"/>
  <c r="U1869" i="34"/>
  <c r="EL65" i="1"/>
  <c r="U1873" i="34"/>
  <c r="FT64" i="1"/>
  <c r="AD64"/>
  <c r="T1836" i="34"/>
  <c r="CT64" i="1"/>
  <c r="U1839" i="34"/>
  <c r="GK64" i="1"/>
  <c r="DO64"/>
  <c r="T1840" i="34"/>
  <c r="P1837"/>
  <c r="AH825" i="30"/>
  <c r="N64" i="35"/>
  <c r="O64" s="1"/>
  <c r="P1836" i="34"/>
  <c r="AH824" i="30"/>
  <c r="L64" i="35"/>
  <c r="M64" s="1"/>
  <c r="AE63" i="1"/>
  <c r="U1804" i="34"/>
  <c r="FW63" i="1"/>
  <c r="AZ63"/>
  <c r="T1805" i="34"/>
  <c r="DP63" i="1"/>
  <c r="U1808" i="34"/>
  <c r="GN63" i="1"/>
  <c r="EK63"/>
  <c r="T1809" i="34"/>
  <c r="P1805"/>
  <c r="P825" i="30"/>
  <c r="N63" i="35"/>
  <c r="O63" s="1"/>
  <c r="BX62" i="1"/>
  <c r="U1774" i="34"/>
  <c r="GH62" i="1"/>
  <c r="CS62"/>
  <c r="T1775" i="34"/>
  <c r="P1745"/>
  <c r="P800" i="30"/>
  <c r="W61" i="35"/>
  <c r="X61" s="1"/>
  <c r="P1743" i="34"/>
  <c r="P798" i="30"/>
  <c r="S61" i="35"/>
  <c r="T61" s="1"/>
  <c r="BA60" i="1"/>
  <c r="U1709" i="34"/>
  <c r="EL60" i="1"/>
  <c r="U1713" i="34"/>
  <c r="P1708"/>
  <c r="AH766" i="30"/>
  <c r="L60" i="35"/>
  <c r="M60" s="1"/>
  <c r="AE59" i="1"/>
  <c r="U1676" i="34"/>
  <c r="FW59" i="1"/>
  <c r="AZ59"/>
  <c r="T1677" i="34"/>
  <c r="DP59" i="1"/>
  <c r="U1680" i="34"/>
  <c r="GN59" i="1"/>
  <c r="EK59"/>
  <c r="T1681" i="34"/>
  <c r="P1677"/>
  <c r="P767" i="30"/>
  <c r="N59" i="35"/>
  <c r="O59" s="1"/>
  <c r="BX58" i="1"/>
  <c r="U1646" i="34"/>
  <c r="GH58" i="1"/>
  <c r="CS58"/>
  <c r="T1647" i="34"/>
  <c r="FT57" i="1"/>
  <c r="AD57"/>
  <c r="T1612" i="34"/>
  <c r="CT57" i="1"/>
  <c r="U1615" i="34"/>
  <c r="GK57" i="1"/>
  <c r="DO57"/>
  <c r="T1616" i="34"/>
  <c r="P1613"/>
  <c r="P738" i="30"/>
  <c r="N57" i="35"/>
  <c r="O57" s="1"/>
  <c r="AE55" i="1"/>
  <c r="U1548" i="34"/>
  <c r="FW55" i="1"/>
  <c r="AZ55"/>
  <c r="T1549" i="34"/>
  <c r="DP55" i="1"/>
  <c r="U1552" i="34"/>
  <c r="GN55" i="1"/>
  <c r="EK55"/>
  <c r="T1553" i="34"/>
  <c r="FZ54" i="1"/>
  <c r="BW54"/>
  <c r="T1518" i="34"/>
  <c r="P1456"/>
  <c r="AH654" i="30"/>
  <c r="U52" i="35"/>
  <c r="V52" s="1"/>
  <c r="P1454" i="34"/>
  <c r="AH652" i="30"/>
  <c r="Q52" i="35"/>
  <c r="R52" s="1"/>
  <c r="FT51" i="1"/>
  <c r="AD51"/>
  <c r="T1420" i="34"/>
  <c r="CT51" i="1"/>
  <c r="U1423" i="34"/>
  <c r="GK51" i="1"/>
  <c r="DO51"/>
  <c r="T1424" i="34"/>
  <c r="FZ50" i="1"/>
  <c r="BW50"/>
  <c r="T1390" i="34"/>
  <c r="P1328"/>
  <c r="AH596" i="30"/>
  <c r="U48" i="35"/>
  <c r="V48" s="1"/>
  <c r="P1326" i="34"/>
  <c r="AH594" i="30"/>
  <c r="Q48" i="35"/>
  <c r="R48" s="1"/>
  <c r="FT47" i="1"/>
  <c r="AD47"/>
  <c r="T1292" i="34"/>
  <c r="CT47" i="1"/>
  <c r="U1295" i="34"/>
  <c r="GK47" i="1"/>
  <c r="DO47"/>
  <c r="T1296" i="34"/>
  <c r="GQ27" i="1"/>
  <c r="EU27"/>
  <c r="T660" i="34"/>
  <c r="Y27" i="35"/>
  <c r="GQ21" i="1"/>
  <c r="EU21"/>
  <c r="T468" i="34"/>
  <c r="Y21" i="35"/>
  <c r="EU17" i="1"/>
  <c r="GQ17"/>
  <c r="T340" i="34"/>
  <c r="Y17" i="35"/>
  <c r="P1936" i="34"/>
  <c r="P886" i="30"/>
  <c r="U67" i="35"/>
  <c r="V67" s="1"/>
  <c r="P1868" i="34"/>
  <c r="P853" i="30"/>
  <c r="L65" i="35"/>
  <c r="M65" s="1"/>
  <c r="P1839" i="34"/>
  <c r="AH827" i="30"/>
  <c r="S64" i="35"/>
  <c r="T64" s="1"/>
  <c r="P1808" i="34"/>
  <c r="P828" i="30"/>
  <c r="U63" i="35"/>
  <c r="V63" s="1"/>
  <c r="P1772" i="34"/>
  <c r="AH795" i="30"/>
  <c r="L62" i="35"/>
  <c r="M62" s="1"/>
  <c r="P1710" i="34"/>
  <c r="AH768" i="30"/>
  <c r="Q60" i="35"/>
  <c r="R60" s="1"/>
  <c r="P1680" i="34"/>
  <c r="P770" i="30"/>
  <c r="U59" i="35"/>
  <c r="V59" s="1"/>
  <c r="P1644" i="34"/>
  <c r="AH737" i="30"/>
  <c r="L58" i="35"/>
  <c r="M58" s="1"/>
  <c r="P1615" i="34"/>
  <c r="P740" i="30"/>
  <c r="S57" i="35"/>
  <c r="T57" s="1"/>
  <c r="P1582" i="34"/>
  <c r="AH710" i="30"/>
  <c r="Q56" i="35"/>
  <c r="R56" s="1"/>
  <c r="P1521" i="34"/>
  <c r="AH684" i="30"/>
  <c r="W54" i="35"/>
  <c r="X54" s="1"/>
  <c r="P1489" i="34"/>
  <c r="P684" i="30"/>
  <c r="W53" i="35"/>
  <c r="X53" s="1"/>
  <c r="P1453" i="34"/>
  <c r="AH651" i="30"/>
  <c r="N52" i="35"/>
  <c r="O52" s="1"/>
  <c r="P1421" i="34"/>
  <c r="P651" i="30"/>
  <c r="N51" i="35"/>
  <c r="O51" s="1"/>
  <c r="P1393" i="34"/>
  <c r="AH626" i="30"/>
  <c r="W50" i="35"/>
  <c r="X50" s="1"/>
  <c r="P1361" i="34"/>
  <c r="P626" i="30"/>
  <c r="W49" i="35"/>
  <c r="X49" s="1"/>
  <c r="P1325" i="34"/>
  <c r="AH593" i="30"/>
  <c r="N48" i="35"/>
  <c r="O48" s="1"/>
  <c r="P1293" i="34"/>
  <c r="P593" i="30"/>
  <c r="N47" i="35"/>
  <c r="O47" s="1"/>
  <c r="H33" i="1"/>
  <c r="H33" i="3"/>
  <c r="H28" i="1"/>
  <c r="H28" i="3"/>
  <c r="H15" i="1"/>
  <c r="H15" i="3"/>
  <c r="H12" i="1"/>
  <c r="H12" i="3"/>
  <c r="P1905" i="34"/>
  <c r="AH858" i="30"/>
  <c r="W66" i="35"/>
  <c r="X66" s="1"/>
  <c r="P1902" i="34"/>
  <c r="AH855" i="30"/>
  <c r="Q66" i="35"/>
  <c r="R66" s="1"/>
  <c r="FT65" i="1"/>
  <c r="AD65"/>
  <c r="T1868" i="34"/>
  <c r="GK65" i="1"/>
  <c r="DO65"/>
  <c r="T1872" i="34"/>
  <c r="FZ64" i="1"/>
  <c r="BW64"/>
  <c r="T1838" i="34"/>
  <c r="BX63" i="1"/>
  <c r="U1806" i="34"/>
  <c r="GH63" i="1"/>
  <c r="CS63"/>
  <c r="T1807" i="34"/>
  <c r="P1804"/>
  <c r="P824" i="30"/>
  <c r="L63" i="35"/>
  <c r="M63" s="1"/>
  <c r="P1777" i="34"/>
  <c r="AH800" i="30"/>
  <c r="W62" i="35"/>
  <c r="X62" s="1"/>
  <c r="P1775" i="34"/>
  <c r="AH798" i="30"/>
  <c r="S62" i="35"/>
  <c r="T62" s="1"/>
  <c r="FZ61" i="1"/>
  <c r="BW61"/>
  <c r="T1742" i="34"/>
  <c r="P1744"/>
  <c r="P799" i="30"/>
  <c r="U61" i="35"/>
  <c r="V61" s="1"/>
  <c r="P1742" i="34"/>
  <c r="P797" i="30"/>
  <c r="Q61" i="35"/>
  <c r="R61" s="1"/>
  <c r="BX59" i="1"/>
  <c r="U1678" i="34"/>
  <c r="GH59" i="1"/>
  <c r="CS59"/>
  <c r="T1679" i="34"/>
  <c r="P1676"/>
  <c r="P766" i="30"/>
  <c r="L59" i="35"/>
  <c r="M59" s="1"/>
  <c r="P1649" i="34"/>
  <c r="AH742" i="30"/>
  <c r="W58" i="35"/>
  <c r="X58" s="1"/>
  <c r="P1647" i="34"/>
  <c r="AH740" i="30"/>
  <c r="S58" i="35"/>
  <c r="T58" s="1"/>
  <c r="BA57" i="1"/>
  <c r="U1613" i="34"/>
  <c r="EL57" i="1"/>
  <c r="U1617" i="34"/>
  <c r="P1612"/>
  <c r="P737" i="30"/>
  <c r="L57" i="35"/>
  <c r="M57" s="1"/>
  <c r="AE56" i="1"/>
  <c r="U1580" i="34"/>
  <c r="FW56" i="1"/>
  <c r="AZ56"/>
  <c r="T1581" i="34"/>
  <c r="DP56" i="1"/>
  <c r="U1584" i="34"/>
  <c r="GN56" i="1"/>
  <c r="EK56"/>
  <c r="T1585" i="34"/>
  <c r="P1581"/>
  <c r="AH709" i="30"/>
  <c r="N56" i="35"/>
  <c r="O56" s="1"/>
  <c r="BX55" i="1"/>
  <c r="U1550" i="34"/>
  <c r="GH55" i="1"/>
  <c r="CS55"/>
  <c r="T1551" i="34"/>
  <c r="FT54" i="1"/>
  <c r="AD54"/>
  <c r="T1516" i="34"/>
  <c r="CT54" i="1"/>
  <c r="U1519" i="34"/>
  <c r="GK54" i="1"/>
  <c r="DO54"/>
  <c r="T1520" i="34"/>
  <c r="P1517"/>
  <c r="AH680" i="30"/>
  <c r="N54" i="35"/>
  <c r="O54" s="1"/>
  <c r="AE52" i="1"/>
  <c r="U1452" i="34"/>
  <c r="FW52" i="1"/>
  <c r="AZ52"/>
  <c r="T1453" i="34"/>
  <c r="DP52" i="1"/>
  <c r="U1456" i="34"/>
  <c r="GN52" i="1"/>
  <c r="EK52"/>
  <c r="T1457" i="34"/>
  <c r="BA51" i="1"/>
  <c r="U1421" i="34"/>
  <c r="EL51" i="1"/>
  <c r="U1425" i="34"/>
  <c r="FT50" i="1"/>
  <c r="AD50"/>
  <c r="T1388" i="34"/>
  <c r="CT50" i="1"/>
  <c r="U1391" i="34"/>
  <c r="GK50" i="1"/>
  <c r="DO50"/>
  <c r="T1392" i="34"/>
  <c r="P1389"/>
  <c r="AH622" i="30"/>
  <c r="N50" i="35"/>
  <c r="O50" s="1"/>
  <c r="AE48" i="1"/>
  <c r="U1324" i="34"/>
  <c r="FW48" i="1"/>
  <c r="AZ48"/>
  <c r="T1325" i="34"/>
  <c r="DP48" i="1"/>
  <c r="U1328" i="34"/>
  <c r="GN48" i="1"/>
  <c r="EK48"/>
  <c r="T1329" i="34"/>
  <c r="BA47" i="1"/>
  <c r="U1293" i="34"/>
  <c r="EL47" i="1"/>
  <c r="U1297" i="34"/>
  <c r="EU37" i="1"/>
  <c r="GQ37"/>
  <c r="T980" i="34"/>
  <c r="Y37" i="35"/>
  <c r="EU35" i="1"/>
  <c r="GQ35"/>
  <c r="T916" i="34"/>
  <c r="Y35" i="35"/>
  <c r="EU33" i="1"/>
  <c r="GQ33"/>
  <c r="T852" i="34"/>
  <c r="Y33" i="35"/>
  <c r="EU31" i="1"/>
  <c r="GQ31"/>
  <c r="T788" i="34"/>
  <c r="Y31" i="35"/>
  <c r="GQ29" i="1"/>
  <c r="EU29"/>
  <c r="T724" i="34"/>
  <c r="Y29" i="35"/>
  <c r="GQ25" i="1"/>
  <c r="EU25"/>
  <c r="T596" i="34"/>
  <c r="Y25" i="35"/>
  <c r="GQ23" i="1"/>
  <c r="EU23"/>
  <c r="T532" i="34"/>
  <c r="Y23" i="35"/>
  <c r="EU19" i="1"/>
  <c r="GQ19"/>
  <c r="T404" i="34"/>
  <c r="Y19" i="35"/>
  <c r="DJ78" i="1"/>
  <c r="AU77"/>
  <c r="DJ76"/>
  <c r="EF75"/>
  <c r="AU71"/>
  <c r="Y70"/>
  <c r="DJ69"/>
  <c r="BR79"/>
  <c r="BR75"/>
  <c r="CN72"/>
  <c r="AU70"/>
  <c r="AU68"/>
  <c r="P2510" i="34"/>
  <c r="P1145" i="30"/>
  <c r="Q85" i="35"/>
  <c r="R85" s="1"/>
  <c r="P2449" i="34"/>
  <c r="P1119" i="30"/>
  <c r="W83" i="35"/>
  <c r="X83" s="1"/>
  <c r="P2382" i="34"/>
  <c r="P1087" i="30"/>
  <c r="Q81" i="35"/>
  <c r="R81" s="1"/>
  <c r="P2352" i="34"/>
  <c r="AH1060" i="30"/>
  <c r="U80" i="35"/>
  <c r="V80" s="1"/>
  <c r="FW79" i="1"/>
  <c r="AZ79"/>
  <c r="T2317" i="34"/>
  <c r="P2284"/>
  <c r="L78" i="35"/>
  <c r="M78" s="1"/>
  <c r="AH1027" i="30"/>
  <c r="P2256" i="34"/>
  <c r="P1031" i="30"/>
  <c r="U77" i="35"/>
  <c r="V77" s="1"/>
  <c r="P2221" i="34"/>
  <c r="AH999" i="30"/>
  <c r="N76" i="35"/>
  <c r="O76" s="1"/>
  <c r="P2189" i="34"/>
  <c r="P999" i="30"/>
  <c r="N75" i="35"/>
  <c r="O75" s="1"/>
  <c r="P2158" i="34"/>
  <c r="AH971" i="30"/>
  <c r="Q74" i="35"/>
  <c r="R74" s="1"/>
  <c r="P2128" i="34"/>
  <c r="P973" i="30"/>
  <c r="U73" i="35"/>
  <c r="V73" s="1"/>
  <c r="P2093" i="34"/>
  <c r="AH941" i="30"/>
  <c r="N72" i="35"/>
  <c r="O72" s="1"/>
  <c r="P2064" i="34"/>
  <c r="P944" i="30"/>
  <c r="U71" i="35"/>
  <c r="V71" s="1"/>
  <c r="P2030" i="34"/>
  <c r="AH913" i="30"/>
  <c r="Q70" i="35"/>
  <c r="R70" s="1"/>
  <c r="P1969" i="34"/>
  <c r="AH887" i="30"/>
  <c r="W68" i="35"/>
  <c r="X68" s="1"/>
  <c r="FT85" i="1"/>
  <c r="AD85"/>
  <c r="T2508" i="34"/>
  <c r="CT85" i="1"/>
  <c r="U2511" i="34"/>
  <c r="GK85" i="1"/>
  <c r="DO85"/>
  <c r="T2512" i="34"/>
  <c r="P2509"/>
  <c r="P1144" i="30"/>
  <c r="N85" i="35"/>
  <c r="O85" s="1"/>
  <c r="BX84" i="1"/>
  <c r="U2478" i="34"/>
  <c r="GH84" i="1"/>
  <c r="CS84"/>
  <c r="T2479" i="34"/>
  <c r="FT83" i="1"/>
  <c r="AD83"/>
  <c r="T2444" i="34"/>
  <c r="CT83" i="1"/>
  <c r="U2447" i="34"/>
  <c r="GK83" i="1"/>
  <c r="DO83"/>
  <c r="T2448" i="34"/>
  <c r="P2445"/>
  <c r="P1115" i="30"/>
  <c r="N83" i="35"/>
  <c r="O83" s="1"/>
  <c r="BX82" i="1"/>
  <c r="U2414" i="34"/>
  <c r="GH82" i="1"/>
  <c r="CS82"/>
  <c r="T2415" i="34"/>
  <c r="FT81" i="1"/>
  <c r="AD81"/>
  <c r="T2380" i="34"/>
  <c r="CT81" i="1"/>
  <c r="U2383" i="34"/>
  <c r="GK81" i="1"/>
  <c r="DO81"/>
  <c r="T2384" i="34"/>
  <c r="P2381"/>
  <c r="P1086" i="30"/>
  <c r="N81" i="35"/>
  <c r="O81" s="1"/>
  <c r="GH80" i="1"/>
  <c r="HE80" s="1"/>
  <c r="CS80"/>
  <c r="T2351" i="34"/>
  <c r="M295" i="36"/>
  <c r="I1265" i="34"/>
  <c r="AA568" i="30"/>
  <c r="EK43" i="1"/>
  <c r="GN43"/>
  <c r="T1169" i="34"/>
  <c r="EK41" i="1"/>
  <c r="GN41"/>
  <c r="T1105" i="34"/>
  <c r="EK39" i="1"/>
  <c r="GN39"/>
  <c r="T1041" i="34"/>
  <c r="FW38" i="1"/>
  <c r="T1005" i="34"/>
  <c r="GH38" i="1"/>
  <c r="T1007" i="34"/>
  <c r="GN38" i="1"/>
  <c r="T1009" i="34"/>
  <c r="FZ37" i="1"/>
  <c r="T974" i="34"/>
  <c r="GK37" i="1"/>
  <c r="T976" i="34"/>
  <c r="BW36" i="1"/>
  <c r="FZ36"/>
  <c r="T942" i="34"/>
  <c r="GK36" i="1"/>
  <c r="T944" i="34"/>
  <c r="FW35" i="1"/>
  <c r="T909" i="34"/>
  <c r="GH35" i="1"/>
  <c r="T911" i="34"/>
  <c r="GN35" i="1"/>
  <c r="T913" i="34"/>
  <c r="FW34" i="1"/>
  <c r="T877" i="34"/>
  <c r="GH34" i="1"/>
  <c r="T879" i="34"/>
  <c r="GN34" i="1"/>
  <c r="T881" i="34"/>
  <c r="FW33" i="1"/>
  <c r="T845" i="34"/>
  <c r="GH33" i="1"/>
  <c r="T847" i="34"/>
  <c r="GN33" i="1"/>
  <c r="T849" i="34"/>
  <c r="FW32" i="1"/>
  <c r="T813" i="34"/>
  <c r="GH32" i="1"/>
  <c r="T815" i="34"/>
  <c r="GN32" i="1"/>
  <c r="T817" i="34"/>
  <c r="FW31" i="1"/>
  <c r="T781" i="34"/>
  <c r="GH31" i="1"/>
  <c r="T783" i="34"/>
  <c r="GN31" i="1"/>
  <c r="T785" i="34"/>
  <c r="FW30" i="1"/>
  <c r="T749" i="34"/>
  <c r="GN30" i="1"/>
  <c r="T753" i="34"/>
  <c r="FW29" i="1"/>
  <c r="T717" i="34"/>
  <c r="GH29" i="1"/>
  <c r="T719" i="34"/>
  <c r="GN29" i="1"/>
  <c r="T721" i="34"/>
  <c r="FW28" i="1"/>
  <c r="T685" i="34"/>
  <c r="GH28" i="1"/>
  <c r="T687" i="34"/>
  <c r="GN28" i="1"/>
  <c r="T689" i="34"/>
  <c r="FW27" i="1"/>
  <c r="T653" i="34"/>
  <c r="GH27" i="1"/>
  <c r="T655" i="34"/>
  <c r="GN27" i="1"/>
  <c r="T657" i="34"/>
  <c r="FZ26" i="1"/>
  <c r="T622" i="34"/>
  <c r="GK26" i="1"/>
  <c r="T624" i="34"/>
  <c r="FZ25" i="1"/>
  <c r="T590" i="34"/>
  <c r="GK25" i="1"/>
  <c r="T592" i="34"/>
  <c r="FZ24" i="1"/>
  <c r="T558" i="34"/>
  <c r="GK24" i="1"/>
  <c r="T560" i="34"/>
  <c r="FZ23" i="1"/>
  <c r="T526" i="34"/>
  <c r="GK23" i="1"/>
  <c r="T528" i="34"/>
  <c r="FZ22" i="1"/>
  <c r="T494" i="34"/>
  <c r="GK22" i="1"/>
  <c r="T496" i="34"/>
  <c r="FZ21" i="1"/>
  <c r="T462" i="34"/>
  <c r="GK21" i="1"/>
  <c r="T464" i="34"/>
  <c r="FZ20" i="1"/>
  <c r="T430" i="34"/>
  <c r="GK20" i="1"/>
  <c r="T432" i="34"/>
  <c r="FZ19" i="1"/>
  <c r="T398" i="34"/>
  <c r="GK19" i="1"/>
  <c r="T400" i="34"/>
  <c r="FZ18" i="1"/>
  <c r="T366" i="34"/>
  <c r="GK18" i="1"/>
  <c r="T368" i="34"/>
  <c r="FZ17" i="1"/>
  <c r="T334" i="34"/>
  <c r="GK17" i="1"/>
  <c r="T336" i="34"/>
  <c r="P1934"/>
  <c r="P884" i="30"/>
  <c r="Q67" i="35"/>
  <c r="R67" s="1"/>
  <c r="P1900" i="34"/>
  <c r="AH853" i="30"/>
  <c r="L66" i="35"/>
  <c r="M66" s="1"/>
  <c r="P1838" i="34"/>
  <c r="AH826" i="30"/>
  <c r="Q64" i="35"/>
  <c r="R64" s="1"/>
  <c r="P1806" i="34"/>
  <c r="P826" i="30"/>
  <c r="Q63" i="35"/>
  <c r="R63" s="1"/>
  <c r="P1740" i="34"/>
  <c r="P795" i="30"/>
  <c r="L61" i="35"/>
  <c r="M61" s="1"/>
  <c r="P1711" i="34"/>
  <c r="AH769" i="30"/>
  <c r="S60" i="35"/>
  <c r="T60" s="1"/>
  <c r="P1678" i="34"/>
  <c r="P768" i="30"/>
  <c r="Q59" i="35"/>
  <c r="R59" s="1"/>
  <c r="P1617" i="34"/>
  <c r="P742" i="30"/>
  <c r="W57" i="35"/>
  <c r="X57" s="1"/>
  <c r="P1585" i="34"/>
  <c r="AH713" i="30"/>
  <c r="W56" i="35"/>
  <c r="X56" s="1"/>
  <c r="P1549" i="34"/>
  <c r="P709" i="30"/>
  <c r="N55" i="35"/>
  <c r="O55" s="1"/>
  <c r="P1520" i="34"/>
  <c r="AH683" i="30"/>
  <c r="U54" i="35"/>
  <c r="V54" s="1"/>
  <c r="P1487" i="34"/>
  <c r="P682" i="30"/>
  <c r="S53" i="35"/>
  <c r="T53" s="1"/>
  <c r="P1392" i="34"/>
  <c r="AH625" i="30"/>
  <c r="U50" i="35"/>
  <c r="V50" s="1"/>
  <c r="P1359" i="34"/>
  <c r="P624" i="30"/>
  <c r="S49" i="35"/>
  <c r="T49" s="1"/>
  <c r="H36" i="1"/>
  <c r="H36" i="3"/>
  <c r="H32" i="1"/>
  <c r="H32" i="3"/>
  <c r="H27" i="1"/>
  <c r="H27" i="3"/>
  <c r="H10" i="1"/>
  <c r="H10" i="3"/>
  <c r="AE68" i="1"/>
  <c r="U1964" i="34"/>
  <c r="P1964"/>
  <c r="AH882" i="30"/>
  <c r="L68" i="35"/>
  <c r="M68" s="1"/>
  <c r="AE67" i="1"/>
  <c r="U1932" i="34"/>
  <c r="FW67" i="1"/>
  <c r="AZ67"/>
  <c r="T1933" i="34"/>
  <c r="DP67" i="1"/>
  <c r="U1936" i="34"/>
  <c r="GN67" i="1"/>
  <c r="EK67"/>
  <c r="T1937" i="34"/>
  <c r="P1932"/>
  <c r="P882" i="30"/>
  <c r="L67" i="35"/>
  <c r="M67" s="1"/>
  <c r="P1904" i="34"/>
  <c r="AH857" i="30"/>
  <c r="U66" i="35"/>
  <c r="V66" s="1"/>
  <c r="P1903" i="34"/>
  <c r="AH856" i="30"/>
  <c r="S66" i="35"/>
  <c r="T66" s="1"/>
  <c r="FZ65" i="1"/>
  <c r="BW65"/>
  <c r="T1870" i="34"/>
  <c r="P1871"/>
  <c r="P856" i="30"/>
  <c r="S65" i="35"/>
  <c r="T65" s="1"/>
  <c r="P1870" i="34"/>
  <c r="P855" i="30"/>
  <c r="Q65" i="35"/>
  <c r="R65" s="1"/>
  <c r="P1776" i="34"/>
  <c r="AH799" i="30"/>
  <c r="U62" i="35"/>
  <c r="V62" s="1"/>
  <c r="P1774" i="34"/>
  <c r="AH797" i="30"/>
  <c r="Q62" i="35"/>
  <c r="R62" s="1"/>
  <c r="FT61" i="1"/>
  <c r="AD61"/>
  <c r="T1740" i="34"/>
  <c r="CT61" i="1"/>
  <c r="U1743" i="34"/>
  <c r="GK61" i="1"/>
  <c r="DO61"/>
  <c r="T1744" i="34"/>
  <c r="FZ60" i="1"/>
  <c r="BW60"/>
  <c r="T1710" i="34"/>
  <c r="P1648"/>
  <c r="AH741" i="30"/>
  <c r="U58" i="35"/>
  <c r="V58" s="1"/>
  <c r="P1646" i="34"/>
  <c r="AH739" i="30"/>
  <c r="Q58" i="35"/>
  <c r="R58" s="1"/>
  <c r="BX56" i="1"/>
  <c r="U1582" i="34"/>
  <c r="GH56" i="1"/>
  <c r="CS56"/>
  <c r="T1583" i="34"/>
  <c r="P1580"/>
  <c r="AH708" i="30"/>
  <c r="L56" i="35"/>
  <c r="M56" s="1"/>
  <c r="HE55" i="1"/>
  <c r="P1553" i="34"/>
  <c r="P713" i="30"/>
  <c r="W55" i="35"/>
  <c r="X55" s="1"/>
  <c r="P1551" i="34"/>
  <c r="P711" i="30"/>
  <c r="S55" i="35"/>
  <c r="T55" s="1"/>
  <c r="BA54" i="1"/>
  <c r="U1517" i="34"/>
  <c r="EL54" i="1"/>
  <c r="U1521" i="34"/>
  <c r="P1516"/>
  <c r="AH679" i="30"/>
  <c r="L54" i="35"/>
  <c r="M54" s="1"/>
  <c r="AE53" i="1"/>
  <c r="U1484" i="34"/>
  <c r="FW53" i="1"/>
  <c r="AZ53"/>
  <c r="T1485" i="34"/>
  <c r="DP53" i="1"/>
  <c r="U1488" i="34"/>
  <c r="GN53" i="1"/>
  <c r="EK53"/>
  <c r="T1489" i="34"/>
  <c r="P1485"/>
  <c r="P680" i="30"/>
  <c r="N53" i="35"/>
  <c r="O53" s="1"/>
  <c r="BX52" i="1"/>
  <c r="U1454" i="34"/>
  <c r="GH52" i="1"/>
  <c r="CS52"/>
  <c r="T1455" i="34"/>
  <c r="P1425"/>
  <c r="P655" i="30"/>
  <c r="W51" i="35"/>
  <c r="X51" s="1"/>
  <c r="P1423" i="34"/>
  <c r="P653" i="30"/>
  <c r="S51" i="35"/>
  <c r="T51" s="1"/>
  <c r="BA50" i="1"/>
  <c r="U1389" i="34"/>
  <c r="EL50" i="1"/>
  <c r="U1393" i="34"/>
  <c r="P1388"/>
  <c r="AH621" i="30"/>
  <c r="L50" i="35"/>
  <c r="M50" s="1"/>
  <c r="AE49" i="1"/>
  <c r="U1356" i="34"/>
  <c r="FW49" i="1"/>
  <c r="AZ49"/>
  <c r="T1357" i="34"/>
  <c r="DP49" i="1"/>
  <c r="U1360" i="34"/>
  <c r="GN49" i="1"/>
  <c r="EK49"/>
  <c r="T1361" i="34"/>
  <c r="P1357"/>
  <c r="P622" i="30"/>
  <c r="N49" i="35"/>
  <c r="O49" s="1"/>
  <c r="BX48" i="1"/>
  <c r="U1326" i="34"/>
  <c r="GH48" i="1"/>
  <c r="CS48"/>
  <c r="T1327" i="34"/>
  <c r="P1297"/>
  <c r="P597" i="30"/>
  <c r="W47" i="35"/>
  <c r="X47" s="1"/>
  <c r="P1295" i="34"/>
  <c r="P595" i="30"/>
  <c r="S47" i="35"/>
  <c r="T47" s="1"/>
  <c r="P1937" i="34"/>
  <c r="P887" i="30"/>
  <c r="W67" i="35"/>
  <c r="X67" s="1"/>
  <c r="P1840" i="34"/>
  <c r="AH828" i="30"/>
  <c r="U64" i="35"/>
  <c r="V64" s="1"/>
  <c r="P1809" i="34"/>
  <c r="P829" i="30"/>
  <c r="W63" i="35"/>
  <c r="X63" s="1"/>
  <c r="P1773" i="34"/>
  <c r="AH796" i="30"/>
  <c r="N62" i="35"/>
  <c r="O62" s="1"/>
  <c r="P1741" i="34"/>
  <c r="P796" i="30"/>
  <c r="N61" i="35"/>
  <c r="O61" s="1"/>
  <c r="P1713" i="34"/>
  <c r="AH771" i="30"/>
  <c r="W60" i="35"/>
  <c r="X60" s="1"/>
  <c r="P1681" i="34"/>
  <c r="P771" i="30"/>
  <c r="W59" i="35"/>
  <c r="X59" s="1"/>
  <c r="P1645" i="34"/>
  <c r="AH738" i="30"/>
  <c r="N58" i="35"/>
  <c r="O58" s="1"/>
  <c r="P1616" i="34"/>
  <c r="P741" i="30"/>
  <c r="U57" i="35"/>
  <c r="V57" s="1"/>
  <c r="P1583" i="34"/>
  <c r="AH711" i="30"/>
  <c r="S56" i="35"/>
  <c r="T56" s="1"/>
  <c r="P1518" i="34"/>
  <c r="AH681" i="30"/>
  <c r="Q54" i="35"/>
  <c r="R54" s="1"/>
  <c r="P1488" i="34"/>
  <c r="P683" i="30"/>
  <c r="U53" i="35"/>
  <c r="V53" s="1"/>
  <c r="P1452" i="34"/>
  <c r="AH650" i="30"/>
  <c r="L52" i="35"/>
  <c r="M52" s="1"/>
  <c r="P1390" i="34"/>
  <c r="AH623" i="30"/>
  <c r="Q50" i="35"/>
  <c r="R50" s="1"/>
  <c r="P1360" i="34"/>
  <c r="P625" i="30"/>
  <c r="U49" i="35"/>
  <c r="V49" s="1"/>
  <c r="P1324" i="34"/>
  <c r="AH592" i="30"/>
  <c r="L48" i="35"/>
  <c r="M48" s="1"/>
  <c r="H35" i="1"/>
  <c r="H35" i="3"/>
  <c r="H31" i="1"/>
  <c r="H31" i="3"/>
  <c r="H16" i="1"/>
  <c r="H16" i="3"/>
  <c r="H13" i="1"/>
  <c r="H13" i="3"/>
  <c r="H11" i="1"/>
  <c r="H11" i="3"/>
  <c r="BX67" i="1"/>
  <c r="U1934" i="34"/>
  <c r="GH67" i="1"/>
  <c r="CS67"/>
  <c r="T1935" i="34"/>
  <c r="P1933"/>
  <c r="P883" i="30"/>
  <c r="N67" i="35"/>
  <c r="O67" s="1"/>
  <c r="BX66" i="1"/>
  <c r="U1902" i="34"/>
  <c r="GH66" i="1"/>
  <c r="HE66" s="1"/>
  <c r="CS66"/>
  <c r="T1903" i="34"/>
  <c r="P1873"/>
  <c r="P858" i="30"/>
  <c r="W65" i="35"/>
  <c r="X65" s="1"/>
  <c r="P1872" i="34"/>
  <c r="P857" i="30"/>
  <c r="U65" i="35"/>
  <c r="V65" s="1"/>
  <c r="BA64" i="1"/>
  <c r="U1837" i="34"/>
  <c r="EL64" i="1"/>
  <c r="U1841" i="34"/>
  <c r="AE62" i="1"/>
  <c r="U1772" i="34"/>
  <c r="FW62" i="1"/>
  <c r="AZ62"/>
  <c r="T1773" i="34"/>
  <c r="DP62" i="1"/>
  <c r="U1776" i="34"/>
  <c r="GN62" i="1"/>
  <c r="EK62"/>
  <c r="T1777" i="34"/>
  <c r="BA61" i="1"/>
  <c r="U1741" i="34"/>
  <c r="EL61" i="1"/>
  <c r="U1745" i="34"/>
  <c r="FT60" i="1"/>
  <c r="AD60"/>
  <c r="T1708" i="34"/>
  <c r="CT60" i="1"/>
  <c r="U1711" i="34"/>
  <c r="GK60" i="1"/>
  <c r="DO60"/>
  <c r="T1712" i="34"/>
  <c r="P1709"/>
  <c r="AH767" i="30"/>
  <c r="N60" i="35"/>
  <c r="O60" s="1"/>
  <c r="AE58" i="1"/>
  <c r="U1644" i="34"/>
  <c r="FW58" i="1"/>
  <c r="AZ58"/>
  <c r="T1645" i="34"/>
  <c r="DP58" i="1"/>
  <c r="U1648" i="34"/>
  <c r="GN58" i="1"/>
  <c r="EK58"/>
  <c r="T1649" i="34"/>
  <c r="FZ57" i="1"/>
  <c r="BW57"/>
  <c r="T1614" i="34"/>
  <c r="P1552"/>
  <c r="P712" i="30"/>
  <c r="U55" i="35"/>
  <c r="V55" s="1"/>
  <c r="P1550" i="34"/>
  <c r="P710" i="30"/>
  <c r="Q55" i="35"/>
  <c r="R55" s="1"/>
  <c r="BX53" i="1"/>
  <c r="U1486" i="34"/>
  <c r="GH53" i="1"/>
  <c r="CS53"/>
  <c r="T1487" i="34"/>
  <c r="P1484"/>
  <c r="P679" i="30"/>
  <c r="L53" i="35"/>
  <c r="M53" s="1"/>
  <c r="HE52" i="1"/>
  <c r="P1457" i="34"/>
  <c r="AH655" i="30"/>
  <c r="W52" i="35"/>
  <c r="X52" s="1"/>
  <c r="P1455" i="34"/>
  <c r="AH653" i="30"/>
  <c r="S52" i="35"/>
  <c r="T52" s="1"/>
  <c r="FZ51" i="1"/>
  <c r="BW51"/>
  <c r="T1422" i="34"/>
  <c r="P1424"/>
  <c r="P654" i="30"/>
  <c r="U51" i="35"/>
  <c r="V51" s="1"/>
  <c r="P1422" i="34"/>
  <c r="P652" i="30"/>
  <c r="Q51" i="35"/>
  <c r="R51" s="1"/>
  <c r="BX49" i="1"/>
  <c r="U1358" i="34"/>
  <c r="GH49" i="1"/>
  <c r="CS49"/>
  <c r="T1359" i="34"/>
  <c r="P1356"/>
  <c r="P621" i="30"/>
  <c r="L49" i="35"/>
  <c r="M49" s="1"/>
  <c r="HE48" i="1"/>
  <c r="P1329" i="34"/>
  <c r="AH597" i="30"/>
  <c r="W48" i="35"/>
  <c r="X48" s="1"/>
  <c r="P1327" i="34"/>
  <c r="AH595" i="30"/>
  <c r="S48" i="35"/>
  <c r="T48" s="1"/>
  <c r="FZ47" i="1"/>
  <c r="BW47"/>
  <c r="T1294" i="34"/>
  <c r="P1296"/>
  <c r="P596" i="30"/>
  <c r="U47" i="35"/>
  <c r="V47" s="1"/>
  <c r="P1294" i="34"/>
  <c r="P594" i="30"/>
  <c r="Q47" i="35"/>
  <c r="R47" s="1"/>
  <c r="Y80" i="1"/>
  <c r="CN78"/>
  <c r="EF76"/>
  <c r="EF72"/>
  <c r="Y71"/>
  <c r="EF69"/>
  <c r="BR69"/>
  <c r="AU80"/>
  <c r="CN79"/>
  <c r="Y74"/>
  <c r="DJ72"/>
  <c r="BR72"/>
  <c r="CN69"/>
  <c r="F285" i="36"/>
  <c r="EB36" i="1"/>
  <c r="EF36" s="1"/>
  <c r="F945" i="34"/>
  <c r="X423" i="30"/>
  <c r="F287" i="36"/>
  <c r="EB38" i="1"/>
  <c r="EF38" s="1"/>
  <c r="F1009" i="34"/>
  <c r="X452" i="30"/>
  <c r="F275" i="36"/>
  <c r="EB26" i="1"/>
  <c r="EF26" s="1"/>
  <c r="F625" i="34"/>
  <c r="X278" i="30"/>
  <c r="M236" i="36"/>
  <c r="DF37" i="1"/>
  <c r="DJ37" s="1"/>
  <c r="I451" i="30"/>
  <c r="M234" i="36"/>
  <c r="DF35" i="1"/>
  <c r="DJ35" s="1"/>
  <c r="I422" i="30"/>
  <c r="M232" i="36"/>
  <c r="DF33" i="1"/>
  <c r="DJ33" s="1"/>
  <c r="I393" i="30"/>
  <c r="M230" i="36"/>
  <c r="DF31" i="1"/>
  <c r="DJ31" s="1"/>
  <c r="I364" i="30"/>
  <c r="M228" i="36"/>
  <c r="DF29" i="1"/>
  <c r="DJ29" s="1"/>
  <c r="I335" i="30"/>
  <c r="M226" i="36"/>
  <c r="DF27" i="1"/>
  <c r="DJ27" s="1"/>
  <c r="I306" i="30"/>
  <c r="M224" i="36"/>
  <c r="DF25" i="1"/>
  <c r="DJ25" s="1"/>
  <c r="I277" i="30"/>
  <c r="M222" i="36"/>
  <c r="DF23" i="1"/>
  <c r="DJ23" s="1"/>
  <c r="I248" i="30"/>
  <c r="M220" i="36"/>
  <c r="DF21" i="1"/>
  <c r="DJ21" s="1"/>
  <c r="I219" i="30"/>
  <c r="M218" i="36"/>
  <c r="DF19" i="1"/>
  <c r="DJ19" s="1"/>
  <c r="I190" i="30"/>
  <c r="M216" i="36"/>
  <c r="DF17" i="1"/>
  <c r="DJ17" s="1"/>
  <c r="I161" i="30"/>
  <c r="M237" i="36"/>
  <c r="DF38" i="1"/>
  <c r="DJ38" s="1"/>
  <c r="AA451" i="30"/>
  <c r="M235" i="36"/>
  <c r="DF36" i="1"/>
  <c r="DJ36" s="1"/>
  <c r="AA422" i="30"/>
  <c r="M233" i="36"/>
  <c r="DF34" i="1"/>
  <c r="DJ34" s="1"/>
  <c r="AA393" i="30"/>
  <c r="M231" i="36"/>
  <c r="DF32" i="1"/>
  <c r="DJ32" s="1"/>
  <c r="AA364" i="30"/>
  <c r="M229" i="36"/>
  <c r="DF30" i="1"/>
  <c r="DJ30" s="1"/>
  <c r="AA335" i="30"/>
  <c r="M227" i="36"/>
  <c r="DF28" i="1"/>
  <c r="DJ28" s="1"/>
  <c r="AA306" i="30"/>
  <c r="M225" i="36"/>
  <c r="DF26" i="1"/>
  <c r="DJ26" s="1"/>
  <c r="AA277" i="30"/>
  <c r="M223" i="36"/>
  <c r="DF24" i="1"/>
  <c r="DJ24" s="1"/>
  <c r="AA248" i="30"/>
  <c r="M221" i="36"/>
  <c r="DF22" i="1"/>
  <c r="DJ22" s="1"/>
  <c r="AA219" i="30"/>
  <c r="M219" i="36"/>
  <c r="DF20" i="1"/>
  <c r="DJ20" s="1"/>
  <c r="AA190" i="30"/>
  <c r="M217" i="36"/>
  <c r="DF18" i="1"/>
  <c r="DJ18" s="1"/>
  <c r="AA161" i="30"/>
  <c r="GJ34" i="1"/>
  <c r="DO34"/>
  <c r="GJ32"/>
  <c r="DO32"/>
  <c r="GJ30"/>
  <c r="DO30"/>
  <c r="GJ28"/>
  <c r="DO28"/>
  <c r="GJ26"/>
  <c r="DO26"/>
  <c r="GJ24"/>
  <c r="DO24"/>
  <c r="GJ22"/>
  <c r="DO22"/>
  <c r="GJ20"/>
  <c r="DO20"/>
  <c r="GJ18"/>
  <c r="DO18"/>
  <c r="F185" i="36"/>
  <c r="X421" i="30"/>
  <c r="F169" i="36"/>
  <c r="X189" i="30"/>
  <c r="F187" i="36"/>
  <c r="X450" i="30"/>
  <c r="P1007" i="34"/>
  <c r="AH450" i="30"/>
  <c r="S38" i="35"/>
  <c r="T38" s="1"/>
  <c r="P975" i="34"/>
  <c r="P450" i="30"/>
  <c r="S37" i="35"/>
  <c r="T37" s="1"/>
  <c r="P943" i="34"/>
  <c r="AH421" i="30"/>
  <c r="S36" i="35"/>
  <c r="T36" s="1"/>
  <c r="P911" i="34"/>
  <c r="P421" i="30"/>
  <c r="S35" i="35"/>
  <c r="T35" s="1"/>
  <c r="P879" i="34"/>
  <c r="AH392" i="30"/>
  <c r="S34" i="35"/>
  <c r="T34" s="1"/>
  <c r="P847" i="34"/>
  <c r="P392" i="30"/>
  <c r="S33" i="35"/>
  <c r="T33" s="1"/>
  <c r="P815" i="34"/>
  <c r="AH363" i="30"/>
  <c r="S32" i="35"/>
  <c r="T32" s="1"/>
  <c r="P783" i="34"/>
  <c r="P363" i="30"/>
  <c r="S31" i="35"/>
  <c r="T31" s="1"/>
  <c r="S30"/>
  <c r="T30" s="1"/>
  <c r="P751" i="34"/>
  <c r="AH334" i="30"/>
  <c r="P719" i="34"/>
  <c r="P334" i="30"/>
  <c r="S29" i="35"/>
  <c r="T29" s="1"/>
  <c r="S28"/>
  <c r="T28" s="1"/>
  <c r="P687" i="34"/>
  <c r="AH305" i="30"/>
  <c r="P655" i="34"/>
  <c r="P305" i="30"/>
  <c r="S27" i="35"/>
  <c r="T27" s="1"/>
  <c r="IC21" i="1"/>
  <c r="S26" i="35"/>
  <c r="T26" s="1"/>
  <c r="P623" i="34"/>
  <c r="AH276" i="30"/>
  <c r="P591" i="34"/>
  <c r="P276" i="30"/>
  <c r="S25" i="35"/>
  <c r="T25" s="1"/>
  <c r="S24"/>
  <c r="T24" s="1"/>
  <c r="P559" i="34"/>
  <c r="AH247" i="30"/>
  <c r="P527" i="34"/>
  <c r="P247" i="30"/>
  <c r="S23" i="35"/>
  <c r="T23" s="1"/>
  <c r="S22"/>
  <c r="T22" s="1"/>
  <c r="P495" i="34"/>
  <c r="AH218" i="30"/>
  <c r="P463" i="34"/>
  <c r="P218" i="30"/>
  <c r="S21" i="35"/>
  <c r="T21" s="1"/>
  <c r="S20"/>
  <c r="T20" s="1"/>
  <c r="P431" i="34"/>
  <c r="AH189" i="30"/>
  <c r="P399" i="34"/>
  <c r="P189" i="30"/>
  <c r="S19" i="35"/>
  <c r="T19" s="1"/>
  <c r="V115" i="11"/>
  <c r="HY27" i="1" s="1"/>
  <c r="S18" i="35"/>
  <c r="T18" s="1"/>
  <c r="P367" i="34"/>
  <c r="AH160" i="30"/>
  <c r="P335" i="34"/>
  <c r="P160" i="30"/>
  <c r="S17" i="35"/>
  <c r="T17" s="1"/>
  <c r="X115" i="11"/>
  <c r="IA27" i="1" s="1"/>
  <c r="HX21"/>
  <c r="W115" i="11"/>
  <c r="HZ27" i="1" s="1"/>
  <c r="Y115" i="11"/>
  <c r="IB27" i="1" s="1"/>
  <c r="HV21"/>
  <c r="ID21"/>
  <c r="Q115" i="11"/>
  <c r="HT27" i="1" s="1"/>
  <c r="P2893" i="34" l="1"/>
  <c r="N97" i="35"/>
  <c r="O97" s="1"/>
  <c r="P1318" i="30"/>
  <c r="AH1290"/>
  <c r="P2862" i="34"/>
  <c r="Q96" i="35"/>
  <c r="R96" s="1"/>
  <c r="P2543" i="34"/>
  <c r="AH1146" i="30"/>
  <c r="S86" i="35"/>
  <c r="T86" s="1"/>
  <c r="FP6" i="1"/>
  <c r="AG6" i="35" s="1"/>
  <c r="AF6"/>
  <c r="G1064" i="34"/>
  <c r="H40" i="35"/>
  <c r="G1128" i="34"/>
  <c r="H42" i="35"/>
  <c r="G1192" i="34"/>
  <c r="H44" i="35"/>
  <c r="V1228" i="34"/>
  <c r="FU45" i="1"/>
  <c r="U2640" i="34"/>
  <c r="DP89" i="1"/>
  <c r="FZ68"/>
  <c r="HE68" s="1"/>
  <c r="T1966" i="34"/>
  <c r="BW68" i="1"/>
  <c r="FW69"/>
  <c r="AZ69"/>
  <c r="T1997" i="34"/>
  <c r="U2031"/>
  <c r="CT70" i="1"/>
  <c r="FZ71"/>
  <c r="T2062" i="34"/>
  <c r="BW71" i="1"/>
  <c r="FW96"/>
  <c r="T2861" i="34"/>
  <c r="AZ96" i="1"/>
  <c r="S6" i="35"/>
  <c r="T6" s="1"/>
  <c r="CR6" i="1"/>
  <c r="P3179" i="34"/>
  <c r="P3083"/>
  <c r="P3051"/>
  <c r="P3147"/>
  <c r="P3115"/>
  <c r="P2987"/>
  <c r="P2923"/>
  <c r="P2891"/>
  <c r="P2827"/>
  <c r="P2795"/>
  <c r="P2731"/>
  <c r="P3019"/>
  <c r="P2955"/>
  <c r="P2859"/>
  <c r="P2763"/>
  <c r="P2699"/>
  <c r="P2635"/>
  <c r="P2667"/>
  <c r="P2603"/>
  <c r="P2571"/>
  <c r="P2347"/>
  <c r="P2251"/>
  <c r="P2155"/>
  <c r="P1995"/>
  <c r="P1867"/>
  <c r="P2539"/>
  <c r="P2507"/>
  <c r="P2475"/>
  <c r="P2443"/>
  <c r="P2411"/>
  <c r="P2379"/>
  <c r="P2315"/>
  <c r="P2283"/>
  <c r="P2219"/>
  <c r="P2187"/>
  <c r="P2123"/>
  <c r="P2091"/>
  <c r="P2059"/>
  <c r="P2027"/>
  <c r="P1963"/>
  <c r="P1931"/>
  <c r="P1835"/>
  <c r="P1739"/>
  <c r="P1707"/>
  <c r="P1579"/>
  <c r="P1547"/>
  <c r="P1515"/>
  <c r="P1419"/>
  <c r="P1387"/>
  <c r="P1291"/>
  <c r="P971"/>
  <c r="P907"/>
  <c r="P843"/>
  <c r="P779"/>
  <c r="P683"/>
  <c r="P587"/>
  <c r="P523"/>
  <c r="P459"/>
  <c r="P395"/>
  <c r="P331"/>
  <c r="P299"/>
  <c r="P267"/>
  <c r="P203"/>
  <c r="P171"/>
  <c r="P139"/>
  <c r="P75"/>
  <c r="P43"/>
  <c r="P11"/>
  <c r="P1432" i="30"/>
  <c r="P1403"/>
  <c r="P1374"/>
  <c r="AH1345"/>
  <c r="AH1316"/>
  <c r="AH1287"/>
  <c r="AH1258"/>
  <c r="AH1229"/>
  <c r="AH1200"/>
  <c r="AH1171"/>
  <c r="P1142"/>
  <c r="P1113"/>
  <c r="P1084"/>
  <c r="P1055"/>
  <c r="P1026"/>
  <c r="P997"/>
  <c r="P968"/>
  <c r="P939"/>
  <c r="P910"/>
  <c r="AH881"/>
  <c r="AH852"/>
  <c r="AH823"/>
  <c r="AH794"/>
  <c r="AH765"/>
  <c r="AH736"/>
  <c r="AH707"/>
  <c r="AH678"/>
  <c r="AH649"/>
  <c r="AH620"/>
  <c r="AH591"/>
  <c r="P562"/>
  <c r="P533"/>
  <c r="P504"/>
  <c r="P475"/>
  <c r="AH446"/>
  <c r="P417"/>
  <c r="P388"/>
  <c r="P359"/>
  <c r="P330"/>
  <c r="P301"/>
  <c r="AH272"/>
  <c r="AH243"/>
  <c r="AH214"/>
  <c r="AH185"/>
  <c r="AH156"/>
  <c r="AH127"/>
  <c r="AH98"/>
  <c r="AH69"/>
  <c r="P40"/>
  <c r="P11"/>
  <c r="L6" i="35"/>
  <c r="M6" s="1"/>
  <c r="P1899" i="34"/>
  <c r="P1803"/>
  <c r="P1771"/>
  <c r="P1675"/>
  <c r="P1643"/>
  <c r="P1611"/>
  <c r="P1483"/>
  <c r="P1451"/>
  <c r="P1355"/>
  <c r="P1323"/>
  <c r="P1259"/>
  <c r="P1227"/>
  <c r="P1195"/>
  <c r="P1163"/>
  <c r="P1131"/>
  <c r="P1099"/>
  <c r="P1067"/>
  <c r="P1035"/>
  <c r="P1003"/>
  <c r="P939"/>
  <c r="P875"/>
  <c r="P811"/>
  <c r="P747"/>
  <c r="P715"/>
  <c r="P651"/>
  <c r="P619"/>
  <c r="P555"/>
  <c r="P491"/>
  <c r="P427"/>
  <c r="P363"/>
  <c r="P235"/>
  <c r="P107"/>
  <c r="AH1432" i="30"/>
  <c r="AH1403"/>
  <c r="AH1374"/>
  <c r="P1345"/>
  <c r="P1316"/>
  <c r="P1287"/>
  <c r="P1258"/>
  <c r="P1229"/>
  <c r="P1200"/>
  <c r="P1171"/>
  <c r="AH1142"/>
  <c r="AH1113"/>
  <c r="AH1084"/>
  <c r="AH1055"/>
  <c r="AH1026"/>
  <c r="AH997"/>
  <c r="AH968"/>
  <c r="AH939"/>
  <c r="AH910"/>
  <c r="P881"/>
  <c r="P852"/>
  <c r="P823"/>
  <c r="P794"/>
  <c r="P765"/>
  <c r="P736"/>
  <c r="P707"/>
  <c r="P678"/>
  <c r="P649"/>
  <c r="P620"/>
  <c r="P591"/>
  <c r="AH562"/>
  <c r="AH533"/>
  <c r="AH504"/>
  <c r="AH475"/>
  <c r="P446"/>
  <c r="AH417"/>
  <c r="AH388"/>
  <c r="AH359"/>
  <c r="AH330"/>
  <c r="AH301"/>
  <c r="P272"/>
  <c r="P243"/>
  <c r="P214"/>
  <c r="P185"/>
  <c r="P156"/>
  <c r="P127"/>
  <c r="P98"/>
  <c r="P69"/>
  <c r="AH40"/>
  <c r="AH11"/>
  <c r="AC6" i="1"/>
  <c r="BO109"/>
  <c r="HW9"/>
  <c r="BS109"/>
  <c r="HW11"/>
  <c r="BO111"/>
  <c r="HY9"/>
  <c r="BS111"/>
  <c r="HY11"/>
  <c r="CS65"/>
  <c r="GH65"/>
  <c r="T1871" i="34"/>
  <c r="U2129"/>
  <c r="EL73" i="1"/>
  <c r="U2221" i="34"/>
  <c r="BA76" i="1"/>
  <c r="U2574" i="34"/>
  <c r="BX87" i="1"/>
  <c r="GR42"/>
  <c r="V1140" i="34"/>
  <c r="AA42" i="35"/>
  <c r="N6"/>
  <c r="O6" s="1"/>
  <c r="AY6" i="1"/>
  <c r="HE58"/>
  <c r="HE49"/>
  <c r="HE67"/>
  <c r="HE56"/>
  <c r="HE59"/>
  <c r="HE82"/>
  <c r="BB37"/>
  <c r="FV37" s="1"/>
  <c r="BB18"/>
  <c r="FV18" s="1"/>
  <c r="BB20"/>
  <c r="FV20" s="1"/>
  <c r="BB21"/>
  <c r="FV21" s="1"/>
  <c r="BB23"/>
  <c r="FV23" s="1"/>
  <c r="BB25"/>
  <c r="FV25" s="1"/>
  <c r="HE101"/>
  <c r="HE105"/>
  <c r="G1032" i="34"/>
  <c r="H39" i="35"/>
  <c r="G1096" i="34"/>
  <c r="H41" i="35"/>
  <c r="G1160" i="34"/>
  <c r="H43" i="35"/>
  <c r="FW72" i="1"/>
  <c r="T2093" i="34"/>
  <c r="AZ72" i="1"/>
  <c r="U2256" i="34"/>
  <c r="DP77" i="1"/>
  <c r="GK92"/>
  <c r="T2736" i="34"/>
  <c r="DO92" i="1"/>
  <c r="BM109"/>
  <c r="HW8"/>
  <c r="BQ109"/>
  <c r="HW10"/>
  <c r="BU109"/>
  <c r="HW12"/>
  <c r="BQ111"/>
  <c r="HY10"/>
  <c r="BM111"/>
  <c r="HY8"/>
  <c r="HY13" s="1"/>
  <c r="HY14" s="1"/>
  <c r="BU111"/>
  <c r="HY12"/>
  <c r="DP74"/>
  <c r="U2160" i="34"/>
  <c r="FW93" i="1"/>
  <c r="T2765" i="34"/>
  <c r="AZ93" i="1"/>
  <c r="FZ94"/>
  <c r="BW94"/>
  <c r="T2798" i="34"/>
  <c r="FZ97" i="1"/>
  <c r="BW97"/>
  <c r="T2894" i="34"/>
  <c r="GU42" i="1"/>
  <c r="V1141" i="34"/>
  <c r="AD42" i="35"/>
  <c r="HE62" i="1"/>
  <c r="HE53"/>
  <c r="HE63"/>
  <c r="HE84"/>
  <c r="BB38"/>
  <c r="BB17"/>
  <c r="FV17" s="1"/>
  <c r="BB19"/>
  <c r="FV19" s="1"/>
  <c r="BB22"/>
  <c r="FV22" s="1"/>
  <c r="BB24"/>
  <c r="FV24" s="1"/>
  <c r="BB26"/>
  <c r="FV26" s="1"/>
  <c r="HF62"/>
  <c r="G1787" i="34"/>
  <c r="HF53" i="1"/>
  <c r="G1499" i="34"/>
  <c r="HF63" i="1"/>
  <c r="G1819" i="34"/>
  <c r="HF84" i="1"/>
  <c r="G2491" i="34"/>
  <c r="FY37" i="1"/>
  <c r="BW37"/>
  <c r="FV38"/>
  <c r="AZ38"/>
  <c r="FY18"/>
  <c r="BW18"/>
  <c r="FY20"/>
  <c r="BW20"/>
  <c r="FY21"/>
  <c r="BW21"/>
  <c r="FY23"/>
  <c r="BW23"/>
  <c r="FY25"/>
  <c r="BW25"/>
  <c r="HF102"/>
  <c r="G3067" i="34"/>
  <c r="HF58" i="1"/>
  <c r="G1659" i="34"/>
  <c r="HF66" i="1"/>
  <c r="G1915" i="34"/>
  <c r="HF49" i="1"/>
  <c r="G1371" i="34"/>
  <c r="HF67" i="1"/>
  <c r="G1947" i="34"/>
  <c r="HF80" i="1"/>
  <c r="G2363" i="34"/>
  <c r="HF56" i="1"/>
  <c r="G1595" i="34"/>
  <c r="HF59" i="1"/>
  <c r="G1691" i="34"/>
  <c r="HF82" i="1"/>
  <c r="G2427" i="34"/>
  <c r="FY17" i="1"/>
  <c r="BW17"/>
  <c r="FY19"/>
  <c r="BW19"/>
  <c r="FY22"/>
  <c r="BW22"/>
  <c r="FY24"/>
  <c r="BW24"/>
  <c r="FY26"/>
  <c r="BW26"/>
  <c r="GM18"/>
  <c r="EK18"/>
  <c r="HF106"/>
  <c r="G3195" i="34"/>
  <c r="HF101" i="1"/>
  <c r="G3035" i="34"/>
  <c r="HF105" i="1"/>
  <c r="G3163" i="34"/>
  <c r="P2094"/>
  <c r="AH942" i="30"/>
  <c r="Q72" i="35"/>
  <c r="R72" s="1"/>
  <c r="P2156" i="34"/>
  <c r="AH969" i="30"/>
  <c r="L74" i="35"/>
  <c r="M74" s="1"/>
  <c r="P2349" i="34"/>
  <c r="AH1057" i="30"/>
  <c r="N80" i="35"/>
  <c r="O80" s="1"/>
  <c r="P2001" i="34"/>
  <c r="P916" i="30"/>
  <c r="W69" i="35"/>
  <c r="X69" s="1"/>
  <c r="P2097" i="34"/>
  <c r="AH945" i="30"/>
  <c r="W72" i="35"/>
  <c r="X72" s="1"/>
  <c r="P2287" i="34"/>
  <c r="AH1030" i="30"/>
  <c r="S78" i="35"/>
  <c r="T78" s="1"/>
  <c r="HF48" i="1"/>
  <c r="G1339" i="34"/>
  <c r="V1358"/>
  <c r="GA49" i="1"/>
  <c r="BX51"/>
  <c r="U1422" i="34"/>
  <c r="CT53" i="1"/>
  <c r="U1487" i="34"/>
  <c r="EL58" i="1"/>
  <c r="U1649" i="34"/>
  <c r="V1644"/>
  <c r="FU58" i="1"/>
  <c r="V1711" i="34"/>
  <c r="GI60" i="1"/>
  <c r="AE60"/>
  <c r="U1708" i="34"/>
  <c r="V1776"/>
  <c r="GL62" i="1"/>
  <c r="BA62"/>
  <c r="U1773" i="34"/>
  <c r="V1902"/>
  <c r="GA66" i="1"/>
  <c r="V1934" i="34"/>
  <c r="GA67" i="1"/>
  <c r="G136" i="34"/>
  <c r="H11" i="35"/>
  <c r="G200" i="34"/>
  <c r="H13" i="35"/>
  <c r="G296" i="34"/>
  <c r="H16" i="35"/>
  <c r="G776" i="34"/>
  <c r="H31" i="35"/>
  <c r="G904" i="34"/>
  <c r="H35" i="35"/>
  <c r="CT48" i="1"/>
  <c r="U1327" i="34"/>
  <c r="EL49" i="1"/>
  <c r="U1361" i="34"/>
  <c r="V1356"/>
  <c r="FU49" i="1"/>
  <c r="V1454" i="34"/>
  <c r="GA52" i="1"/>
  <c r="V1488" i="34"/>
  <c r="GL53" i="1"/>
  <c r="BA53"/>
  <c r="U1485" i="34"/>
  <c r="V1521"/>
  <c r="GO54" i="1"/>
  <c r="V1517" i="34"/>
  <c r="FX54" i="1"/>
  <c r="HF55"/>
  <c r="G1563" i="34"/>
  <c r="V1582"/>
  <c r="GA56" i="1"/>
  <c r="BX60"/>
  <c r="U1710" i="34"/>
  <c r="V1743"/>
  <c r="GI61" i="1"/>
  <c r="AE61"/>
  <c r="U1740" i="34"/>
  <c r="V1936"/>
  <c r="GL67" i="1"/>
  <c r="BA67"/>
  <c r="U1933" i="34"/>
  <c r="V1964"/>
  <c r="FU68" i="1"/>
  <c r="G104" i="34"/>
  <c r="H10" i="35"/>
  <c r="G648" i="34"/>
  <c r="H27" i="35"/>
  <c r="G808" i="34"/>
  <c r="H32" i="35"/>
  <c r="G936" i="34"/>
  <c r="H36" i="35"/>
  <c r="BX36" i="1"/>
  <c r="U942" i="34"/>
  <c r="EL41" i="1"/>
  <c r="U1105" i="34"/>
  <c r="CT80" i="1"/>
  <c r="U2351" i="34"/>
  <c r="DP81" i="1"/>
  <c r="U2384" i="34"/>
  <c r="HE81" i="1"/>
  <c r="CT82"/>
  <c r="U2415" i="34"/>
  <c r="DP83" i="1"/>
  <c r="U2448" i="34"/>
  <c r="HE83" i="1"/>
  <c r="CT84"/>
  <c r="U2479" i="34"/>
  <c r="DP85" i="1"/>
  <c r="U2512" i="34"/>
  <c r="HE85" i="1"/>
  <c r="BA79"/>
  <c r="U2317" i="34"/>
  <c r="P1965"/>
  <c r="AH883" i="30"/>
  <c r="N68" i="35"/>
  <c r="O68" s="1"/>
  <c r="P2095" i="34"/>
  <c r="AH943" i="30"/>
  <c r="S72" i="35"/>
  <c r="T72" s="1"/>
  <c r="P2318" i="34"/>
  <c r="P1058" i="30"/>
  <c r="Q79" i="35"/>
  <c r="R79" s="1"/>
  <c r="P2028" i="34"/>
  <c r="AH911" i="30"/>
  <c r="L70" i="35"/>
  <c r="M70" s="1"/>
  <c r="P2193" i="34"/>
  <c r="P1003" i="30"/>
  <c r="W75" i="35"/>
  <c r="X75" s="1"/>
  <c r="P2253" i="34"/>
  <c r="P1028" i="30"/>
  <c r="N77" i="35"/>
  <c r="O77" s="1"/>
  <c r="EV23" i="1"/>
  <c r="U532" i="34"/>
  <c r="Z23" i="35"/>
  <c r="EV25" i="1"/>
  <c r="U596" i="34"/>
  <c r="Z25" i="35"/>
  <c r="EV29" i="1"/>
  <c r="U724" i="34"/>
  <c r="Z29" i="35"/>
  <c r="V1328" i="34"/>
  <c r="GL48" i="1"/>
  <c r="BA48"/>
  <c r="U1325" i="34"/>
  <c r="DP50" i="1"/>
  <c r="U1392" i="34"/>
  <c r="HE50" i="1"/>
  <c r="V1425" i="34"/>
  <c r="GO51" i="1"/>
  <c r="V1421" i="34"/>
  <c r="FX51" i="1"/>
  <c r="EL52"/>
  <c r="U1457" i="34"/>
  <c r="V1452"/>
  <c r="FU52" i="1"/>
  <c r="V1519" i="34"/>
  <c r="GI54" i="1"/>
  <c r="AE54"/>
  <c r="U1516" i="34"/>
  <c r="V1550"/>
  <c r="GA55" i="1"/>
  <c r="V1584" i="34"/>
  <c r="GL56" i="1"/>
  <c r="BA56"/>
  <c r="U1581" i="34"/>
  <c r="V1617"/>
  <c r="GO57" i="1"/>
  <c r="V1613" i="34"/>
  <c r="FX57" i="1"/>
  <c r="V1678" i="34"/>
  <c r="GA59" i="1"/>
  <c r="BX61"/>
  <c r="U1742" i="34"/>
  <c r="CT63" i="1"/>
  <c r="U1807" i="34"/>
  <c r="DP65" i="1"/>
  <c r="U1872" i="34"/>
  <c r="HE65" i="1"/>
  <c r="G168" i="34"/>
  <c r="H12" i="35"/>
  <c r="G264" i="34"/>
  <c r="H15" i="35"/>
  <c r="G680" i="34"/>
  <c r="H28" i="35"/>
  <c r="G840" i="34"/>
  <c r="H33" i="35"/>
  <c r="EV17" i="1"/>
  <c r="U340" i="34"/>
  <c r="Z17" i="35"/>
  <c r="DP47" i="1"/>
  <c r="U1296" i="34"/>
  <c r="HE47" i="1"/>
  <c r="BX50"/>
  <c r="U1390" i="34"/>
  <c r="V1423"/>
  <c r="GI51" i="1"/>
  <c r="AE51"/>
  <c r="U1420" i="34"/>
  <c r="EL55" i="1"/>
  <c r="U1553" i="34"/>
  <c r="V1548"/>
  <c r="FU55" i="1"/>
  <c r="V1615" i="34"/>
  <c r="GI57" i="1"/>
  <c r="AE57"/>
  <c r="U1612" i="34"/>
  <c r="V1646"/>
  <c r="GA58" i="1"/>
  <c r="V1680" i="34"/>
  <c r="GL59" i="1"/>
  <c r="BA59"/>
  <c r="U1677" i="34"/>
  <c r="V1713"/>
  <c r="GO60" i="1"/>
  <c r="V1709" i="34"/>
  <c r="FX60" i="1"/>
  <c r="CT62"/>
  <c r="U1775" i="34"/>
  <c r="EL63" i="1"/>
  <c r="U1809" i="34"/>
  <c r="V1804"/>
  <c r="FU63" i="1"/>
  <c r="DP64"/>
  <c r="U1840" i="34"/>
  <c r="HE64" i="1"/>
  <c r="V1873" i="34"/>
  <c r="GO65" i="1"/>
  <c r="V1869" i="34"/>
  <c r="FX65" i="1"/>
  <c r="EL66"/>
  <c r="U1905" i="34"/>
  <c r="V1900"/>
  <c r="FU66" i="1"/>
  <c r="HF68"/>
  <c r="G1979" i="34"/>
  <c r="G232"/>
  <c r="H14" i="35"/>
  <c r="G712" i="34"/>
  <c r="H29" i="35"/>
  <c r="G872" i="34"/>
  <c r="H34" i="35"/>
  <c r="EL40" i="1"/>
  <c r="U1073" i="34"/>
  <c r="EL44" i="1"/>
  <c r="U1201" i="34"/>
  <c r="V2000"/>
  <c r="GL69" i="1"/>
  <c r="GH69"/>
  <c r="CS69"/>
  <c r="T1999" i="34"/>
  <c r="AE69" i="1"/>
  <c r="U1996" i="34"/>
  <c r="FW70" i="1"/>
  <c r="HE70" s="1"/>
  <c r="AZ70"/>
  <c r="T2029" i="34"/>
  <c r="FT71" i="1"/>
  <c r="AD71"/>
  <c r="T2060" i="34"/>
  <c r="GN72" i="1"/>
  <c r="EK72"/>
  <c r="T2097" i="34"/>
  <c r="V2094"/>
  <c r="GA72" i="1"/>
  <c r="DP73"/>
  <c r="U2128" i="34"/>
  <c r="CT74" i="1"/>
  <c r="U2159" i="34"/>
  <c r="V2193"/>
  <c r="GO75" i="1"/>
  <c r="GN76"/>
  <c r="EK76"/>
  <c r="T2225" i="34"/>
  <c r="V2222"/>
  <c r="GA76" i="1"/>
  <c r="FT77"/>
  <c r="AD77"/>
  <c r="T2252" i="34"/>
  <c r="FZ78" i="1"/>
  <c r="BW78"/>
  <c r="T2286" i="34"/>
  <c r="V2320"/>
  <c r="GL79" i="1"/>
  <c r="GH79"/>
  <c r="CS79"/>
  <c r="T2319" i="34"/>
  <c r="AE79" i="1"/>
  <c r="U2316" i="34"/>
  <c r="DP68" i="1"/>
  <c r="U1968" i="34"/>
  <c r="BX77" i="1"/>
  <c r="U2254" i="34"/>
  <c r="EL68" i="1"/>
  <c r="U1969" i="34"/>
  <c r="V1998"/>
  <c r="GA69" i="1"/>
  <c r="DP70"/>
  <c r="U2032" i="34"/>
  <c r="GH72" i="1"/>
  <c r="CS72"/>
  <c r="T2095" i="34"/>
  <c r="AE72" i="1"/>
  <c r="U2092" i="34"/>
  <c r="P2797"/>
  <c r="AH1260" i="30"/>
  <c r="N94" i="35"/>
  <c r="O94" s="1"/>
  <c r="P1231" i="34"/>
  <c r="P566" i="30"/>
  <c r="S45" i="35"/>
  <c r="T45" s="1"/>
  <c r="P2636" i="34"/>
  <c r="L89" i="35"/>
  <c r="M89" s="1"/>
  <c r="P1201" i="30"/>
  <c r="P2767" i="34"/>
  <c r="P1262" i="30"/>
  <c r="S93" i="35"/>
  <c r="T93" s="1"/>
  <c r="P2863" i="34"/>
  <c r="AH1291" i="30"/>
  <c r="S96" i="35"/>
  <c r="T96" s="1"/>
  <c r="V2352" i="34"/>
  <c r="GL80" i="1"/>
  <c r="BX81"/>
  <c r="U2382" i="34"/>
  <c r="V2416"/>
  <c r="GL82" i="1"/>
  <c r="BA82"/>
  <c r="U2413" i="34"/>
  <c r="EL84" i="1"/>
  <c r="U2481" i="34"/>
  <c r="V2476"/>
  <c r="FU84" i="1"/>
  <c r="BX85"/>
  <c r="U2510" i="34"/>
  <c r="P162" i="30"/>
  <c r="P337" i="34"/>
  <c r="W17" i="35"/>
  <c r="X17" s="1"/>
  <c r="GH18" i="1"/>
  <c r="T367" i="34"/>
  <c r="P401"/>
  <c r="W19" i="35"/>
  <c r="X19" s="1"/>
  <c r="P191" i="30"/>
  <c r="P433" i="34"/>
  <c r="W20" i="35"/>
  <c r="X20" s="1"/>
  <c r="AH191" i="30"/>
  <c r="GH21" i="1"/>
  <c r="T463" i="34"/>
  <c r="P497"/>
  <c r="W22" i="35"/>
  <c r="X22" s="1"/>
  <c r="AH220" i="30"/>
  <c r="GH23" i="1"/>
  <c r="T527" i="34"/>
  <c r="P561"/>
  <c r="W24" i="35"/>
  <c r="X24" s="1"/>
  <c r="AH249" i="30"/>
  <c r="GH25" i="1"/>
  <c r="T591" i="34"/>
  <c r="GN26" i="1"/>
  <c r="T625" i="34"/>
  <c r="AH307" i="30"/>
  <c r="P689" i="34"/>
  <c r="W28" i="35"/>
  <c r="X28" s="1"/>
  <c r="AH336" i="30"/>
  <c r="P753" i="34"/>
  <c r="W30" i="35"/>
  <c r="X30" s="1"/>
  <c r="AH365" i="30"/>
  <c r="P817" i="34"/>
  <c r="W32" i="35"/>
  <c r="X32" s="1"/>
  <c r="AH394" i="30"/>
  <c r="P881" i="34"/>
  <c r="W34" i="35"/>
  <c r="X34" s="1"/>
  <c r="FW36" i="1"/>
  <c r="T941" i="34"/>
  <c r="P973"/>
  <c r="P448" i="30"/>
  <c r="N37" i="35"/>
  <c r="O37" s="1"/>
  <c r="P974" i="34"/>
  <c r="P449" i="30"/>
  <c r="Q37" i="35"/>
  <c r="R37" s="1"/>
  <c r="GN37" i="1"/>
  <c r="T977" i="34"/>
  <c r="H38" i="1"/>
  <c r="H38" i="3"/>
  <c r="BW38" i="1"/>
  <c r="FZ38"/>
  <c r="T1006" i="34"/>
  <c r="CT39" i="1"/>
  <c r="U1039" i="34"/>
  <c r="DO40" i="1"/>
  <c r="GK40"/>
  <c r="T1072" i="34"/>
  <c r="P1101"/>
  <c r="P506" i="30"/>
  <c r="N41" i="35"/>
  <c r="O41" s="1"/>
  <c r="P1102" i="34"/>
  <c r="P507" i="30"/>
  <c r="Q41" i="35"/>
  <c r="R41" s="1"/>
  <c r="P1105" i="34"/>
  <c r="P510" i="30"/>
  <c r="W41" i="35"/>
  <c r="X41" s="1"/>
  <c r="BA41" i="1"/>
  <c r="U1101" i="34"/>
  <c r="P1135"/>
  <c r="AH508" i="30"/>
  <c r="S42" i="35"/>
  <c r="T42" s="1"/>
  <c r="P1136" i="34"/>
  <c r="AH509" i="30"/>
  <c r="U42" i="35"/>
  <c r="V42" s="1"/>
  <c r="BW42" i="1"/>
  <c r="FZ42"/>
  <c r="T1134" i="34"/>
  <c r="CT43" i="1"/>
  <c r="U1167" i="34"/>
  <c r="DO44" i="1"/>
  <c r="GK44"/>
  <c r="T1200" i="34"/>
  <c r="P1229"/>
  <c r="P564" i="30"/>
  <c r="N45" i="35"/>
  <c r="O45" s="1"/>
  <c r="BX45" i="1"/>
  <c r="U1230" i="34"/>
  <c r="DP46" i="1"/>
  <c r="U1264" i="34"/>
  <c r="P2573"/>
  <c r="P1173" i="30"/>
  <c r="N87" i="35"/>
  <c r="O87" s="1"/>
  <c r="FT87" i="1"/>
  <c r="AD87"/>
  <c r="T2572" i="34"/>
  <c r="P2609"/>
  <c r="AH1177" i="30"/>
  <c r="W88" i="35"/>
  <c r="X88" s="1"/>
  <c r="CT89" i="1"/>
  <c r="U2639" i="34"/>
  <c r="P2670"/>
  <c r="AH1203" i="30"/>
  <c r="Q90" i="35"/>
  <c r="R90" s="1"/>
  <c r="GK90" i="1"/>
  <c r="DO90"/>
  <c r="T2672" i="34"/>
  <c r="BA90" i="1"/>
  <c r="U2669" i="34"/>
  <c r="P2704"/>
  <c r="P1234" i="30"/>
  <c r="U91" i="35"/>
  <c r="V91" s="1"/>
  <c r="GN91" i="1"/>
  <c r="EK91"/>
  <c r="T2705" i="34"/>
  <c r="V2702"/>
  <c r="GA91" i="1"/>
  <c r="CT92"/>
  <c r="U2735" i="34"/>
  <c r="P2766"/>
  <c r="P1261" i="30"/>
  <c r="Q93" i="35"/>
  <c r="R93" s="1"/>
  <c r="V2768" i="34"/>
  <c r="GL93" i="1"/>
  <c r="GH93"/>
  <c r="CS93"/>
  <c r="T2767" i="34"/>
  <c r="AE93" i="1"/>
  <c r="U2764" i="34"/>
  <c r="EL94" i="1"/>
  <c r="U2801" i="34"/>
  <c r="V2797"/>
  <c r="FX94" i="1"/>
  <c r="FZ95"/>
  <c r="BW95"/>
  <c r="T2830" i="34"/>
  <c r="V2864"/>
  <c r="GL96" i="1"/>
  <c r="GH96"/>
  <c r="CS96"/>
  <c r="T2863" i="34"/>
  <c r="AE96" i="1"/>
  <c r="U2860" i="34"/>
  <c r="EL97" i="1"/>
  <c r="U2897" i="34"/>
  <c r="V2893"/>
  <c r="FX97" i="1"/>
  <c r="FZ98"/>
  <c r="BW98"/>
  <c r="T2926" i="34"/>
  <c r="P2124"/>
  <c r="L73" i="35"/>
  <c r="M73" s="1"/>
  <c r="P969" i="30"/>
  <c r="P2125" i="34"/>
  <c r="N73" i="35"/>
  <c r="O73" s="1"/>
  <c r="P970" i="30"/>
  <c r="BX73" i="1"/>
  <c r="U2126" i="34"/>
  <c r="FW73" i="1"/>
  <c r="HE73" s="1"/>
  <c r="AZ73"/>
  <c r="T2125" i="34"/>
  <c r="EL74" i="1"/>
  <c r="U2161" i="34"/>
  <c r="FT74" i="1"/>
  <c r="AD74"/>
  <c r="T2156" i="34"/>
  <c r="P2191"/>
  <c r="P1001" i="30"/>
  <c r="S75" i="35"/>
  <c r="T75" s="1"/>
  <c r="P2192" i="34"/>
  <c r="P1002" i="30"/>
  <c r="U75" i="35"/>
  <c r="V75" s="1"/>
  <c r="FZ75" i="1"/>
  <c r="BW75"/>
  <c r="T2190" i="34"/>
  <c r="P2222"/>
  <c r="AH1000" i="30"/>
  <c r="Q76" i="35"/>
  <c r="R76" s="1"/>
  <c r="P2223" i="34"/>
  <c r="AH1001" i="30"/>
  <c r="S76" i="35"/>
  <c r="T76" s="1"/>
  <c r="V2224" i="34"/>
  <c r="GL76" i="1"/>
  <c r="CT77"/>
  <c r="U2255" i="34"/>
  <c r="P2286"/>
  <c r="AH1029" i="30"/>
  <c r="Q78" i="35"/>
  <c r="R78" s="1"/>
  <c r="P2289" i="34"/>
  <c r="AH1032" i="30"/>
  <c r="W78" i="35"/>
  <c r="X78" s="1"/>
  <c r="GK78" i="1"/>
  <c r="HE78" s="1"/>
  <c r="DO78"/>
  <c r="T2288" i="34"/>
  <c r="BA78" i="1"/>
  <c r="U2285" i="34"/>
  <c r="GN79" i="1"/>
  <c r="EK79"/>
  <c r="T2321" i="34"/>
  <c r="V2349"/>
  <c r="FX80" i="1"/>
  <c r="V2449" i="34"/>
  <c r="GO83" i="1"/>
  <c r="V2445" i="34"/>
  <c r="FX83" i="1"/>
  <c r="H8"/>
  <c r="H8" i="3"/>
  <c r="H9" i="1"/>
  <c r="H9" i="3"/>
  <c r="H17" i="1"/>
  <c r="H17" i="3"/>
  <c r="FW17" i="1"/>
  <c r="AZ17"/>
  <c r="T333" i="34"/>
  <c r="P365"/>
  <c r="AH158" i="30"/>
  <c r="N18" i="35"/>
  <c r="O18" s="1"/>
  <c r="P366" i="34"/>
  <c r="AH159" i="30"/>
  <c r="Q18" i="35"/>
  <c r="R18" s="1"/>
  <c r="GN18" i="1"/>
  <c r="T369" i="34"/>
  <c r="H19" i="1"/>
  <c r="H19" i="3"/>
  <c r="FW19" i="1"/>
  <c r="AZ19"/>
  <c r="T397" i="34"/>
  <c r="P429"/>
  <c r="AH187" i="30"/>
  <c r="N20" i="35"/>
  <c r="O20" s="1"/>
  <c r="P430" i="34"/>
  <c r="AH188" i="30"/>
  <c r="Q20" i="35"/>
  <c r="R20" s="1"/>
  <c r="FW20" i="1"/>
  <c r="AZ20"/>
  <c r="T429" i="34"/>
  <c r="P461"/>
  <c r="N21" i="35"/>
  <c r="O21" s="1"/>
  <c r="P216" i="30"/>
  <c r="P462" i="34"/>
  <c r="P217" i="30"/>
  <c r="Q21" i="35"/>
  <c r="R21" s="1"/>
  <c r="GN21" i="1"/>
  <c r="T465" i="34"/>
  <c r="H22" i="1"/>
  <c r="H22" i="3"/>
  <c r="FW22" i="1"/>
  <c r="AZ22"/>
  <c r="T493" i="34"/>
  <c r="P525"/>
  <c r="N23" i="35"/>
  <c r="O23" s="1"/>
  <c r="P245" i="30"/>
  <c r="P526" i="34"/>
  <c r="P246" i="30"/>
  <c r="Q23" i="35"/>
  <c r="R23" s="1"/>
  <c r="GN23" i="1"/>
  <c r="T529" i="34"/>
  <c r="H24" i="1"/>
  <c r="H24" i="3"/>
  <c r="FW24" i="1"/>
  <c r="AZ24"/>
  <c r="T557" i="34"/>
  <c r="P589"/>
  <c r="N25" i="35"/>
  <c r="O25" s="1"/>
  <c r="P274" i="30"/>
  <c r="P590" i="34"/>
  <c r="P275" i="30"/>
  <c r="Q25" i="35"/>
  <c r="R25" s="1"/>
  <c r="GN25" i="1"/>
  <c r="T593" i="34"/>
  <c r="H26" i="1"/>
  <c r="H26" i="3"/>
  <c r="P307" i="30"/>
  <c r="P657" i="34"/>
  <c r="W27" i="35"/>
  <c r="X27" s="1"/>
  <c r="P336" i="30"/>
  <c r="P721" i="34"/>
  <c r="W29" i="35"/>
  <c r="X29" s="1"/>
  <c r="P365" i="30"/>
  <c r="P785" i="34"/>
  <c r="W31" i="35"/>
  <c r="X31" s="1"/>
  <c r="P394" i="30"/>
  <c r="P849" i="34"/>
  <c r="W33" i="35"/>
  <c r="X33" s="1"/>
  <c r="W35"/>
  <c r="X35" s="1"/>
  <c r="P913" i="34"/>
  <c r="P423" i="30"/>
  <c r="GH37" i="1"/>
  <c r="T975" i="34"/>
  <c r="P1039"/>
  <c r="P479" i="30"/>
  <c r="S39" i="35"/>
  <c r="T39" s="1"/>
  <c r="P1040" i="34"/>
  <c r="P480" i="30"/>
  <c r="U39" i="35"/>
  <c r="V39" s="1"/>
  <c r="BW39" i="1"/>
  <c r="FZ39"/>
  <c r="T1038" i="34"/>
  <c r="CT40" i="1"/>
  <c r="U1071" i="34"/>
  <c r="DO41" i="1"/>
  <c r="GK41"/>
  <c r="T1104" i="34"/>
  <c r="P1133"/>
  <c r="AH506" i="30"/>
  <c r="N42" i="35"/>
  <c r="O42" s="1"/>
  <c r="P1134" i="34"/>
  <c r="AH507" i="30"/>
  <c r="Q42" i="35"/>
  <c r="R42" s="1"/>
  <c r="P1137" i="34"/>
  <c r="AH510" i="30"/>
  <c r="W42" i="35"/>
  <c r="X42" s="1"/>
  <c r="BA42" i="1"/>
  <c r="U1133" i="34"/>
  <c r="P1167"/>
  <c r="P537" i="30"/>
  <c r="S43" i="35"/>
  <c r="T43" s="1"/>
  <c r="P1168" i="34"/>
  <c r="P538" i="30"/>
  <c r="U43" i="35"/>
  <c r="V43" s="1"/>
  <c r="BW43" i="1"/>
  <c r="FZ43"/>
  <c r="T1166" i="34"/>
  <c r="CT44" i="1"/>
  <c r="U1199" i="34"/>
  <c r="GH45" i="1"/>
  <c r="CS45"/>
  <c r="T1231" i="34"/>
  <c r="FW45" i="1"/>
  <c r="AZ45"/>
  <c r="T1229" i="34"/>
  <c r="P1264"/>
  <c r="AH567" i="30"/>
  <c r="U46" i="35"/>
  <c r="V46" s="1"/>
  <c r="P1265" i="34"/>
  <c r="AH568" i="30"/>
  <c r="W46" i="35"/>
  <c r="X46" s="1"/>
  <c r="GN46" i="1"/>
  <c r="EK46"/>
  <c r="T1265" i="34"/>
  <c r="P2606"/>
  <c r="AH1174" i="30"/>
  <c r="Q88" i="35"/>
  <c r="R88" s="1"/>
  <c r="P2733" i="34"/>
  <c r="AH1231" i="30"/>
  <c r="N92" i="35"/>
  <c r="O92" s="1"/>
  <c r="P2929" i="34"/>
  <c r="AH1322" i="30"/>
  <c r="W98" i="35"/>
  <c r="X98" s="1"/>
  <c r="V3054" i="34"/>
  <c r="GA102" i="1"/>
  <c r="V3184" i="34"/>
  <c r="GL106" i="1"/>
  <c r="HF99"/>
  <c r="G2971" i="34"/>
  <c r="DP100" i="1"/>
  <c r="U2992" i="34"/>
  <c r="V3024"/>
  <c r="GL101" i="1"/>
  <c r="V3087" i="34"/>
  <c r="GI103" i="1"/>
  <c r="AE103"/>
  <c r="U3084" i="34"/>
  <c r="V3152"/>
  <c r="GL105" i="1"/>
  <c r="DP87"/>
  <c r="U2576" i="34"/>
  <c r="AE90" i="1"/>
  <c r="U2668" i="34"/>
  <c r="DP94" i="1"/>
  <c r="U2800" i="34"/>
  <c r="DP97" i="1"/>
  <c r="U2896" i="34"/>
  <c r="EV14" i="1"/>
  <c r="U244" i="34"/>
  <c r="Z14" i="35"/>
  <c r="EV10" i="1"/>
  <c r="U116" i="34"/>
  <c r="Z10" i="35"/>
  <c r="FF8" i="1"/>
  <c r="U53" i="34"/>
  <c r="AC8" i="35"/>
  <c r="EV16" i="1"/>
  <c r="U308" i="34"/>
  <c r="Z16" i="35"/>
  <c r="EV12" i="1"/>
  <c r="U180" i="34"/>
  <c r="Z12" i="35"/>
  <c r="GW15" i="1"/>
  <c r="FO15"/>
  <c r="T278" i="34"/>
  <c r="AE15" i="35"/>
  <c r="GW13" i="1"/>
  <c r="FO13"/>
  <c r="T214" i="34"/>
  <c r="AE13" i="35"/>
  <c r="FO11" i="1"/>
  <c r="GW11"/>
  <c r="T150" i="34"/>
  <c r="AE11" i="35"/>
  <c r="FO9" i="1"/>
  <c r="GW9"/>
  <c r="T86" i="34"/>
  <c r="AE9" i="35"/>
  <c r="GW7" i="1"/>
  <c r="FO7"/>
  <c r="T22" i="34"/>
  <c r="AE7" i="35"/>
  <c r="FO37" i="1"/>
  <c r="GW37"/>
  <c r="T982" i="34"/>
  <c r="AE37" i="35"/>
  <c r="FO35" i="1"/>
  <c r="GW35"/>
  <c r="T918" i="34"/>
  <c r="AE35" i="35"/>
  <c r="FO33" i="1"/>
  <c r="GW33"/>
  <c r="T854" i="34"/>
  <c r="AE33" i="35"/>
  <c r="FO31" i="1"/>
  <c r="GW31"/>
  <c r="T790" i="34"/>
  <c r="AE31" i="35"/>
  <c r="GW29" i="1"/>
  <c r="FO29"/>
  <c r="T726" i="34"/>
  <c r="AE29" i="35"/>
  <c r="GW27" i="1"/>
  <c r="FO27"/>
  <c r="T662" i="34"/>
  <c r="AE27" i="35"/>
  <c r="GW25" i="1"/>
  <c r="FO25"/>
  <c r="T598" i="34"/>
  <c r="AE25" i="35"/>
  <c r="GW23" i="1"/>
  <c r="FO23"/>
  <c r="T534" i="34"/>
  <c r="AE23" i="35"/>
  <c r="GW21" i="1"/>
  <c r="FO21"/>
  <c r="T470" i="34"/>
  <c r="AE21" i="35"/>
  <c r="FO19" i="1"/>
  <c r="GW19"/>
  <c r="T406" i="34"/>
  <c r="AE19" i="35"/>
  <c r="FO17" i="1"/>
  <c r="GW17"/>
  <c r="T342" i="34"/>
  <c r="AE17" i="35"/>
  <c r="FE19" i="1"/>
  <c r="GT19"/>
  <c r="T405" i="34"/>
  <c r="AB19" i="35"/>
  <c r="GT23" i="1"/>
  <c r="FE23"/>
  <c r="T533" i="34"/>
  <c r="AB23" i="35"/>
  <c r="GT27" i="1"/>
  <c r="FE27"/>
  <c r="T661" i="34"/>
  <c r="AB27" i="35"/>
  <c r="FE31" i="1"/>
  <c r="GT31"/>
  <c r="T789" i="34"/>
  <c r="AB31" i="35"/>
  <c r="FE35" i="1"/>
  <c r="GT35"/>
  <c r="T917" i="34"/>
  <c r="AB35" i="35"/>
  <c r="BM110" i="1"/>
  <c r="HX8"/>
  <c r="HX11"/>
  <c r="BS110"/>
  <c r="EU36"/>
  <c r="GQ36"/>
  <c r="T948" i="34"/>
  <c r="Y36" i="35"/>
  <c r="EU32" i="1"/>
  <c r="GQ32"/>
  <c r="T820" i="34"/>
  <c r="Y32" i="35"/>
  <c r="EU28" i="1"/>
  <c r="GQ28"/>
  <c r="T692" i="34"/>
  <c r="Y28" i="35"/>
  <c r="EU24" i="1"/>
  <c r="GQ24"/>
  <c r="T564" i="34"/>
  <c r="Y24" i="35"/>
  <c r="EU20" i="1"/>
  <c r="GQ20"/>
  <c r="T436" i="34"/>
  <c r="Y20" i="35"/>
  <c r="FE18" i="1"/>
  <c r="GT18"/>
  <c r="T373" i="34"/>
  <c r="AB18" i="35"/>
  <c r="FE22" i="1"/>
  <c r="GT22"/>
  <c r="T501" i="34"/>
  <c r="AB22" i="35"/>
  <c r="FE26" i="1"/>
  <c r="GT26"/>
  <c r="T629" i="34"/>
  <c r="AB26" i="35"/>
  <c r="FE30" i="1"/>
  <c r="GT30"/>
  <c r="T757" i="34"/>
  <c r="AB30" i="35"/>
  <c r="FE34" i="1"/>
  <c r="GT34"/>
  <c r="T885" i="34"/>
  <c r="AB34" i="35"/>
  <c r="P2830" i="34"/>
  <c r="P1290" i="30"/>
  <c r="Q95" i="35"/>
  <c r="R95" s="1"/>
  <c r="DO6" i="1"/>
  <c r="DP6" s="1"/>
  <c r="DQ15"/>
  <c r="DQ13"/>
  <c r="DQ8"/>
  <c r="DQ12"/>
  <c r="DQ11"/>
  <c r="DQ14"/>
  <c r="DQ10"/>
  <c r="DQ16"/>
  <c r="DQ9"/>
  <c r="DQ7"/>
  <c r="AE75"/>
  <c r="U2188" i="34"/>
  <c r="V2993"/>
  <c r="GO100" i="1"/>
  <c r="BX103"/>
  <c r="U3086" i="34"/>
  <c r="V3121"/>
  <c r="GO104" i="1"/>
  <c r="BX104"/>
  <c r="U3118" i="34"/>
  <c r="V3180"/>
  <c r="FU106" i="1"/>
  <c r="GN86"/>
  <c r="EK86"/>
  <c r="T2545" i="34"/>
  <c r="CT87" i="1"/>
  <c r="U2575" i="34"/>
  <c r="GH88" i="1"/>
  <c r="CS88"/>
  <c r="T2607" i="34"/>
  <c r="AE88" i="1"/>
  <c r="U2604" i="34"/>
  <c r="P2637"/>
  <c r="P1202" i="30"/>
  <c r="N89" i="35"/>
  <c r="O89" s="1"/>
  <c r="V2637" i="34"/>
  <c r="FX89" i="1"/>
  <c r="P2672" i="34"/>
  <c r="AH1205" i="30"/>
  <c r="U90" i="35"/>
  <c r="V90" s="1"/>
  <c r="FZ90" i="1"/>
  <c r="BW90"/>
  <c r="T2670" i="34"/>
  <c r="P2702"/>
  <c r="P1232" i="30"/>
  <c r="Q91" i="35"/>
  <c r="R91" s="1"/>
  <c r="P2703" i="34"/>
  <c r="P1233" i="30"/>
  <c r="S91" i="35"/>
  <c r="T91" s="1"/>
  <c r="V2704" i="34"/>
  <c r="GL91" i="1"/>
  <c r="V2733" i="34"/>
  <c r="FX92" i="1"/>
  <c r="GN93"/>
  <c r="EK93"/>
  <c r="T2769" i="34"/>
  <c r="CT94" i="1"/>
  <c r="U2799" i="34"/>
  <c r="GK95" i="1"/>
  <c r="DO95"/>
  <c r="T2832" i="34"/>
  <c r="BA95" i="1"/>
  <c r="U2829" i="34"/>
  <c r="GN96" i="1"/>
  <c r="EK96"/>
  <c r="T2865" i="34"/>
  <c r="CT97" i="1"/>
  <c r="U2895" i="34"/>
  <c r="GK98" i="1"/>
  <c r="DO98"/>
  <c r="T2928" i="34"/>
  <c r="BA98" i="1"/>
  <c r="U2925" i="34"/>
  <c r="EL99" i="1"/>
  <c r="U2961" i="34"/>
  <c r="HE100" i="1"/>
  <c r="EL101"/>
  <c r="U3025" i="34"/>
  <c r="HE104" i="1"/>
  <c r="AE104"/>
  <c r="U3116" i="34"/>
  <c r="EL105" i="1"/>
  <c r="U3153" i="34"/>
  <c r="CT106" i="1"/>
  <c r="U3183" i="34"/>
  <c r="BA91" i="1"/>
  <c r="U2701" i="34"/>
  <c r="BX92" i="1"/>
  <c r="U2734" i="34"/>
  <c r="FY14" i="1"/>
  <c r="BW14"/>
  <c r="FY10"/>
  <c r="BW10"/>
  <c r="FY12"/>
  <c r="BW12"/>
  <c r="FY9"/>
  <c r="BW9"/>
  <c r="BS112"/>
  <c r="HZ11"/>
  <c r="BO112"/>
  <c r="HZ9"/>
  <c r="BU112"/>
  <c r="HZ12"/>
  <c r="GQ13"/>
  <c r="EU13"/>
  <c r="T212" i="34"/>
  <c r="Y13" i="35"/>
  <c r="GT7" i="1"/>
  <c r="FE7"/>
  <c r="T21" i="34"/>
  <c r="AB7" i="35"/>
  <c r="FE11" i="1"/>
  <c r="GT11"/>
  <c r="T149" i="34"/>
  <c r="AB11" i="35"/>
  <c r="GT15" i="1"/>
  <c r="FE15"/>
  <c r="T277" i="34"/>
  <c r="AB15" i="35"/>
  <c r="H7" i="3"/>
  <c r="H7" i="1"/>
  <c r="EM23"/>
  <c r="EM32"/>
  <c r="EM35"/>
  <c r="EM33"/>
  <c r="EM30"/>
  <c r="EM28"/>
  <c r="EM37"/>
  <c r="EM25"/>
  <c r="EM22"/>
  <c r="EM19"/>
  <c r="DQ35"/>
  <c r="DQ31"/>
  <c r="DQ27"/>
  <c r="DQ23"/>
  <c r="DQ19"/>
  <c r="HE95"/>
  <c r="HE98"/>
  <c r="DQ38"/>
  <c r="P1999" i="34"/>
  <c r="P914" i="30"/>
  <c r="S69" i="35"/>
  <c r="T69" s="1"/>
  <c r="P2096" i="34"/>
  <c r="AH944" i="30"/>
  <c r="U72" i="35"/>
  <c r="V72" s="1"/>
  <c r="P2319" i="34"/>
  <c r="P1059" i="30"/>
  <c r="S79" i="35"/>
  <c r="T79" s="1"/>
  <c r="P1998" i="34"/>
  <c r="P913" i="30"/>
  <c r="Q69" i="35"/>
  <c r="R69" s="1"/>
  <c r="P2060" i="34"/>
  <c r="P940" i="30"/>
  <c r="L71" i="35"/>
  <c r="M71" s="1"/>
  <c r="P2225" i="34"/>
  <c r="AH1003" i="30"/>
  <c r="W76" i="35"/>
  <c r="X76" s="1"/>
  <c r="P2348" i="34"/>
  <c r="L80" i="35"/>
  <c r="M80" s="1"/>
  <c r="AH1056" i="30"/>
  <c r="BX47" i="1"/>
  <c r="U1294" i="34"/>
  <c r="CT49" i="1"/>
  <c r="U1359" i="34"/>
  <c r="HF52" i="1"/>
  <c r="G1467" i="34"/>
  <c r="V1486"/>
  <c r="GA53" i="1"/>
  <c r="BX57"/>
  <c r="U1614" i="34"/>
  <c r="V1648"/>
  <c r="GL58" i="1"/>
  <c r="BA58"/>
  <c r="U1645" i="34"/>
  <c r="DP60" i="1"/>
  <c r="U1712" i="34"/>
  <c r="HE60" i="1"/>
  <c r="V1745" i="34"/>
  <c r="GO61" i="1"/>
  <c r="V1741" i="34"/>
  <c r="FX61" i="1"/>
  <c r="EL62"/>
  <c r="U1777" i="34"/>
  <c r="V1772"/>
  <c r="FU62" i="1"/>
  <c r="V1841" i="34"/>
  <c r="GO64" i="1"/>
  <c r="V1837" i="34"/>
  <c r="FX64" i="1"/>
  <c r="CT66"/>
  <c r="U1903" i="34"/>
  <c r="CT67" i="1"/>
  <c r="U1935" i="34"/>
  <c r="V1326"/>
  <c r="GA48" i="1"/>
  <c r="V1360" i="34"/>
  <c r="GL49" i="1"/>
  <c r="BA49"/>
  <c r="U1357" i="34"/>
  <c r="V1393"/>
  <c r="GO50" i="1"/>
  <c r="V1389" i="34"/>
  <c r="FX50" i="1"/>
  <c r="CT52"/>
  <c r="U1455" i="34"/>
  <c r="EL53" i="1"/>
  <c r="U1489" i="34"/>
  <c r="V1484"/>
  <c r="FU53" i="1"/>
  <c r="CT56"/>
  <c r="U1583" i="34"/>
  <c r="DP61" i="1"/>
  <c r="U1744" i="34"/>
  <c r="HE61" i="1"/>
  <c r="BX65"/>
  <c r="U1870" i="34"/>
  <c r="EL67" i="1"/>
  <c r="U1937" i="34"/>
  <c r="V1932"/>
  <c r="FU67" i="1"/>
  <c r="EL39"/>
  <c r="U1041" i="34"/>
  <c r="EL43" i="1"/>
  <c r="U1169" i="34"/>
  <c r="V2383"/>
  <c r="GI81" i="1"/>
  <c r="AE81"/>
  <c r="U2380" i="34"/>
  <c r="V2414"/>
  <c r="GA82" i="1"/>
  <c r="V2447" i="34"/>
  <c r="GI83" i="1"/>
  <c r="AE83"/>
  <c r="U2444" i="34"/>
  <c r="V2478"/>
  <c r="GA84" i="1"/>
  <c r="V2511" i="34"/>
  <c r="GI85" i="1"/>
  <c r="AE85"/>
  <c r="U2508" i="34"/>
  <c r="P2029"/>
  <c r="AH912" i="30"/>
  <c r="N70" i="35"/>
  <c r="O70" s="1"/>
  <c r="P2190" i="34"/>
  <c r="P1000" i="30"/>
  <c r="Q75" i="35"/>
  <c r="R75" s="1"/>
  <c r="P2000" i="34"/>
  <c r="P915" i="30"/>
  <c r="U69" i="35"/>
  <c r="V69" s="1"/>
  <c r="P2061" i="34"/>
  <c r="P941" i="30"/>
  <c r="N71" i="35"/>
  <c r="O71" s="1"/>
  <c r="P2224" i="34"/>
  <c r="AH1002" i="30"/>
  <c r="U76" i="35"/>
  <c r="V76" s="1"/>
  <c r="P2288" i="34"/>
  <c r="AH1031" i="30"/>
  <c r="U78" i="35"/>
  <c r="V78" s="1"/>
  <c r="EV19" i="1"/>
  <c r="U404" i="34"/>
  <c r="Z19" i="35"/>
  <c r="EV31" i="1"/>
  <c r="U788" i="34"/>
  <c r="Z31" i="35"/>
  <c r="EV33" i="1"/>
  <c r="U852" i="34"/>
  <c r="Z33" i="35"/>
  <c r="EV35" i="1"/>
  <c r="U916" i="34"/>
  <c r="Z35" i="35"/>
  <c r="EV37" i="1"/>
  <c r="U980" i="34"/>
  <c r="Z37" i="35"/>
  <c r="V1297" i="34"/>
  <c r="GO47" i="1"/>
  <c r="V1293" i="34"/>
  <c r="FX47" i="1"/>
  <c r="EL48"/>
  <c r="U1329" i="34"/>
  <c r="V1324"/>
  <c r="FU48" i="1"/>
  <c r="V1391" i="34"/>
  <c r="GI50" i="1"/>
  <c r="AE50"/>
  <c r="U1388" i="34"/>
  <c r="V1456"/>
  <c r="GL52" i="1"/>
  <c r="BA52"/>
  <c r="U1453" i="34"/>
  <c r="DP54" i="1"/>
  <c r="U1520" i="34"/>
  <c r="HE54" i="1"/>
  <c r="CT55"/>
  <c r="U1551" i="34"/>
  <c r="EL56" i="1"/>
  <c r="U1585" i="34"/>
  <c r="V1580"/>
  <c r="FU56" i="1"/>
  <c r="CT59"/>
  <c r="U1679" i="34"/>
  <c r="V1806"/>
  <c r="GA63" i="1"/>
  <c r="BX64"/>
  <c r="U1838" i="34"/>
  <c r="AE65" i="1"/>
  <c r="U1868" i="34"/>
  <c r="EV21" i="1"/>
  <c r="U468" i="34"/>
  <c r="Z21" i="35"/>
  <c r="EV27" i="1"/>
  <c r="U660" i="34"/>
  <c r="Z27" i="35"/>
  <c r="V1295" i="34"/>
  <c r="GI47" i="1"/>
  <c r="AE47"/>
  <c r="U1292" i="34"/>
  <c r="DP51" i="1"/>
  <c r="U1424" i="34"/>
  <c r="HE51" i="1"/>
  <c r="BX54"/>
  <c r="U1518" i="34"/>
  <c r="V1552"/>
  <c r="GL55" i="1"/>
  <c r="BA55"/>
  <c r="U1549" i="34"/>
  <c r="DP57" i="1"/>
  <c r="U1616" i="34"/>
  <c r="HE57" i="1"/>
  <c r="CT58"/>
  <c r="U1647" i="34"/>
  <c r="EL59" i="1"/>
  <c r="U1681" i="34"/>
  <c r="V1676"/>
  <c r="FU59" i="1"/>
  <c r="V1774" i="34"/>
  <c r="GA62" i="1"/>
  <c r="V1808" i="34"/>
  <c r="GL63" i="1"/>
  <c r="BA63"/>
  <c r="U1805" i="34"/>
  <c r="V1839"/>
  <c r="GI64" i="1"/>
  <c r="AE64"/>
  <c r="U1836" i="34"/>
  <c r="V1904"/>
  <c r="GL66" i="1"/>
  <c r="BA66"/>
  <c r="U1901" i="34"/>
  <c r="EL42" i="1"/>
  <c r="U1137" i="34"/>
  <c r="CT68" i="1"/>
  <c r="U1967" i="34"/>
  <c r="BX70" i="1"/>
  <c r="U2030" i="34"/>
  <c r="EL71" i="1"/>
  <c r="U2065" i="34"/>
  <c r="V2061"/>
  <c r="FX71" i="1"/>
  <c r="V2124" i="34"/>
  <c r="FU73" i="1"/>
  <c r="GK75"/>
  <c r="DO75"/>
  <c r="T2192" i="34"/>
  <c r="BA75" i="1"/>
  <c r="U2189" i="34"/>
  <c r="EL77" i="1"/>
  <c r="U2257" i="34"/>
  <c r="V2253"/>
  <c r="FX77" i="1"/>
  <c r="V2287" i="34"/>
  <c r="GI78" i="1"/>
  <c r="HE79"/>
  <c r="AE78"/>
  <c r="U2284" i="34"/>
  <c r="V1965"/>
  <c r="FX68" i="1"/>
  <c r="GN69"/>
  <c r="HE69" s="1"/>
  <c r="EK69"/>
  <c r="T2001" i="34"/>
  <c r="V2028"/>
  <c r="FU70" i="1"/>
  <c r="CT71"/>
  <c r="U2063" i="34"/>
  <c r="V2096"/>
  <c r="GL72" i="1"/>
  <c r="HE72"/>
  <c r="P2958" i="34"/>
  <c r="P1348" i="30"/>
  <c r="Q99" i="35"/>
  <c r="R99" s="1"/>
  <c r="P1230" i="34"/>
  <c r="P565" i="30"/>
  <c r="Q45" i="35"/>
  <c r="R45" s="1"/>
  <c r="P1232" i="34"/>
  <c r="P567" i="30"/>
  <c r="U45" i="35"/>
  <c r="V45" s="1"/>
  <c r="P2705" i="34"/>
  <c r="P1235" i="30"/>
  <c r="W91" i="35"/>
  <c r="X91" s="1"/>
  <c r="P2831" i="34"/>
  <c r="P1291" i="30"/>
  <c r="S95" i="35"/>
  <c r="T95" s="1"/>
  <c r="P2927" i="34"/>
  <c r="AH1320" i="30"/>
  <c r="S98" i="35"/>
  <c r="T98" s="1"/>
  <c r="EL80" i="1"/>
  <c r="U2353" i="34"/>
  <c r="EL82" i="1"/>
  <c r="U2417" i="34"/>
  <c r="V2412"/>
  <c r="FU82" i="1"/>
  <c r="BX83"/>
  <c r="U2446" i="34"/>
  <c r="V2480"/>
  <c r="GL84" i="1"/>
  <c r="BA84"/>
  <c r="U2477" i="34"/>
  <c r="GH17" i="1"/>
  <c r="T335" i="34"/>
  <c r="P369"/>
  <c r="W18" i="35"/>
  <c r="X18" s="1"/>
  <c r="AH162" i="30"/>
  <c r="GH19" i="1"/>
  <c r="T399" i="34"/>
  <c r="GH20" i="1"/>
  <c r="T431" i="34"/>
  <c r="P465"/>
  <c r="W21" i="35"/>
  <c r="X21" s="1"/>
  <c r="P220" i="30"/>
  <c r="GH22" i="1"/>
  <c r="T495" i="34"/>
  <c r="W23" i="35"/>
  <c r="X23" s="1"/>
  <c r="P529" i="34"/>
  <c r="P249" i="30"/>
  <c r="GH24" i="1"/>
  <c r="T559" i="34"/>
  <c r="P593"/>
  <c r="W25" i="35"/>
  <c r="X25" s="1"/>
  <c r="P278" i="30"/>
  <c r="FW26" i="1"/>
  <c r="AZ26"/>
  <c r="T621" i="34"/>
  <c r="GK27" i="1"/>
  <c r="T656" i="34"/>
  <c r="BW28" i="1"/>
  <c r="FZ28"/>
  <c r="T686" i="34"/>
  <c r="GK29" i="1"/>
  <c r="T720" i="34"/>
  <c r="BW30" i="1"/>
  <c r="FZ30"/>
  <c r="T750" i="34"/>
  <c r="GK31" i="1"/>
  <c r="T784" i="34"/>
  <c r="BW32" i="1"/>
  <c r="FZ32"/>
  <c r="T814" i="34"/>
  <c r="GK33" i="1"/>
  <c r="T848" i="34"/>
  <c r="BW34" i="1"/>
  <c r="FZ34"/>
  <c r="T878" i="34"/>
  <c r="GK35" i="1"/>
  <c r="T912" i="34"/>
  <c r="GN36" i="1"/>
  <c r="T945" i="34"/>
  <c r="H37" i="1"/>
  <c r="H37" i="3"/>
  <c r="FW37" i="1"/>
  <c r="HE37" s="1"/>
  <c r="AZ37"/>
  <c r="T973" i="34"/>
  <c r="P1005"/>
  <c r="AH448" i="30"/>
  <c r="N38" i="35"/>
  <c r="O38" s="1"/>
  <c r="P1037" i="34"/>
  <c r="P477" i="30"/>
  <c r="N39" i="35"/>
  <c r="O39" s="1"/>
  <c r="P1038" i="34"/>
  <c r="P478" i="30"/>
  <c r="Q39" i="35"/>
  <c r="R39" s="1"/>
  <c r="P1041" i="34"/>
  <c r="P481" i="30"/>
  <c r="W39" i="35"/>
  <c r="X39" s="1"/>
  <c r="BA39" i="1"/>
  <c r="U1037" i="34"/>
  <c r="P1071"/>
  <c r="AH479" i="30"/>
  <c r="S40" i="35"/>
  <c r="T40" s="1"/>
  <c r="P1072" i="34"/>
  <c r="AH480" i="30"/>
  <c r="U40" i="35"/>
  <c r="V40" s="1"/>
  <c r="BW40" i="1"/>
  <c r="FZ40"/>
  <c r="HE40" s="1"/>
  <c r="T1070" i="34"/>
  <c r="CT41" i="1"/>
  <c r="U1103" i="34"/>
  <c r="DO42" i="1"/>
  <c r="GK42"/>
  <c r="T1136" i="34"/>
  <c r="P1165"/>
  <c r="P535" i="30"/>
  <c r="N43" i="35"/>
  <c r="O43" s="1"/>
  <c r="P1166" i="34"/>
  <c r="P536" i="30"/>
  <c r="Q43" i="35"/>
  <c r="R43" s="1"/>
  <c r="P1169" i="34"/>
  <c r="P539" i="30"/>
  <c r="W43" i="35"/>
  <c r="X43" s="1"/>
  <c r="BA43" i="1"/>
  <c r="U1165" i="34"/>
  <c r="P1199"/>
  <c r="AH537" i="30"/>
  <c r="S44" i="35"/>
  <c r="T44" s="1"/>
  <c r="P1200" i="34"/>
  <c r="AH538" i="30"/>
  <c r="U44" i="35"/>
  <c r="V44" s="1"/>
  <c r="BW44" i="1"/>
  <c r="FZ44"/>
  <c r="HE44" s="1"/>
  <c r="T1198" i="34"/>
  <c r="DP45" i="1"/>
  <c r="U1232" i="34"/>
  <c r="P1262"/>
  <c r="AH565" i="30"/>
  <c r="Q46" i="35"/>
  <c r="R46" s="1"/>
  <c r="P1263" i="34"/>
  <c r="AH566" i="30"/>
  <c r="S46" i="35"/>
  <c r="T46" s="1"/>
  <c r="BX46" i="1"/>
  <c r="U1262" i="34"/>
  <c r="BX74" i="1"/>
  <c r="U2158" i="34"/>
  <c r="V2544"/>
  <c r="GL86" i="1"/>
  <c r="GH86"/>
  <c r="CS86"/>
  <c r="T2543" i="34"/>
  <c r="EL87" i="1"/>
  <c r="U2577" i="34"/>
  <c r="V2573"/>
  <c r="FX87" i="1"/>
  <c r="GN88"/>
  <c r="EK88"/>
  <c r="T2609" i="34"/>
  <c r="V2606"/>
  <c r="GA88" i="1"/>
  <c r="V2673" i="34"/>
  <c r="GO90" i="1"/>
  <c r="P2732" i="34"/>
  <c r="AH1230" i="30"/>
  <c r="L92" i="35"/>
  <c r="M92" s="1"/>
  <c r="HE93" i="1"/>
  <c r="FT94"/>
  <c r="AD94"/>
  <c r="T2796" i="34"/>
  <c r="P2832"/>
  <c r="P1292" i="30"/>
  <c r="U95" i="35"/>
  <c r="V95" s="1"/>
  <c r="V2831" i="34"/>
  <c r="GI95" i="1"/>
  <c r="HE96"/>
  <c r="FT97"/>
  <c r="AD97"/>
  <c r="T2892" i="34"/>
  <c r="P2928"/>
  <c r="U98" i="35"/>
  <c r="V98" s="1"/>
  <c r="AH1321" i="30"/>
  <c r="V2927" i="34"/>
  <c r="GI98" i="1"/>
  <c r="P2157" i="34"/>
  <c r="AH970" i="30"/>
  <c r="N74" i="35"/>
  <c r="O74" s="1"/>
  <c r="V2157" i="34"/>
  <c r="FX74" i="1"/>
  <c r="V2191" i="34"/>
  <c r="GI75" i="1"/>
  <c r="GH76"/>
  <c r="HE76" s="1"/>
  <c r="CS76"/>
  <c r="T2223" i="34"/>
  <c r="AE76" i="1"/>
  <c r="U2220" i="34"/>
  <c r="P2252"/>
  <c r="L77" i="35"/>
  <c r="M77" s="1"/>
  <c r="P1027" i="30"/>
  <c r="V2289" i="34"/>
  <c r="GO78" i="1"/>
  <c r="P2320" i="34"/>
  <c r="P1060" i="30"/>
  <c r="U79" i="35"/>
  <c r="V79" s="1"/>
  <c r="P2321" i="34"/>
  <c r="P1061" i="30"/>
  <c r="W79" i="35"/>
  <c r="X79" s="1"/>
  <c r="V2318" i="34"/>
  <c r="GA79" i="1"/>
  <c r="V2348" i="34"/>
  <c r="FU80" i="1"/>
  <c r="V2385" i="34"/>
  <c r="GO81" i="1"/>
  <c r="V2381" i="34"/>
  <c r="FX81" i="1"/>
  <c r="V2513" i="34"/>
  <c r="GO85" i="1"/>
  <c r="V2509" i="34"/>
  <c r="FX85" i="1"/>
  <c r="P333" i="34"/>
  <c r="P158" i="30"/>
  <c r="N17" i="35"/>
  <c r="O17" s="1"/>
  <c r="P334" i="34"/>
  <c r="P159" i="30"/>
  <c r="Q17" i="35"/>
  <c r="R17" s="1"/>
  <c r="GN17" i="1"/>
  <c r="T337" i="34"/>
  <c r="H18" i="1"/>
  <c r="H18" i="3"/>
  <c r="FW18" i="1"/>
  <c r="HE18" s="1"/>
  <c r="G379" i="34" s="1"/>
  <c r="AZ18" i="1"/>
  <c r="T365" i="34"/>
  <c r="P397"/>
  <c r="P187" i="30"/>
  <c r="N19" i="35"/>
  <c r="O19" s="1"/>
  <c r="P398" i="34"/>
  <c r="P188" i="30"/>
  <c r="Q19" i="35"/>
  <c r="R19" s="1"/>
  <c r="GN19" i="1"/>
  <c r="T401" i="34"/>
  <c r="H20" i="1"/>
  <c r="H20" i="3"/>
  <c r="GN20" i="1"/>
  <c r="T433" i="34"/>
  <c r="H21" i="1"/>
  <c r="H21" i="3"/>
  <c r="AZ21" i="1"/>
  <c r="FW21"/>
  <c r="HE21" s="1"/>
  <c r="T461" i="34"/>
  <c r="P493"/>
  <c r="N22" i="35"/>
  <c r="O22" s="1"/>
  <c r="AH216" i="30"/>
  <c r="P494" i="34"/>
  <c r="AH217" i="30"/>
  <c r="Q22" i="35"/>
  <c r="R22" s="1"/>
  <c r="GN22" i="1"/>
  <c r="T497" i="34"/>
  <c r="H23" i="1"/>
  <c r="H23" i="3"/>
  <c r="AZ23" i="1"/>
  <c r="FW23"/>
  <c r="HE23" s="1"/>
  <c r="T525" i="34"/>
  <c r="P557"/>
  <c r="N24" i="35"/>
  <c r="O24" s="1"/>
  <c r="AH245" i="30"/>
  <c r="P558" i="34"/>
  <c r="AH246" i="30"/>
  <c r="Q24" i="35"/>
  <c r="R24" s="1"/>
  <c r="GN24" i="1"/>
  <c r="T561" i="34"/>
  <c r="H25" i="1"/>
  <c r="H25" i="3"/>
  <c r="AZ25" i="1"/>
  <c r="FW25"/>
  <c r="HE25" s="1"/>
  <c r="T589" i="34"/>
  <c r="P621"/>
  <c r="N26" i="35"/>
  <c r="O26" s="1"/>
  <c r="AH274" i="30"/>
  <c r="P622" i="34"/>
  <c r="AH275" i="30"/>
  <c r="Q26" i="35"/>
  <c r="R26" s="1"/>
  <c r="GH26" i="1"/>
  <c r="T623" i="34"/>
  <c r="FZ27" i="1"/>
  <c r="HE27" s="1"/>
  <c r="BW27"/>
  <c r="T654" i="34"/>
  <c r="GK28" i="1"/>
  <c r="T688" i="34"/>
  <c r="FZ29" i="1"/>
  <c r="HE29" s="1"/>
  <c r="BW29"/>
  <c r="T718" i="34"/>
  <c r="GK30" i="1"/>
  <c r="T752" i="34"/>
  <c r="BW31" i="1"/>
  <c r="FZ31"/>
  <c r="HE31" s="1"/>
  <c r="T782" i="34"/>
  <c r="GK32" i="1"/>
  <c r="T816" i="34"/>
  <c r="BW33" i="1"/>
  <c r="FZ33"/>
  <c r="HE33" s="1"/>
  <c r="T846" i="34"/>
  <c r="GK34" i="1"/>
  <c r="T880" i="34"/>
  <c r="BW35" i="1"/>
  <c r="FZ35"/>
  <c r="HE35" s="1"/>
  <c r="T910" i="34"/>
  <c r="GH36" i="1"/>
  <c r="T943" i="34"/>
  <c r="P977"/>
  <c r="W37" i="35"/>
  <c r="X37" s="1"/>
  <c r="P452" i="30"/>
  <c r="P1006" i="34"/>
  <c r="AH449" i="30"/>
  <c r="Q38" i="35"/>
  <c r="R38" s="1"/>
  <c r="GK38" i="1"/>
  <c r="T1008" i="34"/>
  <c r="DO39" i="1"/>
  <c r="GK39"/>
  <c r="T1040" i="34"/>
  <c r="P1069"/>
  <c r="AH477" i="30"/>
  <c r="N40" i="35"/>
  <c r="O40" s="1"/>
  <c r="P1070" i="34"/>
  <c r="AH478" i="30"/>
  <c r="Q40" i="35"/>
  <c r="R40" s="1"/>
  <c r="P1073" i="34"/>
  <c r="AH481" i="30"/>
  <c r="W40" i="35"/>
  <c r="X40" s="1"/>
  <c r="BA40" i="1"/>
  <c r="U1069" i="34"/>
  <c r="P1103"/>
  <c r="P508" i="30"/>
  <c r="S41" i="35"/>
  <c r="T41" s="1"/>
  <c r="P1104" i="34"/>
  <c r="P509" i="30"/>
  <c r="U41" i="35"/>
  <c r="V41" s="1"/>
  <c r="BW41" i="1"/>
  <c r="FZ41"/>
  <c r="T1102" i="34"/>
  <c r="CT42" i="1"/>
  <c r="U1135" i="34"/>
  <c r="DO43" i="1"/>
  <c r="GK43"/>
  <c r="T1168" i="34"/>
  <c r="P1197"/>
  <c r="AH535" i="30"/>
  <c r="N44" i="35"/>
  <c r="O44" s="1"/>
  <c r="P1198" i="34"/>
  <c r="AH536" i="30"/>
  <c r="Q44" i="35"/>
  <c r="R44" s="1"/>
  <c r="P1201" i="34"/>
  <c r="AH539" i="30"/>
  <c r="W44" i="35"/>
  <c r="X44" s="1"/>
  <c r="BA44" i="1"/>
  <c r="U1197" i="34"/>
  <c r="GN45" i="1"/>
  <c r="EK45"/>
  <c r="T1233" i="34"/>
  <c r="GH46" i="1"/>
  <c r="CS46"/>
  <c r="T1263" i="34"/>
  <c r="FW46" i="1"/>
  <c r="AZ46"/>
  <c r="T1261" i="34"/>
  <c r="P2671"/>
  <c r="AH1204" i="30"/>
  <c r="S90" i="35"/>
  <c r="T90" s="1"/>
  <c r="P2833" i="34"/>
  <c r="P1293" i="30"/>
  <c r="W95" i="35"/>
  <c r="X95" s="1"/>
  <c r="EK6" i="1"/>
  <c r="EL6" s="1"/>
  <c r="EM11"/>
  <c r="EM9"/>
  <c r="EM16"/>
  <c r="EM13"/>
  <c r="EM7"/>
  <c r="EM15"/>
  <c r="EM12"/>
  <c r="EM8"/>
  <c r="EM14"/>
  <c r="EM10"/>
  <c r="V2958" i="34"/>
  <c r="GA99" i="1"/>
  <c r="V2989" i="34"/>
  <c r="FX100" i="1"/>
  <c r="CT101"/>
  <c r="U3023" i="34"/>
  <c r="V3085"/>
  <c r="FX103" i="1"/>
  <c r="V3117" i="34"/>
  <c r="FX104" i="1"/>
  <c r="CT105"/>
  <c r="U3151" i="34"/>
  <c r="BA106" i="1"/>
  <c r="U3181" i="34"/>
  <c r="V2960"/>
  <c r="GL99" i="1"/>
  <c r="BA99"/>
  <c r="U2957" i="34"/>
  <c r="BA101" i="1"/>
  <c r="U3021" i="34"/>
  <c r="V3056"/>
  <c r="GL102" i="1"/>
  <c r="BA102"/>
  <c r="U3053" i="34"/>
  <c r="HE103" i="1"/>
  <c r="DP104"/>
  <c r="U3120" i="34"/>
  <c r="BA105" i="1"/>
  <c r="U3149" i="34"/>
  <c r="V3182"/>
  <c r="GA106" i="1"/>
  <c r="BA88"/>
  <c r="U2605" i="34"/>
  <c r="BX89" i="1"/>
  <c r="U2638" i="34"/>
  <c r="HE90" i="1"/>
  <c r="FE38"/>
  <c r="GT38"/>
  <c r="T1013" i="34"/>
  <c r="AB38" i="35"/>
  <c r="FE12" i="1"/>
  <c r="GT12"/>
  <c r="T181" i="34"/>
  <c r="AB12" i="35"/>
  <c r="FE16" i="1"/>
  <c r="GT16"/>
  <c r="T309" i="34"/>
  <c r="AB16" i="35"/>
  <c r="HX9" i="1"/>
  <c r="BO110"/>
  <c r="BQ110"/>
  <c r="HX10"/>
  <c r="BU110"/>
  <c r="HX12"/>
  <c r="GQ15"/>
  <c r="EU15"/>
  <c r="T276" i="34"/>
  <c r="Y15" i="35"/>
  <c r="EU11" i="1"/>
  <c r="GQ11"/>
  <c r="T148" i="34"/>
  <c r="Y11" i="35"/>
  <c r="FE9" i="1"/>
  <c r="GT9"/>
  <c r="T85" i="34"/>
  <c r="AB9" i="35"/>
  <c r="GT13" i="1"/>
  <c r="FE13"/>
  <c r="T213" i="34"/>
  <c r="AB13" i="35"/>
  <c r="P2926" i="34"/>
  <c r="Q98" i="35"/>
  <c r="R98" s="1"/>
  <c r="AH1319" i="30"/>
  <c r="EL70" i="1"/>
  <c r="U2033" i="34"/>
  <c r="DP71" i="1"/>
  <c r="U2064" i="34"/>
  <c r="CT73" i="1"/>
  <c r="U2127" i="34"/>
  <c r="HE75" i="1"/>
  <c r="CT99"/>
  <c r="U2959" i="34"/>
  <c r="BX100" i="1"/>
  <c r="U2990" i="34"/>
  <c r="V3022"/>
  <c r="GA101" i="1"/>
  <c r="CT102"/>
  <c r="U3055" i="34"/>
  <c r="V3089"/>
  <c r="GO103" i="1"/>
  <c r="V3150" i="34"/>
  <c r="GA105" i="1"/>
  <c r="EL106"/>
  <c r="U3185" i="34"/>
  <c r="P2544"/>
  <c r="AH1147" i="30"/>
  <c r="U86" i="35"/>
  <c r="V86" s="1"/>
  <c r="P2545" i="34"/>
  <c r="AH1148" i="30"/>
  <c r="W86" i="35"/>
  <c r="X86" s="1"/>
  <c r="P2572" i="34"/>
  <c r="L87" i="35"/>
  <c r="M87" s="1"/>
  <c r="P1172" i="30"/>
  <c r="P2607" i="34"/>
  <c r="AH1175" i="30"/>
  <c r="S88" i="35"/>
  <c r="T88" s="1"/>
  <c r="V2608" i="34"/>
  <c r="GL88" i="1"/>
  <c r="HE88"/>
  <c r="EL89"/>
  <c r="U2641" i="34"/>
  <c r="FT89" i="1"/>
  <c r="AD89"/>
  <c r="T2636" i="34"/>
  <c r="V2671"/>
  <c r="GI90" i="1"/>
  <c r="GH91"/>
  <c r="HE91" s="1"/>
  <c r="CS91"/>
  <c r="T2703" i="34"/>
  <c r="AE91" i="1"/>
  <c r="U2700" i="34"/>
  <c r="EL92" i="1"/>
  <c r="U2737" i="34"/>
  <c r="FT92" i="1"/>
  <c r="AD92"/>
  <c r="T2732" i="34"/>
  <c r="P2768"/>
  <c r="P1263" i="30"/>
  <c r="U93" i="35"/>
  <c r="V93" s="1"/>
  <c r="P2769" i="34"/>
  <c r="P1264" i="30"/>
  <c r="W93" i="35"/>
  <c r="X93" s="1"/>
  <c r="V2766" i="34"/>
  <c r="GA93" i="1"/>
  <c r="P2796" i="34"/>
  <c r="AH1259" i="30"/>
  <c r="L94" i="35"/>
  <c r="M94" s="1"/>
  <c r="V2833" i="34"/>
  <c r="GO95" i="1"/>
  <c r="P2864" i="34"/>
  <c r="AH1292" i="30"/>
  <c r="U96" i="35"/>
  <c r="V96" s="1"/>
  <c r="P2865" i="34"/>
  <c r="AH1293" i="30"/>
  <c r="W96" i="35"/>
  <c r="X96" s="1"/>
  <c r="V2862" i="34"/>
  <c r="GA96" i="1"/>
  <c r="P2892" i="34"/>
  <c r="L97" i="35"/>
  <c r="M97" s="1"/>
  <c r="P1317" i="30"/>
  <c r="V2929" i="34"/>
  <c r="GO98" i="1"/>
  <c r="V2991" i="34"/>
  <c r="GI100" i="1"/>
  <c r="AE100"/>
  <c r="U2988" i="34"/>
  <c r="V3020"/>
  <c r="FU101" i="1"/>
  <c r="EL102"/>
  <c r="U3057" i="34"/>
  <c r="V3052"/>
  <c r="FU102" i="1"/>
  <c r="DP103"/>
  <c r="U3088" i="34"/>
  <c r="V3119"/>
  <c r="GI104" i="1"/>
  <c r="V3148" i="34"/>
  <c r="FU105" i="1"/>
  <c r="V2828" i="34"/>
  <c r="FU95" i="1"/>
  <c r="V2924" i="34"/>
  <c r="FU98" i="1"/>
  <c r="FY15"/>
  <c r="BW15"/>
  <c r="FY13"/>
  <c r="BW13"/>
  <c r="FY8"/>
  <c r="BW8"/>
  <c r="FY16"/>
  <c r="BW16"/>
  <c r="FY11"/>
  <c r="BW11"/>
  <c r="FY7"/>
  <c r="BW7"/>
  <c r="EV7"/>
  <c r="U20" i="34"/>
  <c r="Z7" i="35"/>
  <c r="EV8" i="1"/>
  <c r="U52" i="34"/>
  <c r="Z8" i="35"/>
  <c r="EV9" i="1"/>
  <c r="U84" i="34"/>
  <c r="Z9" i="35"/>
  <c r="FO16" i="1"/>
  <c r="GW16"/>
  <c r="T310" i="34"/>
  <c r="AE16" i="35"/>
  <c r="GW14" i="1"/>
  <c r="FO14"/>
  <c r="T246" i="34"/>
  <c r="AE14" i="35"/>
  <c r="FO12" i="1"/>
  <c r="GW12"/>
  <c r="T182" i="34"/>
  <c r="AE12" i="35"/>
  <c r="GW10" i="1"/>
  <c r="FO10"/>
  <c r="T118" i="34"/>
  <c r="AE10" i="35"/>
  <c r="GW8" i="1"/>
  <c r="FO8"/>
  <c r="T54" i="34"/>
  <c r="AE8" i="35"/>
  <c r="FO38" i="1"/>
  <c r="GW38"/>
  <c r="T1014" i="34"/>
  <c r="AE38" i="35"/>
  <c r="FO36" i="1"/>
  <c r="GW36"/>
  <c r="T950" i="34"/>
  <c r="AE36" i="35"/>
  <c r="FO34" i="1"/>
  <c r="GW34"/>
  <c r="T886" i="34"/>
  <c r="AE34" i="35"/>
  <c r="FO32" i="1"/>
  <c r="GW32"/>
  <c r="T822" i="34"/>
  <c r="AE32" i="35"/>
  <c r="FO30" i="1"/>
  <c r="GW30"/>
  <c r="T758" i="34"/>
  <c r="AE30" i="35"/>
  <c r="FO28" i="1"/>
  <c r="GW28"/>
  <c r="T694" i="34"/>
  <c r="AE28" i="35"/>
  <c r="FO26" i="1"/>
  <c r="GW26"/>
  <c r="T630" i="34"/>
  <c r="AE26" i="35"/>
  <c r="FO24" i="1"/>
  <c r="GW24"/>
  <c r="T566" i="34"/>
  <c r="AE24" i="35"/>
  <c r="FO22" i="1"/>
  <c r="GW22"/>
  <c r="T502" i="34"/>
  <c r="AE22" i="35"/>
  <c r="FO20" i="1"/>
  <c r="GW20"/>
  <c r="T438" i="34"/>
  <c r="AE20" i="35"/>
  <c r="FO18" i="1"/>
  <c r="GW18"/>
  <c r="T374" i="34"/>
  <c r="AE18" i="35"/>
  <c r="FE10" i="1"/>
  <c r="GT10"/>
  <c r="T117" i="34"/>
  <c r="AB10" i="35"/>
  <c r="FE14" i="1"/>
  <c r="GT14"/>
  <c r="T245" i="34"/>
  <c r="AB14" i="35"/>
  <c r="FE17" i="1"/>
  <c r="GT17"/>
  <c r="T341" i="34"/>
  <c r="AB17" i="35"/>
  <c r="GT21" i="1"/>
  <c r="FE21"/>
  <c r="T469" i="34"/>
  <c r="AB21" i="35"/>
  <c r="GT25" i="1"/>
  <c r="FE25"/>
  <c r="T597" i="34"/>
  <c r="AB25" i="35"/>
  <c r="GT29" i="1"/>
  <c r="FE29"/>
  <c r="T725" i="34"/>
  <c r="AB29" i="35"/>
  <c r="FE33" i="1"/>
  <c r="GT33"/>
  <c r="T853" i="34"/>
  <c r="AB33" i="35"/>
  <c r="FE37" i="1"/>
  <c r="GT37"/>
  <c r="T981" i="34"/>
  <c r="AB37" i="35"/>
  <c r="BQ112" i="1"/>
  <c r="HZ10"/>
  <c r="BM112"/>
  <c r="BW112" s="1"/>
  <c r="BY112" s="1"/>
  <c r="HZ8"/>
  <c r="HZ13" s="1"/>
  <c r="HZ14" s="1"/>
  <c r="EU38"/>
  <c r="GQ38"/>
  <c r="T1012" i="34"/>
  <c r="Y38" i="35"/>
  <c r="EU34" i="1"/>
  <c r="GQ34"/>
  <c r="T884" i="34"/>
  <c r="Y34" i="35"/>
  <c r="EU30" i="1"/>
  <c r="GQ30"/>
  <c r="T756" i="34"/>
  <c r="Y30" i="35"/>
  <c r="EU26" i="1"/>
  <c r="GQ26"/>
  <c r="T628" i="34"/>
  <c r="Y26" i="35"/>
  <c r="EU22" i="1"/>
  <c r="GQ22"/>
  <c r="T500" i="34"/>
  <c r="Y22" i="35"/>
  <c r="EU18" i="1"/>
  <c r="GQ18"/>
  <c r="T372" i="34"/>
  <c r="Y18" i="35"/>
  <c r="FE20" i="1"/>
  <c r="GT20"/>
  <c r="T437" i="34"/>
  <c r="AB20" i="35"/>
  <c r="FE24" i="1"/>
  <c r="GT24"/>
  <c r="T565" i="34"/>
  <c r="AB24" i="35"/>
  <c r="FE28" i="1"/>
  <c r="GT28"/>
  <c r="T693" i="34"/>
  <c r="AB28" i="35"/>
  <c r="FE32" i="1"/>
  <c r="GT32"/>
  <c r="T821" i="34"/>
  <c r="AB32" i="35"/>
  <c r="FE36" i="1"/>
  <c r="GT36"/>
  <c r="T949" i="34"/>
  <c r="AB36" i="35"/>
  <c r="HE41" i="1"/>
  <c r="EM17"/>
  <c r="EM36"/>
  <c r="EM34"/>
  <c r="EM31"/>
  <c r="EM29"/>
  <c r="EM27"/>
  <c r="EM38"/>
  <c r="EM26"/>
  <c r="EM24"/>
  <c r="EM21"/>
  <c r="EM20"/>
  <c r="DQ37"/>
  <c r="DQ33"/>
  <c r="DQ29"/>
  <c r="DQ25"/>
  <c r="DQ21"/>
  <c r="DQ17"/>
  <c r="DQ36"/>
  <c r="AH423" i="30"/>
  <c r="P945" i="34"/>
  <c r="W36" i="35"/>
  <c r="X36" s="1"/>
  <c r="AH278" i="30"/>
  <c r="P625" i="34"/>
  <c r="W26" i="35"/>
  <c r="X26" s="1"/>
  <c r="AH452" i="30"/>
  <c r="P1009" i="34"/>
  <c r="W38" i="35"/>
  <c r="X38" s="1"/>
  <c r="EL18" i="1"/>
  <c r="U369" i="34"/>
  <c r="AH161" i="30"/>
  <c r="P368" i="34"/>
  <c r="U18" i="35"/>
  <c r="V18" s="1"/>
  <c r="AH219" i="30"/>
  <c r="P496" i="34"/>
  <c r="U22" i="35"/>
  <c r="V22" s="1"/>
  <c r="AH277" i="30"/>
  <c r="P624" i="34"/>
  <c r="U26" i="35"/>
  <c r="V26" s="1"/>
  <c r="AH335" i="30"/>
  <c r="P752" i="34"/>
  <c r="U30" i="35"/>
  <c r="V30" s="1"/>
  <c r="AH393" i="30"/>
  <c r="P880" i="34"/>
  <c r="U34" i="35"/>
  <c r="V34" s="1"/>
  <c r="AH451" i="30"/>
  <c r="P1008" i="34"/>
  <c r="U38" i="35"/>
  <c r="V38" s="1"/>
  <c r="U19"/>
  <c r="V19" s="1"/>
  <c r="P400" i="34"/>
  <c r="P190" i="30"/>
  <c r="U23" i="35"/>
  <c r="V23" s="1"/>
  <c r="P528" i="34"/>
  <c r="P248" i="30"/>
  <c r="U27" i="35"/>
  <c r="V27" s="1"/>
  <c r="P656" i="34"/>
  <c r="P306" i="30"/>
  <c r="U31" i="35"/>
  <c r="V31" s="1"/>
  <c r="P784" i="34"/>
  <c r="P364" i="30"/>
  <c r="P422"/>
  <c r="P912" i="34"/>
  <c r="U35" i="35"/>
  <c r="V35" s="1"/>
  <c r="AH190" i="30"/>
  <c r="P432" i="34"/>
  <c r="U20" i="35"/>
  <c r="V20" s="1"/>
  <c r="AH248" i="30"/>
  <c r="P560" i="34"/>
  <c r="U24" i="35"/>
  <c r="V24" s="1"/>
  <c r="AH306" i="30"/>
  <c r="P688" i="34"/>
  <c r="U28" i="35"/>
  <c r="V28" s="1"/>
  <c r="AH364" i="30"/>
  <c r="P816" i="34"/>
  <c r="U32" i="35"/>
  <c r="V32" s="1"/>
  <c r="AH422" i="30"/>
  <c r="P944" i="34"/>
  <c r="U36" i="35"/>
  <c r="V36" s="1"/>
  <c r="P161" i="30"/>
  <c r="P336" i="34"/>
  <c r="U17" i="35"/>
  <c r="V17" s="1"/>
  <c r="U21"/>
  <c r="V21" s="1"/>
  <c r="P464" i="34"/>
  <c r="P219" i="30"/>
  <c r="U25" i="35"/>
  <c r="V25" s="1"/>
  <c r="P592" i="34"/>
  <c r="P277" i="30"/>
  <c r="U29" i="35"/>
  <c r="V29" s="1"/>
  <c r="P720" i="34"/>
  <c r="P335" i="30"/>
  <c r="U33" i="35"/>
  <c r="V33" s="1"/>
  <c r="P848" i="34"/>
  <c r="P393" i="30"/>
  <c r="U37" i="35"/>
  <c r="V37" s="1"/>
  <c r="P976" i="34"/>
  <c r="P451" i="30"/>
  <c r="DP34" i="1"/>
  <c r="U880" i="34"/>
  <c r="U816"/>
  <c r="DP32" i="1"/>
  <c r="DP30"/>
  <c r="U752" i="34"/>
  <c r="DP28" i="1"/>
  <c r="U688" i="34"/>
  <c r="U624"/>
  <c r="DP26" i="1"/>
  <c r="U560" i="34"/>
  <c r="DP24" i="1"/>
  <c r="U496" i="34"/>
  <c r="DP22" i="1"/>
  <c r="DP20"/>
  <c r="U432" i="34"/>
  <c r="DP18" i="1"/>
  <c r="U368" i="34"/>
  <c r="U2894" l="1"/>
  <c r="BX97" i="1"/>
  <c r="U2736" i="34"/>
  <c r="DP92" i="1"/>
  <c r="BB10"/>
  <c r="BB14"/>
  <c r="BB28"/>
  <c r="BB31"/>
  <c r="BB33"/>
  <c r="BB35"/>
  <c r="BB7"/>
  <c r="BB11"/>
  <c r="BB16"/>
  <c r="BB29"/>
  <c r="BB8"/>
  <c r="BB13"/>
  <c r="BB15"/>
  <c r="BB30"/>
  <c r="BB32"/>
  <c r="BB34"/>
  <c r="BB36"/>
  <c r="BB9"/>
  <c r="BB12"/>
  <c r="BB27"/>
  <c r="AZ6"/>
  <c r="BA6" s="1"/>
  <c r="AF15"/>
  <c r="AF14"/>
  <c r="AF13"/>
  <c r="AF10"/>
  <c r="AF7"/>
  <c r="AF26"/>
  <c r="AF12"/>
  <c r="AF16"/>
  <c r="AF11"/>
  <c r="AF9"/>
  <c r="AF8"/>
  <c r="T3147" i="34"/>
  <c r="T3019"/>
  <c r="T3179"/>
  <c r="T3051"/>
  <c r="T2891"/>
  <c r="T2731"/>
  <c r="T2571"/>
  <c r="T2827"/>
  <c r="T2603"/>
  <c r="T2443"/>
  <c r="T2347"/>
  <c r="T2155"/>
  <c r="T2059"/>
  <c r="T2955"/>
  <c r="T2763"/>
  <c r="T2539"/>
  <c r="T2411"/>
  <c r="T2219"/>
  <c r="T1963"/>
  <c r="T1835"/>
  <c r="T1707"/>
  <c r="T1611"/>
  <c r="T1515"/>
  <c r="T1387"/>
  <c r="T1227"/>
  <c r="T1163"/>
  <c r="T1099"/>
  <c r="T1035"/>
  <c r="T907"/>
  <c r="T843"/>
  <c r="T779"/>
  <c r="T715"/>
  <c r="T651"/>
  <c r="T267"/>
  <c r="T203"/>
  <c r="T139"/>
  <c r="T11"/>
  <c r="T2187"/>
  <c r="T1899"/>
  <c r="T1771"/>
  <c r="T1643"/>
  <c r="T1451"/>
  <c r="T1323"/>
  <c r="T1259"/>
  <c r="T971"/>
  <c r="T587"/>
  <c r="T523"/>
  <c r="T459"/>
  <c r="T395"/>
  <c r="T331"/>
  <c r="T43"/>
  <c r="AF21" i="1"/>
  <c r="AF22"/>
  <c r="AF28"/>
  <c r="AF32"/>
  <c r="AF36"/>
  <c r="AF20"/>
  <c r="AF19"/>
  <c r="AF25"/>
  <c r="AF31"/>
  <c r="AF35"/>
  <c r="T3115" i="34"/>
  <c r="AD6" i="1"/>
  <c r="T3083" i="34"/>
  <c r="T2987"/>
  <c r="T2795"/>
  <c r="T2635"/>
  <c r="T2923"/>
  <c r="T2699"/>
  <c r="T2507"/>
  <c r="T2379"/>
  <c r="T2251"/>
  <c r="T2123"/>
  <c r="T2027"/>
  <c r="T2859"/>
  <c r="T2667"/>
  <c r="T2475"/>
  <c r="T2283"/>
  <c r="T2091"/>
  <c r="T1931"/>
  <c r="T1803"/>
  <c r="T1675"/>
  <c r="T1579"/>
  <c r="T1483"/>
  <c r="T1355"/>
  <c r="T1195"/>
  <c r="T1131"/>
  <c r="T1067"/>
  <c r="T939"/>
  <c r="T875"/>
  <c r="T811"/>
  <c r="T747"/>
  <c r="T683"/>
  <c r="T299"/>
  <c r="T235"/>
  <c r="T171"/>
  <c r="T107"/>
  <c r="T2315"/>
  <c r="T1995"/>
  <c r="T1867"/>
  <c r="T1739"/>
  <c r="T1547"/>
  <c r="T1419"/>
  <c r="T1291"/>
  <c r="T1003"/>
  <c r="T619"/>
  <c r="T555"/>
  <c r="T491"/>
  <c r="T427"/>
  <c r="T363"/>
  <c r="T75"/>
  <c r="AF17" i="1"/>
  <c r="AF18"/>
  <c r="AF24"/>
  <c r="AF30"/>
  <c r="AF34"/>
  <c r="AF38"/>
  <c r="AF27"/>
  <c r="AF23"/>
  <c r="AF29"/>
  <c r="AF33"/>
  <c r="AF37"/>
  <c r="CS6"/>
  <c r="CT6" s="1"/>
  <c r="CU16"/>
  <c r="CU11"/>
  <c r="CU9"/>
  <c r="CU7"/>
  <c r="CU15"/>
  <c r="CU14"/>
  <c r="CU13"/>
  <c r="CU10"/>
  <c r="CU8"/>
  <c r="CU12"/>
  <c r="CU19"/>
  <c r="CU29"/>
  <c r="CU32"/>
  <c r="CU35"/>
  <c r="CU37"/>
  <c r="CU18"/>
  <c r="CU21"/>
  <c r="CU23"/>
  <c r="CU25"/>
  <c r="CU28"/>
  <c r="CU34"/>
  <c r="CU27"/>
  <c r="CU31"/>
  <c r="CU33"/>
  <c r="CU36"/>
  <c r="CU38"/>
  <c r="CU17"/>
  <c r="CU20"/>
  <c r="CU22"/>
  <c r="CU24"/>
  <c r="CU26"/>
  <c r="CU30"/>
  <c r="U2861" i="34"/>
  <c r="BA96" i="1"/>
  <c r="V2031" i="34"/>
  <c r="GI70" i="1"/>
  <c r="V2640" i="34"/>
  <c r="GL89" i="1"/>
  <c r="HE32"/>
  <c r="HE28"/>
  <c r="HE39"/>
  <c r="HW13"/>
  <c r="HW14" s="1"/>
  <c r="U2798" i="34"/>
  <c r="BX94" i="1"/>
  <c r="U2765" i="34"/>
  <c r="BA93" i="1"/>
  <c r="GL74"/>
  <c r="V2160" i="34"/>
  <c r="V2256"/>
  <c r="GL77" i="1"/>
  <c r="U2093" i="34"/>
  <c r="BA72" i="1"/>
  <c r="GA87"/>
  <c r="V2574" i="34"/>
  <c r="FX76" i="1"/>
  <c r="V2221" i="34"/>
  <c r="GO73" i="1"/>
  <c r="V2129" i="34"/>
  <c r="U1871"/>
  <c r="CT65" i="1"/>
  <c r="BX71"/>
  <c r="U2062" i="34"/>
  <c r="BA69" i="1"/>
  <c r="U1997" i="34"/>
  <c r="U1966"/>
  <c r="BX68" i="1"/>
  <c r="HE34"/>
  <c r="HE30"/>
  <c r="HE43"/>
  <c r="HE38"/>
  <c r="BW109"/>
  <c r="BY109" s="1"/>
  <c r="BW111"/>
  <c r="BY111" s="1"/>
  <c r="HF91"/>
  <c r="G2715" i="34"/>
  <c r="G923"/>
  <c r="G795"/>
  <c r="G731"/>
  <c r="G891"/>
  <c r="G763"/>
  <c r="HF43" i="1"/>
  <c r="G1179" i="34"/>
  <c r="HF78" i="1"/>
  <c r="G2299" i="34"/>
  <c r="G1019"/>
  <c r="G859"/>
  <c r="G667"/>
  <c r="HF76" i="1"/>
  <c r="G2235" i="34"/>
  <c r="G827"/>
  <c r="G699"/>
  <c r="HF69" i="1"/>
  <c r="G2011" i="34"/>
  <c r="HF39" i="1"/>
  <c r="G1051" i="34"/>
  <c r="GJ17" i="1"/>
  <c r="DO17"/>
  <c r="GJ25"/>
  <c r="DO25"/>
  <c r="GJ33"/>
  <c r="DO33"/>
  <c r="GM20"/>
  <c r="EK20"/>
  <c r="GM24"/>
  <c r="EK24"/>
  <c r="GM38"/>
  <c r="EK38"/>
  <c r="GM29"/>
  <c r="EK29"/>
  <c r="GM34"/>
  <c r="EK34"/>
  <c r="GM17"/>
  <c r="EK17"/>
  <c r="HF41"/>
  <c r="G1115" i="34"/>
  <c r="FF36" i="1"/>
  <c r="U949" i="34"/>
  <c r="AC36" i="35"/>
  <c r="FF32" i="1"/>
  <c r="U821" i="34"/>
  <c r="AC32" i="35"/>
  <c r="FF28" i="1"/>
  <c r="U693" i="34"/>
  <c r="AC28" i="35"/>
  <c r="FF24" i="1"/>
  <c r="U565" i="34"/>
  <c r="AC24" i="35"/>
  <c r="FF20" i="1"/>
  <c r="U437" i="34"/>
  <c r="AC20" i="35"/>
  <c r="EV18" i="1"/>
  <c r="U372" i="34"/>
  <c r="Z18" i="35"/>
  <c r="EV22" i="1"/>
  <c r="U500" i="34"/>
  <c r="Z22" i="35"/>
  <c r="EV26" i="1"/>
  <c r="U628" i="34"/>
  <c r="Z26" i="35"/>
  <c r="EV30" i="1"/>
  <c r="U756" i="34"/>
  <c r="Z30" i="35"/>
  <c r="EV34" i="1"/>
  <c r="U884" i="34"/>
  <c r="Z34" i="35"/>
  <c r="EV38" i="1"/>
  <c r="U1012" i="34"/>
  <c r="Z38" i="35"/>
  <c r="FF37" i="1"/>
  <c r="U981" i="34"/>
  <c r="AC37" i="35"/>
  <c r="FF33" i="1"/>
  <c r="U853" i="34"/>
  <c r="AC33" i="35"/>
  <c r="FF17" i="1"/>
  <c r="U341" i="34"/>
  <c r="AC17" i="35"/>
  <c r="FF14" i="1"/>
  <c r="U245" i="34"/>
  <c r="AC14" i="35"/>
  <c r="FF10" i="1"/>
  <c r="U117" i="34"/>
  <c r="AC10" i="35"/>
  <c r="FP18" i="1"/>
  <c r="U374" i="34"/>
  <c r="AF18" i="35"/>
  <c r="FP20" i="1"/>
  <c r="U438" i="34"/>
  <c r="AF20" i="35"/>
  <c r="FP22" i="1"/>
  <c r="U502" i="34"/>
  <c r="AF22" i="35"/>
  <c r="FP24" i="1"/>
  <c r="U566" i="34"/>
  <c r="AF24" i="35"/>
  <c r="FP26" i="1"/>
  <c r="U630" i="34"/>
  <c r="AF26" i="35"/>
  <c r="FP28" i="1"/>
  <c r="U694" i="34"/>
  <c r="AF28" i="35"/>
  <c r="FP30" i="1"/>
  <c r="U758" i="34"/>
  <c r="AF30" i="35"/>
  <c r="FP32" i="1"/>
  <c r="U822" i="34"/>
  <c r="AF32" i="35"/>
  <c r="FP34" i="1"/>
  <c r="U886" i="34"/>
  <c r="AF34" i="35"/>
  <c r="FP36" i="1"/>
  <c r="U950" i="34"/>
  <c r="AF36" i="35"/>
  <c r="FP38" i="1"/>
  <c r="U1014" i="34"/>
  <c r="AF38" i="35"/>
  <c r="FP12" i="1"/>
  <c r="U182" i="34"/>
  <c r="AF12" i="35"/>
  <c r="FP16" i="1"/>
  <c r="U310" i="34"/>
  <c r="AF16" i="35"/>
  <c r="GR8" i="1"/>
  <c r="V52" i="34"/>
  <c r="AA8" i="35"/>
  <c r="BX7" i="1"/>
  <c r="U14" i="34"/>
  <c r="BX11" i="1"/>
  <c r="U142" i="34"/>
  <c r="BX16" i="1"/>
  <c r="U302" i="34"/>
  <c r="BX8" i="1"/>
  <c r="U46" i="34"/>
  <c r="BX13" i="1"/>
  <c r="U206" i="34"/>
  <c r="BX15" i="1"/>
  <c r="U270" i="34"/>
  <c r="HE92" i="1"/>
  <c r="V2737" i="34"/>
  <c r="GO92" i="1"/>
  <c r="V2700" i="34"/>
  <c r="FU91" i="1"/>
  <c r="U2703" i="34"/>
  <c r="CT91" i="1"/>
  <c r="HE89"/>
  <c r="V2641" i="34"/>
  <c r="GO89" i="1"/>
  <c r="HF88"/>
  <c r="G2619" i="34"/>
  <c r="V3185"/>
  <c r="GO106" i="1"/>
  <c r="V3055" i="34"/>
  <c r="GI102" i="1"/>
  <c r="V2990" i="34"/>
  <c r="GA100" i="1"/>
  <c r="V2959" i="34"/>
  <c r="GI99" i="1"/>
  <c r="HF75"/>
  <c r="G2203" i="34"/>
  <c r="V2127"/>
  <c r="GI73" i="1"/>
  <c r="V2064" i="34"/>
  <c r="GL71" i="1"/>
  <c r="V2033" i="34"/>
  <c r="GO70" i="1"/>
  <c r="FF13"/>
  <c r="U213" i="34"/>
  <c r="AC13" i="35"/>
  <c r="EV15" i="1"/>
  <c r="U276" i="34"/>
  <c r="Z15" i="35"/>
  <c r="HF90" i="1"/>
  <c r="G2683" i="34"/>
  <c r="V2638"/>
  <c r="GA89" i="1"/>
  <c r="V2605" i="34"/>
  <c r="FX88" i="1"/>
  <c r="V3149" i="34"/>
  <c r="FX105" i="1"/>
  <c r="V3120" i="34"/>
  <c r="GL104" i="1"/>
  <c r="HF103"/>
  <c r="G3099" i="34"/>
  <c r="V3053"/>
  <c r="FX102" i="1"/>
  <c r="V3021" i="34"/>
  <c r="FX101" i="1"/>
  <c r="V2957" i="34"/>
  <c r="FX99" i="1"/>
  <c r="V3181" i="34"/>
  <c r="FX106" i="1"/>
  <c r="V3151" i="34"/>
  <c r="GI105" i="1"/>
  <c r="V3023" i="34"/>
  <c r="GI101" i="1"/>
  <c r="GM14"/>
  <c r="EK14"/>
  <c r="EK12"/>
  <c r="GM12"/>
  <c r="GM7"/>
  <c r="EK7"/>
  <c r="EK16"/>
  <c r="GM16"/>
  <c r="EK11"/>
  <c r="GM11"/>
  <c r="HE46"/>
  <c r="CT46"/>
  <c r="U1263" i="34"/>
  <c r="FX44" i="1"/>
  <c r="V1197" i="34"/>
  <c r="DP43" i="1"/>
  <c r="U1168" i="34"/>
  <c r="GI42" i="1"/>
  <c r="V1135" i="34"/>
  <c r="BX35" i="1"/>
  <c r="U910" i="34"/>
  <c r="BX31" i="1"/>
  <c r="U782" i="34"/>
  <c r="BX29" i="1"/>
  <c r="U718" i="34"/>
  <c r="G603"/>
  <c r="BA23" i="1"/>
  <c r="U525" i="34"/>
  <c r="G520"/>
  <c r="H23" i="35"/>
  <c r="G475" i="34"/>
  <c r="G360"/>
  <c r="H18" i="35"/>
  <c r="U2892" i="34"/>
  <c r="AE97" i="1"/>
  <c r="U2796" i="34"/>
  <c r="AE94" i="1"/>
  <c r="EL88"/>
  <c r="U2609" i="34"/>
  <c r="HE86" i="1"/>
  <c r="V2158" i="34"/>
  <c r="GA74" i="1"/>
  <c r="V1262" i="34"/>
  <c r="GA46" i="1"/>
  <c r="V1232" i="34"/>
  <c r="GL45" i="1"/>
  <c r="HF44"/>
  <c r="G1211" i="34"/>
  <c r="DP42" i="1"/>
  <c r="U1136" i="34"/>
  <c r="GI41" i="1"/>
  <c r="V1103" i="34"/>
  <c r="HF40" i="1"/>
  <c r="G1083" i="34"/>
  <c r="BA37" i="1"/>
  <c r="U973" i="34"/>
  <c r="BX34" i="1"/>
  <c r="U878" i="34"/>
  <c r="BX30" i="1"/>
  <c r="U750" i="34"/>
  <c r="V2477"/>
  <c r="FX84" i="1"/>
  <c r="V2446" i="34"/>
  <c r="GA83" i="1"/>
  <c r="V2417" i="34"/>
  <c r="GO82" i="1"/>
  <c r="V2353" i="34"/>
  <c r="GO80" i="1"/>
  <c r="HF72"/>
  <c r="G2107" i="34"/>
  <c r="V2063"/>
  <c r="GI71" i="1"/>
  <c r="U2001" i="34"/>
  <c r="EL69" i="1"/>
  <c r="V2065" i="34"/>
  <c r="GO71" i="1"/>
  <c r="V2030" i="34"/>
  <c r="GA70" i="1"/>
  <c r="V1967" i="34"/>
  <c r="GI68" i="1"/>
  <c r="GO42"/>
  <c r="V1137" i="34"/>
  <c r="V1901"/>
  <c r="FX66" i="1"/>
  <c r="V1836" i="34"/>
  <c r="FU64" i="1"/>
  <c r="V1805" i="34"/>
  <c r="FX63" i="1"/>
  <c r="V1681" i="34"/>
  <c r="GO59" i="1"/>
  <c r="V1647" i="34"/>
  <c r="GI58" i="1"/>
  <c r="HF57"/>
  <c r="G1627" i="34"/>
  <c r="V1616"/>
  <c r="GL57" i="1"/>
  <c r="V1549" i="34"/>
  <c r="FX55" i="1"/>
  <c r="V1518" i="34"/>
  <c r="GA54" i="1"/>
  <c r="HF51"/>
  <c r="G1435" i="34"/>
  <c r="V1424"/>
  <c r="GL51" i="1"/>
  <c r="V1292" i="34"/>
  <c r="FU47" i="1"/>
  <c r="GR21"/>
  <c r="V468" i="34"/>
  <c r="AA21" i="35"/>
  <c r="V1868" i="34"/>
  <c r="FU65" i="1"/>
  <c r="V1838" i="34"/>
  <c r="GA64" i="1"/>
  <c r="V1679" i="34"/>
  <c r="GI59" i="1"/>
  <c r="V1585" i="34"/>
  <c r="GO56" i="1"/>
  <c r="V1551" i="34"/>
  <c r="GI55" i="1"/>
  <c r="HF54"/>
  <c r="G1531" i="34"/>
  <c r="V1520"/>
  <c r="GL54" i="1"/>
  <c r="V1453" i="34"/>
  <c r="FX52" i="1"/>
  <c r="V1388" i="34"/>
  <c r="FU50" i="1"/>
  <c r="V1329" i="34"/>
  <c r="GO48" i="1"/>
  <c r="GR35"/>
  <c r="V916" i="34"/>
  <c r="AA35" i="35"/>
  <c r="GR31" i="1"/>
  <c r="V788" i="34"/>
  <c r="AA31" i="35"/>
  <c r="HF98" i="1"/>
  <c r="G2939" i="34"/>
  <c r="GJ19" i="1"/>
  <c r="DO19"/>
  <c r="GJ27"/>
  <c r="DO27"/>
  <c r="GJ35"/>
  <c r="DO35"/>
  <c r="GM22"/>
  <c r="EK22"/>
  <c r="GM37"/>
  <c r="EK37"/>
  <c r="GM30"/>
  <c r="EK30"/>
  <c r="GM35"/>
  <c r="EK35"/>
  <c r="GM23"/>
  <c r="EK23"/>
  <c r="FF11"/>
  <c r="U149" i="34"/>
  <c r="AC11" i="35"/>
  <c r="V2734" i="34"/>
  <c r="GA92" i="1"/>
  <c r="V2701" i="34"/>
  <c r="FX91" i="1"/>
  <c r="V3183" i="34"/>
  <c r="GI106" i="1"/>
  <c r="V3153" i="34"/>
  <c r="GO105" i="1"/>
  <c r="V3116" i="34"/>
  <c r="FU104" i="1"/>
  <c r="HF104"/>
  <c r="G3131" i="34"/>
  <c r="V3025"/>
  <c r="GO101" i="1"/>
  <c r="HF100"/>
  <c r="G3003" i="34"/>
  <c r="V2961"/>
  <c r="GO99" i="1"/>
  <c r="V2925" i="34"/>
  <c r="FX98" i="1"/>
  <c r="DP98"/>
  <c r="U2928" i="34"/>
  <c r="V2829"/>
  <c r="FX95" i="1"/>
  <c r="DP95"/>
  <c r="U2832" i="34"/>
  <c r="BX90" i="1"/>
  <c r="U2670" i="34"/>
  <c r="V2575"/>
  <c r="GI87" i="1"/>
  <c r="U2545" i="34"/>
  <c r="EL86" i="1"/>
  <c r="GY106"/>
  <c r="HB106"/>
  <c r="GZ106"/>
  <c r="HA106"/>
  <c r="DO7"/>
  <c r="GJ7"/>
  <c r="GJ16"/>
  <c r="DO16"/>
  <c r="DO14"/>
  <c r="GJ14"/>
  <c r="GJ12"/>
  <c r="DO12"/>
  <c r="DO13"/>
  <c r="GJ13"/>
  <c r="FF27"/>
  <c r="U661" i="34"/>
  <c r="AC27" i="35"/>
  <c r="FF23" i="1"/>
  <c r="U533" i="34"/>
  <c r="AC23" i="35"/>
  <c r="FP21" i="1"/>
  <c r="U470" i="34"/>
  <c r="AF21" i="35"/>
  <c r="FP23" i="1"/>
  <c r="U534" i="34"/>
  <c r="AF23" i="35"/>
  <c r="FP25" i="1"/>
  <c r="U598" i="34"/>
  <c r="AF25" i="35"/>
  <c r="FP27" i="1"/>
  <c r="U662" i="34"/>
  <c r="AF27" i="35"/>
  <c r="FP29" i="1"/>
  <c r="U726" i="34"/>
  <c r="AF29" i="35"/>
  <c r="FP7" i="1"/>
  <c r="U22" i="34"/>
  <c r="AF7" i="35"/>
  <c r="FP13" i="1"/>
  <c r="U214" i="34"/>
  <c r="AF13" i="35"/>
  <c r="FP15" i="1"/>
  <c r="U278" i="34"/>
  <c r="AF15" i="35"/>
  <c r="GR12" i="1"/>
  <c r="V180" i="34"/>
  <c r="AA12" i="35"/>
  <c r="GU8" i="1"/>
  <c r="V53" i="34"/>
  <c r="AD8" i="35"/>
  <c r="GR14" i="1"/>
  <c r="V244" i="34"/>
  <c r="AA14" i="35"/>
  <c r="V2896" i="34"/>
  <c r="GL97" i="1"/>
  <c r="V2800" i="34"/>
  <c r="GL94" i="1"/>
  <c r="V2668" i="34"/>
  <c r="FU90" i="1"/>
  <c r="V2576" i="34"/>
  <c r="GL87" i="1"/>
  <c r="V3084" i="34"/>
  <c r="FU103" i="1"/>
  <c r="V2992" i="34"/>
  <c r="GL100" i="1"/>
  <c r="HI99"/>
  <c r="M2971" i="34" s="1"/>
  <c r="J2971"/>
  <c r="BA45" i="1"/>
  <c r="U1229" i="34"/>
  <c r="GI44" i="1"/>
  <c r="V1199" i="34"/>
  <c r="BX39" i="1"/>
  <c r="U1038" i="34"/>
  <c r="G552"/>
  <c r="H24" i="35"/>
  <c r="BA22" i="1"/>
  <c r="U493" i="34"/>
  <c r="BA19" i="1"/>
  <c r="U397" i="34"/>
  <c r="G328"/>
  <c r="H17" i="35"/>
  <c r="G72" i="34"/>
  <c r="H9" i="35"/>
  <c r="G40" i="34"/>
  <c r="H8" i="35"/>
  <c r="U2321" i="34"/>
  <c r="EL79" i="1"/>
  <c r="V2255" i="34"/>
  <c r="GI77" i="1"/>
  <c r="BX75"/>
  <c r="U2190" i="34"/>
  <c r="HE74" i="1"/>
  <c r="V2161" i="34"/>
  <c r="GO74" i="1"/>
  <c r="U2125" i="34"/>
  <c r="BA73" i="1"/>
  <c r="V2897" i="34"/>
  <c r="GO97" i="1"/>
  <c r="V2860" i="34"/>
  <c r="FU96" i="1"/>
  <c r="CT96"/>
  <c r="U2863" i="34"/>
  <c r="V2801"/>
  <c r="GO94" i="1"/>
  <c r="V2764" i="34"/>
  <c r="FU93" i="1"/>
  <c r="CT93"/>
  <c r="U2767" i="34"/>
  <c r="V2735"/>
  <c r="GI92" i="1"/>
  <c r="EL91"/>
  <c r="U2705" i="34"/>
  <c r="V2669"/>
  <c r="FX90" i="1"/>
  <c r="U2672" i="34"/>
  <c r="DP90" i="1"/>
  <c r="V2639" i="34"/>
  <c r="GI89" i="1"/>
  <c r="HE87"/>
  <c r="BX42"/>
  <c r="U1134" i="34"/>
  <c r="FX41" i="1"/>
  <c r="V1101" i="34"/>
  <c r="BX38" i="1"/>
  <c r="U1006" i="34"/>
  <c r="G1000"/>
  <c r="H38" i="35"/>
  <c r="V2510" i="34"/>
  <c r="GA85" i="1"/>
  <c r="V2481" i="34"/>
  <c r="GO84" i="1"/>
  <c r="V2413" i="34"/>
  <c r="FX82" i="1"/>
  <c r="V2382" i="34"/>
  <c r="GA81" i="1"/>
  <c r="V2032" i="34"/>
  <c r="GL70" i="1"/>
  <c r="V1969" i="34"/>
  <c r="GO68" i="1"/>
  <c r="V2254" i="34"/>
  <c r="GA77" i="1"/>
  <c r="V1968" i="34"/>
  <c r="GL68" i="1"/>
  <c r="V2316" i="34"/>
  <c r="FU79" i="1"/>
  <c r="CT79"/>
  <c r="U2319" i="34"/>
  <c r="U2252"/>
  <c r="AE77" i="1"/>
  <c r="V2159" i="34"/>
  <c r="GI74" i="1"/>
  <c r="V2128" i="34"/>
  <c r="GL73" i="1"/>
  <c r="EL72"/>
  <c r="U2097" i="34"/>
  <c r="HE71" i="1"/>
  <c r="BA70"/>
  <c r="U2029" i="34"/>
  <c r="GO44" i="1"/>
  <c r="V1201" i="34"/>
  <c r="GO40" i="1"/>
  <c r="V1073" i="34"/>
  <c r="J1979"/>
  <c r="HI68" i="1"/>
  <c r="M1979" i="34" s="1"/>
  <c r="V1905"/>
  <c r="GO66" i="1"/>
  <c r="HF64"/>
  <c r="G1851" i="34"/>
  <c r="V1840"/>
  <c r="GL64" i="1"/>
  <c r="V1809" i="34"/>
  <c r="GO63" i="1"/>
  <c r="V1775" i="34"/>
  <c r="GI62" i="1"/>
  <c r="V1677" i="34"/>
  <c r="FX59" i="1"/>
  <c r="V1612" i="34"/>
  <c r="FU57" i="1"/>
  <c r="V1553" i="34"/>
  <c r="GO55" i="1"/>
  <c r="V1420" i="34"/>
  <c r="FU51" i="1"/>
  <c r="V1390" i="34"/>
  <c r="GA50" i="1"/>
  <c r="HF47"/>
  <c r="G1307" i="34"/>
  <c r="V1296"/>
  <c r="GL47" i="1"/>
  <c r="GR29"/>
  <c r="V724" i="34"/>
  <c r="AA29" i="35"/>
  <c r="GR23" i="1"/>
  <c r="V532" i="34"/>
  <c r="AA23" i="35"/>
  <c r="V2317" i="34"/>
  <c r="FX79" i="1"/>
  <c r="HF85"/>
  <c r="G2523" i="34"/>
  <c r="V2512"/>
  <c r="GL85" i="1"/>
  <c r="V2479" i="34"/>
  <c r="GI84" i="1"/>
  <c r="HF83"/>
  <c r="G2459" i="34"/>
  <c r="V2448"/>
  <c r="GL83" i="1"/>
  <c r="V2415" i="34"/>
  <c r="GI82" i="1"/>
  <c r="HF81"/>
  <c r="G2395" i="34"/>
  <c r="V2384"/>
  <c r="GL81" i="1"/>
  <c r="V2351" i="34"/>
  <c r="GI80" i="1"/>
  <c r="GO41"/>
  <c r="V1105" i="34"/>
  <c r="GA36" i="1"/>
  <c r="GB36" s="1"/>
  <c r="V942" i="34"/>
  <c r="V1933"/>
  <c r="FX67" i="1"/>
  <c r="V1740" i="34"/>
  <c r="FU61" i="1"/>
  <c r="V1710" i="34"/>
  <c r="GA60" i="1"/>
  <c r="HI55"/>
  <c r="M1563" i="34" s="1"/>
  <c r="J1563"/>
  <c r="V1485"/>
  <c r="FX53" i="1"/>
  <c r="V1361" i="34"/>
  <c r="GO49" i="1"/>
  <c r="V1327" i="34"/>
  <c r="GI48" i="1"/>
  <c r="V1773" i="34"/>
  <c r="FX62" i="1"/>
  <c r="V1708" i="34"/>
  <c r="FU60" i="1"/>
  <c r="V1649" i="34"/>
  <c r="GO58" i="1"/>
  <c r="V1487" i="34"/>
  <c r="GI53" i="1"/>
  <c r="V1422" i="34"/>
  <c r="GA51" i="1"/>
  <c r="HI48"/>
  <c r="M1339" i="34" s="1"/>
  <c r="J1339"/>
  <c r="BX26" i="1"/>
  <c r="U622" i="34"/>
  <c r="BX24" i="1"/>
  <c r="U558" i="34"/>
  <c r="BX22" i="1"/>
  <c r="U494" i="34"/>
  <c r="BX19" i="1"/>
  <c r="U398" i="34"/>
  <c r="BX17" i="1"/>
  <c r="U334" i="34"/>
  <c r="HI102" i="1"/>
  <c r="M3067" i="34" s="1"/>
  <c r="J3067"/>
  <c r="HI84" i="1"/>
  <c r="M2491" i="34" s="1"/>
  <c r="J2491"/>
  <c r="HI63" i="1"/>
  <c r="M1819" i="34" s="1"/>
  <c r="J1819"/>
  <c r="HI53" i="1"/>
  <c r="M1499" i="34" s="1"/>
  <c r="J1499"/>
  <c r="HI62" i="1"/>
  <c r="M1787" i="34" s="1"/>
  <c r="J1787"/>
  <c r="HE26" i="1"/>
  <c r="HX13"/>
  <c r="HX14" s="1"/>
  <c r="HE24"/>
  <c r="HE20"/>
  <c r="HE17"/>
  <c r="GJ36"/>
  <c r="DO36"/>
  <c r="GJ21"/>
  <c r="DO21"/>
  <c r="GJ29"/>
  <c r="DO29"/>
  <c r="GJ37"/>
  <c r="DO37"/>
  <c r="GM21"/>
  <c r="EK21"/>
  <c r="GM26"/>
  <c r="EK26"/>
  <c r="GM27"/>
  <c r="EK27"/>
  <c r="GM31"/>
  <c r="EK31"/>
  <c r="GM36"/>
  <c r="EK36"/>
  <c r="FF29"/>
  <c r="U725" i="34"/>
  <c r="AC29" i="35"/>
  <c r="FF25" i="1"/>
  <c r="U597" i="34"/>
  <c r="AC25" i="35"/>
  <c r="FF21" i="1"/>
  <c r="U469" i="34"/>
  <c r="AC21" i="35"/>
  <c r="FP8" i="1"/>
  <c r="U54" i="34"/>
  <c r="AF8" i="35"/>
  <c r="FP10" i="1"/>
  <c r="U118" i="34"/>
  <c r="AF10" i="35"/>
  <c r="FP14" i="1"/>
  <c r="U246" i="34"/>
  <c r="AF14" i="35"/>
  <c r="GR9" i="1"/>
  <c r="V84" i="34"/>
  <c r="AA9" i="35"/>
  <c r="GR7" i="1"/>
  <c r="V20" i="34"/>
  <c r="AA7" i="35"/>
  <c r="V3088" i="34"/>
  <c r="GL103" i="1"/>
  <c r="V3057" i="34"/>
  <c r="GO102" i="1"/>
  <c r="V2988" i="34"/>
  <c r="FU100" i="1"/>
  <c r="AE92"/>
  <c r="U2732" i="34"/>
  <c r="AE89" i="1"/>
  <c r="U2636" i="34"/>
  <c r="FF9" i="1"/>
  <c r="U85" i="34"/>
  <c r="AC9" i="35"/>
  <c r="EV11" i="1"/>
  <c r="U148" i="34"/>
  <c r="Z11" i="35"/>
  <c r="FF16" i="1"/>
  <c r="U309" i="34"/>
  <c r="AC16" i="35"/>
  <c r="FF12" i="1"/>
  <c r="U181" i="34"/>
  <c r="AC12" i="35"/>
  <c r="FF38" i="1"/>
  <c r="U1013" i="34"/>
  <c r="AC38" i="35"/>
  <c r="GM10" i="1"/>
  <c r="EK10"/>
  <c r="EK8"/>
  <c r="GM8"/>
  <c r="EK15"/>
  <c r="GM15"/>
  <c r="GM13"/>
  <c r="EK13"/>
  <c r="EK9"/>
  <c r="GM9"/>
  <c r="BA46"/>
  <c r="U1261" i="34"/>
  <c r="EL45" i="1"/>
  <c r="U1233" i="34"/>
  <c r="BX41" i="1"/>
  <c r="U1102" i="34"/>
  <c r="FX40" i="1"/>
  <c r="V1069" i="34"/>
  <c r="DP39" i="1"/>
  <c r="U1040" i="34"/>
  <c r="BX33" i="1"/>
  <c r="U846" i="34"/>
  <c r="BX27" i="1"/>
  <c r="U654" i="34"/>
  <c r="BA25" i="1"/>
  <c r="U589" i="34"/>
  <c r="G584"/>
  <c r="H25" i="35"/>
  <c r="G539" i="34"/>
  <c r="BA21" i="1"/>
  <c r="U461" i="34"/>
  <c r="G456"/>
  <c r="H21" i="35"/>
  <c r="G424" i="34"/>
  <c r="H20" i="35"/>
  <c r="BA18" i="1"/>
  <c r="U365" i="34"/>
  <c r="GY80" i="1"/>
  <c r="HB80"/>
  <c r="GZ80"/>
  <c r="HA80"/>
  <c r="V2220" i="34"/>
  <c r="FU76" i="1"/>
  <c r="U2223" i="34"/>
  <c r="CT76" i="1"/>
  <c r="HE97"/>
  <c r="HF96"/>
  <c r="G2875" i="34"/>
  <c r="HE94" i="1"/>
  <c r="HF93"/>
  <c r="G2779" i="34"/>
  <c r="V2577"/>
  <c r="GO87" i="1"/>
  <c r="CT86"/>
  <c r="U2543" i="34"/>
  <c r="BX44" i="1"/>
  <c r="U1198" i="34"/>
  <c r="FX43" i="1"/>
  <c r="V1165" i="34"/>
  <c r="BX40" i="1"/>
  <c r="U1070" i="34"/>
  <c r="FX39" i="1"/>
  <c r="V1037" i="34"/>
  <c r="G987"/>
  <c r="G968"/>
  <c r="H37" i="35"/>
  <c r="BX32" i="1"/>
  <c r="U814" i="34"/>
  <c r="BX28" i="1"/>
  <c r="U686" i="34"/>
  <c r="BA26" i="1"/>
  <c r="U621" i="34"/>
  <c r="GY82" i="1"/>
  <c r="HB82"/>
  <c r="GZ82"/>
  <c r="HA82"/>
  <c r="V2284" i="34"/>
  <c r="FU78" i="1"/>
  <c r="HF79"/>
  <c r="G2331" i="34"/>
  <c r="V2257"/>
  <c r="GO77" i="1"/>
  <c r="V2189" i="34"/>
  <c r="FX75" i="1"/>
  <c r="U2192" i="34"/>
  <c r="DP75" i="1"/>
  <c r="HB59"/>
  <c r="GZ59"/>
  <c r="GY59"/>
  <c r="HA59"/>
  <c r="GR27"/>
  <c r="V660" i="34"/>
  <c r="AA27" i="35"/>
  <c r="GR37" i="1"/>
  <c r="V980" i="34"/>
  <c r="AA37" i="35"/>
  <c r="GR33" i="1"/>
  <c r="V852" i="34"/>
  <c r="AA33" i="35"/>
  <c r="GR19" i="1"/>
  <c r="V404" i="34"/>
  <c r="AA19" i="35"/>
  <c r="V2508" i="34"/>
  <c r="FU85" i="1"/>
  <c r="V2444" i="34"/>
  <c r="FU83" i="1"/>
  <c r="V2380" i="34"/>
  <c r="FU81" i="1"/>
  <c r="GO43"/>
  <c r="V1169" i="34"/>
  <c r="GO39" i="1"/>
  <c r="V1041" i="34"/>
  <c r="V1937"/>
  <c r="GO67" i="1"/>
  <c r="V1870" i="34"/>
  <c r="GA65" i="1"/>
  <c r="HF61"/>
  <c r="G1755" i="34"/>
  <c r="V1744"/>
  <c r="GL61" i="1"/>
  <c r="V1583" i="34"/>
  <c r="GI56" i="1"/>
  <c r="V1489" i="34"/>
  <c r="GO53" i="1"/>
  <c r="V1455" i="34"/>
  <c r="GI52" i="1"/>
  <c r="V1357" i="34"/>
  <c r="FX49" i="1"/>
  <c r="V1935" i="34"/>
  <c r="GI67" i="1"/>
  <c r="V1903" i="34"/>
  <c r="GI66" i="1"/>
  <c r="V1777" i="34"/>
  <c r="GO62" i="1"/>
  <c r="HF60"/>
  <c r="G1723" i="34"/>
  <c r="V1712"/>
  <c r="GL60" i="1"/>
  <c r="V1645" i="34"/>
  <c r="FX58" i="1"/>
  <c r="V1614" i="34"/>
  <c r="GA57" i="1"/>
  <c r="HI52"/>
  <c r="M1467" i="34" s="1"/>
  <c r="J1467"/>
  <c r="V1359"/>
  <c r="GI49" i="1"/>
  <c r="V1294" i="34"/>
  <c r="GA47" i="1"/>
  <c r="GJ38"/>
  <c r="DO38"/>
  <c r="HF95"/>
  <c r="G2843" i="34"/>
  <c r="GJ23" i="1"/>
  <c r="DO23"/>
  <c r="GJ31"/>
  <c r="DO31"/>
  <c r="GM19"/>
  <c r="EK19"/>
  <c r="GM25"/>
  <c r="EK25"/>
  <c r="GM28"/>
  <c r="EK28"/>
  <c r="GM33"/>
  <c r="EK33"/>
  <c r="GM32"/>
  <c r="EK32"/>
  <c r="G8" i="34"/>
  <c r="H7" i="35"/>
  <c r="FF15" i="1"/>
  <c r="U277" i="34"/>
  <c r="AC15" i="35"/>
  <c r="FF7" i="1"/>
  <c r="U21" i="34"/>
  <c r="AC7" i="35"/>
  <c r="EV13" i="1"/>
  <c r="U212" i="34"/>
  <c r="Z13" i="35"/>
  <c r="BX9" i="1"/>
  <c r="U78" i="34"/>
  <c r="BX12" i="1"/>
  <c r="U174" i="34"/>
  <c r="BX10" i="1"/>
  <c r="U110" i="34"/>
  <c r="BX14" i="1"/>
  <c r="U238" i="34"/>
  <c r="V2895"/>
  <c r="GI97" i="1"/>
  <c r="U2865" i="34"/>
  <c r="EL96" i="1"/>
  <c r="V2799" i="34"/>
  <c r="GI94" i="1"/>
  <c r="U2769" i="34"/>
  <c r="EL93" i="1"/>
  <c r="V2604" i="34"/>
  <c r="FU88" i="1"/>
  <c r="U2607" i="34"/>
  <c r="CT88" i="1"/>
  <c r="V3118" i="34"/>
  <c r="GA104" i="1"/>
  <c r="V3086" i="34"/>
  <c r="GA103" i="1"/>
  <c r="V2188" i="34"/>
  <c r="FU75" i="1"/>
  <c r="DO9"/>
  <c r="GJ9"/>
  <c r="GJ10"/>
  <c r="DO10"/>
  <c r="DO11"/>
  <c r="GJ11"/>
  <c r="GJ8"/>
  <c r="DO8"/>
  <c r="DO15"/>
  <c r="GJ15"/>
  <c r="FF34"/>
  <c r="U885" i="34"/>
  <c r="AC34" i="35"/>
  <c r="FF30" i="1"/>
  <c r="U757" i="34"/>
  <c r="AC30" i="35"/>
  <c r="FF26" i="1"/>
  <c r="U629" i="34"/>
  <c r="AC26" i="35"/>
  <c r="FF22" i="1"/>
  <c r="U501" i="34"/>
  <c r="AC22" i="35"/>
  <c r="FF18" i="1"/>
  <c r="U373" i="34"/>
  <c r="AC18" i="35"/>
  <c r="EV20" i="1"/>
  <c r="U436" i="34"/>
  <c r="Z20" i="35"/>
  <c r="EV24" i="1"/>
  <c r="U564" i="34"/>
  <c r="Z24" i="35"/>
  <c r="EV28" i="1"/>
  <c r="U692" i="34"/>
  <c r="Z28" i="35"/>
  <c r="EV32" i="1"/>
  <c r="U820" i="34"/>
  <c r="Z32" i="35"/>
  <c r="EV36" i="1"/>
  <c r="U948" i="34"/>
  <c r="Z36" i="35"/>
  <c r="FF35" i="1"/>
  <c r="U917" i="34"/>
  <c r="AC35" i="35"/>
  <c r="FF31" i="1"/>
  <c r="U789" i="34"/>
  <c r="AC31" i="35"/>
  <c r="FF19" i="1"/>
  <c r="U405" i="34"/>
  <c r="AC19" i="35"/>
  <c r="FP17" i="1"/>
  <c r="U342" i="34"/>
  <c r="AF17" i="35"/>
  <c r="FP19" i="1"/>
  <c r="U406" i="34"/>
  <c r="AF19" i="35"/>
  <c r="FP31" i="1"/>
  <c r="U790" i="34"/>
  <c r="AF31" i="35"/>
  <c r="FP33" i="1"/>
  <c r="U854" i="34"/>
  <c r="AF33" i="35"/>
  <c r="FP35" i="1"/>
  <c r="U918" i="34"/>
  <c r="AF35" i="35"/>
  <c r="FP37" i="1"/>
  <c r="U982" i="34"/>
  <c r="AF37" i="35"/>
  <c r="FP9" i="1"/>
  <c r="U86" i="34"/>
  <c r="AF9" i="35"/>
  <c r="FP11" i="1"/>
  <c r="U150" i="34"/>
  <c r="AF11" i="35"/>
  <c r="GR16" i="1"/>
  <c r="V308" i="34"/>
  <c r="AA16" i="35"/>
  <c r="GR10" i="1"/>
  <c r="V116" i="34"/>
  <c r="AA10" i="35"/>
  <c r="EL46" i="1"/>
  <c r="U1265" i="34"/>
  <c r="HE45" i="1"/>
  <c r="CT45"/>
  <c r="U1231" i="34"/>
  <c r="BX43" i="1"/>
  <c r="U1166" i="34"/>
  <c r="FX42" i="1"/>
  <c r="V1133" i="34"/>
  <c r="DP41" i="1"/>
  <c r="U1104" i="34"/>
  <c r="GI40" i="1"/>
  <c r="V1071" i="34"/>
  <c r="G616"/>
  <c r="H26" i="35"/>
  <c r="BA24" i="1"/>
  <c r="U557" i="34"/>
  <c r="G488"/>
  <c r="H22" i="35"/>
  <c r="BA20" i="1"/>
  <c r="U429" i="34"/>
  <c r="G392"/>
  <c r="H19" i="35"/>
  <c r="BA17" i="1"/>
  <c r="U333" i="34"/>
  <c r="V2285"/>
  <c r="FX78" i="1"/>
  <c r="DP78"/>
  <c r="U2288" i="34"/>
  <c r="AE74" i="1"/>
  <c r="U2156" i="34"/>
  <c r="HF73" i="1"/>
  <c r="G2139" i="34"/>
  <c r="V2126"/>
  <c r="GA73" i="1"/>
  <c r="U2926" i="34"/>
  <c r="BX98" i="1"/>
  <c r="U2830" i="34"/>
  <c r="BX95" i="1"/>
  <c r="U2572" i="34"/>
  <c r="AE87" i="1"/>
  <c r="V1264" i="34"/>
  <c r="GL46" i="1"/>
  <c r="V1230" i="34"/>
  <c r="GA45" i="1"/>
  <c r="DP44"/>
  <c r="U1200" i="34"/>
  <c r="GI43" i="1"/>
  <c r="V1167" i="34"/>
  <c r="DP40" i="1"/>
  <c r="U1072" i="34"/>
  <c r="GI39" i="1"/>
  <c r="V1039" i="34"/>
  <c r="GY84" i="1"/>
  <c r="HB84"/>
  <c r="GZ84"/>
  <c r="HA84"/>
  <c r="V2092" i="34"/>
  <c r="FU72" i="1"/>
  <c r="U2095" i="34"/>
  <c r="CT72" i="1"/>
  <c r="U2286" i="34"/>
  <c r="BX78" i="1"/>
  <c r="HE77"/>
  <c r="EL76"/>
  <c r="U2225" i="34"/>
  <c r="U2060"/>
  <c r="AE71" i="1"/>
  <c r="HF70"/>
  <c r="G2043" i="34"/>
  <c r="V1996"/>
  <c r="FU69" i="1"/>
  <c r="CT69"/>
  <c r="U1999" i="34"/>
  <c r="GY66" i="1"/>
  <c r="HB66"/>
  <c r="GZ66"/>
  <c r="HA66"/>
  <c r="HB55"/>
  <c r="GZ55"/>
  <c r="GY55"/>
  <c r="HA55"/>
  <c r="GR17"/>
  <c r="V340" i="34"/>
  <c r="AA17" i="35"/>
  <c r="HF65" i="1"/>
  <c r="G1883" i="34"/>
  <c r="V1872"/>
  <c r="GL65" i="1"/>
  <c r="V1807" i="34"/>
  <c r="GI63" i="1"/>
  <c r="GZ63" s="1"/>
  <c r="V1742" i="34"/>
  <c r="GA61" i="1"/>
  <c r="V1581" i="34"/>
  <c r="FX56" i="1"/>
  <c r="HB56" s="1"/>
  <c r="V1516" i="34"/>
  <c r="FU54" i="1"/>
  <c r="V1457" i="34"/>
  <c r="GO52" i="1"/>
  <c r="HF50"/>
  <c r="G1403" i="34"/>
  <c r="V1392"/>
  <c r="GL50" i="1"/>
  <c r="V1325" i="34"/>
  <c r="FX48" i="1"/>
  <c r="HB48" s="1"/>
  <c r="GR25"/>
  <c r="V596" i="34"/>
  <c r="AA25" i="35"/>
  <c r="HB49" i="1"/>
  <c r="GZ49"/>
  <c r="GY49"/>
  <c r="HA49"/>
  <c r="GY58"/>
  <c r="HB58"/>
  <c r="GZ58"/>
  <c r="HA58"/>
  <c r="HI105"/>
  <c r="M3163" i="34" s="1"/>
  <c r="J3163"/>
  <c r="HI101" i="1"/>
  <c r="M3035" i="34" s="1"/>
  <c r="J3035"/>
  <c r="HI106" i="1"/>
  <c r="M3195" i="34" s="1"/>
  <c r="J3195"/>
  <c r="HI82" i="1"/>
  <c r="M2427" i="34" s="1"/>
  <c r="J2427"/>
  <c r="HI59" i="1"/>
  <c r="M1691" i="34" s="1"/>
  <c r="J1691"/>
  <c r="HI56" i="1"/>
  <c r="M1595" i="34" s="1"/>
  <c r="J1595"/>
  <c r="HI80" i="1"/>
  <c r="M2363" i="34" s="1"/>
  <c r="J2363"/>
  <c r="HI67" i="1"/>
  <c r="M1947" i="34" s="1"/>
  <c r="J1947"/>
  <c r="HI49" i="1"/>
  <c r="M1371" i="34" s="1"/>
  <c r="J1371"/>
  <c r="HI66" i="1"/>
  <c r="M1915" i="34" s="1"/>
  <c r="J1915"/>
  <c r="HI58" i="1"/>
  <c r="M1659" i="34" s="1"/>
  <c r="J1659"/>
  <c r="BX25" i="1"/>
  <c r="U590" i="34"/>
  <c r="BX23" i="1"/>
  <c r="U526" i="34"/>
  <c r="BX21" i="1"/>
  <c r="U462" i="34"/>
  <c r="BX20" i="1"/>
  <c r="U430" i="34"/>
  <c r="BX18" i="1"/>
  <c r="U366" i="34"/>
  <c r="BA38" i="1"/>
  <c r="U1005" i="34"/>
  <c r="BX37" i="1"/>
  <c r="U974" i="34"/>
  <c r="BW110" i="1"/>
  <c r="BY110" s="1"/>
  <c r="HE22"/>
  <c r="HE19"/>
  <c r="HE42"/>
  <c r="HE36"/>
  <c r="GO18"/>
  <c r="V369" i="34"/>
  <c r="GL34" i="1"/>
  <c r="V880" i="34"/>
  <c r="GL32" i="1"/>
  <c r="V816" i="34"/>
  <c r="GL30" i="1"/>
  <c r="V752" i="34"/>
  <c r="GL28" i="1"/>
  <c r="V688" i="34"/>
  <c r="GL26" i="1"/>
  <c r="V624" i="34"/>
  <c r="GL24" i="1"/>
  <c r="V560" i="34"/>
  <c r="GL22" i="1"/>
  <c r="V496" i="34"/>
  <c r="GL20" i="1"/>
  <c r="V432" i="34"/>
  <c r="GL18" i="1"/>
  <c r="V368" i="34"/>
  <c r="GA68" i="1" l="1"/>
  <c r="V1966" i="34"/>
  <c r="GI65" i="1"/>
  <c r="V1871" i="34"/>
  <c r="FX72" i="1"/>
  <c r="V2093" i="34"/>
  <c r="FX93" i="1"/>
  <c r="V2765" i="34"/>
  <c r="V2798"/>
  <c r="GA94" i="1"/>
  <c r="V2861" i="34"/>
  <c r="FX96" i="1"/>
  <c r="GG30"/>
  <c r="CS30"/>
  <c r="GG24"/>
  <c r="CS24"/>
  <c r="GG20"/>
  <c r="CS20"/>
  <c r="GG38"/>
  <c r="CS38"/>
  <c r="CS33"/>
  <c r="GG33"/>
  <c r="CS27"/>
  <c r="GG27"/>
  <c r="CS28"/>
  <c r="GG28"/>
  <c r="CS23"/>
  <c r="GG23"/>
  <c r="CS18"/>
  <c r="GG18"/>
  <c r="CS35"/>
  <c r="GG35"/>
  <c r="CS29"/>
  <c r="GG29"/>
  <c r="CS12"/>
  <c r="GG12"/>
  <c r="CS10"/>
  <c r="GG10"/>
  <c r="GG14"/>
  <c r="CS14"/>
  <c r="GG7"/>
  <c r="CS7"/>
  <c r="CS11"/>
  <c r="GG11"/>
  <c r="AD33"/>
  <c r="FS33"/>
  <c r="AD23"/>
  <c r="FS23"/>
  <c r="AD38"/>
  <c r="FS38"/>
  <c r="AD30"/>
  <c r="FS30"/>
  <c r="AD18"/>
  <c r="FS18"/>
  <c r="HD18" s="1"/>
  <c r="U3179" i="34"/>
  <c r="U3051"/>
  <c r="U3147"/>
  <c r="U3019"/>
  <c r="U2923"/>
  <c r="U2827"/>
  <c r="U2699"/>
  <c r="U2603"/>
  <c r="U2795"/>
  <c r="U2539"/>
  <c r="U2411"/>
  <c r="U2283"/>
  <c r="U2187"/>
  <c r="U1995"/>
  <c r="U2635"/>
  <c r="U2443"/>
  <c r="U2251"/>
  <c r="U2059"/>
  <c r="U1867"/>
  <c r="U1739"/>
  <c r="U1547"/>
  <c r="U1419"/>
  <c r="U1291"/>
  <c r="U1003"/>
  <c r="U619"/>
  <c r="U555"/>
  <c r="U491"/>
  <c r="U427"/>
  <c r="U363"/>
  <c r="U75"/>
  <c r="U2347"/>
  <c r="U2027"/>
  <c r="U1931"/>
  <c r="U1803"/>
  <c r="U1675"/>
  <c r="U1579"/>
  <c r="U1483"/>
  <c r="U1355"/>
  <c r="U1195"/>
  <c r="U1131"/>
  <c r="U1067"/>
  <c r="U939"/>
  <c r="U875"/>
  <c r="U811"/>
  <c r="U747"/>
  <c r="U683"/>
  <c r="U299"/>
  <c r="U235"/>
  <c r="U171"/>
  <c r="U107"/>
  <c r="AE6" i="1"/>
  <c r="U3083" i="34"/>
  <c r="U2987"/>
  <c r="U3115"/>
  <c r="U2955"/>
  <c r="U2859"/>
  <c r="U2763"/>
  <c r="U2667"/>
  <c r="U2891"/>
  <c r="U2571"/>
  <c r="U2475"/>
  <c r="U2315"/>
  <c r="U2219"/>
  <c r="U2091"/>
  <c r="U2731"/>
  <c r="U2507"/>
  <c r="U2379"/>
  <c r="U2123"/>
  <c r="U1899"/>
  <c r="U1771"/>
  <c r="U1643"/>
  <c r="U1451"/>
  <c r="U1323"/>
  <c r="U1259"/>
  <c r="U971"/>
  <c r="U587"/>
  <c r="U523"/>
  <c r="U459"/>
  <c r="U395"/>
  <c r="U331"/>
  <c r="U43"/>
  <c r="U2155"/>
  <c r="U1963"/>
  <c r="U1835"/>
  <c r="U1707"/>
  <c r="U1611"/>
  <c r="U1515"/>
  <c r="U1387"/>
  <c r="U1227"/>
  <c r="U1163"/>
  <c r="U1099"/>
  <c r="U1035"/>
  <c r="U907"/>
  <c r="U843"/>
  <c r="U779"/>
  <c r="U715"/>
  <c r="U651"/>
  <c r="U267"/>
  <c r="U203"/>
  <c r="U139"/>
  <c r="U11"/>
  <c r="FS35" i="1"/>
  <c r="AD35"/>
  <c r="FS25"/>
  <c r="AD25"/>
  <c r="FS20"/>
  <c r="AD20"/>
  <c r="FS32"/>
  <c r="AD32"/>
  <c r="FS22"/>
  <c r="AD22"/>
  <c r="FS9"/>
  <c r="AD9"/>
  <c r="FS16"/>
  <c r="AD16"/>
  <c r="AD26"/>
  <c r="FS26"/>
  <c r="AD10"/>
  <c r="FS10"/>
  <c r="FS14"/>
  <c r="AD14"/>
  <c r="FV12"/>
  <c r="AZ12"/>
  <c r="FV36"/>
  <c r="AZ36"/>
  <c r="FV32"/>
  <c r="AZ32"/>
  <c r="FV15"/>
  <c r="AZ15"/>
  <c r="FV8"/>
  <c r="AZ8"/>
  <c r="FV16"/>
  <c r="AZ16"/>
  <c r="FV7"/>
  <c r="AZ7"/>
  <c r="FV33"/>
  <c r="AZ33"/>
  <c r="FV28"/>
  <c r="AZ28"/>
  <c r="FV10"/>
  <c r="AZ10"/>
  <c r="HD23"/>
  <c r="D539" i="34" s="1"/>
  <c r="HD38" i="1"/>
  <c r="GY62"/>
  <c r="HB53"/>
  <c r="HB67"/>
  <c r="GZ101"/>
  <c r="HB102"/>
  <c r="GZ105"/>
  <c r="FX69"/>
  <c r="V1997" i="34"/>
  <c r="V2062"/>
  <c r="GA71" i="1"/>
  <c r="GG26"/>
  <c r="HD26" s="1"/>
  <c r="CS26"/>
  <c r="GG22"/>
  <c r="HD22" s="1"/>
  <c r="CS22"/>
  <c r="GG17"/>
  <c r="CS17"/>
  <c r="GG36"/>
  <c r="CS36"/>
  <c r="CS31"/>
  <c r="GG31"/>
  <c r="CS34"/>
  <c r="GG34"/>
  <c r="CS25"/>
  <c r="GG25"/>
  <c r="CS21"/>
  <c r="GG21"/>
  <c r="CS37"/>
  <c r="GG37"/>
  <c r="GG32"/>
  <c r="HD32" s="1"/>
  <c r="CS32"/>
  <c r="GG19"/>
  <c r="CS19"/>
  <c r="GG8"/>
  <c r="CS8"/>
  <c r="CS13"/>
  <c r="GG13"/>
  <c r="GG15"/>
  <c r="CS15"/>
  <c r="CS9"/>
  <c r="GG9"/>
  <c r="GG16"/>
  <c r="CS16"/>
  <c r="AD37"/>
  <c r="FS37"/>
  <c r="HD37" s="1"/>
  <c r="AD29"/>
  <c r="FS29"/>
  <c r="HD29" s="1"/>
  <c r="AD27"/>
  <c r="FS27"/>
  <c r="AD34"/>
  <c r="FS34"/>
  <c r="AD24"/>
  <c r="FS24"/>
  <c r="AD17"/>
  <c r="FS17"/>
  <c r="FS31"/>
  <c r="HD31" s="1"/>
  <c r="AD31"/>
  <c r="FS19"/>
  <c r="AD19"/>
  <c r="FS36"/>
  <c r="AD36"/>
  <c r="FS28"/>
  <c r="HD28" s="1"/>
  <c r="AD28"/>
  <c r="FS21"/>
  <c r="AD21"/>
  <c r="FS8"/>
  <c r="HD8" s="1"/>
  <c r="AD8"/>
  <c r="FS11"/>
  <c r="AD11"/>
  <c r="FS12"/>
  <c r="HD12" s="1"/>
  <c r="AD12"/>
  <c r="AD7"/>
  <c r="FS7"/>
  <c r="HD7" s="1"/>
  <c r="FS13"/>
  <c r="AD13"/>
  <c r="FS15"/>
  <c r="HD15" s="1"/>
  <c r="AD15"/>
  <c r="FV27"/>
  <c r="AZ27"/>
  <c r="FV9"/>
  <c r="HD9" s="1"/>
  <c r="AZ9"/>
  <c r="FV34"/>
  <c r="AZ34"/>
  <c r="FV30"/>
  <c r="HD30" s="1"/>
  <c r="AZ30"/>
  <c r="FV13"/>
  <c r="AZ13"/>
  <c r="FV29"/>
  <c r="AZ29"/>
  <c r="FV11"/>
  <c r="AZ11"/>
  <c r="FV35"/>
  <c r="AZ35"/>
  <c r="FV31"/>
  <c r="AZ31"/>
  <c r="FV14"/>
  <c r="AZ14"/>
  <c r="V2736" i="34"/>
  <c r="GL92" i="1"/>
  <c r="V2894" i="34"/>
  <c r="GA97" i="1"/>
  <c r="HD10"/>
  <c r="GY52"/>
  <c r="HD17"/>
  <c r="D347" i="34" s="1"/>
  <c r="HD34" i="1"/>
  <c r="D891" i="34" s="1"/>
  <c r="HD24" i="1"/>
  <c r="D571" i="34" s="1"/>
  <c r="HD20" i="1"/>
  <c r="D443" i="34" s="1"/>
  <c r="HF10" i="1"/>
  <c r="J123" i="34" s="1"/>
  <c r="D123"/>
  <c r="D1019"/>
  <c r="HF38" i="1"/>
  <c r="J1019" i="34" s="1"/>
  <c r="G955"/>
  <c r="G411"/>
  <c r="HF15" i="1"/>
  <c r="J283" i="34" s="1"/>
  <c r="D283"/>
  <c r="HF8" i="1"/>
  <c r="J59" i="34" s="1"/>
  <c r="D59"/>
  <c r="GA37" i="1"/>
  <c r="GB37" s="1"/>
  <c r="V974" i="34"/>
  <c r="FX38" i="1"/>
  <c r="V1005" i="34"/>
  <c r="GA18" i="1"/>
  <c r="GB18" s="1"/>
  <c r="V366" i="34"/>
  <c r="GA20" i="1"/>
  <c r="GB20" s="1"/>
  <c r="V430" i="34"/>
  <c r="GA21" i="1"/>
  <c r="GB21" s="1"/>
  <c r="V462" i="34"/>
  <c r="GA23" i="1"/>
  <c r="GB23" s="1"/>
  <c r="V526" i="34"/>
  <c r="GA25" i="1"/>
  <c r="GB25" s="1"/>
  <c r="V590" i="34"/>
  <c r="GY54" i="1"/>
  <c r="HB54"/>
  <c r="GZ54"/>
  <c r="HA54"/>
  <c r="V1999" i="34"/>
  <c r="GI69" i="1"/>
  <c r="HI70"/>
  <c r="M2043" i="34" s="1"/>
  <c r="J2043"/>
  <c r="V2225"/>
  <c r="GO76" i="1"/>
  <c r="HF77"/>
  <c r="G2267" i="34"/>
  <c r="GL40" i="1"/>
  <c r="V1072" i="34"/>
  <c r="GL44" i="1"/>
  <c r="V1200" i="34"/>
  <c r="HI73" i="1"/>
  <c r="M2139" i="34" s="1"/>
  <c r="J2139"/>
  <c r="V2156"/>
  <c r="FU74" i="1"/>
  <c r="V2288" i="34"/>
  <c r="GL78" i="1"/>
  <c r="FX17"/>
  <c r="V333" i="34"/>
  <c r="FX20" i="1"/>
  <c r="V429" i="34"/>
  <c r="FX24" i="1"/>
  <c r="V557" i="34"/>
  <c r="GL41" i="1"/>
  <c r="V1104" i="34"/>
  <c r="GA43" i="1"/>
  <c r="V1166" i="34"/>
  <c r="V1231"/>
  <c r="GI45" i="1"/>
  <c r="GX11"/>
  <c r="V150" i="34"/>
  <c r="AG11" i="35"/>
  <c r="GX37" i="1"/>
  <c r="V982" i="34"/>
  <c r="AG37" i="35"/>
  <c r="GX33" i="1"/>
  <c r="V854" i="34"/>
  <c r="AG33" i="35"/>
  <c r="GX19" i="1"/>
  <c r="V406" i="34"/>
  <c r="AG19" i="35"/>
  <c r="GU19" i="1"/>
  <c r="V405" i="34"/>
  <c r="AD19" i="35"/>
  <c r="GU35" i="1"/>
  <c r="V917" i="34"/>
  <c r="AD35" i="35"/>
  <c r="GR32" i="1"/>
  <c r="V820" i="34"/>
  <c r="AA32" i="35"/>
  <c r="GR24" i="1"/>
  <c r="V564" i="34"/>
  <c r="AA24" i="35"/>
  <c r="GU18" i="1"/>
  <c r="V373" i="34"/>
  <c r="AD18" i="35"/>
  <c r="GU26" i="1"/>
  <c r="V629" i="34"/>
  <c r="AD26" i="35"/>
  <c r="GU34" i="1"/>
  <c r="V885" i="34"/>
  <c r="AD34" i="35"/>
  <c r="DP15" i="1"/>
  <c r="U272" i="34"/>
  <c r="DP11" i="1"/>
  <c r="U144" i="34"/>
  <c r="DP9" i="1"/>
  <c r="U80" i="34"/>
  <c r="GA14" i="1"/>
  <c r="GB14" s="1"/>
  <c r="V238" i="34"/>
  <c r="GA10" i="1"/>
  <c r="GB10" s="1"/>
  <c r="V110" i="34"/>
  <c r="GA12" i="1"/>
  <c r="GB12" s="1"/>
  <c r="V174" i="34"/>
  <c r="GA9" i="1"/>
  <c r="GB9" s="1"/>
  <c r="V78" i="34"/>
  <c r="GU7" i="1"/>
  <c r="V21" i="34"/>
  <c r="AD7" i="35"/>
  <c r="EL32" i="1"/>
  <c r="U817" i="34"/>
  <c r="EL33" i="1"/>
  <c r="U849" i="34"/>
  <c r="EL28" i="1"/>
  <c r="U689" i="34"/>
  <c r="EL25" i="1"/>
  <c r="U593" i="34"/>
  <c r="EL19" i="1"/>
  <c r="U401" i="34"/>
  <c r="DP31" i="1"/>
  <c r="U784" i="34"/>
  <c r="U528"/>
  <c r="DP23" i="1"/>
  <c r="U1008" i="34"/>
  <c r="DP38" i="1"/>
  <c r="HB81"/>
  <c r="GZ81"/>
  <c r="GY81"/>
  <c r="HA81"/>
  <c r="HB83"/>
  <c r="GZ83"/>
  <c r="GY83"/>
  <c r="HA83"/>
  <c r="HB85"/>
  <c r="GZ85"/>
  <c r="GY85"/>
  <c r="HA85"/>
  <c r="V2192" i="34"/>
  <c r="GL75" i="1"/>
  <c r="V2223" i="34"/>
  <c r="GI76" i="1"/>
  <c r="GY76"/>
  <c r="HB76"/>
  <c r="GZ76"/>
  <c r="HA76"/>
  <c r="EL13"/>
  <c r="U209" i="34"/>
  <c r="EL10" i="1"/>
  <c r="U113" i="34"/>
  <c r="GU38" i="1"/>
  <c r="V1013" i="34"/>
  <c r="AD38" i="35"/>
  <c r="GU16" i="1"/>
  <c r="V309" i="34"/>
  <c r="AD16" i="35"/>
  <c r="GU9" i="1"/>
  <c r="V85" i="34"/>
  <c r="AD9" i="35"/>
  <c r="V2636" i="34"/>
  <c r="FU89" i="1"/>
  <c r="V2732" i="34"/>
  <c r="FU92" i="1"/>
  <c r="GX10"/>
  <c r="V118" i="34"/>
  <c r="AG10" i="35"/>
  <c r="GU21" i="1"/>
  <c r="V469" i="34"/>
  <c r="AD21" i="35"/>
  <c r="GU29" i="1"/>
  <c r="V725" i="34"/>
  <c r="AD29" i="35"/>
  <c r="G443" i="34"/>
  <c r="HF20" i="1"/>
  <c r="J443" i="34" s="1"/>
  <c r="GY60" i="1"/>
  <c r="HB60"/>
  <c r="GZ60"/>
  <c r="HA60"/>
  <c r="HB61"/>
  <c r="GZ61"/>
  <c r="GY61"/>
  <c r="HA61"/>
  <c r="HB51"/>
  <c r="GZ51"/>
  <c r="GY51"/>
  <c r="HA51"/>
  <c r="HB57"/>
  <c r="GZ57"/>
  <c r="GY57"/>
  <c r="HA57"/>
  <c r="V2252" i="34"/>
  <c r="FU77" i="1"/>
  <c r="V2672" i="34"/>
  <c r="GL90" i="1"/>
  <c r="V2125" i="34"/>
  <c r="FX73" i="1"/>
  <c r="V2321" i="34"/>
  <c r="GO79" i="1"/>
  <c r="HB103"/>
  <c r="GZ103"/>
  <c r="GY103"/>
  <c r="HA103"/>
  <c r="GX13"/>
  <c r="V214" i="34"/>
  <c r="AG13" i="35"/>
  <c r="GX29" i="1"/>
  <c r="V726" i="34"/>
  <c r="AG29" i="35"/>
  <c r="GX25" i="1"/>
  <c r="V598" i="34"/>
  <c r="AG25" i="35"/>
  <c r="GX21" i="1"/>
  <c r="V470" i="34"/>
  <c r="AG21" i="35"/>
  <c r="GU27" i="1"/>
  <c r="V661" i="34"/>
  <c r="AD27" i="35"/>
  <c r="DP13" i="1"/>
  <c r="U208" i="34"/>
  <c r="DP14" i="1"/>
  <c r="U240" i="34"/>
  <c r="DP7" i="1"/>
  <c r="U16" i="34"/>
  <c r="V2670"/>
  <c r="GA90" i="1"/>
  <c r="HB90" s="1"/>
  <c r="V2832" i="34"/>
  <c r="GL95" i="1"/>
  <c r="V2928" i="34"/>
  <c r="GL98" i="1"/>
  <c r="HI100"/>
  <c r="M3003" i="34" s="1"/>
  <c r="J3003"/>
  <c r="HI104" i="1"/>
  <c r="M3131" i="34" s="1"/>
  <c r="J3131"/>
  <c r="EL23" i="1"/>
  <c r="U529" i="34"/>
  <c r="EL35" i="1"/>
  <c r="U913" i="34"/>
  <c r="EL30" i="1"/>
  <c r="U753" i="34"/>
  <c r="EL37" i="1"/>
  <c r="U977" i="34"/>
  <c r="EL22" i="1"/>
  <c r="U497" i="34"/>
  <c r="DP35" i="1"/>
  <c r="U912" i="34"/>
  <c r="DP27" i="1"/>
  <c r="U656" i="34"/>
  <c r="DP19" i="1"/>
  <c r="U400" i="34"/>
  <c r="GY50" i="1"/>
  <c r="HB50"/>
  <c r="GZ50"/>
  <c r="HA50"/>
  <c r="HB65"/>
  <c r="GZ65"/>
  <c r="GY65"/>
  <c r="HA65"/>
  <c r="HI51"/>
  <c r="M1435" i="34" s="1"/>
  <c r="J1435"/>
  <c r="HI57" i="1"/>
  <c r="M1627" i="34" s="1"/>
  <c r="J1627"/>
  <c r="HI72" i="1"/>
  <c r="M2107" i="34" s="1"/>
  <c r="J2107"/>
  <c r="GA30" i="1"/>
  <c r="GB30" s="1"/>
  <c r="V750" i="34"/>
  <c r="GA34" i="1"/>
  <c r="GB34" s="1"/>
  <c r="V878" i="34"/>
  <c r="FX37" i="1"/>
  <c r="V973" i="34"/>
  <c r="HI40" i="1"/>
  <c r="M1083" i="34" s="1"/>
  <c r="J1083"/>
  <c r="GL42" i="1"/>
  <c r="V1136" i="34"/>
  <c r="HI44" i="1"/>
  <c r="M1211" i="34" s="1"/>
  <c r="J1211"/>
  <c r="V2796"/>
  <c r="FU94" i="1"/>
  <c r="V2892" i="34"/>
  <c r="FU97" i="1"/>
  <c r="HF46"/>
  <c r="G1275" i="34"/>
  <c r="U145"/>
  <c r="EL11" i="1"/>
  <c r="EL16"/>
  <c r="U305" i="34"/>
  <c r="EL12" i="1"/>
  <c r="U177" i="34"/>
  <c r="HI103" i="1"/>
  <c r="M3099" i="34" s="1"/>
  <c r="J3099"/>
  <c r="HI90" i="1"/>
  <c r="M2683" i="34" s="1"/>
  <c r="J2683"/>
  <c r="GU13" i="1"/>
  <c r="V213" i="34"/>
  <c r="AD13" i="35"/>
  <c r="HI75" i="1"/>
  <c r="M2203" i="34" s="1"/>
  <c r="J2203"/>
  <c r="HI88" i="1"/>
  <c r="M2619" i="34" s="1"/>
  <c r="J2619"/>
  <c r="HF89" i="1"/>
  <c r="G2651" i="34"/>
  <c r="HF92" i="1"/>
  <c r="G2747" i="34"/>
  <c r="GA15" i="1"/>
  <c r="GB15" s="1"/>
  <c r="V270" i="34"/>
  <c r="GA13" i="1"/>
  <c r="GB13" s="1"/>
  <c r="V206" i="34"/>
  <c r="GA8" i="1"/>
  <c r="GB8" s="1"/>
  <c r="V46" i="34"/>
  <c r="GA16" i="1"/>
  <c r="GB16" s="1"/>
  <c r="V302" i="34"/>
  <c r="GA11" i="1"/>
  <c r="GB11" s="1"/>
  <c r="V142" i="34"/>
  <c r="GA7" i="1"/>
  <c r="V14" i="34"/>
  <c r="GX16" i="1"/>
  <c r="V310" i="34"/>
  <c r="AG16" i="35"/>
  <c r="GX38" i="1"/>
  <c r="V1014" i="34"/>
  <c r="AG38" i="35"/>
  <c r="GX34" i="1"/>
  <c r="V886" i="34"/>
  <c r="AG34" i="35"/>
  <c r="GX30" i="1"/>
  <c r="V758" i="34"/>
  <c r="AG30" i="35"/>
  <c r="GX26" i="1"/>
  <c r="V630" i="34"/>
  <c r="AG26" i="35"/>
  <c r="GX22" i="1"/>
  <c r="V502" i="34"/>
  <c r="AG22" i="35"/>
  <c r="GX18" i="1"/>
  <c r="V374" i="34"/>
  <c r="AG18" i="35"/>
  <c r="GU14" i="1"/>
  <c r="V245" i="34"/>
  <c r="AD14" i="35"/>
  <c r="GU33" i="1"/>
  <c r="V853" i="34"/>
  <c r="AD33" i="35"/>
  <c r="GR38" i="1"/>
  <c r="V1012" i="34"/>
  <c r="AA38" i="35"/>
  <c r="GR30" i="1"/>
  <c r="V756" i="34"/>
  <c r="AA30" i="35"/>
  <c r="GR22" i="1"/>
  <c r="V500" i="34"/>
  <c r="AA22" i="35"/>
  <c r="GU20" i="1"/>
  <c r="V437" i="34"/>
  <c r="AD20" i="35"/>
  <c r="GU28" i="1"/>
  <c r="V693" i="34"/>
  <c r="AD28" i="35"/>
  <c r="GU36" i="1"/>
  <c r="V949" i="34"/>
  <c r="AD36" i="35"/>
  <c r="HI41" i="1"/>
  <c r="M1115" i="34" s="1"/>
  <c r="J1115"/>
  <c r="J2299"/>
  <c r="HI78" i="1"/>
  <c r="M2299" i="34" s="1"/>
  <c r="HI43" i="1"/>
  <c r="M1179" i="34" s="1"/>
  <c r="J1179"/>
  <c r="HI91" i="1"/>
  <c r="M2715" i="34" s="1"/>
  <c r="J2715"/>
  <c r="GY63" i="1"/>
  <c r="HB63"/>
  <c r="GZ48"/>
  <c r="GY48"/>
  <c r="GZ56"/>
  <c r="GY56"/>
  <c r="HD21"/>
  <c r="HD36"/>
  <c r="D955" i="34" s="1"/>
  <c r="HA52" i="1"/>
  <c r="HB52"/>
  <c r="HA62"/>
  <c r="HB62"/>
  <c r="HA53"/>
  <c r="GZ53"/>
  <c r="HA67"/>
  <c r="GZ67"/>
  <c r="GY101"/>
  <c r="HB101"/>
  <c r="GZ102"/>
  <c r="GY102"/>
  <c r="GY105"/>
  <c r="HB105"/>
  <c r="HD33"/>
  <c r="HD25"/>
  <c r="HF42"/>
  <c r="G1147" i="34"/>
  <c r="G507"/>
  <c r="D27"/>
  <c r="HF7" i="1"/>
  <c r="J27" i="34" s="1"/>
  <c r="HI50" i="1"/>
  <c r="M1403" i="34" s="1"/>
  <c r="J1403"/>
  <c r="HI65" i="1"/>
  <c r="M1883" i="34" s="1"/>
  <c r="J1883"/>
  <c r="V2060"/>
  <c r="FU71" i="1"/>
  <c r="V2286" i="34"/>
  <c r="GA78" i="1"/>
  <c r="HB78" s="1"/>
  <c r="V2095" i="34"/>
  <c r="GI72" i="1"/>
  <c r="V2572" i="34"/>
  <c r="FU87" i="1"/>
  <c r="V2830" i="34"/>
  <c r="GA95" i="1"/>
  <c r="HA95" s="1"/>
  <c r="V2926" i="34"/>
  <c r="GA98" i="1"/>
  <c r="GY98" s="1"/>
  <c r="HF45"/>
  <c r="G1243" i="34"/>
  <c r="V1265"/>
  <c r="GO46" i="1"/>
  <c r="GX9"/>
  <c r="V86" i="34"/>
  <c r="AG9" i="35"/>
  <c r="GX35" i="1"/>
  <c r="V918" i="34"/>
  <c r="AG35" i="35"/>
  <c r="GX31" i="1"/>
  <c r="V790" i="34"/>
  <c r="AG31" i="35"/>
  <c r="GX17" i="1"/>
  <c r="V342" i="34"/>
  <c r="AG17" i="35"/>
  <c r="GU31" i="1"/>
  <c r="V789" i="34"/>
  <c r="AD31" i="35"/>
  <c r="GR36" i="1"/>
  <c r="V948" i="34"/>
  <c r="AA36" i="35"/>
  <c r="GR28" i="1"/>
  <c r="V692" i="34"/>
  <c r="AA28" i="35"/>
  <c r="GR20" i="1"/>
  <c r="V436" i="34"/>
  <c r="AA20" i="35"/>
  <c r="GU22" i="1"/>
  <c r="V501" i="34"/>
  <c r="AD22" i="35"/>
  <c r="GU30" i="1"/>
  <c r="V757" i="34"/>
  <c r="AD30" i="35"/>
  <c r="U48" i="34"/>
  <c r="DP8" i="1"/>
  <c r="DP10"/>
  <c r="U112" i="34"/>
  <c r="V2607"/>
  <c r="GI88" i="1"/>
  <c r="V2769" i="34"/>
  <c r="GO93" i="1"/>
  <c r="V2865" i="34"/>
  <c r="GO96" i="1"/>
  <c r="GR13"/>
  <c r="V212" i="34"/>
  <c r="AA13" i="35"/>
  <c r="GU15" i="1"/>
  <c r="V277" i="34"/>
  <c r="AD15" i="35"/>
  <c r="J2843" i="34"/>
  <c r="HI95" i="1"/>
  <c r="M2843" i="34" s="1"/>
  <c r="HI60" i="1"/>
  <c r="M1723" i="34" s="1"/>
  <c r="J1723"/>
  <c r="HI61" i="1"/>
  <c r="M1755" i="34" s="1"/>
  <c r="J1755"/>
  <c r="HI79" i="1"/>
  <c r="M2331" i="34" s="1"/>
  <c r="J2331"/>
  <c r="FX26" i="1"/>
  <c r="V621" i="34"/>
  <c r="GA28" i="1"/>
  <c r="GB28" s="1"/>
  <c r="V686" i="34"/>
  <c r="GA32" i="1"/>
  <c r="GB32" s="1"/>
  <c r="V814" i="34"/>
  <c r="GA40" i="1"/>
  <c r="V1070" i="34"/>
  <c r="GA44" i="1"/>
  <c r="V1198" i="34"/>
  <c r="V2543"/>
  <c r="GI86" i="1"/>
  <c r="HI93"/>
  <c r="M2779" i="34" s="1"/>
  <c r="J2779"/>
  <c r="HF94" i="1"/>
  <c r="G2811" i="34"/>
  <c r="HI96" i="1"/>
  <c r="M2875" i="34" s="1"/>
  <c r="J2875"/>
  <c r="HF97" i="1"/>
  <c r="G2907" i="34"/>
  <c r="FX18" i="1"/>
  <c r="V365" i="34"/>
  <c r="FX21" i="1"/>
  <c r="V461" i="34"/>
  <c r="FX25" i="1"/>
  <c r="V589" i="34"/>
  <c r="GA27" i="1"/>
  <c r="GB27" s="1"/>
  <c r="V654" i="34"/>
  <c r="GA33" i="1"/>
  <c r="GB33" s="1"/>
  <c r="V846" i="34"/>
  <c r="GL39" i="1"/>
  <c r="V1040" i="34"/>
  <c r="GZ40" i="1"/>
  <c r="GY40"/>
  <c r="HB40"/>
  <c r="HA40"/>
  <c r="GA41"/>
  <c r="V1102" i="34"/>
  <c r="V1233"/>
  <c r="GO45" i="1"/>
  <c r="V1261" i="34"/>
  <c r="FX46" i="1"/>
  <c r="EL9"/>
  <c r="U81" i="34"/>
  <c r="EL15" i="1"/>
  <c r="U273" i="34"/>
  <c r="EL8" i="1"/>
  <c r="U49" i="34"/>
  <c r="GU12" i="1"/>
  <c r="V181" i="34"/>
  <c r="AD12" i="35"/>
  <c r="GR11" i="1"/>
  <c r="V148" i="34"/>
  <c r="AA11" i="35"/>
  <c r="GY100" i="1"/>
  <c r="HB100"/>
  <c r="GZ100"/>
  <c r="HA100"/>
  <c r="GX14"/>
  <c r="V246" i="34"/>
  <c r="AG14" i="35"/>
  <c r="GX8" i="1"/>
  <c r="V54" i="34"/>
  <c r="AG8" i="35"/>
  <c r="GU25" i="1"/>
  <c r="V597" i="34"/>
  <c r="AD25" i="35"/>
  <c r="EL36" i="1"/>
  <c r="U945" i="34"/>
  <c r="EL31" i="1"/>
  <c r="U785" i="34"/>
  <c r="EL27" i="1"/>
  <c r="U657" i="34"/>
  <c r="EL26" i="1"/>
  <c r="U625" i="34"/>
  <c r="EL21" i="1"/>
  <c r="U465" i="34"/>
  <c r="DP37" i="1"/>
  <c r="U976" i="34"/>
  <c r="DP29" i="1"/>
  <c r="U720" i="34"/>
  <c r="U464"/>
  <c r="DP21" i="1"/>
  <c r="U944" i="34"/>
  <c r="DP36" i="1"/>
  <c r="G347" i="34"/>
  <c r="HF17" i="1"/>
  <c r="J347" i="34" s="1"/>
  <c r="G571"/>
  <c r="HF24" i="1"/>
  <c r="J571" i="34" s="1"/>
  <c r="HF12" i="1"/>
  <c r="J187" i="34" s="1"/>
  <c r="D187"/>
  <c r="G635"/>
  <c r="GA17" i="1"/>
  <c r="GB17" s="1"/>
  <c r="V334" i="34"/>
  <c r="GA19" i="1"/>
  <c r="GB19" s="1"/>
  <c r="V398" i="34"/>
  <c r="GA22" i="1"/>
  <c r="GB22" s="1"/>
  <c r="V494" i="34"/>
  <c r="GA24" i="1"/>
  <c r="GB24" s="1"/>
  <c r="V558" i="34"/>
  <c r="GA26" i="1"/>
  <c r="GB26" s="1"/>
  <c r="V622" i="34"/>
  <c r="HI81" i="1"/>
  <c r="M2395" i="34" s="1"/>
  <c r="J2395"/>
  <c r="HI83" i="1"/>
  <c r="M2459" i="34" s="1"/>
  <c r="J2459"/>
  <c r="HI85" i="1"/>
  <c r="M2523" i="34" s="1"/>
  <c r="J2523"/>
  <c r="HI47" i="1"/>
  <c r="M1307" i="34" s="1"/>
  <c r="J1307"/>
  <c r="HI64" i="1"/>
  <c r="M1851" i="34" s="1"/>
  <c r="J1851"/>
  <c r="V2029"/>
  <c r="FX70" i="1"/>
  <c r="HF71"/>
  <c r="G2075" i="34"/>
  <c r="V2097"/>
  <c r="GO72" i="1"/>
  <c r="GY72" s="1"/>
  <c r="V2319" i="34"/>
  <c r="GI79" i="1"/>
  <c r="GZ79" s="1"/>
  <c r="GA38"/>
  <c r="GB38" s="1"/>
  <c r="V1006" i="34"/>
  <c r="HB41" i="1"/>
  <c r="GZ41"/>
  <c r="HA41"/>
  <c r="GY41"/>
  <c r="GA42"/>
  <c r="GY42" s="1"/>
  <c r="V1134" i="34"/>
  <c r="HF87" i="1"/>
  <c r="G2587" i="34"/>
  <c r="V2705"/>
  <c r="GO91" i="1"/>
  <c r="V2767" i="34"/>
  <c r="GI93" i="1"/>
  <c r="GZ93" s="1"/>
  <c r="V2863" i="34"/>
  <c r="GI96" i="1"/>
  <c r="HB96" s="1"/>
  <c r="HF74"/>
  <c r="G2171" i="34"/>
  <c r="V2190"/>
  <c r="GA75" i="1"/>
  <c r="HB75" s="1"/>
  <c r="FX19"/>
  <c r="V397" i="34"/>
  <c r="FX22" i="1"/>
  <c r="V493" i="34"/>
  <c r="GA39" i="1"/>
  <c r="GY39" s="1"/>
  <c r="V1038" i="34"/>
  <c r="V1229"/>
  <c r="FX45" i="1"/>
  <c r="GX15"/>
  <c r="V278" i="34"/>
  <c r="AG15" i="35"/>
  <c r="GX7" i="1"/>
  <c r="V22" i="34"/>
  <c r="AG7" i="35"/>
  <c r="GX27" i="1"/>
  <c r="V662" i="34"/>
  <c r="AG27" i="35"/>
  <c r="GX23" i="1"/>
  <c r="V534" i="34"/>
  <c r="AG23" i="35"/>
  <c r="GU23" i="1"/>
  <c r="V533" i="34"/>
  <c r="AD23" i="35"/>
  <c r="U176" i="34"/>
  <c r="DP12" i="1"/>
  <c r="DP16"/>
  <c r="U304" i="34"/>
  <c r="V2545"/>
  <c r="GO86" i="1"/>
  <c r="GY104"/>
  <c r="HB104"/>
  <c r="GZ104"/>
  <c r="HA104"/>
  <c r="GU11"/>
  <c r="V149" i="34"/>
  <c r="AD11" i="35"/>
  <c r="J2939" i="34"/>
  <c r="HI98" i="1"/>
  <c r="M2939" i="34" s="1"/>
  <c r="HI54" i="1"/>
  <c r="M1531" i="34" s="1"/>
  <c r="J1531"/>
  <c r="HB47" i="1"/>
  <c r="GZ47"/>
  <c r="GY47"/>
  <c r="HA47"/>
  <c r="GY64"/>
  <c r="HB64"/>
  <c r="GZ64"/>
  <c r="HA64"/>
  <c r="V2001" i="34"/>
  <c r="GO69" i="1"/>
  <c r="HB69" s="1"/>
  <c r="HF86"/>
  <c r="G2555" i="34"/>
  <c r="V2609"/>
  <c r="GO88" i="1"/>
  <c r="GY88" s="1"/>
  <c r="FX23"/>
  <c r="V525" i="34"/>
  <c r="GA29" i="1"/>
  <c r="GB29" s="1"/>
  <c r="V718" i="34"/>
  <c r="GA31" i="1"/>
  <c r="GB31" s="1"/>
  <c r="V782" i="34"/>
  <c r="GA35" i="1"/>
  <c r="GB35" s="1"/>
  <c r="V910" i="34"/>
  <c r="GL43" i="1"/>
  <c r="GY43" s="1"/>
  <c r="V1168" i="34"/>
  <c r="HB44" i="1"/>
  <c r="HA44"/>
  <c r="GZ44"/>
  <c r="GY44"/>
  <c r="V1263" i="34"/>
  <c r="GI46" i="1"/>
  <c r="EL7"/>
  <c r="U17" i="34"/>
  <c r="EL14" i="1"/>
  <c r="U241" i="34"/>
  <c r="HB99" i="1"/>
  <c r="HA99"/>
  <c r="GZ99"/>
  <c r="GY99"/>
  <c r="GR15"/>
  <c r="V276" i="34"/>
  <c r="AA15" i="35"/>
  <c r="V2703" i="34"/>
  <c r="GI91" i="1"/>
  <c r="HB91" s="1"/>
  <c r="HA91"/>
  <c r="GX12"/>
  <c r="V182" i="34"/>
  <c r="AG12" i="35"/>
  <c r="GX36" i="1"/>
  <c r="V950" i="34"/>
  <c r="AG36" i="35"/>
  <c r="GX32" i="1"/>
  <c r="V822" i="34"/>
  <c r="AG32" i="35"/>
  <c r="GX28" i="1"/>
  <c r="V694" i="34"/>
  <c r="AG28" i="35"/>
  <c r="GX24" i="1"/>
  <c r="V566" i="34"/>
  <c r="AG24" i="35"/>
  <c r="GX20" i="1"/>
  <c r="V438" i="34"/>
  <c r="AG20" i="35"/>
  <c r="GU10" i="1"/>
  <c r="V117" i="34"/>
  <c r="AD10" i="35"/>
  <c r="GU17" i="1"/>
  <c r="V341" i="34"/>
  <c r="AD17" i="35"/>
  <c r="GU37" i="1"/>
  <c r="V981" i="34"/>
  <c r="AD37" i="35"/>
  <c r="GR34" i="1"/>
  <c r="V884" i="34"/>
  <c r="AA34" i="35"/>
  <c r="GR26" i="1"/>
  <c r="V628" i="34"/>
  <c r="AA26" i="35"/>
  <c r="GR18" i="1"/>
  <c r="V372" i="34"/>
  <c r="AA18" i="35"/>
  <c r="GU24" i="1"/>
  <c r="V565" i="34"/>
  <c r="AD24" i="35"/>
  <c r="GU32" i="1"/>
  <c r="V821" i="34"/>
  <c r="AD32" i="35"/>
  <c r="EL17" i="1"/>
  <c r="U337" i="34"/>
  <c r="EL34" i="1"/>
  <c r="U881" i="34"/>
  <c r="EL29" i="1"/>
  <c r="U721" i="34"/>
  <c r="EL38" i="1"/>
  <c r="U1009" i="34"/>
  <c r="EL24" i="1"/>
  <c r="U561" i="34"/>
  <c r="EL20" i="1"/>
  <c r="U433" i="34"/>
  <c r="U848"/>
  <c r="DP33" i="1"/>
  <c r="U592" i="34"/>
  <c r="DP25" i="1"/>
  <c r="U336" i="34"/>
  <c r="DP17" i="1"/>
  <c r="HI39"/>
  <c r="M1051" i="34" s="1"/>
  <c r="J1051"/>
  <c r="HI69" i="1"/>
  <c r="M2011" i="34" s="1"/>
  <c r="J2011"/>
  <c r="HI76" i="1"/>
  <c r="M2235" i="34" s="1"/>
  <c r="J2235"/>
  <c r="HA63" i="1"/>
  <c r="HA48"/>
  <c r="HA56"/>
  <c r="HF23"/>
  <c r="J539" i="34" s="1"/>
  <c r="GZ52" i="1"/>
  <c r="HD35"/>
  <c r="HD27"/>
  <c r="HD19"/>
  <c r="D411" i="34" s="1"/>
  <c r="GZ62" i="1"/>
  <c r="GY53"/>
  <c r="GY67"/>
  <c r="HA101"/>
  <c r="HA102"/>
  <c r="HA105"/>
  <c r="GY95"/>
  <c r="GZ98"/>
  <c r="HF34"/>
  <c r="J891" i="34" s="1"/>
  <c r="D731" l="1"/>
  <c r="HF29" i="1"/>
  <c r="J731" i="34" s="1"/>
  <c r="D987"/>
  <c r="HF37" i="1"/>
  <c r="J987" i="34" s="1"/>
  <c r="D763"/>
  <c r="HF30" i="1"/>
  <c r="J763" i="34" s="1"/>
  <c r="D91"/>
  <c r="HF9" i="1"/>
  <c r="J91" i="34" s="1"/>
  <c r="D699"/>
  <c r="HF28" i="1"/>
  <c r="J699" i="34" s="1"/>
  <c r="D795"/>
  <c r="HF31" i="1"/>
  <c r="J795" i="34" s="1"/>
  <c r="D827"/>
  <c r="HF32" i="1"/>
  <c r="J827" i="34" s="1"/>
  <c r="D507"/>
  <c r="HF22" i="1"/>
  <c r="J507" i="34" s="1"/>
  <c r="D635"/>
  <c r="HF26" i="1"/>
  <c r="J635" i="34" s="1"/>
  <c r="U12"/>
  <c r="AE7" i="1"/>
  <c r="U332" i="34"/>
  <c r="AE17" i="1"/>
  <c r="AE24"/>
  <c r="U556" i="34"/>
  <c r="U876"/>
  <c r="AE34" i="1"/>
  <c r="AE27"/>
  <c r="U652" i="34"/>
  <c r="AE29" i="1"/>
  <c r="U716" i="34"/>
  <c r="AE37" i="1"/>
  <c r="U972" i="34"/>
  <c r="U79"/>
  <c r="CT9" i="1"/>
  <c r="U207" i="34"/>
  <c r="CT13" i="1"/>
  <c r="CT37"/>
  <c r="U975" i="34"/>
  <c r="U463"/>
  <c r="CT21" i="1"/>
  <c r="U591" i="34"/>
  <c r="CT25" i="1"/>
  <c r="CT34"/>
  <c r="U879" i="34"/>
  <c r="CT31" i="1"/>
  <c r="U783" i="34"/>
  <c r="BA10" i="1"/>
  <c r="U109" i="34"/>
  <c r="U685"/>
  <c r="BA28" i="1"/>
  <c r="BA33"/>
  <c r="U845" i="34"/>
  <c r="BA7" i="1"/>
  <c r="U13" i="34"/>
  <c r="BA16" i="1"/>
  <c r="U301" i="34"/>
  <c r="BA8" i="1"/>
  <c r="U45" i="34"/>
  <c r="BA15" i="1"/>
  <c r="U269" i="34"/>
  <c r="U813"/>
  <c r="BA32" i="1"/>
  <c r="U941" i="34"/>
  <c r="BA36" i="1"/>
  <c r="BA12"/>
  <c r="U173" i="34"/>
  <c r="AE14" i="1"/>
  <c r="U236" i="34"/>
  <c r="AE16" i="1"/>
  <c r="U300" i="34"/>
  <c r="U76"/>
  <c r="AE9" i="1"/>
  <c r="AE22"/>
  <c r="U492" i="34"/>
  <c r="AE32" i="1"/>
  <c r="U812" i="34"/>
  <c r="U428"/>
  <c r="AE20" i="1"/>
  <c r="AE25"/>
  <c r="U588" i="34"/>
  <c r="AE35" i="1"/>
  <c r="U908" i="34"/>
  <c r="V3147"/>
  <c r="V3019"/>
  <c r="V3083"/>
  <c r="V2987"/>
  <c r="V2795"/>
  <c r="V2635"/>
  <c r="V2955"/>
  <c r="V2763"/>
  <c r="V2507"/>
  <c r="V2379"/>
  <c r="V2251"/>
  <c r="V2123"/>
  <c r="V2027"/>
  <c r="V2827"/>
  <c r="V2603"/>
  <c r="V2475"/>
  <c r="V2315"/>
  <c r="V1995"/>
  <c r="V1931"/>
  <c r="V1803"/>
  <c r="V1675"/>
  <c r="V1579"/>
  <c r="V1483"/>
  <c r="V1355"/>
  <c r="V1195"/>
  <c r="V1131"/>
  <c r="V1067"/>
  <c r="V939"/>
  <c r="V875"/>
  <c r="V811"/>
  <c r="V747"/>
  <c r="V683"/>
  <c r="V299"/>
  <c r="V235"/>
  <c r="V171"/>
  <c r="V107"/>
  <c r="V2283"/>
  <c r="V2091"/>
  <c r="V1867"/>
  <c r="V1739"/>
  <c r="V1547"/>
  <c r="V1419"/>
  <c r="V1291"/>
  <c r="V1003"/>
  <c r="V619"/>
  <c r="V555"/>
  <c r="V491"/>
  <c r="V427"/>
  <c r="V363"/>
  <c r="V75"/>
  <c r="V3115"/>
  <c r="V3179"/>
  <c r="V3051"/>
  <c r="V2891"/>
  <c r="V2731"/>
  <c r="V2571"/>
  <c r="V2859"/>
  <c r="V2667"/>
  <c r="V2443"/>
  <c r="V2347"/>
  <c r="V2155"/>
  <c r="V2059"/>
  <c r="V2923"/>
  <c r="V2699"/>
  <c r="V2539"/>
  <c r="V2411"/>
  <c r="V2187"/>
  <c r="V1963"/>
  <c r="V1835"/>
  <c r="V1707"/>
  <c r="V1611"/>
  <c r="V1515"/>
  <c r="V1387"/>
  <c r="V1227"/>
  <c r="V1163"/>
  <c r="V1099"/>
  <c r="V1035"/>
  <c r="V907"/>
  <c r="V843"/>
  <c r="V779"/>
  <c r="V715"/>
  <c r="V651"/>
  <c r="V267"/>
  <c r="V203"/>
  <c r="V139"/>
  <c r="V11"/>
  <c r="V2219"/>
  <c r="V1899"/>
  <c r="V1771"/>
  <c r="V1643"/>
  <c r="V1451"/>
  <c r="V1323"/>
  <c r="V1259"/>
  <c r="V971"/>
  <c r="V587"/>
  <c r="V523"/>
  <c r="V459"/>
  <c r="V395"/>
  <c r="V331"/>
  <c r="V43"/>
  <c r="AE18" i="1"/>
  <c r="U364" i="34"/>
  <c r="U748"/>
  <c r="AE30" i="1"/>
  <c r="U1004" i="34"/>
  <c r="AE38" i="1"/>
  <c r="U524" i="34"/>
  <c r="AE23" i="1"/>
  <c r="AE33"/>
  <c r="U844" i="34"/>
  <c r="CT11" i="1"/>
  <c r="U143" i="34"/>
  <c r="U111"/>
  <c r="CT10" i="1"/>
  <c r="CT12"/>
  <c r="U175" i="34"/>
  <c r="CT29" i="1"/>
  <c r="U719" i="34"/>
  <c r="CT35" i="1"/>
  <c r="U911" i="34"/>
  <c r="CT18" i="1"/>
  <c r="U367" i="34"/>
  <c r="U527"/>
  <c r="CT23" i="1"/>
  <c r="CT28"/>
  <c r="U687" i="34"/>
  <c r="CT27" i="1"/>
  <c r="U655" i="34"/>
  <c r="CT33" i="1"/>
  <c r="U847" i="34"/>
  <c r="HB68" i="1"/>
  <c r="HA68"/>
  <c r="GY68"/>
  <c r="GZ68"/>
  <c r="GP112"/>
  <c r="HD13"/>
  <c r="HD11"/>
  <c r="BA14"/>
  <c r="U237" i="34"/>
  <c r="BA31" i="1"/>
  <c r="U781" i="34"/>
  <c r="BA35" i="1"/>
  <c r="U909" i="34"/>
  <c r="BA11" i="1"/>
  <c r="U141" i="34"/>
  <c r="U717"/>
  <c r="BA29" i="1"/>
  <c r="BA13"/>
  <c r="U205" i="34"/>
  <c r="U749"/>
  <c r="BA30" i="1"/>
  <c r="U877" i="34"/>
  <c r="BA34" i="1"/>
  <c r="BA9"/>
  <c r="U77" i="34"/>
  <c r="U653"/>
  <c r="BA27" i="1"/>
  <c r="AE15"/>
  <c r="U268" i="34"/>
  <c r="AE13" i="1"/>
  <c r="U204" i="34"/>
  <c r="U172"/>
  <c r="AE12" i="1"/>
  <c r="AE11"/>
  <c r="U140" i="34"/>
  <c r="U44"/>
  <c r="AE8" i="1"/>
  <c r="AE21"/>
  <c r="U460" i="34"/>
  <c r="U684"/>
  <c r="AE28" i="1"/>
  <c r="AE36"/>
  <c r="U940" i="34"/>
  <c r="U396"/>
  <c r="AE19" i="1"/>
  <c r="AE31"/>
  <c r="U780" i="34"/>
  <c r="CT16" i="1"/>
  <c r="U303" i="34"/>
  <c r="CT15" i="1"/>
  <c r="U271" i="34"/>
  <c r="U47"/>
  <c r="CT8" i="1"/>
  <c r="CT19"/>
  <c r="U399" i="34"/>
  <c r="U815"/>
  <c r="CT32" i="1"/>
  <c r="U943" i="34"/>
  <c r="CT36" i="1"/>
  <c r="U335" i="34"/>
  <c r="CT17" i="1"/>
  <c r="CT22"/>
  <c r="U495" i="34"/>
  <c r="CT26" i="1"/>
  <c r="U623" i="34"/>
  <c r="U108"/>
  <c r="AE10" i="1"/>
  <c r="U620" i="34"/>
  <c r="AE26" i="1"/>
  <c r="D379" i="34"/>
  <c r="HF18" i="1"/>
  <c r="J379" i="34" s="1"/>
  <c r="U15"/>
  <c r="CT7" i="1"/>
  <c r="CT14"/>
  <c r="U239" i="34"/>
  <c r="U1007"/>
  <c r="CT38" i="1"/>
  <c r="CT20"/>
  <c r="U431" i="34"/>
  <c r="CT24" i="1"/>
  <c r="U559" i="34"/>
  <c r="CT30" i="1"/>
  <c r="U751" i="34"/>
  <c r="GZ91" i="1"/>
  <c r="HD14"/>
  <c r="HD16"/>
  <c r="ID12"/>
  <c r="EX110"/>
  <c r="D667" i="34"/>
  <c r="HF27" i="1"/>
  <c r="J667" i="34" s="1"/>
  <c r="GO20" i="1"/>
  <c r="V433" i="34"/>
  <c r="V561"/>
  <c r="GO24" i="1"/>
  <c r="GO38"/>
  <c r="V1009" i="34"/>
  <c r="GO29" i="1"/>
  <c r="V721" i="34"/>
  <c r="V881"/>
  <c r="GO34" i="1"/>
  <c r="V337" i="34"/>
  <c r="GO17" i="1"/>
  <c r="GL16"/>
  <c r="V304" i="34"/>
  <c r="GV112" i="1"/>
  <c r="GV108"/>
  <c r="GV109"/>
  <c r="GV110"/>
  <c r="GV111"/>
  <c r="FI109"/>
  <c r="GV107"/>
  <c r="IF7" s="1"/>
  <c r="GZ45"/>
  <c r="GY45"/>
  <c r="HB45"/>
  <c r="HA45"/>
  <c r="HA70"/>
  <c r="HB70"/>
  <c r="GY70"/>
  <c r="GZ70"/>
  <c r="V944" i="34"/>
  <c r="GL36" i="1"/>
  <c r="V464" i="34"/>
  <c r="GL21" i="1"/>
  <c r="HA46"/>
  <c r="HB46"/>
  <c r="GY46"/>
  <c r="GZ46"/>
  <c r="HA86"/>
  <c r="HB86"/>
  <c r="GY86"/>
  <c r="GZ86"/>
  <c r="GL8"/>
  <c r="V48" i="34"/>
  <c r="HB87" i="1"/>
  <c r="GZ87"/>
  <c r="GY87"/>
  <c r="HA87"/>
  <c r="HB71"/>
  <c r="GZ71"/>
  <c r="GY71"/>
  <c r="HA71"/>
  <c r="D603" i="34"/>
  <c r="HF25" i="1"/>
  <c r="J603" i="34" s="1"/>
  <c r="GB7" i="1"/>
  <c r="FY109"/>
  <c r="HU9" s="1"/>
  <c r="FY108"/>
  <c r="HU8" s="1"/>
  <c r="FY112"/>
  <c r="HU12" s="1"/>
  <c r="FY111"/>
  <c r="HU11" s="1"/>
  <c r="FY110"/>
  <c r="HU10" s="1"/>
  <c r="FY107"/>
  <c r="HU7" s="1"/>
  <c r="J2747" i="34"/>
  <c r="HI92" i="1"/>
  <c r="M2747" i="34" s="1"/>
  <c r="J2651"/>
  <c r="HI89" i="1"/>
  <c r="M2651" i="34" s="1"/>
  <c r="GO11" i="1"/>
  <c r="V145" i="34"/>
  <c r="HB97" i="1"/>
  <c r="GZ97"/>
  <c r="GY97"/>
  <c r="HA97"/>
  <c r="GY94"/>
  <c r="HB94"/>
  <c r="GZ94"/>
  <c r="HA94"/>
  <c r="GY92"/>
  <c r="HB92"/>
  <c r="GZ92"/>
  <c r="HA92"/>
  <c r="HB89"/>
  <c r="GZ89"/>
  <c r="GY89"/>
  <c r="HA89"/>
  <c r="V113" i="34"/>
  <c r="GO10" i="1"/>
  <c r="GO13"/>
  <c r="V209" i="34"/>
  <c r="V784"/>
  <c r="GL31" i="1"/>
  <c r="GO19"/>
  <c r="V401" i="34"/>
  <c r="V593"/>
  <c r="GO25" i="1"/>
  <c r="GO28"/>
  <c r="V689" i="34"/>
  <c r="GO33" i="1"/>
  <c r="V849" i="34"/>
  <c r="GO32" i="1"/>
  <c r="V817" i="34"/>
  <c r="HI77" i="1"/>
  <c r="M2267" i="34" s="1"/>
  <c r="J2267"/>
  <c r="GY91" i="1"/>
  <c r="EO109"/>
  <c r="GP110"/>
  <c r="GP108"/>
  <c r="GZ43"/>
  <c r="HA43"/>
  <c r="GZ39"/>
  <c r="HA39"/>
  <c r="HA88"/>
  <c r="HB88"/>
  <c r="HA75"/>
  <c r="GZ75"/>
  <c r="HA72"/>
  <c r="HB72"/>
  <c r="HA69"/>
  <c r="GZ69"/>
  <c r="HA98"/>
  <c r="HB95"/>
  <c r="GZ90"/>
  <c r="GY90"/>
  <c r="GZ96"/>
  <c r="GY96"/>
  <c r="GY93"/>
  <c r="HB93"/>
  <c r="GY79"/>
  <c r="HB79"/>
  <c r="GZ78"/>
  <c r="GY78"/>
  <c r="HB42"/>
  <c r="GZ42"/>
  <c r="HF19"/>
  <c r="J411" i="34" s="1"/>
  <c r="GZ95" i="1"/>
  <c r="D923" i="34"/>
  <c r="HF35" i="1"/>
  <c r="J923" i="34" s="1"/>
  <c r="V336"/>
  <c r="GL17" i="1"/>
  <c r="V592" i="34"/>
  <c r="GL25" i="1"/>
  <c r="V848" i="34"/>
  <c r="GL33" i="1"/>
  <c r="V241" i="34"/>
  <c r="GO14" i="1"/>
  <c r="GO7"/>
  <c r="V17" i="34"/>
  <c r="HI86" i="1"/>
  <c r="M2555" i="34" s="1"/>
  <c r="J2555"/>
  <c r="GL12" i="1"/>
  <c r="V176" i="34"/>
  <c r="J2171"/>
  <c r="HI74" i="1"/>
  <c r="M2171" i="34" s="1"/>
  <c r="HI87" i="1"/>
  <c r="M2587" i="34" s="1"/>
  <c r="J2587"/>
  <c r="HI71" i="1"/>
  <c r="M2075" i="34" s="1"/>
  <c r="J2075"/>
  <c r="V720"/>
  <c r="GL29" i="1"/>
  <c r="V976" i="34"/>
  <c r="GL37" i="1"/>
  <c r="V465" i="34"/>
  <c r="GO21" i="1"/>
  <c r="V625" i="34"/>
  <c r="GO26" i="1"/>
  <c r="GO27"/>
  <c r="V657" i="34"/>
  <c r="V785"/>
  <c r="GO31" i="1"/>
  <c r="GO36"/>
  <c r="V945" i="34"/>
  <c r="V49"/>
  <c r="GO8" i="1"/>
  <c r="GO15"/>
  <c r="V273" i="34"/>
  <c r="GO9" i="1"/>
  <c r="V81" i="34"/>
  <c r="HI97" i="1"/>
  <c r="M2907" i="34" s="1"/>
  <c r="J2907"/>
  <c r="HI94" i="1"/>
  <c r="M2811" i="34" s="1"/>
  <c r="J2811"/>
  <c r="V112"/>
  <c r="GL10" i="1"/>
  <c r="HI45"/>
  <c r="M1243" i="34" s="1"/>
  <c r="J1243"/>
  <c r="HI42" i="1"/>
  <c r="M1147" i="34" s="1"/>
  <c r="J1147"/>
  <c r="D859"/>
  <c r="HF33" i="1"/>
  <c r="J859" i="34" s="1"/>
  <c r="D475"/>
  <c r="HF21" i="1"/>
  <c r="J475" i="34" s="1"/>
  <c r="GO12" i="1"/>
  <c r="V177" i="34"/>
  <c r="GO16" i="1"/>
  <c r="V305" i="34"/>
  <c r="HI46" i="1"/>
  <c r="M1275" i="34" s="1"/>
  <c r="J1275"/>
  <c r="V400"/>
  <c r="GL19" i="1"/>
  <c r="V656" i="34"/>
  <c r="GL27" i="1"/>
  <c r="V912" i="34"/>
  <c r="GL35" i="1"/>
  <c r="V497" i="34"/>
  <c r="GO22" i="1"/>
  <c r="V977" i="34"/>
  <c r="GO37" i="1"/>
  <c r="GO30"/>
  <c r="V753" i="34"/>
  <c r="V913"/>
  <c r="GO35" i="1"/>
  <c r="V529" i="34"/>
  <c r="GO23" i="1"/>
  <c r="GL7"/>
  <c r="V16" i="34"/>
  <c r="GL14" i="1"/>
  <c r="V240" i="34"/>
  <c r="GL13" i="1"/>
  <c r="V208" i="34"/>
  <c r="HB73" i="1"/>
  <c r="GY73"/>
  <c r="GZ73"/>
  <c r="HA73"/>
  <c r="HB77"/>
  <c r="GZ77"/>
  <c r="GY77"/>
  <c r="HA77"/>
  <c r="V1008" i="34"/>
  <c r="GL38" i="1"/>
  <c r="V528" i="34"/>
  <c r="GL23" i="1"/>
  <c r="GS112"/>
  <c r="GS107"/>
  <c r="IE7" s="1"/>
  <c r="GS108"/>
  <c r="GS109"/>
  <c r="GS110"/>
  <c r="GS111"/>
  <c r="EY109"/>
  <c r="V80" i="34"/>
  <c r="GL9" i="1"/>
  <c r="V144" i="34"/>
  <c r="GL11" i="1"/>
  <c r="V272" i="34"/>
  <c r="GL15" i="1"/>
  <c r="GY74"/>
  <c r="HB74"/>
  <c r="GZ74"/>
  <c r="HA74"/>
  <c r="GP107"/>
  <c r="ID7" s="1"/>
  <c r="GP111"/>
  <c r="GP109"/>
  <c r="HB43"/>
  <c r="HB39"/>
  <c r="GZ88"/>
  <c r="GY75"/>
  <c r="GZ72"/>
  <c r="GY69"/>
  <c r="HB98"/>
  <c r="HA90"/>
  <c r="HA96"/>
  <c r="HA93"/>
  <c r="HA79"/>
  <c r="HA78"/>
  <c r="HA42"/>
  <c r="HF36"/>
  <c r="J955" i="34" s="1"/>
  <c r="D251" l="1"/>
  <c r="HF14" i="1"/>
  <c r="J251" i="34" s="1"/>
  <c r="GI38" i="1"/>
  <c r="V1007" i="34"/>
  <c r="GI7" i="1"/>
  <c r="V15" i="34"/>
  <c r="V620"/>
  <c r="FU26" i="1"/>
  <c r="FU10"/>
  <c r="V108" i="34"/>
  <c r="GI17" i="1"/>
  <c r="V335" i="34"/>
  <c r="GI36" i="1"/>
  <c r="V943" i="34"/>
  <c r="GI32" i="1"/>
  <c r="V815" i="34"/>
  <c r="V47"/>
  <c r="GI8" i="1"/>
  <c r="V396" i="34"/>
  <c r="FU19" i="1"/>
  <c r="V684" i="34"/>
  <c r="FU28" i="1"/>
  <c r="V44" i="34"/>
  <c r="FU8" i="1"/>
  <c r="V172" i="34"/>
  <c r="FU12" i="1"/>
  <c r="V653" i="34"/>
  <c r="FX27" i="1"/>
  <c r="V877" i="34"/>
  <c r="FX34" i="1"/>
  <c r="V749" i="34"/>
  <c r="FX30" i="1"/>
  <c r="V717" i="34"/>
  <c r="FX29" i="1"/>
  <c r="D155" i="34"/>
  <c r="HF11" i="1"/>
  <c r="J155" i="34" s="1"/>
  <c r="GI33" i="1"/>
  <c r="V847" i="34"/>
  <c r="GI27" i="1"/>
  <c r="V655" i="34"/>
  <c r="V687"/>
  <c r="GI28" i="1"/>
  <c r="V367" i="34"/>
  <c r="GI18" i="1"/>
  <c r="V911" i="34"/>
  <c r="GI35" i="1"/>
  <c r="GI29"/>
  <c r="V719" i="34"/>
  <c r="V175"/>
  <c r="GI12" i="1"/>
  <c r="GI11"/>
  <c r="V143" i="34"/>
  <c r="FU33" i="1"/>
  <c r="V844" i="34"/>
  <c r="FU18" i="1"/>
  <c r="V364" i="34"/>
  <c r="V908"/>
  <c r="FU35" i="1"/>
  <c r="V588" i="34"/>
  <c r="FU25" i="1"/>
  <c r="FU32"/>
  <c r="V812" i="34"/>
  <c r="FU22" i="1"/>
  <c r="V492" i="34"/>
  <c r="FU16" i="1"/>
  <c r="V300" i="34"/>
  <c r="FU14" i="1"/>
  <c r="V236" i="34"/>
  <c r="FX12" i="1"/>
  <c r="V173" i="34"/>
  <c r="V269"/>
  <c r="FX15" i="1"/>
  <c r="V45" i="34"/>
  <c r="FX8" i="1"/>
  <c r="V301" i="34"/>
  <c r="FX16" i="1"/>
  <c r="V13" i="34"/>
  <c r="FX7" i="1"/>
  <c r="FX33"/>
  <c r="V845" i="34"/>
  <c r="FX10" i="1"/>
  <c r="V109" i="34"/>
  <c r="V783"/>
  <c r="GI31" i="1"/>
  <c r="GI34"/>
  <c r="V879" i="34"/>
  <c r="V975"/>
  <c r="GI37" i="1"/>
  <c r="V972" i="34"/>
  <c r="FU37" i="1"/>
  <c r="FU29"/>
  <c r="V716" i="34"/>
  <c r="FU27" i="1"/>
  <c r="V652" i="34"/>
  <c r="FU24" i="1"/>
  <c r="V556" i="34"/>
  <c r="GZ27" i="1"/>
  <c r="GZ8"/>
  <c r="GZ37"/>
  <c r="HF16"/>
  <c r="J315" i="34" s="1"/>
  <c r="D315"/>
  <c r="V751"/>
  <c r="GI30" i="1"/>
  <c r="GI24"/>
  <c r="V559" i="34"/>
  <c r="V431"/>
  <c r="GI20" i="1"/>
  <c r="GI14"/>
  <c r="V239" i="34"/>
  <c r="GI26" i="1"/>
  <c r="V623" i="34"/>
  <c r="GI22" i="1"/>
  <c r="V495" i="34"/>
  <c r="GI19" i="1"/>
  <c r="HB19" s="1"/>
  <c r="V399" i="34"/>
  <c r="GI15" i="1"/>
  <c r="V271" i="34"/>
  <c r="GI16" i="1"/>
  <c r="V303" i="34"/>
  <c r="FU31" i="1"/>
  <c r="V780" i="34"/>
  <c r="V940"/>
  <c r="FU36" i="1"/>
  <c r="V460" i="34"/>
  <c r="FU21" i="1"/>
  <c r="V140" i="34"/>
  <c r="FU11" i="1"/>
  <c r="FU13"/>
  <c r="V204" i="34"/>
  <c r="FU15" i="1"/>
  <c r="V268" i="34"/>
  <c r="FX9" i="1"/>
  <c r="V77" i="34"/>
  <c r="V205"/>
  <c r="FX13" i="1"/>
  <c r="V141" i="34"/>
  <c r="FX11" i="1"/>
  <c r="FX35"/>
  <c r="GY35" s="1"/>
  <c r="V909" i="34"/>
  <c r="FX31" i="1"/>
  <c r="V781" i="34"/>
  <c r="FX14" i="1"/>
  <c r="V237" i="34"/>
  <c r="D219"/>
  <c r="HF13" i="1"/>
  <c r="J219" i="34" s="1"/>
  <c r="GI23" i="1"/>
  <c r="V527" i="34"/>
  <c r="GI10" i="1"/>
  <c r="V111" i="34"/>
  <c r="V524"/>
  <c r="FU23" i="1"/>
  <c r="GZ23" s="1"/>
  <c r="V1004" i="34"/>
  <c r="FU38" i="1"/>
  <c r="HB38" s="1"/>
  <c r="V748" i="34"/>
  <c r="FU30" i="1"/>
  <c r="FU20"/>
  <c r="V428" i="34"/>
  <c r="FU9" i="1"/>
  <c r="V76" i="34"/>
  <c r="V941"/>
  <c r="FX36" i="1"/>
  <c r="V813" i="34"/>
  <c r="FX32" i="1"/>
  <c r="V685" i="34"/>
  <c r="FX28" i="1"/>
  <c r="GY28" s="1"/>
  <c r="GI25"/>
  <c r="GZ25" s="1"/>
  <c r="V591" i="34"/>
  <c r="GI21" i="1"/>
  <c r="V463" i="34"/>
  <c r="GI13" i="1"/>
  <c r="V207" i="34"/>
  <c r="GI9" i="1"/>
  <c r="V79" i="34"/>
  <c r="V876"/>
  <c r="FU34" i="1"/>
  <c r="V332" i="34"/>
  <c r="FU17" i="1"/>
  <c r="HA17" s="1"/>
  <c r="FU7"/>
  <c r="V12" i="34"/>
  <c r="HA15" i="1"/>
  <c r="HB11"/>
  <c r="GY9"/>
  <c r="GZ13"/>
  <c r="HB14"/>
  <c r="GY30"/>
  <c r="GZ16"/>
  <c r="GZ36"/>
  <c r="HB12"/>
  <c r="GY31"/>
  <c r="GZ10"/>
  <c r="EV110"/>
  <c r="ID11"/>
  <c r="FD110"/>
  <c r="IE10"/>
  <c r="EZ110"/>
  <c r="IE8"/>
  <c r="FH110"/>
  <c r="IE12"/>
  <c r="GJ112"/>
  <c r="GJ109"/>
  <c r="GJ111"/>
  <c r="CW109"/>
  <c r="CW112" s="1"/>
  <c r="GJ108"/>
  <c r="GJ110"/>
  <c r="GJ107"/>
  <c r="IB7" s="1"/>
  <c r="GM108"/>
  <c r="GM110"/>
  <c r="GM107"/>
  <c r="IC7" s="1"/>
  <c r="DS109"/>
  <c r="DS112" s="1"/>
  <c r="GM109"/>
  <c r="GM111"/>
  <c r="GM112"/>
  <c r="ET110"/>
  <c r="ID10"/>
  <c r="ER110"/>
  <c r="ID9"/>
  <c r="FF110"/>
  <c r="IE11"/>
  <c r="FB110"/>
  <c r="IE9"/>
  <c r="GY38"/>
  <c r="HA38"/>
  <c r="EP110"/>
  <c r="EO111" s="1"/>
  <c r="EO112" s="1"/>
  <c r="ID8"/>
  <c r="ID13" s="1"/>
  <c r="ID14" s="1"/>
  <c r="FP110"/>
  <c r="IF11"/>
  <c r="FL110"/>
  <c r="IF9"/>
  <c r="IF12"/>
  <c r="FR110"/>
  <c r="HB9"/>
  <c r="HA9"/>
  <c r="HA36"/>
  <c r="HB36"/>
  <c r="HA30"/>
  <c r="GZ30"/>
  <c r="GZ31"/>
  <c r="GY12"/>
  <c r="GZ9"/>
  <c r="HC9" s="1"/>
  <c r="GY14"/>
  <c r="GY10"/>
  <c r="HA27"/>
  <c r="GZ35"/>
  <c r="GY25"/>
  <c r="GY36"/>
  <c r="HC36" s="1"/>
  <c r="GY21"/>
  <c r="GY23"/>
  <c r="GZ38"/>
  <c r="HB30"/>
  <c r="HB17"/>
  <c r="GZ17"/>
  <c r="HA16"/>
  <c r="HB16"/>
  <c r="GZ11"/>
  <c r="GY11"/>
  <c r="HB7"/>
  <c r="HA7"/>
  <c r="GY15"/>
  <c r="HB15"/>
  <c r="HB13"/>
  <c r="GY13"/>
  <c r="HB8"/>
  <c r="GY8"/>
  <c r="GZ19"/>
  <c r="HA19"/>
  <c r="HA28"/>
  <c r="GZ28"/>
  <c r="HA37"/>
  <c r="HB37"/>
  <c r="GB112"/>
  <c r="GB111"/>
  <c r="GB110"/>
  <c r="BF108"/>
  <c r="GB107"/>
  <c r="HV7" s="1"/>
  <c r="GB109"/>
  <c r="GB108"/>
  <c r="FN110"/>
  <c r="IF10"/>
  <c r="FJ110"/>
  <c r="IF8"/>
  <c r="IF13" s="1"/>
  <c r="IF14" s="1"/>
  <c r="GY16"/>
  <c r="HA11"/>
  <c r="GZ7"/>
  <c r="GY7"/>
  <c r="HC7" s="1"/>
  <c r="GZ15"/>
  <c r="HA13"/>
  <c r="HA8"/>
  <c r="HU13"/>
  <c r="HU14" s="1"/>
  <c r="GY19"/>
  <c r="HB28"/>
  <c r="GY37"/>
  <c r="M109" l="1"/>
  <c r="FU110"/>
  <c r="FU107"/>
  <c r="HS7" s="1"/>
  <c r="FU109"/>
  <c r="FU108"/>
  <c r="FU112"/>
  <c r="FU111"/>
  <c r="GY20"/>
  <c r="GZ20"/>
  <c r="HA20"/>
  <c r="HB20"/>
  <c r="HB31"/>
  <c r="HA31"/>
  <c r="GY24"/>
  <c r="GZ24"/>
  <c r="HA24"/>
  <c r="HB24"/>
  <c r="GY27"/>
  <c r="HB27"/>
  <c r="GY29"/>
  <c r="HB29"/>
  <c r="GZ29"/>
  <c r="HA29"/>
  <c r="GZ14"/>
  <c r="HA14"/>
  <c r="HA22"/>
  <c r="GZ22"/>
  <c r="HB22"/>
  <c r="GY22"/>
  <c r="HC22" s="1"/>
  <c r="GZ32"/>
  <c r="HA32"/>
  <c r="GY32"/>
  <c r="HB32"/>
  <c r="HB18"/>
  <c r="GY18"/>
  <c r="HA18"/>
  <c r="GZ18"/>
  <c r="GZ33"/>
  <c r="GY33"/>
  <c r="HB33"/>
  <c r="HA33"/>
  <c r="HA10"/>
  <c r="HB10"/>
  <c r="CA109"/>
  <c r="CA112" s="1"/>
  <c r="GG109"/>
  <c r="GG111"/>
  <c r="GG110"/>
  <c r="GG107"/>
  <c r="IA7" s="1"/>
  <c r="GG112"/>
  <c r="GG108"/>
  <c r="HC27"/>
  <c r="HC14"/>
  <c r="HC30"/>
  <c r="GY17"/>
  <c r="HC17" s="1"/>
  <c r="GY34"/>
  <c r="HB34"/>
  <c r="GZ34"/>
  <c r="HA34"/>
  <c r="HA23"/>
  <c r="HB23"/>
  <c r="HA21"/>
  <c r="HB21"/>
  <c r="FV108"/>
  <c r="FV110"/>
  <c r="FV107"/>
  <c r="HT7" s="1"/>
  <c r="FV112"/>
  <c r="FV109"/>
  <c r="FV111"/>
  <c r="AH109"/>
  <c r="HA25"/>
  <c r="HB25"/>
  <c r="HC25" s="1"/>
  <c r="HB35"/>
  <c r="HA35"/>
  <c r="GZ12"/>
  <c r="HC12" s="1"/>
  <c r="HA12"/>
  <c r="GY26"/>
  <c r="HB26"/>
  <c r="GZ26"/>
  <c r="HA26"/>
  <c r="HC28"/>
  <c r="HC15"/>
  <c r="J15" i="11" s="1"/>
  <c r="R15" s="1"/>
  <c r="HC23" i="1"/>
  <c r="HC35"/>
  <c r="J35" i="11" s="1"/>
  <c r="R35" s="1"/>
  <c r="HC10" i="1"/>
  <c r="HC31"/>
  <c r="J31" i="11" s="1"/>
  <c r="T31" s="1"/>
  <c r="HC38" i="1"/>
  <c r="GZ21"/>
  <c r="HC21" s="1"/>
  <c r="S699" i="34"/>
  <c r="HI28" i="1"/>
  <c r="M699" i="34" s="1"/>
  <c r="J28" i="11"/>
  <c r="P28" s="1"/>
  <c r="HG28" i="1"/>
  <c r="HH28" s="1"/>
  <c r="P699" i="34" s="1"/>
  <c r="HI35" i="1"/>
  <c r="M923" i="34" s="1"/>
  <c r="HG35" i="1"/>
  <c r="HH35" s="1"/>
  <c r="P923" i="34" s="1"/>
  <c r="S91"/>
  <c r="HI9" i="1"/>
  <c r="M91" i="34" s="1"/>
  <c r="J9" i="11"/>
  <c r="P9" s="1"/>
  <c r="HG9" i="1"/>
  <c r="HH9" s="1"/>
  <c r="P91" i="34" s="1"/>
  <c r="HI31" i="1"/>
  <c r="M795" i="34" s="1"/>
  <c r="S795"/>
  <c r="S667"/>
  <c r="HI27" i="1"/>
  <c r="M667" i="34" s="1"/>
  <c r="J27" i="11"/>
  <c r="P27" s="1"/>
  <c r="HG27" i="1"/>
  <c r="HH27" s="1"/>
  <c r="P667" i="34" s="1"/>
  <c r="HG30" i="1"/>
  <c r="HH30" s="1"/>
  <c r="P763" i="34" s="1"/>
  <c r="HI30" i="1"/>
  <c r="M763" i="34" s="1"/>
  <c r="J30" i="11"/>
  <c r="R30" s="1"/>
  <c r="S763" i="34"/>
  <c r="J7" i="11"/>
  <c r="HI7" i="1"/>
  <c r="S27" i="34"/>
  <c r="HG7" i="1"/>
  <c r="HH7" s="1"/>
  <c r="P27" i="34" s="1"/>
  <c r="BM108" i="1"/>
  <c r="HV8"/>
  <c r="BQ108"/>
  <c r="HV10"/>
  <c r="BU108"/>
  <c r="HV12"/>
  <c r="HI15"/>
  <c r="M283" i="34" s="1"/>
  <c r="S283"/>
  <c r="J23" i="11"/>
  <c r="P23" s="1"/>
  <c r="HI23" i="1"/>
  <c r="M539" i="34" s="1"/>
  <c r="S539"/>
  <c r="HG23" i="1"/>
  <c r="HH23" s="1"/>
  <c r="P539" i="34" s="1"/>
  <c r="J36" i="11"/>
  <c r="R36" s="1"/>
  <c r="HI36" i="1"/>
  <c r="M955" i="34" s="1"/>
  <c r="HG36" i="1"/>
  <c r="HH36" s="1"/>
  <c r="P955" i="34" s="1"/>
  <c r="S955"/>
  <c r="S123"/>
  <c r="HI10" i="1"/>
  <c r="M123" i="34" s="1"/>
  <c r="J10" i="11"/>
  <c r="R10" s="1"/>
  <c r="HG10" i="1"/>
  <c r="HH10" s="1"/>
  <c r="P123" i="34" s="1"/>
  <c r="HG22" i="1"/>
  <c r="HH22" s="1"/>
  <c r="P507" i="34" s="1"/>
  <c r="HI22" i="1"/>
  <c r="M507" i="34" s="1"/>
  <c r="J22" i="11"/>
  <c r="P22" s="1"/>
  <c r="S507" i="34"/>
  <c r="J38" i="11"/>
  <c r="P38" s="1"/>
  <c r="HI38" i="1"/>
  <c r="M1019" i="34" s="1"/>
  <c r="S1019"/>
  <c r="HG38" i="1"/>
  <c r="HH38" s="1"/>
  <c r="P1019" i="34" s="1"/>
  <c r="IC11" i="1"/>
  <c r="EG110"/>
  <c r="EC110"/>
  <c r="IC10"/>
  <c r="IB8"/>
  <c r="CY110"/>
  <c r="IB11"/>
  <c r="DK110"/>
  <c r="DO110"/>
  <c r="IB12"/>
  <c r="BO108"/>
  <c r="HV9"/>
  <c r="BS108"/>
  <c r="HV11"/>
  <c r="J14" i="11"/>
  <c r="T14" s="1"/>
  <c r="HI14" i="1"/>
  <c r="M251" i="34" s="1"/>
  <c r="HG14" i="1"/>
  <c r="HH14" s="1"/>
  <c r="P251" i="34" s="1"/>
  <c r="S251"/>
  <c r="IC12" i="1"/>
  <c r="EK110"/>
  <c r="IC9"/>
  <c r="DY110"/>
  <c r="DU110"/>
  <c r="IC8"/>
  <c r="IB10"/>
  <c r="DG110"/>
  <c r="IB9"/>
  <c r="DC110"/>
  <c r="EY111"/>
  <c r="EY112" s="1"/>
  <c r="HC37"/>
  <c r="HC19"/>
  <c r="HC16"/>
  <c r="FI111"/>
  <c r="FI112" s="1"/>
  <c r="HC8"/>
  <c r="HC13"/>
  <c r="HC11"/>
  <c r="IE13"/>
  <c r="IE14" s="1"/>
  <c r="J25" i="11" l="1"/>
  <c r="P25" s="1"/>
  <c r="S603" i="34"/>
  <c r="HI25" i="1"/>
  <c r="M603" i="34" s="1"/>
  <c r="HG25" i="1"/>
  <c r="HH25" s="1"/>
  <c r="P603" i="34" s="1"/>
  <c r="J21" i="11"/>
  <c r="P21" s="1"/>
  <c r="HG21" i="1"/>
  <c r="HH21" s="1"/>
  <c r="P475" i="34" s="1"/>
  <c r="HI21" i="1"/>
  <c r="M475" i="34" s="1"/>
  <c r="S475"/>
  <c r="J12" i="11"/>
  <c r="T12" s="1"/>
  <c r="S187" i="34"/>
  <c r="HI12" i="1"/>
  <c r="M187" i="34" s="1"/>
  <c r="HG12" i="1"/>
  <c r="HH12" s="1"/>
  <c r="P187" i="34" s="1"/>
  <c r="S347"/>
  <c r="J17" i="11"/>
  <c r="T17" s="1"/>
  <c r="HI17" i="1"/>
  <c r="M347" i="34" s="1"/>
  <c r="HG17" i="1"/>
  <c r="HH17" s="1"/>
  <c r="P347" i="34" s="1"/>
  <c r="HT9" i="1"/>
  <c r="AN110"/>
  <c r="AJ110"/>
  <c r="HT8"/>
  <c r="IA12"/>
  <c r="CS110"/>
  <c r="IA10"/>
  <c r="CK110"/>
  <c r="IA9"/>
  <c r="CG110"/>
  <c r="AA110"/>
  <c r="HS11"/>
  <c r="HS8"/>
  <c r="O110"/>
  <c r="HC34"/>
  <c r="HC33"/>
  <c r="HC18"/>
  <c r="HT11"/>
  <c r="AV110"/>
  <c r="AZ110"/>
  <c r="HT12"/>
  <c r="AR110"/>
  <c r="HT10"/>
  <c r="IA8"/>
  <c r="CC110"/>
  <c r="IA11"/>
  <c r="CO110"/>
  <c r="AE110"/>
  <c r="HS12"/>
  <c r="HS9"/>
  <c r="S110"/>
  <c r="HS10"/>
  <c r="W110"/>
  <c r="DS111"/>
  <c r="HG15"/>
  <c r="HH15" s="1"/>
  <c r="P283" i="34" s="1"/>
  <c r="HG31" i="1"/>
  <c r="HH31" s="1"/>
  <c r="P795" i="34" s="1"/>
  <c r="S923"/>
  <c r="HC26" i="1"/>
  <c r="HC32"/>
  <c r="HC29"/>
  <c r="HC24"/>
  <c r="HC20"/>
  <c r="J11" i="11"/>
  <c r="P11" s="1"/>
  <c r="HG11" i="1"/>
  <c r="HH11" s="1"/>
  <c r="P155" i="34" s="1"/>
  <c r="HI11" i="1"/>
  <c r="M155" i="34" s="1"/>
  <c r="S155"/>
  <c r="J8" i="11"/>
  <c r="T8" s="1"/>
  <c r="HI8" i="1"/>
  <c r="M59" i="34" s="1"/>
  <c r="S59"/>
  <c r="HG8" i="1"/>
  <c r="HH8" s="1"/>
  <c r="P59" i="34" s="1"/>
  <c r="HG19" i="1"/>
  <c r="HH19" s="1"/>
  <c r="P411" i="34" s="1"/>
  <c r="J19" i="11"/>
  <c r="P19" s="1"/>
  <c r="S411" i="34"/>
  <c r="HI19" i="1"/>
  <c r="M411" i="34" s="1"/>
  <c r="P7" i="11"/>
  <c r="J13"/>
  <c r="P13" s="1"/>
  <c r="HI13" i="1"/>
  <c r="M219" i="34" s="1"/>
  <c r="HG13" i="1"/>
  <c r="HH13" s="1"/>
  <c r="P219" i="34" s="1"/>
  <c r="S219"/>
  <c r="HG16" i="1"/>
  <c r="HH16" s="1"/>
  <c r="P315" i="34" s="1"/>
  <c r="HI16" i="1"/>
  <c r="M315" i="34" s="1"/>
  <c r="J16" i="11"/>
  <c r="P16" s="1"/>
  <c r="S315" i="34"/>
  <c r="J37" i="11"/>
  <c r="R37" s="1"/>
  <c r="HI37" i="1"/>
  <c r="M987" i="34" s="1"/>
  <c r="S987"/>
  <c r="HG37" i="1"/>
  <c r="HH37" s="1"/>
  <c r="P987" i="34" s="1"/>
  <c r="M27"/>
  <c r="IB13" i="1"/>
  <c r="IB14" s="1"/>
  <c r="BW108"/>
  <c r="BY108" s="1"/>
  <c r="J111"/>
  <c r="H111"/>
  <c r="J108" s="1"/>
  <c r="F107" i="11" s="1"/>
  <c r="J109" i="1"/>
  <c r="IC13"/>
  <c r="IC14" s="1"/>
  <c r="CW111"/>
  <c r="HV13"/>
  <c r="HV14" s="1"/>
  <c r="HB110"/>
  <c r="HB109"/>
  <c r="HB112" s="1"/>
  <c r="HD107" s="1"/>
  <c r="J110"/>
  <c r="J24" i="11" l="1"/>
  <c r="P24" s="1"/>
  <c r="S571" i="34"/>
  <c r="HG24" i="1"/>
  <c r="HH24" s="1"/>
  <c r="P571" i="34" s="1"/>
  <c r="HI24" i="1"/>
  <c r="M571" i="34" s="1"/>
  <c r="HG32" i="1"/>
  <c r="HH32" s="1"/>
  <c r="P827" i="34" s="1"/>
  <c r="J32" i="11"/>
  <c r="P32" s="1"/>
  <c r="HI32" i="1"/>
  <c r="M827" i="34" s="1"/>
  <c r="S827"/>
  <c r="S379"/>
  <c r="J18" i="11"/>
  <c r="HG18" i="1"/>
  <c r="HH18" s="1"/>
  <c r="P379" i="34" s="1"/>
  <c r="HI18" i="1"/>
  <c r="HG34"/>
  <c r="HH34" s="1"/>
  <c r="P891" i="34" s="1"/>
  <c r="J34" i="11"/>
  <c r="P34" s="1"/>
  <c r="HI34" i="1"/>
  <c r="M891" i="34" s="1"/>
  <c r="S891"/>
  <c r="CA111" i="1"/>
  <c r="HS13"/>
  <c r="HS14" s="1"/>
  <c r="AH111"/>
  <c r="AH112" s="1"/>
  <c r="J20" i="11"/>
  <c r="R20" s="1"/>
  <c r="S443" i="34"/>
  <c r="HI20" i="1"/>
  <c r="M443" i="34" s="1"/>
  <c r="HG20" i="1"/>
  <c r="HH20" s="1"/>
  <c r="P443" i="34" s="1"/>
  <c r="S731"/>
  <c r="J29" i="11"/>
  <c r="P29" s="1"/>
  <c r="HG29" i="1"/>
  <c r="HH29" s="1"/>
  <c r="P731" i="34" s="1"/>
  <c r="HI29" i="1"/>
  <c r="M731" i="34" s="1"/>
  <c r="S635"/>
  <c r="HI26" i="1"/>
  <c r="M635" i="34" s="1"/>
  <c r="HG26" i="1"/>
  <c r="HH26" s="1"/>
  <c r="P635" i="34" s="1"/>
  <c r="J26" i="11"/>
  <c r="P26" s="1"/>
  <c r="J33"/>
  <c r="R33" s="1"/>
  <c r="S859" i="34"/>
  <c r="HG33" i="1"/>
  <c r="HH33" s="1"/>
  <c r="P859" i="34" s="1"/>
  <c r="HI33" i="1"/>
  <c r="M859" i="34" s="1"/>
  <c r="R113" i="11"/>
  <c r="HU25" i="1" s="1"/>
  <c r="IA13"/>
  <c r="IA14" s="1"/>
  <c r="M111"/>
  <c r="M112" s="1"/>
  <c r="HT13"/>
  <c r="HT14" s="1"/>
  <c r="T114" i="11"/>
  <c r="HW26" i="1" s="1"/>
  <c r="T112" i="11"/>
  <c r="HW24" i="1" s="1"/>
  <c r="T110" i="11"/>
  <c r="HW22" i="1" s="1"/>
  <c r="T109" i="11"/>
  <c r="T113"/>
  <c r="HW25" i="1" s="1"/>
  <c r="T111" i="11"/>
  <c r="HW23" i="1" s="1"/>
  <c r="J112"/>
  <c r="HD112"/>
  <c r="HD108"/>
  <c r="F108" i="11"/>
  <c r="F110" s="1"/>
  <c r="R111"/>
  <c r="HU23" i="1" s="1"/>
  <c r="R114" i="11"/>
  <c r="HU26" i="1" s="1"/>
  <c r="R109" i="11" l="1"/>
  <c r="R112"/>
  <c r="HU24" i="1" s="1"/>
  <c r="R110" i="11"/>
  <c r="HU22" i="1" s="1"/>
  <c r="M379" i="34"/>
  <c r="HD111" i="1"/>
  <c r="HD110"/>
  <c r="HD109"/>
  <c r="P18" i="11"/>
  <c r="F109"/>
  <c r="HW21" i="1"/>
  <c r="T115" i="11"/>
  <c r="HW27" i="1" s="1"/>
  <c r="R115" i="11" l="1"/>
  <c r="HU27" i="1" s="1"/>
  <c r="HU21"/>
  <c r="P110" i="11"/>
  <c r="P113"/>
  <c r="P109"/>
  <c r="P112"/>
  <c r="P114"/>
  <c r="P111"/>
  <c r="HS26" i="1" l="1"/>
  <c r="AB114" i="11"/>
  <c r="IE26" i="1" s="1"/>
  <c r="AB109" i="11"/>
  <c r="P115"/>
  <c r="HS27" i="1" s="1"/>
  <c r="HS21"/>
  <c r="AB110" i="11"/>
  <c r="IE22" i="1" s="1"/>
  <c r="HS22"/>
  <c r="HS23"/>
  <c r="AB111" i="11"/>
  <c r="IE23" i="1" s="1"/>
  <c r="AB112" i="11"/>
  <c r="IE24" i="1" s="1"/>
  <c r="HS24"/>
  <c r="HS25"/>
  <c r="AB113" i="11"/>
  <c r="IE25" i="1" s="1"/>
  <c r="IE21" l="1"/>
  <c r="AB115" i="11"/>
  <c r="IE27" i="1" s="1"/>
</calcChain>
</file>

<file path=xl/comments1.xml><?xml version="1.0" encoding="utf-8"?>
<comments xmlns="http://schemas.openxmlformats.org/spreadsheetml/2006/main">
  <authors>
    <author>nagesh fadnavis</author>
  </authors>
  <commentList>
    <comment ref="H5" authorId="0">
      <text>
        <r>
          <rPr>
            <b/>
            <sz val="10"/>
            <color indexed="81"/>
            <rFont val="Cambria"/>
            <family val="1"/>
            <scheme val="major"/>
          </rPr>
          <t>Thanks to Vishwambhar Dayal Bunkar for DOB in words.</t>
        </r>
      </text>
    </comment>
  </commentList>
</comments>
</file>

<file path=xl/comments2.xml><?xml version="1.0" encoding="utf-8"?>
<comments xmlns="http://schemas.openxmlformats.org/spreadsheetml/2006/main">
  <authors>
    <author>D K</author>
  </authors>
  <commentList>
    <comment ref="HH5" authorId="0">
      <text>
        <r>
          <rPr>
            <b/>
            <sz val="8"/>
            <color indexed="81"/>
            <rFont val="Arial"/>
            <family val="2"/>
          </rPr>
          <t xml:space="preserve">PLZ. CHECK RANK MANUALLY
</t>
        </r>
      </text>
    </comment>
  </commentList>
</comments>
</file>

<file path=xl/comments3.xml><?xml version="1.0" encoding="utf-8"?>
<comments xmlns="http://schemas.openxmlformats.org/spreadsheetml/2006/main">
  <authors>
    <author>D. Kavita</author>
  </authors>
  <commentList>
    <comment ref="AI2" authorId="0">
      <text>
        <r>
          <rPr>
            <sz val="16"/>
            <color indexed="81"/>
            <rFont val="Calibri"/>
            <family val="2"/>
          </rPr>
          <t xml:space="preserve">Progress Reports </t>
        </r>
        <r>
          <rPr>
            <b/>
            <sz val="16"/>
            <color indexed="81"/>
            <rFont val="Kruti Dev 010"/>
          </rPr>
          <t>dks vki pkgsa rks</t>
        </r>
        <r>
          <rPr>
            <sz val="16"/>
            <color indexed="81"/>
            <rFont val="Calibri"/>
            <family val="2"/>
          </rPr>
          <t xml:space="preserve"> Half Legal (8.5X6.7) size </t>
        </r>
        <r>
          <rPr>
            <b/>
            <sz val="16"/>
            <color indexed="81"/>
            <rFont val="Kruti Dev 010"/>
          </rPr>
          <t>ds ,d</t>
        </r>
        <r>
          <rPr>
            <sz val="16"/>
            <color indexed="81"/>
            <rFont val="Calibri"/>
            <family val="2"/>
          </rPr>
          <t xml:space="preserve"> sheet </t>
        </r>
        <r>
          <rPr>
            <b/>
            <sz val="16"/>
            <color indexed="81"/>
            <rFont val="Kruti Dev 010"/>
          </rPr>
          <t>ij ,d</t>
        </r>
        <r>
          <rPr>
            <sz val="16"/>
            <color indexed="81"/>
            <rFont val="Calibri"/>
            <family val="2"/>
          </rPr>
          <t xml:space="preserve"> report</t>
        </r>
        <r>
          <rPr>
            <b/>
            <sz val="16"/>
            <color indexed="81"/>
            <rFont val="Kruti Dev 010"/>
          </rPr>
          <t xml:space="preserve"> ;k </t>
        </r>
        <r>
          <rPr>
            <sz val="16"/>
            <color indexed="81"/>
            <rFont val="Calibri"/>
            <family val="2"/>
          </rPr>
          <t xml:space="preserve">Legal (8.27X13.5) size </t>
        </r>
        <r>
          <rPr>
            <b/>
            <sz val="16"/>
            <color indexed="81"/>
            <rFont val="Kruti Dev 010"/>
          </rPr>
          <t>ds ,d</t>
        </r>
        <r>
          <rPr>
            <sz val="16"/>
            <color indexed="81"/>
            <rFont val="Calibri"/>
            <family val="2"/>
          </rPr>
          <t xml:space="preserve"> sheet </t>
        </r>
        <r>
          <rPr>
            <b/>
            <sz val="16"/>
            <color indexed="81"/>
            <rFont val="Kruti Dev 010"/>
          </rPr>
          <t>ij nks</t>
        </r>
        <r>
          <rPr>
            <sz val="16"/>
            <color indexed="81"/>
            <rFont val="Calibri"/>
            <family val="2"/>
          </rPr>
          <t xml:space="preserve"> reports print</t>
        </r>
        <r>
          <rPr>
            <b/>
            <sz val="16"/>
            <color indexed="81"/>
            <rFont val="Kruti Dev 010"/>
          </rPr>
          <t xml:space="preserve"> dj ldrs gSaA</t>
        </r>
        <r>
          <rPr>
            <sz val="16"/>
            <color indexed="81"/>
            <rFont val="Calibri"/>
            <family val="2"/>
          </rPr>
          <t xml:space="preserve">
Half Legal (8.5X6.7)</t>
        </r>
        <r>
          <rPr>
            <sz val="16"/>
            <color indexed="10"/>
            <rFont val="Calibri"/>
            <family val="2"/>
          </rPr>
          <t xml:space="preserve"> </t>
        </r>
        <r>
          <rPr>
            <b/>
            <u/>
            <sz val="16"/>
            <color indexed="10"/>
            <rFont val="Calibri"/>
            <family val="2"/>
          </rPr>
          <t>Portrait</t>
        </r>
        <r>
          <rPr>
            <b/>
            <sz val="16"/>
            <color indexed="81"/>
            <rFont val="Kruti Dev 010"/>
          </rPr>
          <t xml:space="preserve"> ij </t>
        </r>
        <r>
          <rPr>
            <sz val="16"/>
            <color indexed="81"/>
            <rFont val="Calibri"/>
            <family val="2"/>
          </rPr>
          <t xml:space="preserve">print </t>
        </r>
        <r>
          <rPr>
            <b/>
            <sz val="16"/>
            <color indexed="81"/>
            <rFont val="Kruti Dev 010"/>
          </rPr>
          <t>djus ds fy, dksbZ</t>
        </r>
        <r>
          <rPr>
            <sz val="16"/>
            <color indexed="81"/>
            <rFont val="Calibri"/>
            <family val="2"/>
          </rPr>
          <t xml:space="preserve"> extra page set </t>
        </r>
        <r>
          <rPr>
            <b/>
            <sz val="16"/>
            <color indexed="81"/>
            <rFont val="Calibri"/>
            <family val="2"/>
          </rPr>
          <t>up</t>
        </r>
        <r>
          <rPr>
            <b/>
            <sz val="16"/>
            <color indexed="81"/>
            <rFont val="Kruti Dev 010"/>
          </rPr>
          <t xml:space="preserve"> dh vko';drk ugha gSA lh/ks</t>
        </r>
        <r>
          <rPr>
            <sz val="16"/>
            <color indexed="81"/>
            <rFont val="Calibri"/>
            <family val="2"/>
          </rPr>
          <t xml:space="preserve"> print command </t>
        </r>
        <r>
          <rPr>
            <b/>
            <sz val="16"/>
            <color indexed="81"/>
            <rFont val="Kruti Dev 010"/>
          </rPr>
          <t>nsaA</t>
        </r>
        <r>
          <rPr>
            <sz val="16"/>
            <color indexed="81"/>
            <rFont val="Calibri"/>
            <family val="2"/>
          </rPr>
          <t xml:space="preserve">
Legal (8.27X13.5) </t>
        </r>
        <r>
          <rPr>
            <b/>
            <u/>
            <sz val="16"/>
            <color indexed="10"/>
            <rFont val="Calibri"/>
            <family val="2"/>
          </rPr>
          <t>Landscape</t>
        </r>
        <r>
          <rPr>
            <b/>
            <sz val="16"/>
            <color indexed="81"/>
            <rFont val="Kruti Dev 010"/>
          </rPr>
          <t xml:space="preserve"> ij </t>
        </r>
        <r>
          <rPr>
            <sz val="16"/>
            <color indexed="81"/>
            <rFont val="Calibri"/>
            <family val="2"/>
          </rPr>
          <t xml:space="preserve">print </t>
        </r>
        <r>
          <rPr>
            <b/>
            <sz val="16"/>
            <color indexed="81"/>
            <rFont val="Kruti Dev 010"/>
          </rPr>
          <t xml:space="preserve">djus ds fy, </t>
        </r>
        <r>
          <rPr>
            <sz val="16"/>
            <color indexed="81"/>
            <rFont val="Calibri"/>
            <family val="2"/>
          </rPr>
          <t xml:space="preserve">
File Menu </t>
        </r>
        <r>
          <rPr>
            <b/>
            <sz val="16"/>
            <color indexed="81"/>
            <rFont val="Kruti Dev 010"/>
          </rPr>
          <t>ls</t>
        </r>
        <r>
          <rPr>
            <sz val="16"/>
            <color indexed="81"/>
            <rFont val="Calibri"/>
            <family val="2"/>
          </rPr>
          <t xml:space="preserve"> page set up option </t>
        </r>
        <r>
          <rPr>
            <b/>
            <sz val="16"/>
            <color indexed="81"/>
            <rFont val="Kruti Dev 010"/>
          </rPr>
          <t>dks pqusa</t>
        </r>
        <r>
          <rPr>
            <sz val="16"/>
            <color indexed="81"/>
            <rFont val="Calibri"/>
            <family val="2"/>
          </rPr>
          <t xml:space="preserve">
Page size A4 </t>
        </r>
        <r>
          <rPr>
            <b/>
            <sz val="16"/>
            <color indexed="81"/>
            <rFont val="Kruti Dev 010"/>
          </rPr>
          <t>dks pqusa</t>
        </r>
        <r>
          <rPr>
            <sz val="16"/>
            <color indexed="81"/>
            <rFont val="Calibri"/>
            <family val="2"/>
          </rPr>
          <t xml:space="preserve">
Orientation Landscape </t>
        </r>
        <r>
          <rPr>
            <b/>
            <sz val="16"/>
            <color indexed="81"/>
            <rFont val="Kruti Dev 010"/>
          </rPr>
          <t>pqusa</t>
        </r>
        <r>
          <rPr>
            <sz val="16"/>
            <color indexed="81"/>
            <rFont val="Calibri"/>
            <family val="2"/>
          </rPr>
          <t xml:space="preserve">
column L</t>
        </r>
        <r>
          <rPr>
            <b/>
            <u/>
            <sz val="16"/>
            <color indexed="81"/>
            <rFont val="Kruti Dev 010"/>
          </rPr>
          <t xml:space="preserve"> vkSj</t>
        </r>
        <r>
          <rPr>
            <b/>
            <u/>
            <sz val="16"/>
            <color indexed="81"/>
            <rFont val="Calibri"/>
            <family val="2"/>
          </rPr>
          <t xml:space="preserve"> </t>
        </r>
        <r>
          <rPr>
            <b/>
            <u/>
            <sz val="16"/>
            <color indexed="10"/>
            <rFont val="Calibri"/>
            <family val="2"/>
          </rPr>
          <t>M</t>
        </r>
        <r>
          <rPr>
            <sz val="16"/>
            <color indexed="81"/>
            <rFont val="Calibri"/>
            <family val="2"/>
          </rPr>
          <t xml:space="preserve"> (K </t>
        </r>
        <r>
          <rPr>
            <b/>
            <sz val="16"/>
            <color indexed="81"/>
            <rFont val="Kruti Dev 010"/>
          </rPr>
          <t xml:space="preserve">vkSj </t>
        </r>
        <r>
          <rPr>
            <sz val="16"/>
            <color indexed="81"/>
            <rFont val="Calibri"/>
            <family val="2"/>
          </rPr>
          <t>N</t>
        </r>
        <r>
          <rPr>
            <b/>
            <sz val="16"/>
            <color indexed="81"/>
            <rFont val="Kruti Dev 010"/>
          </rPr>
          <t xml:space="preserve"> ds chp Nqis gSa</t>
        </r>
        <r>
          <rPr>
            <b/>
            <sz val="16"/>
            <color indexed="81"/>
            <rFont val="Calibri"/>
            <family val="2"/>
          </rPr>
          <t>)</t>
        </r>
        <r>
          <rPr>
            <b/>
            <sz val="16"/>
            <color indexed="81"/>
            <rFont val="Kruti Dev 010"/>
          </rPr>
          <t xml:space="preserve"> dks </t>
        </r>
        <r>
          <rPr>
            <b/>
            <sz val="16"/>
            <color indexed="81"/>
            <rFont val="Calibri"/>
            <family val="2"/>
          </rPr>
          <t>unhide</t>
        </r>
        <r>
          <rPr>
            <b/>
            <sz val="16"/>
            <color indexed="81"/>
            <rFont val="Kruti Dev 010"/>
          </rPr>
          <t xml:space="preserve"> djsa o </t>
        </r>
        <r>
          <rPr>
            <sz val="16"/>
            <color indexed="81"/>
            <rFont val="Calibri"/>
            <family val="2"/>
          </rPr>
          <t>print command</t>
        </r>
        <r>
          <rPr>
            <b/>
            <sz val="16"/>
            <color indexed="81"/>
            <rFont val="Kruti Dev 010"/>
          </rPr>
          <t xml:space="preserve"> nsaaA </t>
        </r>
      </text>
    </comment>
  </commentList>
</comments>
</file>

<file path=xl/comments4.xml><?xml version="1.0" encoding="utf-8"?>
<comments xmlns="http://schemas.openxmlformats.org/spreadsheetml/2006/main">
  <authors>
    <author>D Kavita</author>
  </authors>
  <commentList>
    <comment ref="W1" authorId="0">
      <text>
        <r>
          <rPr>
            <b/>
            <sz val="9"/>
            <color indexed="81"/>
            <rFont val="Arial"/>
            <family val="2"/>
          </rPr>
          <t>Print the Progress Reports on A4 (8.27X11.69 ) size paper.</t>
        </r>
      </text>
    </comment>
  </commentList>
</comments>
</file>

<file path=xl/sharedStrings.xml><?xml version="1.0" encoding="utf-8"?>
<sst xmlns="http://schemas.openxmlformats.org/spreadsheetml/2006/main" count="10903" uniqueCount="437">
  <si>
    <t>tUe fnukad</t>
  </si>
  <si>
    <t>izFke</t>
  </si>
  <si>
    <t>;ksx</t>
  </si>
  <si>
    <t>iw.kkZad</t>
  </si>
  <si>
    <t>okf"kZd ijh{kk</t>
  </si>
  <si>
    <t>izfr'kr</t>
  </si>
  <si>
    <t>vk/;kid dk uke</t>
  </si>
  <si>
    <t>g- laLFkk iz/kku</t>
  </si>
  <si>
    <t>Øzekad</t>
  </si>
  <si>
    <t>ukekad</t>
  </si>
  <si>
    <t>izos'kkad</t>
  </si>
  <si>
    <t>ifj.kke</t>
  </si>
  <si>
    <t>ijh{kk esa izfo"V Nk= la[;k</t>
  </si>
  <si>
    <t>mRrh.kZ Nk= la[;k</t>
  </si>
  <si>
    <t>dqy mRrh.kZ Nk= la[;k</t>
  </si>
  <si>
    <t>dqy ehfVax</t>
  </si>
  <si>
    <t>Nk= @ Nk=k dk uke</t>
  </si>
  <si>
    <t>firk dk uke</t>
  </si>
  <si>
    <t>ekrk dk uke</t>
  </si>
  <si>
    <t>g- ijh{kk izzHkkjh</t>
  </si>
  <si>
    <t>xf.kr</t>
  </si>
  <si>
    <t>f}rh;</t>
  </si>
  <si>
    <t>fo"k; okj ifj.kke</t>
  </si>
  <si>
    <t>dqy mRrh.kZ</t>
  </si>
  <si>
    <t>fgUnh</t>
  </si>
  <si>
    <t>dyk f'k{kk</t>
  </si>
  <si>
    <t>foKku</t>
  </si>
  <si>
    <t>loZ ;ksx</t>
  </si>
  <si>
    <t xml:space="preserve"> fo"k;%</t>
  </si>
  <si>
    <t>vxLr</t>
  </si>
  <si>
    <t>flrEcj</t>
  </si>
  <si>
    <t>vDVwcj</t>
  </si>
  <si>
    <t>uoEcj</t>
  </si>
  <si>
    <t>fnlEcj</t>
  </si>
  <si>
    <t>tuojh</t>
  </si>
  <si>
    <t>Qjojh</t>
  </si>
  <si>
    <t>ekpZ</t>
  </si>
  <si>
    <t>vizSy</t>
  </si>
  <si>
    <t>EXEMPTION</t>
  </si>
  <si>
    <t>D</t>
  </si>
  <si>
    <t>laLd`r</t>
  </si>
  <si>
    <t>lkekftd foKku</t>
  </si>
  <si>
    <t>LokLF; ,oe~ 'kkjhfjd f'k{kk</t>
  </si>
  <si>
    <t>v)Zokf"kZd ijh{kk</t>
  </si>
  <si>
    <t>vaxszth</t>
  </si>
  <si>
    <t>fo"k;</t>
  </si>
  <si>
    <t>fyf[kr f'k- }kjk</t>
  </si>
  <si>
    <t>f'k{kk foHkkx jktLFkku</t>
  </si>
  <si>
    <t>G</t>
  </si>
  <si>
    <t>tkfrokj ifj.kke</t>
  </si>
  <si>
    <t>SC BOYS</t>
  </si>
  <si>
    <t>SC GIRLS</t>
  </si>
  <si>
    <t>ST BOYS</t>
  </si>
  <si>
    <t>ST GIRLS</t>
  </si>
  <si>
    <t>OBC BOYS</t>
  </si>
  <si>
    <t>OBC GIRLS</t>
  </si>
  <si>
    <t>GEN BOYS</t>
  </si>
  <si>
    <t>GEN GIRLS</t>
  </si>
  <si>
    <t>MIN BOYS</t>
  </si>
  <si>
    <t>MIN GIRLS</t>
  </si>
  <si>
    <t>tkfr</t>
  </si>
  <si>
    <t xml:space="preserve">Nk= @ Nk=k </t>
  </si>
  <si>
    <t>B</t>
  </si>
  <si>
    <t>izfo"V</t>
  </si>
  <si>
    <t>fo"k; dksM+</t>
  </si>
  <si>
    <t>mnwZ</t>
  </si>
  <si>
    <t>fo"k; iw.kkZad</t>
  </si>
  <si>
    <t>mRrh.kZ</t>
  </si>
  <si>
    <t>r`rh;</t>
  </si>
  <si>
    <t>A</t>
  </si>
  <si>
    <t>ijh{kk ifj.kke i=d</t>
  </si>
  <si>
    <t>viSzy</t>
  </si>
  <si>
    <t>tqykbZ</t>
  </si>
  <si>
    <t>F</t>
  </si>
  <si>
    <t>C</t>
  </si>
  <si>
    <t>ifj.kke ?kks"k.kk fnukad</t>
  </si>
  <si>
    <t>d{kk</t>
  </si>
  <si>
    <t>r`rh; Hkk"kk</t>
  </si>
  <si>
    <t xml:space="preserve">g- d{;k/;kid </t>
  </si>
  <si>
    <t>gLrk{kj tk¡pdrkZ</t>
  </si>
  <si>
    <t>l=</t>
  </si>
  <si>
    <t xml:space="preserve">This application has been designed for the Secondary and Higher Secondary schools of Rajasthan. All rights are reserved with the director of Secondary Education, Bikaner, Rajasthan. </t>
  </si>
  <si>
    <t>In cooperation with</t>
  </si>
  <si>
    <t>GEN</t>
  </si>
  <si>
    <t>SBC</t>
  </si>
  <si>
    <t>SBC BYS</t>
  </si>
  <si>
    <t>SBC GRL</t>
  </si>
  <si>
    <t>TOTAL</t>
  </si>
  <si>
    <t>xqtjkrh</t>
  </si>
  <si>
    <t>iatkch</t>
  </si>
  <si>
    <t>fla/kh</t>
  </si>
  <si>
    <t>SC</t>
  </si>
  <si>
    <t>OBC</t>
  </si>
  <si>
    <t>ST</t>
  </si>
  <si>
    <t>MIN</t>
  </si>
  <si>
    <t>izxfr i=</t>
  </si>
  <si>
    <t>ij[k@ijh{kk</t>
  </si>
  <si>
    <t xml:space="preserve">v)Z ok- </t>
  </si>
  <si>
    <t>Nk= mifLFkfr</t>
  </si>
  <si>
    <t>gLrk{kj d{kk/;kid</t>
  </si>
  <si>
    <t>gLrk{kj laLFkk iz/kku</t>
  </si>
  <si>
    <t>gLrk{kj vfHkHkkod</t>
  </si>
  <si>
    <t>dqy izkIrkad</t>
  </si>
  <si>
    <t>E</t>
  </si>
  <si>
    <t>H</t>
  </si>
  <si>
    <t>CICK HERE TO VIEW THE RESULT AT A GLANCE</t>
  </si>
  <si>
    <t>d{kksUur</t>
  </si>
  <si>
    <t>;ksx v/kZokf"kZd rd</t>
  </si>
  <si>
    <t>mRrh.kZ@ d{kksUur</t>
  </si>
  <si>
    <t>s</t>
  </si>
  <si>
    <t>g- tk¡pdrkZ</t>
  </si>
  <si>
    <t>LFkkukarfjr</t>
  </si>
  <si>
    <t>Jh nqxkZs'kadj  eh.kk</t>
  </si>
  <si>
    <t>;ksx ebZ rd</t>
  </si>
  <si>
    <t>;ksx tqykbZ rd</t>
  </si>
  <si>
    <t>;ksx flrEcj rd</t>
  </si>
  <si>
    <t>;ksx uoEcj rd</t>
  </si>
  <si>
    <t>;ksx tuojhrd</t>
  </si>
  <si>
    <t>;ksx ekpZ rd</t>
  </si>
  <si>
    <t>ekg dh ehfVax</t>
  </si>
  <si>
    <t>ekg dh dqy mi-</t>
  </si>
  <si>
    <t>nSfud vkSlr mi-</t>
  </si>
  <si>
    <t>dqy mifLFkfr</t>
  </si>
  <si>
    <t>d{kk dk lexz ifj.kke</t>
  </si>
  <si>
    <t xml:space="preserve">mifLFkfr </t>
  </si>
  <si>
    <t>izFke ewY;kadu</t>
  </si>
  <si>
    <t>f}rh; ewY;kadu</t>
  </si>
  <si>
    <t>prqFkZ ewY;kadu</t>
  </si>
  <si>
    <t>iape ewY;kadu</t>
  </si>
  <si>
    <t>r`rh; ewY;kadu</t>
  </si>
  <si>
    <t xml:space="preserve">r`rh; </t>
  </si>
  <si>
    <t>tUe fnukad ¼vadksa esa½</t>
  </si>
  <si>
    <t>tUe fnukad ¼'kCnksa esa½</t>
  </si>
  <si>
    <r>
      <t xml:space="preserve">iw.kkZd </t>
    </r>
    <r>
      <rPr>
        <b/>
        <sz val="16"/>
        <rFont val="Calibri"/>
        <family val="2"/>
      </rPr>
      <t>→</t>
    </r>
  </si>
  <si>
    <t>eksgj</t>
  </si>
  <si>
    <t>laLFkk iz/kku dk uke</t>
  </si>
  <si>
    <t>CLICK HERE TO SELECT</t>
  </si>
  <si>
    <t>B.E.O.</t>
  </si>
  <si>
    <t>D.E.O.</t>
  </si>
  <si>
    <t>ELEMENTARY</t>
  </si>
  <si>
    <t>SECONDARY</t>
  </si>
  <si>
    <r>
      <t xml:space="preserve">iapk;r lfefr o ftyk </t>
    </r>
    <r>
      <rPr>
        <b/>
        <sz val="12"/>
        <rFont val="Calibri"/>
        <family val="2"/>
      </rPr>
      <t>→</t>
    </r>
  </si>
  <si>
    <t>izfrgLrk{kj drkZ</t>
  </si>
  <si>
    <t>foHkkx</t>
  </si>
  <si>
    <t>English</t>
  </si>
  <si>
    <t>Hindi</t>
  </si>
  <si>
    <t>Year</t>
  </si>
  <si>
    <t>Format-2</t>
  </si>
  <si>
    <t>Format-1</t>
  </si>
  <si>
    <t>In Words</t>
  </si>
  <si>
    <t>YY</t>
  </si>
  <si>
    <t>MM</t>
  </si>
  <si>
    <t>DD</t>
  </si>
  <si>
    <t>The Day on the Date</t>
  </si>
  <si>
    <t>In Figures</t>
  </si>
  <si>
    <t>S. No.</t>
  </si>
  <si>
    <t>Date &amp; Day of Birth in words in Hindi from 1960 to 2025</t>
  </si>
  <si>
    <t>Vishvambhar Presents New Effort to write it</t>
  </si>
  <si>
    <t>Labourious Critical Formulas. Please Don't Destroy My EFFORT…..</t>
  </si>
  <si>
    <t>Date of Birth In Words</t>
  </si>
  <si>
    <t>ekg okj mifLFkfr</t>
  </si>
  <si>
    <t>;ksx mifLFkfr</t>
  </si>
  <si>
    <t>S</t>
  </si>
  <si>
    <t>U</t>
  </si>
  <si>
    <t>P</t>
  </si>
  <si>
    <t>SD</t>
  </si>
  <si>
    <t>fjtYV odZcqd ds iz;ksx esa vkusokyh lkekU; leL;k,¡ o lek/kku</t>
  </si>
  <si>
    <t>If you do not not want to enter monthly attendance and enter the total,</t>
  </si>
  <si>
    <t>Unprotect the sheet and do what you want to ( but take your principal’s permission for it.)</t>
  </si>
  <si>
    <t>SUBJECT CODE</t>
  </si>
  <si>
    <t xml:space="preserve">d{kk 6 ls 9 rd r`rh; Hkk’kk ds dksM gSa </t>
  </si>
  <si>
    <t>CLICK HERE FOR HELP</t>
  </si>
  <si>
    <t>xfrfof/k] ekSf[kd] izkstsDV] izk;ksfxd f'k{kd }kjk</t>
  </si>
  <si>
    <t>dk;kZuqHko</t>
  </si>
  <si>
    <t>fo"k; xzsM</t>
  </si>
  <si>
    <t>fo"k; izkIrkad izfr'kr</t>
  </si>
  <si>
    <t>jek</t>
  </si>
  <si>
    <t>xhrk</t>
  </si>
  <si>
    <t>iYYko</t>
  </si>
  <si>
    <t>vjfoUn</t>
  </si>
  <si>
    <t>v/;kid</t>
  </si>
  <si>
    <t>mRrh.kZrk izfr'kr</t>
  </si>
  <si>
    <t>izfo"V Nk= la[;k</t>
  </si>
  <si>
    <t>g- d{;k/;kid</t>
  </si>
  <si>
    <r>
      <t xml:space="preserve">fo"k; </t>
    </r>
    <r>
      <rPr>
        <sz val="12"/>
        <color rgb="FFFF0000"/>
        <rFont val="Wingdings"/>
        <charset val="2"/>
      </rPr>
      <t></t>
    </r>
  </si>
  <si>
    <t>Nk= dk uke%</t>
  </si>
  <si>
    <t>firk dk uke%</t>
  </si>
  <si>
    <t>ekrk dk uke%</t>
  </si>
  <si>
    <t>d{kk o oxZ%</t>
  </si>
  <si>
    <t>izos'kkad%</t>
  </si>
  <si>
    <t>fVIi.kh</t>
  </si>
  <si>
    <t>MR</t>
  </si>
  <si>
    <t>d{kk/;kid dk uke</t>
  </si>
  <si>
    <t>xfrfof/k vk/kkfjr ewY;kadu</t>
  </si>
  <si>
    <t>prqFkZ</t>
  </si>
  <si>
    <t>mifLFkfr</t>
  </si>
  <si>
    <t>Qjojh rd</t>
  </si>
  <si>
    <t>fnlEcj rd</t>
  </si>
  <si>
    <t>vDVwcj rd</t>
  </si>
  <si>
    <t>vxLr rd</t>
  </si>
  <si>
    <t>;ksx v)Z ok- rd</t>
  </si>
  <si>
    <t xml:space="preserve">fo|ky; dk Mk;l dksM+ </t>
  </si>
  <si>
    <t>COUNT 'E'</t>
  </si>
  <si>
    <t>COUNT BLANK</t>
  </si>
  <si>
    <t>TC</t>
  </si>
  <si>
    <t xml:space="preserve">oxZ </t>
  </si>
  <si>
    <t>I</t>
  </si>
  <si>
    <t>J</t>
  </si>
  <si>
    <t>K</t>
  </si>
  <si>
    <t>L</t>
  </si>
  <si>
    <t>N</t>
  </si>
  <si>
    <t>M</t>
  </si>
  <si>
    <t>oxZ</t>
  </si>
  <si>
    <t>COUNT</t>
  </si>
  <si>
    <t>dqy iw.kkZd</t>
  </si>
  <si>
    <t>lexz xzsM</t>
  </si>
  <si>
    <t>fo"k; izIrkad ;ksx</t>
  </si>
  <si>
    <t xml:space="preserve">dqy izfo"V </t>
  </si>
  <si>
    <t>grade 'A'</t>
  </si>
  <si>
    <t>grade 'B'</t>
  </si>
  <si>
    <t>grade 'C'</t>
  </si>
  <si>
    <t>grade 'D'</t>
  </si>
  <si>
    <t>grade 'E'</t>
  </si>
  <si>
    <t>loZ;ksx</t>
  </si>
  <si>
    <t>DROP</t>
  </si>
  <si>
    <t>d{kk esa LFkku</t>
  </si>
  <si>
    <r>
      <t xml:space="preserve">Anil Kumar Somani 
Lecturer in Physics  
Govt. Hr. Sec. School, Nimbahera,  
Distt. Chittaurgarh,
Rajasthan 
</t>
    </r>
    <r>
      <rPr>
        <sz val="22"/>
        <color theme="1" tint="4.9989318521683403E-2"/>
        <rFont val="Wingdings"/>
        <charset val="2"/>
      </rPr>
      <t/>
    </r>
  </si>
  <si>
    <t>mifLFkfr izfr'kr</t>
  </si>
  <si>
    <t>COUNT ABSENT</t>
  </si>
  <si>
    <t>COUNT ML</t>
  </si>
  <si>
    <t>BLANK</t>
  </si>
  <si>
    <t>AB</t>
  </si>
  <si>
    <t>ML</t>
  </si>
  <si>
    <t>AB+ML</t>
  </si>
  <si>
    <t>Print the report card from the sheet named 'Full Report'</t>
  </si>
  <si>
    <t>CSWN</t>
  </si>
  <si>
    <t>izkIrkad</t>
  </si>
  <si>
    <t>ldy</t>
  </si>
  <si>
    <t>okf"kZd</t>
  </si>
  <si>
    <t xml:space="preserve">08291009401   </t>
  </si>
  <si>
    <t>iape</t>
  </si>
  <si>
    <t>xzszsM</t>
  </si>
  <si>
    <t>lexz xszM</t>
  </si>
  <si>
    <t>gLrk{kj ijh{kk izHkkjh</t>
  </si>
  <si>
    <t>Lk=</t>
  </si>
  <si>
    <t>fyf[kr</t>
  </si>
  <si>
    <t>ekSf[kd</t>
  </si>
  <si>
    <t>l=kad</t>
  </si>
  <si>
    <t>ukekad cksMZ</t>
  </si>
  <si>
    <t>ukekad LFkkuh;</t>
  </si>
  <si>
    <t>LFkkuh; ijh{kk ifj.kke</t>
  </si>
  <si>
    <t>fo"k;okj LFkkuh; ijh{kk ifj.kke</t>
  </si>
  <si>
    <t>ijh{kk ifj.kke ?kks"k.kk fnukad</t>
  </si>
  <si>
    <t>LFkkuh; ijh{kk esa izfo"V Nk= la[;k</t>
  </si>
  <si>
    <t>designed by  
D. Kavita
Lecturer in English  
Govt. Girls' Hr. Sec. School,  Nimbahera,   
Distt. Chittaurgarh, Rajasthan  
kavita.fadnavis@gmail.com</t>
  </si>
  <si>
    <r>
      <t>Pushpendra Kumar Sharma                        Principal 
Govt. Hr. Sec. School, Veerpura  
Distt. Udaipur,
Rajasthan</t>
    </r>
    <r>
      <rPr>
        <sz val="22"/>
        <color theme="1" tint="4.9989318521683403E-2"/>
        <rFont val="Wingdings"/>
        <charset val="2"/>
      </rPr>
      <t/>
    </r>
  </si>
  <si>
    <t>Arvind Kumar Sharma
Sr.Teacher (Maths)
Govt. Girls Sec. School Ramsar, Srinagar (Ajmer) Distt. Ajmer,  
Rajasthan</t>
  </si>
  <si>
    <t>Plz. Read all instructions given in this pages carefully before you proceed. For more help you can download the training videos from www.ctor.in</t>
  </si>
  <si>
    <r>
      <rPr>
        <sz val="14"/>
        <rFont val="Cambria"/>
        <family val="1"/>
        <scheme val="major"/>
      </rPr>
      <t xml:space="preserve">This workbook can prepare results of 100 students of a class. According the the the departmental norms we can split the class into two sections as soon as the strength crosses 60 students, yet this workbooks supports result upto a strength of 100 students. Please limit your class strength not to exceed </t>
    </r>
    <r>
      <rPr>
        <sz val="14"/>
        <color rgb="FF0000FF"/>
        <rFont val="Cambria"/>
        <family val="1"/>
        <scheme val="major"/>
      </rPr>
      <t>If there occur any errors in your result due to accidental deletion or feeding in wrong sheets, you can rectify all such errors by using a fresh workbook and just copying the 'details' of your old workbook into the new one.</t>
    </r>
    <r>
      <rPr>
        <sz val="14"/>
        <color indexed="11"/>
        <rFont val="Cambria"/>
        <family val="1"/>
        <scheme val="major"/>
      </rPr>
      <t xml:space="preserve"> </t>
    </r>
    <r>
      <rPr>
        <sz val="14"/>
        <color rgb="FF9933FF"/>
        <rFont val="Cambria"/>
        <family val="1"/>
        <scheme val="major"/>
      </rPr>
      <t xml:space="preserve">Password to enter </t>
    </r>
    <r>
      <rPr>
        <sz val="14"/>
        <color rgb="FFFF0000"/>
        <rFont val="Cambria"/>
        <family val="1"/>
        <scheme val="major"/>
      </rPr>
      <t xml:space="preserve">details  entries </t>
    </r>
    <r>
      <rPr>
        <sz val="14"/>
        <color rgb="FF9933FF"/>
        <rFont val="Cambria"/>
        <family val="1"/>
        <scheme val="major"/>
      </rPr>
      <t>is '</t>
    </r>
    <r>
      <rPr>
        <sz val="14"/>
        <color rgb="FFFF0000"/>
        <rFont val="Cambria"/>
        <family val="1"/>
        <scheme val="major"/>
      </rPr>
      <t>shivira</t>
    </r>
    <r>
      <rPr>
        <sz val="14"/>
        <color rgb="FF9933FF"/>
        <rFont val="Cambria"/>
        <family val="1"/>
        <scheme val="major"/>
      </rPr>
      <t>'.  All  sheets are protected.</t>
    </r>
    <r>
      <rPr>
        <sz val="14"/>
        <color indexed="10"/>
        <rFont val="Cambria"/>
        <family val="1"/>
        <scheme val="major"/>
      </rPr>
      <t xml:space="preserve"> The password to unprotect sheets is 'dkf'. </t>
    </r>
    <r>
      <rPr>
        <sz val="14"/>
        <rFont val="Cambria"/>
        <family val="1"/>
        <scheme val="major"/>
      </rPr>
      <t xml:space="preserve">For any queries regarding the use of this application, drop a mail to </t>
    </r>
    <r>
      <rPr>
        <u/>
        <sz val="14"/>
        <color rgb="FFFF0000"/>
        <rFont val="Cambria"/>
        <family val="1"/>
        <scheme val="major"/>
      </rPr>
      <t>kavita.fadnavis@gmail.com</t>
    </r>
    <r>
      <rPr>
        <sz val="14"/>
        <rFont val="Cambria"/>
        <family val="1"/>
        <scheme val="major"/>
      </rPr>
      <t xml:space="preserve">  You may also contact the master trainers of your own district.         </t>
    </r>
    <r>
      <rPr>
        <sz val="14"/>
        <color indexed="10"/>
        <rFont val="Cambria"/>
        <family val="1"/>
        <scheme val="major"/>
      </rPr>
      <t xml:space="preserve">         
</t>
    </r>
    <r>
      <rPr>
        <sz val="14"/>
        <rFont val="Cambria"/>
        <family val="1"/>
        <scheme val="major"/>
      </rPr>
      <t>D. Kavita</t>
    </r>
  </si>
  <si>
    <t>Plz. Read the class promotion rules before you begin to work on this workbook. Use this workbook only if you find it as per rules. The cell pertaining to the result of a student of class 8th is deliberately left blank in case he/she sobtains grade 'e' in any of the subjects. Fill it using your own understanding of the rules.</t>
  </si>
  <si>
    <r>
      <t xml:space="preserve">IN case of class 11 and 12, plz. note that you can put together theory and practical subjects in one place ( for example in the place of optional 1 or 2 or 3) but you </t>
    </r>
    <r>
      <rPr>
        <sz val="14"/>
        <color rgb="FFFF0000"/>
        <rFont val="Cambria"/>
        <family val="1"/>
        <scheme val="major"/>
      </rPr>
      <t>can not</t>
    </r>
    <r>
      <rPr>
        <sz val="14"/>
        <rFont val="Cambria"/>
        <family val="1"/>
        <scheme val="major"/>
      </rPr>
      <t xml:space="preserve"> put two practical subjects of different marking scheme together. It means you </t>
    </r>
    <r>
      <rPr>
        <sz val="14"/>
        <color rgb="FFFF0000"/>
        <rFont val="Cambria"/>
        <family val="1"/>
        <scheme val="major"/>
      </rPr>
      <t>can put</t>
    </r>
    <r>
      <rPr>
        <sz val="14"/>
        <rFont val="Cambria"/>
        <family val="1"/>
        <scheme val="major"/>
      </rPr>
      <t xml:space="preserve"> music, drawing and physical education together (30+70 scheme) scheme, physics, geography, homescience together (70+30 scheme),  typing seperate and shorthand seperate. Plz. do not make any changes to row no. 6 in details sheet. Especially the cells containing the maximum marks in optional subjects.</t>
    </r>
  </si>
  <si>
    <t>CLICK HERE TO GO BACK TO DETAILS TO CONTINUE DATA ENTRY</t>
  </si>
  <si>
    <t>HOW TO MAKE ENTRIES?</t>
  </si>
  <si>
    <t>The current sheet, 'from the developer's desk' is only to read and undestand as to how to prepare result, do not try to unprotect it, you need not make any entries here.</t>
  </si>
  <si>
    <t>When you try to type in any cell for the first time, you are requested to enter the password. The password is 'shivira'</t>
  </si>
  <si>
    <t>Enter students' details and marks only in the sheet named 'details' and no where else.</t>
  </si>
  <si>
    <t>Enter the marks of after supplementary exam. in the sheet named 'Result Subject-wise'</t>
  </si>
  <si>
    <t>WHAT IS PASTE SPECIAL, WHERE AND WHY TO USE IT?</t>
  </si>
  <si>
    <r>
      <t xml:space="preserve">vki viuh iqjkuh odZcqd ds </t>
    </r>
    <r>
      <rPr>
        <sz val="14"/>
        <color rgb="FF000000"/>
        <rFont val="Cambria"/>
        <family val="1"/>
      </rPr>
      <t>details</t>
    </r>
    <r>
      <rPr>
        <sz val="14"/>
        <color rgb="FF000000"/>
        <rFont val="Kruti Dev 010"/>
      </rPr>
      <t xml:space="preserve"> ls </t>
    </r>
    <r>
      <rPr>
        <sz val="14"/>
        <color rgb="FF000000"/>
        <rFont val="Cambria"/>
        <family val="1"/>
      </rPr>
      <t>data</t>
    </r>
    <r>
      <rPr>
        <sz val="14"/>
        <color rgb="FF000000"/>
        <rFont val="Kruti Dev 010"/>
      </rPr>
      <t xml:space="preserve"> dks </t>
    </r>
    <r>
      <rPr>
        <sz val="14"/>
        <color rgb="FF000000"/>
        <rFont val="Cambria"/>
        <family val="1"/>
      </rPr>
      <t>copy</t>
    </r>
    <r>
      <rPr>
        <sz val="14"/>
        <color rgb="FF000000"/>
        <rFont val="Kruti Dev 010"/>
      </rPr>
      <t xml:space="preserve"> dj ubZ “khV esa </t>
    </r>
    <r>
      <rPr>
        <sz val="14"/>
        <color rgb="FF000000"/>
        <rFont val="Cambria"/>
        <family val="1"/>
      </rPr>
      <t>paste</t>
    </r>
    <r>
      <rPr>
        <sz val="14"/>
        <color rgb="FF000000"/>
        <rFont val="Kruti Dev 010"/>
      </rPr>
      <t xml:space="preserve"> djuk pkgsa rks </t>
    </r>
    <r>
      <rPr>
        <sz val="14"/>
        <color rgb="FF000000"/>
        <rFont val="Cambria"/>
        <family val="1"/>
      </rPr>
      <t>paste special option</t>
    </r>
    <r>
      <rPr>
        <sz val="14"/>
        <color rgb="FF000000"/>
        <rFont val="Kruti Dev 010"/>
      </rPr>
      <t xml:space="preserve"> dk gh iz;ksx djsa ,slk djus ij ubZ odZcqd ds </t>
    </r>
    <r>
      <rPr>
        <sz val="14"/>
        <color rgb="FF000000"/>
        <rFont val="Cambria"/>
        <family val="1"/>
      </rPr>
      <t>formatting</t>
    </r>
    <r>
      <rPr>
        <sz val="14"/>
        <color rgb="FF000000"/>
        <rFont val="Kruti Dev 010"/>
      </rPr>
      <t xml:space="preserve"> vkSj </t>
    </r>
    <r>
      <rPr>
        <sz val="14"/>
        <color rgb="FF000000"/>
        <rFont val="Cambria"/>
        <family val="1"/>
      </rPr>
      <t>data validation</t>
    </r>
    <r>
      <rPr>
        <sz val="14"/>
        <color rgb="FF000000"/>
        <rFont val="Kruti Dev 010"/>
      </rPr>
      <t xml:space="preserve"> ugha fcxMsaxsA</t>
    </r>
  </si>
  <si>
    <r>
      <t>Paste special</t>
    </r>
    <r>
      <rPr>
        <sz val="14"/>
        <color rgb="FF000000"/>
        <rFont val="Kruti Dev 010"/>
      </rPr>
      <t xml:space="preserve"> ds fy, tgk¡ </t>
    </r>
    <r>
      <rPr>
        <sz val="14"/>
        <color rgb="FF000000"/>
        <rFont val="Cambria"/>
        <family val="1"/>
      </rPr>
      <t>paste</t>
    </r>
    <r>
      <rPr>
        <sz val="14"/>
        <color rgb="FF000000"/>
        <rFont val="Kruti Dev 010"/>
      </rPr>
      <t xml:space="preserve"> djuk gks ogk¡ </t>
    </r>
    <r>
      <rPr>
        <sz val="14"/>
        <color rgb="FF000000"/>
        <rFont val="Cambria"/>
        <family val="1"/>
      </rPr>
      <t>right</t>
    </r>
    <r>
      <rPr>
        <sz val="14"/>
        <color rgb="FF000000"/>
        <rFont val="Kruti Dev 010"/>
      </rPr>
      <t xml:space="preserve"> </t>
    </r>
    <r>
      <rPr>
        <sz val="14"/>
        <color rgb="FF000000"/>
        <rFont val="Cambria"/>
        <family val="1"/>
      </rPr>
      <t>click</t>
    </r>
    <r>
      <rPr>
        <sz val="14"/>
        <color rgb="FF000000"/>
        <rFont val="Kruti Dev 010"/>
      </rPr>
      <t xml:space="preserve"> dj </t>
    </r>
    <r>
      <rPr>
        <sz val="14"/>
        <color rgb="FF000000"/>
        <rFont val="Cambria"/>
        <family val="1"/>
      </rPr>
      <t>paste special</t>
    </r>
    <r>
      <rPr>
        <sz val="14"/>
        <color rgb="FF000000"/>
        <rFont val="Kruti Dev 010"/>
      </rPr>
      <t xml:space="preserve"> ls </t>
    </r>
    <r>
      <rPr>
        <sz val="14"/>
        <color rgb="FF000000"/>
        <rFont val="Cambria"/>
        <family val="1"/>
      </rPr>
      <t>paste</t>
    </r>
    <r>
      <rPr>
        <sz val="14"/>
        <color rgb="FF000000"/>
        <rFont val="Kruti Dev 010"/>
      </rPr>
      <t xml:space="preserve"> </t>
    </r>
    <r>
      <rPr>
        <sz val="14"/>
        <color rgb="FF000000"/>
        <rFont val="Cambria"/>
        <family val="1"/>
      </rPr>
      <t>values</t>
    </r>
    <r>
      <rPr>
        <sz val="14"/>
        <color rgb="FF000000"/>
        <rFont val="Kruti Dev 010"/>
      </rPr>
      <t xml:space="preserve"> dk </t>
    </r>
    <r>
      <rPr>
        <sz val="14"/>
        <color rgb="FF000000"/>
        <rFont val="Cambria"/>
        <family val="1"/>
      </rPr>
      <t xml:space="preserve">option select </t>
    </r>
    <r>
      <rPr>
        <sz val="14"/>
        <color rgb="FF000000"/>
        <rFont val="Kruti Dev 010"/>
      </rPr>
      <t xml:space="preserve">djsaA </t>
    </r>
    <r>
      <rPr>
        <sz val="14"/>
        <color rgb="FFFF0000"/>
        <rFont val="Cambria"/>
        <family val="1"/>
        <scheme val="major"/>
      </rPr>
      <t>Cut Paste</t>
    </r>
    <r>
      <rPr>
        <sz val="14"/>
        <color rgb="FF000000"/>
        <rFont val="Kruti Dev 010"/>
      </rPr>
      <t xml:space="preserve"> fcYdqy u djsaA fdlh Hkh </t>
    </r>
    <r>
      <rPr>
        <sz val="14"/>
        <color rgb="FFFF0000"/>
        <rFont val="Cambria"/>
        <family val="1"/>
        <scheme val="major"/>
      </rPr>
      <t>Cell</t>
    </r>
    <r>
      <rPr>
        <sz val="14"/>
        <color rgb="FF000000"/>
        <rFont val="Kruti Dev 010"/>
      </rPr>
      <t xml:space="preserve"> dks </t>
    </r>
    <r>
      <rPr>
        <sz val="14"/>
        <color rgb="FFFF0000"/>
        <rFont val="Cambria"/>
        <family val="1"/>
        <scheme val="major"/>
      </rPr>
      <t xml:space="preserve">delete </t>
    </r>
    <r>
      <rPr>
        <sz val="14"/>
        <color rgb="FF000000"/>
        <rFont val="Kruti Dev 010"/>
      </rPr>
      <t>ua djsaA</t>
    </r>
  </si>
  <si>
    <t>WHY AND HOW TO SET DATE FORMAT?</t>
  </si>
  <si>
    <r>
      <t xml:space="preserve">izfof’V;k¡ izkjEHk djus ls igys vius dEI;wVj dk </t>
    </r>
    <r>
      <rPr>
        <sz val="14"/>
        <color rgb="FF000000"/>
        <rFont val="Calibri"/>
        <family val="2"/>
      </rPr>
      <t>date format set</t>
    </r>
    <r>
      <rPr>
        <sz val="14"/>
        <color rgb="FF000000"/>
        <rFont val="Kruti Dev 010"/>
      </rPr>
      <t xml:space="preserve"> djsa D;ksa fd </t>
    </r>
    <r>
      <rPr>
        <sz val="14"/>
        <color rgb="FF000000"/>
        <rFont val="Cambria"/>
        <family val="1"/>
      </rPr>
      <t xml:space="preserve">by default </t>
    </r>
    <r>
      <rPr>
        <sz val="14"/>
        <color rgb="FF000000"/>
        <rFont val="Kruti Dev 010"/>
      </rPr>
      <t>;g</t>
    </r>
    <r>
      <rPr>
        <sz val="14"/>
        <color rgb="FF000000"/>
        <rFont val="Cambria"/>
        <family val="1"/>
      </rPr>
      <t xml:space="preserve"> mm/dd/yy</t>
    </r>
    <r>
      <rPr>
        <sz val="14"/>
        <color rgb="FF000000"/>
        <rFont val="Kruti Dev 010"/>
      </rPr>
      <t xml:space="preserve"> gksrk gS tc fd ges </t>
    </r>
    <r>
      <rPr>
        <sz val="14"/>
        <color rgb="FF000000"/>
        <rFont val="Camrbria"/>
      </rPr>
      <t>dd/mm/yy</t>
    </r>
    <r>
      <rPr>
        <sz val="14"/>
        <color rgb="FF000000"/>
        <rFont val="Kruti Dev 010"/>
      </rPr>
      <t xml:space="preserve"> dh vko';drk gksrh gSA</t>
    </r>
  </si>
  <si>
    <r>
      <t xml:space="preserve">date format </t>
    </r>
    <r>
      <rPr>
        <sz val="14"/>
        <color theme="1"/>
        <rFont val="Kruti Dev 010"/>
      </rPr>
      <t xml:space="preserve">dks cnyus ds fy;s </t>
    </r>
    <r>
      <rPr>
        <sz val="14"/>
        <color theme="1"/>
        <rFont val="Calibri"/>
        <family val="2"/>
      </rPr>
      <t xml:space="preserve">control panel </t>
    </r>
    <r>
      <rPr>
        <sz val="14"/>
        <color theme="1"/>
        <rFont val="Kruti Dev 010"/>
      </rPr>
      <t xml:space="preserve">esa </t>
    </r>
    <r>
      <rPr>
        <sz val="14"/>
        <color theme="1"/>
        <rFont val="Calibri"/>
        <family val="2"/>
      </rPr>
      <t xml:space="preserve">regional language setting  </t>
    </r>
    <r>
      <rPr>
        <sz val="14"/>
        <color theme="1"/>
        <rFont val="Kruti Dev 010"/>
      </rPr>
      <t xml:space="preserve">esa </t>
    </r>
    <r>
      <rPr>
        <sz val="14"/>
        <color theme="1"/>
        <rFont val="Times New Roman"/>
        <family val="1"/>
      </rPr>
      <t>date format mm/dd/yy</t>
    </r>
    <r>
      <rPr>
        <sz val="14"/>
        <color theme="1"/>
        <rFont val="Kruti Dev 010"/>
      </rPr>
      <t xml:space="preserve"> ds LFkku ij </t>
    </r>
    <r>
      <rPr>
        <sz val="14"/>
        <color theme="1"/>
        <rFont val="Times New Roman"/>
        <family val="1"/>
      </rPr>
      <t>dd/mm/yy</t>
    </r>
    <r>
      <rPr>
        <sz val="14"/>
        <color theme="1"/>
        <rFont val="Kruti Dev 010"/>
      </rPr>
      <t>djsaA</t>
    </r>
  </si>
  <si>
    <t>WHY AND HOW TO UNPROTECT SHEET?</t>
  </si>
  <si>
    <t>There is no need to unprotect any sheet unless you want to change any formula and if you do so, you will be responsible for the errors thereafter. To Unprotect a sheet follow these steps….</t>
  </si>
  <si>
    <r>
      <t>1.</t>
    </r>
    <r>
      <rPr>
        <sz val="14"/>
        <color rgb="FF0000FF"/>
        <rFont val="Times New Roman"/>
        <family val="1"/>
      </rPr>
      <t xml:space="preserve">    </t>
    </r>
    <r>
      <rPr>
        <sz val="14"/>
        <color rgb="FF0000FF"/>
        <rFont val="Calibri"/>
        <family val="2"/>
      </rPr>
      <t>Click on the review Tab</t>
    </r>
  </si>
  <si>
    <r>
      <t>2.</t>
    </r>
    <r>
      <rPr>
        <sz val="14"/>
        <color rgb="FF0000FF"/>
        <rFont val="Times New Roman"/>
        <family val="1"/>
      </rPr>
      <t xml:space="preserve">    </t>
    </r>
    <r>
      <rPr>
        <sz val="14"/>
        <color rgb="FF0000FF"/>
        <rFont val="Calibri"/>
        <family val="2"/>
      </rPr>
      <t>Select the option ‘Unprotect Sheet’</t>
    </r>
  </si>
  <si>
    <r>
      <t>3.</t>
    </r>
    <r>
      <rPr>
        <sz val="14"/>
        <color rgb="FF0000FF"/>
        <rFont val="Times New Roman"/>
        <family val="1"/>
      </rPr>
      <t xml:space="preserve">    </t>
    </r>
    <r>
      <rPr>
        <sz val="14"/>
        <color rgb="FF0000FF"/>
        <rFont val="Calibri"/>
        <family val="2"/>
      </rPr>
      <t>Write the password ‘dkf’</t>
    </r>
  </si>
  <si>
    <r>
      <t>4.</t>
    </r>
    <r>
      <rPr>
        <sz val="14"/>
        <color rgb="FF0000FF"/>
        <rFont val="Times New Roman"/>
        <family val="1"/>
      </rPr>
      <t xml:space="preserve">    </t>
    </r>
    <r>
      <rPr>
        <sz val="14"/>
        <color rgb="FF0000FF"/>
        <rFont val="Calibri"/>
        <family val="2"/>
      </rPr>
      <t>Click OK</t>
    </r>
  </si>
  <si>
    <t>HOW TO ENTER TOTAL ATTENDANCE?</t>
  </si>
  <si>
    <t>WHERE TO GET WORKBOOKS FROM?</t>
  </si>
  <si>
    <r>
      <t xml:space="preserve">fdlh Hkh d{kk ds odZcqd dks </t>
    </r>
    <r>
      <rPr>
        <sz val="14"/>
        <color theme="1"/>
        <rFont val="Cambria"/>
        <family val="1"/>
        <scheme val="major"/>
      </rPr>
      <t xml:space="preserve">www.ctor.in  </t>
    </r>
    <r>
      <rPr>
        <sz val="14"/>
        <color theme="1"/>
        <rFont val="Kruti Dev 010"/>
      </rPr>
      <t xml:space="preserve">ls </t>
    </r>
    <r>
      <rPr>
        <sz val="14"/>
        <color theme="1"/>
        <rFont val="Cambria"/>
        <family val="1"/>
        <scheme val="major"/>
      </rPr>
      <t>download</t>
    </r>
    <r>
      <rPr>
        <sz val="14"/>
        <color theme="1"/>
        <rFont val="Kruti Dev 010"/>
      </rPr>
      <t xml:space="preserve"> djus ds Ik”pkr</t>
    </r>
    <r>
      <rPr>
        <sz val="14"/>
        <color theme="1"/>
        <rFont val="Cambria"/>
        <family val="1"/>
        <scheme val="major"/>
      </rPr>
      <t xml:space="preserve"> save</t>
    </r>
    <r>
      <rPr>
        <sz val="14"/>
        <color theme="1"/>
        <rFont val="Kruti Dev 010"/>
      </rPr>
      <t xml:space="preserve"> djsa o d{kk ds</t>
    </r>
    <r>
      <rPr>
        <sz val="14"/>
        <color theme="1"/>
        <rFont val="Cambria"/>
        <family val="1"/>
        <scheme val="major"/>
      </rPr>
      <t xml:space="preserve"> sections</t>
    </r>
    <r>
      <rPr>
        <sz val="14"/>
        <color theme="1"/>
        <rFont val="Kruti Dev 010"/>
      </rPr>
      <t xml:space="preserve"> dh la[;kuqlkj mldh izfrfyfi;k¡ cukdj muesa izfof’V;k¡ djsaA  </t>
    </r>
  </si>
  <si>
    <r>
      <t xml:space="preserve">odZcqd esa dsoy </t>
    </r>
    <r>
      <rPr>
        <sz val="14"/>
        <color rgb="FF000000"/>
        <rFont val="Calibri"/>
        <family val="2"/>
      </rPr>
      <t>details</t>
    </r>
    <r>
      <rPr>
        <sz val="14"/>
        <color rgb="FF000000"/>
        <rFont val="Kruti Dev 010"/>
      </rPr>
      <t xml:space="preserve"> ds </t>
    </r>
    <r>
      <rPr>
        <sz val="14"/>
        <color rgb="FF000000"/>
        <rFont val="Calibri"/>
        <family val="2"/>
      </rPr>
      <t>page</t>
    </r>
    <r>
      <rPr>
        <sz val="14"/>
        <color rgb="FF000000"/>
        <rFont val="Kruti Dev 010"/>
      </rPr>
      <t xml:space="preserve"> dks HkjsaA vU; ist dsoy v/;;u o fjdkMZ izkIr djus ds fy, gSa] muesa izfof’V;k¡ lEHko ugha gSaA</t>
    </r>
  </si>
  <si>
    <r>
      <t xml:space="preserve">fjtYV odZcqd fgUnh o vaxzsth esa miyC/k gSaA viuh vko”;drkuqlkj iz;ksx djsaA </t>
    </r>
    <r>
      <rPr>
        <sz val="14"/>
        <color rgb="FF000000"/>
        <rFont val="Calibri"/>
        <family val="2"/>
      </rPr>
      <t>Font Change</t>
    </r>
    <r>
      <rPr>
        <sz val="14"/>
        <color rgb="FF000000"/>
        <rFont val="Kruti Dev 010"/>
      </rPr>
      <t xml:space="preserve"> u djsaA</t>
    </r>
  </si>
  <si>
    <r>
      <t>iz;sd odZcqd esa</t>
    </r>
    <r>
      <rPr>
        <sz val="14"/>
        <color rgb="FF0033CC"/>
        <rFont val="Times New Roman"/>
        <family val="1"/>
      </rPr>
      <t xml:space="preserve"> krutidev 10 </t>
    </r>
    <r>
      <rPr>
        <sz val="14"/>
        <color rgb="FF000000"/>
        <rFont val="Kruti Dev 010"/>
      </rPr>
      <t>fgUnh</t>
    </r>
    <r>
      <rPr>
        <sz val="14"/>
        <color rgb="FF0033CC"/>
        <rFont val="Times New Roman"/>
        <family val="1"/>
      </rPr>
      <t xml:space="preserve"> font </t>
    </r>
    <r>
      <rPr>
        <sz val="14"/>
        <color rgb="FF000000"/>
        <rFont val="Kruti Dev 010"/>
      </rPr>
      <t>o</t>
    </r>
    <r>
      <rPr>
        <sz val="14"/>
        <color rgb="FF0033CC"/>
        <rFont val="Times New Roman"/>
        <family val="1"/>
      </rPr>
      <t xml:space="preserve"> cambria English font </t>
    </r>
    <r>
      <rPr>
        <sz val="14"/>
        <color rgb="FF000000"/>
        <rFont val="Kruti Dev 010"/>
      </rPr>
      <t xml:space="preserve">dk iz;ksx fd;k x;k gSA ;fn mDr </t>
    </r>
    <r>
      <rPr>
        <sz val="14"/>
        <color rgb="FF0033CC"/>
        <rFont val="Times New Roman"/>
        <family val="1"/>
      </rPr>
      <t xml:space="preserve">font </t>
    </r>
    <r>
      <rPr>
        <sz val="14"/>
        <color rgb="FF000000"/>
        <rFont val="Kruti Dev 010"/>
      </rPr>
      <t xml:space="preserve">vkids </t>
    </r>
    <r>
      <rPr>
        <sz val="14"/>
        <color rgb="FF0033CC"/>
        <rFont val="Times New Roman"/>
        <family val="1"/>
      </rPr>
      <t xml:space="preserve">computer </t>
    </r>
    <r>
      <rPr>
        <sz val="14"/>
        <color rgb="FF000000"/>
        <rFont val="Kruti Dev 010"/>
      </rPr>
      <t>esa</t>
    </r>
    <r>
      <rPr>
        <sz val="14"/>
        <color rgb="FF0033CC"/>
        <rFont val="Times New Roman"/>
        <family val="1"/>
      </rPr>
      <t xml:space="preserve"> installed </t>
    </r>
    <r>
      <rPr>
        <sz val="14"/>
        <color rgb="FF000000"/>
        <rFont val="Kruti Dev 010"/>
      </rPr>
      <t>u gksa rks</t>
    </r>
    <r>
      <rPr>
        <sz val="14"/>
        <color rgb="FF0033CC"/>
        <rFont val="Times New Roman"/>
        <family val="1"/>
      </rPr>
      <t xml:space="preserve"> website </t>
    </r>
    <r>
      <rPr>
        <sz val="14"/>
        <color rgb="FF000000"/>
        <rFont val="Kruti Dev 010"/>
      </rPr>
      <t>ls</t>
    </r>
    <r>
      <rPr>
        <sz val="14"/>
        <color rgb="FF0033CC"/>
        <rFont val="Times New Roman"/>
        <family val="1"/>
      </rPr>
      <t xml:space="preserve"> download </t>
    </r>
    <r>
      <rPr>
        <sz val="14"/>
        <color rgb="FF000000"/>
        <rFont val="Kruti Dev 010"/>
      </rPr>
      <t xml:space="preserve">dj </t>
    </r>
    <r>
      <rPr>
        <sz val="14"/>
        <color rgb="FF0033CC"/>
        <rFont val="Times New Roman"/>
        <family val="1"/>
      </rPr>
      <t xml:space="preserve">save </t>
    </r>
    <r>
      <rPr>
        <sz val="14"/>
        <color rgb="FF000000"/>
        <rFont val="Kruti Dev 010"/>
      </rPr>
      <t>djus ds Ik”pkr fuEukuqlkj</t>
    </r>
    <r>
      <rPr>
        <sz val="14"/>
        <color rgb="FF0033CC"/>
        <rFont val="Times New Roman"/>
        <family val="1"/>
      </rPr>
      <t xml:space="preserve"> install </t>
    </r>
    <r>
      <rPr>
        <sz val="14"/>
        <color rgb="FF000000"/>
        <rFont val="Kruti Dev 010"/>
      </rPr>
      <t>djsaA</t>
    </r>
  </si>
  <si>
    <t>HOW TO INSTALL FONTS?</t>
  </si>
  <si>
    <r>
      <t xml:space="preserve">start menu </t>
    </r>
    <r>
      <rPr>
        <sz val="14"/>
        <color theme="1"/>
        <rFont val="Kruti Dev 010"/>
      </rPr>
      <t xml:space="preserve">ls </t>
    </r>
    <r>
      <rPr>
        <sz val="14"/>
        <color theme="1"/>
        <rFont val="Times New Roman"/>
        <family val="1"/>
      </rPr>
      <t xml:space="preserve">control pannel </t>
    </r>
    <r>
      <rPr>
        <sz val="14"/>
        <color theme="1"/>
        <rFont val="Kruti Dev 010"/>
      </rPr>
      <t>[kksysa</t>
    </r>
  </si>
  <si>
    <r>
      <t xml:space="preserve">control pannel </t>
    </r>
    <r>
      <rPr>
        <sz val="14"/>
        <color theme="1"/>
        <rFont val="Kruti Dev 010"/>
      </rPr>
      <t xml:space="preserve">esa </t>
    </r>
    <r>
      <rPr>
        <sz val="14"/>
        <color theme="1"/>
        <rFont val="Times New Roman"/>
        <family val="1"/>
      </rPr>
      <t xml:space="preserve">fonts </t>
    </r>
    <r>
      <rPr>
        <sz val="14"/>
        <color theme="1"/>
        <rFont val="Kruti Dev 010"/>
      </rPr>
      <t xml:space="preserve">uke ds </t>
    </r>
    <r>
      <rPr>
        <sz val="14"/>
        <color theme="1"/>
        <rFont val="Times New Roman"/>
        <family val="1"/>
      </rPr>
      <t xml:space="preserve">folder </t>
    </r>
    <r>
      <rPr>
        <sz val="14"/>
        <color theme="1"/>
        <rFont val="Kruti Dev 010"/>
      </rPr>
      <t xml:space="preserve">ij </t>
    </r>
    <r>
      <rPr>
        <sz val="14"/>
        <color theme="1"/>
        <rFont val="Times New Roman"/>
        <family val="1"/>
      </rPr>
      <t xml:space="preserve">right click </t>
    </r>
    <r>
      <rPr>
        <sz val="14"/>
        <color theme="1"/>
        <rFont val="Kruti Dev 010"/>
      </rPr>
      <t xml:space="preserve">djsa vkSj </t>
    </r>
    <r>
      <rPr>
        <sz val="14"/>
        <color theme="1"/>
        <rFont val="Times New Roman"/>
        <family val="1"/>
      </rPr>
      <t xml:space="preserve">paste </t>
    </r>
    <r>
      <rPr>
        <sz val="14"/>
        <color theme="1"/>
        <rFont val="Kruti Dev 010"/>
      </rPr>
      <t xml:space="preserve">djasA </t>
    </r>
  </si>
  <si>
    <r>
      <t xml:space="preserve">laLd`r ds fy, </t>
    </r>
    <r>
      <rPr>
        <sz val="14"/>
        <color rgb="FFFF0000"/>
        <rFont val="Times New Roman"/>
        <family val="1"/>
      </rPr>
      <t>s</t>
    </r>
    <r>
      <rPr>
        <sz val="14"/>
        <color rgb="FF000000"/>
        <rFont val="Times New Roman"/>
        <family val="1"/>
      </rPr>
      <t>,</t>
    </r>
  </si>
  <si>
    <r>
      <t xml:space="preserve">mnwZ ds fy, </t>
    </r>
    <r>
      <rPr>
        <sz val="14"/>
        <color rgb="FFFF0000"/>
        <rFont val="Times New Roman"/>
        <family val="1"/>
      </rPr>
      <t>u</t>
    </r>
    <r>
      <rPr>
        <sz val="14"/>
        <color rgb="FF000000"/>
        <rFont val="Times New Roman"/>
        <family val="1"/>
      </rPr>
      <t>,</t>
    </r>
  </si>
  <si>
    <r>
      <t xml:space="preserve">xqtjkrh ds fy, </t>
    </r>
    <r>
      <rPr>
        <sz val="14"/>
        <color rgb="FFFF0000"/>
        <rFont val="Times New Roman"/>
        <family val="1"/>
      </rPr>
      <t>g</t>
    </r>
    <r>
      <rPr>
        <sz val="14"/>
        <color rgb="FF000000"/>
        <rFont val="Times New Roman"/>
        <family val="1"/>
      </rPr>
      <t xml:space="preserve">, </t>
    </r>
  </si>
  <si>
    <r>
      <t xml:space="preserve">iatkch ds fy, </t>
    </r>
    <r>
      <rPr>
        <sz val="14"/>
        <color rgb="FFFF0000"/>
        <rFont val="Times New Roman"/>
        <family val="1"/>
      </rPr>
      <t>p</t>
    </r>
    <r>
      <rPr>
        <sz val="14"/>
        <color rgb="FF000000"/>
        <rFont val="Times New Roman"/>
        <family val="1"/>
      </rPr>
      <t>,</t>
    </r>
  </si>
  <si>
    <r>
      <t xml:space="preserve">fla/kh ds fy, </t>
    </r>
    <r>
      <rPr>
        <sz val="14"/>
        <color rgb="FFFF0000"/>
        <rFont val="Times New Roman"/>
        <family val="1"/>
      </rPr>
      <t>sd</t>
    </r>
    <r>
      <rPr>
        <sz val="14"/>
        <color rgb="FF000000"/>
        <rFont val="Times New Roman"/>
        <family val="1"/>
      </rPr>
      <t>,</t>
    </r>
  </si>
  <si>
    <r>
      <t>d{kk 11 o 12 esa fofHkUu oSdfYid fo’k; ds dksM gSa dsoy</t>
    </r>
    <r>
      <rPr>
        <sz val="14"/>
        <color rgb="FFFF0000"/>
        <rFont val="Times New Roman"/>
        <family val="1"/>
      </rPr>
      <t xml:space="preserve">a, b, c, d </t>
    </r>
    <r>
      <rPr>
        <sz val="14"/>
        <color rgb="FF000000"/>
        <rFont val="Kruti Dev 010"/>
      </rPr>
      <t>gh gSa o budk laca/k oSdfYid  fo’k; ls u gksdj LFkku ds Øekuqlkj gSA</t>
    </r>
  </si>
  <si>
    <t>HOW TO DEAL WITH ABSENTEES?</t>
  </si>
  <si>
    <r>
      <t xml:space="preserve">esfMdy ds fy, </t>
    </r>
    <r>
      <rPr>
        <sz val="14"/>
        <color rgb="FFFF0000"/>
        <rFont val="Times New Roman"/>
        <family val="1"/>
      </rPr>
      <t>ml</t>
    </r>
    <r>
      <rPr>
        <sz val="14"/>
        <color rgb="FF000000"/>
        <rFont val="Times New Roman"/>
        <family val="1"/>
      </rPr>
      <t>,</t>
    </r>
    <r>
      <rPr>
        <sz val="14"/>
        <color rgb="FF000000"/>
        <rFont val="Kruti Dev 010"/>
      </rPr>
      <t xml:space="preserve"> vuqifLFkr ds fy, </t>
    </r>
    <r>
      <rPr>
        <sz val="14"/>
        <color rgb="FFFF0000"/>
        <rFont val="Times New Roman"/>
        <family val="1"/>
      </rPr>
      <t>ab</t>
    </r>
    <r>
      <rPr>
        <sz val="14"/>
        <color rgb="FF000000"/>
        <rFont val="Times New Roman"/>
        <family val="1"/>
      </rPr>
      <t>,</t>
    </r>
    <r>
      <rPr>
        <sz val="14"/>
        <color rgb="FF000000"/>
        <rFont val="Kruti Dev 010"/>
      </rPr>
      <t>vadksa ds LFkku ij fy[ksaA</t>
    </r>
  </si>
  <si>
    <r>
      <t xml:space="preserve">iwjd mRrh.kZ vFkok fdlh vU; dkj.k ls nsj ls izos”k ikus okys Nk=ksa ds ml fo’k; ds vadksa ds LFkku ij </t>
    </r>
    <r>
      <rPr>
        <sz val="14"/>
        <color rgb="FFFF0000"/>
        <rFont val="Times New Roman"/>
        <family val="1"/>
      </rPr>
      <t xml:space="preserve">na </t>
    </r>
    <r>
      <rPr>
        <sz val="14"/>
        <color rgb="FF000000"/>
        <rFont val="Kruti Dev 010"/>
      </rPr>
      <t>fy[ksaA</t>
    </r>
  </si>
  <si>
    <r>
      <t xml:space="preserve">fdlh Nk= dk uke fdlh Hkh dkj.k ls fo|ky; ls i`Fkd fd;k x;k gks ¼d{kk 9 ls 12½ rks </t>
    </r>
    <r>
      <rPr>
        <sz val="14"/>
        <color rgb="FF000000"/>
        <rFont val="Times New Roman"/>
        <family val="1"/>
      </rPr>
      <t xml:space="preserve">details </t>
    </r>
    <r>
      <rPr>
        <sz val="14"/>
        <color rgb="FF000000"/>
        <rFont val="Kruti Dev 010"/>
      </rPr>
      <t xml:space="preserve">dh </t>
    </r>
    <r>
      <rPr>
        <sz val="14"/>
        <color rgb="FF000000"/>
        <rFont val="Times New Roman"/>
        <family val="1"/>
      </rPr>
      <t xml:space="preserve">sheet </t>
    </r>
    <r>
      <rPr>
        <sz val="14"/>
        <color rgb="FF000000"/>
        <rFont val="Kruti Dev 010"/>
      </rPr>
      <t xml:space="preserve">esa mlds </t>
    </r>
    <r>
      <rPr>
        <u/>
        <sz val="14"/>
        <color rgb="FFFF0000"/>
        <rFont val="Kruti Dev 010"/>
      </rPr>
      <t>ukekad ds LFkku</t>
    </r>
    <r>
      <rPr>
        <u/>
        <sz val="14"/>
        <color rgb="FF000000"/>
        <rFont val="Kruti Dev 010"/>
      </rPr>
      <t xml:space="preserve"> ij</t>
    </r>
    <r>
      <rPr>
        <sz val="14"/>
        <color rgb="FF000000"/>
        <rFont val="Kruti Dev 010"/>
      </rPr>
      <t xml:space="preserve"> </t>
    </r>
    <r>
      <rPr>
        <sz val="14"/>
        <color rgb="FFFF0000"/>
        <rFont val="Times New Roman"/>
        <family val="1"/>
      </rPr>
      <t>nso</t>
    </r>
    <r>
      <rPr>
        <sz val="14"/>
        <color rgb="FF000000"/>
        <rFont val="Kruti Dev 010"/>
      </rPr>
      <t xml:space="preserve"> fy[ksaA ,slk djus ij izfo"V Nk=k la[;k ?kV tkrh gSA d{kk 3 ls 8 ds Nk=ksa ds vU;= LFkkukarj.k gksus ij ukekad ds LFkku ij </t>
    </r>
    <r>
      <rPr>
        <sz val="14"/>
        <color rgb="FF000000"/>
        <rFont val="Cambria"/>
        <family val="1"/>
      </rPr>
      <t>TC</t>
    </r>
    <r>
      <rPr>
        <sz val="14"/>
        <color rgb="FF000000"/>
        <rFont val="Kruti Dev 010"/>
      </rPr>
      <t xml:space="preserve"> vafdr djsa </t>
    </r>
    <r>
      <rPr>
        <sz val="14"/>
        <color rgb="FF000000"/>
        <rFont val="Cambria"/>
        <family val="1"/>
      </rPr>
      <t>nso</t>
    </r>
    <r>
      <rPr>
        <sz val="14"/>
        <color rgb="FF000000"/>
        <rFont val="Kruti Dev 010"/>
      </rPr>
      <t xml:space="preserve"> ugha fy[ksa D;ksa fd vki d{kk 8 rd ds fdlh Hkh Nk= dk uke fo|ky; ls i`Fkd ugha dj ldrsA LosPNkk ls fo|ky; NksMus okys Nk=ksa ds fy, </t>
    </r>
    <r>
      <rPr>
        <sz val="14"/>
        <color rgb="FF000000"/>
        <rFont val="Cambria"/>
        <family val="1"/>
      </rPr>
      <t>drop</t>
    </r>
    <r>
      <rPr>
        <sz val="14"/>
        <color rgb="FF000000"/>
        <rFont val="Kruti Dev 010"/>
      </rPr>
      <t xml:space="preserve"> fy[kk tk ldrk gSA</t>
    </r>
  </si>
  <si>
    <r>
      <t xml:space="preserve">details </t>
    </r>
    <r>
      <rPr>
        <sz val="14"/>
        <color rgb="FF000000"/>
        <rFont val="Kruti Dev 010"/>
      </rPr>
      <t xml:space="preserve">dh </t>
    </r>
    <r>
      <rPr>
        <sz val="14"/>
        <color rgb="FF000000"/>
        <rFont val="Times New Roman"/>
        <family val="1"/>
      </rPr>
      <t xml:space="preserve">sheet </t>
    </r>
    <r>
      <rPr>
        <sz val="14"/>
        <color rgb="FF000000"/>
        <rFont val="Kruti Dev 010"/>
      </rPr>
      <t xml:space="preserve">esa fdlh Hkh </t>
    </r>
    <r>
      <rPr>
        <sz val="14"/>
        <color rgb="FF000000"/>
        <rFont val="Calibri"/>
        <family val="2"/>
      </rPr>
      <t>cell</t>
    </r>
    <r>
      <rPr>
        <sz val="14"/>
        <color rgb="FF000000"/>
        <rFont val="Kruti Dev 010"/>
      </rPr>
      <t xml:space="preserve"> dks </t>
    </r>
    <r>
      <rPr>
        <sz val="14"/>
        <color rgb="FF000000"/>
        <rFont val="Calibri"/>
        <family val="2"/>
      </rPr>
      <t>delete</t>
    </r>
    <r>
      <rPr>
        <sz val="14"/>
        <color rgb="FF000000"/>
        <rFont val="Kruti Dev 010"/>
      </rPr>
      <t xml:space="preserve"> ugh djsa  u gh </t>
    </r>
    <r>
      <rPr>
        <sz val="14"/>
        <color rgb="FF000000"/>
        <rFont val="Calibri"/>
        <family val="2"/>
      </rPr>
      <t>cut  paste</t>
    </r>
    <r>
      <rPr>
        <sz val="14"/>
        <color rgb="FF000000"/>
        <rFont val="Kruti Dev 010"/>
      </rPr>
      <t xml:space="preserve"> djsaA izfof’V;ksa dks </t>
    </r>
    <r>
      <rPr>
        <sz val="14"/>
        <color rgb="FF000000"/>
        <rFont val="Calibri"/>
        <family val="2"/>
      </rPr>
      <t>delete</t>
    </r>
    <r>
      <rPr>
        <sz val="14"/>
        <color rgb="FF000000"/>
        <rFont val="Kruti Dev 010"/>
      </rPr>
      <t xml:space="preserve"> djus ds fy, </t>
    </r>
    <r>
      <rPr>
        <sz val="14"/>
        <color rgb="FF000000"/>
        <rFont val="Calibri"/>
        <family val="2"/>
      </rPr>
      <t>keyboard</t>
    </r>
    <r>
      <rPr>
        <sz val="14"/>
        <color rgb="FF000000"/>
        <rFont val="Kruti Dev 010"/>
      </rPr>
      <t xml:space="preserve"> ds </t>
    </r>
    <r>
      <rPr>
        <sz val="14"/>
        <color rgb="FF000000"/>
        <rFont val="Calibri"/>
        <family val="2"/>
      </rPr>
      <t xml:space="preserve">delete </t>
    </r>
    <r>
      <rPr>
        <sz val="14"/>
        <color rgb="FF000000"/>
        <rFont val="Kruti Dev 010"/>
      </rPr>
      <t>cVu dk iz;ksx djsa vFkok '</t>
    </r>
    <r>
      <rPr>
        <sz val="14"/>
        <color rgb="FF000000"/>
        <rFont val="Cambria"/>
        <family val="1"/>
      </rPr>
      <t>clear content' option</t>
    </r>
    <r>
      <rPr>
        <sz val="14"/>
        <color rgb="FF000000"/>
        <rFont val="Kruti Dev 010"/>
      </rPr>
      <t xml:space="preserve"> dk iz;ksx djsaA</t>
    </r>
  </si>
  <si>
    <r>
      <t xml:space="preserve">izR;sd Nk= dh </t>
    </r>
    <r>
      <rPr>
        <sz val="14"/>
        <color rgb="FF000000"/>
        <rFont val="Times New Roman"/>
        <family val="1"/>
      </rPr>
      <t xml:space="preserve">details </t>
    </r>
    <r>
      <rPr>
        <sz val="14"/>
        <color rgb="FF000000"/>
        <rFont val="Kruti Dev 010"/>
      </rPr>
      <t xml:space="preserve">dh </t>
    </r>
    <r>
      <rPr>
        <sz val="14"/>
        <color rgb="FF000000"/>
        <rFont val="Times New Roman"/>
        <family val="1"/>
      </rPr>
      <t xml:space="preserve">sheet </t>
    </r>
    <r>
      <rPr>
        <sz val="14"/>
        <color rgb="FF000000"/>
        <rFont val="Kruti Dev 010"/>
      </rPr>
      <t>esa dqy ehfVax o mifLFkfri`Fkd&amp;i`Fkd ntZ djsaA</t>
    </r>
  </si>
  <si>
    <t>iw.kkZad dSls cnysa\</t>
  </si>
  <si>
    <r>
      <t xml:space="preserve">d{kk 11 o 12 dh odZcqDl foKku] okf.kT; ,oa dyk lHkh ladk;ksa o lHkh fo"k;ksa ds fy, mi;qDr gSaA ijUrq d`i;k </t>
    </r>
    <r>
      <rPr>
        <sz val="14"/>
        <color rgb="FF0033CC"/>
        <rFont val="Cambria"/>
        <family val="1"/>
        <scheme val="major"/>
      </rPr>
      <t>details sheet</t>
    </r>
    <r>
      <rPr>
        <sz val="14"/>
        <color rgb="FF0033CC"/>
        <rFont val="Kruti Dev 010"/>
      </rPr>
      <t xml:space="preserve"> ds </t>
    </r>
    <r>
      <rPr>
        <sz val="14"/>
        <color rgb="FF0033CC"/>
        <rFont val="Cambria"/>
        <family val="1"/>
        <scheme val="major"/>
      </rPr>
      <t>row no</t>
    </r>
    <r>
      <rPr>
        <sz val="14"/>
        <color rgb="FF0033CC"/>
        <rFont val="Kruti Dev 010"/>
      </rPr>
      <t xml:space="preserve"> 6 esa fdlh Hkh rjg dk ifjorZu u djsaA vko';drk gksus ij dsoy ,sfPNd fo"k;ksa ds izk;ksfxd o lS)kafrd iw.kkZad gh cnysaA</t>
    </r>
  </si>
  <si>
    <r>
      <t xml:space="preserve">Hkwyo”k dksbZ </t>
    </r>
    <r>
      <rPr>
        <sz val="14"/>
        <color rgb="FF0033CC"/>
        <rFont val="Times New Roman"/>
        <family val="1"/>
      </rPr>
      <t xml:space="preserve">errors </t>
    </r>
    <r>
      <rPr>
        <sz val="14"/>
        <color rgb="FF0033CC"/>
        <rFont val="Kruti Dev 010"/>
      </rPr>
      <t xml:space="preserve">mRiUu u gksus ij dsoy </t>
    </r>
    <r>
      <rPr>
        <sz val="14"/>
        <color rgb="FF0033CC"/>
        <rFont val="Times New Roman"/>
        <family val="1"/>
      </rPr>
      <t xml:space="preserve">details </t>
    </r>
    <r>
      <rPr>
        <sz val="14"/>
        <color rgb="FF0033CC"/>
        <rFont val="Kruti Dev 010"/>
      </rPr>
      <t xml:space="preserve"> esa lq/kkj djsa o rduhdh </t>
    </r>
    <r>
      <rPr>
        <sz val="14"/>
        <color rgb="FF0033CC"/>
        <rFont val="Times New Roman"/>
        <family val="1"/>
      </rPr>
      <t>error</t>
    </r>
    <r>
      <rPr>
        <sz val="14"/>
        <color rgb="FF0033CC"/>
        <rFont val="Kruti Dev 010"/>
      </rPr>
      <t xml:space="preserve"> vkus ij iqu% izfof’V;k¡ u djsa] ,d vU; odZcqd </t>
    </r>
    <r>
      <rPr>
        <sz val="14"/>
        <color rgb="FF0033CC"/>
        <rFont val="Times New Roman"/>
        <family val="1"/>
      </rPr>
      <t>copy</t>
    </r>
    <r>
      <rPr>
        <sz val="14"/>
        <color rgb="FF0033CC"/>
        <rFont val="Kruti Dev 010"/>
      </rPr>
      <t xml:space="preserve"> dj ml esa </t>
    </r>
    <r>
      <rPr>
        <sz val="14"/>
        <color rgb="FF0033CC"/>
        <rFont val="Times New Roman"/>
        <family val="1"/>
      </rPr>
      <t>details</t>
    </r>
    <r>
      <rPr>
        <sz val="14"/>
        <color rgb="FF0033CC"/>
        <rFont val="Kruti Dev 010"/>
      </rPr>
      <t xml:space="preserve"> dh izfof’V;ksa dks </t>
    </r>
    <r>
      <rPr>
        <sz val="14"/>
        <color rgb="FF0033CC"/>
        <rFont val="Times New Roman"/>
        <family val="1"/>
      </rPr>
      <t>paste</t>
    </r>
    <r>
      <rPr>
        <sz val="14"/>
        <color rgb="FF0033CC"/>
        <rFont val="Kruti Dev 010"/>
      </rPr>
      <t xml:space="preserve"> djsaA </t>
    </r>
    <r>
      <rPr>
        <sz val="14"/>
        <color rgb="FF0033CC"/>
        <rFont val="Cambria"/>
        <family val="1"/>
        <scheme val="major"/>
      </rPr>
      <t>paste special (paste values) only.</t>
    </r>
  </si>
  <si>
    <r>
      <t xml:space="preserve">rduhdh </t>
    </r>
    <r>
      <rPr>
        <sz val="14"/>
        <color rgb="FF0033CC"/>
        <rFont val="Times New Roman"/>
        <family val="1"/>
      </rPr>
      <t xml:space="preserve">error </t>
    </r>
    <r>
      <rPr>
        <sz val="14"/>
        <color rgb="FF0033CC"/>
        <rFont val="Kruti Dev 010"/>
      </rPr>
      <t xml:space="preserve">vkus ij </t>
    </r>
    <r>
      <rPr>
        <sz val="14"/>
        <color rgb="FF0033CC"/>
        <rFont val="Times New Roman"/>
        <family val="1"/>
      </rPr>
      <t xml:space="preserve">statement of marks </t>
    </r>
    <r>
      <rPr>
        <sz val="14"/>
        <color rgb="FF0033CC"/>
        <rFont val="Kruti Dev 010"/>
      </rPr>
      <t>o</t>
    </r>
    <r>
      <rPr>
        <sz val="14"/>
        <color rgb="FF0033CC"/>
        <rFont val="Times New Roman"/>
        <family val="1"/>
      </rPr>
      <t xml:space="preserve"> progress reports </t>
    </r>
    <r>
      <rPr>
        <sz val="14"/>
        <color rgb="FF0033CC"/>
        <rFont val="Kruti Dev 010"/>
      </rPr>
      <t>ds</t>
    </r>
    <r>
      <rPr>
        <sz val="14"/>
        <color rgb="FF0033CC"/>
        <rFont val="Times New Roman"/>
        <family val="1"/>
      </rPr>
      <t xml:space="preserve">cell </t>
    </r>
    <r>
      <rPr>
        <sz val="14"/>
        <color rgb="FF0033CC"/>
        <rFont val="Kruti Dev 010"/>
      </rPr>
      <t>esa</t>
    </r>
    <r>
      <rPr>
        <sz val="14"/>
        <color rgb="FFFF0000"/>
        <rFont val="Times New Roman"/>
        <family val="1"/>
      </rPr>
      <t>####, frm, value?</t>
    </r>
    <r>
      <rPr>
        <sz val="14"/>
        <color rgb="FF0033CC"/>
        <rFont val="Kruti Dev 010"/>
      </rPr>
      <t>bl izdkj fn[kkbZ nsaxsA</t>
    </r>
  </si>
  <si>
    <t xml:space="preserve">HOW  AND WHEN TO SET ROW AND COLUMN SIZE? </t>
  </si>
  <si>
    <r>
      <t xml:space="preserve">Column size </t>
    </r>
    <r>
      <rPr>
        <sz val="14"/>
        <color rgb="FF0000FF"/>
        <rFont val="Kruti Dev 010"/>
      </rPr>
      <t xml:space="preserve">NksVk gksusij </t>
    </r>
    <r>
      <rPr>
        <sz val="14"/>
        <color rgb="FF0000FF"/>
        <rFont val="Times New Roman"/>
        <family val="1"/>
      </rPr>
      <t xml:space="preserve">#### </t>
    </r>
    <r>
      <rPr>
        <sz val="14"/>
        <color rgb="FF0000FF"/>
        <rFont val="Kruti Dev 010"/>
      </rPr>
      <t xml:space="preserve">fn[kkbZ nsxkA ,slh fLFfr esa </t>
    </r>
    <r>
      <rPr>
        <sz val="14"/>
        <color rgb="FF0000FF"/>
        <rFont val="Times New Roman"/>
        <family val="1"/>
      </rPr>
      <t>Column size</t>
    </r>
    <r>
      <rPr>
        <sz val="14"/>
        <color rgb="FF0000FF"/>
        <rFont val="Kruti Dev 010"/>
      </rPr>
      <t xml:space="preserve"> cM+k djsaA</t>
    </r>
  </si>
  <si>
    <r>
      <t xml:space="preserve">Row size </t>
    </r>
    <r>
      <rPr>
        <sz val="14"/>
        <color rgb="FF0000FF"/>
        <rFont val="Kruti Dev 010"/>
      </rPr>
      <t xml:space="preserve">cMk gksusij ,d Nk= ds izxfr i= dk dqN Hkkx vxys Nk= ds izxfr i= esa pyk tkrk gSA ,slh fLFfr esa </t>
    </r>
    <r>
      <rPr>
        <sz val="14"/>
        <color rgb="FF0000FF"/>
        <rFont val="Times New Roman"/>
        <family val="1"/>
      </rPr>
      <t xml:space="preserve">page setup </t>
    </r>
    <r>
      <rPr>
        <sz val="14"/>
        <color rgb="FF0000FF"/>
        <rFont val="Kruti Dev 010"/>
      </rPr>
      <t xml:space="preserve">dks </t>
    </r>
    <r>
      <rPr>
        <sz val="14"/>
        <color rgb="FF0000FF"/>
        <rFont val="Times New Roman"/>
        <family val="1"/>
      </rPr>
      <t xml:space="preserve">check </t>
    </r>
    <r>
      <rPr>
        <sz val="14"/>
        <color rgb="FF0000FF"/>
        <rFont val="Kruti Dev 010"/>
      </rPr>
      <t>djsaavFkok</t>
    </r>
    <r>
      <rPr>
        <sz val="14"/>
        <color rgb="FF0000FF"/>
        <rFont val="Times New Roman"/>
        <family val="1"/>
      </rPr>
      <t xml:space="preserve"> control +A </t>
    </r>
    <r>
      <rPr>
        <sz val="14"/>
        <color rgb="FF0000FF"/>
        <rFont val="Kruti Dev 010"/>
      </rPr>
      <t>ds lkFk iwjh</t>
    </r>
    <r>
      <rPr>
        <sz val="14"/>
        <color rgb="FF0000FF"/>
        <rFont val="Times New Roman"/>
        <family val="1"/>
      </rPr>
      <t xml:space="preserve"> sheet select </t>
    </r>
    <r>
      <rPr>
        <sz val="14"/>
        <color rgb="FF0000FF"/>
        <rFont val="Kruti Dev 010"/>
      </rPr>
      <t>dj</t>
    </r>
    <r>
      <rPr>
        <sz val="14"/>
        <color rgb="FF0000FF"/>
        <rFont val="Times New Roman"/>
        <family val="1"/>
      </rPr>
      <t xml:space="preserve"> row height </t>
    </r>
    <r>
      <rPr>
        <sz val="14"/>
        <color rgb="FF0000FF"/>
        <rFont val="Kruti Dev 010"/>
      </rPr>
      <t>de djsaA</t>
    </r>
  </si>
  <si>
    <t>HOW AND WHICH SHEETS TO PRINT?</t>
  </si>
  <si>
    <r>
      <t xml:space="preserve">Details </t>
    </r>
    <r>
      <rPr>
        <sz val="14"/>
        <color rgb="FF0000FF"/>
        <rFont val="Kruti Dev 010"/>
      </rPr>
      <t xml:space="preserve">dh </t>
    </r>
    <r>
      <rPr>
        <sz val="14"/>
        <color rgb="FF0000FF"/>
        <rFont val="Times New Roman"/>
        <family val="1"/>
      </rPr>
      <t xml:space="preserve">sheet </t>
    </r>
    <r>
      <rPr>
        <sz val="14"/>
        <color rgb="FF0000FF"/>
        <rFont val="Kruti Dev 010"/>
      </rPr>
      <t>dks fiazV u djsaA</t>
    </r>
  </si>
  <si>
    <r>
      <t>Statement of Marks, Aggregate Result and Subject-wise Result</t>
    </r>
    <r>
      <rPr>
        <sz val="14"/>
        <color rgb="FF0000FF"/>
        <rFont val="Kruti Dev 010"/>
      </rPr>
      <t>dks</t>
    </r>
    <r>
      <rPr>
        <sz val="14"/>
        <color rgb="FF0000FF"/>
        <rFont val="Times New Roman"/>
        <family val="1"/>
      </rPr>
      <t xml:space="preserve"> legal size papers, landscape </t>
    </r>
    <r>
      <rPr>
        <sz val="14"/>
        <color rgb="FF0000FF"/>
        <rFont val="Kruti Dev 010"/>
      </rPr>
      <t>esa</t>
    </r>
    <r>
      <rPr>
        <sz val="14"/>
        <color rgb="FF0000FF"/>
        <rFont val="Times New Roman"/>
        <family val="1"/>
      </rPr>
      <t xml:space="preserve"> (14X8.5 inches) </t>
    </r>
    <r>
      <rPr>
        <sz val="14"/>
        <color rgb="FF0000FF"/>
        <rFont val="Kruti Dev 010"/>
      </rPr>
      <t>ij</t>
    </r>
    <r>
      <rPr>
        <sz val="14"/>
        <color rgb="FF0000FF"/>
        <rFont val="Times New Roman"/>
        <family val="1"/>
      </rPr>
      <t xml:space="preserve"> print </t>
    </r>
    <r>
      <rPr>
        <sz val="14"/>
        <color rgb="FF0000FF"/>
        <rFont val="Kruti Dev 010"/>
      </rPr>
      <t>djsa o</t>
    </r>
    <r>
      <rPr>
        <sz val="14"/>
        <color rgb="FF0000FF"/>
        <rFont val="Times New Roman"/>
        <family val="1"/>
      </rPr>
      <t xml:space="preserve"> pages </t>
    </r>
    <r>
      <rPr>
        <sz val="14"/>
        <color rgb="FF0000FF"/>
        <rFont val="Kruti Dev 010"/>
      </rPr>
      <t>dks xksan ls fpidk nsaA</t>
    </r>
  </si>
  <si>
    <r>
      <t xml:space="preserve">fizaV ls igys </t>
    </r>
    <r>
      <rPr>
        <sz val="14"/>
        <color rgb="FF0000FF"/>
        <rFont val="Times New Roman"/>
        <family val="1"/>
      </rPr>
      <t xml:space="preserve">Statement of Marks, Aggregate Result and Subject-wise Result </t>
    </r>
    <r>
      <rPr>
        <sz val="14"/>
        <color rgb="FF0000FF"/>
        <rFont val="Kruti Dev 010"/>
      </rPr>
      <t xml:space="preserve">ds vuqi;ksxh </t>
    </r>
    <r>
      <rPr>
        <sz val="14"/>
        <color rgb="FF0000FF"/>
        <rFont val="Times New Roman"/>
        <family val="1"/>
      </rPr>
      <t>rows</t>
    </r>
    <r>
      <rPr>
        <sz val="14"/>
        <color rgb="FF0000FF"/>
        <rFont val="Kruti Dev 010"/>
      </rPr>
      <t xml:space="preserve"> dks  </t>
    </r>
    <r>
      <rPr>
        <sz val="14"/>
        <color rgb="FF0000FF"/>
        <rFont val="Times New Roman"/>
        <family val="1"/>
      </rPr>
      <t>hide</t>
    </r>
    <r>
      <rPr>
        <sz val="14"/>
        <color rgb="FF0000FF"/>
        <rFont val="Kruti Dev 010"/>
      </rPr>
      <t xml:space="preserve"> djsaA</t>
    </r>
  </si>
  <si>
    <r>
      <t xml:space="preserve">Hide </t>
    </r>
    <r>
      <rPr>
        <sz val="14"/>
        <color rgb="FF0000FF"/>
        <rFont val="Kruti Dev 010"/>
      </rPr>
      <t xml:space="preserve">djus ds fy, vuqi;ksxh </t>
    </r>
    <r>
      <rPr>
        <sz val="14"/>
        <color rgb="FF0000FF"/>
        <rFont val="Times New Roman"/>
        <family val="1"/>
      </rPr>
      <t>rows</t>
    </r>
    <r>
      <rPr>
        <sz val="14"/>
        <color rgb="FF0000FF"/>
        <rFont val="Kruti Dev 010"/>
      </rPr>
      <t xml:space="preserve"> ds </t>
    </r>
    <r>
      <rPr>
        <sz val="14"/>
        <color rgb="FF0000FF"/>
        <rFont val="Times New Roman"/>
        <family val="1"/>
      </rPr>
      <t xml:space="preserve">header </t>
    </r>
    <r>
      <rPr>
        <sz val="14"/>
        <color rgb="FF0000FF"/>
        <rFont val="Kruti Dev 010"/>
      </rPr>
      <t>dks</t>
    </r>
    <r>
      <rPr>
        <sz val="14"/>
        <color rgb="FF0000FF"/>
        <rFont val="Times New Roman"/>
        <family val="1"/>
      </rPr>
      <t xml:space="preserve"> select</t>
    </r>
    <r>
      <rPr>
        <sz val="14"/>
        <color rgb="FF0000FF"/>
        <rFont val="Kruti Dev 010"/>
      </rPr>
      <t xml:space="preserve"> dj </t>
    </r>
    <r>
      <rPr>
        <sz val="14"/>
        <color rgb="FF0000FF"/>
        <rFont val="Times New Roman"/>
        <family val="1"/>
      </rPr>
      <t>right click</t>
    </r>
    <r>
      <rPr>
        <sz val="14"/>
        <color rgb="FF0000FF"/>
        <rFont val="Kruti Dev 010"/>
      </rPr>
      <t xml:space="preserve"> djsa o </t>
    </r>
    <r>
      <rPr>
        <sz val="14"/>
        <color rgb="FF0000FF"/>
        <rFont val="Times New Roman"/>
        <family val="1"/>
      </rPr>
      <t>hide option</t>
    </r>
    <r>
      <rPr>
        <sz val="14"/>
        <color rgb="FF0000FF"/>
        <rFont val="Kruti Dev 010"/>
      </rPr>
      <t xml:space="preserve"> ij </t>
    </r>
    <r>
      <rPr>
        <sz val="14"/>
        <color rgb="FF0000FF"/>
        <rFont val="Times New Roman"/>
        <family val="1"/>
      </rPr>
      <t>click</t>
    </r>
    <r>
      <rPr>
        <sz val="14"/>
        <color rgb="FF0000FF"/>
        <rFont val="Kruti Dev 010"/>
      </rPr>
      <t xml:space="preserve"> djsaA</t>
    </r>
  </si>
  <si>
    <r>
      <t xml:space="preserve">Ikzxfr i=ksa dks </t>
    </r>
    <r>
      <rPr>
        <sz val="14"/>
        <color rgb="FFFF0000"/>
        <rFont val="Calibri"/>
        <family val="2"/>
      </rPr>
      <t>print</t>
    </r>
    <r>
      <rPr>
        <sz val="14"/>
        <color rgb="FFFF0000"/>
        <rFont val="Kruti Dev 010"/>
      </rPr>
      <t xml:space="preserve"> djus gsrq isij lkbTk+</t>
    </r>
  </si>
  <si>
    <r>
      <t>Class 6</t>
    </r>
    <r>
      <rPr>
        <vertAlign val="superscript"/>
        <sz val="14"/>
        <color rgb="FF0000FF"/>
        <rFont val="Calibri"/>
        <family val="2"/>
      </rPr>
      <t>th</t>
    </r>
    <r>
      <rPr>
        <sz val="14"/>
        <color rgb="FF0000FF"/>
        <rFont val="Calibri"/>
        <family val="2"/>
      </rPr>
      <t xml:space="preserve"> to   8</t>
    </r>
    <r>
      <rPr>
        <vertAlign val="superscript"/>
        <sz val="14"/>
        <color rgb="FF0000FF"/>
        <rFont val="Calibri"/>
        <family val="2"/>
      </rPr>
      <t xml:space="preserve">th   A5 size ( 8.23X5.87 inches)    </t>
    </r>
    <r>
      <rPr>
        <sz val="14"/>
        <color rgb="FF0000FF"/>
        <rFont val="DevLys 010"/>
      </rPr>
      <t>esa</t>
    </r>
  </si>
  <si>
    <r>
      <t xml:space="preserve">Class </t>
    </r>
    <r>
      <rPr>
        <vertAlign val="superscript"/>
        <sz val="14"/>
        <color rgb="FF0000FF"/>
        <rFont val="Calibri"/>
        <family val="2"/>
      </rPr>
      <t xml:space="preserve"> </t>
    </r>
    <r>
      <rPr>
        <sz val="14"/>
        <color rgb="FF0000FF"/>
        <rFont val="Calibri"/>
        <family val="2"/>
      </rPr>
      <t>10</t>
    </r>
    <r>
      <rPr>
        <vertAlign val="superscript"/>
        <sz val="14"/>
        <color rgb="FF0000FF"/>
        <rFont val="Calibri"/>
        <family val="2"/>
      </rPr>
      <t xml:space="preserve">th   and   </t>
    </r>
    <r>
      <rPr>
        <sz val="14"/>
        <color rgb="FF0000FF"/>
        <rFont val="Calibri"/>
        <family val="2"/>
      </rPr>
      <t>12</t>
    </r>
    <r>
      <rPr>
        <vertAlign val="superscript"/>
        <sz val="14"/>
        <color rgb="FF0000FF"/>
        <rFont val="Calibri"/>
        <family val="2"/>
      </rPr>
      <t>th   half legal (8.5X7 inches)</t>
    </r>
    <r>
      <rPr>
        <sz val="14"/>
        <color rgb="FF0000FF"/>
        <rFont val="DevLys 010"/>
      </rPr>
      <t xml:space="preserve">   esa</t>
    </r>
  </si>
  <si>
    <r>
      <t>Class  9th and 11</t>
    </r>
    <r>
      <rPr>
        <vertAlign val="superscript"/>
        <sz val="14"/>
        <color rgb="FF0000FF"/>
        <rFont val="Calibri"/>
        <family val="2"/>
      </rPr>
      <t>th   A4 size (8.23X511.7 inches)</t>
    </r>
    <r>
      <rPr>
        <sz val="14"/>
        <color rgb="FF0000FF"/>
        <rFont val="DevLys 010"/>
      </rPr>
      <t xml:space="preserve">   esa</t>
    </r>
  </si>
  <si>
    <t>vf/kd lg;ksx pkgus gsrq ohfM;ks ns[ksaA</t>
  </si>
  <si>
    <t>ab</t>
  </si>
  <si>
    <t>Mzki</t>
  </si>
  <si>
    <t>vuqifLFkr</t>
  </si>
  <si>
    <t>2016-17</t>
  </si>
  <si>
    <t>ebZ ] twu</t>
  </si>
  <si>
    <t>.</t>
  </si>
  <si>
    <t>fo"k;k/;kid dk uke</t>
  </si>
  <si>
    <t>fo"k;k/;kid ds gLrk{kj</t>
  </si>
  <si>
    <t>d{kk/;kid dk gLrk{kj</t>
  </si>
  <si>
    <t>laLFkk iz/kku ds gLrk{kj</t>
  </si>
  <si>
    <t>Ø-l-</t>
  </si>
  <si>
    <t>jksy u-</t>
  </si>
  <si>
    <t>uke ijh{kkFkhZ</t>
  </si>
  <si>
    <t>MkW0Hkhejko vEcsMdj jkt0vkok0fo|k0cxMh] nkSlk</t>
  </si>
  <si>
    <t>vad lwph izFke ij[k 2017&amp;18</t>
  </si>
  <si>
    <t xml:space="preserve">gLrk{kj fo"k;k/;kid </t>
  </si>
  <si>
    <t>vad lwph f}fr; ij[k 2017&amp;18</t>
  </si>
  <si>
    <t>vad lwph r`rh; ij[k 2017&amp;18</t>
  </si>
  <si>
    <t>vad lwph v}Zokf"kZd ijh{kk 2017&amp;18</t>
  </si>
  <si>
    <t>vad lwph okf"kZd ijh{kk 2017&amp;18</t>
  </si>
  <si>
    <t>MkW0Hkhejko vEcsMdj jkt0vkok0fo|k0cxMh]nkSlk</t>
  </si>
  <si>
    <t>ykylksV</t>
  </si>
  <si>
    <t>nkSlk</t>
  </si>
  <si>
    <t>Jh jkts'k dqekj 'kekZ</t>
  </si>
  <si>
    <t>vfHk"ksd lkSx.k</t>
  </si>
  <si>
    <t>vt; dqekj lSuh</t>
  </si>
  <si>
    <t>vfHkus'k dqekj cSjok</t>
  </si>
  <si>
    <t>vafdr dqekj ehuk</t>
  </si>
  <si>
    <t>vk'kh"k egkoj</t>
  </si>
  <si>
    <t>v'kksd dqekj xqtZj</t>
  </si>
  <si>
    <t>nhid cSjok</t>
  </si>
  <si>
    <t>fnus'k dqekj lSuh</t>
  </si>
  <si>
    <t>gjds'k ehuk</t>
  </si>
  <si>
    <t>fgeka'kq oekZ</t>
  </si>
  <si>
    <t>ftrsUnz csuhoky</t>
  </si>
  <si>
    <t>yky pUn cSjok</t>
  </si>
  <si>
    <t>euh"k es?koa'kh</t>
  </si>
  <si>
    <t>euh"k dqekj ehuk</t>
  </si>
  <si>
    <t>eueksgu flag</t>
  </si>
  <si>
    <t>e;ad</t>
  </si>
  <si>
    <t>eksfgr dqekj</t>
  </si>
  <si>
    <t>fiUVq dqekj cSjok</t>
  </si>
  <si>
    <t>iznhi cSjok</t>
  </si>
  <si>
    <t xml:space="preserve">izos'k dqekj </t>
  </si>
  <si>
    <t>iq"isUnz lsofy;k</t>
  </si>
  <si>
    <t>jkgqy cSjok</t>
  </si>
  <si>
    <t>jkgqy dqekj cSjok</t>
  </si>
  <si>
    <t>jkeizdk'k ehuk</t>
  </si>
  <si>
    <t>jfo dqekj</t>
  </si>
  <si>
    <t>lUuh dqekj lk¡lh</t>
  </si>
  <si>
    <t>lqjsUnz dqekj ehuk</t>
  </si>
  <si>
    <t>fot; dqekj cSjok</t>
  </si>
  <si>
    <t>fou; dqekj ehuk</t>
  </si>
  <si>
    <t>fouksn ehuk</t>
  </si>
  <si>
    <t>fo'kky ehuk</t>
  </si>
  <si>
    <t>fo".kq dqekj ckcfj;k</t>
  </si>
  <si>
    <t>Jh lkxjey lkSx.k</t>
  </si>
  <si>
    <t>Jh eqds'k pUn lSuh</t>
  </si>
  <si>
    <t>Jh ccyq jke cSjok</t>
  </si>
  <si>
    <t>Jh 'kEHkq yky ehuk</t>
  </si>
  <si>
    <t>Jh jes'k egkoj</t>
  </si>
  <si>
    <t>Jh xqykc pUn xqtZj</t>
  </si>
  <si>
    <t>Jh eksgu yky cSjok</t>
  </si>
  <si>
    <t>Jh jkds'k dqekj lSuh</t>
  </si>
  <si>
    <t>Jh vaxn  ehuk</t>
  </si>
  <si>
    <t>Jh rstey oekZ</t>
  </si>
  <si>
    <t>Jh [ksekjke</t>
  </si>
  <si>
    <t>Jh eksth jke cSjok</t>
  </si>
  <si>
    <t>Jh txnh'k yky es?koa'kh</t>
  </si>
  <si>
    <t>Jh ehBk yky ehuk</t>
  </si>
  <si>
    <t>Jh jktdqekj</t>
  </si>
  <si>
    <t>Jh le; flag</t>
  </si>
  <si>
    <t>Jh leUnj</t>
  </si>
  <si>
    <t>Jh jkts'k dqekj cSjok</t>
  </si>
  <si>
    <t>Jh feB~;k yky cSjok</t>
  </si>
  <si>
    <t>Jh gfj tkVo</t>
  </si>
  <si>
    <t>Jh HkkxpUn lsofy;k</t>
  </si>
  <si>
    <t>Jh Hkxoku lgk; cSjok</t>
  </si>
  <si>
    <t>Jh fxjkZt izzlkn cSjok</t>
  </si>
  <si>
    <t>Jh Hkxoku flag ehuk</t>
  </si>
  <si>
    <t xml:space="preserve">Jh txjke </t>
  </si>
  <si>
    <t>Jh fnyhi dqekj lk¡lh</t>
  </si>
  <si>
    <t>Jh eqds'k  ehuk</t>
  </si>
  <si>
    <t>Jh jketh yky cSjok</t>
  </si>
  <si>
    <t>Jh eqds'k dqekj ehuk</t>
  </si>
  <si>
    <t>Jh iIiq yky ehuk</t>
  </si>
  <si>
    <t>Jh gsejkt ehuk</t>
  </si>
  <si>
    <t xml:space="preserve">Jh t; yky </t>
  </si>
  <si>
    <t>Jhefr cqxyh nsoh</t>
  </si>
  <si>
    <t>Jhefr xksnkojh nsoh</t>
  </si>
  <si>
    <t>Jhefr lqfurk nsoh</t>
  </si>
  <si>
    <t>Jhefr dsyh nssoh</t>
  </si>
  <si>
    <t>Jhefr nzksirh nsoh</t>
  </si>
  <si>
    <t>Jhefr yfyrk nsoh</t>
  </si>
  <si>
    <t>Jhefr nk[kk nsoh</t>
  </si>
  <si>
    <t>Jhefr eerk lSuh</t>
  </si>
  <si>
    <t>Jhefr eSek nsoh</t>
  </si>
  <si>
    <t>Jhefr lUtw nsoh</t>
  </si>
  <si>
    <t>Jhefr v.klh nsoh</t>
  </si>
  <si>
    <t>Jhefr /kkiw nsoh</t>
  </si>
  <si>
    <t>Jhefr Mkyh nsoh</t>
  </si>
  <si>
    <t>Jhefr [ksyk nsoh</t>
  </si>
  <si>
    <t>Jhefr Qwy dqekjh</t>
  </si>
  <si>
    <t xml:space="preserve">Jhefr xqM~Mh </t>
  </si>
  <si>
    <t>Jhefr deys'k</t>
  </si>
  <si>
    <t>Jhefr cyklh nsoh</t>
  </si>
  <si>
    <t>Jhefr xksjUrh</t>
  </si>
  <si>
    <t>Jhefr ucZnk nsoh</t>
  </si>
  <si>
    <t>Jhefr ek;k nsoh</t>
  </si>
  <si>
    <t>Jhefr ds'kUrh nsoh</t>
  </si>
  <si>
    <t>Jhefr eqUuh nsoh</t>
  </si>
  <si>
    <t>Jhefr jkexquh</t>
  </si>
  <si>
    <t>Jhefr ykyh nsoh</t>
  </si>
  <si>
    <t>Jhefr izehyk nsoh</t>
  </si>
  <si>
    <t>Jhefr cknke</t>
  </si>
  <si>
    <t>Jhefr eerk nsoh</t>
  </si>
  <si>
    <t>Jhefr jes'kh nsoh</t>
  </si>
  <si>
    <t>Jhefr vfurk nsoh</t>
  </si>
  <si>
    <t>Jhefr lEifŸk</t>
  </si>
  <si>
    <t>Jherh vejrh ehuk</t>
  </si>
</sst>
</file>

<file path=xl/styles.xml><?xml version="1.0" encoding="utf-8"?>
<styleSheet xmlns="http://schemas.openxmlformats.org/spreadsheetml/2006/main">
  <numFmts count="5">
    <numFmt numFmtId="164" formatCode="dd\-mm\-yy"/>
    <numFmt numFmtId="165" formatCode="dd/mm/yyyy"/>
    <numFmt numFmtId="166" formatCode="0.0"/>
    <numFmt numFmtId="167" formatCode="[$-14009]dd/mm/yyyy;@"/>
    <numFmt numFmtId="168" formatCode="dd\-mm\-yyyy"/>
  </numFmts>
  <fonts count="264">
    <font>
      <sz val="10"/>
      <name val="Arial"/>
    </font>
    <font>
      <sz val="10"/>
      <name val="Arial"/>
      <family val="2"/>
    </font>
    <font>
      <sz val="10"/>
      <name val="Kruti Dev 010"/>
    </font>
    <font>
      <b/>
      <sz val="16"/>
      <name val="Kruti Dev 010"/>
    </font>
    <font>
      <b/>
      <sz val="14"/>
      <name val="Kruti Dev 010"/>
    </font>
    <font>
      <b/>
      <sz val="18"/>
      <name val="Kruti Dev 010"/>
    </font>
    <font>
      <b/>
      <sz val="12"/>
      <name val="Kruti Dev 010"/>
    </font>
    <font>
      <b/>
      <sz val="10"/>
      <name val="Arial"/>
      <family val="2"/>
    </font>
    <font>
      <sz val="10"/>
      <color indexed="12"/>
      <name val="Arial"/>
      <family val="2"/>
    </font>
    <font>
      <b/>
      <sz val="11"/>
      <name val="Kruti Dev 010"/>
    </font>
    <font>
      <b/>
      <sz val="16"/>
      <color indexed="12"/>
      <name val="Kruti Dev 010"/>
    </font>
    <font>
      <b/>
      <sz val="12"/>
      <name val="Calibri"/>
      <family val="2"/>
    </font>
    <font>
      <b/>
      <sz val="12"/>
      <color indexed="10"/>
      <name val="Calibri"/>
      <family val="2"/>
    </font>
    <font>
      <b/>
      <sz val="12"/>
      <color indexed="12"/>
      <name val="Calibri"/>
      <family val="2"/>
    </font>
    <font>
      <b/>
      <sz val="12"/>
      <color indexed="12"/>
      <name val="Kruti Dev 010"/>
    </font>
    <font>
      <b/>
      <sz val="18"/>
      <color indexed="10"/>
      <name val="Kruti Dev 010"/>
    </font>
    <font>
      <sz val="8"/>
      <name val="Arial"/>
      <family val="2"/>
    </font>
    <font>
      <b/>
      <sz val="10"/>
      <name val="Calibri"/>
      <family val="2"/>
    </font>
    <font>
      <b/>
      <sz val="10"/>
      <name val="Kruti Dev 010"/>
    </font>
    <font>
      <b/>
      <sz val="9"/>
      <name val="Kruti Dev 010"/>
    </font>
    <font>
      <b/>
      <sz val="8"/>
      <name val="Arial"/>
      <family val="2"/>
    </font>
    <font>
      <sz val="14"/>
      <name val="Calibri"/>
      <family val="2"/>
    </font>
    <font>
      <b/>
      <sz val="10"/>
      <color indexed="10"/>
      <name val="Kruti Dev 010"/>
    </font>
    <font>
      <b/>
      <sz val="10"/>
      <color indexed="14"/>
      <name val="Kruti Dev 010"/>
    </font>
    <font>
      <sz val="10"/>
      <name val="Times New Roman"/>
      <family val="1"/>
    </font>
    <font>
      <b/>
      <sz val="9"/>
      <name val="Calibri"/>
      <family val="2"/>
    </font>
    <font>
      <b/>
      <sz val="9"/>
      <color indexed="10"/>
      <name val="Kruti Dev 010"/>
    </font>
    <font>
      <sz val="12"/>
      <name val="Kruti Dev 010"/>
    </font>
    <font>
      <sz val="11"/>
      <name val="Kruti Dev 010"/>
    </font>
    <font>
      <b/>
      <sz val="8"/>
      <name val="Kruti Dev 010"/>
    </font>
    <font>
      <sz val="9"/>
      <name val="Kruti Dev 010"/>
    </font>
    <font>
      <b/>
      <sz val="9"/>
      <color indexed="10"/>
      <name val="Calibri"/>
      <family val="2"/>
    </font>
    <font>
      <b/>
      <sz val="9"/>
      <color indexed="10"/>
      <name val="Calibri"/>
      <family val="2"/>
    </font>
    <font>
      <b/>
      <sz val="9"/>
      <color indexed="17"/>
      <name val="Kruti Dev 010"/>
    </font>
    <font>
      <sz val="9"/>
      <name val="Arial"/>
      <family val="2"/>
    </font>
    <font>
      <sz val="8"/>
      <name val="Kruti Dev 010"/>
    </font>
    <font>
      <b/>
      <sz val="8"/>
      <color indexed="14"/>
      <name val="Kruti Dev 010"/>
    </font>
    <font>
      <b/>
      <sz val="9"/>
      <color indexed="12"/>
      <name val="Kruti Dev 010"/>
    </font>
    <font>
      <sz val="9"/>
      <name val="Times New Roman"/>
      <family val="1"/>
    </font>
    <font>
      <sz val="9"/>
      <color indexed="12"/>
      <name val="Times New Roman"/>
      <family val="1"/>
    </font>
    <font>
      <sz val="10"/>
      <color indexed="8"/>
      <name val="Arial"/>
      <family val="2"/>
    </font>
    <font>
      <b/>
      <sz val="14"/>
      <color indexed="8"/>
      <name val="Kruti Dev 010"/>
    </font>
    <font>
      <b/>
      <sz val="14"/>
      <color indexed="12"/>
      <name val="Kruti Dev 010"/>
    </font>
    <font>
      <sz val="14"/>
      <name val="Arial"/>
      <family val="2"/>
    </font>
    <font>
      <sz val="16"/>
      <color indexed="10"/>
      <name val="Calibri"/>
      <family val="2"/>
    </font>
    <font>
      <b/>
      <sz val="8"/>
      <color indexed="12"/>
      <name val="Kruti Dev 010"/>
    </font>
    <font>
      <b/>
      <sz val="16"/>
      <color indexed="81"/>
      <name val="Calibri"/>
      <family val="2"/>
    </font>
    <font>
      <sz val="16"/>
      <color indexed="81"/>
      <name val="Calibri"/>
      <family val="2"/>
    </font>
    <font>
      <b/>
      <sz val="16"/>
      <color indexed="81"/>
      <name val="Kruti Dev 010"/>
    </font>
    <font>
      <b/>
      <u/>
      <sz val="16"/>
      <color indexed="10"/>
      <name val="Calibri"/>
      <family val="2"/>
    </font>
    <font>
      <b/>
      <u/>
      <sz val="16"/>
      <color indexed="81"/>
      <name val="Kruti Dev 010"/>
    </font>
    <font>
      <b/>
      <u/>
      <sz val="16"/>
      <color indexed="81"/>
      <name val="Calibri"/>
      <family val="2"/>
    </font>
    <font>
      <b/>
      <sz val="11"/>
      <color indexed="12"/>
      <name val="Kruti Dev 010"/>
    </font>
    <font>
      <u/>
      <sz val="10"/>
      <color theme="10"/>
      <name val="Arial"/>
      <family val="2"/>
    </font>
    <font>
      <b/>
      <sz val="9"/>
      <name val="Calibri"/>
      <family val="2"/>
      <scheme val="minor"/>
    </font>
    <font>
      <b/>
      <sz val="12"/>
      <name val="Calibri"/>
      <family val="2"/>
      <scheme val="minor"/>
    </font>
    <font>
      <b/>
      <sz val="16"/>
      <color rgb="FFFF0000"/>
      <name val="Kruti Dev 010"/>
    </font>
    <font>
      <b/>
      <sz val="14"/>
      <color rgb="FFFF0000"/>
      <name val="Kruti Dev 010"/>
    </font>
    <font>
      <b/>
      <sz val="11"/>
      <color rgb="FFFF0000"/>
      <name val="Kruti Dev 010"/>
    </font>
    <font>
      <b/>
      <sz val="10"/>
      <color rgb="FFFF0000"/>
      <name val="Kruti Dev 010"/>
    </font>
    <font>
      <b/>
      <sz val="9"/>
      <color rgb="FFFF0000"/>
      <name val="Kruti Dev 010"/>
    </font>
    <font>
      <b/>
      <sz val="10"/>
      <color rgb="FF0000FF"/>
      <name val="Kruti Dev 010"/>
    </font>
    <font>
      <b/>
      <sz val="10"/>
      <color rgb="FF0000FF"/>
      <name val="Calibri"/>
      <family val="2"/>
      <scheme val="minor"/>
    </font>
    <font>
      <b/>
      <sz val="12"/>
      <color rgb="FFFF0000"/>
      <name val="Kruti Dev 010"/>
    </font>
    <font>
      <b/>
      <sz val="12"/>
      <color rgb="FF0000FF"/>
      <name val="Kruti Dev 010"/>
    </font>
    <font>
      <b/>
      <u/>
      <sz val="9"/>
      <color theme="10"/>
      <name val="Arial"/>
      <family val="2"/>
    </font>
    <font>
      <b/>
      <sz val="14"/>
      <color indexed="10"/>
      <name val="Kruti Dev 010"/>
    </font>
    <font>
      <b/>
      <sz val="14"/>
      <color indexed="14"/>
      <name val="Kruti Dev 010"/>
    </font>
    <font>
      <b/>
      <sz val="14"/>
      <color indexed="17"/>
      <name val="Kruti Dev 010"/>
    </font>
    <font>
      <u/>
      <sz val="16"/>
      <color theme="10"/>
      <name val="Kruti Dev 010"/>
    </font>
    <font>
      <b/>
      <sz val="22"/>
      <color indexed="10"/>
      <name val="Kruti Dev 010"/>
    </font>
    <font>
      <b/>
      <sz val="28"/>
      <name val="Kruti Dev 010"/>
    </font>
    <font>
      <b/>
      <sz val="11"/>
      <color indexed="10"/>
      <name val="Kruti Dev 010"/>
    </font>
    <font>
      <sz val="10"/>
      <name val="Arial"/>
      <family val="2"/>
    </font>
    <font>
      <b/>
      <sz val="16"/>
      <color indexed="10"/>
      <name val="Kruti Dev 010"/>
    </font>
    <font>
      <sz val="18"/>
      <name val="Kruti Dev 010"/>
    </font>
    <font>
      <sz val="12"/>
      <name val="Arial"/>
      <family val="2"/>
    </font>
    <font>
      <b/>
      <sz val="48"/>
      <name val="Calibri"/>
      <family val="2"/>
    </font>
    <font>
      <sz val="14"/>
      <color theme="1"/>
      <name val="Calibri"/>
      <family val="2"/>
      <scheme val="minor"/>
    </font>
    <font>
      <b/>
      <sz val="12"/>
      <color rgb="FF008000"/>
      <name val="Kruti Dev 010"/>
    </font>
    <font>
      <b/>
      <sz val="10"/>
      <color rgb="FF008000"/>
      <name val="Calibri"/>
      <family val="2"/>
      <scheme val="minor"/>
    </font>
    <font>
      <b/>
      <sz val="16"/>
      <name val="Calibri"/>
      <family val="2"/>
    </font>
    <font>
      <u/>
      <sz val="10"/>
      <color theme="11"/>
      <name val="Arial"/>
      <family val="2"/>
    </font>
    <font>
      <b/>
      <sz val="8"/>
      <color rgb="FFFFFFCC"/>
      <name val="Calibri"/>
      <family val="2"/>
      <scheme val="minor"/>
    </font>
    <font>
      <b/>
      <sz val="8"/>
      <color theme="3" tint="0.79998168889431442"/>
      <name val="Calibri"/>
      <family val="2"/>
      <scheme val="minor"/>
    </font>
    <font>
      <sz val="11"/>
      <name val="Calibri"/>
      <family val="2"/>
      <scheme val="minor"/>
    </font>
    <font>
      <sz val="11"/>
      <name val="Arial"/>
      <family val="2"/>
    </font>
    <font>
      <sz val="14"/>
      <color theme="1"/>
      <name val="Arial"/>
      <family val="2"/>
    </font>
    <font>
      <sz val="14"/>
      <color theme="1"/>
      <name val="Kruti Dev 010"/>
    </font>
    <font>
      <b/>
      <sz val="10"/>
      <color theme="0"/>
      <name val="Arial"/>
      <family val="2"/>
    </font>
    <font>
      <b/>
      <sz val="11"/>
      <color theme="0"/>
      <name val="Calibri"/>
      <family val="2"/>
      <scheme val="minor"/>
    </font>
    <font>
      <b/>
      <sz val="11"/>
      <color theme="1"/>
      <name val="Calibri"/>
      <family val="2"/>
      <scheme val="minor"/>
    </font>
    <font>
      <b/>
      <sz val="16"/>
      <color theme="1"/>
      <name val="Calibri"/>
      <family val="2"/>
      <scheme val="minor"/>
    </font>
    <font>
      <sz val="11"/>
      <color theme="0"/>
      <name val="Calibri"/>
      <family val="2"/>
      <scheme val="minor"/>
    </font>
    <font>
      <sz val="14"/>
      <color theme="1"/>
      <name val="Calibri"/>
      <family val="2"/>
    </font>
    <font>
      <sz val="20"/>
      <color theme="0"/>
      <name val="Calibri"/>
      <family val="2"/>
      <scheme val="minor"/>
    </font>
    <font>
      <sz val="16"/>
      <color theme="1"/>
      <name val="Calibri"/>
      <family val="2"/>
      <scheme val="minor"/>
    </font>
    <font>
      <b/>
      <sz val="20"/>
      <color theme="1"/>
      <name val="Calibri"/>
      <family val="2"/>
      <scheme val="minor"/>
    </font>
    <font>
      <b/>
      <sz val="10"/>
      <name val="Cambria"/>
      <family val="1"/>
      <scheme val="major"/>
    </font>
    <font>
      <b/>
      <sz val="12"/>
      <name val="Cambria"/>
      <family val="1"/>
      <scheme val="major"/>
    </font>
    <font>
      <b/>
      <sz val="11"/>
      <name val="Cambria"/>
      <family val="1"/>
      <scheme val="major"/>
    </font>
    <font>
      <b/>
      <sz val="12"/>
      <color rgb="FFFF0000"/>
      <name val="Cambria"/>
      <family val="1"/>
      <scheme val="major"/>
    </font>
    <font>
      <b/>
      <sz val="14"/>
      <name val="Cambria"/>
      <family val="1"/>
      <scheme val="major"/>
    </font>
    <font>
      <b/>
      <sz val="8"/>
      <name val="Cambria"/>
      <family val="1"/>
      <scheme val="major"/>
    </font>
    <font>
      <b/>
      <sz val="9"/>
      <name val="Cambria"/>
      <family val="1"/>
      <scheme val="major"/>
    </font>
    <font>
      <b/>
      <sz val="12"/>
      <color rgb="FF0000FF"/>
      <name val="Cambria"/>
      <family val="1"/>
      <scheme val="major"/>
    </font>
    <font>
      <b/>
      <sz val="14"/>
      <color rgb="FFFF0000"/>
      <name val="Cambria"/>
      <family val="1"/>
      <scheme val="major"/>
    </font>
    <font>
      <b/>
      <sz val="8"/>
      <color indexed="12"/>
      <name val="Cambria"/>
      <family val="1"/>
      <scheme val="major"/>
    </font>
    <font>
      <b/>
      <sz val="8"/>
      <color rgb="FF0000FF"/>
      <name val="Cambria"/>
      <family val="1"/>
      <scheme val="major"/>
    </font>
    <font>
      <b/>
      <sz val="8"/>
      <color rgb="FFFF0000"/>
      <name val="Cambria"/>
      <family val="1"/>
      <scheme val="major"/>
    </font>
    <font>
      <b/>
      <sz val="8"/>
      <color indexed="17"/>
      <name val="Cambria"/>
      <family val="1"/>
      <scheme val="major"/>
    </font>
    <font>
      <sz val="8"/>
      <name val="Cambria"/>
      <family val="1"/>
      <scheme val="major"/>
    </font>
    <font>
      <b/>
      <sz val="11"/>
      <color indexed="8"/>
      <name val="Cambria"/>
      <family val="1"/>
      <scheme val="major"/>
    </font>
    <font>
      <sz val="22"/>
      <color rgb="FF000000"/>
      <name val="Kruti Dev 010"/>
    </font>
    <font>
      <sz val="22"/>
      <color rgb="FF000000"/>
      <name val="Calibri"/>
      <family val="2"/>
    </font>
    <font>
      <sz val="22"/>
      <color rgb="FFFF0000"/>
      <name val="Cambria"/>
      <family val="1"/>
    </font>
    <font>
      <sz val="22"/>
      <color rgb="FF000000"/>
      <name val="Cambria"/>
      <family val="1"/>
    </font>
    <font>
      <sz val="22"/>
      <color theme="1"/>
      <name val="Times New Roman"/>
      <family val="1"/>
    </font>
    <font>
      <sz val="22"/>
      <color theme="1"/>
      <name val="Kruti Dev 010"/>
    </font>
    <font>
      <sz val="20"/>
      <color rgb="FFFF0000"/>
      <name val="Cambria"/>
      <family val="1"/>
    </font>
    <font>
      <sz val="22"/>
      <color rgb="FF0000FF"/>
      <name val="Calibri"/>
      <family val="2"/>
    </font>
    <font>
      <sz val="22"/>
      <color rgb="FF0000FF"/>
      <name val="Times New Roman"/>
      <family val="1"/>
    </font>
    <font>
      <sz val="24"/>
      <color rgb="FFFF0000"/>
      <name val="Calibri"/>
      <family val="2"/>
    </font>
    <font>
      <sz val="20"/>
      <color rgb="FFFF0000"/>
      <name val="Calibri"/>
      <family val="2"/>
    </font>
    <font>
      <sz val="22"/>
      <color rgb="FFFF0000"/>
      <name val="Times New Roman"/>
      <family val="1"/>
    </font>
    <font>
      <sz val="22"/>
      <color rgb="FFFF0000"/>
      <name val="Kruti Dev 010"/>
    </font>
    <font>
      <sz val="20"/>
      <color rgb="FFFF0000"/>
      <name val="Cambria"/>
      <family val="1"/>
      <scheme val="major"/>
    </font>
    <font>
      <sz val="20"/>
      <color rgb="FFFF0000"/>
      <name val="Times New Roman"/>
      <family val="1"/>
    </font>
    <font>
      <sz val="22"/>
      <color rgb="FF000000"/>
      <name val="Times New Roman"/>
      <family val="1"/>
    </font>
    <font>
      <sz val="22"/>
      <color rgb="FF0033CC"/>
      <name val="Kruti Dev 010"/>
    </font>
    <font>
      <sz val="22"/>
      <color rgb="FF0000FF"/>
      <name val="Kruti Dev 010"/>
    </font>
    <font>
      <sz val="24"/>
      <color rgb="FF0000FF"/>
      <name val="Times New Roman"/>
      <family val="1"/>
    </font>
    <font>
      <sz val="26"/>
      <color rgb="FFFF0000"/>
      <name val="Kruti Dev 010"/>
    </font>
    <font>
      <sz val="22"/>
      <color theme="1" tint="4.9989318521683403E-2"/>
      <name val="Wingdings"/>
      <charset val="2"/>
    </font>
    <font>
      <sz val="11"/>
      <name val="Cambria"/>
      <family val="1"/>
      <scheme val="major"/>
    </font>
    <font>
      <b/>
      <sz val="8"/>
      <color rgb="FF022DFE"/>
      <name val="Cambria"/>
      <family val="1"/>
      <scheme val="major"/>
    </font>
    <font>
      <sz val="10"/>
      <name val="Cambria"/>
      <family val="1"/>
      <scheme val="major"/>
    </font>
    <font>
      <b/>
      <sz val="8"/>
      <color rgb="FF0F00F2"/>
      <name val="Cambria"/>
      <family val="1"/>
      <scheme val="major"/>
    </font>
    <font>
      <b/>
      <sz val="8"/>
      <color rgb="FFD64EE3"/>
      <name val="Cambria"/>
      <family val="1"/>
      <scheme val="major"/>
    </font>
    <font>
      <b/>
      <sz val="9"/>
      <name val="Cambria"/>
      <family val="1"/>
    </font>
    <font>
      <b/>
      <sz val="8"/>
      <name val="Cambria"/>
      <family val="1"/>
    </font>
    <font>
      <b/>
      <sz val="8"/>
      <color rgb="FFFF6600"/>
      <name val="Cambria"/>
      <family val="1"/>
      <scheme val="major"/>
    </font>
    <font>
      <b/>
      <sz val="9"/>
      <color rgb="FFFF6600"/>
      <name val="Kruti Dev 010"/>
    </font>
    <font>
      <b/>
      <sz val="9"/>
      <color rgb="FF281FE7"/>
      <name val="Kruti Dev 010"/>
    </font>
    <font>
      <b/>
      <sz val="8"/>
      <color rgb="FFE73121"/>
      <name val="Cambria"/>
      <family val="1"/>
    </font>
    <font>
      <b/>
      <sz val="8"/>
      <color indexed="12"/>
      <name val="Cambria"/>
      <family val="1"/>
    </font>
    <font>
      <b/>
      <sz val="10"/>
      <color indexed="12"/>
      <name val="Kruti Dev 010"/>
    </font>
    <font>
      <b/>
      <sz val="10"/>
      <color rgb="FF0000FA"/>
      <name val="Kruti Dev 010"/>
    </font>
    <font>
      <b/>
      <sz val="10"/>
      <color rgb="FF133E0E"/>
      <name val="Kruti Dev 010"/>
    </font>
    <font>
      <b/>
      <sz val="10"/>
      <color rgb="FF008000"/>
      <name val="Kruti Dev 010"/>
    </font>
    <font>
      <b/>
      <sz val="11"/>
      <color indexed="10"/>
      <name val="Cambria"/>
      <family val="1"/>
    </font>
    <font>
      <b/>
      <sz val="11"/>
      <name val="Cambria"/>
      <family val="1"/>
    </font>
    <font>
      <b/>
      <sz val="16"/>
      <color rgb="FF0000FF"/>
      <name val="Kruti Dev 010"/>
    </font>
    <font>
      <b/>
      <sz val="16"/>
      <color rgb="FF1EB218"/>
      <name val="Kruti Dev 010"/>
    </font>
    <font>
      <sz val="12"/>
      <color rgb="FFFF0000"/>
      <name val="Wingdings"/>
      <charset val="2"/>
    </font>
    <font>
      <b/>
      <sz val="10"/>
      <name val="Cambria"/>
      <family val="1"/>
    </font>
    <font>
      <b/>
      <sz val="11"/>
      <color indexed="8"/>
      <name val="Cambria"/>
      <family val="1"/>
    </font>
    <font>
      <b/>
      <sz val="10"/>
      <color indexed="81"/>
      <name val="Cambria"/>
      <family val="1"/>
      <scheme val="major"/>
    </font>
    <font>
      <b/>
      <sz val="10"/>
      <color rgb="FF0000FF"/>
      <name val="Cambria"/>
      <family val="1"/>
    </font>
    <font>
      <b/>
      <sz val="12"/>
      <color rgb="FF279313"/>
      <name val="Kruti Dev 010"/>
    </font>
    <font>
      <b/>
      <sz val="12"/>
      <color rgb="FFFF40E0"/>
      <name val="Kruti Dev 010"/>
    </font>
    <font>
      <b/>
      <sz val="10"/>
      <color rgb="FFFF40E0"/>
      <name val="Cambria"/>
      <family val="1"/>
    </font>
    <font>
      <b/>
      <sz val="10"/>
      <color rgb="FFFF2E22"/>
      <name val="Cambria"/>
      <family val="1"/>
    </font>
    <font>
      <b/>
      <sz val="12"/>
      <color rgb="FFFF2E22"/>
      <name val="Kruti Dev 010"/>
    </font>
    <font>
      <sz val="10"/>
      <color rgb="FFFF2E22"/>
      <name val="Arial"/>
      <family val="2"/>
    </font>
    <font>
      <b/>
      <sz val="11"/>
      <color rgb="FF0000FF"/>
      <name val="Kruti Dev 010"/>
    </font>
    <font>
      <b/>
      <sz val="9"/>
      <color indexed="81"/>
      <name val="Arial"/>
      <family val="2"/>
    </font>
    <font>
      <b/>
      <sz val="8"/>
      <color rgb="FFFF0000"/>
      <name val="Kruti Dev 010"/>
    </font>
    <font>
      <b/>
      <sz val="9"/>
      <color rgb="FFFF0000"/>
      <name val="Cambria"/>
      <family val="1"/>
    </font>
    <font>
      <sz val="12"/>
      <color rgb="FF0000FF"/>
      <name val="Kruti Dev 010"/>
    </font>
    <font>
      <b/>
      <sz val="11"/>
      <color indexed="12"/>
      <name val="Cambria"/>
      <family val="1"/>
    </font>
    <font>
      <b/>
      <sz val="8"/>
      <color indexed="9"/>
      <name val="Cambria"/>
      <family val="1"/>
      <scheme val="major"/>
    </font>
    <font>
      <b/>
      <sz val="8"/>
      <color indexed="81"/>
      <name val="Arial"/>
      <family val="2"/>
    </font>
    <font>
      <b/>
      <sz val="9"/>
      <color indexed="12"/>
      <name val="Cambria"/>
      <family val="1"/>
      <scheme val="major"/>
    </font>
    <font>
      <b/>
      <sz val="14"/>
      <color theme="0"/>
      <name val="Cambria"/>
      <family val="1"/>
      <scheme val="major"/>
    </font>
    <font>
      <sz val="14"/>
      <color theme="0"/>
      <name val="Cambria"/>
      <family val="1"/>
      <scheme val="major"/>
    </font>
    <font>
      <b/>
      <sz val="9"/>
      <color rgb="FFFF0000"/>
      <name val="Cambria"/>
      <family val="1"/>
      <scheme val="major"/>
    </font>
    <font>
      <b/>
      <sz val="8"/>
      <color rgb="FF2D9D13"/>
      <name val="Cambria"/>
      <family val="1"/>
      <scheme val="major"/>
    </font>
    <font>
      <b/>
      <sz val="8"/>
      <color rgb="FF0F00F2"/>
      <name val="Cambria"/>
      <family val="1"/>
    </font>
    <font>
      <b/>
      <sz val="8"/>
      <color rgb="FFFF0000"/>
      <name val="Cambria"/>
      <family val="1"/>
    </font>
    <font>
      <b/>
      <sz val="8"/>
      <color theme="0" tint="-0.14999847407452621"/>
      <name val="Cambria"/>
      <family val="1"/>
    </font>
    <font>
      <b/>
      <sz val="8"/>
      <color indexed="17"/>
      <name val="Cambria"/>
      <family val="1"/>
    </font>
    <font>
      <b/>
      <sz val="9"/>
      <color indexed="12"/>
      <name val="Cambria"/>
      <family val="1"/>
    </font>
    <font>
      <b/>
      <sz val="8"/>
      <color rgb="FFFF6600"/>
      <name val="Cambria"/>
      <family val="1"/>
    </font>
    <font>
      <sz val="9"/>
      <name val="Cambria"/>
      <family val="1"/>
    </font>
    <font>
      <b/>
      <sz val="6"/>
      <name val="Cambria"/>
      <family val="1"/>
    </font>
    <font>
      <sz val="6"/>
      <name val="Cambria"/>
      <family val="1"/>
    </font>
    <font>
      <b/>
      <u/>
      <sz val="22"/>
      <color rgb="FFC00000"/>
      <name val="Arial"/>
      <family val="2"/>
    </font>
    <font>
      <sz val="22"/>
      <name val="Arial"/>
      <family val="2"/>
    </font>
    <font>
      <b/>
      <sz val="20"/>
      <color rgb="FFFF0000"/>
      <name val="Calibri"/>
      <family val="2"/>
    </font>
    <font>
      <b/>
      <sz val="20"/>
      <color rgb="FF008000"/>
      <name val="Cambria"/>
      <family val="1"/>
    </font>
    <font>
      <b/>
      <sz val="22"/>
      <color rgb="FF0000FF"/>
      <name val="Kruti Dev 010"/>
    </font>
    <font>
      <sz val="16"/>
      <name val="Arial"/>
      <family val="2"/>
    </font>
    <font>
      <sz val="36"/>
      <color theme="10"/>
      <name val="Kruti Dev 010"/>
    </font>
    <font>
      <sz val="16"/>
      <name val="Calibri"/>
      <family val="2"/>
      <scheme val="minor"/>
    </font>
    <font>
      <sz val="36"/>
      <color theme="10"/>
      <name val="Cambria"/>
      <family val="1"/>
      <scheme val="major"/>
    </font>
    <font>
      <b/>
      <sz val="22"/>
      <color rgb="FFFF0000"/>
      <name val="Calibri"/>
      <family val="2"/>
    </font>
    <font>
      <b/>
      <sz val="22"/>
      <color rgb="FF0000FF"/>
      <name val="Calibri"/>
      <family val="2"/>
    </font>
    <font>
      <sz val="8"/>
      <name val="Cambria"/>
      <family val="1"/>
    </font>
    <font>
      <b/>
      <sz val="11"/>
      <color rgb="FF0000D4"/>
      <name val="Cambria"/>
      <family val="1"/>
    </font>
    <font>
      <b/>
      <sz val="11"/>
      <color rgb="FFDD0806"/>
      <name val="Cambria"/>
      <family val="1"/>
    </font>
    <font>
      <b/>
      <sz val="11"/>
      <color rgb="FF000000"/>
      <name val="Cambria"/>
      <family val="1"/>
    </font>
    <font>
      <b/>
      <sz val="10"/>
      <color rgb="FF008000"/>
      <name val="Cambria"/>
      <family val="1"/>
    </font>
    <font>
      <b/>
      <sz val="14"/>
      <color rgb="FF008000"/>
      <name val="Kruti Dev 010"/>
    </font>
    <font>
      <sz val="10"/>
      <color rgb="FF0000FF"/>
      <name val="Arial"/>
      <family val="2"/>
    </font>
    <font>
      <b/>
      <sz val="10"/>
      <color rgb="FFFF0000"/>
      <name val="Cambria"/>
      <family val="1"/>
    </font>
    <font>
      <sz val="10"/>
      <color rgb="FFFF0000"/>
      <name val="Arial"/>
      <family val="2"/>
    </font>
    <font>
      <b/>
      <sz val="12"/>
      <color rgb="FFFF00FF"/>
      <name val="Kruti Dev 010"/>
    </font>
    <font>
      <b/>
      <sz val="10"/>
      <color rgb="FFFF00FF"/>
      <name val="Cambria"/>
      <family val="1"/>
    </font>
    <font>
      <b/>
      <sz val="8"/>
      <color rgb="FFFF00FF"/>
      <name val="Cambria"/>
      <family val="1"/>
      <scheme val="major"/>
    </font>
    <font>
      <u/>
      <sz val="8"/>
      <color theme="10"/>
      <name val="Arial"/>
      <family val="2"/>
    </font>
    <font>
      <sz val="14"/>
      <name val="Cambria"/>
      <family val="1"/>
      <scheme val="major"/>
    </font>
    <font>
      <sz val="14"/>
      <color rgb="FFC00000"/>
      <name val="Cambria"/>
      <family val="1"/>
      <scheme val="major"/>
    </font>
    <font>
      <sz val="14"/>
      <color rgb="FF0000FF"/>
      <name val="Cambria"/>
      <family val="1"/>
      <scheme val="major"/>
    </font>
    <font>
      <sz val="14"/>
      <color theme="1" tint="4.9989318521683403E-2"/>
      <name val="Cambria"/>
      <family val="1"/>
      <scheme val="major"/>
    </font>
    <font>
      <sz val="14"/>
      <color theme="1"/>
      <name val="Cambria"/>
      <family val="1"/>
    </font>
    <font>
      <sz val="14"/>
      <color rgb="FFFF0000"/>
      <name val="Cambria"/>
      <family val="1"/>
      <scheme val="major"/>
    </font>
    <font>
      <sz val="14"/>
      <color indexed="11"/>
      <name val="Cambria"/>
      <family val="1"/>
      <scheme val="major"/>
    </font>
    <font>
      <sz val="14"/>
      <color rgb="FF9933FF"/>
      <name val="Cambria"/>
      <family val="1"/>
      <scheme val="major"/>
    </font>
    <font>
      <sz val="14"/>
      <color indexed="10"/>
      <name val="Cambria"/>
      <family val="1"/>
      <scheme val="major"/>
    </font>
    <font>
      <u/>
      <sz val="14"/>
      <color rgb="FFFF0000"/>
      <name val="Cambria"/>
      <family val="1"/>
      <scheme val="major"/>
    </font>
    <font>
      <sz val="18"/>
      <color theme="1"/>
      <name val="DevLys 010"/>
    </font>
    <font>
      <sz val="14"/>
      <color theme="10"/>
      <name val="Cambria"/>
      <family val="1"/>
      <scheme val="major"/>
    </font>
    <font>
      <sz val="14"/>
      <name val="Calibri"/>
      <family val="2"/>
      <scheme val="minor"/>
    </font>
    <font>
      <sz val="14"/>
      <color rgb="FF0000FF"/>
      <name val="Calibri"/>
      <family val="2"/>
      <scheme val="minor"/>
    </font>
    <font>
      <sz val="16"/>
      <color rgb="FFFF0000"/>
      <name val="Cambria"/>
      <family val="1"/>
    </font>
    <font>
      <sz val="14"/>
      <color rgb="FF000000"/>
      <name val="Kruti Dev 010"/>
    </font>
    <font>
      <sz val="14"/>
      <color rgb="FF000000"/>
      <name val="Cambria"/>
      <family val="1"/>
    </font>
    <font>
      <sz val="14"/>
      <color rgb="FFFF0000"/>
      <name val="Cambria"/>
      <family val="2"/>
    </font>
    <font>
      <sz val="14"/>
      <color rgb="FF000000"/>
      <name val="Calibri"/>
      <family val="2"/>
    </font>
    <font>
      <sz val="14"/>
      <color rgb="FF000000"/>
      <name val="Camrbria"/>
    </font>
    <font>
      <sz val="14"/>
      <color theme="1"/>
      <name val="Times New Roman"/>
      <family val="1"/>
    </font>
    <font>
      <sz val="14"/>
      <color rgb="FF0000FF"/>
      <name val="Calibri"/>
      <family val="2"/>
    </font>
    <font>
      <sz val="14"/>
      <color rgb="FF0000FF"/>
      <name val="Times New Roman"/>
      <family val="1"/>
    </font>
    <font>
      <sz val="14"/>
      <color theme="1"/>
      <name val="Cambria"/>
      <family val="1"/>
      <scheme val="major"/>
    </font>
    <font>
      <sz val="14"/>
      <color rgb="FF0033CC"/>
      <name val="Times New Roman"/>
      <family val="1"/>
    </font>
    <font>
      <sz val="14"/>
      <color rgb="FFFF0000"/>
      <name val="Times New Roman"/>
      <family val="1"/>
    </font>
    <font>
      <sz val="14"/>
      <color rgb="FF000000"/>
      <name val="Times New Roman"/>
      <family val="1"/>
    </font>
    <font>
      <u/>
      <sz val="14"/>
      <color rgb="FFFF0000"/>
      <name val="Kruti Dev 010"/>
    </font>
    <font>
      <u/>
      <sz val="14"/>
      <color rgb="FF000000"/>
      <name val="Kruti Dev 010"/>
    </font>
    <font>
      <sz val="20"/>
      <color rgb="FFFF6600"/>
      <name val="Kruti Dev 010"/>
    </font>
    <font>
      <sz val="14"/>
      <color rgb="FF0033CC"/>
      <name val="Kruti Dev 010"/>
    </font>
    <font>
      <sz val="14"/>
      <color rgb="FF0033CC"/>
      <name val="Cambria"/>
      <family val="1"/>
      <scheme val="major"/>
    </font>
    <font>
      <sz val="14"/>
      <color rgb="FF0000FF"/>
      <name val="Kruti Dev 010"/>
    </font>
    <font>
      <sz val="14"/>
      <color rgb="FFFF0000"/>
      <name val="Kruti Dev 010"/>
    </font>
    <font>
      <sz val="14"/>
      <color rgb="FFFF0000"/>
      <name val="Calibri"/>
      <family val="2"/>
    </font>
    <font>
      <vertAlign val="superscript"/>
      <sz val="14"/>
      <color rgb="FF0000FF"/>
      <name val="Calibri"/>
      <family val="2"/>
    </font>
    <font>
      <sz val="14"/>
      <color rgb="FF0000FF"/>
      <name val="DevLys 010"/>
    </font>
    <font>
      <sz val="14"/>
      <color rgb="FFB126FF"/>
      <name val="Cambria"/>
      <family val="1"/>
      <scheme val="major"/>
    </font>
    <font>
      <b/>
      <sz val="10"/>
      <color rgb="FFFF0000"/>
      <name val="Cambria"/>
      <family val="1"/>
      <scheme val="major"/>
    </font>
    <font>
      <b/>
      <sz val="10"/>
      <color indexed="12"/>
      <name val="Cambria"/>
      <family val="1"/>
      <scheme val="major"/>
    </font>
    <font>
      <b/>
      <sz val="10"/>
      <color rgb="FF0000FF"/>
      <name val="Cambria"/>
      <family val="1"/>
      <scheme val="major"/>
    </font>
    <font>
      <b/>
      <sz val="9"/>
      <color rgb="FF0000FF"/>
      <name val="Cambria"/>
      <family val="1"/>
      <scheme val="major"/>
    </font>
    <font>
      <b/>
      <sz val="9"/>
      <color rgb="FFFFFFFF"/>
      <name val="Cambria"/>
      <family val="1"/>
    </font>
    <font>
      <b/>
      <sz val="9"/>
      <color rgb="FF000000"/>
      <name val="Cambria"/>
      <family val="1"/>
    </font>
    <font>
      <b/>
      <sz val="9"/>
      <color rgb="FF000000"/>
      <name val="DevLys 010"/>
    </font>
    <font>
      <b/>
      <sz val="16"/>
      <color rgb="FF000000"/>
      <name val="DevLys 010"/>
    </font>
    <font>
      <sz val="14"/>
      <name val="DevLys 010"/>
    </font>
    <font>
      <b/>
      <sz val="18"/>
      <color rgb="FF000000"/>
      <name val="DevLys 010"/>
    </font>
    <font>
      <sz val="11"/>
      <name val="DevLys 010"/>
    </font>
    <font>
      <b/>
      <sz val="11"/>
      <name val="DevLys 010"/>
    </font>
    <font>
      <sz val="11"/>
      <name val="Times New Roman"/>
      <family val="1"/>
    </font>
    <font>
      <sz val="11"/>
      <color rgb="FF0000FF"/>
      <name val="Times New Roman"/>
      <family val="1"/>
    </font>
    <font>
      <sz val="11"/>
      <color rgb="FF0000FF"/>
      <name val="Cambria"/>
      <family val="1"/>
    </font>
  </fonts>
  <fills count="27">
    <fill>
      <patternFill patternType="none"/>
    </fill>
    <fill>
      <patternFill patternType="gray125"/>
    </fill>
    <fill>
      <patternFill patternType="solid">
        <fgColor indexed="26"/>
        <bgColor indexed="64"/>
      </patternFill>
    </fill>
    <fill>
      <patternFill patternType="solid">
        <fgColor indexed="31"/>
        <bgColor indexed="64"/>
      </patternFill>
    </fill>
    <fill>
      <patternFill patternType="solid">
        <fgColor rgb="FFFFFFCC"/>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rgb="FFFFC000"/>
        <bgColor indexed="64"/>
      </patternFill>
    </fill>
    <fill>
      <patternFill patternType="solid">
        <fgColor theme="0" tint="-0.14999847407452621"/>
        <bgColor indexed="64"/>
      </patternFill>
    </fill>
    <fill>
      <patternFill patternType="solid">
        <fgColor rgb="FFFFF4AE"/>
        <bgColor indexed="64"/>
      </patternFill>
    </fill>
    <fill>
      <patternFill patternType="solid">
        <fgColor theme="0"/>
        <bgColor indexed="64"/>
      </patternFill>
    </fill>
    <fill>
      <patternFill patternType="solid">
        <fgColor theme="7" tint="0.79998168889431442"/>
        <bgColor indexed="64"/>
      </patternFill>
    </fill>
    <fill>
      <patternFill patternType="solid">
        <fgColor rgb="FFFCFFB9"/>
        <bgColor indexed="64"/>
      </patternFill>
    </fill>
    <fill>
      <patternFill patternType="solid">
        <fgColor rgb="FFFDE9D9"/>
        <bgColor rgb="FF000000"/>
      </patternFill>
    </fill>
    <fill>
      <patternFill patternType="solid">
        <fgColor rgb="FFFFFFCC"/>
        <bgColor rgb="FF000000"/>
      </patternFill>
    </fill>
    <fill>
      <patternFill patternType="solid">
        <fgColor rgb="FFC5D9F1"/>
        <bgColor rgb="FF000000"/>
      </patternFill>
    </fill>
    <fill>
      <patternFill patternType="solid">
        <fgColor theme="0" tint="-0.14999847407452621"/>
        <bgColor rgb="FF000000"/>
      </patternFill>
    </fill>
    <fill>
      <patternFill patternType="solid">
        <fgColor rgb="FFFBFCAD"/>
        <bgColor indexed="64"/>
      </patternFill>
    </fill>
    <fill>
      <patternFill patternType="solid">
        <fgColor rgb="FFFFFF00"/>
        <bgColor indexed="64"/>
      </patternFill>
    </fill>
    <fill>
      <patternFill patternType="solid">
        <fgColor theme="4"/>
        <bgColor indexed="64"/>
      </patternFill>
    </fill>
    <fill>
      <patternFill patternType="solid">
        <fgColor rgb="FF00B050"/>
        <bgColor indexed="64"/>
      </patternFill>
    </fill>
    <fill>
      <patternFill patternType="solid">
        <fgColor rgb="FFCC99FF"/>
        <bgColor indexed="64"/>
      </patternFill>
    </fill>
    <fill>
      <patternFill patternType="solid">
        <fgColor theme="9"/>
        <bgColor indexed="64"/>
      </patternFill>
    </fill>
  </fills>
  <borders count="165">
    <border>
      <left/>
      <right/>
      <top/>
      <bottom/>
      <diagonal/>
    </border>
    <border>
      <left style="thin">
        <color indexed="46"/>
      </left>
      <right style="thin">
        <color indexed="46"/>
      </right>
      <top style="thin">
        <color indexed="46"/>
      </top>
      <bottom style="thin">
        <color indexed="46"/>
      </bottom>
      <diagonal/>
    </border>
    <border>
      <left style="thin">
        <color indexed="46"/>
      </left>
      <right style="thin">
        <color indexed="46"/>
      </right>
      <top style="medium">
        <color indexed="10"/>
      </top>
      <bottom style="thin">
        <color indexed="46"/>
      </bottom>
      <diagonal/>
    </border>
    <border>
      <left style="thin">
        <color indexed="46"/>
      </left>
      <right style="thin">
        <color indexed="46"/>
      </right>
      <top style="thin">
        <color indexed="46"/>
      </top>
      <bottom style="medium">
        <color indexed="10"/>
      </bottom>
      <diagonal/>
    </border>
    <border>
      <left style="medium">
        <color indexed="10"/>
      </left>
      <right/>
      <top/>
      <bottom/>
      <diagonal/>
    </border>
    <border>
      <left style="medium">
        <color indexed="10"/>
      </left>
      <right style="thin">
        <color indexed="46"/>
      </right>
      <top style="thin">
        <color indexed="46"/>
      </top>
      <bottom style="thin">
        <color indexed="46"/>
      </bottom>
      <diagonal/>
    </border>
    <border>
      <left style="medium">
        <color indexed="10"/>
      </left>
      <right style="thin">
        <color indexed="46"/>
      </right>
      <top style="thin">
        <color indexed="46"/>
      </top>
      <bottom style="medium">
        <color indexed="10"/>
      </bottom>
      <diagonal/>
    </border>
    <border>
      <left/>
      <right/>
      <top style="thin">
        <color indexed="46"/>
      </top>
      <bottom style="thin">
        <color indexed="46"/>
      </bottom>
      <diagonal/>
    </border>
    <border>
      <left style="medium">
        <color indexed="10"/>
      </left>
      <right style="thin">
        <color indexed="46"/>
      </right>
      <top/>
      <bottom style="thin">
        <color indexed="46"/>
      </bottom>
      <diagonal/>
    </border>
    <border>
      <left style="thin">
        <color indexed="46"/>
      </left>
      <right style="thin">
        <color indexed="46"/>
      </right>
      <top/>
      <bottom style="thin">
        <color indexed="46"/>
      </bottom>
      <diagonal/>
    </border>
    <border>
      <left style="thin">
        <color indexed="46"/>
      </left>
      <right/>
      <top style="medium">
        <color indexed="10"/>
      </top>
      <bottom style="thin">
        <color indexed="46"/>
      </bottom>
      <diagonal/>
    </border>
    <border>
      <left style="thin">
        <color indexed="46"/>
      </left>
      <right/>
      <top style="thin">
        <color indexed="46"/>
      </top>
      <bottom style="thin">
        <color indexed="46"/>
      </bottom>
      <diagonal/>
    </border>
    <border>
      <left/>
      <right style="thin">
        <color indexed="46"/>
      </right>
      <top style="thin">
        <color indexed="46"/>
      </top>
      <bottom style="thin">
        <color indexed="46"/>
      </bottom>
      <diagonal/>
    </border>
    <border>
      <left style="thin">
        <color indexed="46"/>
      </left>
      <right/>
      <top/>
      <bottom style="thin">
        <color indexed="46"/>
      </bottom>
      <diagonal/>
    </border>
    <border>
      <left/>
      <right/>
      <top/>
      <bottom style="thin">
        <color indexed="46"/>
      </bottom>
      <diagonal/>
    </border>
    <border>
      <left style="thin">
        <color rgb="FFCC99FF"/>
      </left>
      <right style="thin">
        <color rgb="FFCC99FF"/>
      </right>
      <top style="thin">
        <color rgb="FFCC99FF"/>
      </top>
      <bottom style="thin">
        <color rgb="FFCC99FF"/>
      </bottom>
      <diagonal/>
    </border>
    <border>
      <left style="thin">
        <color rgb="FFCC99FF"/>
      </left>
      <right style="thin">
        <color rgb="FFFF0000"/>
      </right>
      <top style="thin">
        <color rgb="FFCC99FF"/>
      </top>
      <bottom style="thin">
        <color rgb="FFCC99FF"/>
      </bottom>
      <diagonal/>
    </border>
    <border>
      <left style="thin">
        <color rgb="FFFF0000"/>
      </left>
      <right style="thin">
        <color rgb="FFCC99FF"/>
      </right>
      <top style="thin">
        <color rgb="FFCC99FF"/>
      </top>
      <bottom style="thin">
        <color rgb="FFCC99FF"/>
      </bottom>
      <diagonal/>
    </border>
    <border>
      <left/>
      <right style="thin">
        <color rgb="FFCC99FF"/>
      </right>
      <top/>
      <bottom style="thin">
        <color rgb="FFCC99FF"/>
      </bottom>
      <diagonal/>
    </border>
    <border>
      <left style="thin">
        <color rgb="FFFF0000"/>
      </left>
      <right/>
      <top style="thin">
        <color rgb="FFFF0000"/>
      </top>
      <bottom style="thin">
        <color rgb="FFCC99FF"/>
      </bottom>
      <diagonal/>
    </border>
    <border>
      <left/>
      <right/>
      <top style="thin">
        <color rgb="FFFF0000"/>
      </top>
      <bottom style="thin">
        <color rgb="FFCC99FF"/>
      </bottom>
      <diagonal/>
    </border>
    <border>
      <left/>
      <right/>
      <top style="thin">
        <color rgb="FFCC99FF"/>
      </top>
      <bottom style="thin">
        <color rgb="FFFF0000"/>
      </bottom>
      <diagonal/>
    </border>
    <border>
      <left style="thin">
        <color rgb="FFFF0000"/>
      </left>
      <right/>
      <top/>
      <bottom/>
      <diagonal/>
    </border>
    <border>
      <left style="thin">
        <color rgb="FFFF0000"/>
      </left>
      <right/>
      <top style="thin">
        <color rgb="FFFF0000"/>
      </top>
      <bottom style="thin">
        <color rgb="FFFF0000"/>
      </bottom>
      <diagonal/>
    </border>
    <border>
      <left/>
      <right/>
      <top style="thin">
        <color rgb="FFFF0000"/>
      </top>
      <bottom style="thin">
        <color rgb="FFFF0000"/>
      </bottom>
      <diagonal/>
    </border>
    <border>
      <left style="thin">
        <color rgb="FFFF0000"/>
      </left>
      <right/>
      <top style="thin">
        <color rgb="FFCC99FF"/>
      </top>
      <bottom style="thin">
        <color rgb="FFFF0000"/>
      </bottom>
      <diagonal/>
    </border>
    <border>
      <left style="medium">
        <color indexed="10"/>
      </left>
      <right style="thin">
        <color rgb="FFCC99FF"/>
      </right>
      <top style="thin">
        <color rgb="FFCC99FF"/>
      </top>
      <bottom style="thin">
        <color rgb="FFCC99FF"/>
      </bottom>
      <diagonal/>
    </border>
    <border>
      <left style="thin">
        <color rgb="FFCC99FF"/>
      </left>
      <right style="medium">
        <color indexed="10"/>
      </right>
      <top style="thin">
        <color rgb="FFCC99FF"/>
      </top>
      <bottom style="thin">
        <color rgb="FFCC99FF"/>
      </bottom>
      <diagonal/>
    </border>
    <border>
      <left style="thin">
        <color indexed="46"/>
      </left>
      <right style="thin">
        <color indexed="46"/>
      </right>
      <top style="thin">
        <color indexed="46"/>
      </top>
      <bottom/>
      <diagonal/>
    </border>
    <border>
      <left style="thin">
        <color indexed="46"/>
      </left>
      <right/>
      <top style="thin">
        <color indexed="46"/>
      </top>
      <bottom/>
      <diagonal/>
    </border>
    <border>
      <left/>
      <right/>
      <top style="thin">
        <color indexed="46"/>
      </top>
      <bottom/>
      <diagonal/>
    </border>
    <border>
      <left/>
      <right style="thin">
        <color indexed="46"/>
      </right>
      <top style="thin">
        <color indexed="46"/>
      </top>
      <bottom/>
      <diagonal/>
    </border>
    <border>
      <left/>
      <right/>
      <top style="thin">
        <color rgb="FFFF0000"/>
      </top>
      <bottom/>
      <diagonal/>
    </border>
    <border>
      <left/>
      <right style="thin">
        <color indexed="46"/>
      </right>
      <top/>
      <bottom/>
      <diagonal/>
    </border>
    <border>
      <left/>
      <right/>
      <top style="medium">
        <color indexed="10"/>
      </top>
      <bottom style="thin">
        <color indexed="46"/>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right/>
      <top/>
      <bottom style="thin">
        <color auto="1"/>
      </bottom>
      <diagonal/>
    </border>
    <border>
      <left/>
      <right style="thin">
        <color rgb="FFFF0000"/>
      </right>
      <top/>
      <bottom/>
      <diagonal/>
    </border>
    <border>
      <left style="thin">
        <color rgb="FFFF0000"/>
      </left>
      <right/>
      <top style="thin">
        <color rgb="FFFF0000"/>
      </top>
      <bottom/>
      <diagonal/>
    </border>
    <border>
      <left/>
      <right style="thin">
        <color rgb="FFFF0000"/>
      </right>
      <top style="thin">
        <color rgb="FFFF0000"/>
      </top>
      <bottom/>
      <diagonal/>
    </border>
    <border>
      <left style="thin">
        <color indexed="46"/>
      </left>
      <right style="medium">
        <color indexed="10"/>
      </right>
      <top/>
      <bottom style="thin">
        <color indexed="46"/>
      </bottom>
      <diagonal/>
    </border>
    <border>
      <left style="medium">
        <color indexed="10"/>
      </left>
      <right/>
      <top style="medium">
        <color indexed="10"/>
      </top>
      <bottom style="thin">
        <color indexed="46"/>
      </bottom>
      <diagonal/>
    </border>
    <border>
      <left/>
      <right style="medium">
        <color indexed="10"/>
      </right>
      <top style="medium">
        <color indexed="10"/>
      </top>
      <bottom style="thin">
        <color indexed="46"/>
      </bottom>
      <diagonal/>
    </border>
    <border>
      <left/>
      <right style="thin">
        <color indexed="46"/>
      </right>
      <top/>
      <bottom style="thin">
        <color indexed="46"/>
      </bottom>
      <diagonal/>
    </border>
    <border>
      <left style="medium">
        <color indexed="10"/>
      </left>
      <right style="thin">
        <color indexed="46"/>
      </right>
      <top style="medium">
        <color indexed="10"/>
      </top>
      <bottom style="thin">
        <color indexed="46"/>
      </bottom>
      <diagonal/>
    </border>
    <border>
      <left style="thin">
        <color indexed="46"/>
      </left>
      <right style="medium">
        <color indexed="10"/>
      </right>
      <top style="thin">
        <color indexed="46"/>
      </top>
      <bottom style="thin">
        <color indexed="46"/>
      </bottom>
      <diagonal/>
    </border>
    <border>
      <left/>
      <right style="medium">
        <color indexed="10"/>
      </right>
      <top style="thin">
        <color indexed="46"/>
      </top>
      <bottom style="thin">
        <color indexed="46"/>
      </bottom>
      <diagonal/>
    </border>
    <border>
      <left style="thin">
        <color indexed="46"/>
      </left>
      <right/>
      <top style="thin">
        <color indexed="46"/>
      </top>
      <bottom style="medium">
        <color indexed="10"/>
      </bottom>
      <diagonal/>
    </border>
    <border>
      <left/>
      <right/>
      <top style="thin">
        <color indexed="46"/>
      </top>
      <bottom style="medium">
        <color indexed="10"/>
      </bottom>
      <diagonal/>
    </border>
    <border>
      <left/>
      <right style="medium">
        <color indexed="10"/>
      </right>
      <top style="thin">
        <color indexed="46"/>
      </top>
      <bottom style="medium">
        <color indexed="10"/>
      </bottom>
      <diagonal/>
    </border>
    <border>
      <left/>
      <right/>
      <top style="medium">
        <color indexed="10"/>
      </top>
      <bottom/>
      <diagonal/>
    </border>
    <border>
      <left style="thin">
        <color indexed="46"/>
      </left>
      <right style="medium">
        <color indexed="10"/>
      </right>
      <top style="thin">
        <color indexed="46"/>
      </top>
      <bottom style="medium">
        <color indexed="10"/>
      </bottom>
      <diagonal/>
    </border>
    <border>
      <left style="thin">
        <color indexed="46"/>
      </left>
      <right style="medium">
        <color indexed="10"/>
      </right>
      <top style="medium">
        <color indexed="10"/>
      </top>
      <bottom style="thin">
        <color indexed="46"/>
      </bottom>
      <diagonal/>
    </border>
    <border>
      <left style="medium">
        <color indexed="14"/>
      </left>
      <right style="thin">
        <color indexed="46"/>
      </right>
      <top style="medium">
        <color indexed="14"/>
      </top>
      <bottom style="thin">
        <color indexed="46"/>
      </bottom>
      <diagonal/>
    </border>
    <border>
      <left style="thin">
        <color indexed="46"/>
      </left>
      <right style="thin">
        <color indexed="46"/>
      </right>
      <top style="medium">
        <color indexed="14"/>
      </top>
      <bottom style="thin">
        <color indexed="46"/>
      </bottom>
      <diagonal/>
    </border>
    <border>
      <left style="thin">
        <color indexed="46"/>
      </left>
      <right style="medium">
        <color indexed="14"/>
      </right>
      <top style="medium">
        <color indexed="14"/>
      </top>
      <bottom style="thin">
        <color indexed="46"/>
      </bottom>
      <diagonal/>
    </border>
    <border>
      <left style="medium">
        <color indexed="14"/>
      </left>
      <right style="thin">
        <color indexed="46"/>
      </right>
      <top style="thin">
        <color indexed="46"/>
      </top>
      <bottom style="thin">
        <color indexed="46"/>
      </bottom>
      <diagonal/>
    </border>
    <border>
      <left style="thin">
        <color indexed="46"/>
      </left>
      <right style="medium">
        <color indexed="14"/>
      </right>
      <top style="thin">
        <color indexed="46"/>
      </top>
      <bottom style="thin">
        <color indexed="46"/>
      </bottom>
      <diagonal/>
    </border>
    <border>
      <left style="thin">
        <color indexed="46"/>
      </left>
      <right style="medium">
        <color indexed="14"/>
      </right>
      <top style="thin">
        <color indexed="46"/>
      </top>
      <bottom style="medium">
        <color indexed="14"/>
      </bottom>
      <diagonal/>
    </border>
    <border>
      <left/>
      <right style="thin">
        <color indexed="46"/>
      </right>
      <top style="thin">
        <color indexed="46"/>
      </top>
      <bottom style="medium">
        <color indexed="14"/>
      </bottom>
      <diagonal/>
    </border>
    <border>
      <left style="thin">
        <color indexed="46"/>
      </left>
      <right style="thin">
        <color indexed="46"/>
      </right>
      <top style="thin">
        <color indexed="46"/>
      </top>
      <bottom style="medium">
        <color indexed="14"/>
      </bottom>
      <diagonal/>
    </border>
    <border>
      <left style="thin">
        <color indexed="46"/>
      </left>
      <right/>
      <top style="thin">
        <color indexed="46"/>
      </top>
      <bottom style="medium">
        <color indexed="14"/>
      </bottom>
      <diagonal/>
    </border>
    <border>
      <left style="thin">
        <color indexed="46"/>
      </left>
      <right style="thin">
        <color indexed="46"/>
      </right>
      <top/>
      <bottom/>
      <diagonal/>
    </border>
    <border>
      <left style="thin">
        <color indexed="46"/>
      </left>
      <right style="thin">
        <color indexed="46"/>
      </right>
      <top style="medium">
        <color indexed="57"/>
      </top>
      <bottom style="thin">
        <color indexed="46"/>
      </bottom>
      <diagonal/>
    </border>
    <border>
      <left style="thin">
        <color indexed="46"/>
      </left>
      <right style="medium">
        <color indexed="57"/>
      </right>
      <top style="medium">
        <color indexed="57"/>
      </top>
      <bottom style="thin">
        <color indexed="46"/>
      </bottom>
      <diagonal/>
    </border>
    <border>
      <left style="thin">
        <color indexed="46"/>
      </left>
      <right style="medium">
        <color indexed="57"/>
      </right>
      <top style="thin">
        <color indexed="46"/>
      </top>
      <bottom style="thin">
        <color indexed="46"/>
      </bottom>
      <diagonal/>
    </border>
    <border>
      <left style="thin">
        <color indexed="46"/>
      </left>
      <right style="thin">
        <color indexed="46"/>
      </right>
      <top style="thin">
        <color indexed="46"/>
      </top>
      <bottom style="medium">
        <color indexed="57"/>
      </bottom>
      <diagonal/>
    </border>
    <border>
      <left style="thin">
        <color indexed="46"/>
      </left>
      <right style="medium">
        <color indexed="57"/>
      </right>
      <top style="thin">
        <color indexed="46"/>
      </top>
      <bottom style="medium">
        <color indexed="57"/>
      </bottom>
      <diagonal/>
    </border>
    <border>
      <left/>
      <right style="thin">
        <color indexed="46"/>
      </right>
      <top style="medium">
        <color indexed="57"/>
      </top>
      <bottom style="thin">
        <color indexed="46"/>
      </bottom>
      <diagonal/>
    </border>
    <border>
      <left/>
      <right style="thin">
        <color indexed="46"/>
      </right>
      <top style="thin">
        <color indexed="46"/>
      </top>
      <bottom style="medium">
        <color indexed="57"/>
      </bottom>
      <diagonal/>
    </border>
    <border>
      <left style="medium">
        <color indexed="57"/>
      </left>
      <right/>
      <top style="medium">
        <color indexed="57"/>
      </top>
      <bottom style="thin">
        <color indexed="46"/>
      </bottom>
      <diagonal/>
    </border>
    <border>
      <left style="medium">
        <color indexed="57"/>
      </left>
      <right/>
      <top style="thin">
        <color indexed="46"/>
      </top>
      <bottom style="thin">
        <color indexed="46"/>
      </bottom>
      <diagonal/>
    </border>
    <border>
      <left style="medium">
        <color indexed="57"/>
      </left>
      <right/>
      <top style="thin">
        <color indexed="46"/>
      </top>
      <bottom style="medium">
        <color indexed="57"/>
      </bottom>
      <diagonal/>
    </border>
    <border>
      <left style="thin">
        <color indexed="46"/>
      </left>
      <right/>
      <top/>
      <bottom/>
      <diagonal/>
    </border>
    <border>
      <left/>
      <right style="medium">
        <color indexed="57"/>
      </right>
      <top/>
      <bottom/>
      <diagonal/>
    </border>
    <border>
      <left/>
      <right style="thin">
        <color indexed="46"/>
      </right>
      <top style="medium">
        <color indexed="10"/>
      </top>
      <bottom/>
      <diagonal/>
    </border>
    <border>
      <left/>
      <right/>
      <top/>
      <bottom style="medium">
        <color indexed="10"/>
      </bottom>
      <diagonal/>
    </border>
    <border>
      <left style="medium">
        <color indexed="10"/>
      </left>
      <right style="thin">
        <color indexed="10"/>
      </right>
      <top/>
      <bottom/>
      <diagonal/>
    </border>
    <border>
      <left style="medium">
        <color indexed="10"/>
      </left>
      <right style="thin">
        <color indexed="10"/>
      </right>
      <top/>
      <bottom style="thin">
        <color indexed="46"/>
      </bottom>
      <diagonal/>
    </border>
    <border>
      <left style="medium">
        <color indexed="10"/>
      </left>
      <right style="thin">
        <color indexed="10"/>
      </right>
      <top style="thin">
        <color indexed="46"/>
      </top>
      <bottom style="medium">
        <color indexed="10"/>
      </bottom>
      <diagonal/>
    </border>
    <border>
      <left style="medium">
        <color indexed="10"/>
      </left>
      <right/>
      <top style="thin">
        <color indexed="46"/>
      </top>
      <bottom style="thin">
        <color indexed="46"/>
      </bottom>
      <diagonal/>
    </border>
    <border>
      <left style="thin">
        <color indexed="14"/>
      </left>
      <right style="thin">
        <color indexed="46"/>
      </right>
      <top style="thin">
        <color indexed="46"/>
      </top>
      <bottom style="thin">
        <color indexed="46"/>
      </bottom>
      <diagonal/>
    </border>
    <border>
      <left style="thin">
        <color indexed="14"/>
      </left>
      <right/>
      <top/>
      <bottom/>
      <diagonal/>
    </border>
    <border>
      <left/>
      <right style="thin">
        <color indexed="46"/>
      </right>
      <top style="thin">
        <color indexed="46"/>
      </top>
      <bottom style="medium">
        <color indexed="10"/>
      </bottom>
      <diagonal/>
    </border>
    <border>
      <left style="thin">
        <color indexed="14"/>
      </left>
      <right/>
      <top/>
      <bottom style="thin">
        <color indexed="46"/>
      </bottom>
      <diagonal/>
    </border>
    <border>
      <left style="thin">
        <color indexed="14"/>
      </left>
      <right/>
      <top style="thin">
        <color indexed="46"/>
      </top>
      <bottom style="thin">
        <color indexed="46"/>
      </bottom>
      <diagonal/>
    </border>
    <border>
      <left style="thin">
        <color indexed="46"/>
      </left>
      <right style="medium">
        <color indexed="10"/>
      </right>
      <top style="medium">
        <color indexed="10"/>
      </top>
      <bottom/>
      <diagonal/>
    </border>
    <border>
      <left style="thin">
        <color indexed="46"/>
      </left>
      <right style="medium">
        <color indexed="10"/>
      </right>
      <top/>
      <bottom/>
      <diagonal/>
    </border>
    <border>
      <left style="thin">
        <color indexed="14"/>
      </left>
      <right/>
      <top style="medium">
        <color indexed="10"/>
      </top>
      <bottom/>
      <diagonal/>
    </border>
    <border>
      <left style="medium">
        <color indexed="14"/>
      </left>
      <right style="thin">
        <color indexed="46"/>
      </right>
      <top style="thin">
        <color indexed="46"/>
      </top>
      <bottom style="medium">
        <color indexed="14"/>
      </bottom>
      <diagonal/>
    </border>
    <border>
      <left style="medium">
        <color indexed="10"/>
      </left>
      <right/>
      <top style="thin">
        <color indexed="46"/>
      </top>
      <bottom/>
      <diagonal/>
    </border>
    <border>
      <left/>
      <right style="thin">
        <color indexed="14"/>
      </right>
      <top style="thin">
        <color indexed="46"/>
      </top>
      <bottom style="thin">
        <color indexed="46"/>
      </bottom>
      <diagonal/>
    </border>
    <border>
      <left/>
      <right style="thin">
        <color indexed="14"/>
      </right>
      <top style="thin">
        <color indexed="46"/>
      </top>
      <bottom style="medium">
        <color indexed="10"/>
      </bottom>
      <diagonal/>
    </border>
    <border>
      <left/>
      <right style="thin">
        <color indexed="14"/>
      </right>
      <top/>
      <bottom style="thin">
        <color indexed="46"/>
      </bottom>
      <diagonal/>
    </border>
    <border>
      <left style="thin">
        <color indexed="46"/>
      </left>
      <right/>
      <top style="medium">
        <color indexed="10"/>
      </top>
      <bottom/>
      <diagonal/>
    </border>
    <border>
      <left style="thin">
        <color indexed="10"/>
      </left>
      <right style="thin">
        <color rgb="FFCC99FF"/>
      </right>
      <top style="thin">
        <color rgb="FFCC99FF"/>
      </top>
      <bottom style="thin">
        <color indexed="10"/>
      </bottom>
      <diagonal/>
    </border>
    <border>
      <left style="thin">
        <color rgb="FFCC99FF"/>
      </left>
      <right style="thin">
        <color rgb="FFCC99FF"/>
      </right>
      <top style="thin">
        <color rgb="FFCC99FF"/>
      </top>
      <bottom style="thin">
        <color indexed="10"/>
      </bottom>
      <diagonal/>
    </border>
    <border>
      <left style="thin">
        <color rgb="FFCC99FF"/>
      </left>
      <right style="thin">
        <color indexed="10"/>
      </right>
      <top style="thin">
        <color rgb="FFCC99FF"/>
      </top>
      <bottom style="thin">
        <color indexed="10"/>
      </bottom>
      <diagonal/>
    </border>
    <border>
      <left style="medium">
        <color indexed="10"/>
      </left>
      <right style="thin">
        <color indexed="46"/>
      </right>
      <top style="thin">
        <color indexed="46"/>
      </top>
      <bottom style="medium">
        <color indexed="48"/>
      </bottom>
      <diagonal/>
    </border>
    <border>
      <left style="thin">
        <color indexed="46"/>
      </left>
      <right style="thin">
        <color indexed="46"/>
      </right>
      <top style="thin">
        <color indexed="46"/>
      </top>
      <bottom style="medium">
        <color indexed="48"/>
      </bottom>
      <diagonal/>
    </border>
    <border>
      <left style="thin">
        <color indexed="46"/>
      </left>
      <right/>
      <top style="thin">
        <color indexed="46"/>
      </top>
      <bottom style="medium">
        <color indexed="48"/>
      </bottom>
      <diagonal/>
    </border>
    <border>
      <left style="thin">
        <color indexed="14"/>
      </left>
      <right style="thin">
        <color indexed="46"/>
      </right>
      <top style="thin">
        <color indexed="46"/>
      </top>
      <bottom style="medium">
        <color indexed="48"/>
      </bottom>
      <diagonal/>
    </border>
    <border>
      <left style="thin">
        <color rgb="FFCC99FF"/>
      </left>
      <right style="thin">
        <color rgb="FFCC99FF"/>
      </right>
      <top style="thin">
        <color rgb="FFCC99FF"/>
      </top>
      <bottom style="medium">
        <color indexed="48"/>
      </bottom>
      <diagonal/>
    </border>
    <border>
      <left/>
      <right style="thin">
        <color indexed="46"/>
      </right>
      <top style="thin">
        <color indexed="46"/>
      </top>
      <bottom style="medium">
        <color indexed="48"/>
      </bottom>
      <diagonal/>
    </border>
    <border>
      <left style="thin">
        <color indexed="46"/>
      </left>
      <right style="medium">
        <color indexed="10"/>
      </right>
      <top style="thin">
        <color indexed="46"/>
      </top>
      <bottom style="medium">
        <color indexed="48"/>
      </bottom>
      <diagonal/>
    </border>
    <border>
      <left style="medium">
        <color indexed="10"/>
      </left>
      <right/>
      <top/>
      <bottom style="medium">
        <color indexed="10"/>
      </bottom>
      <diagonal/>
    </border>
    <border>
      <left style="thin">
        <color indexed="46"/>
      </left>
      <right style="thin">
        <color indexed="46"/>
      </right>
      <top style="thin">
        <color indexed="46"/>
      </top>
      <bottom style="medium">
        <color indexed="53"/>
      </bottom>
      <diagonal/>
    </border>
    <border>
      <left/>
      <right style="medium">
        <color indexed="10"/>
      </right>
      <top style="medium">
        <color indexed="10"/>
      </top>
      <bottom/>
      <diagonal/>
    </border>
    <border>
      <left/>
      <right style="medium">
        <color indexed="10"/>
      </right>
      <top/>
      <bottom/>
      <diagonal/>
    </border>
    <border>
      <left/>
      <right style="thin">
        <color rgb="FFCC99FF"/>
      </right>
      <top style="thin">
        <color rgb="FFCC99FF"/>
      </top>
      <bottom style="thin">
        <color rgb="FFCC99FF"/>
      </bottom>
      <diagonal/>
    </border>
    <border>
      <left style="thin">
        <color rgb="FFCC99FF"/>
      </left>
      <right style="thin">
        <color rgb="FFCC99FF"/>
      </right>
      <top/>
      <bottom style="thin">
        <color rgb="FFCC99FF"/>
      </bottom>
      <diagonal/>
    </border>
    <border>
      <left style="thin">
        <color indexed="46"/>
      </left>
      <right style="medium">
        <color indexed="46"/>
      </right>
      <top style="thin">
        <color indexed="46"/>
      </top>
      <bottom style="thin">
        <color indexed="46"/>
      </bottom>
      <diagonal/>
    </border>
    <border>
      <left style="thin">
        <color indexed="46"/>
      </left>
      <right style="thin">
        <color indexed="46"/>
      </right>
      <top style="thin">
        <color indexed="46"/>
      </top>
      <bottom style="medium">
        <color indexed="46"/>
      </bottom>
      <diagonal/>
    </border>
    <border>
      <left style="thin">
        <color indexed="46"/>
      </left>
      <right style="medium">
        <color indexed="46"/>
      </right>
      <top style="thin">
        <color indexed="46"/>
      </top>
      <bottom style="medium">
        <color indexed="46"/>
      </bottom>
      <diagonal/>
    </border>
    <border>
      <left style="thin">
        <color rgb="FFFF0000"/>
      </left>
      <right style="thin">
        <color rgb="FFCC99FF"/>
      </right>
      <top/>
      <bottom style="thin">
        <color rgb="FFCC99FF"/>
      </bottom>
      <diagonal/>
    </border>
    <border>
      <left style="thin">
        <color indexed="46"/>
      </left>
      <right style="thin">
        <color indexed="46"/>
      </right>
      <top style="medium">
        <color indexed="46"/>
      </top>
      <bottom style="thin">
        <color indexed="46"/>
      </bottom>
      <diagonal/>
    </border>
    <border>
      <left style="thin">
        <color indexed="46"/>
      </left>
      <right style="medium">
        <color indexed="46"/>
      </right>
      <top style="medium">
        <color indexed="46"/>
      </top>
      <bottom style="thin">
        <color indexed="46"/>
      </bottom>
      <diagonal/>
    </border>
    <border>
      <left style="medium">
        <color indexed="46"/>
      </left>
      <right/>
      <top style="medium">
        <color indexed="46"/>
      </top>
      <bottom style="thin">
        <color indexed="46"/>
      </bottom>
      <diagonal/>
    </border>
    <border>
      <left style="medium">
        <color indexed="46"/>
      </left>
      <right/>
      <top style="thin">
        <color indexed="46"/>
      </top>
      <bottom style="thin">
        <color indexed="46"/>
      </bottom>
      <diagonal/>
    </border>
    <border>
      <left style="medium">
        <color indexed="46"/>
      </left>
      <right/>
      <top style="thin">
        <color indexed="46"/>
      </top>
      <bottom style="medium">
        <color indexed="46"/>
      </bottom>
      <diagonal/>
    </border>
    <border>
      <left/>
      <right style="thin">
        <color indexed="46"/>
      </right>
      <top style="medium">
        <color indexed="46"/>
      </top>
      <bottom style="thin">
        <color indexed="46"/>
      </bottom>
      <diagonal/>
    </border>
    <border>
      <left/>
      <right style="thin">
        <color indexed="46"/>
      </right>
      <top style="thin">
        <color indexed="46"/>
      </top>
      <bottom style="medium">
        <color indexed="46"/>
      </bottom>
      <diagonal/>
    </border>
    <border>
      <left/>
      <right style="medium">
        <color indexed="46"/>
      </right>
      <top style="thin">
        <color indexed="46"/>
      </top>
      <bottom style="thin">
        <color indexed="46"/>
      </bottom>
      <diagonal/>
    </border>
    <border>
      <left style="thin">
        <color rgb="FFCC99FF"/>
      </left>
      <right style="thin">
        <color indexed="46"/>
      </right>
      <top style="thin">
        <color indexed="46"/>
      </top>
      <bottom style="medium">
        <color indexed="12"/>
      </bottom>
      <diagonal/>
    </border>
    <border>
      <left/>
      <right style="medium">
        <color indexed="46"/>
      </right>
      <top style="thin">
        <color indexed="46"/>
      </top>
      <bottom/>
      <diagonal/>
    </border>
    <border>
      <left/>
      <right style="medium">
        <color indexed="46"/>
      </right>
      <top/>
      <bottom/>
      <diagonal/>
    </border>
    <border>
      <left/>
      <right style="medium">
        <color indexed="46"/>
      </right>
      <top/>
      <bottom style="thin">
        <color indexed="46"/>
      </bottom>
      <diagonal/>
    </border>
    <border>
      <left/>
      <right style="medium">
        <color rgb="FFCC99FF"/>
      </right>
      <top/>
      <bottom/>
      <diagonal/>
    </border>
    <border>
      <left/>
      <right style="medium">
        <color rgb="FFCC99FF"/>
      </right>
      <top style="thin">
        <color indexed="46"/>
      </top>
      <bottom/>
      <diagonal/>
    </border>
    <border>
      <left/>
      <right style="medium">
        <color rgb="FFCC99FF"/>
      </right>
      <top/>
      <bottom style="thin">
        <color indexed="46"/>
      </bottom>
      <diagonal/>
    </border>
    <border>
      <left style="thin">
        <color indexed="46"/>
      </left>
      <right/>
      <top style="medium">
        <color indexed="48"/>
      </top>
      <bottom style="thin">
        <color indexed="46"/>
      </bottom>
      <diagonal/>
    </border>
    <border>
      <left/>
      <right/>
      <top style="medium">
        <color indexed="48"/>
      </top>
      <bottom style="thin">
        <color indexed="46"/>
      </bottom>
      <diagonal/>
    </border>
    <border>
      <left/>
      <right style="thin">
        <color indexed="46"/>
      </right>
      <top style="medium">
        <color indexed="48"/>
      </top>
      <bottom style="thin">
        <color indexed="46"/>
      </bottom>
      <diagonal/>
    </border>
    <border>
      <left style="double">
        <color indexed="14"/>
      </left>
      <right style="thin">
        <color indexed="46"/>
      </right>
      <top style="double">
        <color indexed="14"/>
      </top>
      <bottom style="thin">
        <color indexed="46"/>
      </bottom>
      <diagonal/>
    </border>
    <border>
      <left style="thin">
        <color indexed="46"/>
      </left>
      <right style="thin">
        <color indexed="46"/>
      </right>
      <top style="double">
        <color indexed="14"/>
      </top>
      <bottom style="thin">
        <color indexed="46"/>
      </bottom>
      <diagonal/>
    </border>
    <border>
      <left style="thin">
        <color indexed="46"/>
      </left>
      <right style="double">
        <color indexed="14"/>
      </right>
      <top style="double">
        <color indexed="14"/>
      </top>
      <bottom style="thin">
        <color indexed="46"/>
      </bottom>
      <diagonal/>
    </border>
    <border>
      <left style="double">
        <color indexed="14"/>
      </left>
      <right style="thin">
        <color indexed="46"/>
      </right>
      <top style="thin">
        <color indexed="46"/>
      </top>
      <bottom style="thin">
        <color indexed="46"/>
      </bottom>
      <diagonal/>
    </border>
    <border>
      <left style="thin">
        <color indexed="46"/>
      </left>
      <right style="double">
        <color indexed="14"/>
      </right>
      <top style="thin">
        <color indexed="46"/>
      </top>
      <bottom style="thin">
        <color indexed="46"/>
      </bottom>
      <diagonal/>
    </border>
    <border>
      <left style="double">
        <color indexed="14"/>
      </left>
      <right/>
      <top style="thin">
        <color indexed="46"/>
      </top>
      <bottom/>
      <diagonal/>
    </border>
    <border>
      <left/>
      <right style="double">
        <color indexed="14"/>
      </right>
      <top style="thin">
        <color indexed="46"/>
      </top>
      <bottom/>
      <diagonal/>
    </border>
    <border>
      <left style="double">
        <color indexed="14"/>
      </left>
      <right/>
      <top/>
      <bottom style="thin">
        <color indexed="46"/>
      </bottom>
      <diagonal/>
    </border>
    <border>
      <left/>
      <right style="double">
        <color indexed="14"/>
      </right>
      <top/>
      <bottom style="thin">
        <color indexed="46"/>
      </bottom>
      <diagonal/>
    </border>
    <border>
      <left style="double">
        <color indexed="14"/>
      </left>
      <right style="thin">
        <color indexed="46"/>
      </right>
      <top style="thin">
        <color indexed="46"/>
      </top>
      <bottom style="double">
        <color indexed="14"/>
      </bottom>
      <diagonal/>
    </border>
    <border>
      <left style="thin">
        <color indexed="46"/>
      </left>
      <right style="thin">
        <color indexed="46"/>
      </right>
      <top style="thin">
        <color indexed="46"/>
      </top>
      <bottom style="double">
        <color indexed="14"/>
      </bottom>
      <diagonal/>
    </border>
    <border>
      <left style="thin">
        <color indexed="46"/>
      </left>
      <right style="double">
        <color indexed="14"/>
      </right>
      <top style="thin">
        <color indexed="46"/>
      </top>
      <bottom style="double">
        <color indexed="14"/>
      </bottom>
      <diagonal/>
    </border>
    <border>
      <left style="thin">
        <color rgb="FFFF0000"/>
      </left>
      <right style="thin">
        <color rgb="FFCC99FF"/>
      </right>
      <top style="thin">
        <color rgb="FFFF0000"/>
      </top>
      <bottom style="thin">
        <color rgb="FFCC99FF"/>
      </bottom>
      <diagonal/>
    </border>
    <border>
      <left style="thin">
        <color rgb="FFCC99FF"/>
      </left>
      <right style="thin">
        <color rgb="FFFF0000"/>
      </right>
      <top style="thin">
        <color rgb="FFFF0000"/>
      </top>
      <bottom style="thin">
        <color rgb="FFCC99FF"/>
      </bottom>
      <diagonal/>
    </border>
    <border>
      <left style="thin">
        <color rgb="FFFF0000"/>
      </left>
      <right style="thin">
        <color rgb="FFBC85F7"/>
      </right>
      <top style="thin">
        <color rgb="FFFF0000"/>
      </top>
      <bottom style="thin">
        <color rgb="FFBC85F7"/>
      </bottom>
      <diagonal/>
    </border>
    <border>
      <left style="thin">
        <color rgb="FFBC85F7"/>
      </left>
      <right style="thin">
        <color rgb="FFFF0000"/>
      </right>
      <top style="thin">
        <color rgb="FFFF0000"/>
      </top>
      <bottom style="thin">
        <color rgb="FFBC85F7"/>
      </bottom>
      <diagonal/>
    </border>
    <border>
      <left style="thin">
        <color indexed="10"/>
      </left>
      <right style="thin">
        <color rgb="FFCC99FF"/>
      </right>
      <top style="thin">
        <color rgb="FFCC99FF"/>
      </top>
      <bottom style="thin">
        <color rgb="FFCC99FF"/>
      </bottom>
      <diagonal/>
    </border>
    <border>
      <left style="thin">
        <color rgb="FFCC99FF"/>
      </left>
      <right style="thin">
        <color indexed="10"/>
      </right>
      <top style="thin">
        <color rgb="FFCC99FF"/>
      </top>
      <bottom style="thin">
        <color rgb="FFCC99FF"/>
      </bottom>
      <diagonal/>
    </border>
    <border>
      <left style="thin">
        <color rgb="FFFF0000"/>
      </left>
      <right style="thin">
        <color rgb="FFBC85F7"/>
      </right>
      <top style="thin">
        <color rgb="FFBC85F7"/>
      </top>
      <bottom style="thin">
        <color rgb="FFBC85F7"/>
      </bottom>
      <diagonal/>
    </border>
    <border>
      <left style="thin">
        <color rgb="FFBC85F7"/>
      </left>
      <right style="thin">
        <color rgb="FFFF0000"/>
      </right>
      <top style="thin">
        <color rgb="FFBC85F7"/>
      </top>
      <bottom style="thin">
        <color rgb="FFBC85F7"/>
      </bottom>
      <diagonal/>
    </border>
    <border>
      <left style="thin">
        <color rgb="FFCC99FF"/>
      </left>
      <right style="thin">
        <color rgb="FFFF0000"/>
      </right>
      <top/>
      <bottom style="thin">
        <color rgb="FFCC99FF"/>
      </bottom>
      <diagonal/>
    </border>
    <border>
      <left style="thin">
        <color rgb="FFFF0000"/>
      </left>
      <right style="thin">
        <color rgb="FFCC99FF"/>
      </right>
      <top style="thin">
        <color rgb="FFCC99FF"/>
      </top>
      <bottom style="thin">
        <color rgb="FFFF0000"/>
      </bottom>
      <diagonal/>
    </border>
    <border>
      <left style="thin">
        <color rgb="FFCC99FF"/>
      </left>
      <right style="thin">
        <color rgb="FFCC99FF"/>
      </right>
      <top style="thin">
        <color rgb="FFCC99FF"/>
      </top>
      <bottom style="thin">
        <color rgb="FFFF0000"/>
      </bottom>
      <diagonal/>
    </border>
    <border>
      <left style="thin">
        <color rgb="FFCC99FF"/>
      </left>
      <right style="thin">
        <color rgb="FFFF0000"/>
      </right>
      <top style="thin">
        <color rgb="FFCC99FF"/>
      </top>
      <bottom style="thin">
        <color rgb="FFFF0000"/>
      </bottom>
      <diagonal/>
    </border>
    <border>
      <left style="medium">
        <color rgb="FFDD0806"/>
      </left>
      <right/>
      <top/>
      <bottom/>
      <diagonal/>
    </border>
    <border>
      <left/>
      <right style="thin">
        <color rgb="FFCC99FF"/>
      </right>
      <top/>
      <bottom/>
      <diagonal/>
    </border>
    <border>
      <left style="medium">
        <color indexed="10"/>
      </left>
      <right/>
      <top style="thin">
        <color indexed="46"/>
      </top>
      <bottom style="medium">
        <color indexed="10"/>
      </bottom>
      <diagonal/>
    </border>
    <border>
      <left style="thin">
        <color indexed="64"/>
      </left>
      <right style="thin">
        <color indexed="64"/>
      </right>
      <top style="thin">
        <color indexed="64"/>
      </top>
      <bottom style="thin">
        <color indexed="64"/>
      </bottom>
      <diagonal/>
    </border>
  </borders>
  <cellStyleXfs count="620">
    <xf numFmtId="0" fontId="0" fillId="0" borderId="0"/>
    <xf numFmtId="0" fontId="53" fillId="0" borderId="0" applyNumberFormat="0" applyFill="0" applyBorder="0" applyAlignment="0" applyProtection="0">
      <alignment vertical="top"/>
      <protection locked="0"/>
    </xf>
    <xf numFmtId="0" fontId="1" fillId="0" borderId="0"/>
    <xf numFmtId="0" fontId="40" fillId="0" borderId="0"/>
    <xf numFmtId="9" fontId="73" fillId="0" borderId="0" applyFon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155" fillId="0" borderId="15" applyFill="0" applyAlignment="0">
      <alignment horizontal="center" vertical="center" wrapText="1"/>
    </xf>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cellStyleXfs>
  <cellXfs count="1144">
    <xf numFmtId="0" fontId="0" fillId="0" borderId="0" xfId="0"/>
    <xf numFmtId="0" fontId="2" fillId="0" borderId="0" xfId="0" applyFont="1" applyFill="1" applyBorder="1" applyAlignment="1" applyProtection="1">
      <alignment horizontal="center" vertical="center"/>
    </xf>
    <xf numFmtId="0" fontId="1" fillId="0" borderId="0" xfId="0" applyFont="1" applyFill="1" applyBorder="1" applyAlignment="1" applyProtection="1">
      <alignment horizontal="center" vertical="center"/>
    </xf>
    <xf numFmtId="0" fontId="8" fillId="0" borderId="0" xfId="0" applyFont="1" applyFill="1" applyBorder="1" applyAlignment="1" applyProtection="1">
      <alignment horizontal="center" vertical="center"/>
    </xf>
    <xf numFmtId="0" fontId="1" fillId="0" borderId="0" xfId="0" applyFont="1" applyBorder="1" applyAlignment="1" applyProtection="1">
      <alignment horizontal="center" vertical="center"/>
    </xf>
    <xf numFmtId="0" fontId="8" fillId="0" borderId="0" xfId="0" applyFont="1" applyBorder="1" applyAlignment="1" applyProtection="1">
      <alignment horizontal="center" vertical="center"/>
    </xf>
    <xf numFmtId="0" fontId="2" fillId="0" borderId="0" xfId="0" applyFont="1" applyBorder="1" applyAlignment="1" applyProtection="1">
      <alignment horizontal="center" vertical="center"/>
    </xf>
    <xf numFmtId="0" fontId="11" fillId="0" borderId="0" xfId="0" applyFont="1" applyFill="1" applyBorder="1" applyAlignment="1" applyProtection="1">
      <alignment horizontal="center" vertical="center" wrapText="1"/>
    </xf>
    <xf numFmtId="0" fontId="13" fillId="0" borderId="0" xfId="0" applyFont="1" applyFill="1" applyBorder="1" applyAlignment="1" applyProtection="1">
      <alignment horizontal="center" vertical="center" wrapText="1"/>
    </xf>
    <xf numFmtId="0" fontId="17" fillId="0" borderId="0" xfId="0" applyFont="1" applyFill="1" applyBorder="1" applyAlignment="1" applyProtection="1">
      <alignment horizontal="center" vertical="center" wrapText="1"/>
    </xf>
    <xf numFmtId="0" fontId="3" fillId="0" borderId="0" xfId="0" applyFont="1" applyFill="1" applyBorder="1" applyAlignment="1" applyProtection="1">
      <alignment vertical="center"/>
    </xf>
    <xf numFmtId="0" fontId="9" fillId="0" borderId="0" xfId="0" applyFont="1" applyFill="1" applyBorder="1" applyAlignment="1" applyProtection="1">
      <alignment vertical="center"/>
    </xf>
    <xf numFmtId="0" fontId="0" fillId="0" borderId="0" xfId="0" applyProtection="1"/>
    <xf numFmtId="0" fontId="1" fillId="0" borderId="0" xfId="0" applyFont="1" applyFill="1" applyAlignment="1" applyProtection="1">
      <alignment vertical="center"/>
    </xf>
    <xf numFmtId="0" fontId="21" fillId="0" borderId="0" xfId="0" applyFont="1" applyProtection="1"/>
    <xf numFmtId="0" fontId="17" fillId="0" borderId="1" xfId="0" applyFont="1" applyFill="1" applyBorder="1" applyAlignment="1" applyProtection="1">
      <alignment horizontal="center" vertical="center" wrapText="1"/>
    </xf>
    <xf numFmtId="0" fontId="3" fillId="0" borderId="1" xfId="0" applyFont="1" applyFill="1" applyBorder="1" applyAlignment="1" applyProtection="1">
      <alignment vertical="center"/>
    </xf>
    <xf numFmtId="0" fontId="3" fillId="0" borderId="2" xfId="0" applyFont="1" applyFill="1" applyBorder="1" applyAlignment="1" applyProtection="1">
      <alignment vertical="center"/>
    </xf>
    <xf numFmtId="0" fontId="9" fillId="0" borderId="1" xfId="0" applyFont="1" applyFill="1" applyBorder="1" applyAlignment="1" applyProtection="1">
      <alignment vertical="center"/>
    </xf>
    <xf numFmtId="0" fontId="3" fillId="0" borderId="3" xfId="0" applyFont="1" applyFill="1" applyBorder="1" applyAlignment="1" applyProtection="1">
      <alignment vertical="center"/>
    </xf>
    <xf numFmtId="0" fontId="24" fillId="0" borderId="0" xfId="0" applyFont="1" applyFill="1" applyBorder="1" applyAlignment="1" applyProtection="1">
      <alignment horizontal="center" vertical="center"/>
    </xf>
    <xf numFmtId="0" fontId="1" fillId="0" borderId="0" xfId="0" applyFont="1" applyFill="1" applyBorder="1" applyAlignment="1" applyProtection="1">
      <alignment horizontal="left" vertical="center"/>
    </xf>
    <xf numFmtId="0" fontId="1" fillId="0" borderId="0" xfId="0" applyFont="1" applyBorder="1" applyAlignment="1" applyProtection="1">
      <alignment horizontal="left" vertical="center"/>
    </xf>
    <xf numFmtId="0" fontId="2" fillId="0" borderId="0" xfId="0" applyFont="1" applyBorder="1" applyAlignment="1" applyProtection="1">
      <alignment horizontal="left" vertical="center"/>
    </xf>
    <xf numFmtId="0" fontId="27" fillId="0" borderId="0" xfId="0"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26" fillId="0" borderId="0" xfId="0" applyFont="1" applyFill="1" applyBorder="1" applyAlignment="1" applyProtection="1">
      <alignment horizontal="right" vertical="center"/>
    </xf>
    <xf numFmtId="0" fontId="32" fillId="0" borderId="0" xfId="0" applyFont="1" applyFill="1" applyBorder="1" applyAlignment="1" applyProtection="1">
      <alignment horizontal="center" vertical="center"/>
    </xf>
    <xf numFmtId="0" fontId="34" fillId="0" borderId="0" xfId="0" applyFont="1" applyFill="1" applyBorder="1" applyAlignment="1" applyProtection="1">
      <alignment horizontal="center" vertical="center"/>
    </xf>
    <xf numFmtId="0" fontId="33" fillId="0" borderId="0" xfId="0" applyFont="1" applyFill="1" applyBorder="1" applyAlignment="1" applyProtection="1">
      <alignment horizontal="center" vertical="center"/>
    </xf>
    <xf numFmtId="0" fontId="19" fillId="0" borderId="0" xfId="0" applyFont="1" applyFill="1" applyBorder="1" applyAlignment="1" applyProtection="1">
      <alignment horizontal="center" vertical="center"/>
    </xf>
    <xf numFmtId="0" fontId="30" fillId="0" borderId="0" xfId="0" applyFont="1" applyFill="1" applyBorder="1" applyAlignment="1" applyProtection="1">
      <alignment horizontal="center" vertical="center" wrapText="1"/>
    </xf>
    <xf numFmtId="0" fontId="35" fillId="0" borderId="0" xfId="0" applyFont="1" applyFill="1" applyBorder="1" applyAlignment="1" applyProtection="1">
      <alignment horizontal="center" vertical="center" wrapText="1"/>
    </xf>
    <xf numFmtId="0" fontId="38" fillId="0" borderId="0" xfId="0" applyFont="1" applyFill="1" applyBorder="1" applyAlignment="1" applyProtection="1">
      <alignment horizontal="center" vertical="center"/>
    </xf>
    <xf numFmtId="0" fontId="39" fillId="0" borderId="0" xfId="0" applyFont="1" applyFill="1" applyBorder="1" applyAlignment="1" applyProtection="1">
      <alignment horizontal="center" vertical="center"/>
    </xf>
    <xf numFmtId="0" fontId="31" fillId="0" borderId="0"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43" fillId="0" borderId="0" xfId="0" applyFont="1" applyProtection="1"/>
    <xf numFmtId="0" fontId="43" fillId="0" borderId="0" xfId="0" applyFont="1" applyAlignment="1" applyProtection="1">
      <alignment horizontal="center"/>
    </xf>
    <xf numFmtId="2" fontId="7" fillId="0" borderId="0" xfId="0" applyNumberFormat="1" applyFont="1" applyFill="1" applyBorder="1" applyAlignment="1" applyProtection="1">
      <alignment horizontal="center" vertical="center" textRotation="90"/>
    </xf>
    <xf numFmtId="0" fontId="5" fillId="0" borderId="0" xfId="0" applyFont="1" applyFill="1" applyBorder="1" applyAlignment="1" applyProtection="1">
      <alignment vertical="center"/>
    </xf>
    <xf numFmtId="0" fontId="9" fillId="0" borderId="0" xfId="0" applyFont="1" applyBorder="1" applyAlignment="1" applyProtection="1">
      <alignment vertical="center"/>
    </xf>
    <xf numFmtId="0" fontId="26" fillId="0" borderId="0" xfId="0" applyFont="1" applyFill="1" applyBorder="1" applyAlignment="1" applyProtection="1">
      <alignment vertical="center"/>
    </xf>
    <xf numFmtId="0" fontId="20" fillId="0" borderId="0" xfId="0" applyFont="1" applyBorder="1" applyAlignment="1" applyProtection="1">
      <alignment vertical="center" wrapText="1"/>
    </xf>
    <xf numFmtId="0" fontId="58" fillId="8" borderId="17" xfId="0" applyFont="1" applyFill="1" applyBorder="1" applyAlignment="1" applyProtection="1">
      <alignment horizontal="center" vertical="center" textRotation="90" wrapText="1"/>
    </xf>
    <xf numFmtId="0" fontId="52" fillId="4" borderId="15" xfId="0" applyFont="1" applyFill="1" applyBorder="1" applyAlignment="1" applyProtection="1">
      <alignment horizontal="center" vertical="center" textRotation="90" wrapText="1"/>
    </xf>
    <xf numFmtId="0" fontId="58" fillId="8" borderId="15" xfId="0" applyFont="1" applyFill="1" applyBorder="1" applyAlignment="1" applyProtection="1">
      <alignment horizontal="center" vertical="center" textRotation="90" wrapText="1"/>
    </xf>
    <xf numFmtId="0" fontId="3" fillId="0" borderId="9" xfId="0" applyFont="1" applyFill="1" applyBorder="1" applyAlignment="1" applyProtection="1">
      <alignment vertical="center"/>
    </xf>
    <xf numFmtId="0" fontId="9" fillId="6" borderId="1" xfId="0" applyFont="1" applyFill="1" applyBorder="1" applyAlignment="1" applyProtection="1">
      <alignment horizontal="center" vertical="center" textRotation="90" wrapText="1"/>
    </xf>
    <xf numFmtId="9" fontId="26" fillId="0" borderId="0" xfId="4" applyFont="1" applyFill="1" applyBorder="1" applyAlignment="1" applyProtection="1">
      <alignment horizontal="right" vertical="center"/>
    </xf>
    <xf numFmtId="9" fontId="31" fillId="0" borderId="0" xfId="4" applyFont="1" applyFill="1" applyBorder="1" applyAlignment="1" applyProtection="1">
      <alignment horizontal="center" vertical="center"/>
    </xf>
    <xf numFmtId="9" fontId="33" fillId="0" borderId="0" xfId="4" applyFont="1" applyFill="1" applyBorder="1" applyAlignment="1" applyProtection="1">
      <alignment horizontal="center" vertical="center"/>
    </xf>
    <xf numFmtId="9" fontId="34" fillId="0" borderId="0" xfId="4" applyFont="1" applyFill="1" applyBorder="1" applyAlignment="1" applyProtection="1">
      <alignment horizontal="center" vertical="center"/>
    </xf>
    <xf numFmtId="9" fontId="15" fillId="0" borderId="0" xfId="4" applyFont="1" applyFill="1" applyBorder="1" applyAlignment="1" applyProtection="1">
      <alignment vertical="center" wrapText="1"/>
    </xf>
    <xf numFmtId="0" fontId="76" fillId="0" borderId="0" xfId="0" applyFont="1" applyProtection="1"/>
    <xf numFmtId="0" fontId="77" fillId="0" borderId="0" xfId="0" applyFont="1" applyFill="1" applyBorder="1" applyAlignment="1" applyProtection="1">
      <alignment horizontal="center" vertical="center" wrapText="1"/>
    </xf>
    <xf numFmtId="0" fontId="4" fillId="0" borderId="0" xfId="0" applyFont="1" applyFill="1" applyBorder="1" applyAlignment="1" applyProtection="1">
      <alignment vertical="center"/>
    </xf>
    <xf numFmtId="0" fontId="34" fillId="0" borderId="0" xfId="0" applyFont="1" applyBorder="1" applyAlignment="1">
      <alignment horizontal="center" vertical="center"/>
    </xf>
    <xf numFmtId="9" fontId="34" fillId="0" borderId="0" xfId="4" applyFont="1" applyBorder="1" applyAlignment="1">
      <alignment horizontal="center" vertical="center"/>
    </xf>
    <xf numFmtId="9" fontId="34" fillId="0" borderId="0" xfId="4" applyFont="1" applyFill="1" applyBorder="1" applyAlignment="1">
      <alignment horizontal="center" vertical="center"/>
    </xf>
    <xf numFmtId="0" fontId="34" fillId="0" borderId="0" xfId="0" applyFont="1" applyFill="1" applyBorder="1" applyAlignment="1">
      <alignment horizontal="center" vertical="center"/>
    </xf>
    <xf numFmtId="0" fontId="0" fillId="0" borderId="0" xfId="0" applyBorder="1"/>
    <xf numFmtId="0" fontId="85" fillId="6" borderId="35" xfId="0" applyFont="1" applyFill="1" applyBorder="1" applyAlignment="1">
      <alignment horizontal="left" vertical="center"/>
    </xf>
    <xf numFmtId="0" fontId="28" fillId="6" borderId="35" xfId="0" applyFont="1" applyFill="1" applyBorder="1" applyAlignment="1">
      <alignment horizontal="left" vertical="center"/>
    </xf>
    <xf numFmtId="0" fontId="86" fillId="6" borderId="35" xfId="0" applyFont="1" applyFill="1" applyBorder="1" applyAlignment="1">
      <alignment horizontal="left" vertical="center"/>
    </xf>
    <xf numFmtId="0" fontId="86" fillId="6" borderId="35" xfId="0" applyFont="1" applyFill="1" applyBorder="1" applyAlignment="1">
      <alignment horizontal="center" vertical="center"/>
    </xf>
    <xf numFmtId="0" fontId="28" fillId="6" borderId="35" xfId="0" applyFont="1" applyFill="1" applyBorder="1" applyAlignment="1">
      <alignment horizontal="center" vertical="center"/>
    </xf>
    <xf numFmtId="0" fontId="0" fillId="0" borderId="0" xfId="0" applyAlignment="1" applyProtection="1">
      <alignment vertical="center" wrapText="1"/>
    </xf>
    <xf numFmtId="0" fontId="89" fillId="10" borderId="35" xfId="0" applyFont="1" applyFill="1" applyBorder="1" applyAlignment="1">
      <alignment horizontal="center" vertical="center"/>
    </xf>
    <xf numFmtId="0" fontId="93" fillId="10" borderId="35" xfId="0" applyFont="1" applyFill="1" applyBorder="1" applyAlignment="1" applyProtection="1">
      <alignment horizontal="center" vertical="center" wrapText="1"/>
    </xf>
    <xf numFmtId="0" fontId="94" fillId="5" borderId="35" xfId="0" applyFont="1" applyFill="1" applyBorder="1" applyAlignment="1" applyProtection="1">
      <alignment horizontal="center" vertical="center" wrapText="1"/>
    </xf>
    <xf numFmtId="0" fontId="0" fillId="5" borderId="35" xfId="0" applyFill="1" applyBorder="1" applyAlignment="1" applyProtection="1">
      <alignment horizontal="center" vertical="center" wrapText="1"/>
    </xf>
    <xf numFmtId="0" fontId="91" fillId="5" borderId="35" xfId="0" applyFont="1" applyFill="1" applyBorder="1" applyAlignment="1" applyProtection="1">
      <alignment horizontal="center" vertical="center" wrapText="1"/>
    </xf>
    <xf numFmtId="0" fontId="92" fillId="5" borderId="35" xfId="0" applyFont="1" applyFill="1" applyBorder="1" applyAlignment="1" applyProtection="1">
      <alignment horizontal="center" vertical="center" wrapText="1"/>
    </xf>
    <xf numFmtId="0" fontId="91" fillId="5" borderId="35" xfId="0" applyFont="1" applyFill="1" applyBorder="1" applyAlignment="1" applyProtection="1">
      <alignment horizontal="left" vertical="center" wrapText="1"/>
    </xf>
    <xf numFmtId="0" fontId="78" fillId="5" borderId="35" xfId="0" applyFont="1" applyFill="1" applyBorder="1" applyAlignment="1" applyProtection="1">
      <alignment horizontal="center" vertical="center" wrapText="1"/>
    </xf>
    <xf numFmtId="0" fontId="88" fillId="5" borderId="35" xfId="0" applyFont="1" applyFill="1" applyBorder="1" applyAlignment="1" applyProtection="1">
      <alignment vertical="center"/>
      <protection hidden="1"/>
    </xf>
    <xf numFmtId="0" fontId="87" fillId="5" borderId="35" xfId="0" applyFont="1" applyFill="1" applyBorder="1" applyAlignment="1" applyProtection="1">
      <alignment horizontal="left" vertical="center"/>
      <protection hidden="1"/>
    </xf>
    <xf numFmtId="0" fontId="41" fillId="5" borderId="1" xfId="3" applyFont="1" applyFill="1" applyBorder="1" applyAlignment="1" applyProtection="1">
      <alignment vertical="top" wrapText="1"/>
    </xf>
    <xf numFmtId="0" fontId="94" fillId="5" borderId="35" xfId="0" applyFont="1" applyFill="1" applyBorder="1" applyAlignment="1" applyProtection="1">
      <alignment horizontal="center" vertical="center" wrapText="1"/>
    </xf>
    <xf numFmtId="165" fontId="78" fillId="5" borderId="35" xfId="0" applyNumberFormat="1" applyFont="1" applyFill="1" applyBorder="1" applyAlignment="1" applyProtection="1">
      <alignment horizontal="center" vertical="center" wrapText="1"/>
    </xf>
    <xf numFmtId="0" fontId="0" fillId="0" borderId="0" xfId="0" applyAlignment="1">
      <alignment horizontal="center"/>
    </xf>
    <xf numFmtId="0" fontId="103" fillId="0" borderId="1" xfId="0" applyFont="1" applyBorder="1" applyAlignment="1" applyProtection="1">
      <alignment horizontal="center" vertical="center" wrapText="1"/>
    </xf>
    <xf numFmtId="0" fontId="104" fillId="0" borderId="1" xfId="0" applyFont="1" applyFill="1" applyBorder="1" applyAlignment="1" applyProtection="1">
      <alignment horizontal="center" vertical="center" wrapText="1"/>
    </xf>
    <xf numFmtId="0" fontId="100" fillId="4" borderId="1" xfId="0" applyFont="1" applyFill="1" applyBorder="1" applyAlignment="1" applyProtection="1">
      <alignment horizontal="center" vertical="center" wrapText="1"/>
    </xf>
    <xf numFmtId="0" fontId="112" fillId="4" borderId="1" xfId="3" applyFont="1" applyFill="1" applyBorder="1" applyAlignment="1" applyProtection="1">
      <alignment horizontal="center" vertical="center" wrapText="1"/>
    </xf>
    <xf numFmtId="0" fontId="112" fillId="5" borderId="1" xfId="3" applyFont="1" applyFill="1" applyBorder="1" applyAlignment="1" applyProtection="1">
      <alignment horizontal="center" vertical="center" wrapText="1"/>
    </xf>
    <xf numFmtId="0" fontId="41" fillId="4" borderId="1" xfId="3" applyFont="1" applyFill="1" applyBorder="1" applyAlignment="1" applyProtection="1">
      <alignment vertical="top" wrapText="1"/>
    </xf>
    <xf numFmtId="0" fontId="3" fillId="5" borderId="1" xfId="0" applyFont="1" applyFill="1" applyBorder="1" applyAlignment="1" applyProtection="1">
      <alignment horizontal="center" vertical="center" wrapText="1"/>
    </xf>
    <xf numFmtId="0" fontId="84" fillId="5" borderId="1" xfId="3" applyFont="1" applyFill="1" applyBorder="1" applyAlignment="1" applyProtection="1">
      <alignment horizontal="center" vertical="center" wrapText="1"/>
    </xf>
    <xf numFmtId="0" fontId="3" fillId="4" borderId="1" xfId="0" applyFont="1" applyFill="1" applyBorder="1" applyAlignment="1" applyProtection="1">
      <alignment horizontal="center" wrapText="1"/>
    </xf>
    <xf numFmtId="0" fontId="83" fillId="4" borderId="1" xfId="0" applyFont="1" applyFill="1" applyBorder="1" applyAlignment="1" applyProtection="1">
      <alignment vertical="center" wrapText="1"/>
    </xf>
    <xf numFmtId="0" fontId="3" fillId="4" borderId="1" xfId="0" applyFont="1" applyFill="1" applyBorder="1" applyAlignment="1" applyProtection="1">
      <alignment horizontal="right" vertical="center" wrapText="1"/>
    </xf>
    <xf numFmtId="0" fontId="9" fillId="4" borderId="1" xfId="0" applyFont="1" applyFill="1" applyBorder="1" applyAlignment="1" applyProtection="1">
      <alignment horizontal="center" vertical="center" textRotation="90" wrapText="1"/>
    </xf>
    <xf numFmtId="0" fontId="11" fillId="6" borderId="1" xfId="0" applyFont="1" applyFill="1" applyBorder="1" applyAlignment="1" applyProtection="1">
      <alignment horizontal="center" vertical="center" wrapText="1"/>
    </xf>
    <xf numFmtId="0" fontId="71" fillId="3" borderId="0" xfId="0" applyFont="1" applyFill="1" applyBorder="1" applyAlignment="1" applyProtection="1">
      <alignment vertical="center"/>
    </xf>
    <xf numFmtId="0" fontId="71" fillId="0" borderId="32" xfId="0" applyFont="1" applyFill="1" applyBorder="1" applyAlignment="1" applyProtection="1">
      <alignment vertical="center"/>
    </xf>
    <xf numFmtId="0" fontId="52" fillId="4" borderId="16" xfId="0" applyFont="1" applyFill="1" applyBorder="1" applyAlignment="1" applyProtection="1">
      <alignment horizontal="center" vertical="center" textRotation="90" wrapText="1"/>
    </xf>
    <xf numFmtId="0" fontId="3" fillId="0" borderId="8" xfId="0" applyFont="1" applyFill="1" applyBorder="1" applyAlignment="1" applyProtection="1">
      <alignment vertical="center"/>
    </xf>
    <xf numFmtId="0" fontId="3" fillId="0" borderId="44" xfId="0" applyFont="1" applyFill="1" applyBorder="1" applyAlignment="1" applyProtection="1">
      <alignment vertical="center"/>
    </xf>
    <xf numFmtId="0" fontId="66" fillId="0" borderId="0" xfId="0" applyFont="1" applyFill="1" applyBorder="1" applyAlignment="1" applyProtection="1"/>
    <xf numFmtId="0" fontId="136" fillId="0" borderId="1" xfId="0" applyFont="1" applyFill="1" applyBorder="1" applyAlignment="1" applyProtection="1">
      <alignment horizontal="center" vertical="center" wrapText="1"/>
    </xf>
    <xf numFmtId="0" fontId="136" fillId="12" borderId="1" xfId="0" applyFont="1" applyFill="1" applyBorder="1" applyAlignment="1" applyProtection="1">
      <alignment horizontal="center" vertical="center" wrapText="1"/>
    </xf>
    <xf numFmtId="0" fontId="68" fillId="0" borderId="0" xfId="0" applyFont="1" applyFill="1" applyBorder="1" applyAlignment="1" applyProtection="1"/>
    <xf numFmtId="0" fontId="67" fillId="0" borderId="0" xfId="0" applyFont="1" applyFill="1" applyBorder="1" applyAlignment="1" applyProtection="1"/>
    <xf numFmtId="0" fontId="19" fillId="0" borderId="0" xfId="0" applyFont="1" applyFill="1" applyBorder="1" applyAlignment="1" applyProtection="1">
      <alignment vertical="center"/>
    </xf>
    <xf numFmtId="0" fontId="29" fillId="0" borderId="1" xfId="0" applyFont="1" applyFill="1" applyBorder="1" applyAlignment="1" applyProtection="1">
      <alignment horizontal="center" vertical="center" textRotation="90" wrapText="1"/>
    </xf>
    <xf numFmtId="0" fontId="36" fillId="0" borderId="1" xfId="0" applyFont="1" applyFill="1" applyBorder="1" applyAlignment="1" applyProtection="1">
      <alignment horizontal="center" vertical="center" textRotation="90" wrapText="1"/>
    </xf>
    <xf numFmtId="0" fontId="65" fillId="12" borderId="1" xfId="1" applyFont="1" applyFill="1" applyBorder="1" applyAlignment="1" applyProtection="1">
      <alignment horizontal="center" vertical="center" wrapText="1"/>
    </xf>
    <xf numFmtId="0" fontId="109" fillId="12" borderId="1" xfId="0" applyFont="1" applyFill="1" applyBorder="1" applyAlignment="1" applyProtection="1">
      <alignment horizontal="center" vertical="center" wrapText="1"/>
    </xf>
    <xf numFmtId="0" fontId="135" fillId="12" borderId="1" xfId="0" applyFont="1" applyFill="1" applyBorder="1" applyAlignment="1" applyProtection="1">
      <alignment horizontal="center" vertical="center" wrapText="1"/>
    </xf>
    <xf numFmtId="1" fontId="109" fillId="12" borderId="1" xfId="0" applyNumberFormat="1" applyFont="1" applyFill="1" applyBorder="1" applyAlignment="1" applyProtection="1">
      <alignment horizontal="center" vertical="center" wrapText="1"/>
    </xf>
    <xf numFmtId="0" fontId="103" fillId="12" borderId="1" xfId="0" applyFont="1" applyFill="1" applyBorder="1" applyAlignment="1" applyProtection="1">
      <alignment horizontal="center" vertical="center" wrapText="1"/>
    </xf>
    <xf numFmtId="0" fontId="19" fillId="12" borderId="1" xfId="0" applyFont="1" applyFill="1" applyBorder="1" applyAlignment="1" applyProtection="1">
      <alignment horizontal="center" vertical="center" wrapText="1"/>
    </xf>
    <xf numFmtId="0" fontId="109" fillId="0" borderId="1" xfId="0" applyFont="1" applyFill="1" applyBorder="1" applyAlignment="1" applyProtection="1">
      <alignment horizontal="center" vertical="center" wrapText="1"/>
    </xf>
    <xf numFmtId="0" fontId="19" fillId="0" borderId="1" xfId="0" applyFont="1" applyFill="1" applyBorder="1" applyAlignment="1" applyProtection="1">
      <alignment horizontal="left" vertical="center" wrapText="1"/>
    </xf>
    <xf numFmtId="0" fontId="138" fillId="0" borderId="1" xfId="0" applyFont="1" applyFill="1" applyBorder="1" applyAlignment="1" applyProtection="1">
      <alignment horizontal="center" vertical="center" wrapText="1"/>
    </xf>
    <xf numFmtId="0" fontId="137" fillId="0" borderId="1" xfId="0" applyFont="1" applyFill="1" applyBorder="1" applyAlignment="1" applyProtection="1">
      <alignment horizontal="center" vertical="center" wrapText="1"/>
    </xf>
    <xf numFmtId="1" fontId="109" fillId="0" borderId="1" xfId="0" applyNumberFormat="1" applyFont="1" applyFill="1" applyBorder="1" applyAlignment="1" applyProtection="1">
      <alignment horizontal="center" vertical="center" wrapText="1"/>
    </xf>
    <xf numFmtId="0" fontId="103" fillId="5" borderId="1" xfId="0" applyFont="1" applyFill="1" applyBorder="1" applyAlignment="1" applyProtection="1">
      <alignment horizontal="center" vertical="center" wrapText="1"/>
    </xf>
    <xf numFmtId="0" fontId="109" fillId="0" borderId="1" xfId="0" applyFont="1" applyFill="1" applyBorder="1" applyAlignment="1" applyProtection="1">
      <alignment horizontal="center" vertical="center"/>
    </xf>
    <xf numFmtId="1" fontId="103" fillId="0" borderId="1" xfId="0" applyNumberFormat="1" applyFont="1" applyFill="1" applyBorder="1" applyAlignment="1" applyProtection="1">
      <alignment horizontal="center" vertical="center"/>
    </xf>
    <xf numFmtId="0" fontId="107" fillId="0" borderId="1" xfId="0" applyFont="1" applyFill="1" applyBorder="1" applyAlignment="1" applyProtection="1">
      <alignment vertical="center"/>
    </xf>
    <xf numFmtId="0" fontId="38" fillId="0" borderId="1" xfId="0" applyFont="1" applyFill="1" applyBorder="1" applyAlignment="1" applyProtection="1">
      <alignment horizontal="center" vertical="center"/>
    </xf>
    <xf numFmtId="0" fontId="31" fillId="0"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xf>
    <xf numFmtId="9" fontId="9" fillId="0" borderId="1" xfId="4" applyFont="1" applyBorder="1" applyAlignment="1" applyProtection="1">
      <alignment horizontal="center" vertical="center"/>
    </xf>
    <xf numFmtId="0" fontId="58" fillId="0" borderId="1" xfId="0" applyFont="1" applyBorder="1" applyAlignment="1" applyProtection="1">
      <alignment horizontal="center" vertical="center"/>
    </xf>
    <xf numFmtId="9" fontId="74" fillId="0" borderId="0" xfId="4" applyFont="1" applyFill="1" applyBorder="1" applyAlignment="1" applyProtection="1">
      <alignment vertical="center" wrapText="1"/>
    </xf>
    <xf numFmtId="9" fontId="54" fillId="0" borderId="0" xfId="4" applyFont="1" applyBorder="1" applyAlignment="1" applyProtection="1">
      <alignment vertical="center" wrapText="1"/>
    </xf>
    <xf numFmtId="0" fontId="55" fillId="0" borderId="0" xfId="0" applyFont="1" applyBorder="1" applyAlignment="1" applyProtection="1">
      <alignment vertical="center" wrapText="1"/>
    </xf>
    <xf numFmtId="0" fontId="146" fillId="0" borderId="1" xfId="0" applyFont="1" applyFill="1" applyBorder="1" applyAlignment="1" applyProtection="1">
      <alignment vertical="center"/>
    </xf>
    <xf numFmtId="0" fontId="146" fillId="0" borderId="1" xfId="0" applyFont="1" applyFill="1" applyBorder="1" applyAlignment="1" applyProtection="1">
      <alignment vertical="center" wrapText="1"/>
    </xf>
    <xf numFmtId="0" fontId="22" fillId="0" borderId="1" xfId="0" applyFont="1" applyFill="1" applyBorder="1" applyAlignment="1" applyProtection="1">
      <alignment vertical="center"/>
    </xf>
    <xf numFmtId="0" fontId="9" fillId="0" borderId="1" xfId="0" applyFont="1" applyBorder="1" applyAlignment="1" applyProtection="1">
      <alignment horizontal="center" vertical="center"/>
    </xf>
    <xf numFmtId="0" fontId="9" fillId="0" borderId="1" xfId="0" applyFont="1" applyBorder="1" applyAlignment="1" applyProtection="1">
      <alignment horizontal="center" vertical="center" wrapText="1"/>
    </xf>
    <xf numFmtId="9" fontId="9" fillId="0" borderId="1" xfId="4" applyFont="1" applyBorder="1" applyAlignment="1" applyProtection="1">
      <alignment horizontal="center" vertical="center" wrapText="1"/>
    </xf>
    <xf numFmtId="0" fontId="18" fillId="0" borderId="1"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42" fillId="0" borderId="0" xfId="0" applyFont="1" applyFill="1" applyBorder="1" applyAlignment="1" applyProtection="1">
      <alignment vertical="center" wrapText="1"/>
    </xf>
    <xf numFmtId="0" fontId="0" fillId="0" borderId="1" xfId="0" applyBorder="1" applyProtection="1"/>
    <xf numFmtId="0" fontId="4" fillId="0" borderId="1" xfId="0" applyFont="1" applyBorder="1" applyAlignment="1" applyProtection="1">
      <alignment horizontal="center" vertical="center" wrapText="1"/>
    </xf>
    <xf numFmtId="0" fontId="102" fillId="0" borderId="1" xfId="0" applyFont="1" applyBorder="1" applyAlignment="1" applyProtection="1">
      <alignment horizontal="center" vertical="center" wrapText="1"/>
    </xf>
    <xf numFmtId="0" fontId="6" fillId="0" borderId="1" xfId="0" applyFont="1" applyBorder="1" applyAlignment="1" applyProtection="1">
      <alignment horizontal="left" vertical="center" wrapText="1"/>
    </xf>
    <xf numFmtId="0" fontId="100" fillId="0" borderId="1" xfId="0" applyFont="1" applyBorder="1" applyAlignment="1" applyProtection="1">
      <alignment horizontal="center" vertical="center" wrapText="1"/>
    </xf>
    <xf numFmtId="1" fontId="101" fillId="0" borderId="1" xfId="0" applyNumberFormat="1" applyFont="1" applyBorder="1" applyAlignment="1" applyProtection="1">
      <alignment horizontal="center" vertical="center"/>
    </xf>
    <xf numFmtId="0" fontId="102" fillId="0" borderId="1" xfId="0" applyFont="1" applyBorder="1" applyAlignment="1">
      <alignment horizontal="center" vertical="center" wrapText="1"/>
    </xf>
    <xf numFmtId="0" fontId="56" fillId="0" borderId="1" xfId="0" applyFont="1" applyFill="1" applyBorder="1" applyAlignment="1" applyProtection="1">
      <alignment wrapText="1"/>
    </xf>
    <xf numFmtId="0" fontId="152" fillId="0" borderId="1" xfId="0" applyFont="1" applyFill="1" applyBorder="1" applyAlignment="1" applyProtection="1">
      <alignment wrapText="1"/>
    </xf>
    <xf numFmtId="2" fontId="139" fillId="0" borderId="0" xfId="4" applyNumberFormat="1" applyFont="1" applyBorder="1" applyAlignment="1" applyProtection="1">
      <alignment vertical="center" wrapText="1"/>
    </xf>
    <xf numFmtId="9" fontId="150" fillId="0" borderId="0" xfId="4" applyFont="1" applyFill="1" applyBorder="1" applyAlignment="1" applyProtection="1">
      <alignment vertical="center" wrapText="1"/>
    </xf>
    <xf numFmtId="9" fontId="139" fillId="0" borderId="0" xfId="4" applyFont="1" applyBorder="1" applyAlignment="1" applyProtection="1">
      <alignment vertical="center" wrapText="1"/>
    </xf>
    <xf numFmtId="1" fontId="139" fillId="0" borderId="0" xfId="4" applyNumberFormat="1" applyFont="1" applyBorder="1" applyAlignment="1" applyProtection="1">
      <alignment vertical="center" wrapText="1"/>
    </xf>
    <xf numFmtId="2" fontId="139" fillId="0" borderId="3" xfId="0" applyNumberFormat="1" applyFont="1" applyFill="1" applyBorder="1" applyAlignment="1" applyProtection="1">
      <alignment horizontal="center" vertical="center"/>
    </xf>
    <xf numFmtId="9" fontId="139" fillId="0" borderId="0" xfId="4" applyFont="1" applyBorder="1" applyAlignment="1" applyProtection="1">
      <alignment horizontal="center" vertical="center" wrapText="1"/>
    </xf>
    <xf numFmtId="0" fontId="6" fillId="0" borderId="5" xfId="0" applyFont="1" applyFill="1" applyBorder="1" applyAlignment="1" applyProtection="1">
      <alignment horizontal="center" vertical="center"/>
    </xf>
    <xf numFmtId="0" fontId="6" fillId="0" borderId="6" xfId="0" applyFont="1" applyFill="1" applyBorder="1" applyAlignment="1" applyProtection="1">
      <alignment horizontal="center" vertical="center"/>
    </xf>
    <xf numFmtId="0" fontId="9" fillId="0" borderId="0" xfId="0" applyFont="1" applyBorder="1" applyAlignment="1" applyProtection="1">
      <alignment vertical="center" wrapText="1"/>
    </xf>
    <xf numFmtId="0" fontId="139" fillId="0" borderId="0" xfId="0" applyFont="1" applyFill="1" applyBorder="1" applyAlignment="1" applyProtection="1">
      <alignment vertical="center"/>
    </xf>
    <xf numFmtId="9" fontId="66" fillId="0" borderId="0" xfId="4" applyFont="1" applyFill="1" applyBorder="1" applyAlignment="1" applyProtection="1">
      <alignment vertical="center"/>
    </xf>
    <xf numFmtId="9" fontId="150" fillId="0" borderId="0" xfId="4" applyFont="1" applyFill="1" applyBorder="1" applyAlignment="1" applyProtection="1">
      <alignment vertical="center"/>
    </xf>
    <xf numFmtId="9" fontId="3" fillId="0" borderId="0" xfId="4" applyFont="1" applyBorder="1" applyAlignment="1" applyProtection="1">
      <alignment vertical="center"/>
    </xf>
    <xf numFmtId="9" fontId="74" fillId="0" borderId="0" xfId="4" applyFont="1" applyFill="1" applyBorder="1" applyAlignment="1" applyProtection="1">
      <alignment horizontal="center" vertical="center" wrapText="1"/>
    </xf>
    <xf numFmtId="9" fontId="150" fillId="0" borderId="0" xfId="4" applyFont="1" applyFill="1" applyBorder="1" applyAlignment="1" applyProtection="1">
      <alignment horizontal="center" vertical="center" wrapText="1"/>
    </xf>
    <xf numFmtId="9" fontId="140" fillId="0" borderId="0" xfId="4" applyFont="1" applyBorder="1" applyAlignment="1" applyProtection="1">
      <alignment horizontal="center" vertical="center" wrapText="1"/>
    </xf>
    <xf numFmtId="1" fontId="139" fillId="0" borderId="0" xfId="4" applyNumberFormat="1" applyFont="1" applyBorder="1" applyAlignment="1" applyProtection="1">
      <alignment horizontal="center" vertical="center" wrapText="1"/>
    </xf>
    <xf numFmtId="0" fontId="9" fillId="0" borderId="49" xfId="0" applyFont="1" applyBorder="1" applyAlignment="1" applyProtection="1">
      <alignment horizontal="center" vertical="center" wrapText="1"/>
    </xf>
    <xf numFmtId="0" fontId="139" fillId="0" borderId="49" xfId="0" applyFont="1" applyFill="1" applyBorder="1" applyAlignment="1" applyProtection="1">
      <alignment horizontal="center" vertical="center"/>
    </xf>
    <xf numFmtId="0" fontId="34" fillId="0" borderId="0" xfId="0" applyFont="1" applyFill="1" applyBorder="1" applyAlignment="1" applyProtection="1">
      <alignment vertical="center"/>
    </xf>
    <xf numFmtId="0" fontId="63" fillId="0" borderId="5" xfId="0" applyFont="1" applyFill="1" applyBorder="1" applyAlignment="1" applyProtection="1">
      <alignment horizontal="center" vertical="center"/>
    </xf>
    <xf numFmtId="9" fontId="34" fillId="0" borderId="5" xfId="4" applyFont="1" applyFill="1" applyBorder="1" applyAlignment="1" applyProtection="1">
      <alignment vertical="center"/>
    </xf>
    <xf numFmtId="1" fontId="139" fillId="0" borderId="1" xfId="4" applyNumberFormat="1" applyFont="1" applyBorder="1" applyAlignment="1" applyProtection="1">
      <alignment horizontal="center" vertical="center" wrapText="1"/>
    </xf>
    <xf numFmtId="0" fontId="0" fillId="0" borderId="5" xfId="0" applyBorder="1" applyProtection="1"/>
    <xf numFmtId="0" fontId="0" fillId="0" borderId="49" xfId="0" applyBorder="1" applyProtection="1"/>
    <xf numFmtId="1" fontId="99" fillId="0" borderId="49" xfId="0" applyNumberFormat="1" applyFont="1" applyBorder="1" applyAlignment="1" applyProtection="1">
      <alignment horizontal="center" vertical="center"/>
    </xf>
    <xf numFmtId="1" fontId="105" fillId="0" borderId="49" xfId="0" applyNumberFormat="1" applyFont="1" applyBorder="1" applyAlignment="1" applyProtection="1">
      <alignment horizontal="center" vertical="center"/>
    </xf>
    <xf numFmtId="0" fontId="106" fillId="0" borderId="3" xfId="0" applyFont="1" applyBorder="1" applyAlignment="1" applyProtection="1">
      <alignment horizontal="center" vertical="center"/>
    </xf>
    <xf numFmtId="0" fontId="153" fillId="0" borderId="3" xfId="0" applyFont="1" applyFill="1" applyBorder="1" applyAlignment="1" applyProtection="1">
      <alignment wrapText="1"/>
    </xf>
    <xf numFmtId="0" fontId="6" fillId="0" borderId="5" xfId="0" applyFont="1" applyBorder="1" applyAlignment="1" applyProtection="1">
      <alignment vertical="center" wrapText="1"/>
    </xf>
    <xf numFmtId="0" fontId="104" fillId="0" borderId="49" xfId="0" applyFont="1" applyFill="1" applyBorder="1" applyAlignment="1" applyProtection="1">
      <alignment horizontal="center" vertical="center" wrapText="1"/>
    </xf>
    <xf numFmtId="0" fontId="17" fillId="0" borderId="49" xfId="0" applyFont="1" applyFill="1" applyBorder="1" applyAlignment="1" applyProtection="1">
      <alignment horizontal="center" vertical="center" wrapText="1"/>
    </xf>
    <xf numFmtId="0" fontId="98" fillId="0" borderId="49" xfId="0" applyFont="1" applyFill="1" applyBorder="1" applyAlignment="1" applyProtection="1">
      <alignment horizontal="center" vertical="center" wrapText="1"/>
    </xf>
    <xf numFmtId="0" fontId="76" fillId="0" borderId="5" xfId="0" applyFont="1" applyBorder="1" applyAlignment="1" applyProtection="1">
      <alignment horizontal="center" vertical="center"/>
    </xf>
    <xf numFmtId="0" fontId="103" fillId="0" borderId="49" xfId="0" applyFont="1" applyBorder="1" applyAlignment="1" applyProtection="1">
      <alignment horizontal="center" vertical="center" wrapText="1"/>
    </xf>
    <xf numFmtId="0" fontId="6" fillId="0" borderId="5" xfId="0" applyFont="1" applyBorder="1" applyAlignment="1" applyProtection="1">
      <alignment vertical="center"/>
    </xf>
    <xf numFmtId="49" fontId="139" fillId="0" borderId="1" xfId="0" applyNumberFormat="1" applyFont="1" applyFill="1" applyBorder="1" applyAlignment="1" applyProtection="1">
      <alignment horizontal="center" vertical="center"/>
    </xf>
    <xf numFmtId="0" fontId="9" fillId="0" borderId="1" xfId="0" applyNumberFormat="1" applyFont="1" applyFill="1" applyBorder="1" applyAlignment="1" applyProtection="1">
      <alignment vertical="center"/>
    </xf>
    <xf numFmtId="0" fontId="19" fillId="0" borderId="1" xfId="0" applyFont="1" applyFill="1" applyBorder="1" applyAlignment="1" applyProtection="1">
      <alignment horizontal="center" vertical="center"/>
    </xf>
    <xf numFmtId="164" fontId="29" fillId="0" borderId="1" xfId="0" applyNumberFormat="1" applyFont="1" applyFill="1" applyBorder="1" applyAlignment="1" applyProtection="1">
      <alignment horizontal="center" vertical="center" wrapText="1"/>
    </xf>
    <xf numFmtId="0" fontId="57" fillId="6" borderId="26" xfId="0" applyFont="1" applyFill="1" applyBorder="1" applyAlignment="1" applyProtection="1">
      <alignment horizontal="center" vertical="center" textRotation="90" wrapText="1"/>
    </xf>
    <xf numFmtId="0" fontId="42" fillId="6" borderId="15" xfId="0" applyFont="1" applyFill="1" applyBorder="1" applyAlignment="1" applyProtection="1">
      <alignment horizontal="center" vertical="center" textRotation="90" wrapText="1"/>
    </xf>
    <xf numFmtId="0" fontId="57" fillId="6" borderId="15" xfId="0" applyFont="1" applyFill="1" applyBorder="1" applyAlignment="1" applyProtection="1">
      <alignment horizontal="center" vertical="center" textRotation="90" wrapText="1"/>
    </xf>
    <xf numFmtId="0" fontId="42" fillId="6" borderId="27" xfId="0" applyFont="1" applyFill="1" applyBorder="1" applyAlignment="1" applyProtection="1">
      <alignment horizontal="center" vertical="center" textRotation="90" wrapText="1"/>
    </xf>
    <xf numFmtId="0" fontId="18" fillId="0" borderId="11" xfId="0" applyFont="1" applyFill="1" applyBorder="1" applyAlignment="1" applyProtection="1">
      <alignment horizontal="center" vertical="center" textRotation="90"/>
    </xf>
    <xf numFmtId="1" fontId="25" fillId="12" borderId="11" xfId="0" applyNumberFormat="1" applyFont="1" applyFill="1" applyBorder="1" applyAlignment="1" applyProtection="1">
      <alignment horizontal="center" vertical="center"/>
    </xf>
    <xf numFmtId="1" fontId="108" fillId="0" borderId="11" xfId="0" applyNumberFormat="1" applyFont="1" applyFill="1" applyBorder="1" applyAlignment="1" applyProtection="1">
      <alignment horizontal="center" vertical="center"/>
    </xf>
    <xf numFmtId="0" fontId="30" fillId="0" borderId="49" xfId="0" applyFont="1" applyFill="1" applyBorder="1" applyAlignment="1" applyProtection="1">
      <alignment horizontal="center" vertical="center" wrapText="1"/>
    </xf>
    <xf numFmtId="0" fontId="35" fillId="0" borderId="49" xfId="0" applyFont="1" applyFill="1" applyBorder="1" applyAlignment="1" applyProtection="1">
      <alignment horizontal="center" vertical="center" wrapText="1"/>
    </xf>
    <xf numFmtId="0" fontId="25" fillId="12" borderId="5" xfId="0" applyFont="1" applyFill="1" applyBorder="1" applyAlignment="1" applyProtection="1">
      <alignment horizontal="center" vertical="center" wrapText="1"/>
    </xf>
    <xf numFmtId="0" fontId="103" fillId="0" borderId="5" xfId="0" applyFont="1" applyFill="1" applyBorder="1" applyAlignment="1" applyProtection="1">
      <alignment horizontal="center" vertical="center" wrapText="1"/>
    </xf>
    <xf numFmtId="0" fontId="146" fillId="0" borderId="3" xfId="0" applyFont="1" applyFill="1" applyBorder="1" applyAlignment="1" applyProtection="1">
      <alignment vertical="center" wrapText="1"/>
    </xf>
    <xf numFmtId="0" fontId="18" fillId="0" borderId="49" xfId="0" applyFont="1" applyFill="1" applyBorder="1" applyAlignment="1" applyProtection="1">
      <alignment horizontal="left" vertical="center"/>
    </xf>
    <xf numFmtId="0" fontId="112" fillId="12" borderId="1" xfId="3" applyFont="1" applyFill="1" applyBorder="1" applyAlignment="1" applyProtection="1">
      <alignment horizontal="center" vertical="center" wrapText="1"/>
    </xf>
    <xf numFmtId="0" fontId="4" fillId="9" borderId="1" xfId="0" applyFont="1" applyFill="1" applyBorder="1" applyAlignment="1" applyProtection="1">
      <alignment horizontal="center" vertical="center" wrapText="1"/>
    </xf>
    <xf numFmtId="0" fontId="6" fillId="0" borderId="1" xfId="0" applyFont="1" applyFill="1" applyBorder="1" applyAlignment="1" applyProtection="1">
      <alignment wrapText="1"/>
    </xf>
    <xf numFmtId="0" fontId="98" fillId="0" borderId="5" xfId="0" applyFont="1" applyBorder="1" applyAlignment="1" applyProtection="1">
      <alignment horizontal="center" vertical="center"/>
    </xf>
    <xf numFmtId="0" fontId="98" fillId="0" borderId="1" xfId="0" applyFont="1" applyBorder="1" applyAlignment="1" applyProtection="1">
      <alignment horizontal="center" vertical="center"/>
    </xf>
    <xf numFmtId="1" fontId="158" fillId="0" borderId="1" xfId="0" applyNumberFormat="1" applyFont="1" applyFill="1" applyBorder="1" applyAlignment="1" applyProtection="1">
      <alignment horizontal="center" vertical="center" wrapText="1"/>
    </xf>
    <xf numFmtId="1" fontId="161" fillId="0" borderId="1" xfId="0" applyNumberFormat="1" applyFont="1" applyFill="1" applyBorder="1" applyAlignment="1" applyProtection="1">
      <alignment horizontal="center" vertical="center" wrapText="1"/>
    </xf>
    <xf numFmtId="1" fontId="155" fillId="0" borderId="1" xfId="0" applyNumberFormat="1" applyFont="1" applyFill="1" applyBorder="1" applyAlignment="1" applyProtection="1">
      <alignment horizontal="center" vertical="center" wrapText="1"/>
    </xf>
    <xf numFmtId="0" fontId="164" fillId="0" borderId="0" xfId="0" applyFont="1"/>
    <xf numFmtId="0" fontId="52" fillId="0" borderId="1" xfId="0" applyFont="1" applyFill="1" applyBorder="1" applyAlignment="1" applyProtection="1">
      <alignment horizontal="right" vertical="center" wrapText="1"/>
    </xf>
    <xf numFmtId="1" fontId="45" fillId="0" borderId="69" xfId="0" applyNumberFormat="1" applyFont="1" applyFill="1" applyBorder="1" applyAlignment="1" applyProtection="1">
      <alignment horizontal="center" vertical="center" wrapText="1"/>
    </xf>
    <xf numFmtId="1" fontId="162" fillId="0" borderId="69" xfId="0" applyNumberFormat="1" applyFont="1" applyFill="1" applyBorder="1" applyAlignment="1" applyProtection="1">
      <alignment horizontal="center" vertical="center" wrapText="1"/>
    </xf>
    <xf numFmtId="1" fontId="62" fillId="0" borderId="69" xfId="0" applyNumberFormat="1" applyFont="1" applyFill="1" applyBorder="1" applyAlignment="1" applyProtection="1">
      <alignment horizontal="center" vertical="center" wrapText="1"/>
    </xf>
    <xf numFmtId="1" fontId="80" fillId="0" borderId="69" xfId="0" applyNumberFormat="1" applyFont="1" applyFill="1" applyBorder="1" applyAlignment="1" applyProtection="1">
      <alignment horizontal="center" vertical="center" wrapText="1"/>
    </xf>
    <xf numFmtId="0" fontId="62" fillId="0" borderId="69" xfId="0" applyFont="1" applyFill="1" applyBorder="1" applyAlignment="1" applyProtection="1">
      <alignment horizontal="center" vertical="center"/>
    </xf>
    <xf numFmtId="1" fontId="155" fillId="0" borderId="69" xfId="0" applyNumberFormat="1" applyFont="1" applyFill="1" applyBorder="1" applyAlignment="1" applyProtection="1">
      <alignment horizontal="center" vertical="center"/>
    </xf>
    <xf numFmtId="1" fontId="162" fillId="0" borderId="69" xfId="0" applyNumberFormat="1" applyFont="1" applyFill="1" applyBorder="1" applyAlignment="1" applyProtection="1">
      <alignment horizontal="center" vertical="center"/>
    </xf>
    <xf numFmtId="0" fontId="6" fillId="0" borderId="69" xfId="0" applyFont="1" applyFill="1" applyBorder="1" applyAlignment="1" applyProtection="1">
      <alignment horizontal="center" vertical="center" wrapText="1"/>
    </xf>
    <xf numFmtId="0" fontId="6" fillId="0" borderId="71" xfId="0" applyFont="1" applyFill="1" applyBorder="1" applyAlignment="1" applyProtection="1">
      <alignment horizontal="center" vertical="center" wrapText="1"/>
    </xf>
    <xf numFmtId="0" fontId="14" fillId="0" borderId="12" xfId="0" applyFont="1" applyFill="1" applyBorder="1" applyAlignment="1" applyProtection="1">
      <alignment vertical="center" wrapText="1"/>
    </xf>
    <xf numFmtId="0" fontId="0" fillId="0" borderId="74" xfId="0" applyBorder="1"/>
    <xf numFmtId="0" fontId="0" fillId="0" borderId="75" xfId="0" applyBorder="1"/>
    <xf numFmtId="0" fontId="164" fillId="0" borderId="75" xfId="0" applyFont="1" applyBorder="1"/>
    <xf numFmtId="0" fontId="0" fillId="0" borderId="76" xfId="0" applyBorder="1"/>
    <xf numFmtId="0" fontId="61" fillId="0" borderId="0" xfId="0" applyFont="1" applyFill="1" applyBorder="1" applyAlignment="1" applyProtection="1">
      <alignment horizontal="center" vertical="center" wrapText="1"/>
    </xf>
    <xf numFmtId="0" fontId="0" fillId="0" borderId="69" xfId="0" applyBorder="1"/>
    <xf numFmtId="0" fontId="164" fillId="0" borderId="69" xfId="0" applyFont="1" applyBorder="1"/>
    <xf numFmtId="2" fontId="139" fillId="0" borderId="55" xfId="0" applyNumberFormat="1" applyFont="1" applyFill="1" applyBorder="1" applyAlignment="1" applyProtection="1">
      <alignment horizontal="center" vertical="center"/>
    </xf>
    <xf numFmtId="2" fontId="107" fillId="0" borderId="3" xfId="0" applyNumberFormat="1" applyFont="1" applyFill="1" applyBorder="1" applyAlignment="1" applyProtection="1">
      <alignment horizontal="center" vertical="center"/>
    </xf>
    <xf numFmtId="0" fontId="6" fillId="0" borderId="1" xfId="0" applyFont="1" applyFill="1" applyBorder="1" applyAlignment="1" applyProtection="1">
      <alignment horizontal="center" vertical="center" wrapText="1"/>
    </xf>
    <xf numFmtId="1" fontId="161" fillId="0" borderId="1" xfId="0" applyNumberFormat="1" applyFont="1" applyFill="1" applyBorder="1" applyAlignment="1" applyProtection="1">
      <alignment horizontal="center" vertical="center" wrapText="1"/>
    </xf>
    <xf numFmtId="0" fontId="61" fillId="0" borderId="0" xfId="0" applyFont="1" applyFill="1" applyBorder="1" applyAlignment="1" applyProtection="1">
      <alignment vertical="center" wrapText="1"/>
    </xf>
    <xf numFmtId="1" fontId="155" fillId="0" borderId="0" xfId="0" applyNumberFormat="1" applyFont="1" applyFill="1" applyBorder="1" applyAlignment="1" applyProtection="1">
      <alignment horizontal="center" vertical="center"/>
    </xf>
    <xf numFmtId="0" fontId="164" fillId="0" borderId="0" xfId="0" applyFont="1" applyBorder="1"/>
    <xf numFmtId="1" fontId="162" fillId="0" borderId="0" xfId="0" applyNumberFormat="1" applyFont="1" applyFill="1" applyBorder="1" applyAlignment="1" applyProtection="1">
      <alignment horizontal="center" vertical="center"/>
    </xf>
    <xf numFmtId="0" fontId="41" fillId="14" borderId="82" xfId="3" applyFont="1" applyFill="1" applyBorder="1" applyAlignment="1" applyProtection="1">
      <alignment vertical="top" wrapText="1"/>
    </xf>
    <xf numFmtId="0" fontId="41" fillId="14" borderId="83" xfId="3" applyFont="1" applyFill="1" applyBorder="1" applyAlignment="1" applyProtection="1">
      <alignment vertical="top" wrapText="1"/>
    </xf>
    <xf numFmtId="0" fontId="3" fillId="14" borderId="81" xfId="0" applyFont="1" applyFill="1" applyBorder="1" applyAlignment="1" applyProtection="1">
      <alignment horizontal="center" vertical="center" wrapText="1"/>
    </xf>
    <xf numFmtId="0" fontId="3" fillId="0" borderId="0" xfId="0" applyFont="1" applyFill="1" applyBorder="1" applyAlignment="1" applyProtection="1">
      <alignment vertical="center" wrapText="1"/>
    </xf>
    <xf numFmtId="0" fontId="70" fillId="0" borderId="0" xfId="0" applyFont="1" applyFill="1" applyBorder="1" applyAlignment="1" applyProtection="1">
      <alignment horizontal="center" vertical="center" textRotation="90" wrapText="1"/>
    </xf>
    <xf numFmtId="0" fontId="3" fillId="14" borderId="81" xfId="0" applyFont="1" applyFill="1" applyBorder="1" applyAlignment="1" applyProtection="1">
      <alignment vertical="center" wrapText="1"/>
    </xf>
    <xf numFmtId="0" fontId="71" fillId="3" borderId="22" xfId="0" applyFont="1" applyFill="1" applyBorder="1" applyAlignment="1" applyProtection="1">
      <alignment vertical="center" wrapText="1"/>
    </xf>
    <xf numFmtId="0" fontId="71" fillId="3" borderId="0" xfId="0" applyFont="1" applyFill="1" applyBorder="1" applyAlignment="1" applyProtection="1">
      <alignment vertical="center" wrapText="1"/>
    </xf>
    <xf numFmtId="0" fontId="71" fillId="3" borderId="41" xfId="0" applyFont="1" applyFill="1" applyBorder="1" applyAlignment="1" applyProtection="1">
      <alignment vertical="center" wrapText="1"/>
    </xf>
    <xf numFmtId="0" fontId="9" fillId="14" borderId="81" xfId="0" applyFont="1" applyFill="1" applyBorder="1" applyAlignment="1" applyProtection="1">
      <alignment vertical="center" wrapText="1"/>
    </xf>
    <xf numFmtId="0" fontId="72" fillId="0" borderId="0" xfId="0" applyFont="1" applyFill="1" applyBorder="1" applyAlignment="1" applyProtection="1">
      <alignment horizontal="center" vertical="center" textRotation="90" wrapText="1"/>
    </xf>
    <xf numFmtId="0" fontId="112" fillId="5" borderId="1" xfId="0" applyFont="1" applyFill="1" applyBorder="1" applyAlignment="1" applyProtection="1">
      <alignment horizontal="center" vertical="center" wrapText="1"/>
    </xf>
    <xf numFmtId="1" fontId="12" fillId="0" borderId="0" xfId="0" applyNumberFormat="1" applyFont="1" applyFill="1" applyBorder="1" applyAlignment="1" applyProtection="1">
      <alignment horizontal="center" vertical="center" wrapText="1"/>
    </xf>
    <xf numFmtId="0" fontId="3" fillId="0" borderId="4" xfId="0" applyFont="1" applyFill="1" applyBorder="1" applyAlignment="1" applyProtection="1">
      <alignment wrapText="1"/>
    </xf>
    <xf numFmtId="0" fontId="3" fillId="0" borderId="0" xfId="0" applyFont="1" applyFill="1" applyBorder="1" applyAlignment="1" applyProtection="1">
      <alignment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wrapText="1"/>
    </xf>
    <xf numFmtId="0" fontId="101" fillId="6" borderId="1" xfId="0" applyFont="1" applyFill="1" applyBorder="1" applyAlignment="1" applyProtection="1">
      <alignment horizontal="center" vertical="center" wrapText="1"/>
    </xf>
    <xf numFmtId="49" fontId="104" fillId="0" borderId="12" xfId="0" applyNumberFormat="1"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104" fillId="0" borderId="11" xfId="0" applyNumberFormat="1"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107" fillId="0"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wrapText="1"/>
    </xf>
    <xf numFmtId="0" fontId="103" fillId="0" borderId="1" xfId="0" applyFont="1" applyFill="1" applyBorder="1" applyAlignment="1" applyProtection="1">
      <alignment horizontal="center" vertical="center"/>
    </xf>
    <xf numFmtId="0" fontId="6" fillId="0" borderId="1" xfId="0" applyFont="1" applyFill="1" applyBorder="1" applyAlignment="1" applyProtection="1">
      <alignment horizontal="center" vertical="center"/>
    </xf>
    <xf numFmtId="0" fontId="6" fillId="0" borderId="11" xfId="0" applyFont="1" applyFill="1" applyBorder="1" applyAlignment="1" applyProtection="1">
      <alignment horizontal="center" vertical="center"/>
    </xf>
    <xf numFmtId="0" fontId="29" fillId="0" borderId="1" xfId="0" applyFont="1" applyFill="1" applyBorder="1" applyAlignment="1" applyProtection="1">
      <alignment horizontal="center" vertical="center" textRotation="90"/>
    </xf>
    <xf numFmtId="0" fontId="167" fillId="0" borderId="1" xfId="0" applyFont="1" applyFill="1" applyBorder="1" applyAlignment="1" applyProtection="1">
      <alignment horizontal="center" vertical="center" textRotation="90"/>
    </xf>
    <xf numFmtId="1" fontId="29" fillId="0" borderId="1" xfId="0" applyNumberFormat="1" applyFont="1" applyFill="1" applyBorder="1" applyAlignment="1" applyProtection="1">
      <alignment horizontal="center" vertical="center" textRotation="90"/>
    </xf>
    <xf numFmtId="0" fontId="155" fillId="5" borderId="1" xfId="0" applyFont="1" applyFill="1" applyBorder="1" applyAlignment="1" applyProtection="1">
      <alignment horizontal="center" vertical="center" textRotation="90" wrapText="1"/>
    </xf>
    <xf numFmtId="0" fontId="19" fillId="5" borderId="1" xfId="0" applyFont="1" applyFill="1" applyBorder="1" applyAlignment="1" applyProtection="1">
      <alignment horizontal="center" vertical="center" wrapText="1"/>
    </xf>
    <xf numFmtId="1" fontId="103" fillId="5" borderId="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wrapText="1"/>
    </xf>
    <xf numFmtId="0" fontId="107" fillId="0" borderId="11" xfId="0" applyFont="1" applyFill="1" applyBorder="1" applyAlignment="1" applyProtection="1">
      <alignment horizontal="center" vertical="center"/>
    </xf>
    <xf numFmtId="0" fontId="18" fillId="0" borderId="12" xfId="0" applyFont="1" applyFill="1" applyBorder="1" applyAlignment="1" applyProtection="1">
      <alignment horizontal="center" vertical="center" textRotation="90"/>
    </xf>
    <xf numFmtId="0" fontId="19" fillId="12" borderId="12" xfId="0" applyFont="1" applyFill="1" applyBorder="1" applyAlignment="1" applyProtection="1">
      <alignment horizontal="center" vertical="center" wrapText="1"/>
    </xf>
    <xf numFmtId="1" fontId="109" fillId="0" borderId="12" xfId="0" applyNumberFormat="1" applyFont="1" applyFill="1" applyBorder="1" applyAlignment="1" applyProtection="1">
      <alignment horizontal="center" vertical="center"/>
    </xf>
    <xf numFmtId="0" fontId="29" fillId="0" borderId="85" xfId="0" applyFont="1" applyFill="1" applyBorder="1" applyAlignment="1" applyProtection="1">
      <alignment horizontal="center" vertical="center" textRotation="90"/>
    </xf>
    <xf numFmtId="0" fontId="19" fillId="12" borderId="85" xfId="0" applyFont="1" applyFill="1" applyBorder="1" applyAlignment="1" applyProtection="1">
      <alignment horizontal="center" vertical="center" wrapText="1"/>
    </xf>
    <xf numFmtId="0" fontId="103" fillId="0" borderId="85" xfId="0" applyFont="1" applyFill="1" applyBorder="1" applyAlignment="1" applyProtection="1">
      <alignment horizontal="center" vertical="center"/>
    </xf>
    <xf numFmtId="1" fontId="168" fillId="0" borderId="1" xfId="0" applyNumberFormat="1" applyFont="1" applyFill="1" applyBorder="1" applyAlignment="1" applyProtection="1">
      <alignment horizontal="center" vertical="center" wrapText="1"/>
    </xf>
    <xf numFmtId="2" fontId="168" fillId="0" borderId="1" xfId="0" applyNumberFormat="1" applyFont="1" applyFill="1" applyBorder="1" applyAlignment="1" applyProtection="1">
      <alignment horizontal="center" vertical="center" wrapText="1"/>
    </xf>
    <xf numFmtId="0" fontId="19" fillId="0" borderId="11" xfId="0" applyFont="1" applyFill="1" applyBorder="1" applyAlignment="1" applyProtection="1">
      <alignment vertical="center" wrapText="1"/>
    </xf>
    <xf numFmtId="0" fontId="19" fillId="0" borderId="51" xfId="0" applyFont="1" applyFill="1" applyBorder="1" applyAlignment="1" applyProtection="1">
      <alignment vertical="center" wrapText="1"/>
    </xf>
    <xf numFmtId="0" fontId="140" fillId="0" borderId="1" xfId="0" applyFont="1" applyFill="1" applyBorder="1" applyAlignment="1" applyProtection="1">
      <alignment horizontal="center" vertical="center" wrapText="1"/>
    </xf>
    <xf numFmtId="0" fontId="140" fillId="0" borderId="3" xfId="0" applyFont="1" applyFill="1" applyBorder="1" applyAlignment="1" applyProtection="1">
      <alignment horizontal="center" vertical="center" wrapText="1"/>
    </xf>
    <xf numFmtId="0" fontId="139" fillId="0" borderId="5" xfId="0" applyFont="1" applyFill="1" applyBorder="1" applyAlignment="1" applyProtection="1">
      <alignment horizontal="center" vertical="center"/>
    </xf>
    <xf numFmtId="0" fontId="151" fillId="6" borderId="1" xfId="0" applyFont="1" applyFill="1" applyBorder="1" applyAlignment="1" applyProtection="1">
      <alignment horizontal="center" vertical="center" wrapText="1"/>
    </xf>
    <xf numFmtId="0" fontId="170" fillId="6" borderId="1" xfId="0" applyFont="1" applyFill="1" applyBorder="1" applyAlignment="1" applyProtection="1">
      <alignment horizontal="center" vertical="center" wrapText="1"/>
    </xf>
    <xf numFmtId="0" fontId="150" fillId="6" borderId="1" xfId="0" applyFont="1" applyFill="1" applyBorder="1" applyAlignment="1" applyProtection="1">
      <alignment horizontal="center" vertical="center" wrapText="1"/>
    </xf>
    <xf numFmtId="0" fontId="151" fillId="4" borderId="1" xfId="0" applyFont="1" applyFill="1" applyBorder="1" applyAlignment="1" applyProtection="1">
      <alignment horizontal="center" vertical="center" wrapText="1"/>
    </xf>
    <xf numFmtId="0" fontId="170" fillId="4" borderId="1" xfId="0" applyFont="1" applyFill="1" applyBorder="1" applyAlignment="1" applyProtection="1">
      <alignment horizontal="center" vertical="center" wrapText="1"/>
    </xf>
    <xf numFmtId="0" fontId="150" fillId="4" borderId="1" xfId="0" applyFont="1" applyFill="1" applyBorder="1" applyAlignment="1" applyProtection="1">
      <alignment horizontal="center" vertical="center" wrapText="1"/>
    </xf>
    <xf numFmtId="0" fontId="19" fillId="0" borderId="13" xfId="0" applyFont="1" applyFill="1" applyBorder="1" applyAlignment="1" applyProtection="1">
      <alignment vertical="center" wrapText="1"/>
    </xf>
    <xf numFmtId="0" fontId="18" fillId="0" borderId="9" xfId="0" applyFont="1" applyFill="1" applyBorder="1" applyAlignment="1" applyProtection="1">
      <alignment horizontal="center" vertical="center" wrapText="1"/>
    </xf>
    <xf numFmtId="0" fontId="104" fillId="0" borderId="12" xfId="0" applyNumberFormat="1" applyFont="1" applyFill="1" applyBorder="1" applyAlignment="1" applyProtection="1">
      <alignment horizontal="center" vertical="center"/>
    </xf>
    <xf numFmtId="0" fontId="169" fillId="0" borderId="1" xfId="0" applyFont="1" applyBorder="1" applyAlignment="1">
      <alignment horizontal="center" vertical="center" wrapText="1"/>
    </xf>
    <xf numFmtId="0" fontId="155" fillId="0" borderId="1" xfId="0" applyFont="1" applyFill="1" applyBorder="1" applyAlignment="1" applyProtection="1">
      <alignment horizontal="center" vertical="center" textRotation="90" wrapText="1"/>
    </xf>
    <xf numFmtId="0" fontId="139" fillId="12" borderId="1" xfId="0" applyFont="1" applyFill="1" applyBorder="1" applyAlignment="1" applyProtection="1">
      <alignment horizontal="center" vertical="center" wrapText="1"/>
    </xf>
    <xf numFmtId="2" fontId="139" fillId="5" borderId="1" xfId="0" applyNumberFormat="1" applyFont="1" applyFill="1" applyBorder="1" applyAlignment="1" applyProtection="1">
      <alignment horizontal="center" vertical="center" wrapText="1"/>
    </xf>
    <xf numFmtId="0" fontId="171" fillId="0" borderId="15" xfId="0" applyFont="1" applyFill="1" applyBorder="1" applyAlignment="1" applyProtection="1">
      <alignment horizontal="center" vertical="center" wrapText="1"/>
    </xf>
    <xf numFmtId="0" fontId="174" fillId="0" borderId="0" xfId="0" applyFont="1" applyFill="1" applyBorder="1" applyAlignment="1" applyProtection="1">
      <alignment horizontal="center" vertical="center" wrapText="1"/>
    </xf>
    <xf numFmtId="0" fontId="175" fillId="0" borderId="0" xfId="0" applyFont="1" applyAlignment="1">
      <alignment horizontal="center" wrapText="1"/>
    </xf>
    <xf numFmtId="0" fontId="174" fillId="0" borderId="41" xfId="0" applyFont="1" applyFill="1" applyBorder="1" applyAlignment="1" applyProtection="1">
      <alignment horizontal="center" vertical="center" wrapText="1"/>
    </xf>
    <xf numFmtId="0" fontId="174" fillId="0" borderId="0" xfId="0" applyFont="1" applyFill="1" applyBorder="1" applyAlignment="1" applyProtection="1">
      <alignment horizontal="center" vertical="center"/>
    </xf>
    <xf numFmtId="1" fontId="176" fillId="15" borderId="15" xfId="0" applyNumberFormat="1" applyFont="1" applyFill="1" applyBorder="1" applyAlignment="1" applyProtection="1">
      <alignment horizontal="center" vertical="center" wrapText="1"/>
    </xf>
    <xf numFmtId="166" fontId="177" fillId="0" borderId="15" xfId="0" applyNumberFormat="1" applyFont="1" applyFill="1" applyBorder="1" applyAlignment="1" applyProtection="1">
      <alignment horizontal="center" vertical="center" wrapText="1"/>
    </xf>
    <xf numFmtId="0" fontId="141" fillId="0" borderId="33" xfId="0" applyFont="1" applyFill="1" applyBorder="1" applyAlignment="1" applyProtection="1">
      <alignment horizontal="center" vertical="center"/>
    </xf>
    <xf numFmtId="0" fontId="103" fillId="0" borderId="1" xfId="0" applyFont="1" applyFill="1" applyBorder="1" applyAlignment="1" applyProtection="1">
      <alignment horizontal="center" vertical="center"/>
    </xf>
    <xf numFmtId="0" fontId="103" fillId="0" borderId="3" xfId="0" applyFont="1" applyFill="1" applyBorder="1" applyAlignment="1" applyProtection="1">
      <alignment horizontal="center" vertical="center"/>
    </xf>
    <xf numFmtId="0" fontId="140" fillId="0"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140" fillId="0" borderId="3" xfId="0" applyFont="1" applyFill="1" applyBorder="1" applyAlignment="1" applyProtection="1">
      <alignment horizontal="center" vertical="center"/>
    </xf>
    <xf numFmtId="0" fontId="178" fillId="0" borderId="1" xfId="0" applyFont="1" applyFill="1" applyBorder="1" applyAlignment="1" applyProtection="1">
      <alignment horizontal="center" vertical="center" wrapText="1"/>
    </xf>
    <xf numFmtId="0" fontId="179" fillId="0" borderId="1" xfId="0" applyFont="1" applyFill="1" applyBorder="1" applyAlignment="1" applyProtection="1">
      <alignment horizontal="center" vertical="center" wrapText="1"/>
    </xf>
    <xf numFmtId="0" fontId="103" fillId="0" borderId="102" xfId="0" applyFont="1" applyFill="1" applyBorder="1" applyAlignment="1" applyProtection="1">
      <alignment horizontal="center" vertical="center" wrapText="1"/>
    </xf>
    <xf numFmtId="0" fontId="103" fillId="0" borderId="103" xfId="0" applyFont="1" applyFill="1" applyBorder="1" applyAlignment="1" applyProtection="1">
      <alignment horizontal="center" vertical="center" wrapText="1"/>
    </xf>
    <xf numFmtId="0" fontId="109" fillId="0" borderId="103" xfId="0" applyFont="1" applyFill="1" applyBorder="1" applyAlignment="1" applyProtection="1">
      <alignment horizontal="center" vertical="center" wrapText="1"/>
    </xf>
    <xf numFmtId="164" fontId="29" fillId="0" borderId="103" xfId="0" applyNumberFormat="1" applyFont="1" applyFill="1" applyBorder="1" applyAlignment="1" applyProtection="1">
      <alignment horizontal="center" vertical="center" wrapText="1"/>
    </xf>
    <xf numFmtId="0" fontId="19" fillId="0" borderId="103" xfId="0" applyFont="1" applyFill="1" applyBorder="1" applyAlignment="1" applyProtection="1">
      <alignment horizontal="left" vertical="center" wrapText="1"/>
    </xf>
    <xf numFmtId="0" fontId="138" fillId="0" borderId="103" xfId="0" applyFont="1" applyFill="1" applyBorder="1" applyAlignment="1" applyProtection="1">
      <alignment horizontal="center" vertical="center" wrapText="1"/>
    </xf>
    <xf numFmtId="0" fontId="137" fillId="0" borderId="103" xfId="0" applyFont="1" applyFill="1" applyBorder="1" applyAlignment="1" applyProtection="1">
      <alignment horizontal="center" vertical="center" wrapText="1"/>
    </xf>
    <xf numFmtId="0" fontId="178" fillId="0" borderId="103" xfId="0" applyFont="1" applyFill="1" applyBorder="1" applyAlignment="1" applyProtection="1">
      <alignment horizontal="center" vertical="center" wrapText="1"/>
    </xf>
    <xf numFmtId="1" fontId="109" fillId="0" borderId="103" xfId="0" applyNumberFormat="1" applyFont="1" applyFill="1" applyBorder="1" applyAlignment="1" applyProtection="1">
      <alignment horizontal="center" vertical="center" wrapText="1"/>
    </xf>
    <xf numFmtId="0" fontId="179" fillId="0" borderId="103" xfId="0" applyFont="1" applyFill="1" applyBorder="1" applyAlignment="1" applyProtection="1">
      <alignment horizontal="center" vertical="center" wrapText="1"/>
    </xf>
    <xf numFmtId="0" fontId="103" fillId="5" borderId="103" xfId="0" applyFont="1" applyFill="1" applyBorder="1" applyAlignment="1" applyProtection="1">
      <alignment horizontal="center" vertical="center" wrapText="1"/>
    </xf>
    <xf numFmtId="0" fontId="136" fillId="0" borderId="103" xfId="0" applyFont="1" applyFill="1" applyBorder="1" applyAlignment="1" applyProtection="1">
      <alignment horizontal="center" vertical="center" wrapText="1"/>
    </xf>
    <xf numFmtId="0" fontId="103" fillId="5" borderId="104" xfId="0" applyFont="1" applyFill="1" applyBorder="1" applyAlignment="1" applyProtection="1">
      <alignment horizontal="center" vertical="center" wrapText="1"/>
    </xf>
    <xf numFmtId="0" fontId="103" fillId="0" borderId="105" xfId="0" applyFont="1" applyFill="1" applyBorder="1" applyAlignment="1" applyProtection="1">
      <alignment horizontal="center" vertical="center"/>
    </xf>
    <xf numFmtId="0" fontId="103" fillId="0" borderId="103" xfId="0" applyFont="1" applyFill="1" applyBorder="1" applyAlignment="1" applyProtection="1">
      <alignment horizontal="center" vertical="center"/>
    </xf>
    <xf numFmtId="0" fontId="109" fillId="0" borderId="103" xfId="0" applyFont="1" applyFill="1" applyBorder="1" applyAlignment="1" applyProtection="1">
      <alignment horizontal="center" vertical="center"/>
    </xf>
    <xf numFmtId="1" fontId="103" fillId="0" borderId="103" xfId="0" applyNumberFormat="1" applyFont="1" applyFill="1" applyBorder="1" applyAlignment="1" applyProtection="1">
      <alignment horizontal="center" vertical="center"/>
    </xf>
    <xf numFmtId="1" fontId="103" fillId="5" borderId="103" xfId="0" applyNumberFormat="1" applyFont="1" applyFill="1" applyBorder="1" applyAlignment="1" applyProtection="1">
      <alignment horizontal="center" vertical="center"/>
    </xf>
    <xf numFmtId="1" fontId="168" fillId="0" borderId="103" xfId="0" applyNumberFormat="1" applyFont="1" applyFill="1" applyBorder="1" applyAlignment="1" applyProtection="1">
      <alignment horizontal="center" vertical="center" wrapText="1"/>
    </xf>
    <xf numFmtId="2" fontId="168" fillId="0" borderId="103" xfId="0" applyNumberFormat="1" applyFont="1" applyFill="1" applyBorder="1" applyAlignment="1" applyProtection="1">
      <alignment horizontal="center" vertical="center" wrapText="1"/>
    </xf>
    <xf numFmtId="2" fontId="139" fillId="5" borderId="103" xfId="0" applyNumberFormat="1" applyFont="1" applyFill="1" applyBorder="1" applyAlignment="1" applyProtection="1">
      <alignment horizontal="center" vertical="center" wrapText="1"/>
    </xf>
    <xf numFmtId="0" fontId="171" fillId="0" borderId="106" xfId="0" applyFont="1" applyFill="1" applyBorder="1" applyAlignment="1" applyProtection="1">
      <alignment horizontal="center" vertical="center" wrapText="1"/>
    </xf>
    <xf numFmtId="1" fontId="109" fillId="0" borderId="107" xfId="0" applyNumberFormat="1" applyFont="1" applyFill="1" applyBorder="1" applyAlignment="1" applyProtection="1">
      <alignment horizontal="center" vertical="center"/>
    </xf>
    <xf numFmtId="1" fontId="108" fillId="0" borderId="104" xfId="0" applyNumberFormat="1" applyFont="1" applyFill="1" applyBorder="1" applyAlignment="1" applyProtection="1">
      <alignment horizontal="center" vertical="center"/>
    </xf>
    <xf numFmtId="166" fontId="177" fillId="0" borderId="106" xfId="0" applyNumberFormat="1" applyFont="1" applyFill="1" applyBorder="1" applyAlignment="1" applyProtection="1">
      <alignment horizontal="center" vertical="center" wrapText="1"/>
    </xf>
    <xf numFmtId="0" fontId="18" fillId="0" borderId="108" xfId="0" applyFont="1" applyFill="1" applyBorder="1" applyAlignment="1" applyProtection="1">
      <alignment horizontal="left" vertical="center"/>
    </xf>
    <xf numFmtId="0" fontId="180" fillId="0" borderId="1" xfId="0" applyFont="1" applyFill="1" applyBorder="1" applyAlignment="1" applyProtection="1">
      <alignment horizontal="left" vertical="center"/>
    </xf>
    <xf numFmtId="0" fontId="180" fillId="0" borderId="12" xfId="0" applyFont="1" applyFill="1" applyBorder="1" applyAlignment="1" applyProtection="1">
      <alignment horizontal="right"/>
    </xf>
    <xf numFmtId="0" fontId="145" fillId="0" borderId="1" xfId="0" applyFont="1" applyFill="1" applyBorder="1" applyAlignment="1" applyProtection="1">
      <alignment horizontal="center" vertical="center"/>
    </xf>
    <xf numFmtId="0" fontId="183" fillId="0" borderId="9" xfId="0" applyFont="1" applyFill="1" applyBorder="1" applyAlignment="1" applyProtection="1">
      <alignment horizontal="center" vertical="center"/>
    </xf>
    <xf numFmtId="0" fontId="183" fillId="0" borderId="66" xfId="0" applyFont="1" applyFill="1" applyBorder="1" applyAlignment="1" applyProtection="1">
      <alignment horizontal="center" vertical="center" wrapText="1"/>
    </xf>
    <xf numFmtId="0" fontId="140" fillId="0" borderId="66" xfId="0" applyFont="1" applyFill="1" applyBorder="1" applyAlignment="1" applyProtection="1">
      <alignment horizontal="center" vertical="center" wrapText="1"/>
    </xf>
    <xf numFmtId="0" fontId="140" fillId="0" borderId="28" xfId="0" applyFont="1" applyFill="1" applyBorder="1" applyAlignment="1" applyProtection="1">
      <alignment horizontal="center" vertical="center" wrapText="1"/>
    </xf>
    <xf numFmtId="0" fontId="184" fillId="0" borderId="0" xfId="0" applyFont="1" applyFill="1" applyBorder="1" applyAlignment="1" applyProtection="1">
      <alignment horizontal="center" vertical="center"/>
    </xf>
    <xf numFmtId="0" fontId="185" fillId="0" borderId="1" xfId="0" applyFont="1" applyFill="1" applyBorder="1" applyAlignment="1" applyProtection="1">
      <alignment vertical="center" wrapText="1"/>
    </xf>
    <xf numFmtId="0" fontId="186" fillId="0" borderId="110" xfId="0" applyFont="1" applyFill="1" applyBorder="1" applyAlignment="1" applyProtection="1">
      <alignment horizontal="center" vertical="center"/>
    </xf>
    <xf numFmtId="0" fontId="184" fillId="0" borderId="110" xfId="0" applyFont="1" applyFill="1" applyBorder="1" applyAlignment="1" applyProtection="1">
      <alignment horizontal="center" vertical="center"/>
    </xf>
    <xf numFmtId="0" fontId="156" fillId="5" borderId="1" xfId="0" applyFont="1" applyFill="1" applyBorder="1" applyAlignment="1" applyProtection="1">
      <alignment horizontal="center" vertical="center"/>
    </xf>
    <xf numFmtId="0" fontId="156" fillId="4" borderId="1" xfId="3" applyFont="1" applyFill="1" applyBorder="1" applyAlignment="1" applyProtection="1">
      <alignment horizontal="center" vertical="center" wrapText="1"/>
    </xf>
    <xf numFmtId="0" fontId="156" fillId="12" borderId="1" xfId="3" applyFont="1" applyFill="1" applyBorder="1" applyAlignment="1" applyProtection="1">
      <alignment horizontal="center" vertical="center" wrapText="1"/>
    </xf>
    <xf numFmtId="0" fontId="180" fillId="0" borderId="87" xfId="0" applyFont="1" applyFill="1" applyBorder="1" applyAlignment="1" applyProtection="1">
      <alignment horizontal="right"/>
    </xf>
    <xf numFmtId="0" fontId="180" fillId="0" borderId="87" xfId="0" applyFont="1" applyFill="1" applyBorder="1" applyAlignment="1" applyProtection="1">
      <alignment horizontal="left" vertical="center"/>
    </xf>
    <xf numFmtId="0" fontId="192" fillId="0" borderId="0" xfId="0" applyFont="1" applyFill="1" applyBorder="1" applyAlignment="1">
      <alignment horizontal="center" vertical="center"/>
    </xf>
    <xf numFmtId="0" fontId="192" fillId="0" borderId="0" xfId="0" applyFont="1" applyFill="1" applyBorder="1" applyAlignment="1" applyProtection="1">
      <alignment vertical="center"/>
    </xf>
    <xf numFmtId="0" fontId="0" fillId="0" borderId="0" xfId="0" applyFill="1" applyBorder="1" applyAlignment="1" applyProtection="1">
      <alignment vertical="center"/>
    </xf>
    <xf numFmtId="0" fontId="4" fillId="16" borderId="1" xfId="0" applyFont="1" applyFill="1" applyBorder="1" applyAlignment="1" applyProtection="1">
      <alignment vertical="center"/>
    </xf>
    <xf numFmtId="0" fontId="4" fillId="13" borderId="1" xfId="0" applyFont="1" applyFill="1" applyBorder="1" applyAlignment="1" applyProtection="1">
      <alignment vertical="center" wrapText="1"/>
    </xf>
    <xf numFmtId="0" fontId="96" fillId="0" borderId="0" xfId="0" applyFont="1" applyFill="1" applyBorder="1" applyAlignment="1">
      <alignment vertical="center"/>
    </xf>
    <xf numFmtId="0" fontId="3" fillId="6" borderId="1" xfId="0" applyFont="1" applyFill="1" applyBorder="1" applyAlignment="1" applyProtection="1">
      <alignment horizontal="center" vertical="center" wrapText="1"/>
    </xf>
    <xf numFmtId="0" fontId="3" fillId="4" borderId="1" xfId="0" applyFont="1" applyFill="1" applyBorder="1" applyAlignment="1" applyProtection="1">
      <alignment horizontal="center" vertical="center" wrapText="1"/>
    </xf>
    <xf numFmtId="0" fontId="3" fillId="9" borderId="1" xfId="0" applyFont="1" applyFill="1" applyBorder="1" applyAlignment="1" applyProtection="1">
      <alignment horizontal="center" vertical="center" wrapText="1"/>
    </xf>
    <xf numFmtId="0" fontId="3" fillId="7" borderId="111" xfId="0" applyFont="1" applyFill="1" applyBorder="1" applyAlignment="1" applyProtection="1">
      <alignment horizontal="center" vertical="center" wrapText="1"/>
    </xf>
    <xf numFmtId="0" fontId="3" fillId="7" borderId="112" xfId="0" applyFont="1" applyFill="1" applyBorder="1" applyAlignment="1" applyProtection="1">
      <alignment vertical="center" wrapText="1"/>
    </xf>
    <xf numFmtId="0" fontId="9" fillId="7" borderId="112" xfId="0" applyFont="1" applyFill="1" applyBorder="1" applyAlignment="1" applyProtection="1">
      <alignment vertical="center" wrapText="1"/>
    </xf>
    <xf numFmtId="0" fontId="3" fillId="7" borderId="50" xfId="0" applyFont="1" applyFill="1" applyBorder="1" applyAlignment="1" applyProtection="1">
      <alignment vertical="center" wrapText="1"/>
    </xf>
    <xf numFmtId="0" fontId="3" fillId="7" borderId="53" xfId="0" applyFont="1" applyFill="1" applyBorder="1" applyAlignment="1" applyProtection="1">
      <alignment vertical="center" wrapText="1"/>
    </xf>
    <xf numFmtId="0" fontId="3" fillId="9" borderId="1" xfId="0" applyFont="1" applyFill="1" applyBorder="1" applyAlignment="1" applyProtection="1">
      <alignment vertical="center" wrapText="1"/>
    </xf>
    <xf numFmtId="0" fontId="151" fillId="9" borderId="1" xfId="0" applyFont="1" applyFill="1" applyBorder="1" applyAlignment="1" applyProtection="1">
      <alignment horizontal="center" vertical="center" wrapText="1"/>
    </xf>
    <xf numFmtId="0" fontId="4" fillId="6" borderId="1" xfId="0" applyFont="1" applyFill="1" applyBorder="1" applyAlignment="1" applyProtection="1">
      <alignment horizontal="center" vertical="center" wrapText="1"/>
    </xf>
    <xf numFmtId="0" fontId="4" fillId="4" borderId="1" xfId="0" applyFont="1" applyFill="1" applyBorder="1" applyAlignment="1" applyProtection="1">
      <alignment horizontal="center" vertical="center" wrapText="1"/>
    </xf>
    <xf numFmtId="0" fontId="6" fillId="9" borderId="1" xfId="0" applyFont="1" applyFill="1" applyBorder="1" applyAlignment="1" applyProtection="1">
      <alignment horizontal="center" vertical="center" wrapText="1"/>
    </xf>
    <xf numFmtId="0" fontId="3" fillId="5" borderId="1" xfId="0" applyFont="1" applyFill="1" applyBorder="1" applyAlignment="1" applyProtection="1">
      <alignment vertical="center" textRotation="90" wrapText="1"/>
    </xf>
    <xf numFmtId="0" fontId="3" fillId="4" borderId="1" xfId="0" applyFont="1" applyFill="1" applyBorder="1" applyAlignment="1" applyProtection="1">
      <alignment horizontal="center" vertical="center" textRotation="90" wrapText="1"/>
    </xf>
    <xf numFmtId="0" fontId="3" fillId="5" borderId="1" xfId="0" applyFont="1" applyFill="1" applyBorder="1" applyAlignment="1" applyProtection="1">
      <alignment horizontal="center" vertical="center" textRotation="90" wrapText="1"/>
    </xf>
    <xf numFmtId="0" fontId="3" fillId="12" borderId="1" xfId="0" applyFont="1" applyFill="1" applyBorder="1" applyAlignment="1" applyProtection="1">
      <alignment horizontal="center" vertical="center" textRotation="90" wrapText="1"/>
    </xf>
    <xf numFmtId="0" fontId="84" fillId="5" borderId="1" xfId="0" applyFont="1" applyFill="1" applyBorder="1" applyAlignment="1" applyProtection="1">
      <alignment horizontal="center" vertical="center" wrapText="1"/>
    </xf>
    <xf numFmtId="0" fontId="83" fillId="4" borderId="1" xfId="3" applyFont="1" applyFill="1" applyBorder="1" applyAlignment="1" applyProtection="1">
      <alignment horizontal="center" vertical="center" wrapText="1"/>
    </xf>
    <xf numFmtId="0" fontId="3" fillId="9" borderId="58" xfId="0" applyFont="1" applyFill="1" applyBorder="1" applyAlignment="1" applyProtection="1">
      <alignment vertical="center" wrapText="1"/>
    </xf>
    <xf numFmtId="0" fontId="3" fillId="9" borderId="58" xfId="0" applyFont="1" applyFill="1" applyBorder="1" applyAlignment="1" applyProtection="1">
      <alignment horizontal="center" vertical="center" wrapText="1"/>
    </xf>
    <xf numFmtId="0" fontId="3" fillId="9" borderId="60" xfId="0" applyFont="1" applyFill="1" applyBorder="1" applyAlignment="1" applyProtection="1">
      <alignment vertical="center" wrapText="1"/>
    </xf>
    <xf numFmtId="0" fontId="4" fillId="6" borderId="61" xfId="0" applyFont="1" applyFill="1" applyBorder="1" applyAlignment="1" applyProtection="1">
      <alignment horizontal="center" vertical="center" wrapText="1"/>
    </xf>
    <xf numFmtId="0" fontId="3" fillId="2" borderId="60" xfId="0" applyFont="1" applyFill="1" applyBorder="1" applyAlignment="1" applyProtection="1">
      <alignment vertical="center" textRotation="90" wrapText="1"/>
    </xf>
    <xf numFmtId="0" fontId="83" fillId="2" borderId="60" xfId="0" applyFont="1" applyFill="1" applyBorder="1" applyAlignment="1" applyProtection="1">
      <alignment horizontal="center" vertical="center" wrapText="1"/>
    </xf>
    <xf numFmtId="0" fontId="151" fillId="6" borderId="61" xfId="0" applyFont="1" applyFill="1" applyBorder="1" applyAlignment="1" applyProtection="1">
      <alignment horizontal="center" vertical="center" wrapText="1"/>
    </xf>
    <xf numFmtId="0" fontId="156" fillId="2" borderId="60" xfId="0" applyFont="1" applyFill="1" applyBorder="1" applyAlignment="1" applyProtection="1">
      <alignment horizontal="center" vertical="center"/>
    </xf>
    <xf numFmtId="0" fontId="112" fillId="2" borderId="60" xfId="0" applyFont="1" applyFill="1" applyBorder="1" applyAlignment="1" applyProtection="1">
      <alignment horizontal="center" vertical="center" wrapText="1"/>
    </xf>
    <xf numFmtId="0" fontId="112" fillId="2" borderId="93" xfId="0" applyFont="1" applyFill="1" applyBorder="1" applyAlignment="1" applyProtection="1">
      <alignment horizontal="center" vertical="center" wrapText="1"/>
    </xf>
    <xf numFmtId="0" fontId="112" fillId="5" borderId="64" xfId="0" applyFont="1" applyFill="1" applyBorder="1" applyAlignment="1" applyProtection="1">
      <alignment horizontal="center" vertical="center" wrapText="1"/>
    </xf>
    <xf numFmtId="0" fontId="100" fillId="4" borderId="64" xfId="0" applyFont="1" applyFill="1" applyBorder="1" applyAlignment="1" applyProtection="1">
      <alignment horizontal="center" vertical="center" wrapText="1"/>
    </xf>
    <xf numFmtId="0" fontId="112" fillId="5" borderId="64" xfId="3" applyFont="1" applyFill="1" applyBorder="1" applyAlignment="1" applyProtection="1">
      <alignment horizontal="center" vertical="center" wrapText="1"/>
    </xf>
    <xf numFmtId="0" fontId="112" fillId="4" borderId="64" xfId="3" applyFont="1" applyFill="1" applyBorder="1" applyAlignment="1" applyProtection="1">
      <alignment horizontal="center" vertical="center" wrapText="1"/>
    </xf>
    <xf numFmtId="0" fontId="112" fillId="12" borderId="64" xfId="3" applyFont="1" applyFill="1" applyBorder="1" applyAlignment="1" applyProtection="1">
      <alignment horizontal="center" vertical="center" wrapText="1"/>
    </xf>
    <xf numFmtId="0" fontId="4" fillId="13" borderId="64" xfId="0" applyFont="1" applyFill="1" applyBorder="1" applyAlignment="1" applyProtection="1">
      <alignment vertical="center" wrapText="1"/>
    </xf>
    <xf numFmtId="0" fontId="41" fillId="5" borderId="64" xfId="3" applyFont="1" applyFill="1" applyBorder="1" applyAlignment="1" applyProtection="1">
      <alignment vertical="top" wrapText="1"/>
    </xf>
    <xf numFmtId="0" fontId="41" fillId="4" borderId="64" xfId="3" applyFont="1" applyFill="1" applyBorder="1" applyAlignment="1" applyProtection="1">
      <alignment vertical="top" wrapText="1"/>
    </xf>
    <xf numFmtId="0" fontId="151" fillId="6" borderId="64" xfId="0" applyFont="1" applyFill="1" applyBorder="1" applyAlignment="1" applyProtection="1">
      <alignment horizontal="center" vertical="center" wrapText="1"/>
    </xf>
    <xf numFmtId="0" fontId="151" fillId="4" borderId="64" xfId="0" applyFont="1" applyFill="1" applyBorder="1" applyAlignment="1" applyProtection="1">
      <alignment horizontal="center" vertical="center" wrapText="1"/>
    </xf>
    <xf numFmtId="0" fontId="170" fillId="4" borderId="64" xfId="0" applyFont="1" applyFill="1" applyBorder="1" applyAlignment="1" applyProtection="1">
      <alignment horizontal="center" vertical="center" wrapText="1"/>
    </xf>
    <xf numFmtId="0" fontId="150" fillId="4" borderId="64" xfId="0" applyFont="1" applyFill="1" applyBorder="1" applyAlignment="1" applyProtection="1">
      <alignment horizontal="center" vertical="center" wrapText="1"/>
    </xf>
    <xf numFmtId="0" fontId="151" fillId="6" borderId="62" xfId="0" applyFont="1" applyFill="1" applyBorder="1" applyAlignment="1" applyProtection="1">
      <alignment horizontal="center" vertical="center" wrapText="1"/>
    </xf>
    <xf numFmtId="0" fontId="64" fillId="0" borderId="12" xfId="0" applyFont="1" applyFill="1" applyBorder="1" applyAlignment="1" applyProtection="1">
      <alignment vertical="center" wrapText="1"/>
    </xf>
    <xf numFmtId="0" fontId="151" fillId="17" borderId="15" xfId="0" applyFont="1" applyFill="1" applyBorder="1" applyAlignment="1">
      <alignment horizontal="center" vertical="center" wrapText="1"/>
    </xf>
    <xf numFmtId="0" fontId="151" fillId="17" borderId="113" xfId="0" applyFont="1" applyFill="1" applyBorder="1" applyAlignment="1">
      <alignment horizontal="center" vertical="center" wrapText="1"/>
    </xf>
    <xf numFmtId="0" fontId="199" fillId="17" borderId="113" xfId="0" applyFont="1" applyFill="1" applyBorder="1" applyAlignment="1">
      <alignment horizontal="center" vertical="center" wrapText="1"/>
    </xf>
    <xf numFmtId="0" fontId="200" fillId="17" borderId="113" xfId="0" applyFont="1" applyFill="1" applyBorder="1" applyAlignment="1">
      <alignment horizontal="center" vertical="center" wrapText="1"/>
    </xf>
    <xf numFmtId="0" fontId="151" fillId="18" borderId="113" xfId="0" applyFont="1" applyFill="1" applyBorder="1" applyAlignment="1">
      <alignment horizontal="center" vertical="center" wrapText="1"/>
    </xf>
    <xf numFmtId="0" fontId="199" fillId="18" borderId="113" xfId="0" applyFont="1" applyFill="1" applyBorder="1" applyAlignment="1">
      <alignment horizontal="center" vertical="center" wrapText="1"/>
    </xf>
    <xf numFmtId="0" fontId="200" fillId="18" borderId="113" xfId="0" applyFont="1" applyFill="1" applyBorder="1" applyAlignment="1">
      <alignment horizontal="center" vertical="center" wrapText="1"/>
    </xf>
    <xf numFmtId="0" fontId="151" fillId="17" borderId="18" xfId="0" applyFont="1" applyFill="1" applyBorder="1" applyAlignment="1">
      <alignment horizontal="center" vertical="center" wrapText="1"/>
    </xf>
    <xf numFmtId="0" fontId="199" fillId="17" borderId="18" xfId="0" applyFont="1" applyFill="1" applyBorder="1" applyAlignment="1">
      <alignment horizontal="center" vertical="center" wrapText="1"/>
    </xf>
    <xf numFmtId="0" fontId="200" fillId="17" borderId="18" xfId="0" applyFont="1" applyFill="1" applyBorder="1" applyAlignment="1">
      <alignment horizontal="center" vertical="center" wrapText="1"/>
    </xf>
    <xf numFmtId="0" fontId="151" fillId="18" borderId="18" xfId="0" applyFont="1" applyFill="1" applyBorder="1" applyAlignment="1">
      <alignment horizontal="center" vertical="center" wrapText="1"/>
    </xf>
    <xf numFmtId="0" fontId="199" fillId="18" borderId="18" xfId="0" applyFont="1" applyFill="1" applyBorder="1" applyAlignment="1">
      <alignment horizontal="center" vertical="center" wrapText="1"/>
    </xf>
    <xf numFmtId="0" fontId="200" fillId="18" borderId="18" xfId="0" applyFont="1" applyFill="1" applyBorder="1" applyAlignment="1">
      <alignment horizontal="center" vertical="center" wrapText="1"/>
    </xf>
    <xf numFmtId="0" fontId="201" fillId="19" borderId="15" xfId="0" applyFont="1" applyFill="1" applyBorder="1" applyAlignment="1">
      <alignment horizontal="center" vertical="center" wrapText="1"/>
    </xf>
    <xf numFmtId="0" fontId="201" fillId="19" borderId="114" xfId="0" applyFont="1" applyFill="1" applyBorder="1" applyAlignment="1">
      <alignment horizontal="center" vertical="center" wrapText="1"/>
    </xf>
    <xf numFmtId="1" fontId="202" fillId="0" borderId="1" xfId="0" applyNumberFormat="1" applyFont="1" applyFill="1" applyBorder="1" applyAlignment="1" applyProtection="1">
      <alignment horizontal="center" vertical="center" wrapText="1"/>
    </xf>
    <xf numFmtId="1" fontId="158" fillId="12" borderId="1" xfId="0" applyNumberFormat="1" applyFont="1" applyFill="1" applyBorder="1" applyAlignment="1" applyProtection="1">
      <alignment horizontal="center" vertical="center" wrapText="1"/>
    </xf>
    <xf numFmtId="1" fontId="155" fillId="12" borderId="1" xfId="0" applyNumberFormat="1" applyFont="1" applyFill="1" applyBorder="1" applyAlignment="1" applyProtection="1">
      <alignment horizontal="center" vertical="center" wrapText="1"/>
    </xf>
    <xf numFmtId="1" fontId="165" fillId="0" borderId="1" xfId="0" applyNumberFormat="1" applyFont="1" applyFill="1" applyBorder="1" applyAlignment="1" applyProtection="1">
      <alignment horizontal="center" vertical="center" wrapText="1"/>
    </xf>
    <xf numFmtId="0" fontId="198" fillId="0" borderId="121" xfId="0" applyFont="1" applyBorder="1" applyAlignment="1"/>
    <xf numFmtId="0" fontId="198" fillId="0" borderId="122" xfId="0" applyFont="1" applyBorder="1" applyAlignment="1"/>
    <xf numFmtId="0" fontId="198" fillId="8" borderId="122" xfId="0" applyFont="1" applyFill="1" applyBorder="1" applyAlignment="1"/>
    <xf numFmtId="0" fontId="198" fillId="0" borderId="123" xfId="0" applyFont="1" applyBorder="1" applyAlignment="1"/>
    <xf numFmtId="0" fontId="64" fillId="0" borderId="12" xfId="0" applyFont="1" applyFill="1" applyBorder="1" applyAlignment="1" applyProtection="1">
      <alignment vertical="center"/>
    </xf>
    <xf numFmtId="0" fontId="204" fillId="0" borderId="1" xfId="0" applyFont="1" applyBorder="1"/>
    <xf numFmtId="0" fontId="165" fillId="0" borderId="1" xfId="0" applyFont="1" applyFill="1" applyBorder="1" applyAlignment="1" applyProtection="1">
      <alignment horizontal="right" vertical="center" wrapText="1"/>
    </xf>
    <xf numFmtId="1" fontId="58" fillId="0" borderId="1" xfId="0" applyNumberFormat="1" applyFont="1" applyFill="1" applyBorder="1" applyAlignment="1" applyProtection="1">
      <alignment horizontal="center" vertical="center" wrapText="1"/>
    </xf>
    <xf numFmtId="1" fontId="205" fillId="12" borderId="1" xfId="0" applyNumberFormat="1" applyFont="1" applyFill="1" applyBorder="1" applyAlignment="1" applyProtection="1">
      <alignment horizontal="center" vertical="center" wrapText="1"/>
    </xf>
    <xf numFmtId="1" fontId="205" fillId="0" borderId="1" xfId="0" applyNumberFormat="1" applyFont="1" applyFill="1" applyBorder="1" applyAlignment="1" applyProtection="1">
      <alignment horizontal="center" vertical="center" wrapText="1"/>
    </xf>
    <xf numFmtId="0" fontId="206" fillId="0" borderId="0" xfId="0" applyFont="1"/>
    <xf numFmtId="1" fontId="63" fillId="0" borderId="1" xfId="0" applyNumberFormat="1" applyFont="1" applyFill="1" applyBorder="1" applyAlignment="1" applyProtection="1">
      <alignment horizontal="center" vertical="center" wrapText="1"/>
    </xf>
    <xf numFmtId="0" fontId="63" fillId="0" borderId="11" xfId="0" applyFont="1" applyFill="1" applyBorder="1" applyAlignment="1" applyProtection="1">
      <alignment vertical="center" wrapText="1"/>
    </xf>
    <xf numFmtId="1" fontId="205" fillId="12" borderId="1" xfId="0" applyNumberFormat="1" applyFont="1" applyFill="1" applyBorder="1" applyAlignment="1" applyProtection="1">
      <alignment vertical="center" wrapText="1"/>
    </xf>
    <xf numFmtId="0" fontId="205" fillId="0" borderId="1" xfId="0" applyFont="1" applyFill="1" applyBorder="1" applyAlignment="1" applyProtection="1">
      <alignment vertical="center"/>
    </xf>
    <xf numFmtId="1" fontId="202" fillId="0" borderId="115" xfId="0" applyNumberFormat="1" applyFont="1" applyFill="1" applyBorder="1" applyAlignment="1" applyProtection="1">
      <alignment horizontal="center" vertical="center" wrapText="1"/>
    </xf>
    <xf numFmtId="0" fontId="202" fillId="0" borderId="1" xfId="0" applyFont="1" applyFill="1" applyBorder="1" applyAlignment="1" applyProtection="1">
      <alignment horizontal="center" vertical="center"/>
    </xf>
    <xf numFmtId="0" fontId="202" fillId="0" borderId="115" xfId="0" applyFont="1" applyFill="1" applyBorder="1" applyAlignment="1" applyProtection="1">
      <alignment horizontal="center" vertical="center"/>
    </xf>
    <xf numFmtId="1" fontId="208" fillId="12" borderId="1" xfId="0" applyNumberFormat="1" applyFont="1" applyFill="1" applyBorder="1" applyAlignment="1" applyProtection="1">
      <alignment horizontal="center" vertical="center" wrapText="1"/>
    </xf>
    <xf numFmtId="1" fontId="207" fillId="12" borderId="1" xfId="0" applyNumberFormat="1" applyFont="1" applyFill="1" applyBorder="1" applyAlignment="1" applyProtection="1">
      <alignment horizontal="center" vertical="center" wrapText="1"/>
    </xf>
    <xf numFmtId="1" fontId="207" fillId="12" borderId="115" xfId="0" applyNumberFormat="1" applyFont="1" applyFill="1" applyBorder="1" applyAlignment="1" applyProtection="1">
      <alignment horizontal="center" vertical="center" wrapText="1"/>
    </xf>
    <xf numFmtId="0" fontId="207" fillId="0" borderId="1" xfId="0" applyFont="1" applyBorder="1" applyAlignment="1">
      <alignment horizontal="center" vertical="center"/>
    </xf>
    <xf numFmtId="1" fontId="207" fillId="0" borderId="1" xfId="0" applyNumberFormat="1" applyFont="1" applyFill="1" applyBorder="1" applyAlignment="1" applyProtection="1">
      <alignment horizontal="center" vertical="center" wrapText="1"/>
    </xf>
    <xf numFmtId="1" fontId="207" fillId="0" borderId="115" xfId="0" applyNumberFormat="1" applyFont="1" applyFill="1" applyBorder="1" applyAlignment="1" applyProtection="1">
      <alignment horizontal="center" vertical="center" wrapText="1"/>
    </xf>
    <xf numFmtId="1" fontId="208" fillId="12" borderId="115" xfId="0" applyNumberFormat="1" applyFont="1" applyFill="1" applyBorder="1" applyAlignment="1" applyProtection="1">
      <alignment horizontal="center" vertical="center" wrapText="1"/>
    </xf>
    <xf numFmtId="0" fontId="209" fillId="12" borderId="1" xfId="0" applyFont="1" applyFill="1" applyBorder="1" applyAlignment="1" applyProtection="1">
      <alignment horizontal="center" vertical="center" wrapText="1"/>
    </xf>
    <xf numFmtId="0" fontId="109" fillId="0" borderId="127" xfId="0" applyFont="1" applyFill="1" applyBorder="1" applyAlignment="1" applyProtection="1">
      <alignment horizontal="center" vertical="center" wrapText="1"/>
    </xf>
    <xf numFmtId="0" fontId="84" fillId="12" borderId="1" xfId="3" applyFont="1" applyFill="1" applyBorder="1" applyAlignment="1" applyProtection="1">
      <alignment horizontal="center" vertical="center" wrapText="1"/>
    </xf>
    <xf numFmtId="0" fontId="201" fillId="20" borderId="0" xfId="0" applyFont="1" applyFill="1" applyBorder="1" applyAlignment="1">
      <alignment horizontal="center" vertical="center" wrapText="1"/>
    </xf>
    <xf numFmtId="0" fontId="6" fillId="0" borderId="49" xfId="0" applyFont="1" applyFill="1" applyBorder="1" applyAlignment="1" applyProtection="1">
      <alignment horizontal="center" vertical="center"/>
    </xf>
    <xf numFmtId="0" fontId="109" fillId="12" borderId="49" xfId="0" applyFont="1" applyFill="1" applyBorder="1" applyAlignment="1" applyProtection="1">
      <alignment horizontal="center" vertical="center" wrapText="1"/>
    </xf>
    <xf numFmtId="0" fontId="179" fillId="0" borderId="49" xfId="0" applyFont="1" applyFill="1" applyBorder="1" applyAlignment="1" applyProtection="1">
      <alignment horizontal="center" vertical="center" wrapText="1"/>
    </xf>
    <xf numFmtId="0" fontId="108" fillId="12" borderId="1" xfId="0" applyFont="1" applyFill="1" applyBorder="1" applyAlignment="1" applyProtection="1">
      <alignment horizontal="center" vertical="center" wrapText="1"/>
    </xf>
    <xf numFmtId="0" fontId="113" fillId="0" borderId="0" xfId="0" applyFont="1" applyFill="1" applyBorder="1" applyAlignment="1">
      <alignment horizontal="center" vertical="center" wrapText="1"/>
    </xf>
    <xf numFmtId="0" fontId="187" fillId="0" borderId="0" xfId="1" applyFont="1" applyFill="1" applyBorder="1" applyAlignment="1" applyProtection="1">
      <alignment horizontal="center" vertical="center"/>
    </xf>
    <xf numFmtId="0" fontId="0" fillId="0" borderId="0" xfId="0" applyFill="1" applyBorder="1" applyAlignment="1">
      <alignment vertical="center"/>
    </xf>
    <xf numFmtId="0" fontId="188" fillId="0" borderId="0" xfId="0" applyFont="1" applyFill="1" applyBorder="1" applyAlignment="1" applyProtection="1">
      <alignment vertical="center"/>
    </xf>
    <xf numFmtId="0" fontId="189" fillId="0" borderId="0" xfId="0" applyFont="1" applyFill="1" applyBorder="1" applyAlignment="1" applyProtection="1">
      <alignment horizontal="left" vertical="center" wrapText="1"/>
    </xf>
    <xf numFmtId="0" fontId="190" fillId="0" borderId="0" xfId="0" applyFont="1" applyFill="1" applyBorder="1" applyAlignment="1" applyProtection="1">
      <alignment horizontal="center" vertical="center" wrapText="1"/>
    </xf>
    <xf numFmtId="0" fontId="191" fillId="0" borderId="0" xfId="0" applyFont="1" applyFill="1" applyBorder="1" applyAlignment="1" applyProtection="1">
      <alignment horizontal="left" vertical="center" wrapText="1"/>
    </xf>
    <xf numFmtId="0" fontId="193" fillId="0" borderId="0" xfId="1" applyFont="1" applyFill="1" applyBorder="1" applyAlignment="1" applyProtection="1">
      <alignment horizontal="center" vertical="center"/>
    </xf>
    <xf numFmtId="0" fontId="194" fillId="0" borderId="0" xfId="0" applyFont="1" applyFill="1" applyBorder="1" applyAlignment="1" applyProtection="1">
      <alignment horizontal="left" vertical="center"/>
    </xf>
    <xf numFmtId="0" fontId="195" fillId="0" borderId="0" xfId="1" applyFont="1" applyFill="1" applyBorder="1" applyAlignment="1" applyProtection="1">
      <alignment horizontal="center" vertical="center"/>
    </xf>
    <xf numFmtId="0" fontId="115" fillId="0" borderId="0" xfId="0" applyFont="1" applyFill="1" applyBorder="1" applyAlignment="1">
      <alignment horizontal="left" vertical="center"/>
    </xf>
    <xf numFmtId="0" fontId="113" fillId="0" borderId="0" xfId="0" applyFont="1" applyFill="1" applyBorder="1" applyAlignment="1">
      <alignment horizontal="left" vertical="center" wrapText="1"/>
    </xf>
    <xf numFmtId="0" fontId="116" fillId="0" borderId="0" xfId="0" applyFont="1" applyFill="1" applyBorder="1" applyAlignment="1">
      <alignment horizontal="left" vertical="center" wrapText="1"/>
    </xf>
    <xf numFmtId="0" fontId="117" fillId="0" borderId="0" xfId="0" applyFont="1" applyFill="1" applyBorder="1" applyAlignment="1">
      <alignment horizontal="left" vertical="center" wrapText="1"/>
    </xf>
    <xf numFmtId="0" fontId="119" fillId="0" borderId="0" xfId="0" applyFont="1" applyFill="1" applyBorder="1" applyAlignment="1">
      <alignment horizontal="left" vertical="center"/>
    </xf>
    <xf numFmtId="0" fontId="120" fillId="0" borderId="0" xfId="0" applyFont="1" applyFill="1" applyBorder="1" applyAlignment="1">
      <alignment horizontal="left" vertical="center"/>
    </xf>
    <xf numFmtId="0" fontId="122" fillId="0" borderId="0" xfId="0" applyFont="1" applyFill="1" applyBorder="1" applyAlignment="1">
      <alignment horizontal="left" vertical="center"/>
    </xf>
    <xf numFmtId="0" fontId="123" fillId="0" borderId="0" xfId="0" applyFont="1" applyFill="1" applyBorder="1" applyAlignment="1">
      <alignment horizontal="left" vertical="center"/>
    </xf>
    <xf numFmtId="0" fontId="118" fillId="0" borderId="0" xfId="0" applyFont="1" applyFill="1" applyBorder="1" applyAlignment="1">
      <alignment vertical="center" wrapText="1"/>
    </xf>
    <xf numFmtId="0" fontId="114" fillId="0" borderId="0" xfId="0" applyFont="1" applyFill="1" applyBorder="1" applyAlignment="1">
      <alignment horizontal="left" vertical="center" wrapText="1"/>
    </xf>
    <xf numFmtId="0" fontId="114" fillId="0" borderId="0" xfId="0" applyFont="1" applyFill="1" applyBorder="1" applyAlignment="1">
      <alignment horizontal="left" vertical="center"/>
    </xf>
    <xf numFmtId="0" fontId="124" fillId="0" borderId="0" xfId="0" applyFont="1" applyFill="1" applyBorder="1" applyAlignment="1">
      <alignment horizontal="left" vertical="center"/>
    </xf>
    <xf numFmtId="0" fontId="117" fillId="0" borderId="0" xfId="0" applyFont="1" applyFill="1" applyBorder="1" applyAlignment="1">
      <alignment horizontal="left" vertical="center"/>
    </xf>
    <xf numFmtId="0" fontId="126" fillId="0" borderId="0" xfId="0" applyFont="1" applyFill="1" applyBorder="1" applyAlignment="1">
      <alignment horizontal="left" vertical="center"/>
    </xf>
    <xf numFmtId="0" fontId="113" fillId="0" borderId="0" xfId="0" applyFont="1" applyFill="1" applyBorder="1" applyAlignment="1">
      <alignment horizontal="left" vertical="center"/>
    </xf>
    <xf numFmtId="0" fontId="128" fillId="0" borderId="0" xfId="0" applyFont="1" applyFill="1" applyBorder="1" applyAlignment="1">
      <alignment horizontal="left" vertical="center" wrapText="1"/>
    </xf>
    <xf numFmtId="0" fontId="129" fillId="0" borderId="0" xfId="0" applyFont="1" applyFill="1" applyBorder="1" applyAlignment="1">
      <alignment horizontal="left" vertical="center" wrapText="1"/>
    </xf>
    <xf numFmtId="0" fontId="127" fillId="0" borderId="0" xfId="0" applyFont="1" applyFill="1" applyBorder="1" applyAlignment="1">
      <alignment horizontal="left" vertical="center"/>
    </xf>
    <xf numFmtId="0" fontId="121" fillId="0" borderId="0" xfId="0" applyFont="1" applyFill="1" applyBorder="1" applyAlignment="1">
      <alignment horizontal="left" vertical="center"/>
    </xf>
    <xf numFmtId="0" fontId="121" fillId="0" borderId="0" xfId="0" applyFont="1" applyFill="1" applyBorder="1" applyAlignment="1">
      <alignment horizontal="center" vertical="center" wrapText="1"/>
    </xf>
    <xf numFmtId="0" fontId="131" fillId="0" borderId="0" xfId="0" applyFont="1" applyFill="1" applyBorder="1" applyAlignment="1">
      <alignment horizontal="left" vertical="center"/>
    </xf>
    <xf numFmtId="0" fontId="121" fillId="0" borderId="0" xfId="0" applyFont="1" applyFill="1" applyBorder="1" applyAlignment="1">
      <alignment horizontal="left" vertical="center" wrapText="1"/>
    </xf>
    <xf numFmtId="0" fontId="130" fillId="0" borderId="0" xfId="0" applyFont="1" applyFill="1" applyBorder="1" applyAlignment="1">
      <alignment horizontal="left" vertical="center" wrapText="1"/>
    </xf>
    <xf numFmtId="0" fontId="131" fillId="0" borderId="0" xfId="0" applyFont="1" applyFill="1" applyBorder="1" applyAlignment="1">
      <alignment horizontal="left" vertical="center" wrapText="1"/>
    </xf>
    <xf numFmtId="0" fontId="132" fillId="0" borderId="0" xfId="0" applyFont="1" applyFill="1" applyBorder="1" applyAlignment="1">
      <alignment horizontal="left" vertical="center"/>
    </xf>
    <xf numFmtId="0" fontId="196" fillId="0" borderId="0" xfId="0" applyFont="1" applyFill="1" applyBorder="1" applyAlignment="1">
      <alignment horizontal="center" vertical="center" wrapText="1"/>
    </xf>
    <xf numFmtId="0" fontId="197" fillId="0" borderId="0" xfId="0" applyFont="1" applyFill="1" applyBorder="1" applyAlignment="1">
      <alignment horizontal="center" vertical="center" wrapText="1"/>
    </xf>
    <xf numFmtId="0" fontId="24" fillId="0" borderId="0" xfId="0" applyFont="1" applyFill="1" applyBorder="1" applyAlignment="1" applyProtection="1">
      <alignment horizontal="center" vertical="center"/>
    </xf>
    <xf numFmtId="0" fontId="155" fillId="0" borderId="1" xfId="0" applyFont="1" applyFill="1" applyBorder="1" applyAlignment="1" applyProtection="1">
      <alignment horizontal="center" vertical="center"/>
    </xf>
    <xf numFmtId="0" fontId="183" fillId="0" borderId="136" xfId="0" applyFont="1" applyFill="1" applyBorder="1" applyAlignment="1" applyProtection="1">
      <alignment horizontal="center" vertical="center"/>
    </xf>
    <xf numFmtId="0" fontId="155" fillId="0" borderId="49" xfId="0" applyFont="1" applyFill="1" applyBorder="1" applyAlignment="1" applyProtection="1">
      <alignment horizontal="center" vertical="center"/>
    </xf>
    <xf numFmtId="0" fontId="205" fillId="0" borderId="1" xfId="0" applyFont="1" applyFill="1" applyBorder="1" applyAlignment="1" applyProtection="1">
      <alignment horizontal="center" vertical="center"/>
    </xf>
    <xf numFmtId="2" fontId="139" fillId="0" borderId="3" xfId="0" applyNumberFormat="1" applyFont="1" applyBorder="1" applyAlignment="1" applyProtection="1">
      <alignment horizontal="center"/>
    </xf>
    <xf numFmtId="2" fontId="139" fillId="0" borderId="55" xfId="0" applyNumberFormat="1" applyFont="1" applyBorder="1" applyAlignment="1" applyProtection="1">
      <alignment horizontal="center"/>
    </xf>
    <xf numFmtId="1" fontId="9" fillId="0" borderId="140" xfId="4" applyNumberFormat="1" applyFont="1" applyBorder="1" applyAlignment="1" applyProtection="1">
      <alignment horizontal="left" vertical="center" wrapText="1"/>
    </xf>
    <xf numFmtId="1" fontId="139" fillId="0" borderId="141" xfId="4" applyNumberFormat="1" applyFont="1" applyBorder="1" applyAlignment="1" applyProtection="1">
      <alignment horizontal="center" vertical="center" wrapText="1"/>
    </xf>
    <xf numFmtId="1" fontId="9" fillId="0" borderId="146" xfId="4" applyNumberFormat="1" applyFont="1" applyBorder="1" applyAlignment="1" applyProtection="1">
      <alignment horizontal="left" vertical="center" wrapText="1"/>
    </xf>
    <xf numFmtId="2" fontId="139" fillId="0" borderId="147" xfId="4" applyNumberFormat="1" applyFont="1" applyBorder="1" applyAlignment="1" applyProtection="1">
      <alignment horizontal="center" vertical="center" wrapText="1"/>
    </xf>
    <xf numFmtId="2" fontId="139" fillId="0" borderId="148" xfId="4" applyNumberFormat="1" applyFont="1" applyBorder="1" applyAlignment="1" applyProtection="1">
      <alignment horizontal="center" vertical="center" wrapText="1"/>
    </xf>
    <xf numFmtId="168" fontId="156" fillId="5" borderId="1" xfId="3" applyNumberFormat="1" applyFont="1" applyFill="1" applyBorder="1" applyAlignment="1" applyProtection="1">
      <alignment horizontal="center" vertical="top" wrapText="1"/>
    </xf>
    <xf numFmtId="168" fontId="112" fillId="5" borderId="1" xfId="3" applyNumberFormat="1" applyFont="1" applyFill="1" applyBorder="1" applyAlignment="1" applyProtection="1">
      <alignment horizontal="center" vertical="top" wrapText="1"/>
    </xf>
    <xf numFmtId="168" fontId="112" fillId="5" borderId="64" xfId="3" applyNumberFormat="1" applyFont="1" applyFill="1" applyBorder="1" applyAlignment="1" applyProtection="1">
      <alignment horizontal="center" vertical="top" wrapText="1"/>
    </xf>
    <xf numFmtId="168" fontId="103" fillId="0" borderId="1" xfId="0" applyNumberFormat="1" applyFont="1" applyFill="1" applyBorder="1" applyAlignment="1" applyProtection="1">
      <alignment horizontal="center" vertical="center" wrapText="1"/>
    </xf>
    <xf numFmtId="168" fontId="103" fillId="0" borderId="103" xfId="0" applyNumberFormat="1" applyFont="1" applyFill="1" applyBorder="1" applyAlignment="1" applyProtection="1">
      <alignment horizontal="center" vertical="center" wrapText="1"/>
    </xf>
    <xf numFmtId="168" fontId="98" fillId="0" borderId="1" xfId="0" applyNumberFormat="1" applyFont="1" applyBorder="1" applyAlignment="1" applyProtection="1">
      <alignment horizontal="center" vertical="center"/>
    </xf>
    <xf numFmtId="0" fontId="6" fillId="0" borderId="6" xfId="0" applyFont="1" applyBorder="1" applyAlignment="1" applyProtection="1">
      <alignment vertical="center"/>
    </xf>
    <xf numFmtId="0" fontId="9" fillId="6" borderId="1" xfId="0" applyFont="1" applyFill="1" applyBorder="1" applyAlignment="1" applyProtection="1">
      <alignment horizontal="center" vertical="center" wrapText="1"/>
    </xf>
    <xf numFmtId="0" fontId="18" fillId="9" borderId="58" xfId="0" applyFont="1" applyFill="1" applyBorder="1" applyAlignment="1" applyProtection="1">
      <alignment horizontal="center" vertical="center" wrapText="1"/>
    </xf>
    <xf numFmtId="0" fontId="9" fillId="9" borderId="60" xfId="0" applyFont="1" applyFill="1" applyBorder="1" applyAlignment="1" applyProtection="1">
      <alignment horizontal="center" vertical="center" wrapText="1"/>
    </xf>
    <xf numFmtId="1" fontId="173" fillId="4" borderId="16" xfId="0" applyNumberFormat="1" applyFont="1" applyFill="1" applyBorder="1" applyAlignment="1" applyProtection="1">
      <alignment horizontal="center" vertical="center" wrapText="1"/>
    </xf>
    <xf numFmtId="1" fontId="249" fillId="7" borderId="149" xfId="0" applyNumberFormat="1" applyFont="1" applyFill="1" applyBorder="1" applyAlignment="1" applyProtection="1">
      <alignment horizontal="center" vertical="center" wrapText="1"/>
    </xf>
    <xf numFmtId="1" fontId="250" fillId="7" borderId="150" xfId="0" applyNumberFormat="1" applyFont="1" applyFill="1" applyBorder="1" applyAlignment="1" applyProtection="1">
      <alignment horizontal="center" vertical="center" wrapText="1"/>
    </xf>
    <xf numFmtId="1" fontId="249" fillId="7" borderId="151" xfId="0" applyNumberFormat="1" applyFont="1" applyFill="1" applyBorder="1" applyAlignment="1" applyProtection="1">
      <alignment horizontal="center" vertical="center" wrapText="1"/>
    </xf>
    <xf numFmtId="1" fontId="251" fillId="7" borderId="152" xfId="0" applyNumberFormat="1" applyFont="1" applyFill="1" applyBorder="1" applyAlignment="1" applyProtection="1">
      <alignment horizontal="center" vertical="center" wrapText="1"/>
    </xf>
    <xf numFmtId="0" fontId="104" fillId="7" borderId="0" xfId="0" applyFont="1" applyFill="1"/>
    <xf numFmtId="1" fontId="176" fillId="7" borderId="153" xfId="0" applyNumberFormat="1" applyFont="1" applyFill="1" applyBorder="1" applyAlignment="1" applyProtection="1">
      <alignment horizontal="center" vertical="center" wrapText="1"/>
    </xf>
    <xf numFmtId="1" fontId="173" fillId="7" borderId="15" xfId="0" applyNumberFormat="1" applyFont="1" applyFill="1" applyBorder="1" applyAlignment="1" applyProtection="1">
      <alignment horizontal="center" vertical="center" wrapText="1"/>
    </xf>
    <xf numFmtId="1" fontId="176" fillId="7" borderId="15" xfId="0" applyNumberFormat="1" applyFont="1" applyFill="1" applyBorder="1" applyAlignment="1" applyProtection="1">
      <alignment horizontal="center" vertical="center" wrapText="1"/>
    </xf>
    <xf numFmtId="1" fontId="173" fillId="7" borderId="154" xfId="0" applyNumberFormat="1" applyFont="1" applyFill="1" applyBorder="1" applyAlignment="1" applyProtection="1">
      <alignment horizontal="center" vertical="center" wrapText="1"/>
    </xf>
    <xf numFmtId="1" fontId="249" fillId="7" borderId="155" xfId="0" applyNumberFormat="1" applyFont="1" applyFill="1" applyBorder="1" applyAlignment="1" applyProtection="1">
      <alignment horizontal="center" vertical="center" wrapText="1"/>
    </xf>
    <xf numFmtId="1" fontId="251" fillId="7" borderId="156" xfId="0" applyNumberFormat="1" applyFont="1" applyFill="1" applyBorder="1" applyAlignment="1" applyProtection="1">
      <alignment horizontal="center" vertical="center" wrapText="1"/>
    </xf>
    <xf numFmtId="0" fontId="104" fillId="0" borderId="0" xfId="0" applyFont="1"/>
    <xf numFmtId="1" fontId="176" fillId="15" borderId="153" xfId="0" applyNumberFormat="1" applyFont="1" applyFill="1" applyBorder="1" applyAlignment="1" applyProtection="1">
      <alignment horizontal="center" vertical="center" wrapText="1"/>
    </xf>
    <xf numFmtId="1" fontId="173" fillId="15" borderId="15" xfId="0" applyNumberFormat="1" applyFont="1" applyFill="1" applyBorder="1" applyAlignment="1" applyProtection="1">
      <alignment horizontal="center" vertical="center" wrapText="1"/>
    </xf>
    <xf numFmtId="1" fontId="173" fillId="15" borderId="154" xfId="0" applyNumberFormat="1" applyFont="1" applyFill="1" applyBorder="1" applyAlignment="1" applyProtection="1">
      <alignment horizontal="center" vertical="center" wrapText="1"/>
    </xf>
    <xf numFmtId="1" fontId="176" fillId="2" borderId="118" xfId="0" applyNumberFormat="1" applyFont="1" applyFill="1" applyBorder="1" applyAlignment="1" applyProtection="1">
      <alignment horizontal="center" vertical="center" textRotation="90" wrapText="1"/>
    </xf>
    <xf numFmtId="1" fontId="252" fillId="4" borderId="114" xfId="0" applyNumberFormat="1" applyFont="1" applyFill="1" applyBorder="1" applyAlignment="1" applyProtection="1">
      <alignment horizontal="center" vertical="center" textRotation="90" wrapText="1"/>
    </xf>
    <xf numFmtId="1" fontId="176" fillId="2" borderId="114" xfId="0" applyNumberFormat="1" applyFont="1" applyFill="1" applyBorder="1" applyAlignment="1" applyProtection="1">
      <alignment horizontal="center" vertical="center" textRotation="90" wrapText="1"/>
    </xf>
    <xf numFmtId="1" fontId="252" fillId="4" borderId="157" xfId="0" applyNumberFormat="1" applyFont="1" applyFill="1" applyBorder="1" applyAlignment="1" applyProtection="1">
      <alignment horizontal="center" vertical="center" textRotation="90" wrapText="1"/>
    </xf>
    <xf numFmtId="1" fontId="176" fillId="4" borderId="153" xfId="0" applyNumberFormat="1" applyFont="1" applyFill="1" applyBorder="1" applyAlignment="1" applyProtection="1">
      <alignment horizontal="center" vertical="center" textRotation="90" wrapText="1"/>
    </xf>
    <xf numFmtId="1" fontId="252" fillId="4" borderId="15" xfId="0" applyNumberFormat="1" applyFont="1" applyFill="1" applyBorder="1" applyAlignment="1" applyProtection="1">
      <alignment horizontal="center" vertical="center" textRotation="90" wrapText="1"/>
    </xf>
    <xf numFmtId="1" fontId="176" fillId="4" borderId="15" xfId="0" applyNumberFormat="1" applyFont="1" applyFill="1" applyBorder="1" applyAlignment="1" applyProtection="1">
      <alignment horizontal="center" vertical="center" textRotation="90" wrapText="1"/>
    </xf>
    <xf numFmtId="1" fontId="176" fillId="2" borderId="15" xfId="0" applyNumberFormat="1" applyFont="1" applyFill="1" applyBorder="1" applyAlignment="1" applyProtection="1">
      <alignment horizontal="center" vertical="center" textRotation="90" wrapText="1"/>
    </xf>
    <xf numFmtId="2" fontId="176" fillId="21" borderId="158" xfId="0" applyNumberFormat="1" applyFont="1" applyFill="1" applyBorder="1" applyAlignment="1" applyProtection="1">
      <alignment horizontal="center" vertical="center" textRotation="90" wrapText="1"/>
    </xf>
    <xf numFmtId="2" fontId="173" fillId="21" borderId="159" xfId="0" applyNumberFormat="1" applyFont="1" applyFill="1" applyBorder="1" applyAlignment="1" applyProtection="1">
      <alignment horizontal="center" vertical="center" textRotation="90" wrapText="1"/>
    </xf>
    <xf numFmtId="2" fontId="176" fillId="21" borderId="159" xfId="0" applyNumberFormat="1" applyFont="1" applyFill="1" applyBorder="1" applyAlignment="1" applyProtection="1">
      <alignment horizontal="center" vertical="center" textRotation="90" wrapText="1"/>
    </xf>
    <xf numFmtId="2" fontId="173" fillId="21" borderId="160" xfId="0" applyNumberFormat="1" applyFont="1" applyFill="1" applyBorder="1" applyAlignment="1" applyProtection="1">
      <alignment horizontal="center" vertical="center" textRotation="90" wrapText="1"/>
    </xf>
    <xf numFmtId="2" fontId="176" fillId="21" borderId="99" xfId="0" applyNumberFormat="1" applyFont="1" applyFill="1" applyBorder="1" applyAlignment="1" applyProtection="1">
      <alignment horizontal="center" vertical="center" textRotation="90" wrapText="1"/>
    </xf>
    <xf numFmtId="2" fontId="173" fillId="21" borderId="100" xfId="0" applyNumberFormat="1" applyFont="1" applyFill="1" applyBorder="1" applyAlignment="1" applyProtection="1">
      <alignment horizontal="center" vertical="center" textRotation="90" wrapText="1"/>
    </xf>
    <xf numFmtId="2" fontId="176" fillId="21" borderId="100" xfId="0" applyNumberFormat="1" applyFont="1" applyFill="1" applyBorder="1" applyAlignment="1" applyProtection="1">
      <alignment horizontal="center" vertical="center" textRotation="90" wrapText="1"/>
    </xf>
    <xf numFmtId="2" fontId="173" fillId="21" borderId="101" xfId="0" applyNumberFormat="1" applyFont="1" applyFill="1" applyBorder="1" applyAlignment="1" applyProtection="1">
      <alignment horizontal="center" vertical="center" textRotation="90" wrapText="1"/>
    </xf>
    <xf numFmtId="0" fontId="56" fillId="9" borderId="57" xfId="0" applyFont="1" applyFill="1" applyBorder="1" applyAlignment="1" applyProtection="1">
      <alignment vertical="center" wrapText="1"/>
      <protection locked="0"/>
    </xf>
    <xf numFmtId="49" fontId="249" fillId="9" borderId="58" xfId="0" applyNumberFormat="1" applyFont="1" applyFill="1" applyBorder="1" applyAlignment="1" applyProtection="1">
      <alignment horizontal="center" vertical="center" wrapText="1"/>
      <protection locked="0"/>
    </xf>
    <xf numFmtId="0" fontId="101" fillId="9" borderId="58" xfId="0" applyFont="1" applyFill="1" applyBorder="1" applyAlignment="1" applyProtection="1">
      <alignment horizontal="center" vertical="center" wrapText="1"/>
      <protection locked="0"/>
    </xf>
    <xf numFmtId="14" fontId="101" fillId="9" borderId="1" xfId="0" applyNumberFormat="1" applyFont="1" applyFill="1" applyBorder="1" applyAlignment="1" applyProtection="1">
      <alignment horizontal="center" vertical="center" wrapText="1"/>
      <protection locked="0"/>
    </xf>
    <xf numFmtId="0" fontId="56" fillId="9" borderId="1" xfId="0" applyFont="1" applyFill="1" applyBorder="1" applyAlignment="1" applyProtection="1">
      <alignment horizontal="center" vertical="center" wrapText="1"/>
      <protection locked="0"/>
    </xf>
    <xf numFmtId="0" fontId="56" fillId="9" borderId="1" xfId="0" applyFont="1" applyFill="1" applyBorder="1" applyAlignment="1" applyProtection="1">
      <alignment vertical="center" wrapText="1"/>
      <protection locked="0"/>
    </xf>
    <xf numFmtId="49" fontId="106" fillId="9" borderId="1" xfId="0" applyNumberFormat="1"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xf>
    <xf numFmtId="0" fontId="139" fillId="0" borderId="1" xfId="0" applyFont="1" applyFill="1" applyBorder="1" applyAlignment="1" applyProtection="1">
      <alignment horizontal="center" vertical="center" wrapText="1"/>
    </xf>
    <xf numFmtId="49" fontId="139" fillId="0" borderId="1" xfId="0" applyNumberFormat="1" applyFont="1" applyFill="1" applyBorder="1" applyAlignment="1" applyProtection="1">
      <alignment horizontal="center" vertical="center" wrapText="1"/>
    </xf>
    <xf numFmtId="0" fontId="9" fillId="0" borderId="1" xfId="0" applyNumberFormat="1" applyFont="1" applyFill="1" applyBorder="1" applyAlignment="1" applyProtection="1">
      <alignment vertical="center" wrapText="1"/>
    </xf>
    <xf numFmtId="0" fontId="0" fillId="0" borderId="0" xfId="0" applyAlignment="1">
      <alignment wrapText="1"/>
    </xf>
    <xf numFmtId="0" fontId="9" fillId="0" borderId="1" xfId="0" applyFont="1" applyFill="1" applyBorder="1" applyAlignment="1" applyProtection="1">
      <alignment horizontal="center" vertical="center" wrapText="1"/>
    </xf>
    <xf numFmtId="0" fontId="254" fillId="0" borderId="161" xfId="0" applyFont="1" applyBorder="1" applyAlignment="1">
      <alignment wrapText="1"/>
    </xf>
    <xf numFmtId="0" fontId="254" fillId="0" borderId="0" xfId="0" applyFont="1" applyBorder="1" applyAlignment="1">
      <alignment wrapText="1"/>
    </xf>
    <xf numFmtId="0" fontId="254" fillId="0" borderId="162" xfId="0" applyFont="1" applyBorder="1" applyAlignment="1">
      <alignment wrapText="1"/>
    </xf>
    <xf numFmtId="49" fontId="104" fillId="0" borderId="1" xfId="0" applyNumberFormat="1" applyFont="1" applyFill="1" applyBorder="1" applyAlignment="1" applyProtection="1">
      <alignment horizontal="center" vertical="center" wrapText="1"/>
    </xf>
    <xf numFmtId="0" fontId="104" fillId="0" borderId="1" xfId="0" applyNumberFormat="1" applyFont="1" applyFill="1" applyBorder="1" applyAlignment="1" applyProtection="1">
      <alignment horizontal="center" vertical="center" wrapText="1"/>
    </xf>
    <xf numFmtId="0" fontId="254" fillId="0" borderId="1" xfId="0" applyFont="1" applyBorder="1" applyAlignment="1">
      <alignment horizontal="center" vertical="center" wrapText="1"/>
    </xf>
    <xf numFmtId="0" fontId="56" fillId="9" borderId="11" xfId="0" applyFont="1" applyFill="1" applyBorder="1" applyAlignment="1" applyProtection="1">
      <alignment horizontal="center" vertical="center" wrapText="1"/>
      <protection locked="0"/>
    </xf>
    <xf numFmtId="0" fontId="259" fillId="0" borderId="0" xfId="0" applyFont="1"/>
    <xf numFmtId="0" fontId="259" fillId="0" borderId="0" xfId="0" applyFont="1" applyAlignment="1">
      <alignment horizontal="center" vertical="center"/>
    </xf>
    <xf numFmtId="0" fontId="259" fillId="0" borderId="164" xfId="0" applyFont="1" applyBorder="1" applyAlignment="1">
      <alignment horizontal="center" vertical="center"/>
    </xf>
    <xf numFmtId="49" fontId="259" fillId="0" borderId="0" xfId="0" applyNumberFormat="1" applyFont="1" applyAlignment="1">
      <alignment horizontal="center" vertical="center"/>
    </xf>
    <xf numFmtId="49" fontId="261" fillId="0" borderId="0" xfId="0" applyNumberFormat="1" applyFont="1" applyAlignment="1">
      <alignment horizontal="center" vertical="center"/>
    </xf>
    <xf numFmtId="0" fontId="261" fillId="0" borderId="164" xfId="0" applyFont="1" applyBorder="1" applyAlignment="1">
      <alignment horizontal="center" vertical="center"/>
    </xf>
    <xf numFmtId="0" fontId="259" fillId="22" borderId="164" xfId="0" applyFont="1" applyFill="1" applyBorder="1" applyAlignment="1">
      <alignment horizontal="center" vertical="center"/>
    </xf>
    <xf numFmtId="0" fontId="261" fillId="22" borderId="164" xfId="0" applyFont="1" applyFill="1" applyBorder="1" applyAlignment="1">
      <alignment horizontal="center" vertical="center"/>
    </xf>
    <xf numFmtId="0" fontId="259" fillId="23" borderId="164" xfId="0" applyFont="1" applyFill="1" applyBorder="1" applyAlignment="1">
      <alignment horizontal="center" vertical="center"/>
    </xf>
    <xf numFmtId="0" fontId="261" fillId="23" borderId="164" xfId="0" applyFont="1" applyFill="1" applyBorder="1" applyAlignment="1">
      <alignment horizontal="center" vertical="center"/>
    </xf>
    <xf numFmtId="0" fontId="259" fillId="24" borderId="164" xfId="0" applyFont="1" applyFill="1" applyBorder="1" applyAlignment="1">
      <alignment horizontal="center" vertical="center"/>
    </xf>
    <xf numFmtId="0" fontId="261" fillId="24" borderId="164" xfId="0" applyFont="1" applyFill="1" applyBorder="1" applyAlignment="1">
      <alignment horizontal="center" vertical="center"/>
    </xf>
    <xf numFmtId="0" fontId="259" fillId="25" borderId="164" xfId="0" applyFont="1" applyFill="1" applyBorder="1" applyAlignment="1">
      <alignment horizontal="center" vertical="center"/>
    </xf>
    <xf numFmtId="0" fontId="261" fillId="25" borderId="164" xfId="0" applyFont="1" applyFill="1" applyBorder="1" applyAlignment="1">
      <alignment horizontal="center" vertical="center"/>
    </xf>
    <xf numFmtId="0" fontId="259" fillId="26" borderId="164" xfId="0" applyFont="1" applyFill="1" applyBorder="1" applyAlignment="1">
      <alignment horizontal="center" vertical="center"/>
    </xf>
    <xf numFmtId="0" fontId="261" fillId="26" borderId="164" xfId="0" applyFont="1" applyFill="1" applyBorder="1" applyAlignment="1">
      <alignment horizontal="center" vertical="center"/>
    </xf>
    <xf numFmtId="0" fontId="262" fillId="0" borderId="164" xfId="0" applyFont="1" applyBorder="1" applyAlignment="1">
      <alignment horizontal="center" vertical="center"/>
    </xf>
    <xf numFmtId="0" fontId="263" fillId="6" borderId="164" xfId="0" applyFont="1" applyFill="1" applyBorder="1" applyAlignment="1" applyProtection="1">
      <alignment horizontal="center" vertical="center" wrapText="1"/>
    </xf>
    <xf numFmtId="0" fontId="151" fillId="18" borderId="18" xfId="0" applyFont="1" applyFill="1" applyBorder="1" applyAlignment="1" applyProtection="1">
      <alignment horizontal="center" vertical="center" wrapText="1"/>
    </xf>
    <xf numFmtId="0" fontId="199" fillId="18" borderId="18" xfId="0" applyFont="1" applyFill="1" applyBorder="1" applyAlignment="1" applyProtection="1">
      <alignment horizontal="center" vertical="center" wrapText="1"/>
    </xf>
    <xf numFmtId="0" fontId="200" fillId="18" borderId="18" xfId="0" applyFont="1" applyFill="1" applyBorder="1" applyAlignment="1" applyProtection="1">
      <alignment horizontal="center" vertical="center" wrapText="1"/>
    </xf>
    <xf numFmtId="0" fontId="201" fillId="19" borderId="15" xfId="0" applyFont="1" applyFill="1" applyBorder="1" applyAlignment="1" applyProtection="1">
      <alignment horizontal="center" vertical="center" wrapText="1"/>
    </xf>
    <xf numFmtId="0" fontId="201" fillId="19" borderId="114" xfId="0" applyFont="1" applyFill="1" applyBorder="1" applyAlignment="1" applyProtection="1">
      <alignment horizontal="center" vertical="center" wrapText="1"/>
    </xf>
    <xf numFmtId="0" fontId="151" fillId="18" borderId="113" xfId="0" applyFont="1" applyFill="1" applyBorder="1" applyAlignment="1" applyProtection="1">
      <alignment horizontal="center" vertical="center" wrapText="1"/>
    </xf>
    <xf numFmtId="0" fontId="199" fillId="18" borderId="113" xfId="0" applyFont="1" applyFill="1" applyBorder="1" applyAlignment="1" applyProtection="1">
      <alignment horizontal="center" vertical="center" wrapText="1"/>
    </xf>
    <xf numFmtId="0" fontId="211" fillId="6" borderId="29" xfId="0" applyFont="1" applyFill="1" applyBorder="1" applyAlignment="1" applyProtection="1">
      <alignment horizontal="center" vertical="center" wrapText="1"/>
    </xf>
    <xf numFmtId="0" fontId="211" fillId="6" borderId="30" xfId="0" applyFont="1" applyFill="1" applyBorder="1" applyAlignment="1" applyProtection="1">
      <alignment horizontal="center" vertical="center" wrapText="1"/>
    </xf>
    <xf numFmtId="0" fontId="211" fillId="6" borderId="31" xfId="0" applyFont="1" applyFill="1" applyBorder="1" applyAlignment="1" applyProtection="1">
      <alignment horizontal="center" vertical="center" wrapText="1"/>
    </xf>
    <xf numFmtId="0" fontId="211" fillId="6" borderId="13" xfId="0" applyFont="1" applyFill="1" applyBorder="1" applyAlignment="1" applyProtection="1">
      <alignment horizontal="center" vertical="center" wrapText="1"/>
    </xf>
    <xf numFmtId="0" fontId="211" fillId="6" borderId="14" xfId="0" applyFont="1" applyFill="1" applyBorder="1" applyAlignment="1" applyProtection="1">
      <alignment horizontal="center" vertical="center" wrapText="1"/>
    </xf>
    <xf numFmtId="0" fontId="211" fillId="6" borderId="47" xfId="0" applyFont="1" applyFill="1" applyBorder="1" applyAlignment="1" applyProtection="1">
      <alignment horizontal="center" vertical="center" wrapText="1"/>
    </xf>
    <xf numFmtId="0" fontId="212" fillId="6" borderId="29" xfId="0" applyFont="1" applyFill="1" applyBorder="1" applyAlignment="1" applyProtection="1">
      <alignment horizontal="center" vertical="center" wrapText="1"/>
    </xf>
    <xf numFmtId="0" fontId="212" fillId="6" borderId="30" xfId="0" applyFont="1" applyFill="1" applyBorder="1" applyAlignment="1" applyProtection="1">
      <alignment horizontal="center" vertical="center" wrapText="1"/>
    </xf>
    <xf numFmtId="0" fontId="212" fillId="6" borderId="31" xfId="0" applyFont="1" applyFill="1" applyBorder="1" applyAlignment="1" applyProtection="1">
      <alignment horizontal="center" vertical="center" wrapText="1"/>
    </xf>
    <xf numFmtId="0" fontId="212" fillId="6" borderId="77" xfId="0" applyFont="1" applyFill="1" applyBorder="1" applyAlignment="1" applyProtection="1">
      <alignment horizontal="center" vertical="center" wrapText="1"/>
    </xf>
    <xf numFmtId="0" fontId="212" fillId="6" borderId="0" xfId="0" applyFont="1" applyFill="1" applyBorder="1" applyAlignment="1" applyProtection="1">
      <alignment horizontal="center" vertical="center" wrapText="1"/>
    </xf>
    <xf numFmtId="0" fontId="212" fillId="6" borderId="33" xfId="0" applyFont="1" applyFill="1" applyBorder="1" applyAlignment="1" applyProtection="1">
      <alignment horizontal="center" vertical="center" wrapText="1"/>
    </xf>
    <xf numFmtId="0" fontId="212" fillId="6" borderId="13" xfId="0" applyFont="1" applyFill="1" applyBorder="1" applyAlignment="1" applyProtection="1">
      <alignment horizontal="center" vertical="center" wrapText="1"/>
    </xf>
    <xf numFmtId="0" fontId="212" fillId="6" borderId="14" xfId="0" applyFont="1" applyFill="1" applyBorder="1" applyAlignment="1" applyProtection="1">
      <alignment horizontal="center" vertical="center" wrapText="1"/>
    </xf>
    <xf numFmtId="0" fontId="212" fillId="6" borderId="47" xfId="0" applyFont="1" applyFill="1" applyBorder="1" applyAlignment="1" applyProtection="1">
      <alignment horizontal="center" vertical="center" wrapText="1"/>
    </xf>
    <xf numFmtId="0" fontId="248" fillId="7" borderId="1" xfId="0" applyFont="1" applyFill="1" applyBorder="1" applyAlignment="1" applyProtection="1">
      <alignment horizontal="center" vertical="center" wrapText="1"/>
    </xf>
    <xf numFmtId="0" fontId="216" fillId="0" borderId="29" xfId="0" applyFont="1" applyFill="1" applyBorder="1" applyAlignment="1" applyProtection="1">
      <alignment horizontal="left" vertical="center" wrapText="1"/>
    </xf>
    <xf numFmtId="0" fontId="216" fillId="0" borderId="30" xfId="0" applyFont="1" applyFill="1" applyBorder="1" applyAlignment="1" applyProtection="1">
      <alignment horizontal="left" vertical="center" wrapText="1"/>
    </xf>
    <xf numFmtId="0" fontId="216" fillId="0" borderId="31" xfId="0" applyFont="1" applyFill="1" applyBorder="1" applyAlignment="1" applyProtection="1">
      <alignment horizontal="left" vertical="center" wrapText="1"/>
    </xf>
    <xf numFmtId="0" fontId="216" fillId="0" borderId="77" xfId="0" applyFont="1" applyFill="1" applyBorder="1" applyAlignment="1" applyProtection="1">
      <alignment horizontal="left" vertical="center" wrapText="1"/>
    </xf>
    <xf numFmtId="0" fontId="216" fillId="0" borderId="0" xfId="0" applyFont="1" applyFill="1" applyBorder="1" applyAlignment="1" applyProtection="1">
      <alignment horizontal="left" vertical="center" wrapText="1"/>
    </xf>
    <xf numFmtId="0" fontId="216" fillId="0" borderId="33" xfId="0" applyFont="1" applyFill="1" applyBorder="1" applyAlignment="1" applyProtection="1">
      <alignment horizontal="left" vertical="center" wrapText="1"/>
    </xf>
    <xf numFmtId="0" fontId="216" fillId="0" borderId="13" xfId="0" applyFont="1" applyFill="1" applyBorder="1" applyAlignment="1" applyProtection="1">
      <alignment horizontal="left" vertical="center" wrapText="1"/>
    </xf>
    <xf numFmtId="0" fontId="216" fillId="0" borderId="14" xfId="0" applyFont="1" applyFill="1" applyBorder="1" applyAlignment="1" applyProtection="1">
      <alignment horizontal="left" vertical="center" wrapText="1"/>
    </xf>
    <xf numFmtId="0" fontId="216" fillId="0" borderId="47" xfId="0" applyFont="1" applyFill="1" applyBorder="1" applyAlignment="1" applyProtection="1">
      <alignment horizontal="left" vertical="center" wrapText="1"/>
    </xf>
    <xf numFmtId="0" fontId="215" fillId="0" borderId="29" xfId="0" applyFont="1" applyBorder="1" applyAlignment="1">
      <alignment horizontal="left" vertical="center" wrapText="1"/>
    </xf>
    <xf numFmtId="0" fontId="215" fillId="0" borderId="30" xfId="0" applyFont="1" applyBorder="1" applyAlignment="1">
      <alignment horizontal="left" vertical="center" wrapText="1"/>
    </xf>
    <xf numFmtId="0" fontId="215" fillId="0" borderId="31" xfId="0" applyFont="1" applyBorder="1" applyAlignment="1">
      <alignment horizontal="left" vertical="center" wrapText="1"/>
    </xf>
    <xf numFmtId="0" fontId="215" fillId="0" borderId="77" xfId="0" applyFont="1" applyBorder="1" applyAlignment="1">
      <alignment horizontal="left" vertical="center" wrapText="1"/>
    </xf>
    <xf numFmtId="0" fontId="215" fillId="0" borderId="0" xfId="0" applyFont="1" applyBorder="1" applyAlignment="1">
      <alignment horizontal="left" vertical="center" wrapText="1"/>
    </xf>
    <xf numFmtId="0" fontId="215" fillId="0" borderId="33" xfId="0" applyFont="1" applyBorder="1" applyAlignment="1">
      <alignment horizontal="left" vertical="center" wrapText="1"/>
    </xf>
    <xf numFmtId="0" fontId="215" fillId="0" borderId="13" xfId="0" applyFont="1" applyBorder="1" applyAlignment="1">
      <alignment horizontal="left" vertical="center" wrapText="1"/>
    </xf>
    <xf numFmtId="0" fontId="215" fillId="0" borderId="14" xfId="0" applyFont="1" applyBorder="1" applyAlignment="1">
      <alignment horizontal="left" vertical="center" wrapText="1"/>
    </xf>
    <xf numFmtId="0" fontId="215" fillId="0" borderId="47" xfId="0" applyFont="1" applyBorder="1" applyAlignment="1">
      <alignment horizontal="left" vertical="center" wrapText="1"/>
    </xf>
    <xf numFmtId="0" fontId="214" fillId="4" borderId="28" xfId="0" applyFont="1" applyFill="1" applyBorder="1" applyAlignment="1" applyProtection="1">
      <alignment horizontal="center" vertical="center" wrapText="1"/>
    </xf>
    <xf numFmtId="0" fontId="214" fillId="4" borderId="66" xfId="0" applyFont="1" applyFill="1" applyBorder="1" applyAlignment="1" applyProtection="1">
      <alignment horizontal="center" vertical="center" wrapText="1"/>
    </xf>
    <xf numFmtId="0" fontId="214" fillId="4" borderId="9" xfId="0" applyFont="1" applyFill="1" applyBorder="1" applyAlignment="1" applyProtection="1">
      <alignment horizontal="center" vertical="center" wrapText="1"/>
    </xf>
    <xf numFmtId="0" fontId="215" fillId="6" borderId="29" xfId="0" applyFont="1" applyFill="1" applyBorder="1" applyAlignment="1">
      <alignment horizontal="center" vertical="center" wrapText="1"/>
    </xf>
    <xf numFmtId="0" fontId="215" fillId="6" borderId="30" xfId="0" applyFont="1" applyFill="1" applyBorder="1" applyAlignment="1">
      <alignment horizontal="center" vertical="center" wrapText="1"/>
    </xf>
    <xf numFmtId="0" fontId="215" fillId="6" borderId="31" xfId="0" applyFont="1" applyFill="1" applyBorder="1" applyAlignment="1">
      <alignment horizontal="center" vertical="center" wrapText="1"/>
    </xf>
    <xf numFmtId="0" fontId="215" fillId="6" borderId="13" xfId="0" applyFont="1" applyFill="1" applyBorder="1" applyAlignment="1">
      <alignment horizontal="center" vertical="center" wrapText="1"/>
    </xf>
    <xf numFmtId="0" fontId="215" fillId="6" borderId="14" xfId="0" applyFont="1" applyFill="1" applyBorder="1" applyAlignment="1">
      <alignment horizontal="center" vertical="center" wrapText="1"/>
    </xf>
    <xf numFmtId="0" fontId="215" fillId="6" borderId="47" xfId="0" applyFont="1" applyFill="1" applyBorder="1" applyAlignment="1">
      <alignment horizontal="center" vertical="center" wrapText="1"/>
    </xf>
    <xf numFmtId="0" fontId="226" fillId="0" borderId="29" xfId="0" applyFont="1" applyBorder="1" applyAlignment="1">
      <alignment horizontal="left" vertical="center" wrapText="1"/>
    </xf>
    <xf numFmtId="0" fontId="226" fillId="0" borderId="30" xfId="0" applyFont="1" applyBorder="1" applyAlignment="1">
      <alignment horizontal="left" vertical="center" wrapText="1"/>
    </xf>
    <xf numFmtId="0" fontId="226" fillId="0" borderId="31" xfId="0" applyFont="1" applyBorder="1" applyAlignment="1">
      <alignment horizontal="left" vertical="center" wrapText="1"/>
    </xf>
    <xf numFmtId="0" fontId="226" fillId="0" borderId="13" xfId="0" applyFont="1" applyBorder="1" applyAlignment="1">
      <alignment horizontal="left" vertical="center" wrapText="1"/>
    </xf>
    <xf numFmtId="0" fontId="226" fillId="0" borderId="14" xfId="0" applyFont="1" applyBorder="1" applyAlignment="1">
      <alignment horizontal="left" vertical="center" wrapText="1"/>
    </xf>
    <xf numFmtId="0" fontId="226" fillId="0" borderId="47" xfId="0" applyFont="1" applyBorder="1" applyAlignment="1">
      <alignment horizontal="left" vertical="center" wrapText="1"/>
    </xf>
    <xf numFmtId="0" fontId="231" fillId="0" borderId="29" xfId="0" applyFont="1" applyBorder="1" applyAlignment="1">
      <alignment horizontal="left" vertical="center" wrapText="1"/>
    </xf>
    <xf numFmtId="0" fontId="231" fillId="0" borderId="30" xfId="0" applyFont="1" applyBorder="1" applyAlignment="1">
      <alignment horizontal="left" vertical="center" wrapText="1"/>
    </xf>
    <xf numFmtId="0" fontId="231" fillId="0" borderId="31" xfId="0" applyFont="1" applyBorder="1" applyAlignment="1">
      <alignment horizontal="left" vertical="center" wrapText="1"/>
    </xf>
    <xf numFmtId="0" fontId="231" fillId="0" borderId="13" xfId="0" applyFont="1" applyBorder="1" applyAlignment="1">
      <alignment horizontal="left" vertical="center" wrapText="1"/>
    </xf>
    <xf numFmtId="0" fontId="231" fillId="0" borderId="14" xfId="0" applyFont="1" applyBorder="1" applyAlignment="1">
      <alignment horizontal="left" vertical="center" wrapText="1"/>
    </xf>
    <xf numFmtId="0" fontId="231" fillId="0" borderId="47" xfId="0" applyFont="1" applyBorder="1" applyAlignment="1">
      <alignment horizontal="left" vertical="center" wrapText="1"/>
    </xf>
    <xf numFmtId="0" fontId="228" fillId="8" borderId="11" xfId="0" applyFont="1" applyFill="1" applyBorder="1" applyAlignment="1">
      <alignment horizontal="center" vertical="center" wrapText="1"/>
    </xf>
    <xf numFmtId="0" fontId="228" fillId="8" borderId="7" xfId="0" applyFont="1" applyFill="1" applyBorder="1" applyAlignment="1">
      <alignment horizontal="center" vertical="center" wrapText="1"/>
    </xf>
    <xf numFmtId="0" fontId="228" fillId="8" borderId="12" xfId="0" applyFont="1" applyFill="1" applyBorder="1" applyAlignment="1">
      <alignment horizontal="center" vertical="center" wrapText="1"/>
    </xf>
    <xf numFmtId="0" fontId="211" fillId="0" borderId="29" xfId="0" applyNumberFormat="1" applyFont="1" applyFill="1" applyBorder="1" applyAlignment="1" applyProtection="1">
      <alignment horizontal="left" vertical="center" wrapText="1"/>
    </xf>
    <xf numFmtId="0" fontId="211" fillId="0" borderId="30" xfId="0" applyNumberFormat="1" applyFont="1" applyFill="1" applyBorder="1" applyAlignment="1" applyProtection="1">
      <alignment horizontal="left" vertical="center" wrapText="1"/>
    </xf>
    <xf numFmtId="0" fontId="211" fillId="0" borderId="31" xfId="0" applyNumberFormat="1" applyFont="1" applyFill="1" applyBorder="1" applyAlignment="1" applyProtection="1">
      <alignment horizontal="left" vertical="center" wrapText="1"/>
    </xf>
    <xf numFmtId="0" fontId="211" fillId="0" borderId="77" xfId="0" applyNumberFormat="1" applyFont="1" applyFill="1" applyBorder="1" applyAlignment="1" applyProtection="1">
      <alignment horizontal="left" vertical="center" wrapText="1"/>
    </xf>
    <xf numFmtId="0" fontId="211" fillId="0" borderId="0" xfId="0" applyNumberFormat="1" applyFont="1" applyFill="1" applyBorder="1" applyAlignment="1" applyProtection="1">
      <alignment horizontal="left" vertical="center" wrapText="1"/>
    </xf>
    <xf numFmtId="0" fontId="211" fillId="0" borderId="33" xfId="0" applyNumberFormat="1" applyFont="1" applyFill="1" applyBorder="1" applyAlignment="1" applyProtection="1">
      <alignment horizontal="left" vertical="center" wrapText="1"/>
    </xf>
    <xf numFmtId="0" fontId="211" fillId="0" borderId="13" xfId="0" applyNumberFormat="1" applyFont="1" applyFill="1" applyBorder="1" applyAlignment="1" applyProtection="1">
      <alignment horizontal="left" vertical="center" wrapText="1"/>
    </xf>
    <xf numFmtId="0" fontId="211" fillId="0" borderId="14" xfId="0" applyNumberFormat="1" applyFont="1" applyFill="1" applyBorder="1" applyAlignment="1" applyProtection="1">
      <alignment horizontal="left" vertical="center" wrapText="1"/>
    </xf>
    <xf numFmtId="0" fontId="211" fillId="0" borderId="47" xfId="0" applyNumberFormat="1" applyFont="1" applyFill="1" applyBorder="1" applyAlignment="1" applyProtection="1">
      <alignment horizontal="left" vertical="center" wrapText="1"/>
    </xf>
    <xf numFmtId="0" fontId="221" fillId="11" borderId="1" xfId="0" applyFont="1" applyFill="1" applyBorder="1" applyAlignment="1">
      <alignment horizontal="center" vertical="center" wrapText="1"/>
    </xf>
    <xf numFmtId="0" fontId="211" fillId="0" borderId="1" xfId="1" applyFont="1" applyFill="1" applyBorder="1" applyAlignment="1" applyProtection="1">
      <alignment horizontal="center" vertical="center" wrapText="1"/>
    </xf>
    <xf numFmtId="0" fontId="216" fillId="8" borderId="11" xfId="1" applyFont="1" applyFill="1" applyBorder="1" applyAlignment="1" applyProtection="1">
      <alignment horizontal="center" vertical="center" wrapText="1"/>
    </xf>
    <xf numFmtId="0" fontId="216" fillId="8" borderId="7" xfId="1" applyFont="1" applyFill="1" applyBorder="1" applyAlignment="1" applyProtection="1">
      <alignment horizontal="center" vertical="center" wrapText="1"/>
    </xf>
    <xf numFmtId="0" fontId="216" fillId="8" borderId="12" xfId="1" applyFont="1" applyFill="1" applyBorder="1" applyAlignment="1" applyProtection="1">
      <alignment horizontal="center" vertical="center" wrapText="1"/>
    </xf>
    <xf numFmtId="0" fontId="214" fillId="0" borderId="29" xfId="1" applyFont="1" applyFill="1" applyBorder="1" applyAlignment="1" applyProtection="1">
      <alignment horizontal="left" vertical="center" wrapText="1"/>
    </xf>
    <xf numFmtId="0" fontId="214" fillId="0" borderId="30" xfId="1" applyFont="1" applyFill="1" applyBorder="1" applyAlignment="1" applyProtection="1">
      <alignment horizontal="left" vertical="center" wrapText="1"/>
    </xf>
    <xf numFmtId="0" fontId="214" fillId="0" borderId="31" xfId="1" applyFont="1" applyFill="1" applyBorder="1" applyAlignment="1" applyProtection="1">
      <alignment horizontal="left" vertical="center" wrapText="1"/>
    </xf>
    <xf numFmtId="0" fontId="214" fillId="0" borderId="13" xfId="1" applyFont="1" applyFill="1" applyBorder="1" applyAlignment="1" applyProtection="1">
      <alignment horizontal="left" vertical="center" wrapText="1"/>
    </xf>
    <xf numFmtId="0" fontId="214" fillId="0" borderId="14" xfId="1" applyFont="1" applyFill="1" applyBorder="1" applyAlignment="1" applyProtection="1">
      <alignment horizontal="left" vertical="center" wrapText="1"/>
    </xf>
    <xf numFmtId="0" fontId="214" fillId="0" borderId="47" xfId="1" applyFont="1" applyFill="1" applyBorder="1" applyAlignment="1" applyProtection="1">
      <alignment horizontal="left" vertical="center" wrapText="1"/>
    </xf>
    <xf numFmtId="0" fontId="222" fillId="0" borderId="29" xfId="1" applyFont="1" applyFill="1" applyBorder="1" applyAlignment="1" applyProtection="1">
      <alignment horizontal="left" vertical="center" wrapText="1"/>
    </xf>
    <xf numFmtId="0" fontId="222" fillId="0" borderId="30" xfId="1" applyFont="1" applyFill="1" applyBorder="1" applyAlignment="1" applyProtection="1">
      <alignment horizontal="left" vertical="center" wrapText="1"/>
    </xf>
    <xf numFmtId="0" fontId="222" fillId="0" borderId="31" xfId="1" applyFont="1" applyFill="1" applyBorder="1" applyAlignment="1" applyProtection="1">
      <alignment horizontal="left" vertical="center" wrapText="1"/>
    </xf>
    <xf numFmtId="0" fontId="222" fillId="0" borderId="13" xfId="1" applyFont="1" applyFill="1" applyBorder="1" applyAlignment="1" applyProtection="1">
      <alignment horizontal="left" vertical="center" wrapText="1"/>
    </xf>
    <xf numFmtId="0" fontId="222" fillId="0" borderId="14" xfId="1" applyFont="1" applyFill="1" applyBorder="1" applyAlignment="1" applyProtection="1">
      <alignment horizontal="left" vertical="center" wrapText="1"/>
    </xf>
    <xf numFmtId="0" fontId="222" fillId="0" borderId="47" xfId="1" applyFont="1" applyFill="1" applyBorder="1" applyAlignment="1" applyProtection="1">
      <alignment horizontal="left" vertical="center" wrapText="1"/>
    </xf>
    <xf numFmtId="0" fontId="222" fillId="0" borderId="1" xfId="1" applyFont="1" applyFill="1" applyBorder="1" applyAlignment="1" applyProtection="1">
      <alignment vertical="center" wrapText="1"/>
    </xf>
    <xf numFmtId="0" fontId="223" fillId="0" borderId="1" xfId="0" applyFont="1" applyFill="1" applyBorder="1" applyAlignment="1" applyProtection="1">
      <alignment vertical="center" wrapText="1"/>
    </xf>
    <xf numFmtId="0" fontId="227" fillId="0" borderId="29" xfId="0" applyFont="1" applyBorder="1" applyAlignment="1">
      <alignment horizontal="left" vertical="center" wrapText="1"/>
    </xf>
    <xf numFmtId="0" fontId="227" fillId="0" borderId="30" xfId="0" applyFont="1" applyBorder="1" applyAlignment="1">
      <alignment horizontal="left" vertical="center" wrapText="1"/>
    </xf>
    <xf numFmtId="0" fontId="227" fillId="0" borderId="31" xfId="0" applyFont="1" applyBorder="1" applyAlignment="1">
      <alignment horizontal="left" vertical="center" wrapText="1"/>
    </xf>
    <xf numFmtId="0" fontId="227" fillId="0" borderId="13" xfId="0" applyFont="1" applyBorder="1" applyAlignment="1">
      <alignment horizontal="left" vertical="center" wrapText="1"/>
    </xf>
    <xf numFmtId="0" fontId="227" fillId="0" borderId="14" xfId="0" applyFont="1" applyBorder="1" applyAlignment="1">
      <alignment horizontal="left" vertical="center" wrapText="1"/>
    </xf>
    <xf numFmtId="0" fontId="227" fillId="0" borderId="47" xfId="0" applyFont="1" applyBorder="1" applyAlignment="1">
      <alignment horizontal="left" vertical="center" wrapText="1"/>
    </xf>
    <xf numFmtId="0" fontId="224" fillId="0" borderId="1" xfId="0" applyFont="1" applyFill="1" applyBorder="1" applyAlignment="1" applyProtection="1">
      <alignment vertical="center" wrapText="1"/>
    </xf>
    <xf numFmtId="0" fontId="225" fillId="8" borderId="11" xfId="0" applyFont="1" applyFill="1" applyBorder="1" applyAlignment="1">
      <alignment horizontal="center" vertical="center" wrapText="1"/>
    </xf>
    <xf numFmtId="0" fontId="225" fillId="8" borderId="7" xfId="0" applyFont="1" applyFill="1" applyBorder="1" applyAlignment="1">
      <alignment horizontal="center" vertical="center" wrapText="1"/>
    </xf>
    <xf numFmtId="0" fontId="225" fillId="8" borderId="12" xfId="0" applyFont="1" applyFill="1" applyBorder="1" applyAlignment="1">
      <alignment horizontal="center" vertical="center" wrapText="1"/>
    </xf>
    <xf numFmtId="0" fontId="216" fillId="8" borderId="11" xfId="0" applyFont="1" applyFill="1" applyBorder="1" applyAlignment="1">
      <alignment horizontal="center" vertical="center" wrapText="1"/>
    </xf>
    <xf numFmtId="0" fontId="216" fillId="8" borderId="7" xfId="0" applyFont="1" applyFill="1" applyBorder="1" applyAlignment="1">
      <alignment horizontal="center" vertical="center" wrapText="1"/>
    </xf>
    <xf numFmtId="0" fontId="216" fillId="8" borderId="12" xfId="0" applyFont="1" applyFill="1" applyBorder="1" applyAlignment="1">
      <alignment horizontal="center" vertical="center" wrapText="1"/>
    </xf>
    <xf numFmtId="0" fontId="231" fillId="0" borderId="1" xfId="0" applyFont="1" applyBorder="1" applyAlignment="1">
      <alignment vertical="center" wrapText="1"/>
    </xf>
    <xf numFmtId="0" fontId="213" fillId="0" borderId="29" xfId="1" applyFont="1" applyFill="1" applyBorder="1" applyAlignment="1" applyProtection="1">
      <alignment horizontal="center" vertical="center" wrapText="1"/>
    </xf>
    <xf numFmtId="0" fontId="213" fillId="0" borderId="30" xfId="1" applyFont="1" applyFill="1" applyBorder="1" applyAlignment="1" applyProtection="1">
      <alignment horizontal="center" vertical="center" wrapText="1"/>
    </xf>
    <xf numFmtId="0" fontId="213" fillId="0" borderId="31" xfId="1" applyFont="1" applyFill="1" applyBorder="1" applyAlignment="1" applyProtection="1">
      <alignment horizontal="center" vertical="center" wrapText="1"/>
    </xf>
    <xf numFmtId="0" fontId="213" fillId="0" borderId="13" xfId="1" applyFont="1" applyFill="1" applyBorder="1" applyAlignment="1" applyProtection="1">
      <alignment horizontal="center" vertical="center" wrapText="1"/>
    </xf>
    <xf numFmtId="0" fontId="213" fillId="0" borderId="14" xfId="1" applyFont="1" applyFill="1" applyBorder="1" applyAlignment="1" applyProtection="1">
      <alignment horizontal="center" vertical="center" wrapText="1"/>
    </xf>
    <xf numFmtId="0" fontId="213" fillId="0" borderId="47" xfId="1" applyFont="1" applyFill="1" applyBorder="1" applyAlignment="1" applyProtection="1">
      <alignment horizontal="center" vertical="center" wrapText="1"/>
    </xf>
    <xf numFmtId="0" fontId="232" fillId="0" borderId="1" xfId="0" applyFont="1" applyBorder="1" applyAlignment="1">
      <alignment vertical="center" wrapText="1"/>
    </xf>
    <xf numFmtId="0" fontId="88" fillId="0" borderId="29" xfId="0" applyFont="1" applyBorder="1" applyAlignment="1">
      <alignment horizontal="left" vertical="center" wrapText="1"/>
    </xf>
    <xf numFmtId="0" fontId="88" fillId="0" borderId="30" xfId="0" applyFont="1" applyBorder="1" applyAlignment="1">
      <alignment horizontal="left" vertical="center" wrapText="1"/>
    </xf>
    <xf numFmtId="0" fontId="88" fillId="0" borderId="31" xfId="0" applyFont="1" applyBorder="1" applyAlignment="1">
      <alignment horizontal="left" vertical="center" wrapText="1"/>
    </xf>
    <xf numFmtId="0" fontId="88" fillId="0" borderId="13" xfId="0" applyFont="1" applyBorder="1" applyAlignment="1">
      <alignment horizontal="left" vertical="center" wrapText="1"/>
    </xf>
    <xf numFmtId="0" fontId="88" fillId="0" borderId="14" xfId="0" applyFont="1" applyBorder="1" applyAlignment="1">
      <alignment horizontal="left" vertical="center" wrapText="1"/>
    </xf>
    <xf numFmtId="0" fontId="88" fillId="0" borderId="47" xfId="0" applyFont="1" applyBorder="1" applyAlignment="1">
      <alignment horizontal="left" vertical="center" wrapText="1"/>
    </xf>
    <xf numFmtId="0" fontId="226" fillId="0" borderId="1" xfId="0" applyFont="1" applyBorder="1" applyAlignment="1">
      <alignment vertical="center" wrapText="1"/>
    </xf>
    <xf numFmtId="0" fontId="241" fillId="0" borderId="29" xfId="0" applyFont="1" applyBorder="1" applyAlignment="1">
      <alignment horizontal="left" vertical="center" wrapText="1"/>
    </xf>
    <xf numFmtId="0" fontId="241" fillId="0" borderId="30" xfId="0" applyFont="1" applyBorder="1" applyAlignment="1">
      <alignment horizontal="left" vertical="center" wrapText="1"/>
    </xf>
    <xf numFmtId="0" fontId="241" fillId="0" borderId="31" xfId="0" applyFont="1" applyBorder="1" applyAlignment="1">
      <alignment horizontal="left" vertical="center" wrapText="1"/>
    </xf>
    <xf numFmtId="0" fontId="241" fillId="0" borderId="13" xfId="0" applyFont="1" applyBorder="1" applyAlignment="1">
      <alignment horizontal="left" vertical="center" wrapText="1"/>
    </xf>
    <xf numFmtId="0" fontId="241" fillId="0" borderId="14" xfId="0" applyFont="1" applyBorder="1" applyAlignment="1">
      <alignment horizontal="left" vertical="center" wrapText="1"/>
    </xf>
    <xf numFmtId="0" fontId="241" fillId="0" borderId="47" xfId="0" applyFont="1" applyBorder="1" applyAlignment="1">
      <alignment horizontal="left" vertical="center" wrapText="1"/>
    </xf>
    <xf numFmtId="0" fontId="241" fillId="0" borderId="1" xfId="0" applyFont="1" applyBorder="1" applyAlignment="1">
      <alignment vertical="center" wrapText="1"/>
    </xf>
    <xf numFmtId="0" fontId="236" fillId="8" borderId="11" xfId="0" applyFont="1" applyFill="1" applyBorder="1" applyAlignment="1">
      <alignment horizontal="center" vertical="center" wrapText="1"/>
    </xf>
    <xf numFmtId="0" fontId="236" fillId="8" borderId="7" xfId="0" applyFont="1" applyFill="1" applyBorder="1" applyAlignment="1">
      <alignment horizontal="center" vertical="center" wrapText="1"/>
    </xf>
    <xf numFmtId="0" fontId="236" fillId="8" borderId="12" xfId="0" applyFont="1" applyFill="1" applyBorder="1" applyAlignment="1">
      <alignment horizontal="center" vertical="center" wrapText="1"/>
    </xf>
    <xf numFmtId="0" fontId="233" fillId="0" borderId="1" xfId="0" applyFont="1" applyBorder="1" applyAlignment="1">
      <alignment vertical="center" wrapText="1"/>
    </xf>
    <xf numFmtId="0" fontId="240" fillId="8" borderId="11" xfId="0" applyFont="1" applyFill="1" applyBorder="1" applyAlignment="1">
      <alignment horizontal="center" vertical="center" wrapText="1"/>
    </xf>
    <xf numFmtId="0" fontId="240" fillId="8" borderId="7" xfId="0" applyFont="1" applyFill="1" applyBorder="1" applyAlignment="1">
      <alignment horizontal="center" vertical="center" wrapText="1"/>
    </xf>
    <xf numFmtId="0" fontId="240" fillId="8" borderId="12" xfId="0" applyFont="1" applyFill="1" applyBorder="1" applyAlignment="1">
      <alignment horizontal="center" vertical="center" wrapText="1"/>
    </xf>
    <xf numFmtId="0" fontId="226" fillId="0" borderId="77" xfId="0" applyFont="1" applyBorder="1" applyAlignment="1">
      <alignment horizontal="left" vertical="center" wrapText="1"/>
    </xf>
    <xf numFmtId="0" fontId="226" fillId="0" borderId="0" xfId="0" applyFont="1" applyBorder="1" applyAlignment="1">
      <alignment horizontal="left" vertical="center" wrapText="1"/>
    </xf>
    <xf numFmtId="0" fontId="226" fillId="0" borderId="33" xfId="0" applyFont="1" applyBorder="1" applyAlignment="1">
      <alignment horizontal="left" vertical="center" wrapText="1"/>
    </xf>
    <xf numFmtId="0" fontId="237" fillId="0" borderId="29" xfId="0" applyFont="1" applyBorder="1" applyAlignment="1">
      <alignment horizontal="left" vertical="center" wrapText="1"/>
    </xf>
    <xf numFmtId="0" fontId="237" fillId="0" borderId="30" xfId="0" applyFont="1" applyBorder="1" applyAlignment="1">
      <alignment horizontal="left" vertical="center" wrapText="1"/>
    </xf>
    <xf numFmtId="0" fontId="237" fillId="0" borderId="31" xfId="0" applyFont="1" applyBorder="1" applyAlignment="1">
      <alignment horizontal="left" vertical="center" wrapText="1"/>
    </xf>
    <xf numFmtId="0" fontId="237" fillId="0" borderId="13" xfId="0" applyFont="1" applyBorder="1" applyAlignment="1">
      <alignment horizontal="left" vertical="center" wrapText="1"/>
    </xf>
    <xf numFmtId="0" fontId="237" fillId="0" borderId="14" xfId="0" applyFont="1" applyBorder="1" applyAlignment="1">
      <alignment horizontal="left" vertical="center" wrapText="1"/>
    </xf>
    <xf numFmtId="0" fontId="237" fillId="0" borderId="47" xfId="0" applyFont="1" applyBorder="1" applyAlignment="1">
      <alignment horizontal="left" vertical="center" wrapText="1"/>
    </xf>
    <xf numFmtId="0" fontId="125" fillId="8" borderId="1" xfId="0" applyFont="1" applyFill="1" applyBorder="1" applyAlignment="1">
      <alignment horizontal="center" vertical="center" wrapText="1"/>
    </xf>
    <xf numFmtId="0" fontId="233" fillId="0" borderId="29" xfId="0" applyFont="1" applyBorder="1" applyAlignment="1">
      <alignment horizontal="left" vertical="center" wrapText="1"/>
    </xf>
    <xf numFmtId="0" fontId="233" fillId="0" borderId="30" xfId="0" applyFont="1" applyBorder="1" applyAlignment="1">
      <alignment horizontal="left" vertical="center" wrapText="1"/>
    </xf>
    <xf numFmtId="0" fontId="233" fillId="0" borderId="31" xfId="0" applyFont="1" applyBorder="1" applyAlignment="1">
      <alignment horizontal="left" vertical="center" wrapText="1"/>
    </xf>
    <xf numFmtId="0" fontId="233" fillId="0" borderId="13" xfId="0" applyFont="1" applyBorder="1" applyAlignment="1">
      <alignment horizontal="left" vertical="center" wrapText="1"/>
    </xf>
    <xf numFmtId="0" fontId="233" fillId="0" borderId="14" xfId="0" applyFont="1" applyBorder="1" applyAlignment="1">
      <alignment horizontal="left" vertical="center" wrapText="1"/>
    </xf>
    <xf numFmtId="0" fontId="233" fillId="0" borderId="47" xfId="0" applyFont="1" applyBorder="1" applyAlignment="1">
      <alignment horizontal="left" vertical="center" wrapText="1"/>
    </xf>
    <xf numFmtId="0" fontId="243" fillId="0" borderId="1" xfId="0" applyFont="1" applyBorder="1" applyAlignment="1">
      <alignment vertical="center" wrapText="1"/>
    </xf>
    <xf numFmtId="0" fontId="244" fillId="0" borderId="1" xfId="0" applyFont="1" applyBorder="1" applyAlignment="1">
      <alignment vertical="center" wrapText="1"/>
    </xf>
    <xf numFmtId="0" fontId="10" fillId="6" borderId="15" xfId="0" applyFont="1" applyFill="1" applyBorder="1" applyAlignment="1" applyProtection="1">
      <alignment horizontal="center" vertical="center" wrapText="1"/>
    </xf>
    <xf numFmtId="0" fontId="56" fillId="8" borderId="15" xfId="0" applyFont="1" applyFill="1" applyBorder="1" applyAlignment="1" applyProtection="1">
      <alignment horizontal="center" vertical="center" textRotation="90" wrapText="1"/>
    </xf>
    <xf numFmtId="0" fontId="27" fillId="4" borderId="25" xfId="0" applyFont="1" applyFill="1" applyBorder="1" applyAlignment="1" applyProtection="1">
      <alignment horizontal="center" vertical="center" wrapText="1"/>
    </xf>
    <xf numFmtId="0" fontId="27" fillId="4" borderId="21" xfId="0" applyFont="1" applyFill="1" applyBorder="1" applyAlignment="1" applyProtection="1">
      <alignment horizontal="center" vertical="center" wrapText="1"/>
    </xf>
    <xf numFmtId="0" fontId="58" fillId="8" borderId="23" xfId="0" applyFont="1" applyFill="1" applyBorder="1" applyAlignment="1" applyProtection="1">
      <alignment horizontal="center" vertical="center" wrapText="1"/>
    </xf>
    <xf numFmtId="0" fontId="58" fillId="8" borderId="24" xfId="0" applyFont="1" applyFill="1" applyBorder="1" applyAlignment="1" applyProtection="1">
      <alignment horizontal="center" vertical="center" wrapText="1"/>
    </xf>
    <xf numFmtId="0" fontId="27" fillId="4" borderId="19" xfId="0" applyFont="1" applyFill="1" applyBorder="1" applyAlignment="1" applyProtection="1">
      <alignment horizontal="center" vertical="center" wrapText="1"/>
    </xf>
    <xf numFmtId="0" fontId="27" fillId="4" borderId="20" xfId="0" applyFont="1" applyFill="1" applyBorder="1" applyAlignment="1" applyProtection="1">
      <alignment horizontal="center" vertical="center" wrapText="1"/>
    </xf>
    <xf numFmtId="0" fontId="4" fillId="6" borderId="1" xfId="0" applyFont="1" applyFill="1" applyBorder="1" applyAlignment="1" applyProtection="1">
      <alignment horizontal="center" vertical="center" textRotation="90" wrapText="1"/>
    </xf>
    <xf numFmtId="0" fontId="4" fillId="6" borderId="61" xfId="0" applyFont="1" applyFill="1" applyBorder="1" applyAlignment="1" applyProtection="1">
      <alignment horizontal="center" vertical="center" textRotation="90" wrapText="1"/>
    </xf>
    <xf numFmtId="0" fontId="10" fillId="4" borderId="15" xfId="0" applyFont="1" applyFill="1" applyBorder="1" applyAlignment="1" applyProtection="1">
      <alignment horizontal="center" vertical="center" textRotation="90" wrapText="1"/>
    </xf>
    <xf numFmtId="0" fontId="10" fillId="6" borderId="26" xfId="0" applyFont="1" applyFill="1" applyBorder="1" applyAlignment="1" applyProtection="1">
      <alignment horizontal="center" vertical="center" wrapText="1"/>
    </xf>
    <xf numFmtId="0" fontId="4" fillId="6" borderId="58" xfId="0" applyFont="1" applyFill="1" applyBorder="1" applyAlignment="1" applyProtection="1">
      <alignment horizontal="center" vertical="center" wrapText="1"/>
    </xf>
    <xf numFmtId="0" fontId="6" fillId="6" borderId="1" xfId="0" applyFont="1" applyFill="1" applyBorder="1" applyAlignment="1" applyProtection="1">
      <alignment horizontal="center" vertical="center" wrapText="1"/>
    </xf>
    <xf numFmtId="0" fontId="6" fillId="4" borderId="1" xfId="0" applyFont="1" applyFill="1" applyBorder="1" applyAlignment="1" applyProtection="1">
      <alignment horizontal="center" vertical="center" wrapText="1"/>
    </xf>
    <xf numFmtId="0" fontId="3" fillId="6" borderId="1" xfId="0" applyFont="1" applyFill="1" applyBorder="1" applyAlignment="1" applyProtection="1">
      <alignment horizontal="center" vertical="center" wrapText="1"/>
    </xf>
    <xf numFmtId="0" fontId="3" fillId="6" borderId="58" xfId="0" applyFont="1" applyFill="1" applyBorder="1" applyAlignment="1" applyProtection="1">
      <alignment horizontal="center" vertical="center" wrapText="1"/>
    </xf>
    <xf numFmtId="0" fontId="4" fillId="4" borderId="1" xfId="0" applyFont="1" applyFill="1" applyBorder="1" applyAlignment="1" applyProtection="1">
      <alignment horizontal="center" vertical="center" textRotation="90" wrapText="1"/>
    </xf>
    <xf numFmtId="0" fontId="6" fillId="6" borderId="58" xfId="0" applyFont="1" applyFill="1" applyBorder="1" applyAlignment="1" applyProtection="1">
      <alignment horizontal="center" vertical="center" wrapText="1"/>
    </xf>
    <xf numFmtId="0" fontId="6" fillId="6" borderId="59" xfId="0" applyFont="1" applyFill="1" applyBorder="1" applyAlignment="1" applyProtection="1">
      <alignment horizontal="center" vertical="center" wrapText="1"/>
    </xf>
    <xf numFmtId="0" fontId="3" fillId="6" borderId="61" xfId="0" applyFont="1" applyFill="1" applyBorder="1" applyAlignment="1" applyProtection="1">
      <alignment horizontal="center" vertical="center" wrapText="1"/>
    </xf>
    <xf numFmtId="0" fontId="3" fillId="5" borderId="45" xfId="0" applyFont="1" applyFill="1" applyBorder="1" applyAlignment="1" applyProtection="1">
      <alignment horizontal="center" vertical="center"/>
    </xf>
    <xf numFmtId="0" fontId="3" fillId="5" borderId="34" xfId="0" applyFont="1" applyFill="1" applyBorder="1" applyAlignment="1" applyProtection="1">
      <alignment horizontal="center" vertical="center"/>
    </xf>
    <xf numFmtId="0" fontId="3" fillId="5" borderId="46" xfId="0" applyFont="1" applyFill="1" applyBorder="1" applyAlignment="1" applyProtection="1">
      <alignment horizontal="center" vertical="center"/>
    </xf>
    <xf numFmtId="0" fontId="10" fillId="6" borderId="27" xfId="0" applyFont="1" applyFill="1" applyBorder="1" applyAlignment="1" applyProtection="1">
      <alignment horizontal="center" vertical="center" wrapText="1"/>
    </xf>
    <xf numFmtId="0" fontId="4" fillId="4" borderId="58" xfId="0" applyFont="1" applyFill="1" applyBorder="1" applyAlignment="1" applyProtection="1">
      <alignment horizontal="center" vertical="center" wrapText="1"/>
    </xf>
    <xf numFmtId="0" fontId="3" fillId="5" borderId="42" xfId="0" applyFont="1" applyFill="1" applyBorder="1" applyAlignment="1" applyProtection="1">
      <alignment horizontal="center" vertical="center" wrapText="1"/>
    </xf>
    <xf numFmtId="0" fontId="3" fillId="5" borderId="32" xfId="0" applyFont="1" applyFill="1" applyBorder="1" applyAlignment="1" applyProtection="1">
      <alignment horizontal="center" vertical="center" wrapText="1"/>
    </xf>
    <xf numFmtId="0" fontId="3" fillId="5" borderId="43" xfId="0" applyFont="1" applyFill="1" applyBorder="1" applyAlignment="1" applyProtection="1">
      <alignment horizontal="center" vertical="center" wrapText="1"/>
    </xf>
    <xf numFmtId="0" fontId="56" fillId="8" borderId="17" xfId="0" applyFont="1" applyFill="1" applyBorder="1" applyAlignment="1" applyProtection="1">
      <alignment horizontal="center" vertical="center" textRotation="90" wrapText="1"/>
    </xf>
    <xf numFmtId="0" fontId="10" fillId="4" borderId="16" xfId="0" applyFont="1" applyFill="1" applyBorder="1" applyAlignment="1" applyProtection="1">
      <alignment horizontal="center" vertical="center" textRotation="90" wrapText="1"/>
    </xf>
    <xf numFmtId="0" fontId="6" fillId="9" borderId="60" xfId="0" applyFont="1" applyFill="1" applyBorder="1" applyAlignment="1" applyProtection="1">
      <alignment horizontal="center" vertical="center" wrapText="1"/>
    </xf>
    <xf numFmtId="0" fontId="6" fillId="9" borderId="1" xfId="0" applyFont="1" applyFill="1" applyBorder="1" applyAlignment="1" applyProtection="1">
      <alignment horizontal="center" vertical="center" wrapText="1"/>
    </xf>
    <xf numFmtId="0" fontId="3" fillId="4" borderId="1" xfId="0" applyFont="1" applyFill="1" applyBorder="1" applyAlignment="1" applyProtection="1">
      <alignment horizontal="center" vertical="center" wrapText="1"/>
    </xf>
    <xf numFmtId="0" fontId="3" fillId="9" borderId="11" xfId="0" applyFont="1" applyFill="1" applyBorder="1" applyAlignment="1" applyProtection="1">
      <alignment horizontal="center" vertical="center" wrapText="1"/>
    </xf>
    <xf numFmtId="0" fontId="3" fillId="9" borderId="12" xfId="0" applyFont="1" applyFill="1" applyBorder="1" applyAlignment="1" applyProtection="1">
      <alignment horizontal="center" vertical="center" wrapText="1"/>
    </xf>
    <xf numFmtId="0" fontId="3" fillId="4" borderId="58" xfId="0" applyFont="1" applyFill="1" applyBorder="1" applyAlignment="1" applyProtection="1">
      <alignment horizontal="center" vertical="center" wrapText="1"/>
    </xf>
    <xf numFmtId="0" fontId="56" fillId="9" borderId="11" xfId="0" applyFont="1" applyFill="1" applyBorder="1" applyAlignment="1" applyProtection="1">
      <alignment horizontal="center" vertical="center" wrapText="1"/>
      <protection locked="0"/>
    </xf>
    <xf numFmtId="0" fontId="56" fillId="9" borderId="12" xfId="0" applyFont="1" applyFill="1" applyBorder="1" applyAlignment="1" applyProtection="1">
      <alignment horizontal="center" vertical="center" wrapText="1"/>
      <protection locked="0"/>
    </xf>
    <xf numFmtId="0" fontId="3" fillId="6" borderId="1" xfId="0" applyFont="1" applyFill="1" applyBorder="1" applyAlignment="1" applyProtection="1">
      <alignment horizontal="center" vertical="center" textRotation="90" wrapText="1"/>
    </xf>
    <xf numFmtId="0" fontId="134" fillId="11" borderId="11" xfId="1" applyFont="1" applyFill="1" applyBorder="1" applyAlignment="1" applyProtection="1">
      <alignment horizontal="center" vertical="center" wrapText="1"/>
    </xf>
    <xf numFmtId="0" fontId="134" fillId="11" borderId="12" xfId="1" applyFont="1" applyFill="1" applyBorder="1" applyAlignment="1" applyProtection="1">
      <alignment horizontal="center" vertical="center" wrapText="1"/>
    </xf>
    <xf numFmtId="0" fontId="95" fillId="10" borderId="0" xfId="0" applyFont="1" applyFill="1" applyAlignment="1" applyProtection="1">
      <alignment horizontal="center" vertical="center" wrapText="1"/>
    </xf>
    <xf numFmtId="0" fontId="95" fillId="10" borderId="40" xfId="0" applyFont="1" applyFill="1" applyBorder="1" applyAlignment="1" applyProtection="1">
      <alignment horizontal="center" vertical="center" wrapText="1"/>
    </xf>
    <xf numFmtId="0" fontId="97" fillId="5" borderId="35" xfId="0" applyFont="1" applyFill="1" applyBorder="1" applyAlignment="1" applyProtection="1">
      <alignment horizontal="center" vertical="center" wrapText="1"/>
    </xf>
    <xf numFmtId="0" fontId="94" fillId="5" borderId="35" xfId="0" applyFont="1" applyFill="1" applyBorder="1" applyAlignment="1" applyProtection="1">
      <alignment horizontal="center" vertical="center" wrapText="1"/>
    </xf>
    <xf numFmtId="0" fontId="92" fillId="5" borderId="35" xfId="0" applyFont="1" applyFill="1" applyBorder="1" applyAlignment="1" applyProtection="1">
      <alignment horizontal="center" vertical="center" wrapText="1"/>
    </xf>
    <xf numFmtId="0" fontId="96" fillId="5" borderId="35" xfId="0" applyFont="1" applyFill="1" applyBorder="1" applyAlignment="1" applyProtection="1">
      <alignment horizontal="center" vertical="center" wrapText="1"/>
    </xf>
    <xf numFmtId="0" fontId="89" fillId="10" borderId="35" xfId="0" applyFont="1" applyFill="1" applyBorder="1" applyAlignment="1">
      <alignment horizontal="center" vertical="center"/>
    </xf>
    <xf numFmtId="0" fontId="89" fillId="10" borderId="38" xfId="0" applyFont="1" applyFill="1" applyBorder="1" applyAlignment="1">
      <alignment horizontal="center" vertical="center"/>
    </xf>
    <xf numFmtId="0" fontId="89" fillId="10" borderId="37" xfId="0" applyFont="1" applyFill="1" applyBorder="1" applyAlignment="1">
      <alignment horizontal="center" vertical="center"/>
    </xf>
    <xf numFmtId="0" fontId="90" fillId="10" borderId="39" xfId="0" applyFont="1" applyFill="1" applyBorder="1" applyAlignment="1" applyProtection="1">
      <alignment horizontal="center" vertical="center" wrapText="1"/>
    </xf>
    <xf numFmtId="0" fontId="90" fillId="10" borderId="36" xfId="0" applyFont="1" applyFill="1" applyBorder="1" applyAlignment="1" applyProtection="1">
      <alignment horizontal="center" vertical="center" wrapText="1"/>
    </xf>
    <xf numFmtId="0" fontId="89" fillId="10" borderId="39" xfId="0" applyFont="1" applyFill="1" applyBorder="1" applyAlignment="1">
      <alignment horizontal="center" vertical="center"/>
    </xf>
    <xf numFmtId="0" fontId="89" fillId="10" borderId="36" xfId="0" applyFont="1" applyFill="1" applyBorder="1" applyAlignment="1">
      <alignment horizontal="center" vertical="center"/>
    </xf>
    <xf numFmtId="0" fontId="183" fillId="0" borderId="134" xfId="0" applyFont="1" applyFill="1" applyBorder="1" applyAlignment="1" applyProtection="1">
      <alignment horizontal="center" vertical="center"/>
    </xf>
    <xf numFmtId="0" fontId="183" fillId="0" borderId="135" xfId="0" applyFont="1" applyFill="1" applyBorder="1" applyAlignment="1" applyProtection="1">
      <alignment horizontal="center" vertical="center"/>
    </xf>
    <xf numFmtId="0" fontId="183" fillId="0" borderId="136" xfId="0" applyFont="1" applyFill="1" applyBorder="1" applyAlignment="1" applyProtection="1">
      <alignment horizontal="center" vertical="center"/>
    </xf>
    <xf numFmtId="0" fontId="140" fillId="0" borderId="1" xfId="0" applyFont="1" applyFill="1" applyBorder="1" applyAlignment="1" applyProtection="1">
      <alignment horizontal="center" vertical="center"/>
    </xf>
    <xf numFmtId="0" fontId="140" fillId="0" borderId="3" xfId="0" applyFont="1" applyFill="1" applyBorder="1" applyAlignment="1" applyProtection="1">
      <alignment horizontal="center" vertical="center"/>
    </xf>
    <xf numFmtId="0" fontId="37" fillId="0" borderId="14" xfId="0" applyFont="1" applyFill="1" applyBorder="1" applyAlignment="1" applyProtection="1">
      <alignment horizontal="center" vertical="center" wrapText="1"/>
    </xf>
    <xf numFmtId="14" fontId="54" fillId="0" borderId="7" xfId="0" applyNumberFormat="1" applyFont="1" applyFill="1" applyBorder="1" applyAlignment="1" applyProtection="1">
      <alignment horizontal="center" vertical="center"/>
    </xf>
    <xf numFmtId="0" fontId="22" fillId="0" borderId="7" xfId="0" applyFont="1" applyFill="1" applyBorder="1" applyAlignment="1" applyProtection="1">
      <alignment horizontal="left"/>
    </xf>
    <xf numFmtId="0" fontId="147" fillId="0" borderId="7" xfId="0" applyFont="1" applyFill="1" applyBorder="1" applyAlignment="1" applyProtection="1">
      <alignment horizontal="left"/>
    </xf>
    <xf numFmtId="0" fontId="148" fillId="0" borderId="52" xfId="0" applyFont="1" applyFill="1" applyBorder="1" applyAlignment="1" applyProtection="1">
      <alignment horizontal="left"/>
    </xf>
    <xf numFmtId="0" fontId="37" fillId="0" borderId="47" xfId="0" applyFont="1" applyFill="1" applyBorder="1" applyAlignment="1" applyProtection="1">
      <alignment horizontal="center" vertical="center" wrapText="1"/>
    </xf>
    <xf numFmtId="0" fontId="37" fillId="0" borderId="9" xfId="0" applyFont="1" applyFill="1" applyBorder="1" applyAlignment="1" applyProtection="1">
      <alignment horizontal="center" vertical="center" wrapText="1"/>
    </xf>
    <xf numFmtId="0" fontId="37" fillId="0" borderId="44" xfId="0" applyFont="1" applyFill="1" applyBorder="1" applyAlignment="1" applyProtection="1">
      <alignment horizontal="center" vertical="center" wrapText="1"/>
    </xf>
    <xf numFmtId="0" fontId="37" fillId="0" borderId="12" xfId="0" applyFont="1" applyFill="1" applyBorder="1" applyAlignment="1" applyProtection="1">
      <alignment horizontal="center" vertical="center" wrapText="1"/>
    </xf>
    <xf numFmtId="0" fontId="37" fillId="0" borderId="1" xfId="0" applyFont="1" applyFill="1" applyBorder="1" applyAlignment="1" applyProtection="1">
      <alignment horizontal="center" vertical="center" wrapText="1"/>
    </xf>
    <xf numFmtId="0" fontId="37" fillId="0" borderId="49" xfId="0" applyFont="1" applyFill="1" applyBorder="1" applyAlignment="1" applyProtection="1">
      <alignment horizontal="center" vertical="center" wrapText="1"/>
    </xf>
    <xf numFmtId="0" fontId="148" fillId="0" borderId="87" xfId="0" applyFont="1" applyFill="1" applyBorder="1" applyAlignment="1" applyProtection="1">
      <alignment horizontal="center"/>
    </xf>
    <xf numFmtId="0" fontId="148" fillId="0" borderId="3" xfId="0" applyFont="1" applyFill="1" applyBorder="1" applyAlignment="1" applyProtection="1">
      <alignment horizontal="center"/>
    </xf>
    <xf numFmtId="0" fontId="148" fillId="0" borderId="55" xfId="0" applyFont="1" applyFill="1" applyBorder="1" applyAlignment="1" applyProtection="1">
      <alignment horizontal="center"/>
    </xf>
    <xf numFmtId="0" fontId="140" fillId="0" borderId="11" xfId="0" applyFont="1" applyFill="1" applyBorder="1" applyAlignment="1" applyProtection="1">
      <alignment horizontal="center" vertical="center" wrapText="1"/>
    </xf>
    <xf numFmtId="0" fontId="140" fillId="0" borderId="95" xfId="0" applyFont="1" applyFill="1" applyBorder="1" applyAlignment="1" applyProtection="1">
      <alignment horizontal="center" vertical="center" wrapText="1"/>
    </xf>
    <xf numFmtId="0" fontId="140" fillId="0" borderId="51" xfId="0" applyFont="1" applyFill="1" applyBorder="1" applyAlignment="1" applyProtection="1">
      <alignment horizontal="center" vertical="center" wrapText="1"/>
    </xf>
    <xf numFmtId="0" fontId="140" fillId="0" borderId="96" xfId="0" applyFont="1" applyFill="1" applyBorder="1" applyAlignment="1" applyProtection="1">
      <alignment horizontal="center" vertical="center" wrapText="1"/>
    </xf>
    <xf numFmtId="0" fontId="9" fillId="0" borderId="84" xfId="0" applyFont="1" applyFill="1" applyBorder="1" applyAlignment="1" applyProtection="1">
      <alignment horizontal="center" vertical="center"/>
    </xf>
    <xf numFmtId="0" fontId="9" fillId="0" borderId="7" xfId="0" applyFont="1" applyFill="1" applyBorder="1" applyAlignment="1" applyProtection="1">
      <alignment horizontal="center" vertical="center"/>
    </xf>
    <xf numFmtId="0" fontId="107" fillId="0" borderId="1" xfId="0" applyFont="1" applyFill="1" applyBorder="1" applyAlignment="1" applyProtection="1">
      <alignment horizontal="center" vertical="center"/>
    </xf>
    <xf numFmtId="0" fontId="142" fillId="0" borderId="9" xfId="0" applyFont="1" applyFill="1" applyBorder="1" applyAlignment="1" applyProtection="1">
      <alignment horizontal="center" vertical="center" wrapText="1"/>
    </xf>
    <xf numFmtId="0" fontId="143" fillId="0" borderId="1" xfId="0" applyFont="1" applyFill="1" applyBorder="1" applyAlignment="1" applyProtection="1">
      <alignment horizontal="left" vertical="center" wrapText="1"/>
    </xf>
    <xf numFmtId="0" fontId="143" fillId="0" borderId="3" xfId="0" applyFont="1" applyFill="1" applyBorder="1" applyAlignment="1" applyProtection="1">
      <alignment horizontal="left" vertical="center" wrapText="1"/>
    </xf>
    <xf numFmtId="0" fontId="103" fillId="0" borderId="1" xfId="0" applyFont="1" applyFill="1" applyBorder="1" applyAlignment="1" applyProtection="1">
      <alignment horizontal="center" vertical="center"/>
    </xf>
    <xf numFmtId="9" fontId="66" fillId="0" borderId="2" xfId="4" applyFont="1" applyFill="1" applyBorder="1" applyAlignment="1" applyProtection="1">
      <alignment horizontal="center" vertical="center"/>
    </xf>
    <xf numFmtId="9" fontId="66" fillId="0" borderId="1" xfId="4"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textRotation="90" wrapText="1"/>
    </xf>
    <xf numFmtId="0" fontId="18" fillId="5" borderId="1" xfId="0" applyFont="1" applyFill="1" applyBorder="1" applyAlignment="1" applyProtection="1">
      <alignment horizontal="center" vertical="center" textRotation="90" wrapText="1"/>
    </xf>
    <xf numFmtId="0" fontId="17" fillId="5" borderId="1" xfId="0" applyFont="1" applyFill="1" applyBorder="1" applyAlignment="1" applyProtection="1">
      <alignment horizontal="center" vertical="center" textRotation="90" wrapText="1"/>
    </xf>
    <xf numFmtId="0" fontId="18" fillId="0" borderId="11" xfId="0" applyFont="1" applyFill="1" applyBorder="1" applyAlignment="1" applyProtection="1">
      <alignment horizontal="center" vertical="center" wrapText="1"/>
    </xf>
    <xf numFmtId="0" fontId="18" fillId="0" borderId="7" xfId="0" applyFont="1" applyFill="1" applyBorder="1" applyAlignment="1" applyProtection="1">
      <alignment horizontal="center" vertical="center" wrapText="1"/>
    </xf>
    <xf numFmtId="0" fontId="18" fillId="0" borderId="12" xfId="0" applyFont="1" applyFill="1" applyBorder="1" applyAlignment="1" applyProtection="1">
      <alignment horizontal="center" vertical="center" wrapText="1"/>
    </xf>
    <xf numFmtId="0" fontId="9" fillId="0" borderId="1" xfId="0" applyFont="1" applyFill="1" applyBorder="1" applyAlignment="1" applyProtection="1">
      <alignment horizontal="center" vertical="center"/>
    </xf>
    <xf numFmtId="0" fontId="19" fillId="0" borderId="1" xfId="0" applyFont="1" applyFill="1" applyBorder="1" applyAlignment="1" applyProtection="1">
      <alignment horizontal="center" vertical="center" textRotation="90" wrapText="1"/>
    </xf>
    <xf numFmtId="0" fontId="22" fillId="0" borderId="1" xfId="0" applyFont="1" applyFill="1" applyBorder="1" applyAlignment="1" applyProtection="1">
      <alignment horizontal="center" vertical="center" textRotation="90" wrapText="1"/>
    </xf>
    <xf numFmtId="0" fontId="61" fillId="0" borderId="28" xfId="0" applyFont="1" applyFill="1" applyBorder="1" applyAlignment="1" applyProtection="1">
      <alignment horizontal="center" vertical="center" textRotation="90" wrapText="1"/>
    </xf>
    <xf numFmtId="0" fontId="61" fillId="0" borderId="9" xfId="0" applyFont="1" applyFill="1" applyBorder="1" applyAlignment="1" applyProtection="1">
      <alignment horizontal="center" vertical="center" textRotation="90" wrapText="1"/>
    </xf>
    <xf numFmtId="0" fontId="6" fillId="0" borderId="48" xfId="0" applyFont="1" applyFill="1" applyBorder="1" applyAlignment="1" applyProtection="1">
      <alignment horizontal="center" vertical="center"/>
    </xf>
    <xf numFmtId="0" fontId="6" fillId="0" borderId="2" xfId="0" applyFont="1" applyFill="1" applyBorder="1" applyAlignment="1" applyProtection="1">
      <alignment horizontal="center" vertical="center"/>
    </xf>
    <xf numFmtId="0" fontId="18" fillId="0" borderId="5" xfId="0" applyFont="1" applyFill="1" applyBorder="1" applyAlignment="1" applyProtection="1">
      <alignment horizontal="center" vertical="center" textRotation="90" wrapText="1"/>
    </xf>
    <xf numFmtId="0" fontId="18" fillId="0" borderId="1" xfId="0" applyFont="1" applyFill="1" applyBorder="1" applyAlignment="1" applyProtection="1">
      <alignment horizontal="center" vertical="center" textRotation="90" wrapText="1"/>
    </xf>
    <xf numFmtId="0" fontId="26" fillId="0" borderId="8" xfId="0" applyFont="1" applyFill="1" applyBorder="1" applyAlignment="1" applyProtection="1">
      <alignment horizontal="center" vertical="center"/>
    </xf>
    <xf numFmtId="0" fontId="26" fillId="0" borderId="9" xfId="0" applyFont="1" applyFill="1" applyBorder="1" applyAlignment="1" applyProtection="1">
      <alignment horizontal="center" vertical="center"/>
    </xf>
    <xf numFmtId="0" fontId="18" fillId="0" borderId="13" xfId="0" applyFont="1" applyFill="1" applyBorder="1" applyAlignment="1" applyProtection="1">
      <alignment horizontal="center" vertical="center" wrapText="1"/>
    </xf>
    <xf numFmtId="0" fontId="18" fillId="0" borderId="97" xfId="0" applyFont="1" applyFill="1" applyBorder="1" applyAlignment="1" applyProtection="1">
      <alignment horizontal="center" vertical="center" wrapText="1"/>
    </xf>
    <xf numFmtId="0" fontId="144" fillId="0" borderId="1" xfId="0" applyFont="1" applyFill="1" applyBorder="1" applyAlignment="1" applyProtection="1">
      <alignment horizontal="center" vertical="center"/>
    </xf>
    <xf numFmtId="2" fontId="145" fillId="0" borderId="1" xfId="0" applyNumberFormat="1" applyFont="1" applyFill="1" applyBorder="1" applyAlignment="1" applyProtection="1">
      <alignment horizontal="center" vertical="center" wrapText="1"/>
    </xf>
    <xf numFmtId="9" fontId="150" fillId="0" borderId="2" xfId="4" applyFont="1" applyFill="1" applyBorder="1" applyAlignment="1" applyProtection="1">
      <alignment horizontal="center" vertical="center"/>
    </xf>
    <xf numFmtId="9" fontId="150" fillId="0" borderId="1" xfId="4" applyFont="1" applyFill="1" applyBorder="1" applyAlignment="1" applyProtection="1">
      <alignment horizontal="center" vertical="center"/>
    </xf>
    <xf numFmtId="9" fontId="56" fillId="0" borderId="2" xfId="4" applyFont="1" applyBorder="1" applyAlignment="1" applyProtection="1">
      <alignment horizontal="center" vertical="center"/>
    </xf>
    <xf numFmtId="9" fontId="56" fillId="0" borderId="56" xfId="4" applyFont="1" applyBorder="1" applyAlignment="1" applyProtection="1">
      <alignment horizontal="center" vertical="center"/>
    </xf>
    <xf numFmtId="9" fontId="56" fillId="0" borderId="1" xfId="4" applyFont="1" applyBorder="1" applyAlignment="1" applyProtection="1">
      <alignment horizontal="center" vertical="center"/>
    </xf>
    <xf numFmtId="9" fontId="56" fillId="0" borderId="49" xfId="4" applyFont="1" applyBorder="1" applyAlignment="1" applyProtection="1">
      <alignment horizontal="center" vertical="center"/>
    </xf>
    <xf numFmtId="9" fontId="74" fillId="0" borderId="137" xfId="4" applyFont="1" applyFill="1" applyBorder="1" applyAlignment="1" applyProtection="1">
      <alignment horizontal="center" vertical="center" wrapText="1"/>
    </xf>
    <xf numFmtId="9" fontId="74" fillId="0" borderId="138" xfId="4" applyFont="1" applyFill="1" applyBorder="1" applyAlignment="1" applyProtection="1">
      <alignment horizontal="center" vertical="center" wrapText="1"/>
    </xf>
    <xf numFmtId="9" fontId="74" fillId="0" borderId="140" xfId="4" applyFont="1" applyFill="1" applyBorder="1" applyAlignment="1" applyProtection="1">
      <alignment horizontal="center" vertical="center" wrapText="1"/>
    </xf>
    <xf numFmtId="9" fontId="74" fillId="0" borderId="1" xfId="4" applyFont="1" applyFill="1" applyBorder="1" applyAlignment="1" applyProtection="1">
      <alignment horizontal="center" vertical="center" wrapText="1"/>
    </xf>
    <xf numFmtId="9" fontId="150" fillId="0" borderId="138" xfId="4" applyFont="1" applyFill="1" applyBorder="1" applyAlignment="1" applyProtection="1">
      <alignment horizontal="center" vertical="center" wrapText="1"/>
    </xf>
    <xf numFmtId="9" fontId="150" fillId="0" borderId="139" xfId="4" applyFont="1" applyFill="1" applyBorder="1" applyAlignment="1" applyProtection="1">
      <alignment horizontal="center" vertical="center" wrapText="1"/>
    </xf>
    <xf numFmtId="9" fontId="150" fillId="0" borderId="1" xfId="4" applyFont="1" applyFill="1" applyBorder="1" applyAlignment="1" applyProtection="1">
      <alignment horizontal="center" vertical="center" wrapText="1"/>
    </xf>
    <xf numFmtId="9" fontId="150" fillId="0" borderId="141" xfId="4" applyFont="1" applyFill="1" applyBorder="1" applyAlignment="1" applyProtection="1">
      <alignment horizontal="center" vertical="center" wrapText="1"/>
    </xf>
    <xf numFmtId="0" fontId="24" fillId="0" borderId="0" xfId="0" applyFont="1" applyFill="1" applyBorder="1" applyAlignment="1" applyProtection="1">
      <alignment horizontal="center" vertical="center"/>
    </xf>
    <xf numFmtId="0" fontId="34" fillId="0" borderId="54" xfId="0" applyFont="1" applyFill="1" applyBorder="1" applyAlignment="1" applyProtection="1">
      <alignment horizontal="center" vertical="center"/>
    </xf>
    <xf numFmtId="0" fontId="6" fillId="0" borderId="92" xfId="0" applyFont="1" applyFill="1" applyBorder="1" applyAlignment="1" applyProtection="1">
      <alignment horizontal="center" vertical="center"/>
    </xf>
    <xf numFmtId="0" fontId="6" fillId="0" borderId="54" xfId="0" applyFont="1" applyFill="1" applyBorder="1" applyAlignment="1" applyProtection="1">
      <alignment horizontal="center" vertical="center"/>
    </xf>
    <xf numFmtId="0" fontId="6" fillId="0" borderId="79" xfId="0" applyFont="1" applyFill="1" applyBorder="1" applyAlignment="1" applyProtection="1">
      <alignment horizontal="center" vertical="center"/>
    </xf>
    <xf numFmtId="0" fontId="6" fillId="0" borderId="86" xfId="0" applyFont="1" applyFill="1" applyBorder="1" applyAlignment="1" applyProtection="1">
      <alignment horizontal="center" vertical="center"/>
    </xf>
    <xf numFmtId="0" fontId="6" fillId="0" borderId="0" xfId="0" applyFont="1" applyFill="1" applyBorder="1" applyAlignment="1" applyProtection="1">
      <alignment horizontal="center" vertical="center"/>
    </xf>
    <xf numFmtId="0" fontId="6" fillId="0" borderId="33" xfId="0" applyFont="1" applyFill="1" applyBorder="1" applyAlignment="1" applyProtection="1">
      <alignment horizontal="center" vertical="center"/>
    </xf>
    <xf numFmtId="0" fontId="6" fillId="0" borderId="88" xfId="0" applyFont="1" applyFill="1" applyBorder="1" applyAlignment="1" applyProtection="1">
      <alignment horizontal="center" vertical="center"/>
    </xf>
    <xf numFmtId="0" fontId="6" fillId="0" borderId="14" xfId="0" applyFont="1" applyFill="1" applyBorder="1" applyAlignment="1" applyProtection="1">
      <alignment horizontal="center" vertical="center"/>
    </xf>
    <xf numFmtId="0" fontId="6" fillId="0" borderId="47"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18" fillId="0" borderId="89" xfId="0" applyFont="1" applyFill="1" applyBorder="1" applyAlignment="1" applyProtection="1">
      <alignment horizontal="center" vertical="center" wrapText="1"/>
    </xf>
    <xf numFmtId="0" fontId="59" fillId="0" borderId="11" xfId="0" applyFont="1" applyFill="1" applyBorder="1" applyAlignment="1" applyProtection="1">
      <alignment horizontal="center" vertical="center" wrapText="1"/>
    </xf>
    <xf numFmtId="0" fontId="59" fillId="0" borderId="7" xfId="0" applyFont="1" applyFill="1" applyBorder="1" applyAlignment="1" applyProtection="1">
      <alignment horizontal="center" vertical="center" wrapText="1"/>
    </xf>
    <xf numFmtId="0" fontId="59" fillId="0" borderId="12" xfId="0" applyFont="1" applyFill="1" applyBorder="1" applyAlignment="1" applyProtection="1">
      <alignment horizontal="center" vertical="center" wrapText="1"/>
    </xf>
    <xf numFmtId="0" fontId="140" fillId="0" borderId="1" xfId="0" applyFont="1" applyFill="1" applyBorder="1" applyAlignment="1" applyProtection="1">
      <alignment horizontal="center" vertical="center" wrapText="1"/>
    </xf>
    <xf numFmtId="0" fontId="103" fillId="0" borderId="11" xfId="0" applyFont="1" applyFill="1" applyBorder="1" applyAlignment="1" applyProtection="1">
      <alignment horizontal="center" vertical="center"/>
    </xf>
    <xf numFmtId="0" fontId="169" fillId="0" borderId="1" xfId="0" applyFont="1" applyBorder="1" applyAlignment="1">
      <alignment horizontal="center" vertical="center" wrapText="1"/>
    </xf>
    <xf numFmtId="2" fontId="110" fillId="0" borderId="3" xfId="0" applyNumberFormat="1" applyFont="1" applyFill="1" applyBorder="1" applyAlignment="1" applyProtection="1">
      <alignment horizontal="center" vertical="center"/>
    </xf>
    <xf numFmtId="2" fontId="110" fillId="0" borderId="51" xfId="0" applyNumberFormat="1" applyFont="1" applyFill="1" applyBorder="1" applyAlignment="1" applyProtection="1">
      <alignment horizontal="center" vertical="center"/>
    </xf>
    <xf numFmtId="1" fontId="140" fillId="0" borderId="1" xfId="0" applyNumberFormat="1" applyFont="1" applyFill="1" applyBorder="1" applyAlignment="1" applyProtection="1">
      <alignment horizontal="center" vertical="center" wrapText="1"/>
    </xf>
    <xf numFmtId="2" fontId="181" fillId="0" borderId="3" xfId="0" applyNumberFormat="1" applyFont="1" applyFill="1" applyBorder="1" applyAlignment="1" applyProtection="1">
      <alignment horizontal="center" vertical="center"/>
    </xf>
    <xf numFmtId="0" fontId="60" fillId="0" borderId="1" xfId="0" applyFont="1" applyFill="1" applyBorder="1" applyAlignment="1" applyProtection="1">
      <alignment horizontal="center" vertical="center" textRotation="90" wrapText="1"/>
    </xf>
    <xf numFmtId="0" fontId="18" fillId="0" borderId="1" xfId="0" applyFont="1" applyFill="1" applyBorder="1" applyAlignment="1" applyProtection="1">
      <alignment horizontal="center" vertical="center" wrapText="1"/>
    </xf>
    <xf numFmtId="0" fontId="59" fillId="0" borderId="1" xfId="0" applyFont="1" applyFill="1" applyBorder="1" applyAlignment="1" applyProtection="1">
      <alignment horizontal="center" vertical="center" textRotation="90" wrapText="1"/>
    </xf>
    <xf numFmtId="0" fontId="18" fillId="0" borderId="28" xfId="0" applyFont="1" applyFill="1" applyBorder="1" applyAlignment="1" applyProtection="1">
      <alignment horizontal="center" vertical="center" wrapText="1"/>
    </xf>
    <xf numFmtId="0" fontId="18" fillId="0" borderId="9" xfId="0" applyFont="1" applyFill="1" applyBorder="1" applyAlignment="1" applyProtection="1">
      <alignment horizontal="center" vertical="center" wrapText="1"/>
    </xf>
    <xf numFmtId="0" fontId="53" fillId="12" borderId="1" xfId="1" applyFill="1" applyBorder="1" applyAlignment="1" applyProtection="1">
      <alignment horizontal="center" vertical="center" wrapText="1"/>
    </xf>
    <xf numFmtId="0" fontId="37" fillId="0" borderId="3" xfId="0" applyFont="1" applyFill="1" applyBorder="1" applyAlignment="1" applyProtection="1">
      <alignment horizontal="center" vertical="center" wrapText="1"/>
    </xf>
    <xf numFmtId="0" fontId="182" fillId="0" borderId="11" xfId="0" applyFont="1" applyFill="1" applyBorder="1" applyAlignment="1" applyProtection="1">
      <alignment horizontal="center" vertical="center" wrapText="1"/>
    </xf>
    <xf numFmtId="0" fontId="182" fillId="0" borderId="12" xfId="0" applyFont="1" applyFill="1" applyBorder="1" applyAlignment="1" applyProtection="1">
      <alignment horizontal="center" vertical="center" wrapText="1"/>
    </xf>
    <xf numFmtId="0" fontId="182" fillId="0" borderId="65" xfId="0" applyFont="1" applyFill="1" applyBorder="1" applyAlignment="1" applyProtection="1">
      <alignment horizontal="center" vertical="center" wrapText="1"/>
    </xf>
    <xf numFmtId="0" fontId="182" fillId="0" borderId="63" xfId="0" applyFont="1" applyFill="1" applyBorder="1" applyAlignment="1" applyProtection="1">
      <alignment horizontal="center" vertical="center" wrapText="1"/>
    </xf>
    <xf numFmtId="0" fontId="144" fillId="0" borderId="9" xfId="0" applyFont="1" applyFill="1" applyBorder="1" applyAlignment="1" applyProtection="1">
      <alignment horizontal="center" vertical="center"/>
    </xf>
    <xf numFmtId="0" fontId="144" fillId="0" borderId="3" xfId="0" applyFont="1" applyFill="1" applyBorder="1" applyAlignment="1" applyProtection="1">
      <alignment horizontal="center" vertical="center"/>
    </xf>
    <xf numFmtId="2" fontId="145" fillId="0" borderId="3" xfId="0" applyNumberFormat="1" applyFont="1" applyFill="1" applyBorder="1" applyAlignment="1" applyProtection="1">
      <alignment horizontal="center" vertical="center" wrapText="1"/>
    </xf>
    <xf numFmtId="0" fontId="37" fillId="0" borderId="11" xfId="0" applyFont="1" applyFill="1" applyBorder="1" applyAlignment="1" applyProtection="1">
      <alignment horizontal="center" vertical="center" wrapText="1"/>
    </xf>
    <xf numFmtId="0" fontId="111" fillId="0" borderId="1" xfId="0" applyFont="1" applyFill="1" applyBorder="1" applyAlignment="1" applyProtection="1">
      <alignment horizontal="center" vertical="center"/>
    </xf>
    <xf numFmtId="0" fontId="6" fillId="0" borderId="10" xfId="0" applyFont="1" applyFill="1" applyBorder="1" applyAlignment="1" applyProtection="1">
      <alignment horizontal="center" vertical="center"/>
    </xf>
    <xf numFmtId="0" fontId="6" fillId="0" borderId="34"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6" fillId="0" borderId="90" xfId="0" applyFont="1" applyFill="1" applyBorder="1" applyAlignment="1" applyProtection="1">
      <alignment horizontal="center" vertical="center"/>
    </xf>
    <xf numFmtId="0" fontId="6" fillId="0" borderId="91" xfId="0" applyFont="1" applyFill="1" applyBorder="1" applyAlignment="1" applyProtection="1">
      <alignment horizontal="center" vertical="center"/>
    </xf>
    <xf numFmtId="0" fontId="6" fillId="0" borderId="44" xfId="0" applyFont="1" applyFill="1" applyBorder="1" applyAlignment="1" applyProtection="1">
      <alignment horizontal="center" vertical="center"/>
    </xf>
    <xf numFmtId="9" fontId="140" fillId="0" borderId="30" xfId="4" applyFont="1" applyBorder="1" applyAlignment="1" applyProtection="1">
      <alignment horizontal="center" vertical="center" wrapText="1"/>
    </xf>
    <xf numFmtId="9" fontId="140" fillId="0" borderId="14" xfId="4" applyFont="1" applyBorder="1" applyAlignment="1" applyProtection="1">
      <alignment horizontal="center" vertical="center" wrapText="1"/>
    </xf>
    <xf numFmtId="0" fontId="9" fillId="0" borderId="98" xfId="0" applyFont="1" applyFill="1" applyBorder="1" applyAlignment="1" applyProtection="1">
      <alignment horizontal="center" vertical="center" wrapText="1"/>
    </xf>
    <xf numFmtId="0" fontId="9" fillId="0" borderId="54" xfId="0" applyFont="1" applyFill="1" applyBorder="1" applyAlignment="1" applyProtection="1">
      <alignment horizontal="center" vertical="center" wrapText="1"/>
    </xf>
    <xf numFmtId="0" fontId="9" fillId="0" borderId="79" xfId="0" applyFont="1" applyFill="1" applyBorder="1" applyAlignment="1" applyProtection="1">
      <alignment horizontal="center" vertical="center" wrapText="1"/>
    </xf>
    <xf numFmtId="0" fontId="9" fillId="0" borderId="77" xfId="0" applyFont="1" applyFill="1" applyBorder="1" applyAlignment="1" applyProtection="1">
      <alignment horizontal="center" vertical="center" wrapText="1"/>
    </xf>
    <xf numFmtId="0" fontId="9" fillId="0" borderId="0" xfId="0" applyFont="1" applyFill="1" applyBorder="1" applyAlignment="1" applyProtection="1">
      <alignment horizontal="center" vertical="center" wrapText="1"/>
    </xf>
    <xf numFmtId="0" fontId="9" fillId="0" borderId="33" xfId="0" applyFont="1" applyFill="1" applyBorder="1" applyAlignment="1" applyProtection="1">
      <alignment horizontal="center" vertical="center" wrapText="1"/>
    </xf>
    <xf numFmtId="0" fontId="9" fillId="0" borderId="13" xfId="0" applyFont="1" applyFill="1" applyBorder="1" applyAlignment="1" applyProtection="1">
      <alignment horizontal="center" vertical="center" wrapText="1"/>
    </xf>
    <xf numFmtId="0" fontId="9" fillId="0" borderId="14" xfId="0" applyFont="1" applyFill="1" applyBorder="1" applyAlignment="1" applyProtection="1">
      <alignment horizontal="center" vertical="center" wrapText="1"/>
    </xf>
    <xf numFmtId="0" fontId="9" fillId="0" borderId="47" xfId="0" applyFont="1" applyFill="1" applyBorder="1" applyAlignment="1" applyProtection="1">
      <alignment horizontal="center" vertical="center" wrapText="1"/>
    </xf>
    <xf numFmtId="9" fontId="66" fillId="0" borderId="48" xfId="4" applyFont="1" applyFill="1" applyBorder="1" applyAlignment="1" applyProtection="1">
      <alignment horizontal="center" vertical="center"/>
    </xf>
    <xf numFmtId="9" fontId="66" fillId="0" borderId="5" xfId="4" applyFont="1" applyFill="1" applyBorder="1" applyAlignment="1" applyProtection="1">
      <alignment horizontal="center" vertical="center"/>
    </xf>
    <xf numFmtId="9" fontId="140" fillId="0" borderId="143" xfId="4" applyFont="1" applyBorder="1" applyAlignment="1" applyProtection="1">
      <alignment horizontal="center" vertical="center" wrapText="1"/>
    </xf>
    <xf numFmtId="9" fontId="140" fillId="0" borderId="145" xfId="4" applyFont="1" applyBorder="1" applyAlignment="1" applyProtection="1">
      <alignment horizontal="center" vertical="center" wrapText="1"/>
    </xf>
    <xf numFmtId="9" fontId="0" fillId="0" borderId="142" xfId="4" applyFont="1" applyBorder="1" applyAlignment="1" applyProtection="1">
      <alignment horizontal="center" vertical="center"/>
    </xf>
    <xf numFmtId="9" fontId="0" fillId="0" borderId="144" xfId="4" applyFont="1" applyBorder="1" applyAlignment="1" applyProtection="1">
      <alignment horizontal="center" vertical="center"/>
    </xf>
    <xf numFmtId="0" fontId="140" fillId="5" borderId="11" xfId="0" applyFont="1" applyFill="1" applyBorder="1" applyAlignment="1" applyProtection="1">
      <alignment horizontal="center" vertical="center" wrapText="1"/>
    </xf>
    <xf numFmtId="0" fontId="140" fillId="5" borderId="7" xfId="0" applyFont="1" applyFill="1" applyBorder="1" applyAlignment="1" applyProtection="1">
      <alignment horizontal="center" vertical="center" wrapText="1"/>
    </xf>
    <xf numFmtId="0" fontId="140" fillId="5" borderId="12" xfId="0" applyFont="1" applyFill="1" applyBorder="1" applyAlignment="1" applyProtection="1">
      <alignment horizontal="center" vertical="center" wrapText="1"/>
    </xf>
    <xf numFmtId="0" fontId="148" fillId="0" borderId="84" xfId="0" applyFont="1" applyFill="1" applyBorder="1" applyAlignment="1" applyProtection="1">
      <alignment horizontal="left"/>
    </xf>
    <xf numFmtId="0" fontId="148" fillId="0" borderId="7" xfId="0" applyFont="1" applyFill="1" applyBorder="1" applyAlignment="1" applyProtection="1">
      <alignment horizontal="left"/>
    </xf>
    <xf numFmtId="0" fontId="22" fillId="0" borderId="84" xfId="0" applyFont="1" applyFill="1" applyBorder="1" applyAlignment="1" applyProtection="1">
      <alignment horizontal="left"/>
    </xf>
    <xf numFmtId="0" fontId="61" fillId="0" borderId="84" xfId="0" applyFont="1" applyFill="1" applyBorder="1" applyAlignment="1" applyProtection="1">
      <alignment horizontal="left"/>
    </xf>
    <xf numFmtId="0" fontId="61" fillId="0" borderId="7" xfId="0" applyFont="1" applyFill="1" applyBorder="1" applyAlignment="1" applyProtection="1">
      <alignment horizontal="left"/>
    </xf>
    <xf numFmtId="0" fontId="149" fillId="0" borderId="94" xfId="0" applyFont="1" applyFill="1" applyBorder="1" applyAlignment="1" applyProtection="1">
      <alignment horizontal="left" vertical="center"/>
    </xf>
    <xf numFmtId="0" fontId="149" fillId="0" borderId="30" xfId="0" applyFont="1" applyFill="1" applyBorder="1" applyAlignment="1" applyProtection="1">
      <alignment horizontal="left" vertical="center"/>
    </xf>
    <xf numFmtId="0" fontId="149" fillId="0" borderId="109" xfId="0" applyFont="1" applyFill="1" applyBorder="1" applyAlignment="1" applyProtection="1">
      <alignment horizontal="left" vertical="center"/>
    </xf>
    <xf numFmtId="0" fontId="149" fillId="0" borderId="80" xfId="0" applyFont="1" applyFill="1" applyBorder="1" applyAlignment="1" applyProtection="1">
      <alignment horizontal="left" vertical="center"/>
    </xf>
    <xf numFmtId="0" fontId="19" fillId="0" borderId="13" xfId="0" applyFont="1" applyFill="1" applyBorder="1" applyAlignment="1" applyProtection="1">
      <alignment horizontal="right" vertical="center"/>
    </xf>
    <xf numFmtId="0" fontId="19" fillId="0" borderId="47" xfId="0" applyFont="1" applyFill="1" applyBorder="1" applyAlignment="1" applyProtection="1">
      <alignment horizontal="right" vertical="center"/>
    </xf>
    <xf numFmtId="0" fontId="37" fillId="0" borderId="11" xfId="0" applyFont="1" applyFill="1" applyBorder="1" applyAlignment="1" applyProtection="1">
      <alignment horizontal="right" vertical="center"/>
    </xf>
    <xf numFmtId="0" fontId="37" fillId="0" borderId="12" xfId="0" applyFont="1" applyFill="1" applyBorder="1" applyAlignment="1" applyProtection="1">
      <alignment horizontal="right" vertical="center"/>
    </xf>
    <xf numFmtId="0" fontId="19" fillId="0" borderId="11" xfId="0" applyFont="1" applyFill="1" applyBorder="1" applyAlignment="1" applyProtection="1">
      <alignment horizontal="right" vertical="center"/>
    </xf>
    <xf numFmtId="0" fontId="19" fillId="0" borderId="12" xfId="0" applyFont="1" applyFill="1" applyBorder="1" applyAlignment="1" applyProtection="1">
      <alignment horizontal="right" vertical="center"/>
    </xf>
    <xf numFmtId="0" fontId="33" fillId="0" borderId="51" xfId="0" applyFont="1" applyFill="1" applyBorder="1" applyAlignment="1" applyProtection="1">
      <alignment horizontal="right" vertical="center"/>
    </xf>
    <xf numFmtId="0" fontId="33" fillId="0" borderId="87" xfId="0" applyFont="1" applyFill="1" applyBorder="1" applyAlignment="1" applyProtection="1">
      <alignment horizontal="right" vertical="center"/>
    </xf>
    <xf numFmtId="0" fontId="37" fillId="0" borderId="13"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textRotation="90" wrapText="1"/>
    </xf>
    <xf numFmtId="0" fontId="255" fillId="0" borderId="1" xfId="0" applyFont="1" applyBorder="1" applyAlignment="1">
      <alignment horizontal="center" vertical="center" wrapText="1"/>
    </xf>
    <xf numFmtId="0" fontId="255" fillId="0" borderId="49" xfId="0" applyFont="1" applyBorder="1" applyAlignment="1">
      <alignment horizontal="center" vertical="center" wrapText="1"/>
    </xf>
    <xf numFmtId="0" fontId="253" fillId="0" borderId="5" xfId="0" applyFont="1" applyBorder="1" applyAlignment="1">
      <alignment horizontal="center" wrapText="1"/>
    </xf>
    <xf numFmtId="0" fontId="253" fillId="0" borderId="1" xfId="0" applyFont="1" applyBorder="1" applyAlignment="1">
      <alignment horizontal="center" wrapText="1"/>
    </xf>
    <xf numFmtId="0" fontId="256" fillId="0" borderId="5" xfId="0" applyFont="1" applyBorder="1" applyAlignment="1">
      <alignment horizontal="center" vertical="center" wrapText="1"/>
    </xf>
    <xf numFmtId="0" fontId="256" fillId="0" borderId="1" xfId="0" applyFont="1" applyBorder="1" applyAlignment="1">
      <alignment horizontal="center" vertical="center" wrapText="1"/>
    </xf>
    <xf numFmtId="0" fontId="256" fillId="0" borderId="1" xfId="0" applyFont="1" applyBorder="1" applyAlignment="1">
      <alignment horizontal="right" vertical="center" wrapText="1"/>
    </xf>
    <xf numFmtId="0" fontId="0" fillId="0" borderId="29" xfId="0" applyBorder="1" applyAlignment="1">
      <alignment horizontal="center"/>
    </xf>
    <xf numFmtId="0" fontId="0" fillId="0" borderId="30" xfId="0" applyBorder="1" applyAlignment="1">
      <alignment horizontal="center"/>
    </xf>
    <xf numFmtId="0" fontId="0" fillId="0" borderId="31" xfId="0" applyBorder="1" applyAlignment="1">
      <alignment horizontal="center"/>
    </xf>
    <xf numFmtId="0" fontId="256" fillId="0" borderId="11" xfId="0" applyFont="1" applyBorder="1" applyAlignment="1">
      <alignment horizontal="right" vertical="center" wrapText="1"/>
    </xf>
    <xf numFmtId="0" fontId="256" fillId="0" borderId="7" xfId="0" applyFont="1" applyBorder="1" applyAlignment="1">
      <alignment horizontal="right" vertical="center" wrapText="1"/>
    </xf>
    <xf numFmtId="0" fontId="256" fillId="0" borderId="12" xfId="0" applyFont="1" applyBorder="1" applyAlignment="1">
      <alignment horizontal="right" vertical="center" wrapText="1"/>
    </xf>
    <xf numFmtId="0" fontId="258" fillId="0" borderId="163" xfId="0" applyFont="1" applyBorder="1" applyAlignment="1">
      <alignment horizontal="right" wrapText="1"/>
    </xf>
    <xf numFmtId="0" fontId="258" fillId="0" borderId="52" xfId="0" applyFont="1" applyBorder="1" applyAlignment="1">
      <alignment horizontal="right" wrapText="1"/>
    </xf>
    <xf numFmtId="0" fontId="258" fillId="0" borderId="53" xfId="0" applyFont="1" applyBorder="1" applyAlignment="1">
      <alignment horizontal="right" wrapText="1"/>
    </xf>
    <xf numFmtId="0" fontId="253" fillId="0" borderId="1" xfId="0" applyFont="1" applyBorder="1" applyAlignment="1">
      <alignment horizontal="center" vertical="center" textRotation="90" wrapText="1"/>
    </xf>
    <xf numFmtId="0" fontId="253" fillId="0" borderId="29" xfId="0" applyFont="1" applyBorder="1" applyAlignment="1">
      <alignment horizontal="center" vertical="center" textRotation="90" wrapText="1"/>
    </xf>
    <xf numFmtId="0" fontId="253" fillId="0" borderId="31" xfId="0" applyFont="1" applyBorder="1" applyAlignment="1">
      <alignment horizontal="center" vertical="center" textRotation="90" wrapText="1"/>
    </xf>
    <xf numFmtId="0" fontId="253" fillId="0" borderId="49" xfId="0" applyFont="1" applyBorder="1" applyAlignment="1">
      <alignment horizontal="center" vertical="center" textRotation="90" wrapText="1"/>
    </xf>
    <xf numFmtId="0" fontId="257" fillId="0" borderId="5" xfId="0" applyFont="1" applyBorder="1" applyAlignment="1">
      <alignment horizontal="center" wrapText="1"/>
    </xf>
    <xf numFmtId="0" fontId="257" fillId="0" borderId="1" xfId="0" applyFont="1" applyBorder="1" applyAlignment="1">
      <alignment horizontal="center" wrapText="1"/>
    </xf>
    <xf numFmtId="0" fontId="0" fillId="0" borderId="77" xfId="0" applyBorder="1" applyAlignment="1">
      <alignment horizontal="center"/>
    </xf>
    <xf numFmtId="0" fontId="0" fillId="0" borderId="0" xfId="0" applyAlignment="1">
      <alignment horizontal="center"/>
    </xf>
    <xf numFmtId="0" fontId="0" fillId="0" borderId="13" xfId="0" applyBorder="1" applyAlignment="1">
      <alignment horizontal="center"/>
    </xf>
    <xf numFmtId="0" fontId="0" fillId="0" borderId="14" xfId="0" applyBorder="1" applyAlignment="1">
      <alignment horizontal="center"/>
    </xf>
    <xf numFmtId="0" fontId="256" fillId="0" borderId="30" xfId="0" applyFont="1" applyBorder="1" applyAlignment="1">
      <alignment horizontal="right" wrapText="1"/>
    </xf>
    <xf numFmtId="0" fontId="256" fillId="0" borderId="31" xfId="0" applyFont="1" applyBorder="1" applyAlignment="1">
      <alignment horizontal="right" wrapText="1"/>
    </xf>
    <xf numFmtId="0" fontId="256" fillId="0" borderId="0" xfId="0" applyFont="1" applyBorder="1" applyAlignment="1">
      <alignment horizontal="right" wrapText="1"/>
    </xf>
    <xf numFmtId="0" fontId="256" fillId="0" borderId="33" xfId="0" applyFont="1" applyBorder="1" applyAlignment="1">
      <alignment horizontal="right" wrapText="1"/>
    </xf>
    <xf numFmtId="0" fontId="256" fillId="0" borderId="14" xfId="0" applyFont="1" applyBorder="1" applyAlignment="1">
      <alignment horizontal="right" wrapText="1"/>
    </xf>
    <xf numFmtId="0" fontId="256" fillId="0" borderId="47" xfId="0" applyFont="1" applyBorder="1" applyAlignment="1">
      <alignment horizontal="right" wrapText="1"/>
    </xf>
    <xf numFmtId="0" fontId="6" fillId="0" borderId="56" xfId="0" applyFont="1" applyFill="1" applyBorder="1" applyAlignment="1" applyProtection="1">
      <alignment horizontal="center" vertical="center"/>
    </xf>
    <xf numFmtId="0" fontId="210" fillId="12" borderId="1" xfId="1" applyFont="1" applyFill="1" applyBorder="1" applyAlignment="1" applyProtection="1">
      <alignment horizontal="center" vertical="center" wrapText="1"/>
    </xf>
    <xf numFmtId="0" fontId="22" fillId="0" borderId="49" xfId="0" applyFont="1" applyFill="1" applyBorder="1" applyAlignment="1" applyProtection="1">
      <alignment horizontal="center" vertical="center" textRotation="90" wrapText="1"/>
    </xf>
    <xf numFmtId="0" fontId="9" fillId="0" borderId="1" xfId="0" applyFont="1" applyFill="1" applyBorder="1" applyAlignment="1" applyProtection="1">
      <alignment horizontal="center" vertical="center" wrapText="1"/>
    </xf>
    <xf numFmtId="0" fontId="9" fillId="0" borderId="49" xfId="0" applyFont="1" applyFill="1" applyBorder="1" applyAlignment="1" applyProtection="1">
      <alignment horizontal="center" vertical="center" wrapText="1"/>
    </xf>
    <xf numFmtId="0" fontId="9" fillId="0" borderId="5" xfId="0" applyFont="1" applyFill="1" applyBorder="1" applyAlignment="1" applyProtection="1">
      <alignment horizontal="center" vertical="center" wrapText="1"/>
    </xf>
    <xf numFmtId="0" fontId="56" fillId="0" borderId="12"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0" fontId="56" fillId="0" borderId="69" xfId="0" applyFont="1" applyFill="1" applyBorder="1" applyAlignment="1" applyProtection="1">
      <alignment horizontal="center" vertical="center" wrapText="1"/>
    </xf>
    <xf numFmtId="0" fontId="64" fillId="0" borderId="12" xfId="0" applyFont="1" applyFill="1" applyBorder="1" applyAlignment="1" applyProtection="1">
      <alignment horizontal="center" vertical="center"/>
    </xf>
    <xf numFmtId="0" fontId="64" fillId="0" borderId="1" xfId="0" applyFont="1" applyFill="1" applyBorder="1" applyAlignment="1" applyProtection="1">
      <alignment horizontal="center" vertical="center"/>
    </xf>
    <xf numFmtId="0" fontId="64" fillId="0" borderId="12" xfId="0" applyFont="1" applyFill="1" applyBorder="1" applyAlignment="1" applyProtection="1">
      <alignment horizontal="left" vertical="center"/>
    </xf>
    <xf numFmtId="0" fontId="64" fillId="0" borderId="1" xfId="0" applyFont="1" applyFill="1" applyBorder="1" applyAlignment="1" applyProtection="1">
      <alignment horizontal="left" vertical="center"/>
    </xf>
    <xf numFmtId="0" fontId="158" fillId="0" borderId="1" xfId="0" applyFont="1" applyFill="1" applyBorder="1" applyAlignment="1" applyProtection="1">
      <alignment horizontal="left" vertical="center"/>
    </xf>
    <xf numFmtId="0" fontId="158" fillId="0" borderId="69" xfId="0" applyFont="1" applyFill="1" applyBorder="1" applyAlignment="1" applyProtection="1">
      <alignment horizontal="left" vertical="center"/>
    </xf>
    <xf numFmtId="0" fontId="64" fillId="0" borderId="69" xfId="0" applyFont="1" applyFill="1" applyBorder="1" applyAlignment="1" applyProtection="1">
      <alignment horizontal="left" vertical="center"/>
    </xf>
    <xf numFmtId="0" fontId="64" fillId="0" borderId="70" xfId="0" applyFont="1" applyFill="1" applyBorder="1" applyAlignment="1" applyProtection="1">
      <alignment horizontal="center" vertical="center" wrapText="1"/>
    </xf>
    <xf numFmtId="0" fontId="165" fillId="0" borderId="12" xfId="0" applyFont="1" applyBorder="1" applyAlignment="1">
      <alignment horizontal="left" vertical="center"/>
    </xf>
    <xf numFmtId="0" fontId="165" fillId="0" borderId="1" xfId="0" applyFont="1" applyBorder="1" applyAlignment="1">
      <alignment horizontal="left" vertical="center"/>
    </xf>
    <xf numFmtId="0" fontId="6" fillId="0" borderId="73" xfId="0" applyFont="1" applyFill="1" applyBorder="1" applyAlignment="1" applyProtection="1">
      <alignment vertical="center" wrapText="1"/>
    </xf>
    <xf numFmtId="0" fontId="6" fillId="0" borderId="70" xfId="0" applyFont="1" applyFill="1" applyBorder="1" applyAlignment="1" applyProtection="1">
      <alignment vertical="center" wrapText="1"/>
    </xf>
    <xf numFmtId="0" fontId="160" fillId="0" borderId="12" xfId="0" applyFont="1" applyFill="1" applyBorder="1" applyAlignment="1" applyProtection="1">
      <alignment horizontal="right" vertical="center"/>
    </xf>
    <xf numFmtId="0" fontId="160" fillId="0" borderId="1" xfId="0" applyFont="1" applyFill="1" applyBorder="1" applyAlignment="1" applyProtection="1">
      <alignment horizontal="right" vertical="center"/>
    </xf>
    <xf numFmtId="1" fontId="161" fillId="0" borderId="1" xfId="0" applyNumberFormat="1" applyFont="1" applyFill="1" applyBorder="1" applyAlignment="1" applyProtection="1">
      <alignment horizontal="center" vertical="center" wrapText="1"/>
    </xf>
    <xf numFmtId="0" fontId="0" fillId="0" borderId="75" xfId="0" applyBorder="1" applyAlignment="1">
      <alignment horizontal="center"/>
    </xf>
    <xf numFmtId="0" fontId="79" fillId="0" borderId="72" xfId="0" applyFont="1" applyFill="1" applyBorder="1" applyAlignment="1" applyProtection="1">
      <alignment horizontal="center" vertical="center" wrapText="1"/>
    </xf>
    <xf numFmtId="0" fontId="79" fillId="0" borderId="67" xfId="0" applyFont="1" applyFill="1" applyBorder="1" applyAlignment="1" applyProtection="1">
      <alignment horizontal="center" vertical="center" wrapText="1"/>
    </xf>
    <xf numFmtId="0" fontId="79" fillId="0" borderId="68"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 fontId="155" fillId="0" borderId="1" xfId="0" applyNumberFormat="1" applyFont="1" applyBorder="1" applyAlignment="1">
      <alignment horizontal="center" vertical="center"/>
    </xf>
    <xf numFmtId="1" fontId="162" fillId="0" borderId="1" xfId="0" applyNumberFormat="1" applyFont="1" applyBorder="1" applyAlignment="1">
      <alignment horizontal="center" vertical="center"/>
    </xf>
    <xf numFmtId="0" fontId="64" fillId="0" borderId="29" xfId="0" applyFont="1" applyFill="1" applyBorder="1" applyAlignment="1" applyProtection="1">
      <alignment horizontal="center" vertical="center" wrapText="1"/>
    </xf>
    <xf numFmtId="0" fontId="64" fillId="0" borderId="30" xfId="0" applyFont="1" applyFill="1" applyBorder="1" applyAlignment="1" applyProtection="1">
      <alignment horizontal="center" vertical="center" wrapText="1"/>
    </xf>
    <xf numFmtId="0" fontId="64" fillId="0" borderId="31" xfId="0" applyFont="1" applyFill="1" applyBorder="1" applyAlignment="1" applyProtection="1">
      <alignment horizontal="center" vertical="center" wrapText="1"/>
    </xf>
    <xf numFmtId="0" fontId="63" fillId="0" borderId="12" xfId="0" applyFont="1" applyFill="1" applyBorder="1" applyAlignment="1" applyProtection="1">
      <alignment vertical="center"/>
    </xf>
    <xf numFmtId="0" fontId="63" fillId="0" borderId="1" xfId="0" applyFont="1" applyFill="1" applyBorder="1" applyAlignment="1" applyProtection="1">
      <alignment vertical="center"/>
    </xf>
    <xf numFmtId="1" fontId="155" fillId="0" borderId="77" xfId="0" applyNumberFormat="1" applyFont="1" applyBorder="1" applyAlignment="1">
      <alignment horizontal="center" vertical="center"/>
    </xf>
    <xf numFmtId="1" fontId="155" fillId="0" borderId="0" xfId="0" applyNumberFormat="1" applyFont="1" applyBorder="1" applyAlignment="1">
      <alignment horizontal="center" vertical="center"/>
    </xf>
    <xf numFmtId="1" fontId="155" fillId="0" borderId="33" xfId="0" applyNumberFormat="1" applyFont="1" applyBorder="1" applyAlignment="1">
      <alignment horizontal="center" vertical="center"/>
    </xf>
    <xf numFmtId="1" fontId="162" fillId="0" borderId="13" xfId="0" applyNumberFormat="1" applyFont="1" applyBorder="1" applyAlignment="1">
      <alignment horizontal="center" vertical="center"/>
    </xf>
    <xf numFmtId="1" fontId="162" fillId="0" borderId="14" xfId="0" applyNumberFormat="1" applyFont="1" applyBorder="1" applyAlignment="1">
      <alignment horizontal="center" vertical="center"/>
    </xf>
    <xf numFmtId="1" fontId="162" fillId="0" borderId="47" xfId="0" applyNumberFormat="1" applyFont="1" applyBorder="1" applyAlignment="1">
      <alignment horizontal="center" vertical="center"/>
    </xf>
    <xf numFmtId="0" fontId="159" fillId="0" borderId="12" xfId="0" applyFont="1" applyFill="1" applyBorder="1" applyAlignment="1" applyProtection="1">
      <alignment vertical="center" wrapText="1"/>
    </xf>
    <xf numFmtId="0" fontId="159" fillId="0" borderId="1" xfId="0" applyFont="1" applyFill="1" applyBorder="1" applyAlignment="1" applyProtection="1">
      <alignment vertical="center" wrapText="1"/>
    </xf>
    <xf numFmtId="0" fontId="163" fillId="0" borderId="12" xfId="0" applyFont="1" applyFill="1" applyBorder="1" applyAlignment="1" applyProtection="1">
      <alignment horizontal="right" vertical="center"/>
    </xf>
    <xf numFmtId="0" fontId="163" fillId="0" borderId="1" xfId="0" applyFont="1" applyFill="1" applyBorder="1" applyAlignment="1" applyProtection="1">
      <alignment horizontal="right" vertical="center"/>
    </xf>
    <xf numFmtId="0" fontId="64" fillId="0" borderId="12" xfId="0" applyFont="1" applyFill="1" applyBorder="1" applyAlignment="1" applyProtection="1">
      <alignment horizontal="right" vertical="center"/>
    </xf>
    <xf numFmtId="0" fontId="64" fillId="0" borderId="1" xfId="0" applyFont="1" applyFill="1" applyBorder="1" applyAlignment="1" applyProtection="1">
      <alignment horizontal="right" vertical="center"/>
    </xf>
    <xf numFmtId="0" fontId="64" fillId="0" borderId="12" xfId="0" applyFont="1" applyBorder="1" applyAlignment="1">
      <alignment horizontal="left" vertical="center"/>
    </xf>
    <xf numFmtId="0" fontId="64" fillId="0" borderId="1" xfId="0" applyFont="1" applyBorder="1" applyAlignment="1">
      <alignment horizontal="left" vertical="center"/>
    </xf>
    <xf numFmtId="0" fontId="61" fillId="0" borderId="12" xfId="0" applyFont="1" applyBorder="1" applyAlignment="1">
      <alignment horizontal="left" vertical="center"/>
    </xf>
    <xf numFmtId="0" fontId="61" fillId="0" borderId="1" xfId="0" applyFont="1" applyBorder="1" applyAlignment="1">
      <alignment horizontal="left" vertical="center"/>
    </xf>
    <xf numFmtId="0" fontId="155" fillId="0" borderId="1" xfId="0" applyFont="1" applyFill="1" applyBorder="1" applyAlignment="1" applyProtection="1">
      <alignment horizontal="center" vertical="center"/>
    </xf>
    <xf numFmtId="167" fontId="158" fillId="0" borderId="1" xfId="0" applyNumberFormat="1" applyFont="1" applyFill="1" applyBorder="1" applyAlignment="1" applyProtection="1">
      <alignment horizontal="left" vertical="center"/>
    </xf>
    <xf numFmtId="167" fontId="158" fillId="0" borderId="69" xfId="0" applyNumberFormat="1" applyFont="1" applyFill="1" applyBorder="1" applyAlignment="1" applyProtection="1">
      <alignment horizontal="left" vertical="center"/>
    </xf>
    <xf numFmtId="0" fontId="14" fillId="0" borderId="1" xfId="0" applyFont="1" applyFill="1" applyBorder="1" applyAlignment="1" applyProtection="1">
      <alignment horizontal="center" vertical="center" wrapText="1"/>
    </xf>
    <xf numFmtId="0" fontId="0" fillId="0" borderId="78" xfId="0" applyBorder="1" applyAlignment="1">
      <alignment horizontal="center"/>
    </xf>
    <xf numFmtId="0" fontId="64" fillId="0" borderId="12" xfId="0" applyFont="1" applyFill="1" applyBorder="1" applyAlignment="1" applyProtection="1">
      <alignment vertical="center" wrapText="1"/>
    </xf>
    <xf numFmtId="0" fontId="64" fillId="0" borderId="1" xfId="0" applyFont="1" applyFill="1" applyBorder="1" applyAlignment="1" applyProtection="1">
      <alignment vertical="center" wrapText="1"/>
    </xf>
    <xf numFmtId="0" fontId="203" fillId="0" borderId="124" xfId="0" applyFont="1" applyFill="1" applyBorder="1" applyAlignment="1" applyProtection="1">
      <alignment horizontal="center" vertical="center" wrapText="1"/>
    </xf>
    <xf numFmtId="0" fontId="203" fillId="0" borderId="119" xfId="0" applyFont="1" applyFill="1" applyBorder="1" applyAlignment="1" applyProtection="1">
      <alignment horizontal="center" vertical="center" wrapText="1"/>
    </xf>
    <xf numFmtId="0" fontId="203" fillId="0" borderId="120" xfId="0" applyFont="1" applyFill="1" applyBorder="1" applyAlignment="1" applyProtection="1">
      <alignment horizontal="center" vertical="center" wrapText="1"/>
    </xf>
    <xf numFmtId="0" fontId="57" fillId="0" borderId="12"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wrapText="1"/>
    </xf>
    <xf numFmtId="0" fontId="57" fillId="0" borderId="115" xfId="0" applyFont="1" applyFill="1" applyBorder="1" applyAlignment="1" applyProtection="1">
      <alignment horizontal="center" vertical="center" wrapText="1"/>
    </xf>
    <xf numFmtId="0" fontId="158" fillId="0" borderId="115" xfId="0" applyFont="1" applyFill="1" applyBorder="1" applyAlignment="1" applyProtection="1">
      <alignment horizontal="left" vertical="center"/>
    </xf>
    <xf numFmtId="0" fontId="64" fillId="0" borderId="115" xfId="0" applyFont="1" applyFill="1" applyBorder="1" applyAlignment="1" applyProtection="1">
      <alignment horizontal="left" vertical="center"/>
    </xf>
    <xf numFmtId="0" fontId="64" fillId="12" borderId="12" xfId="0" applyFont="1" applyFill="1" applyBorder="1" applyAlignment="1" applyProtection="1">
      <alignment horizontal="right" vertical="center"/>
    </xf>
    <xf numFmtId="0" fontId="64" fillId="12" borderId="1" xfId="0" applyFont="1" applyFill="1" applyBorder="1" applyAlignment="1" applyProtection="1">
      <alignment horizontal="right" vertical="center"/>
    </xf>
    <xf numFmtId="0" fontId="160" fillId="12" borderId="12" xfId="0" applyFont="1" applyFill="1" applyBorder="1" applyAlignment="1" applyProtection="1">
      <alignment horizontal="right" vertical="center"/>
    </xf>
    <xf numFmtId="0" fontId="160" fillId="12" borderId="1" xfId="0" applyFont="1" applyFill="1" applyBorder="1" applyAlignment="1" applyProtection="1">
      <alignment horizontal="right" vertical="center"/>
    </xf>
    <xf numFmtId="1" fontId="161" fillId="12" borderId="1" xfId="0" applyNumberFormat="1" applyFont="1" applyFill="1" applyBorder="1" applyAlignment="1" applyProtection="1">
      <alignment horizontal="center" vertical="center" wrapText="1"/>
    </xf>
    <xf numFmtId="0" fontId="64" fillId="0" borderId="1" xfId="0" applyFont="1" applyBorder="1" applyAlignment="1">
      <alignment horizontal="center" vertical="center"/>
    </xf>
    <xf numFmtId="0" fontId="79" fillId="0" borderId="1" xfId="0" applyFont="1" applyBorder="1" applyAlignment="1">
      <alignment horizontal="center" vertical="center"/>
    </xf>
    <xf numFmtId="0" fontId="79" fillId="0" borderId="115" xfId="0" applyFont="1" applyBorder="1" applyAlignment="1">
      <alignment horizontal="center" vertical="center"/>
    </xf>
    <xf numFmtId="0" fontId="64" fillId="0" borderId="1" xfId="0" applyFont="1" applyBorder="1" applyAlignment="1">
      <alignment horizontal="left"/>
    </xf>
    <xf numFmtId="0" fontId="64" fillId="0" borderId="115" xfId="0" applyFont="1" applyBorder="1" applyAlignment="1">
      <alignment horizontal="left"/>
    </xf>
    <xf numFmtId="0" fontId="158" fillId="0" borderId="1" xfId="0" applyFont="1" applyBorder="1" applyAlignment="1">
      <alignment horizontal="left"/>
    </xf>
    <xf numFmtId="0" fontId="158" fillId="0" borderId="115" xfId="0" applyFont="1" applyBorder="1" applyAlignment="1">
      <alignment horizontal="left"/>
    </xf>
    <xf numFmtId="0" fontId="64" fillId="0" borderId="115" xfId="0" applyFont="1" applyFill="1" applyBorder="1" applyAlignment="1" applyProtection="1">
      <alignment horizontal="center" vertical="center" wrapText="1"/>
    </xf>
    <xf numFmtId="0" fontId="64" fillId="0" borderId="116" xfId="0" applyFont="1" applyFill="1" applyBorder="1" applyAlignment="1" applyProtection="1">
      <alignment horizontal="center" vertical="center" wrapText="1"/>
    </xf>
    <xf numFmtId="0" fontId="79" fillId="0" borderId="1" xfId="0" applyFont="1" applyFill="1" applyBorder="1" applyAlignment="1" applyProtection="1">
      <alignment horizontal="center" vertical="center" wrapText="1"/>
    </xf>
    <xf numFmtId="0" fontId="79" fillId="0" borderId="115" xfId="0" applyFont="1" applyFill="1" applyBorder="1" applyAlignment="1" applyProtection="1">
      <alignment horizontal="center" vertical="center" wrapText="1"/>
    </xf>
    <xf numFmtId="0" fontId="79" fillId="0" borderId="116" xfId="0" applyFont="1" applyBorder="1" applyAlignment="1">
      <alignment horizontal="center" vertical="center" wrapText="1"/>
    </xf>
    <xf numFmtId="0" fontId="79" fillId="0" borderId="117" xfId="0" applyFont="1" applyBorder="1" applyAlignment="1">
      <alignment horizontal="center" vertical="center" wrapText="1"/>
    </xf>
    <xf numFmtId="0" fontId="203" fillId="0" borderId="12" xfId="0" applyFont="1" applyFill="1" applyBorder="1" applyAlignment="1" applyProtection="1">
      <alignment horizontal="left" vertical="center"/>
    </xf>
    <xf numFmtId="0" fontId="203" fillId="0" borderId="1" xfId="0" applyFont="1" applyFill="1" applyBorder="1" applyAlignment="1" applyProtection="1">
      <alignment horizontal="left" vertical="center"/>
    </xf>
    <xf numFmtId="1" fontId="79" fillId="0" borderId="1" xfId="0" applyNumberFormat="1" applyFont="1" applyBorder="1" applyAlignment="1">
      <alignment horizontal="center" vertical="center"/>
    </xf>
    <xf numFmtId="1" fontId="79" fillId="0" borderId="1" xfId="0" applyNumberFormat="1" applyFont="1" applyFill="1" applyBorder="1" applyAlignment="1" applyProtection="1">
      <alignment horizontal="center" vertical="center" wrapText="1"/>
    </xf>
    <xf numFmtId="1" fontId="79" fillId="0" borderId="115" xfId="0" applyNumberFormat="1" applyFont="1" applyBorder="1" applyAlignment="1">
      <alignment horizontal="center" vertical="center"/>
    </xf>
    <xf numFmtId="1" fontId="202" fillId="0" borderId="1" xfId="0" applyNumberFormat="1" applyFont="1" applyBorder="1" applyAlignment="1">
      <alignment horizontal="center" vertical="center"/>
    </xf>
    <xf numFmtId="1" fontId="18" fillId="0" borderId="1" xfId="0" applyNumberFormat="1" applyFont="1" applyFill="1" applyBorder="1" applyAlignment="1" applyProtection="1">
      <alignment horizontal="center" vertical="center" wrapText="1"/>
    </xf>
    <xf numFmtId="0" fontId="207" fillId="0" borderId="1" xfId="0" applyFont="1" applyFill="1" applyBorder="1" applyAlignment="1" applyProtection="1">
      <alignment horizontal="center" vertical="center" wrapText="1"/>
    </xf>
    <xf numFmtId="0" fontId="198" fillId="0" borderId="122" xfId="0" applyFont="1" applyBorder="1" applyAlignment="1">
      <alignment horizontal="center"/>
    </xf>
    <xf numFmtId="0" fontId="79" fillId="0" borderId="11" xfId="0" applyFont="1" applyFill="1" applyBorder="1" applyAlignment="1" applyProtection="1">
      <alignment horizontal="center" vertical="center" wrapText="1"/>
    </xf>
    <xf numFmtId="0" fontId="79" fillId="0" borderId="7" xfId="0" applyFont="1" applyFill="1" applyBorder="1" applyAlignment="1" applyProtection="1">
      <alignment horizontal="center" vertical="center" wrapText="1"/>
    </xf>
    <xf numFmtId="0" fontId="79" fillId="0" borderId="126" xfId="0" applyFont="1" applyFill="1" applyBorder="1" applyAlignment="1" applyProtection="1">
      <alignment horizontal="center" vertical="center" wrapText="1"/>
    </xf>
    <xf numFmtId="0" fontId="6" fillId="0" borderId="125" xfId="0" applyFont="1" applyFill="1" applyBorder="1" applyAlignment="1" applyProtection="1">
      <alignment vertical="center" wrapText="1"/>
    </xf>
    <xf numFmtId="0" fontId="6" fillId="0" borderId="116" xfId="0" applyFont="1" applyFill="1" applyBorder="1" applyAlignment="1" applyProtection="1">
      <alignment vertical="center" wrapText="1"/>
    </xf>
    <xf numFmtId="0" fontId="64" fillId="0" borderId="128" xfId="0" applyFont="1" applyFill="1" applyBorder="1" applyAlignment="1" applyProtection="1">
      <alignment horizontal="center" vertical="center" wrapText="1"/>
    </xf>
    <xf numFmtId="14" fontId="158" fillId="0" borderId="77" xfId="0" applyNumberFormat="1" applyFont="1" applyFill="1" applyBorder="1" applyAlignment="1" applyProtection="1">
      <alignment horizontal="center" vertical="center" wrapText="1"/>
    </xf>
    <xf numFmtId="0" fontId="158" fillId="0" borderId="0" xfId="0" applyFont="1" applyFill="1" applyBorder="1" applyAlignment="1" applyProtection="1">
      <alignment horizontal="center" vertical="center" wrapText="1"/>
    </xf>
    <xf numFmtId="0" fontId="158" fillId="0" borderId="129" xfId="0" applyFont="1" applyFill="1" applyBorder="1" applyAlignment="1" applyProtection="1">
      <alignment horizontal="center" vertical="center" wrapText="1"/>
    </xf>
    <xf numFmtId="0" fontId="64" fillId="0" borderId="13" xfId="0" applyFont="1" applyFill="1" applyBorder="1" applyAlignment="1" applyProtection="1">
      <alignment horizontal="center" vertical="center" wrapText="1"/>
    </xf>
    <xf numFmtId="0" fontId="64" fillId="0" borderId="14" xfId="0" applyFont="1" applyFill="1" applyBorder="1" applyAlignment="1" applyProtection="1">
      <alignment horizontal="center" vertical="center" wrapText="1"/>
    </xf>
    <xf numFmtId="0" fontId="64" fillId="0" borderId="130" xfId="0" applyFont="1" applyFill="1" applyBorder="1" applyAlignment="1" applyProtection="1">
      <alignment horizontal="center" vertical="center" wrapText="1"/>
    </xf>
    <xf numFmtId="0" fontId="64" fillId="0" borderId="29" xfId="0" applyFont="1" applyBorder="1" applyAlignment="1">
      <alignment horizontal="center" vertical="center" wrapText="1"/>
    </xf>
    <xf numFmtId="0" fontId="64" fillId="0" borderId="30" xfId="0" applyFont="1" applyBorder="1" applyAlignment="1">
      <alignment horizontal="center" vertical="center" wrapText="1"/>
    </xf>
    <xf numFmtId="0" fontId="64" fillId="0" borderId="132" xfId="0" applyFont="1" applyBorder="1" applyAlignment="1">
      <alignment horizontal="center" vertical="center" wrapText="1"/>
    </xf>
    <xf numFmtId="14" fontId="158" fillId="0" borderId="77" xfId="0" applyNumberFormat="1" applyFont="1" applyBorder="1" applyAlignment="1">
      <alignment horizontal="center" vertical="center" wrapText="1"/>
    </xf>
    <xf numFmtId="14" fontId="158" fillId="0" borderId="0" xfId="0" applyNumberFormat="1" applyFont="1" applyBorder="1" applyAlignment="1">
      <alignment horizontal="center" vertical="center" wrapText="1"/>
    </xf>
    <xf numFmtId="14" fontId="158" fillId="0" borderId="131" xfId="0" applyNumberFormat="1" applyFont="1" applyBorder="1" applyAlignment="1">
      <alignment horizontal="center" vertical="center" wrapText="1"/>
    </xf>
    <xf numFmtId="0" fontId="64" fillId="0" borderId="13" xfId="0" applyFont="1" applyBorder="1" applyAlignment="1">
      <alignment horizontal="center" vertical="center" wrapText="1"/>
    </xf>
    <xf numFmtId="0" fontId="64" fillId="0" borderId="14" xfId="0" applyFont="1" applyBorder="1" applyAlignment="1">
      <alignment horizontal="center" vertical="center" wrapText="1"/>
    </xf>
    <xf numFmtId="0" fontId="64" fillId="0" borderId="133" xfId="0" applyFont="1" applyBorder="1" applyAlignment="1">
      <alignment horizontal="center" vertical="center" wrapText="1"/>
    </xf>
    <xf numFmtId="0" fontId="42" fillId="0" borderId="5" xfId="0" applyFont="1" applyFill="1" applyBorder="1" applyAlignment="1" applyProtection="1">
      <alignment horizontal="right" vertical="center" wrapText="1"/>
    </xf>
    <xf numFmtId="0" fontId="42" fillId="0" borderId="1" xfId="0" applyFont="1" applyFill="1" applyBorder="1" applyAlignment="1" applyProtection="1">
      <alignment horizontal="right" vertical="center" wrapText="1"/>
    </xf>
    <xf numFmtId="0" fontId="4" fillId="0" borderId="1" xfId="0" applyFont="1" applyBorder="1" applyAlignment="1" applyProtection="1">
      <alignment horizontal="center" vertical="center" wrapText="1"/>
    </xf>
    <xf numFmtId="0" fontId="42" fillId="0" borderId="6" xfId="0" applyFont="1" applyFill="1" applyBorder="1" applyAlignment="1" applyProtection="1">
      <alignment horizontal="right" vertical="center" wrapText="1"/>
    </xf>
    <xf numFmtId="0" fontId="42" fillId="0" borderId="3" xfId="0" applyFont="1" applyFill="1" applyBorder="1" applyAlignment="1" applyProtection="1">
      <alignment horizontal="right" vertical="center" wrapText="1"/>
    </xf>
    <xf numFmtId="0" fontId="6" fillId="0" borderId="1" xfId="0" applyFont="1" applyBorder="1" applyAlignment="1" applyProtection="1">
      <alignment horizontal="center" vertical="center" textRotation="90" wrapText="1"/>
    </xf>
    <xf numFmtId="0" fontId="4" fillId="0" borderId="5" xfId="0" applyFont="1" applyBorder="1" applyAlignment="1" applyProtection="1">
      <alignment horizontal="center" vertical="center" wrapText="1"/>
    </xf>
    <xf numFmtId="0" fontId="4" fillId="0" borderId="5" xfId="0" applyFont="1" applyBorder="1" applyAlignment="1" applyProtection="1">
      <alignment horizontal="center" vertical="center" textRotation="90" wrapText="1"/>
    </xf>
    <xf numFmtId="0" fontId="4" fillId="0" borderId="1" xfId="0" applyFont="1" applyBorder="1" applyAlignment="1" applyProtection="1">
      <alignment horizontal="center" vertical="center" textRotation="90" wrapText="1"/>
    </xf>
    <xf numFmtId="0" fontId="3" fillId="0" borderId="11" xfId="0" applyFont="1" applyFill="1" applyBorder="1" applyAlignment="1" applyProtection="1">
      <alignment horizontal="center" wrapText="1"/>
    </xf>
    <xf numFmtId="0" fontId="3" fillId="0" borderId="7" xfId="0" applyFont="1" applyFill="1" applyBorder="1" applyAlignment="1" applyProtection="1">
      <alignment horizontal="center" wrapText="1"/>
    </xf>
    <xf numFmtId="0" fontId="3" fillId="0" borderId="50" xfId="0" applyFont="1" applyFill="1" applyBorder="1" applyAlignment="1" applyProtection="1">
      <alignment horizontal="center" wrapText="1"/>
    </xf>
    <xf numFmtId="0" fontId="3" fillId="0" borderId="51" xfId="0" applyFont="1" applyFill="1" applyBorder="1" applyAlignment="1" applyProtection="1">
      <alignment horizontal="center" wrapText="1"/>
    </xf>
    <xf numFmtId="0" fontId="3" fillId="0" borderId="52" xfId="0" applyFont="1" applyFill="1" applyBorder="1" applyAlignment="1" applyProtection="1">
      <alignment horizontal="center" wrapText="1"/>
    </xf>
    <xf numFmtId="0" fontId="3" fillId="0" borderId="53" xfId="0" applyFont="1" applyFill="1" applyBorder="1" applyAlignment="1" applyProtection="1">
      <alignment horizontal="center" wrapText="1"/>
    </xf>
    <xf numFmtId="0" fontId="99" fillId="0" borderId="11" xfId="0" applyFont="1" applyBorder="1" applyAlignment="1" applyProtection="1">
      <alignment horizontal="center" vertical="center" wrapText="1"/>
    </xf>
    <xf numFmtId="0" fontId="99" fillId="0" borderId="12" xfId="0" applyFont="1" applyBorder="1" applyAlignment="1" applyProtection="1">
      <alignment horizontal="center" vertical="center" wrapText="1"/>
    </xf>
    <xf numFmtId="0" fontId="69" fillId="0" borderId="5" xfId="1" applyFont="1" applyFill="1" applyBorder="1" applyAlignment="1" applyProtection="1">
      <alignment horizontal="center" vertical="center" wrapText="1"/>
    </xf>
    <xf numFmtId="0" fontId="69" fillId="0" borderId="1" xfId="1" applyFont="1" applyFill="1" applyBorder="1" applyAlignment="1" applyProtection="1">
      <alignment horizontal="center" vertical="center" wrapText="1"/>
    </xf>
    <xf numFmtId="0" fontId="69" fillId="0" borderId="49" xfId="1" applyFont="1" applyFill="1" applyBorder="1" applyAlignment="1" applyProtection="1">
      <alignment horizontal="center" vertical="center" wrapText="1"/>
    </xf>
    <xf numFmtId="0" fontId="150" fillId="0" borderId="1" xfId="0" applyFont="1" applyFill="1" applyBorder="1" applyAlignment="1" applyProtection="1">
      <alignment horizontal="center" vertical="center" wrapText="1"/>
    </xf>
    <xf numFmtId="0" fontId="150" fillId="0" borderId="49" xfId="0" applyFont="1" applyFill="1" applyBorder="1" applyAlignment="1" applyProtection="1">
      <alignment horizontal="center" vertical="center" wrapText="1"/>
    </xf>
    <xf numFmtId="0" fontId="4" fillId="0" borderId="5" xfId="0" applyFont="1" applyBorder="1" applyAlignment="1" applyProtection="1">
      <alignment horizontal="center" vertical="center"/>
    </xf>
    <xf numFmtId="0" fontId="4" fillId="0" borderId="1" xfId="0" applyFont="1" applyBorder="1" applyAlignment="1" applyProtection="1">
      <alignment horizontal="center" vertical="center"/>
    </xf>
    <xf numFmtId="0" fontId="66" fillId="0" borderId="1" xfId="0" applyFont="1" applyFill="1" applyBorder="1" applyAlignment="1" applyProtection="1">
      <alignment horizontal="center" vertical="center" wrapText="1"/>
    </xf>
    <xf numFmtId="0" fontId="75" fillId="0" borderId="48" xfId="0" applyFont="1" applyBorder="1" applyAlignment="1" applyProtection="1">
      <alignment horizontal="center" vertical="center"/>
    </xf>
    <xf numFmtId="0" fontId="75" fillId="0" borderId="2" xfId="0" applyFont="1" applyBorder="1" applyAlignment="1" applyProtection="1">
      <alignment horizontal="center" vertical="center"/>
    </xf>
    <xf numFmtId="0" fontId="75" fillId="0" borderId="56" xfId="0" applyFont="1" applyBorder="1" applyAlignment="1" applyProtection="1">
      <alignment horizontal="center" vertical="center"/>
    </xf>
    <xf numFmtId="0" fontId="6" fillId="0" borderId="49" xfId="0" applyFont="1" applyBorder="1" applyAlignment="1" applyProtection="1">
      <alignment horizontal="center" vertical="center" textRotation="90" wrapText="1"/>
    </xf>
    <xf numFmtId="0" fontId="3" fillId="0" borderId="10" xfId="0" applyFont="1" applyBorder="1" applyAlignment="1" applyProtection="1">
      <alignment horizontal="center" vertical="center" wrapText="1"/>
    </xf>
    <xf numFmtId="0" fontId="3" fillId="0" borderId="34" xfId="0" applyFont="1" applyBorder="1" applyAlignment="1" applyProtection="1">
      <alignment horizontal="center" vertical="center" wrapText="1"/>
    </xf>
    <xf numFmtId="0" fontId="3" fillId="0" borderId="46" xfId="0" applyFont="1" applyBorder="1" applyAlignment="1" applyProtection="1">
      <alignment horizontal="center" vertical="center" wrapText="1"/>
    </xf>
    <xf numFmtId="0" fontId="3" fillId="0" borderId="48" xfId="0" applyFont="1" applyBorder="1" applyAlignment="1" applyProtection="1">
      <alignment horizontal="center" vertical="center" wrapText="1"/>
    </xf>
    <xf numFmtId="0" fontId="3" fillId="0" borderId="2" xfId="0" applyFont="1" applyBorder="1" applyAlignment="1" applyProtection="1">
      <alignment horizontal="center" vertical="center" wrapText="1"/>
    </xf>
    <xf numFmtId="0" fontId="4" fillId="0" borderId="28" xfId="0" applyFont="1" applyBorder="1" applyAlignment="1" applyProtection="1">
      <alignment horizontal="center" vertical="center" wrapText="1"/>
    </xf>
    <xf numFmtId="0" fontId="4" fillId="0" borderId="66" xfId="0" applyFont="1" applyBorder="1" applyAlignment="1" applyProtection="1">
      <alignment horizontal="center" vertical="center" wrapText="1"/>
    </xf>
    <xf numFmtId="0" fontId="4" fillId="0" borderId="9" xfId="0" applyFont="1" applyBorder="1" applyAlignment="1" applyProtection="1">
      <alignment horizontal="center" vertical="center" wrapText="1"/>
    </xf>
    <xf numFmtId="0" fontId="6" fillId="0" borderId="28" xfId="0" applyFont="1" applyBorder="1" applyAlignment="1" applyProtection="1">
      <alignment horizontal="center" vertical="center" wrapText="1"/>
    </xf>
    <xf numFmtId="0" fontId="6" fillId="0" borderId="66" xfId="0" applyFont="1" applyBorder="1" applyAlignment="1" applyProtection="1">
      <alignment horizontal="center" vertical="center" wrapText="1"/>
    </xf>
    <xf numFmtId="0" fontId="6" fillId="0" borderId="9" xfId="0" applyFont="1" applyBorder="1" applyAlignment="1" applyProtection="1">
      <alignment horizontal="center" vertical="center" wrapText="1"/>
    </xf>
    <xf numFmtId="0" fontId="259" fillId="22" borderId="164" xfId="0" applyFont="1" applyFill="1" applyBorder="1" applyAlignment="1">
      <alignment horizontal="center" vertical="center"/>
    </xf>
    <xf numFmtId="0" fontId="259" fillId="0" borderId="0" xfId="0" applyFont="1" applyAlignment="1">
      <alignment horizontal="center" vertical="center"/>
    </xf>
    <xf numFmtId="0" fontId="260" fillId="0" borderId="0" xfId="0" applyFont="1" applyAlignment="1">
      <alignment horizontal="center" vertical="center"/>
    </xf>
    <xf numFmtId="0" fontId="259" fillId="0" borderId="164" xfId="0" applyFont="1" applyBorder="1" applyAlignment="1">
      <alignment horizontal="center" vertical="center"/>
    </xf>
    <xf numFmtId="0" fontId="259" fillId="23" borderId="164" xfId="0" applyFont="1" applyFill="1" applyBorder="1" applyAlignment="1">
      <alignment horizontal="center" vertical="center"/>
    </xf>
    <xf numFmtId="0" fontId="259" fillId="24" borderId="164" xfId="0" applyFont="1" applyFill="1" applyBorder="1" applyAlignment="1">
      <alignment horizontal="center" vertical="center"/>
    </xf>
    <xf numFmtId="0" fontId="259" fillId="25" borderId="164" xfId="0" applyFont="1" applyFill="1" applyBorder="1" applyAlignment="1">
      <alignment horizontal="center" vertical="center"/>
    </xf>
    <xf numFmtId="0" fontId="259" fillId="26" borderId="164" xfId="0" applyFont="1" applyFill="1" applyBorder="1" applyAlignment="1">
      <alignment horizontal="center" vertical="center"/>
    </xf>
    <xf numFmtId="0" fontId="151" fillId="17" borderId="15" xfId="0" applyFont="1" applyFill="1" applyBorder="1" applyAlignment="1" applyProtection="1">
      <alignment horizontal="center" vertical="center" wrapText="1"/>
    </xf>
    <xf numFmtId="0" fontId="151" fillId="17" borderId="113" xfId="0" applyFont="1" applyFill="1" applyBorder="1" applyAlignment="1" applyProtection="1">
      <alignment horizontal="center" vertical="center" wrapText="1"/>
    </xf>
  </cellXfs>
  <cellStyles count="620">
    <cellStyle name="a1" xfId="379"/>
    <cellStyle name="Followed Hyperlink" xfId="5" builtinId="9" hidden="1"/>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55" builtinId="9" hidden="1"/>
    <cellStyle name="Followed Hyperlink" xfId="56" builtinId="9" hidden="1"/>
    <cellStyle name="Followed Hyperlink" xfId="57" builtinId="9" hidde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Followed Hyperlink" xfId="70" builtinId="9" hidden="1"/>
    <cellStyle name="Followed Hyperlink" xfId="71" builtinId="9" hidden="1"/>
    <cellStyle name="Followed Hyperlink" xfId="72" builtinId="9" hidden="1"/>
    <cellStyle name="Followed Hyperlink" xfId="73" builtinId="9" hidden="1"/>
    <cellStyle name="Followed Hyperlink" xfId="74" builtinId="9" hidden="1"/>
    <cellStyle name="Followed Hyperlink" xfId="75" builtinId="9" hidden="1"/>
    <cellStyle name="Followed Hyperlink" xfId="76" builtinId="9" hidden="1"/>
    <cellStyle name="Followed Hyperlink" xfId="77" builtinId="9" hidden="1"/>
    <cellStyle name="Followed Hyperlink" xfId="78" builtinId="9" hidden="1"/>
    <cellStyle name="Followed Hyperlink" xfId="79" builtinId="9" hidden="1"/>
    <cellStyle name="Followed Hyperlink" xfId="80" builtinId="9" hidden="1"/>
    <cellStyle name="Followed Hyperlink" xfId="81" builtinId="9" hidden="1"/>
    <cellStyle name="Followed Hyperlink" xfId="82" builtinId="9" hidden="1"/>
    <cellStyle name="Followed Hyperlink" xfId="83" builtinId="9" hidden="1"/>
    <cellStyle name="Followed Hyperlink" xfId="84" builtinId="9" hidden="1"/>
    <cellStyle name="Followed Hyperlink" xfId="85" builtinId="9" hidden="1"/>
    <cellStyle name="Followed Hyperlink" xfId="86" builtinId="9" hidden="1"/>
    <cellStyle name="Followed Hyperlink" xfId="87" builtinId="9" hidden="1"/>
    <cellStyle name="Followed Hyperlink" xfId="88" builtinId="9" hidden="1"/>
    <cellStyle name="Followed Hyperlink" xfId="89" builtinId="9" hidden="1"/>
    <cellStyle name="Followed Hyperlink" xfId="90" builtinId="9" hidden="1"/>
    <cellStyle name="Followed Hyperlink" xfId="91" builtinId="9" hidden="1"/>
    <cellStyle name="Followed Hyperlink" xfId="92" builtinId="9" hidden="1"/>
    <cellStyle name="Followed Hyperlink" xfId="93" builtinId="9" hidden="1"/>
    <cellStyle name="Followed Hyperlink" xfId="94" builtinId="9" hidden="1"/>
    <cellStyle name="Followed Hyperlink" xfId="95" builtinId="9" hidden="1"/>
    <cellStyle name="Followed Hyperlink" xfId="96" builtinId="9" hidden="1"/>
    <cellStyle name="Followed Hyperlink" xfId="97" builtinId="9" hidden="1"/>
    <cellStyle name="Followed Hyperlink" xfId="98" builtinId="9" hidden="1"/>
    <cellStyle name="Followed Hyperlink" xfId="99" builtinId="9" hidden="1"/>
    <cellStyle name="Followed Hyperlink" xfId="100" builtinId="9" hidden="1"/>
    <cellStyle name="Followed Hyperlink" xfId="101" builtinId="9" hidden="1"/>
    <cellStyle name="Followed Hyperlink" xfId="102" builtinId="9" hidden="1"/>
    <cellStyle name="Followed Hyperlink" xfId="103" builtinId="9" hidden="1"/>
    <cellStyle name="Followed Hyperlink" xfId="104" builtinId="9" hidden="1"/>
    <cellStyle name="Followed Hyperlink" xfId="105" builtinId="9" hidden="1"/>
    <cellStyle name="Followed Hyperlink" xfId="106" builtinId="9" hidden="1"/>
    <cellStyle name="Followed Hyperlink" xfId="107" builtinId="9" hidden="1"/>
    <cellStyle name="Followed Hyperlink" xfId="108" builtinId="9" hidden="1"/>
    <cellStyle name="Followed Hyperlink" xfId="109" builtinId="9" hidden="1"/>
    <cellStyle name="Followed Hyperlink" xfId="110" builtinId="9" hidden="1"/>
    <cellStyle name="Followed Hyperlink" xfId="111" builtinId="9" hidden="1"/>
    <cellStyle name="Followed Hyperlink" xfId="112" builtinId="9" hidden="1"/>
    <cellStyle name="Followed Hyperlink" xfId="113" builtinId="9" hidden="1"/>
    <cellStyle name="Followed Hyperlink" xfId="114" builtinId="9" hidden="1"/>
    <cellStyle name="Followed Hyperlink" xfId="115" builtinId="9" hidden="1"/>
    <cellStyle name="Followed Hyperlink" xfId="116" builtinId="9" hidden="1"/>
    <cellStyle name="Followed Hyperlink" xfId="117" builtinId="9" hidden="1"/>
    <cellStyle name="Followed Hyperlink" xfId="118" builtinId="9" hidden="1"/>
    <cellStyle name="Followed Hyperlink" xfId="119" builtinId="9" hidden="1"/>
    <cellStyle name="Followed Hyperlink" xfId="120" builtinId="9" hidden="1"/>
    <cellStyle name="Followed Hyperlink" xfId="121" builtinId="9" hidden="1"/>
    <cellStyle name="Followed Hyperlink" xfId="122" builtinId="9" hidden="1"/>
    <cellStyle name="Followed Hyperlink" xfId="123" builtinId="9" hidden="1"/>
    <cellStyle name="Followed Hyperlink" xfId="124" builtinId="9" hidden="1"/>
    <cellStyle name="Followed Hyperlink" xfId="125" builtinId="9" hidden="1"/>
    <cellStyle name="Followed Hyperlink" xfId="126" builtinId="9" hidden="1"/>
    <cellStyle name="Followed Hyperlink" xfId="127" builtinId="9" hidden="1"/>
    <cellStyle name="Followed Hyperlink" xfId="128" builtinId="9" hidden="1"/>
    <cellStyle name="Followed Hyperlink" xfId="129" builtinId="9" hidden="1"/>
    <cellStyle name="Followed Hyperlink" xfId="130" builtinId="9" hidden="1"/>
    <cellStyle name="Followed Hyperlink" xfId="131" builtinId="9" hidden="1"/>
    <cellStyle name="Followed Hyperlink" xfId="132" builtinId="9" hidden="1"/>
    <cellStyle name="Followed Hyperlink" xfId="133" builtinId="9" hidden="1"/>
    <cellStyle name="Followed Hyperlink" xfId="134" builtinId="9" hidden="1"/>
    <cellStyle name="Followed Hyperlink" xfId="135" builtinId="9" hidden="1"/>
    <cellStyle name="Followed Hyperlink" xfId="136" builtinId="9" hidden="1"/>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7"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3" builtinId="9" hidden="1"/>
    <cellStyle name="Followed Hyperlink" xfId="614"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Hyperlink" xfId="1" builtinId="8"/>
    <cellStyle name="Normal" xfId="0" builtinId="0"/>
    <cellStyle name="Normal 2 2" xfId="2"/>
    <cellStyle name="Normal_Sheet1" xfId="3"/>
    <cellStyle name="Percent" xfId="4" builtinId="5"/>
  </cellStyles>
  <dxfs count="1057">
    <dxf>
      <font>
        <color theme="0"/>
      </font>
    </dxf>
    <dxf>
      <font>
        <color theme="0"/>
      </font>
    </dxf>
    <dxf>
      <font>
        <color theme="0"/>
      </font>
    </dxf>
    <dxf>
      <font>
        <color theme="0"/>
      </font>
    </dxf>
    <dxf>
      <font>
        <color theme="0"/>
      </font>
    </dxf>
    <dxf>
      <font>
        <color rgb="FFFF6600"/>
      </font>
      <fill>
        <patternFill patternType="solid">
          <fgColor indexed="64"/>
          <bgColor theme="0"/>
        </patternFill>
      </fill>
    </dxf>
    <dxf>
      <font>
        <color rgb="FFFF33CC"/>
      </font>
    </dxf>
    <dxf>
      <font>
        <color rgb="FFFF0000"/>
      </font>
    </dxf>
    <dxf>
      <font>
        <color rgb="FF0000FF"/>
      </font>
    </dxf>
    <dxf>
      <font>
        <color rgb="FFFF0000"/>
      </font>
      <fill>
        <patternFill patternType="none">
          <bgColor auto="1"/>
        </patternFill>
      </fill>
    </dxf>
    <dxf>
      <font>
        <color rgb="FFEA2719"/>
      </font>
    </dxf>
    <dxf>
      <font>
        <color rgb="FF211CE9"/>
      </font>
      <fill>
        <patternFill patternType="none">
          <fgColor indexed="64"/>
          <bgColor auto="1"/>
        </patternFill>
      </fill>
    </dxf>
    <dxf>
      <font>
        <color theme="0"/>
      </font>
      <fill>
        <patternFill patternType="none">
          <bgColor indexed="65"/>
        </patternFill>
      </fill>
    </dxf>
    <dxf>
      <font>
        <condense val="0"/>
        <extend val="0"/>
        <color rgb="FF9C0006"/>
      </font>
      <fill>
        <patternFill>
          <bgColor rgb="FFFFC7CE"/>
        </patternFill>
      </fill>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theme="0"/>
      </font>
    </dxf>
    <dxf>
      <font>
        <color theme="0"/>
      </font>
    </dxf>
    <dxf>
      <font>
        <color theme="0"/>
      </font>
    </dxf>
    <dxf>
      <font>
        <color theme="0"/>
      </font>
    </dxf>
    <dxf>
      <font>
        <condense val="0"/>
        <extend val="0"/>
        <color rgb="FF9C0006"/>
      </font>
      <fill>
        <patternFill>
          <bgColor rgb="FFFFCCFF"/>
        </patternFill>
      </fill>
    </dxf>
    <dxf>
      <font>
        <color rgb="FF0066FF"/>
      </font>
      <fill>
        <patternFill>
          <bgColor theme="6" tint="0.59996337778862885"/>
        </patternFill>
      </fill>
    </dxf>
    <dxf>
      <font>
        <color rgb="FFFF0000"/>
      </font>
      <fill>
        <patternFill>
          <bgColor rgb="FFFFFFCC"/>
        </patternFill>
      </fill>
    </dxf>
    <dxf>
      <font>
        <color rgb="FF0033CC"/>
      </font>
      <fill>
        <patternFill>
          <bgColor theme="4" tint="0.79998168889431442"/>
        </patternFill>
      </fill>
    </dxf>
    <dxf>
      <font>
        <color auto="1"/>
        <name val="Cambria"/>
        <scheme val="none"/>
      </font>
      <fill>
        <patternFill>
          <bgColor theme="9" tint="0.79998168889431442"/>
        </patternFill>
      </fill>
    </dxf>
    <dxf>
      <font>
        <color rgb="FF0033CC"/>
      </font>
      <fill>
        <patternFill>
          <bgColor theme="4" tint="0.79998168889431442"/>
        </patternFill>
      </fill>
    </dxf>
    <dxf>
      <font>
        <color rgb="FFFF0000"/>
      </font>
      <fill>
        <patternFill>
          <bgColor theme="9" tint="0.79998168889431442"/>
        </patternFill>
      </fill>
    </dxf>
    <dxf>
      <font>
        <condense val="0"/>
        <extend val="0"/>
        <color rgb="FF9C0006"/>
      </font>
      <fill>
        <patternFill>
          <bgColor rgb="FFFFC7CE"/>
        </patternFill>
      </fill>
    </dxf>
    <dxf>
      <font>
        <color rgb="FF0033CC"/>
      </font>
      <fill>
        <patternFill>
          <bgColor theme="8" tint="0.79998168889431442"/>
        </patternFill>
      </fill>
    </dxf>
    <dxf>
      <font>
        <color theme="0"/>
      </font>
    </dxf>
    <dxf>
      <font>
        <color theme="0"/>
      </font>
    </dxf>
    <dxf>
      <font>
        <color theme="0"/>
      </font>
    </dxf>
    <dxf>
      <font>
        <color theme="0"/>
      </font>
    </dxf>
    <dxf>
      <font>
        <color theme="0"/>
      </font>
    </dxf>
    <dxf>
      <font>
        <color theme="0"/>
      </font>
    </dxf>
    <dxf>
      <font>
        <color theme="0"/>
      </font>
    </dxf>
    <dxf>
      <font>
        <color theme="0" tint="-0.14999847407452621"/>
      </font>
      <fill>
        <patternFill patternType="solid">
          <fgColor indexed="64"/>
          <bgColor theme="3" tint="0.79998168889431442"/>
        </patternFill>
      </fill>
    </dxf>
    <dxf>
      <font>
        <color theme="0"/>
      </font>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auto="1"/>
      </font>
    </dxf>
    <dxf>
      <font>
        <color rgb="FFFF0000"/>
      </font>
    </dxf>
    <dxf>
      <font>
        <color theme="0"/>
      </font>
    </dxf>
    <dxf>
      <font>
        <color rgb="FF0000FF"/>
      </font>
    </dxf>
    <dxf>
      <font>
        <b val="0"/>
        <i val="0"/>
        <color rgb="FF008000"/>
      </font>
    </dxf>
    <dxf>
      <font>
        <color rgb="FFFF0000"/>
      </font>
    </dxf>
    <dxf>
      <font>
        <color rgb="FFFF6600"/>
      </font>
      <fill>
        <patternFill patternType="solid">
          <fgColor indexed="64"/>
          <bgColor theme="0"/>
        </patternFill>
      </fill>
    </dxf>
    <dxf>
      <font>
        <color rgb="FFFF33CC"/>
      </font>
    </dxf>
    <dxf>
      <font>
        <color rgb="FFFF0000"/>
      </font>
    </dxf>
    <dxf>
      <font>
        <color rgb="FF0000FF"/>
      </font>
    </dxf>
    <dxf>
      <font>
        <color rgb="FFFF0000"/>
      </font>
      <fill>
        <patternFill patternType="none">
          <bgColor auto="1"/>
        </patternFill>
      </fill>
    </dxf>
    <dxf>
      <font>
        <color theme="0"/>
      </font>
      <fill>
        <patternFill patternType="none">
          <fgColor indexed="64"/>
          <bgColor auto="1"/>
        </patternFill>
      </fill>
    </dxf>
    <dxf>
      <font>
        <color theme="0"/>
      </font>
      <fill>
        <patternFill patternType="none">
          <fgColor indexed="64"/>
          <bgColor auto="1"/>
        </patternFill>
      </fill>
    </dxf>
    <dxf>
      <font>
        <color theme="0"/>
      </font>
      <fill>
        <patternFill patternType="none">
          <fgColor indexed="64"/>
          <bgColor auto="1"/>
        </patternFill>
      </fill>
    </dxf>
    <dxf>
      <font>
        <color rgb="FFFF33CC"/>
      </font>
    </dxf>
    <dxf>
      <font>
        <color rgb="FFFF0000"/>
      </font>
    </dxf>
    <dxf>
      <font>
        <color rgb="FF0000FF"/>
      </font>
    </dxf>
    <dxf>
      <font>
        <color rgb="FFFF0000"/>
      </font>
      <fill>
        <patternFill patternType="none">
          <bgColor auto="1"/>
        </patternFill>
      </fill>
    </dxf>
    <dxf>
      <font>
        <color rgb="FFFF0000"/>
      </font>
    </dxf>
    <dxf>
      <font>
        <color rgb="FF0000FF"/>
      </font>
    </dxf>
    <dxf>
      <font>
        <color rgb="FFFF33CC"/>
      </font>
      <fill>
        <patternFill patternType="none">
          <bgColor auto="1"/>
        </patternFill>
      </fill>
    </dxf>
    <dxf>
      <font>
        <color rgb="FFFF0000"/>
      </font>
    </dxf>
    <dxf>
      <font>
        <color rgb="FF0000FF"/>
      </font>
    </dxf>
    <dxf>
      <font>
        <color rgb="FFFF33CC"/>
      </font>
      <fill>
        <patternFill patternType="none">
          <bgColor auto="1"/>
        </patternFill>
      </fill>
    </dxf>
    <dxf>
      <font>
        <color rgb="FFFF0000"/>
      </font>
    </dxf>
    <dxf>
      <font>
        <color rgb="FF0000FF"/>
      </font>
    </dxf>
    <dxf>
      <font>
        <color rgb="FFFF33CC"/>
      </font>
      <fill>
        <patternFill patternType="none">
          <bgColor auto="1"/>
        </patternFill>
      </fill>
    </dxf>
    <dxf>
      <font>
        <color rgb="FFFF0000"/>
      </font>
    </dxf>
    <dxf>
      <font>
        <color rgb="FF0000FF"/>
      </font>
    </dxf>
    <dxf>
      <font>
        <color rgb="FFFF33CC"/>
      </font>
      <fill>
        <patternFill patternType="none">
          <bgColor auto="1"/>
        </patternFill>
      </fill>
    </dxf>
    <dxf>
      <font>
        <color rgb="FFFF0000"/>
      </font>
    </dxf>
    <dxf>
      <font>
        <color rgb="FF0000FF"/>
      </font>
    </dxf>
    <dxf>
      <font>
        <color rgb="FFFF33CC"/>
      </font>
      <fill>
        <patternFill patternType="none">
          <bgColor auto="1"/>
        </patternFill>
      </fill>
    </dxf>
    <dxf>
      <font>
        <color rgb="FFFF0000"/>
      </font>
    </dxf>
    <dxf>
      <font>
        <color rgb="FF0000FF"/>
      </font>
    </dxf>
    <dxf>
      <font>
        <color rgb="FFFF33CC"/>
      </font>
      <fill>
        <patternFill patternType="none">
          <bgColor auto="1"/>
        </patternFill>
      </fill>
    </dxf>
    <dxf>
      <font>
        <color rgb="FFFF0000"/>
      </font>
    </dxf>
    <dxf>
      <font>
        <color rgb="FF0000FF"/>
      </font>
    </dxf>
    <dxf>
      <font>
        <color rgb="FFFF33CC"/>
      </font>
      <fill>
        <patternFill patternType="none">
          <bgColor auto="1"/>
        </patternFill>
      </fill>
    </dxf>
    <dxf>
      <font>
        <color rgb="FFFF0000"/>
      </font>
    </dxf>
    <dxf>
      <font>
        <color rgb="FF0000FF"/>
      </font>
    </dxf>
    <dxf>
      <font>
        <color rgb="FFFF33CC"/>
      </font>
      <fill>
        <patternFill patternType="none">
          <bgColor auto="1"/>
        </patternFill>
      </fill>
    </dxf>
    <dxf>
      <font>
        <color rgb="FFFF0000"/>
      </font>
    </dxf>
    <dxf>
      <font>
        <color rgb="FF0000FF"/>
      </font>
    </dxf>
    <dxf>
      <font>
        <color rgb="FFFF33CC"/>
      </font>
      <fill>
        <patternFill patternType="none">
          <bgColor auto="1"/>
        </patternFill>
      </fill>
    </dxf>
    <dxf>
      <font>
        <color rgb="FFFF0000"/>
      </font>
    </dxf>
    <dxf>
      <font>
        <color rgb="FF0000FF"/>
      </font>
    </dxf>
    <dxf>
      <font>
        <color rgb="FFFF33CC"/>
      </font>
      <fill>
        <patternFill patternType="none">
          <bgColor auto="1"/>
        </patternFill>
      </fill>
    </dxf>
    <dxf>
      <font>
        <color rgb="FFFF0000"/>
      </font>
    </dxf>
    <dxf>
      <font>
        <color rgb="FF0000FF"/>
      </font>
    </dxf>
    <dxf>
      <font>
        <color rgb="FFFF33CC"/>
      </font>
      <fill>
        <patternFill patternType="none">
          <bgColor auto="1"/>
        </patternFill>
      </fill>
    </dxf>
    <dxf>
      <font>
        <color rgb="FFFF0000"/>
      </font>
    </dxf>
    <dxf>
      <font>
        <color rgb="FF0000FF"/>
      </font>
    </dxf>
    <dxf>
      <font>
        <color rgb="FFFF33CC"/>
      </font>
      <fill>
        <patternFill patternType="none">
          <bgColor auto="1"/>
        </patternFill>
      </fill>
    </dxf>
    <dxf>
      <font>
        <color rgb="FFFF0000"/>
      </font>
    </dxf>
    <dxf>
      <font>
        <color rgb="FF0000FF"/>
      </font>
    </dxf>
    <dxf>
      <font>
        <color rgb="FFFF33CC"/>
      </font>
      <fill>
        <patternFill patternType="none">
          <bgColor auto="1"/>
        </patternFill>
      </fill>
    </dxf>
    <dxf>
      <font>
        <color rgb="FFFF0000"/>
      </font>
    </dxf>
    <dxf>
      <font>
        <color rgb="FF0000FF"/>
      </font>
    </dxf>
    <dxf>
      <font>
        <color rgb="FFFF33CC"/>
      </font>
      <fill>
        <patternFill patternType="none">
          <bgColor auto="1"/>
        </patternFill>
      </fill>
    </dxf>
    <dxf>
      <font>
        <color rgb="FFFF0000"/>
      </font>
    </dxf>
    <dxf>
      <font>
        <color rgb="FF0000FF"/>
      </font>
    </dxf>
    <dxf>
      <font>
        <color rgb="FFFF33CC"/>
      </font>
      <fill>
        <patternFill patternType="none">
          <bgColor auto="1"/>
        </patternFill>
      </fill>
    </dxf>
    <dxf>
      <font>
        <color rgb="FFFF0000"/>
      </font>
    </dxf>
    <dxf>
      <font>
        <color rgb="FF0000FF"/>
      </font>
    </dxf>
    <dxf>
      <font>
        <color rgb="FFFF33CC"/>
      </font>
      <fill>
        <patternFill patternType="none">
          <bgColor auto="1"/>
        </patternFill>
      </fill>
    </dxf>
    <dxf>
      <font>
        <color rgb="FFFF0000"/>
      </font>
    </dxf>
    <dxf>
      <font>
        <color rgb="FF0000FF"/>
      </font>
    </dxf>
    <dxf>
      <font>
        <color rgb="FFFF33CC"/>
      </font>
      <fill>
        <patternFill patternType="none">
          <bgColor auto="1"/>
        </patternFill>
      </fill>
    </dxf>
    <dxf>
      <font>
        <color rgb="FFFF0000"/>
      </font>
    </dxf>
    <dxf>
      <font>
        <color rgb="FF0000FF"/>
      </font>
    </dxf>
    <dxf>
      <font>
        <color rgb="FFFF33CC"/>
      </font>
      <fill>
        <patternFill patternType="none">
          <bgColor auto="1"/>
        </patternFill>
      </fill>
    </dxf>
    <dxf>
      <font>
        <color rgb="FFFF0000"/>
      </font>
    </dxf>
    <dxf>
      <font>
        <color rgb="FF0000FF"/>
      </font>
    </dxf>
    <dxf>
      <font>
        <color rgb="FFFF33CC"/>
      </font>
      <fill>
        <patternFill patternType="none">
          <bgColor auto="1"/>
        </patternFill>
      </fill>
    </dxf>
    <dxf>
      <font>
        <color rgb="FFFF0000"/>
      </font>
    </dxf>
    <dxf>
      <font>
        <color rgb="FF0000FF"/>
      </font>
    </dxf>
    <dxf>
      <font>
        <color rgb="FFFF33CC"/>
      </font>
      <fill>
        <patternFill patternType="none">
          <bgColor auto="1"/>
        </patternFill>
      </fill>
    </dxf>
    <dxf>
      <font>
        <color rgb="FFFF0000"/>
      </font>
    </dxf>
    <dxf>
      <font>
        <color rgb="FF0000FF"/>
      </font>
    </dxf>
    <dxf>
      <font>
        <color rgb="FFFF33CC"/>
      </font>
      <fill>
        <patternFill patternType="none">
          <bgColor auto="1"/>
        </patternFill>
      </fill>
    </dxf>
    <dxf>
      <font>
        <color rgb="FFFF0000"/>
      </font>
    </dxf>
    <dxf>
      <font>
        <color rgb="FF0000FF"/>
      </font>
    </dxf>
    <dxf>
      <font>
        <color rgb="FFFF33CC"/>
      </font>
      <fill>
        <patternFill patternType="none">
          <bgColor auto="1"/>
        </patternFill>
      </fill>
    </dxf>
    <dxf>
      <font>
        <color rgb="FFFF0000"/>
      </font>
    </dxf>
    <dxf>
      <font>
        <color rgb="FF0000FF"/>
      </font>
    </dxf>
    <dxf>
      <font>
        <color rgb="FFFF33CC"/>
      </font>
      <fill>
        <patternFill patternType="none">
          <bgColor auto="1"/>
        </patternFill>
      </fill>
    </dxf>
    <dxf>
      <font>
        <color rgb="FFFF0000"/>
      </font>
    </dxf>
    <dxf>
      <font>
        <color rgb="FF0000FF"/>
      </font>
    </dxf>
    <dxf>
      <font>
        <color rgb="FFFF33CC"/>
      </font>
      <fill>
        <patternFill patternType="none">
          <bgColor auto="1"/>
        </patternFill>
      </fill>
    </dxf>
    <dxf>
      <font>
        <color rgb="FFFF0000"/>
      </font>
    </dxf>
    <dxf>
      <font>
        <color rgb="FF0000FF"/>
      </font>
    </dxf>
    <dxf>
      <font>
        <color rgb="FFFF33CC"/>
      </font>
      <fill>
        <patternFill patternType="none">
          <bgColor auto="1"/>
        </patternFill>
      </fill>
    </dxf>
    <dxf>
      <font>
        <color rgb="FFFF0000"/>
      </font>
    </dxf>
    <dxf>
      <font>
        <color rgb="FF0000FF"/>
      </font>
    </dxf>
    <dxf>
      <font>
        <color rgb="FFFF33CC"/>
      </font>
      <fill>
        <patternFill patternType="none">
          <bgColor auto="1"/>
        </patternFill>
      </fill>
    </dxf>
    <dxf>
      <font>
        <color rgb="FFFF6600"/>
      </font>
      <fill>
        <patternFill patternType="solid">
          <fgColor indexed="64"/>
          <bgColor theme="0"/>
        </patternFill>
      </fill>
    </dxf>
    <dxf>
      <font>
        <condense val="0"/>
        <extend val="0"/>
        <color rgb="FF9C0006"/>
      </font>
      <fill>
        <patternFill>
          <bgColor rgb="FFFFCCFF"/>
        </patternFill>
      </fill>
    </dxf>
    <dxf>
      <font>
        <color rgb="FF0066FF"/>
      </font>
      <fill>
        <patternFill>
          <bgColor theme="6" tint="0.59996337778862885"/>
        </patternFill>
      </fill>
    </dxf>
    <dxf>
      <font>
        <color rgb="FFFF0000"/>
      </font>
      <fill>
        <patternFill>
          <bgColor rgb="FFFFFFCC"/>
        </patternFill>
      </fill>
    </dxf>
    <dxf>
      <font>
        <color rgb="FF0033CC"/>
      </font>
      <fill>
        <patternFill>
          <bgColor theme="4" tint="0.79998168889431442"/>
        </patternFill>
      </fill>
    </dxf>
    <dxf>
      <font>
        <color auto="1"/>
        <name val="Cambria"/>
        <scheme val="none"/>
      </font>
      <fill>
        <patternFill>
          <bgColor theme="9" tint="0.79998168889431442"/>
        </patternFill>
      </fill>
    </dxf>
    <dxf>
      <font>
        <color rgb="FF0033CC"/>
      </font>
      <fill>
        <patternFill>
          <bgColor theme="4" tint="0.79998168889431442"/>
        </patternFill>
      </fill>
    </dxf>
    <dxf>
      <font>
        <color rgb="FFFF0000"/>
      </font>
      <fill>
        <patternFill>
          <bgColor theme="9" tint="0.79998168889431442"/>
        </patternFill>
      </fill>
    </dxf>
    <dxf>
      <font>
        <condense val="0"/>
        <extend val="0"/>
        <color rgb="FF9C0006"/>
      </font>
      <fill>
        <patternFill>
          <bgColor rgb="FFFFC7CE"/>
        </patternFill>
      </fill>
    </dxf>
    <dxf>
      <font>
        <color rgb="FF0033CC"/>
      </font>
      <fill>
        <patternFill>
          <bgColor theme="8" tint="0.79998168889431442"/>
        </patternFill>
      </fill>
    </dxf>
    <dxf>
      <font>
        <color rgb="FFFF33CC"/>
      </font>
    </dxf>
    <dxf>
      <font>
        <color rgb="FFFF0000"/>
      </font>
    </dxf>
    <dxf>
      <font>
        <color theme="0"/>
      </font>
    </dxf>
    <dxf>
      <font>
        <color rgb="FFFF0000"/>
      </font>
    </dxf>
    <dxf>
      <font>
        <color rgb="FF0000FF"/>
      </font>
    </dxf>
    <dxf>
      <font>
        <color rgb="FFFF33CC"/>
      </font>
      <fill>
        <patternFill patternType="none">
          <bgColor auto="1"/>
        </patternFill>
      </fill>
    </dxf>
    <dxf>
      <font>
        <color rgb="FF0000FF"/>
      </font>
    </dxf>
    <dxf>
      <font>
        <color rgb="FFFF0000"/>
      </font>
      <fill>
        <patternFill patternType="none">
          <bgColor auto="1"/>
        </patternFill>
      </fill>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ndense val="0"/>
        <extend val="0"/>
        <color rgb="FF9C0006"/>
      </font>
      <fill>
        <patternFill>
          <bgColor rgb="FFFFCCFF"/>
        </patternFill>
      </fill>
    </dxf>
    <dxf>
      <font>
        <color rgb="FF0066FF"/>
      </font>
      <fill>
        <patternFill>
          <bgColor theme="6" tint="0.59996337778862885"/>
        </patternFill>
      </fill>
    </dxf>
    <dxf>
      <font>
        <color rgb="FFFF0000"/>
      </font>
      <fill>
        <patternFill>
          <bgColor rgb="FFFFFFCC"/>
        </patternFill>
      </fill>
    </dxf>
    <dxf>
      <font>
        <color rgb="FF0033CC"/>
      </font>
      <fill>
        <patternFill>
          <bgColor theme="4" tint="0.79998168889431442"/>
        </patternFill>
      </fill>
    </dxf>
    <dxf>
      <font>
        <color auto="1"/>
        <name val="Cambria"/>
        <scheme val="none"/>
      </font>
      <fill>
        <patternFill>
          <bgColor theme="9" tint="0.79998168889431442"/>
        </patternFill>
      </fill>
    </dxf>
    <dxf>
      <font>
        <color rgb="FF0033CC"/>
      </font>
      <fill>
        <patternFill>
          <bgColor theme="4" tint="0.79998168889431442"/>
        </patternFill>
      </fill>
    </dxf>
    <dxf>
      <font>
        <color rgb="FFFF0000"/>
      </font>
      <fill>
        <patternFill>
          <bgColor theme="9" tint="0.79998168889431442"/>
        </patternFill>
      </fill>
    </dxf>
    <dxf>
      <font>
        <condense val="0"/>
        <extend val="0"/>
        <color rgb="FF9C0006"/>
      </font>
      <fill>
        <patternFill>
          <bgColor rgb="FFFFC7CE"/>
        </patternFill>
      </fill>
    </dxf>
    <dxf>
      <font>
        <color rgb="FF0033CC"/>
      </font>
      <fill>
        <patternFill>
          <bgColor theme="8" tint="0.79998168889431442"/>
        </patternFill>
      </fill>
    </dxf>
    <dxf>
      <font>
        <condense val="0"/>
        <extend val="0"/>
        <color rgb="FF9C0006"/>
      </font>
      <fill>
        <patternFill>
          <bgColor rgb="FFFFCCFF"/>
        </patternFill>
      </fill>
    </dxf>
    <dxf>
      <font>
        <color rgb="FF0066FF"/>
      </font>
      <fill>
        <patternFill>
          <bgColor theme="6" tint="0.59996337778862885"/>
        </patternFill>
      </fill>
    </dxf>
    <dxf>
      <font>
        <color rgb="FFFF0000"/>
      </font>
      <fill>
        <patternFill>
          <bgColor rgb="FFFFFFCC"/>
        </patternFill>
      </fill>
    </dxf>
    <dxf>
      <font>
        <color rgb="FF0033CC"/>
      </font>
      <fill>
        <patternFill>
          <bgColor theme="4" tint="0.79998168889431442"/>
        </patternFill>
      </fill>
    </dxf>
    <dxf>
      <font>
        <color auto="1"/>
        <name val="Cambria"/>
        <scheme val="none"/>
      </font>
      <fill>
        <patternFill>
          <bgColor theme="9" tint="0.79998168889431442"/>
        </patternFill>
      </fill>
    </dxf>
    <dxf>
      <font>
        <color rgb="FF0033CC"/>
      </font>
      <fill>
        <patternFill>
          <bgColor theme="4" tint="0.79998168889431442"/>
        </patternFill>
      </fill>
    </dxf>
    <dxf>
      <font>
        <color rgb="FFFF0000"/>
      </font>
      <fill>
        <patternFill>
          <bgColor theme="9" tint="0.79998168889431442"/>
        </patternFill>
      </fill>
    </dxf>
    <dxf>
      <font>
        <condense val="0"/>
        <extend val="0"/>
        <color rgb="FF9C0006"/>
      </font>
      <fill>
        <patternFill>
          <bgColor rgb="FFFFC7CE"/>
        </patternFill>
      </fill>
    </dxf>
    <dxf>
      <font>
        <color rgb="FF0033CC"/>
      </font>
      <fill>
        <patternFill>
          <bgColor theme="8" tint="0.79998168889431442"/>
        </patternFill>
      </fill>
    </dxf>
    <dxf>
      <font>
        <color rgb="FF0000FF"/>
      </font>
    </dxf>
    <dxf>
      <font>
        <color rgb="FFFF0000"/>
      </font>
    </dxf>
    <dxf>
      <font>
        <color rgb="FF008000"/>
      </font>
    </dxf>
    <dxf>
      <font>
        <color theme="0"/>
      </font>
    </dxf>
    <dxf>
      <font>
        <color rgb="FFFFFFCC"/>
      </font>
    </dxf>
    <dxf>
      <font>
        <color rgb="FFFF0000"/>
      </font>
    </dxf>
  </dxfs>
  <tableStyles count="0" defaultTableStyle="TableStyleMedium9" defaultPivotStyle="PivotStyleLight16"/>
  <colors>
    <mruColors>
      <color rgb="FF0000FF"/>
      <color rgb="FFCC99FF"/>
      <color rgb="FFFFFFCC"/>
      <color rgb="FF008000"/>
      <color rgb="FF6699FF"/>
      <color rgb="FF00CC00"/>
      <color rgb="FFFF33CC"/>
      <color rgb="FF66FF66"/>
      <color rgb="FFFF66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15</xdr:col>
      <xdr:colOff>0</xdr:colOff>
      <xdr:row>0</xdr:row>
      <xdr:rowOff>19050</xdr:rowOff>
    </xdr:from>
    <xdr:to>
      <xdr:col>15</xdr:col>
      <xdr:colOff>326390</xdr:colOff>
      <xdr:row>1</xdr:row>
      <xdr:rowOff>130175</xdr:rowOff>
    </xdr:to>
    <xdr:pic>
      <xdr:nvPicPr>
        <xdr:cNvPr id="2" name="Picture 3" descr="saraswati 2.jpg"/>
        <xdr:cNvPicPr>
          <a:picLocks noChangeAspect="1"/>
        </xdr:cNvPicPr>
      </xdr:nvPicPr>
      <xdr:blipFill>
        <a:blip xmlns:r="http://schemas.openxmlformats.org/officeDocument/2006/relationships" r:embed="rId1"/>
        <a:srcRect/>
        <a:stretch>
          <a:fillRect/>
        </a:stretch>
      </xdr:blipFill>
      <xdr:spPr bwMode="auto">
        <a:xfrm>
          <a:off x="4229100" y="19050"/>
          <a:ext cx="361950" cy="400050"/>
        </a:xfrm>
        <a:prstGeom prst="rect">
          <a:avLst/>
        </a:prstGeom>
        <a:noFill/>
        <a:ln w="9525">
          <a:noFill/>
          <a:miter lim="800000"/>
          <a:headEnd/>
          <a:tailEnd/>
        </a:ln>
      </xdr:spPr>
    </xdr:pic>
    <xdr:clientData/>
  </xdr:twoCellAnchor>
  <xdr:twoCellAnchor editAs="oneCell">
    <xdr:from>
      <xdr:col>33</xdr:col>
      <xdr:colOff>0</xdr:colOff>
      <xdr:row>0</xdr:row>
      <xdr:rowOff>19050</xdr:rowOff>
    </xdr:from>
    <xdr:to>
      <xdr:col>33</xdr:col>
      <xdr:colOff>326390</xdr:colOff>
      <xdr:row>1</xdr:row>
      <xdr:rowOff>130175</xdr:rowOff>
    </xdr:to>
    <xdr:pic>
      <xdr:nvPicPr>
        <xdr:cNvPr id="3" name="Picture 3" descr="saraswati 2.jpg"/>
        <xdr:cNvPicPr>
          <a:picLocks noChangeAspect="1"/>
        </xdr:cNvPicPr>
      </xdr:nvPicPr>
      <xdr:blipFill>
        <a:blip xmlns:r="http://schemas.openxmlformats.org/officeDocument/2006/relationships" r:embed="rId1"/>
        <a:srcRect/>
        <a:stretch>
          <a:fillRect/>
        </a:stretch>
      </xdr:blipFill>
      <xdr:spPr bwMode="auto">
        <a:xfrm>
          <a:off x="4076700" y="19050"/>
          <a:ext cx="361950" cy="349250"/>
        </a:xfrm>
        <a:prstGeom prst="rect">
          <a:avLst/>
        </a:prstGeom>
        <a:noFill/>
        <a:ln w="9525">
          <a:noFill/>
          <a:miter lim="800000"/>
          <a:headEnd/>
          <a:tailEnd/>
        </a:ln>
      </xdr:spPr>
    </xdr:pic>
    <xdr:clientData/>
  </xdr:twoCellAnchor>
  <xdr:twoCellAnchor editAs="oneCell">
    <xdr:from>
      <xdr:col>15</xdr:col>
      <xdr:colOff>0</xdr:colOff>
      <xdr:row>29</xdr:row>
      <xdr:rowOff>19050</xdr:rowOff>
    </xdr:from>
    <xdr:to>
      <xdr:col>15</xdr:col>
      <xdr:colOff>326390</xdr:colOff>
      <xdr:row>30</xdr:row>
      <xdr:rowOff>130175</xdr:rowOff>
    </xdr:to>
    <xdr:pic>
      <xdr:nvPicPr>
        <xdr:cNvPr id="4" name="Picture 3" descr="saraswati 2.jpg"/>
        <xdr:cNvPicPr>
          <a:picLocks noChangeAspect="1"/>
        </xdr:cNvPicPr>
      </xdr:nvPicPr>
      <xdr:blipFill>
        <a:blip xmlns:r="http://schemas.openxmlformats.org/officeDocument/2006/relationships" r:embed="rId1"/>
        <a:srcRect/>
        <a:stretch>
          <a:fillRect/>
        </a:stretch>
      </xdr:blipFill>
      <xdr:spPr bwMode="auto">
        <a:xfrm>
          <a:off x="4486275" y="19050"/>
          <a:ext cx="326390" cy="349250"/>
        </a:xfrm>
        <a:prstGeom prst="rect">
          <a:avLst/>
        </a:prstGeom>
        <a:noFill/>
        <a:ln w="9525">
          <a:noFill/>
          <a:miter lim="800000"/>
          <a:headEnd/>
          <a:tailEnd/>
        </a:ln>
      </xdr:spPr>
    </xdr:pic>
    <xdr:clientData/>
  </xdr:twoCellAnchor>
  <xdr:twoCellAnchor editAs="oneCell">
    <xdr:from>
      <xdr:col>33</xdr:col>
      <xdr:colOff>0</xdr:colOff>
      <xdr:row>29</xdr:row>
      <xdr:rowOff>19050</xdr:rowOff>
    </xdr:from>
    <xdr:to>
      <xdr:col>33</xdr:col>
      <xdr:colOff>326390</xdr:colOff>
      <xdr:row>30</xdr:row>
      <xdr:rowOff>130175</xdr:rowOff>
    </xdr:to>
    <xdr:pic>
      <xdr:nvPicPr>
        <xdr:cNvPr id="5" name="Picture 3" descr="saraswati 2.jpg"/>
        <xdr:cNvPicPr>
          <a:picLocks noChangeAspect="1"/>
        </xdr:cNvPicPr>
      </xdr:nvPicPr>
      <xdr:blipFill>
        <a:blip xmlns:r="http://schemas.openxmlformats.org/officeDocument/2006/relationships" r:embed="rId1"/>
        <a:srcRect/>
        <a:stretch>
          <a:fillRect/>
        </a:stretch>
      </xdr:blipFill>
      <xdr:spPr bwMode="auto">
        <a:xfrm>
          <a:off x="9372600" y="19050"/>
          <a:ext cx="326390" cy="349250"/>
        </a:xfrm>
        <a:prstGeom prst="rect">
          <a:avLst/>
        </a:prstGeom>
        <a:noFill/>
        <a:ln w="9525">
          <a:noFill/>
          <a:miter lim="800000"/>
          <a:headEnd/>
          <a:tailEnd/>
        </a:ln>
      </xdr:spPr>
    </xdr:pic>
    <xdr:clientData/>
  </xdr:twoCellAnchor>
  <xdr:twoCellAnchor editAs="oneCell">
    <xdr:from>
      <xdr:col>15</xdr:col>
      <xdr:colOff>0</xdr:colOff>
      <xdr:row>58</xdr:row>
      <xdr:rowOff>19050</xdr:rowOff>
    </xdr:from>
    <xdr:to>
      <xdr:col>15</xdr:col>
      <xdr:colOff>326390</xdr:colOff>
      <xdr:row>59</xdr:row>
      <xdr:rowOff>130175</xdr:rowOff>
    </xdr:to>
    <xdr:pic>
      <xdr:nvPicPr>
        <xdr:cNvPr id="6" name="Picture 3" descr="saraswati 2.jpg"/>
        <xdr:cNvPicPr>
          <a:picLocks noChangeAspect="1"/>
        </xdr:cNvPicPr>
      </xdr:nvPicPr>
      <xdr:blipFill>
        <a:blip xmlns:r="http://schemas.openxmlformats.org/officeDocument/2006/relationships" r:embed="rId1"/>
        <a:srcRect/>
        <a:stretch>
          <a:fillRect/>
        </a:stretch>
      </xdr:blipFill>
      <xdr:spPr bwMode="auto">
        <a:xfrm>
          <a:off x="4486275" y="19050"/>
          <a:ext cx="326390" cy="349250"/>
        </a:xfrm>
        <a:prstGeom prst="rect">
          <a:avLst/>
        </a:prstGeom>
        <a:noFill/>
        <a:ln w="9525">
          <a:noFill/>
          <a:miter lim="800000"/>
          <a:headEnd/>
          <a:tailEnd/>
        </a:ln>
      </xdr:spPr>
    </xdr:pic>
    <xdr:clientData/>
  </xdr:twoCellAnchor>
  <xdr:twoCellAnchor editAs="oneCell">
    <xdr:from>
      <xdr:col>33</xdr:col>
      <xdr:colOff>0</xdr:colOff>
      <xdr:row>58</xdr:row>
      <xdr:rowOff>19050</xdr:rowOff>
    </xdr:from>
    <xdr:to>
      <xdr:col>33</xdr:col>
      <xdr:colOff>326390</xdr:colOff>
      <xdr:row>59</xdr:row>
      <xdr:rowOff>130175</xdr:rowOff>
    </xdr:to>
    <xdr:pic>
      <xdr:nvPicPr>
        <xdr:cNvPr id="7" name="Picture 3" descr="saraswati 2.jpg"/>
        <xdr:cNvPicPr>
          <a:picLocks noChangeAspect="1"/>
        </xdr:cNvPicPr>
      </xdr:nvPicPr>
      <xdr:blipFill>
        <a:blip xmlns:r="http://schemas.openxmlformats.org/officeDocument/2006/relationships" r:embed="rId1"/>
        <a:srcRect/>
        <a:stretch>
          <a:fillRect/>
        </a:stretch>
      </xdr:blipFill>
      <xdr:spPr bwMode="auto">
        <a:xfrm>
          <a:off x="9372600" y="19050"/>
          <a:ext cx="326390" cy="349250"/>
        </a:xfrm>
        <a:prstGeom prst="rect">
          <a:avLst/>
        </a:prstGeom>
        <a:noFill/>
        <a:ln w="9525">
          <a:noFill/>
          <a:miter lim="800000"/>
          <a:headEnd/>
          <a:tailEnd/>
        </a:ln>
      </xdr:spPr>
    </xdr:pic>
    <xdr:clientData/>
  </xdr:twoCellAnchor>
  <xdr:twoCellAnchor editAs="oneCell">
    <xdr:from>
      <xdr:col>15</xdr:col>
      <xdr:colOff>0</xdr:colOff>
      <xdr:row>87</xdr:row>
      <xdr:rowOff>19050</xdr:rowOff>
    </xdr:from>
    <xdr:to>
      <xdr:col>15</xdr:col>
      <xdr:colOff>326390</xdr:colOff>
      <xdr:row>88</xdr:row>
      <xdr:rowOff>130175</xdr:rowOff>
    </xdr:to>
    <xdr:pic>
      <xdr:nvPicPr>
        <xdr:cNvPr id="8" name="Picture 3" descr="saraswati 2.jpg"/>
        <xdr:cNvPicPr>
          <a:picLocks noChangeAspect="1"/>
        </xdr:cNvPicPr>
      </xdr:nvPicPr>
      <xdr:blipFill>
        <a:blip xmlns:r="http://schemas.openxmlformats.org/officeDocument/2006/relationships" r:embed="rId1"/>
        <a:srcRect/>
        <a:stretch>
          <a:fillRect/>
        </a:stretch>
      </xdr:blipFill>
      <xdr:spPr bwMode="auto">
        <a:xfrm>
          <a:off x="4486275" y="19050"/>
          <a:ext cx="326390" cy="349250"/>
        </a:xfrm>
        <a:prstGeom prst="rect">
          <a:avLst/>
        </a:prstGeom>
        <a:noFill/>
        <a:ln w="9525">
          <a:noFill/>
          <a:miter lim="800000"/>
          <a:headEnd/>
          <a:tailEnd/>
        </a:ln>
      </xdr:spPr>
    </xdr:pic>
    <xdr:clientData/>
  </xdr:twoCellAnchor>
  <xdr:twoCellAnchor editAs="oneCell">
    <xdr:from>
      <xdr:col>33</xdr:col>
      <xdr:colOff>0</xdr:colOff>
      <xdr:row>87</xdr:row>
      <xdr:rowOff>19050</xdr:rowOff>
    </xdr:from>
    <xdr:to>
      <xdr:col>33</xdr:col>
      <xdr:colOff>326390</xdr:colOff>
      <xdr:row>88</xdr:row>
      <xdr:rowOff>130175</xdr:rowOff>
    </xdr:to>
    <xdr:pic>
      <xdr:nvPicPr>
        <xdr:cNvPr id="9" name="Picture 3" descr="saraswati 2.jpg"/>
        <xdr:cNvPicPr>
          <a:picLocks noChangeAspect="1"/>
        </xdr:cNvPicPr>
      </xdr:nvPicPr>
      <xdr:blipFill>
        <a:blip xmlns:r="http://schemas.openxmlformats.org/officeDocument/2006/relationships" r:embed="rId1"/>
        <a:srcRect/>
        <a:stretch>
          <a:fillRect/>
        </a:stretch>
      </xdr:blipFill>
      <xdr:spPr bwMode="auto">
        <a:xfrm>
          <a:off x="9372600" y="19050"/>
          <a:ext cx="326390" cy="349250"/>
        </a:xfrm>
        <a:prstGeom prst="rect">
          <a:avLst/>
        </a:prstGeom>
        <a:noFill/>
        <a:ln w="9525">
          <a:noFill/>
          <a:miter lim="800000"/>
          <a:headEnd/>
          <a:tailEnd/>
        </a:ln>
      </xdr:spPr>
    </xdr:pic>
    <xdr:clientData/>
  </xdr:twoCellAnchor>
  <xdr:twoCellAnchor editAs="oneCell">
    <xdr:from>
      <xdr:col>15</xdr:col>
      <xdr:colOff>0</xdr:colOff>
      <xdr:row>116</xdr:row>
      <xdr:rowOff>19050</xdr:rowOff>
    </xdr:from>
    <xdr:to>
      <xdr:col>15</xdr:col>
      <xdr:colOff>326390</xdr:colOff>
      <xdr:row>117</xdr:row>
      <xdr:rowOff>130175</xdr:rowOff>
    </xdr:to>
    <xdr:pic>
      <xdr:nvPicPr>
        <xdr:cNvPr id="10" name="Picture 9" descr="saraswati 2.jpg"/>
        <xdr:cNvPicPr>
          <a:picLocks noChangeAspect="1"/>
        </xdr:cNvPicPr>
      </xdr:nvPicPr>
      <xdr:blipFill>
        <a:blip xmlns:r="http://schemas.openxmlformats.org/officeDocument/2006/relationships" r:embed="rId1"/>
        <a:srcRect/>
        <a:stretch>
          <a:fillRect/>
        </a:stretch>
      </xdr:blipFill>
      <xdr:spPr bwMode="auto">
        <a:xfrm>
          <a:off x="4486275" y="6924675"/>
          <a:ext cx="326390" cy="349250"/>
        </a:xfrm>
        <a:prstGeom prst="rect">
          <a:avLst/>
        </a:prstGeom>
        <a:noFill/>
        <a:ln w="9525">
          <a:noFill/>
          <a:miter lim="800000"/>
          <a:headEnd/>
          <a:tailEnd/>
        </a:ln>
      </xdr:spPr>
    </xdr:pic>
    <xdr:clientData/>
  </xdr:twoCellAnchor>
  <xdr:twoCellAnchor editAs="oneCell">
    <xdr:from>
      <xdr:col>33</xdr:col>
      <xdr:colOff>0</xdr:colOff>
      <xdr:row>116</xdr:row>
      <xdr:rowOff>19050</xdr:rowOff>
    </xdr:from>
    <xdr:to>
      <xdr:col>33</xdr:col>
      <xdr:colOff>326390</xdr:colOff>
      <xdr:row>117</xdr:row>
      <xdr:rowOff>130175</xdr:rowOff>
    </xdr:to>
    <xdr:pic>
      <xdr:nvPicPr>
        <xdr:cNvPr id="11" name="Picture 3" descr="saraswati 2.jpg"/>
        <xdr:cNvPicPr>
          <a:picLocks noChangeAspect="1"/>
        </xdr:cNvPicPr>
      </xdr:nvPicPr>
      <xdr:blipFill>
        <a:blip xmlns:r="http://schemas.openxmlformats.org/officeDocument/2006/relationships" r:embed="rId1"/>
        <a:srcRect/>
        <a:stretch>
          <a:fillRect/>
        </a:stretch>
      </xdr:blipFill>
      <xdr:spPr bwMode="auto">
        <a:xfrm>
          <a:off x="9372600" y="6924675"/>
          <a:ext cx="326390" cy="349250"/>
        </a:xfrm>
        <a:prstGeom prst="rect">
          <a:avLst/>
        </a:prstGeom>
        <a:noFill/>
        <a:ln w="9525">
          <a:noFill/>
          <a:miter lim="800000"/>
          <a:headEnd/>
          <a:tailEnd/>
        </a:ln>
      </xdr:spPr>
    </xdr:pic>
    <xdr:clientData/>
  </xdr:twoCellAnchor>
  <xdr:twoCellAnchor editAs="oneCell">
    <xdr:from>
      <xdr:col>15</xdr:col>
      <xdr:colOff>0</xdr:colOff>
      <xdr:row>145</xdr:row>
      <xdr:rowOff>19050</xdr:rowOff>
    </xdr:from>
    <xdr:to>
      <xdr:col>15</xdr:col>
      <xdr:colOff>326390</xdr:colOff>
      <xdr:row>146</xdr:row>
      <xdr:rowOff>130175</xdr:rowOff>
    </xdr:to>
    <xdr:pic>
      <xdr:nvPicPr>
        <xdr:cNvPr id="22" name="Picture 3" descr="saraswati 2.jpg"/>
        <xdr:cNvPicPr>
          <a:picLocks noChangeAspect="1"/>
        </xdr:cNvPicPr>
      </xdr:nvPicPr>
      <xdr:blipFill>
        <a:blip xmlns:r="http://schemas.openxmlformats.org/officeDocument/2006/relationships" r:embed="rId1"/>
        <a:srcRect/>
        <a:stretch>
          <a:fillRect/>
        </a:stretch>
      </xdr:blipFill>
      <xdr:spPr bwMode="auto">
        <a:xfrm>
          <a:off x="4486275" y="19050"/>
          <a:ext cx="326390" cy="349250"/>
        </a:xfrm>
        <a:prstGeom prst="rect">
          <a:avLst/>
        </a:prstGeom>
        <a:noFill/>
        <a:ln w="9525">
          <a:noFill/>
          <a:miter lim="800000"/>
          <a:headEnd/>
          <a:tailEnd/>
        </a:ln>
      </xdr:spPr>
    </xdr:pic>
    <xdr:clientData/>
  </xdr:twoCellAnchor>
  <xdr:twoCellAnchor editAs="oneCell">
    <xdr:from>
      <xdr:col>33</xdr:col>
      <xdr:colOff>0</xdr:colOff>
      <xdr:row>145</xdr:row>
      <xdr:rowOff>19050</xdr:rowOff>
    </xdr:from>
    <xdr:to>
      <xdr:col>33</xdr:col>
      <xdr:colOff>326390</xdr:colOff>
      <xdr:row>146</xdr:row>
      <xdr:rowOff>130175</xdr:rowOff>
    </xdr:to>
    <xdr:pic>
      <xdr:nvPicPr>
        <xdr:cNvPr id="23" name="Picture 3" descr="saraswati 2.jpg"/>
        <xdr:cNvPicPr>
          <a:picLocks noChangeAspect="1"/>
        </xdr:cNvPicPr>
      </xdr:nvPicPr>
      <xdr:blipFill>
        <a:blip xmlns:r="http://schemas.openxmlformats.org/officeDocument/2006/relationships" r:embed="rId1"/>
        <a:srcRect/>
        <a:stretch>
          <a:fillRect/>
        </a:stretch>
      </xdr:blipFill>
      <xdr:spPr bwMode="auto">
        <a:xfrm>
          <a:off x="9372600" y="19050"/>
          <a:ext cx="326390" cy="349250"/>
        </a:xfrm>
        <a:prstGeom prst="rect">
          <a:avLst/>
        </a:prstGeom>
        <a:noFill/>
        <a:ln w="9525">
          <a:noFill/>
          <a:miter lim="800000"/>
          <a:headEnd/>
          <a:tailEnd/>
        </a:ln>
      </xdr:spPr>
    </xdr:pic>
    <xdr:clientData/>
  </xdr:twoCellAnchor>
  <xdr:twoCellAnchor editAs="oneCell">
    <xdr:from>
      <xdr:col>15</xdr:col>
      <xdr:colOff>0</xdr:colOff>
      <xdr:row>174</xdr:row>
      <xdr:rowOff>19050</xdr:rowOff>
    </xdr:from>
    <xdr:to>
      <xdr:col>15</xdr:col>
      <xdr:colOff>326390</xdr:colOff>
      <xdr:row>175</xdr:row>
      <xdr:rowOff>130175</xdr:rowOff>
    </xdr:to>
    <xdr:pic>
      <xdr:nvPicPr>
        <xdr:cNvPr id="24" name="Picture 23" descr="saraswati 2.jpg"/>
        <xdr:cNvPicPr>
          <a:picLocks noChangeAspect="1"/>
        </xdr:cNvPicPr>
      </xdr:nvPicPr>
      <xdr:blipFill>
        <a:blip xmlns:r="http://schemas.openxmlformats.org/officeDocument/2006/relationships" r:embed="rId1"/>
        <a:srcRect/>
        <a:stretch>
          <a:fillRect/>
        </a:stretch>
      </xdr:blipFill>
      <xdr:spPr bwMode="auto">
        <a:xfrm>
          <a:off x="4486275" y="6924675"/>
          <a:ext cx="326390" cy="349250"/>
        </a:xfrm>
        <a:prstGeom prst="rect">
          <a:avLst/>
        </a:prstGeom>
        <a:noFill/>
        <a:ln w="9525">
          <a:noFill/>
          <a:miter lim="800000"/>
          <a:headEnd/>
          <a:tailEnd/>
        </a:ln>
      </xdr:spPr>
    </xdr:pic>
    <xdr:clientData/>
  </xdr:twoCellAnchor>
  <xdr:twoCellAnchor editAs="oneCell">
    <xdr:from>
      <xdr:col>33</xdr:col>
      <xdr:colOff>0</xdr:colOff>
      <xdr:row>174</xdr:row>
      <xdr:rowOff>19050</xdr:rowOff>
    </xdr:from>
    <xdr:to>
      <xdr:col>33</xdr:col>
      <xdr:colOff>326390</xdr:colOff>
      <xdr:row>175</xdr:row>
      <xdr:rowOff>130175</xdr:rowOff>
    </xdr:to>
    <xdr:pic>
      <xdr:nvPicPr>
        <xdr:cNvPr id="25" name="Picture 3" descr="saraswati 2.jpg"/>
        <xdr:cNvPicPr>
          <a:picLocks noChangeAspect="1"/>
        </xdr:cNvPicPr>
      </xdr:nvPicPr>
      <xdr:blipFill>
        <a:blip xmlns:r="http://schemas.openxmlformats.org/officeDocument/2006/relationships" r:embed="rId1"/>
        <a:srcRect/>
        <a:stretch>
          <a:fillRect/>
        </a:stretch>
      </xdr:blipFill>
      <xdr:spPr bwMode="auto">
        <a:xfrm>
          <a:off x="9372600" y="6924675"/>
          <a:ext cx="326390" cy="349250"/>
        </a:xfrm>
        <a:prstGeom prst="rect">
          <a:avLst/>
        </a:prstGeom>
        <a:noFill/>
        <a:ln w="9525">
          <a:noFill/>
          <a:miter lim="800000"/>
          <a:headEnd/>
          <a:tailEnd/>
        </a:ln>
      </xdr:spPr>
    </xdr:pic>
    <xdr:clientData/>
  </xdr:twoCellAnchor>
  <xdr:twoCellAnchor editAs="oneCell">
    <xdr:from>
      <xdr:col>15</xdr:col>
      <xdr:colOff>0</xdr:colOff>
      <xdr:row>203</xdr:row>
      <xdr:rowOff>19050</xdr:rowOff>
    </xdr:from>
    <xdr:to>
      <xdr:col>15</xdr:col>
      <xdr:colOff>326390</xdr:colOff>
      <xdr:row>204</xdr:row>
      <xdr:rowOff>130175</xdr:rowOff>
    </xdr:to>
    <xdr:pic>
      <xdr:nvPicPr>
        <xdr:cNvPr id="26" name="Picture 3" descr="saraswati 2.jpg"/>
        <xdr:cNvPicPr>
          <a:picLocks noChangeAspect="1"/>
        </xdr:cNvPicPr>
      </xdr:nvPicPr>
      <xdr:blipFill>
        <a:blip xmlns:r="http://schemas.openxmlformats.org/officeDocument/2006/relationships" r:embed="rId1"/>
        <a:srcRect/>
        <a:stretch>
          <a:fillRect/>
        </a:stretch>
      </xdr:blipFill>
      <xdr:spPr bwMode="auto">
        <a:xfrm>
          <a:off x="4486275" y="13830300"/>
          <a:ext cx="326390" cy="349250"/>
        </a:xfrm>
        <a:prstGeom prst="rect">
          <a:avLst/>
        </a:prstGeom>
        <a:noFill/>
        <a:ln w="9525">
          <a:noFill/>
          <a:miter lim="800000"/>
          <a:headEnd/>
          <a:tailEnd/>
        </a:ln>
      </xdr:spPr>
    </xdr:pic>
    <xdr:clientData/>
  </xdr:twoCellAnchor>
  <xdr:twoCellAnchor editAs="oneCell">
    <xdr:from>
      <xdr:col>33</xdr:col>
      <xdr:colOff>0</xdr:colOff>
      <xdr:row>203</xdr:row>
      <xdr:rowOff>19050</xdr:rowOff>
    </xdr:from>
    <xdr:to>
      <xdr:col>33</xdr:col>
      <xdr:colOff>326390</xdr:colOff>
      <xdr:row>204</xdr:row>
      <xdr:rowOff>130175</xdr:rowOff>
    </xdr:to>
    <xdr:pic>
      <xdr:nvPicPr>
        <xdr:cNvPr id="27" name="Picture 3" descr="saraswati 2.jpg"/>
        <xdr:cNvPicPr>
          <a:picLocks noChangeAspect="1"/>
        </xdr:cNvPicPr>
      </xdr:nvPicPr>
      <xdr:blipFill>
        <a:blip xmlns:r="http://schemas.openxmlformats.org/officeDocument/2006/relationships" r:embed="rId1"/>
        <a:srcRect/>
        <a:stretch>
          <a:fillRect/>
        </a:stretch>
      </xdr:blipFill>
      <xdr:spPr bwMode="auto">
        <a:xfrm>
          <a:off x="9372600" y="13830300"/>
          <a:ext cx="326390" cy="349250"/>
        </a:xfrm>
        <a:prstGeom prst="rect">
          <a:avLst/>
        </a:prstGeom>
        <a:noFill/>
        <a:ln w="9525">
          <a:noFill/>
          <a:miter lim="800000"/>
          <a:headEnd/>
          <a:tailEnd/>
        </a:ln>
      </xdr:spPr>
    </xdr:pic>
    <xdr:clientData/>
  </xdr:twoCellAnchor>
  <xdr:twoCellAnchor editAs="oneCell">
    <xdr:from>
      <xdr:col>15</xdr:col>
      <xdr:colOff>0</xdr:colOff>
      <xdr:row>232</xdr:row>
      <xdr:rowOff>19050</xdr:rowOff>
    </xdr:from>
    <xdr:to>
      <xdr:col>15</xdr:col>
      <xdr:colOff>326390</xdr:colOff>
      <xdr:row>233</xdr:row>
      <xdr:rowOff>130175</xdr:rowOff>
    </xdr:to>
    <xdr:pic>
      <xdr:nvPicPr>
        <xdr:cNvPr id="28" name="Picture 3" descr="saraswati 2.jpg"/>
        <xdr:cNvPicPr>
          <a:picLocks noChangeAspect="1"/>
        </xdr:cNvPicPr>
      </xdr:nvPicPr>
      <xdr:blipFill>
        <a:blip xmlns:r="http://schemas.openxmlformats.org/officeDocument/2006/relationships" r:embed="rId1"/>
        <a:srcRect/>
        <a:stretch>
          <a:fillRect/>
        </a:stretch>
      </xdr:blipFill>
      <xdr:spPr bwMode="auto">
        <a:xfrm>
          <a:off x="4486275" y="20735925"/>
          <a:ext cx="326390" cy="349250"/>
        </a:xfrm>
        <a:prstGeom prst="rect">
          <a:avLst/>
        </a:prstGeom>
        <a:noFill/>
        <a:ln w="9525">
          <a:noFill/>
          <a:miter lim="800000"/>
          <a:headEnd/>
          <a:tailEnd/>
        </a:ln>
      </xdr:spPr>
    </xdr:pic>
    <xdr:clientData/>
  </xdr:twoCellAnchor>
  <xdr:twoCellAnchor editAs="oneCell">
    <xdr:from>
      <xdr:col>33</xdr:col>
      <xdr:colOff>0</xdr:colOff>
      <xdr:row>232</xdr:row>
      <xdr:rowOff>19050</xdr:rowOff>
    </xdr:from>
    <xdr:to>
      <xdr:col>33</xdr:col>
      <xdr:colOff>326390</xdr:colOff>
      <xdr:row>233</xdr:row>
      <xdr:rowOff>130175</xdr:rowOff>
    </xdr:to>
    <xdr:pic>
      <xdr:nvPicPr>
        <xdr:cNvPr id="29" name="Picture 3" descr="saraswati 2.jpg"/>
        <xdr:cNvPicPr>
          <a:picLocks noChangeAspect="1"/>
        </xdr:cNvPicPr>
      </xdr:nvPicPr>
      <xdr:blipFill>
        <a:blip xmlns:r="http://schemas.openxmlformats.org/officeDocument/2006/relationships" r:embed="rId1"/>
        <a:srcRect/>
        <a:stretch>
          <a:fillRect/>
        </a:stretch>
      </xdr:blipFill>
      <xdr:spPr bwMode="auto">
        <a:xfrm>
          <a:off x="9372600" y="20735925"/>
          <a:ext cx="326390" cy="349250"/>
        </a:xfrm>
        <a:prstGeom prst="rect">
          <a:avLst/>
        </a:prstGeom>
        <a:noFill/>
        <a:ln w="9525">
          <a:noFill/>
          <a:miter lim="800000"/>
          <a:headEnd/>
          <a:tailEnd/>
        </a:ln>
      </xdr:spPr>
    </xdr:pic>
    <xdr:clientData/>
  </xdr:twoCellAnchor>
  <xdr:twoCellAnchor editAs="oneCell">
    <xdr:from>
      <xdr:col>15</xdr:col>
      <xdr:colOff>0</xdr:colOff>
      <xdr:row>261</xdr:row>
      <xdr:rowOff>19050</xdr:rowOff>
    </xdr:from>
    <xdr:to>
      <xdr:col>15</xdr:col>
      <xdr:colOff>326390</xdr:colOff>
      <xdr:row>262</xdr:row>
      <xdr:rowOff>130175</xdr:rowOff>
    </xdr:to>
    <xdr:pic>
      <xdr:nvPicPr>
        <xdr:cNvPr id="30" name="Picture 29" descr="saraswati 2.jpg"/>
        <xdr:cNvPicPr>
          <a:picLocks noChangeAspect="1"/>
        </xdr:cNvPicPr>
      </xdr:nvPicPr>
      <xdr:blipFill>
        <a:blip xmlns:r="http://schemas.openxmlformats.org/officeDocument/2006/relationships" r:embed="rId1"/>
        <a:srcRect/>
        <a:stretch>
          <a:fillRect/>
        </a:stretch>
      </xdr:blipFill>
      <xdr:spPr bwMode="auto">
        <a:xfrm>
          <a:off x="4486275" y="27641550"/>
          <a:ext cx="326390" cy="349250"/>
        </a:xfrm>
        <a:prstGeom prst="rect">
          <a:avLst/>
        </a:prstGeom>
        <a:noFill/>
        <a:ln w="9525">
          <a:noFill/>
          <a:miter lim="800000"/>
          <a:headEnd/>
          <a:tailEnd/>
        </a:ln>
      </xdr:spPr>
    </xdr:pic>
    <xdr:clientData/>
  </xdr:twoCellAnchor>
  <xdr:twoCellAnchor editAs="oneCell">
    <xdr:from>
      <xdr:col>33</xdr:col>
      <xdr:colOff>0</xdr:colOff>
      <xdr:row>261</xdr:row>
      <xdr:rowOff>19050</xdr:rowOff>
    </xdr:from>
    <xdr:to>
      <xdr:col>33</xdr:col>
      <xdr:colOff>326390</xdr:colOff>
      <xdr:row>262</xdr:row>
      <xdr:rowOff>130175</xdr:rowOff>
    </xdr:to>
    <xdr:pic>
      <xdr:nvPicPr>
        <xdr:cNvPr id="31" name="Picture 3" descr="saraswati 2.jpg"/>
        <xdr:cNvPicPr>
          <a:picLocks noChangeAspect="1"/>
        </xdr:cNvPicPr>
      </xdr:nvPicPr>
      <xdr:blipFill>
        <a:blip xmlns:r="http://schemas.openxmlformats.org/officeDocument/2006/relationships" r:embed="rId1"/>
        <a:srcRect/>
        <a:stretch>
          <a:fillRect/>
        </a:stretch>
      </xdr:blipFill>
      <xdr:spPr bwMode="auto">
        <a:xfrm>
          <a:off x="9372600" y="27641550"/>
          <a:ext cx="326390" cy="349250"/>
        </a:xfrm>
        <a:prstGeom prst="rect">
          <a:avLst/>
        </a:prstGeom>
        <a:noFill/>
        <a:ln w="9525">
          <a:noFill/>
          <a:miter lim="800000"/>
          <a:headEnd/>
          <a:tailEnd/>
        </a:ln>
      </xdr:spPr>
    </xdr:pic>
    <xdr:clientData/>
  </xdr:twoCellAnchor>
  <xdr:twoCellAnchor editAs="oneCell">
    <xdr:from>
      <xdr:col>15</xdr:col>
      <xdr:colOff>0</xdr:colOff>
      <xdr:row>290</xdr:row>
      <xdr:rowOff>19050</xdr:rowOff>
    </xdr:from>
    <xdr:to>
      <xdr:col>15</xdr:col>
      <xdr:colOff>326390</xdr:colOff>
      <xdr:row>291</xdr:row>
      <xdr:rowOff>130175</xdr:rowOff>
    </xdr:to>
    <xdr:pic>
      <xdr:nvPicPr>
        <xdr:cNvPr id="32" name="Picture 3" descr="saraswati 2.jpg"/>
        <xdr:cNvPicPr>
          <a:picLocks noChangeAspect="1"/>
        </xdr:cNvPicPr>
      </xdr:nvPicPr>
      <xdr:blipFill>
        <a:blip xmlns:r="http://schemas.openxmlformats.org/officeDocument/2006/relationships" r:embed="rId1"/>
        <a:srcRect/>
        <a:stretch>
          <a:fillRect/>
        </a:stretch>
      </xdr:blipFill>
      <xdr:spPr bwMode="auto">
        <a:xfrm>
          <a:off x="4486275" y="19050"/>
          <a:ext cx="326390" cy="349250"/>
        </a:xfrm>
        <a:prstGeom prst="rect">
          <a:avLst/>
        </a:prstGeom>
        <a:noFill/>
        <a:ln w="9525">
          <a:noFill/>
          <a:miter lim="800000"/>
          <a:headEnd/>
          <a:tailEnd/>
        </a:ln>
      </xdr:spPr>
    </xdr:pic>
    <xdr:clientData/>
  </xdr:twoCellAnchor>
  <xdr:twoCellAnchor editAs="oneCell">
    <xdr:from>
      <xdr:col>33</xdr:col>
      <xdr:colOff>0</xdr:colOff>
      <xdr:row>290</xdr:row>
      <xdr:rowOff>19050</xdr:rowOff>
    </xdr:from>
    <xdr:to>
      <xdr:col>33</xdr:col>
      <xdr:colOff>326390</xdr:colOff>
      <xdr:row>291</xdr:row>
      <xdr:rowOff>130175</xdr:rowOff>
    </xdr:to>
    <xdr:pic>
      <xdr:nvPicPr>
        <xdr:cNvPr id="33" name="Picture 3" descr="saraswati 2.jpg"/>
        <xdr:cNvPicPr>
          <a:picLocks noChangeAspect="1"/>
        </xdr:cNvPicPr>
      </xdr:nvPicPr>
      <xdr:blipFill>
        <a:blip xmlns:r="http://schemas.openxmlformats.org/officeDocument/2006/relationships" r:embed="rId1"/>
        <a:srcRect/>
        <a:stretch>
          <a:fillRect/>
        </a:stretch>
      </xdr:blipFill>
      <xdr:spPr bwMode="auto">
        <a:xfrm>
          <a:off x="9372600" y="19050"/>
          <a:ext cx="326390" cy="349250"/>
        </a:xfrm>
        <a:prstGeom prst="rect">
          <a:avLst/>
        </a:prstGeom>
        <a:noFill/>
        <a:ln w="9525">
          <a:noFill/>
          <a:miter lim="800000"/>
          <a:headEnd/>
          <a:tailEnd/>
        </a:ln>
      </xdr:spPr>
    </xdr:pic>
    <xdr:clientData/>
  </xdr:twoCellAnchor>
  <xdr:twoCellAnchor editAs="oneCell">
    <xdr:from>
      <xdr:col>15</xdr:col>
      <xdr:colOff>0</xdr:colOff>
      <xdr:row>319</xdr:row>
      <xdr:rowOff>19050</xdr:rowOff>
    </xdr:from>
    <xdr:to>
      <xdr:col>15</xdr:col>
      <xdr:colOff>326390</xdr:colOff>
      <xdr:row>320</xdr:row>
      <xdr:rowOff>130175</xdr:rowOff>
    </xdr:to>
    <xdr:pic>
      <xdr:nvPicPr>
        <xdr:cNvPr id="34" name="Picture 33" descr="saraswati 2.jpg"/>
        <xdr:cNvPicPr>
          <a:picLocks noChangeAspect="1"/>
        </xdr:cNvPicPr>
      </xdr:nvPicPr>
      <xdr:blipFill>
        <a:blip xmlns:r="http://schemas.openxmlformats.org/officeDocument/2006/relationships" r:embed="rId1"/>
        <a:srcRect/>
        <a:stretch>
          <a:fillRect/>
        </a:stretch>
      </xdr:blipFill>
      <xdr:spPr bwMode="auto">
        <a:xfrm>
          <a:off x="4486275" y="6924675"/>
          <a:ext cx="326390" cy="349250"/>
        </a:xfrm>
        <a:prstGeom prst="rect">
          <a:avLst/>
        </a:prstGeom>
        <a:noFill/>
        <a:ln w="9525">
          <a:noFill/>
          <a:miter lim="800000"/>
          <a:headEnd/>
          <a:tailEnd/>
        </a:ln>
      </xdr:spPr>
    </xdr:pic>
    <xdr:clientData/>
  </xdr:twoCellAnchor>
  <xdr:twoCellAnchor editAs="oneCell">
    <xdr:from>
      <xdr:col>33</xdr:col>
      <xdr:colOff>0</xdr:colOff>
      <xdr:row>319</xdr:row>
      <xdr:rowOff>19050</xdr:rowOff>
    </xdr:from>
    <xdr:to>
      <xdr:col>33</xdr:col>
      <xdr:colOff>326390</xdr:colOff>
      <xdr:row>320</xdr:row>
      <xdr:rowOff>130175</xdr:rowOff>
    </xdr:to>
    <xdr:pic>
      <xdr:nvPicPr>
        <xdr:cNvPr id="35" name="Picture 3" descr="saraswati 2.jpg"/>
        <xdr:cNvPicPr>
          <a:picLocks noChangeAspect="1"/>
        </xdr:cNvPicPr>
      </xdr:nvPicPr>
      <xdr:blipFill>
        <a:blip xmlns:r="http://schemas.openxmlformats.org/officeDocument/2006/relationships" r:embed="rId1"/>
        <a:srcRect/>
        <a:stretch>
          <a:fillRect/>
        </a:stretch>
      </xdr:blipFill>
      <xdr:spPr bwMode="auto">
        <a:xfrm>
          <a:off x="9372600" y="6924675"/>
          <a:ext cx="326390" cy="349250"/>
        </a:xfrm>
        <a:prstGeom prst="rect">
          <a:avLst/>
        </a:prstGeom>
        <a:noFill/>
        <a:ln w="9525">
          <a:noFill/>
          <a:miter lim="800000"/>
          <a:headEnd/>
          <a:tailEnd/>
        </a:ln>
      </xdr:spPr>
    </xdr:pic>
    <xdr:clientData/>
  </xdr:twoCellAnchor>
  <xdr:twoCellAnchor editAs="oneCell">
    <xdr:from>
      <xdr:col>15</xdr:col>
      <xdr:colOff>0</xdr:colOff>
      <xdr:row>348</xdr:row>
      <xdr:rowOff>19050</xdr:rowOff>
    </xdr:from>
    <xdr:to>
      <xdr:col>15</xdr:col>
      <xdr:colOff>326390</xdr:colOff>
      <xdr:row>349</xdr:row>
      <xdr:rowOff>130175</xdr:rowOff>
    </xdr:to>
    <xdr:pic>
      <xdr:nvPicPr>
        <xdr:cNvPr id="36" name="Picture 3" descr="saraswati 2.jpg"/>
        <xdr:cNvPicPr>
          <a:picLocks noChangeAspect="1"/>
        </xdr:cNvPicPr>
      </xdr:nvPicPr>
      <xdr:blipFill>
        <a:blip xmlns:r="http://schemas.openxmlformats.org/officeDocument/2006/relationships" r:embed="rId1"/>
        <a:srcRect/>
        <a:stretch>
          <a:fillRect/>
        </a:stretch>
      </xdr:blipFill>
      <xdr:spPr bwMode="auto">
        <a:xfrm>
          <a:off x="4486275" y="13830300"/>
          <a:ext cx="326390" cy="349250"/>
        </a:xfrm>
        <a:prstGeom prst="rect">
          <a:avLst/>
        </a:prstGeom>
        <a:noFill/>
        <a:ln w="9525">
          <a:noFill/>
          <a:miter lim="800000"/>
          <a:headEnd/>
          <a:tailEnd/>
        </a:ln>
      </xdr:spPr>
    </xdr:pic>
    <xdr:clientData/>
  </xdr:twoCellAnchor>
  <xdr:twoCellAnchor editAs="oneCell">
    <xdr:from>
      <xdr:col>33</xdr:col>
      <xdr:colOff>0</xdr:colOff>
      <xdr:row>348</xdr:row>
      <xdr:rowOff>19050</xdr:rowOff>
    </xdr:from>
    <xdr:to>
      <xdr:col>33</xdr:col>
      <xdr:colOff>326390</xdr:colOff>
      <xdr:row>349</xdr:row>
      <xdr:rowOff>130175</xdr:rowOff>
    </xdr:to>
    <xdr:pic>
      <xdr:nvPicPr>
        <xdr:cNvPr id="37" name="Picture 3" descr="saraswati 2.jpg"/>
        <xdr:cNvPicPr>
          <a:picLocks noChangeAspect="1"/>
        </xdr:cNvPicPr>
      </xdr:nvPicPr>
      <xdr:blipFill>
        <a:blip xmlns:r="http://schemas.openxmlformats.org/officeDocument/2006/relationships" r:embed="rId1"/>
        <a:srcRect/>
        <a:stretch>
          <a:fillRect/>
        </a:stretch>
      </xdr:blipFill>
      <xdr:spPr bwMode="auto">
        <a:xfrm>
          <a:off x="9372600" y="13830300"/>
          <a:ext cx="326390" cy="349250"/>
        </a:xfrm>
        <a:prstGeom prst="rect">
          <a:avLst/>
        </a:prstGeom>
        <a:noFill/>
        <a:ln w="9525">
          <a:noFill/>
          <a:miter lim="800000"/>
          <a:headEnd/>
          <a:tailEnd/>
        </a:ln>
      </xdr:spPr>
    </xdr:pic>
    <xdr:clientData/>
  </xdr:twoCellAnchor>
  <xdr:twoCellAnchor editAs="oneCell">
    <xdr:from>
      <xdr:col>15</xdr:col>
      <xdr:colOff>0</xdr:colOff>
      <xdr:row>377</xdr:row>
      <xdr:rowOff>19050</xdr:rowOff>
    </xdr:from>
    <xdr:to>
      <xdr:col>15</xdr:col>
      <xdr:colOff>326390</xdr:colOff>
      <xdr:row>378</xdr:row>
      <xdr:rowOff>130175</xdr:rowOff>
    </xdr:to>
    <xdr:pic>
      <xdr:nvPicPr>
        <xdr:cNvPr id="38" name="Picture 3" descr="saraswati 2.jpg"/>
        <xdr:cNvPicPr>
          <a:picLocks noChangeAspect="1"/>
        </xdr:cNvPicPr>
      </xdr:nvPicPr>
      <xdr:blipFill>
        <a:blip xmlns:r="http://schemas.openxmlformats.org/officeDocument/2006/relationships" r:embed="rId1"/>
        <a:srcRect/>
        <a:stretch>
          <a:fillRect/>
        </a:stretch>
      </xdr:blipFill>
      <xdr:spPr bwMode="auto">
        <a:xfrm>
          <a:off x="4486275" y="20735925"/>
          <a:ext cx="326390" cy="349250"/>
        </a:xfrm>
        <a:prstGeom prst="rect">
          <a:avLst/>
        </a:prstGeom>
        <a:noFill/>
        <a:ln w="9525">
          <a:noFill/>
          <a:miter lim="800000"/>
          <a:headEnd/>
          <a:tailEnd/>
        </a:ln>
      </xdr:spPr>
    </xdr:pic>
    <xdr:clientData/>
  </xdr:twoCellAnchor>
  <xdr:twoCellAnchor editAs="oneCell">
    <xdr:from>
      <xdr:col>33</xdr:col>
      <xdr:colOff>0</xdr:colOff>
      <xdr:row>377</xdr:row>
      <xdr:rowOff>19050</xdr:rowOff>
    </xdr:from>
    <xdr:to>
      <xdr:col>33</xdr:col>
      <xdr:colOff>326390</xdr:colOff>
      <xdr:row>378</xdr:row>
      <xdr:rowOff>130175</xdr:rowOff>
    </xdr:to>
    <xdr:pic>
      <xdr:nvPicPr>
        <xdr:cNvPr id="39" name="Picture 3" descr="saraswati 2.jpg"/>
        <xdr:cNvPicPr>
          <a:picLocks noChangeAspect="1"/>
        </xdr:cNvPicPr>
      </xdr:nvPicPr>
      <xdr:blipFill>
        <a:blip xmlns:r="http://schemas.openxmlformats.org/officeDocument/2006/relationships" r:embed="rId1"/>
        <a:srcRect/>
        <a:stretch>
          <a:fillRect/>
        </a:stretch>
      </xdr:blipFill>
      <xdr:spPr bwMode="auto">
        <a:xfrm>
          <a:off x="9372600" y="20735925"/>
          <a:ext cx="326390" cy="349250"/>
        </a:xfrm>
        <a:prstGeom prst="rect">
          <a:avLst/>
        </a:prstGeom>
        <a:noFill/>
        <a:ln w="9525">
          <a:noFill/>
          <a:miter lim="800000"/>
          <a:headEnd/>
          <a:tailEnd/>
        </a:ln>
      </xdr:spPr>
    </xdr:pic>
    <xdr:clientData/>
  </xdr:twoCellAnchor>
  <xdr:twoCellAnchor editAs="oneCell">
    <xdr:from>
      <xdr:col>15</xdr:col>
      <xdr:colOff>0</xdr:colOff>
      <xdr:row>406</xdr:row>
      <xdr:rowOff>19050</xdr:rowOff>
    </xdr:from>
    <xdr:to>
      <xdr:col>15</xdr:col>
      <xdr:colOff>326390</xdr:colOff>
      <xdr:row>407</xdr:row>
      <xdr:rowOff>130175</xdr:rowOff>
    </xdr:to>
    <xdr:pic>
      <xdr:nvPicPr>
        <xdr:cNvPr id="40" name="Picture 39" descr="saraswati 2.jpg"/>
        <xdr:cNvPicPr>
          <a:picLocks noChangeAspect="1"/>
        </xdr:cNvPicPr>
      </xdr:nvPicPr>
      <xdr:blipFill>
        <a:blip xmlns:r="http://schemas.openxmlformats.org/officeDocument/2006/relationships" r:embed="rId1"/>
        <a:srcRect/>
        <a:stretch>
          <a:fillRect/>
        </a:stretch>
      </xdr:blipFill>
      <xdr:spPr bwMode="auto">
        <a:xfrm>
          <a:off x="4486275" y="27641550"/>
          <a:ext cx="326390" cy="349250"/>
        </a:xfrm>
        <a:prstGeom prst="rect">
          <a:avLst/>
        </a:prstGeom>
        <a:noFill/>
        <a:ln w="9525">
          <a:noFill/>
          <a:miter lim="800000"/>
          <a:headEnd/>
          <a:tailEnd/>
        </a:ln>
      </xdr:spPr>
    </xdr:pic>
    <xdr:clientData/>
  </xdr:twoCellAnchor>
  <xdr:twoCellAnchor editAs="oneCell">
    <xdr:from>
      <xdr:col>33</xdr:col>
      <xdr:colOff>0</xdr:colOff>
      <xdr:row>406</xdr:row>
      <xdr:rowOff>19050</xdr:rowOff>
    </xdr:from>
    <xdr:to>
      <xdr:col>33</xdr:col>
      <xdr:colOff>326390</xdr:colOff>
      <xdr:row>407</xdr:row>
      <xdr:rowOff>130175</xdr:rowOff>
    </xdr:to>
    <xdr:pic>
      <xdr:nvPicPr>
        <xdr:cNvPr id="41" name="Picture 3" descr="saraswati 2.jpg"/>
        <xdr:cNvPicPr>
          <a:picLocks noChangeAspect="1"/>
        </xdr:cNvPicPr>
      </xdr:nvPicPr>
      <xdr:blipFill>
        <a:blip xmlns:r="http://schemas.openxmlformats.org/officeDocument/2006/relationships" r:embed="rId1"/>
        <a:srcRect/>
        <a:stretch>
          <a:fillRect/>
        </a:stretch>
      </xdr:blipFill>
      <xdr:spPr bwMode="auto">
        <a:xfrm>
          <a:off x="9372600" y="27641550"/>
          <a:ext cx="326390" cy="349250"/>
        </a:xfrm>
        <a:prstGeom prst="rect">
          <a:avLst/>
        </a:prstGeom>
        <a:noFill/>
        <a:ln w="9525">
          <a:noFill/>
          <a:miter lim="800000"/>
          <a:headEnd/>
          <a:tailEnd/>
        </a:ln>
      </xdr:spPr>
    </xdr:pic>
    <xdr:clientData/>
  </xdr:twoCellAnchor>
  <xdr:twoCellAnchor editAs="oneCell">
    <xdr:from>
      <xdr:col>15</xdr:col>
      <xdr:colOff>0</xdr:colOff>
      <xdr:row>435</xdr:row>
      <xdr:rowOff>19050</xdr:rowOff>
    </xdr:from>
    <xdr:to>
      <xdr:col>15</xdr:col>
      <xdr:colOff>326390</xdr:colOff>
      <xdr:row>436</xdr:row>
      <xdr:rowOff>130175</xdr:rowOff>
    </xdr:to>
    <xdr:pic>
      <xdr:nvPicPr>
        <xdr:cNvPr id="42" name="Picture 3" descr="saraswati 2.jpg"/>
        <xdr:cNvPicPr>
          <a:picLocks noChangeAspect="1"/>
        </xdr:cNvPicPr>
      </xdr:nvPicPr>
      <xdr:blipFill>
        <a:blip xmlns:r="http://schemas.openxmlformats.org/officeDocument/2006/relationships" r:embed="rId1"/>
        <a:srcRect/>
        <a:stretch>
          <a:fillRect/>
        </a:stretch>
      </xdr:blipFill>
      <xdr:spPr bwMode="auto">
        <a:xfrm>
          <a:off x="4486275" y="34547175"/>
          <a:ext cx="326390" cy="349250"/>
        </a:xfrm>
        <a:prstGeom prst="rect">
          <a:avLst/>
        </a:prstGeom>
        <a:noFill/>
        <a:ln w="9525">
          <a:noFill/>
          <a:miter lim="800000"/>
          <a:headEnd/>
          <a:tailEnd/>
        </a:ln>
      </xdr:spPr>
    </xdr:pic>
    <xdr:clientData/>
  </xdr:twoCellAnchor>
  <xdr:twoCellAnchor editAs="oneCell">
    <xdr:from>
      <xdr:col>33</xdr:col>
      <xdr:colOff>0</xdr:colOff>
      <xdr:row>435</xdr:row>
      <xdr:rowOff>19050</xdr:rowOff>
    </xdr:from>
    <xdr:to>
      <xdr:col>33</xdr:col>
      <xdr:colOff>326390</xdr:colOff>
      <xdr:row>436</xdr:row>
      <xdr:rowOff>130175</xdr:rowOff>
    </xdr:to>
    <xdr:pic>
      <xdr:nvPicPr>
        <xdr:cNvPr id="43" name="Picture 3" descr="saraswati 2.jpg"/>
        <xdr:cNvPicPr>
          <a:picLocks noChangeAspect="1"/>
        </xdr:cNvPicPr>
      </xdr:nvPicPr>
      <xdr:blipFill>
        <a:blip xmlns:r="http://schemas.openxmlformats.org/officeDocument/2006/relationships" r:embed="rId1"/>
        <a:srcRect/>
        <a:stretch>
          <a:fillRect/>
        </a:stretch>
      </xdr:blipFill>
      <xdr:spPr bwMode="auto">
        <a:xfrm>
          <a:off x="9372600" y="34547175"/>
          <a:ext cx="326390" cy="349250"/>
        </a:xfrm>
        <a:prstGeom prst="rect">
          <a:avLst/>
        </a:prstGeom>
        <a:noFill/>
        <a:ln w="9525">
          <a:noFill/>
          <a:miter lim="800000"/>
          <a:headEnd/>
          <a:tailEnd/>
        </a:ln>
      </xdr:spPr>
    </xdr:pic>
    <xdr:clientData/>
  </xdr:twoCellAnchor>
  <xdr:twoCellAnchor editAs="oneCell">
    <xdr:from>
      <xdr:col>15</xdr:col>
      <xdr:colOff>0</xdr:colOff>
      <xdr:row>464</xdr:row>
      <xdr:rowOff>19050</xdr:rowOff>
    </xdr:from>
    <xdr:to>
      <xdr:col>15</xdr:col>
      <xdr:colOff>326390</xdr:colOff>
      <xdr:row>465</xdr:row>
      <xdr:rowOff>130175</xdr:rowOff>
    </xdr:to>
    <xdr:pic>
      <xdr:nvPicPr>
        <xdr:cNvPr id="44" name="Picture 43" descr="saraswati 2.jpg"/>
        <xdr:cNvPicPr>
          <a:picLocks noChangeAspect="1"/>
        </xdr:cNvPicPr>
      </xdr:nvPicPr>
      <xdr:blipFill>
        <a:blip xmlns:r="http://schemas.openxmlformats.org/officeDocument/2006/relationships" r:embed="rId1"/>
        <a:srcRect/>
        <a:stretch>
          <a:fillRect/>
        </a:stretch>
      </xdr:blipFill>
      <xdr:spPr bwMode="auto">
        <a:xfrm>
          <a:off x="4486275" y="41452800"/>
          <a:ext cx="326390" cy="349250"/>
        </a:xfrm>
        <a:prstGeom prst="rect">
          <a:avLst/>
        </a:prstGeom>
        <a:noFill/>
        <a:ln w="9525">
          <a:noFill/>
          <a:miter lim="800000"/>
          <a:headEnd/>
          <a:tailEnd/>
        </a:ln>
      </xdr:spPr>
    </xdr:pic>
    <xdr:clientData/>
  </xdr:twoCellAnchor>
  <xdr:twoCellAnchor editAs="oneCell">
    <xdr:from>
      <xdr:col>33</xdr:col>
      <xdr:colOff>0</xdr:colOff>
      <xdr:row>464</xdr:row>
      <xdr:rowOff>19050</xdr:rowOff>
    </xdr:from>
    <xdr:to>
      <xdr:col>33</xdr:col>
      <xdr:colOff>326390</xdr:colOff>
      <xdr:row>465</xdr:row>
      <xdr:rowOff>130175</xdr:rowOff>
    </xdr:to>
    <xdr:pic>
      <xdr:nvPicPr>
        <xdr:cNvPr id="45" name="Picture 3" descr="saraswati 2.jpg"/>
        <xdr:cNvPicPr>
          <a:picLocks noChangeAspect="1"/>
        </xdr:cNvPicPr>
      </xdr:nvPicPr>
      <xdr:blipFill>
        <a:blip xmlns:r="http://schemas.openxmlformats.org/officeDocument/2006/relationships" r:embed="rId1"/>
        <a:srcRect/>
        <a:stretch>
          <a:fillRect/>
        </a:stretch>
      </xdr:blipFill>
      <xdr:spPr bwMode="auto">
        <a:xfrm>
          <a:off x="9372600" y="41452800"/>
          <a:ext cx="326390" cy="349250"/>
        </a:xfrm>
        <a:prstGeom prst="rect">
          <a:avLst/>
        </a:prstGeom>
        <a:noFill/>
        <a:ln w="9525">
          <a:noFill/>
          <a:miter lim="800000"/>
          <a:headEnd/>
          <a:tailEnd/>
        </a:ln>
      </xdr:spPr>
    </xdr:pic>
    <xdr:clientData/>
  </xdr:twoCellAnchor>
  <xdr:twoCellAnchor editAs="oneCell">
    <xdr:from>
      <xdr:col>15</xdr:col>
      <xdr:colOff>0</xdr:colOff>
      <xdr:row>493</xdr:row>
      <xdr:rowOff>19050</xdr:rowOff>
    </xdr:from>
    <xdr:to>
      <xdr:col>15</xdr:col>
      <xdr:colOff>326390</xdr:colOff>
      <xdr:row>494</xdr:row>
      <xdr:rowOff>130175</xdr:rowOff>
    </xdr:to>
    <xdr:pic>
      <xdr:nvPicPr>
        <xdr:cNvPr id="46" name="Picture 3" descr="saraswati 2.jpg"/>
        <xdr:cNvPicPr>
          <a:picLocks noChangeAspect="1"/>
        </xdr:cNvPicPr>
      </xdr:nvPicPr>
      <xdr:blipFill>
        <a:blip xmlns:r="http://schemas.openxmlformats.org/officeDocument/2006/relationships" r:embed="rId1"/>
        <a:srcRect/>
        <a:stretch>
          <a:fillRect/>
        </a:stretch>
      </xdr:blipFill>
      <xdr:spPr bwMode="auto">
        <a:xfrm>
          <a:off x="4486275" y="48358425"/>
          <a:ext cx="326390" cy="349250"/>
        </a:xfrm>
        <a:prstGeom prst="rect">
          <a:avLst/>
        </a:prstGeom>
        <a:noFill/>
        <a:ln w="9525">
          <a:noFill/>
          <a:miter lim="800000"/>
          <a:headEnd/>
          <a:tailEnd/>
        </a:ln>
      </xdr:spPr>
    </xdr:pic>
    <xdr:clientData/>
  </xdr:twoCellAnchor>
  <xdr:twoCellAnchor editAs="oneCell">
    <xdr:from>
      <xdr:col>33</xdr:col>
      <xdr:colOff>0</xdr:colOff>
      <xdr:row>493</xdr:row>
      <xdr:rowOff>19050</xdr:rowOff>
    </xdr:from>
    <xdr:to>
      <xdr:col>33</xdr:col>
      <xdr:colOff>326390</xdr:colOff>
      <xdr:row>494</xdr:row>
      <xdr:rowOff>130175</xdr:rowOff>
    </xdr:to>
    <xdr:pic>
      <xdr:nvPicPr>
        <xdr:cNvPr id="47" name="Picture 3" descr="saraswati 2.jpg"/>
        <xdr:cNvPicPr>
          <a:picLocks noChangeAspect="1"/>
        </xdr:cNvPicPr>
      </xdr:nvPicPr>
      <xdr:blipFill>
        <a:blip xmlns:r="http://schemas.openxmlformats.org/officeDocument/2006/relationships" r:embed="rId1"/>
        <a:srcRect/>
        <a:stretch>
          <a:fillRect/>
        </a:stretch>
      </xdr:blipFill>
      <xdr:spPr bwMode="auto">
        <a:xfrm>
          <a:off x="9372600" y="48358425"/>
          <a:ext cx="326390" cy="349250"/>
        </a:xfrm>
        <a:prstGeom prst="rect">
          <a:avLst/>
        </a:prstGeom>
        <a:noFill/>
        <a:ln w="9525">
          <a:noFill/>
          <a:miter lim="800000"/>
          <a:headEnd/>
          <a:tailEnd/>
        </a:ln>
      </xdr:spPr>
    </xdr:pic>
    <xdr:clientData/>
  </xdr:twoCellAnchor>
  <xdr:twoCellAnchor editAs="oneCell">
    <xdr:from>
      <xdr:col>15</xdr:col>
      <xdr:colOff>0</xdr:colOff>
      <xdr:row>522</xdr:row>
      <xdr:rowOff>19050</xdr:rowOff>
    </xdr:from>
    <xdr:to>
      <xdr:col>15</xdr:col>
      <xdr:colOff>326390</xdr:colOff>
      <xdr:row>523</xdr:row>
      <xdr:rowOff>130175</xdr:rowOff>
    </xdr:to>
    <xdr:pic>
      <xdr:nvPicPr>
        <xdr:cNvPr id="48" name="Picture 3" descr="saraswati 2.jpg"/>
        <xdr:cNvPicPr>
          <a:picLocks noChangeAspect="1"/>
        </xdr:cNvPicPr>
      </xdr:nvPicPr>
      <xdr:blipFill>
        <a:blip xmlns:r="http://schemas.openxmlformats.org/officeDocument/2006/relationships" r:embed="rId1"/>
        <a:srcRect/>
        <a:stretch>
          <a:fillRect/>
        </a:stretch>
      </xdr:blipFill>
      <xdr:spPr bwMode="auto">
        <a:xfrm>
          <a:off x="4486275" y="55264050"/>
          <a:ext cx="326390" cy="349250"/>
        </a:xfrm>
        <a:prstGeom prst="rect">
          <a:avLst/>
        </a:prstGeom>
        <a:noFill/>
        <a:ln w="9525">
          <a:noFill/>
          <a:miter lim="800000"/>
          <a:headEnd/>
          <a:tailEnd/>
        </a:ln>
      </xdr:spPr>
    </xdr:pic>
    <xdr:clientData/>
  </xdr:twoCellAnchor>
  <xdr:twoCellAnchor editAs="oneCell">
    <xdr:from>
      <xdr:col>33</xdr:col>
      <xdr:colOff>0</xdr:colOff>
      <xdr:row>522</xdr:row>
      <xdr:rowOff>19050</xdr:rowOff>
    </xdr:from>
    <xdr:to>
      <xdr:col>33</xdr:col>
      <xdr:colOff>326390</xdr:colOff>
      <xdr:row>523</xdr:row>
      <xdr:rowOff>130175</xdr:rowOff>
    </xdr:to>
    <xdr:pic>
      <xdr:nvPicPr>
        <xdr:cNvPr id="49" name="Picture 3" descr="saraswati 2.jpg"/>
        <xdr:cNvPicPr>
          <a:picLocks noChangeAspect="1"/>
        </xdr:cNvPicPr>
      </xdr:nvPicPr>
      <xdr:blipFill>
        <a:blip xmlns:r="http://schemas.openxmlformats.org/officeDocument/2006/relationships" r:embed="rId1"/>
        <a:srcRect/>
        <a:stretch>
          <a:fillRect/>
        </a:stretch>
      </xdr:blipFill>
      <xdr:spPr bwMode="auto">
        <a:xfrm>
          <a:off x="9372600" y="55264050"/>
          <a:ext cx="326390" cy="349250"/>
        </a:xfrm>
        <a:prstGeom prst="rect">
          <a:avLst/>
        </a:prstGeom>
        <a:noFill/>
        <a:ln w="9525">
          <a:noFill/>
          <a:miter lim="800000"/>
          <a:headEnd/>
          <a:tailEnd/>
        </a:ln>
      </xdr:spPr>
    </xdr:pic>
    <xdr:clientData/>
  </xdr:twoCellAnchor>
  <xdr:twoCellAnchor editAs="oneCell">
    <xdr:from>
      <xdr:col>15</xdr:col>
      <xdr:colOff>0</xdr:colOff>
      <xdr:row>551</xdr:row>
      <xdr:rowOff>19050</xdr:rowOff>
    </xdr:from>
    <xdr:to>
      <xdr:col>15</xdr:col>
      <xdr:colOff>326390</xdr:colOff>
      <xdr:row>552</xdr:row>
      <xdr:rowOff>130175</xdr:rowOff>
    </xdr:to>
    <xdr:pic>
      <xdr:nvPicPr>
        <xdr:cNvPr id="50" name="Picture 49" descr="saraswati 2.jpg"/>
        <xdr:cNvPicPr>
          <a:picLocks noChangeAspect="1"/>
        </xdr:cNvPicPr>
      </xdr:nvPicPr>
      <xdr:blipFill>
        <a:blip xmlns:r="http://schemas.openxmlformats.org/officeDocument/2006/relationships" r:embed="rId1"/>
        <a:srcRect/>
        <a:stretch>
          <a:fillRect/>
        </a:stretch>
      </xdr:blipFill>
      <xdr:spPr bwMode="auto">
        <a:xfrm>
          <a:off x="4486275" y="62169675"/>
          <a:ext cx="326390" cy="349250"/>
        </a:xfrm>
        <a:prstGeom prst="rect">
          <a:avLst/>
        </a:prstGeom>
        <a:noFill/>
        <a:ln w="9525">
          <a:noFill/>
          <a:miter lim="800000"/>
          <a:headEnd/>
          <a:tailEnd/>
        </a:ln>
      </xdr:spPr>
    </xdr:pic>
    <xdr:clientData/>
  </xdr:twoCellAnchor>
  <xdr:twoCellAnchor editAs="oneCell">
    <xdr:from>
      <xdr:col>33</xdr:col>
      <xdr:colOff>0</xdr:colOff>
      <xdr:row>551</xdr:row>
      <xdr:rowOff>19050</xdr:rowOff>
    </xdr:from>
    <xdr:to>
      <xdr:col>33</xdr:col>
      <xdr:colOff>326390</xdr:colOff>
      <xdr:row>552</xdr:row>
      <xdr:rowOff>130175</xdr:rowOff>
    </xdr:to>
    <xdr:pic>
      <xdr:nvPicPr>
        <xdr:cNvPr id="51" name="Picture 3" descr="saraswati 2.jpg"/>
        <xdr:cNvPicPr>
          <a:picLocks noChangeAspect="1"/>
        </xdr:cNvPicPr>
      </xdr:nvPicPr>
      <xdr:blipFill>
        <a:blip xmlns:r="http://schemas.openxmlformats.org/officeDocument/2006/relationships" r:embed="rId1"/>
        <a:srcRect/>
        <a:stretch>
          <a:fillRect/>
        </a:stretch>
      </xdr:blipFill>
      <xdr:spPr bwMode="auto">
        <a:xfrm>
          <a:off x="9372600" y="62169675"/>
          <a:ext cx="326390" cy="349250"/>
        </a:xfrm>
        <a:prstGeom prst="rect">
          <a:avLst/>
        </a:prstGeom>
        <a:noFill/>
        <a:ln w="9525">
          <a:noFill/>
          <a:miter lim="800000"/>
          <a:headEnd/>
          <a:tailEnd/>
        </a:ln>
      </xdr:spPr>
    </xdr:pic>
    <xdr:clientData/>
  </xdr:twoCellAnchor>
  <xdr:twoCellAnchor editAs="oneCell">
    <xdr:from>
      <xdr:col>15</xdr:col>
      <xdr:colOff>0</xdr:colOff>
      <xdr:row>580</xdr:row>
      <xdr:rowOff>19050</xdr:rowOff>
    </xdr:from>
    <xdr:to>
      <xdr:col>15</xdr:col>
      <xdr:colOff>326390</xdr:colOff>
      <xdr:row>581</xdr:row>
      <xdr:rowOff>130174</xdr:rowOff>
    </xdr:to>
    <xdr:pic>
      <xdr:nvPicPr>
        <xdr:cNvPr id="52" name="Picture 3" descr="saraswati 2.jpg"/>
        <xdr:cNvPicPr>
          <a:picLocks noChangeAspect="1"/>
        </xdr:cNvPicPr>
      </xdr:nvPicPr>
      <xdr:blipFill>
        <a:blip xmlns:r="http://schemas.openxmlformats.org/officeDocument/2006/relationships" r:embed="rId1"/>
        <a:srcRect/>
        <a:stretch>
          <a:fillRect/>
        </a:stretch>
      </xdr:blipFill>
      <xdr:spPr bwMode="auto">
        <a:xfrm>
          <a:off x="4471147" y="19050"/>
          <a:ext cx="326390" cy="346449"/>
        </a:xfrm>
        <a:prstGeom prst="rect">
          <a:avLst/>
        </a:prstGeom>
        <a:noFill/>
        <a:ln w="9525">
          <a:noFill/>
          <a:miter lim="800000"/>
          <a:headEnd/>
          <a:tailEnd/>
        </a:ln>
      </xdr:spPr>
    </xdr:pic>
    <xdr:clientData/>
  </xdr:twoCellAnchor>
  <xdr:twoCellAnchor editAs="oneCell">
    <xdr:from>
      <xdr:col>33</xdr:col>
      <xdr:colOff>0</xdr:colOff>
      <xdr:row>580</xdr:row>
      <xdr:rowOff>19050</xdr:rowOff>
    </xdr:from>
    <xdr:to>
      <xdr:col>33</xdr:col>
      <xdr:colOff>326390</xdr:colOff>
      <xdr:row>581</xdr:row>
      <xdr:rowOff>130174</xdr:rowOff>
    </xdr:to>
    <xdr:pic>
      <xdr:nvPicPr>
        <xdr:cNvPr id="53" name="Picture 3" descr="saraswati 2.jpg"/>
        <xdr:cNvPicPr>
          <a:picLocks noChangeAspect="1"/>
        </xdr:cNvPicPr>
      </xdr:nvPicPr>
      <xdr:blipFill>
        <a:blip xmlns:r="http://schemas.openxmlformats.org/officeDocument/2006/relationships" r:embed="rId1"/>
        <a:srcRect/>
        <a:stretch>
          <a:fillRect/>
        </a:stretch>
      </xdr:blipFill>
      <xdr:spPr bwMode="auto">
        <a:xfrm>
          <a:off x="9345706" y="19050"/>
          <a:ext cx="326390" cy="346449"/>
        </a:xfrm>
        <a:prstGeom prst="rect">
          <a:avLst/>
        </a:prstGeom>
        <a:noFill/>
        <a:ln w="9525">
          <a:noFill/>
          <a:miter lim="800000"/>
          <a:headEnd/>
          <a:tailEnd/>
        </a:ln>
      </xdr:spPr>
    </xdr:pic>
    <xdr:clientData/>
  </xdr:twoCellAnchor>
  <xdr:twoCellAnchor editAs="oneCell">
    <xdr:from>
      <xdr:col>15</xdr:col>
      <xdr:colOff>0</xdr:colOff>
      <xdr:row>609</xdr:row>
      <xdr:rowOff>19050</xdr:rowOff>
    </xdr:from>
    <xdr:to>
      <xdr:col>15</xdr:col>
      <xdr:colOff>326390</xdr:colOff>
      <xdr:row>610</xdr:row>
      <xdr:rowOff>130175</xdr:rowOff>
    </xdr:to>
    <xdr:pic>
      <xdr:nvPicPr>
        <xdr:cNvPr id="54" name="Picture 53" descr="saraswati 2.jpg"/>
        <xdr:cNvPicPr>
          <a:picLocks noChangeAspect="1"/>
        </xdr:cNvPicPr>
      </xdr:nvPicPr>
      <xdr:blipFill>
        <a:blip xmlns:r="http://schemas.openxmlformats.org/officeDocument/2006/relationships" r:embed="rId1"/>
        <a:srcRect/>
        <a:stretch>
          <a:fillRect/>
        </a:stretch>
      </xdr:blipFill>
      <xdr:spPr bwMode="auto">
        <a:xfrm>
          <a:off x="4471147" y="6843432"/>
          <a:ext cx="326390" cy="346449"/>
        </a:xfrm>
        <a:prstGeom prst="rect">
          <a:avLst/>
        </a:prstGeom>
        <a:noFill/>
        <a:ln w="9525">
          <a:noFill/>
          <a:miter lim="800000"/>
          <a:headEnd/>
          <a:tailEnd/>
        </a:ln>
      </xdr:spPr>
    </xdr:pic>
    <xdr:clientData/>
  </xdr:twoCellAnchor>
  <xdr:twoCellAnchor editAs="oneCell">
    <xdr:from>
      <xdr:col>33</xdr:col>
      <xdr:colOff>0</xdr:colOff>
      <xdr:row>609</xdr:row>
      <xdr:rowOff>19050</xdr:rowOff>
    </xdr:from>
    <xdr:to>
      <xdr:col>33</xdr:col>
      <xdr:colOff>326390</xdr:colOff>
      <xdr:row>610</xdr:row>
      <xdr:rowOff>130175</xdr:rowOff>
    </xdr:to>
    <xdr:pic>
      <xdr:nvPicPr>
        <xdr:cNvPr id="55" name="Picture 3" descr="saraswati 2.jpg"/>
        <xdr:cNvPicPr>
          <a:picLocks noChangeAspect="1"/>
        </xdr:cNvPicPr>
      </xdr:nvPicPr>
      <xdr:blipFill>
        <a:blip xmlns:r="http://schemas.openxmlformats.org/officeDocument/2006/relationships" r:embed="rId1"/>
        <a:srcRect/>
        <a:stretch>
          <a:fillRect/>
        </a:stretch>
      </xdr:blipFill>
      <xdr:spPr bwMode="auto">
        <a:xfrm>
          <a:off x="9345706" y="6843432"/>
          <a:ext cx="326390" cy="346449"/>
        </a:xfrm>
        <a:prstGeom prst="rect">
          <a:avLst/>
        </a:prstGeom>
        <a:noFill/>
        <a:ln w="9525">
          <a:noFill/>
          <a:miter lim="800000"/>
          <a:headEnd/>
          <a:tailEnd/>
        </a:ln>
      </xdr:spPr>
    </xdr:pic>
    <xdr:clientData/>
  </xdr:twoCellAnchor>
  <xdr:twoCellAnchor editAs="oneCell">
    <xdr:from>
      <xdr:col>15</xdr:col>
      <xdr:colOff>0</xdr:colOff>
      <xdr:row>638</xdr:row>
      <xdr:rowOff>19050</xdr:rowOff>
    </xdr:from>
    <xdr:to>
      <xdr:col>15</xdr:col>
      <xdr:colOff>326390</xdr:colOff>
      <xdr:row>639</xdr:row>
      <xdr:rowOff>130176</xdr:rowOff>
    </xdr:to>
    <xdr:pic>
      <xdr:nvPicPr>
        <xdr:cNvPr id="56" name="Picture 3" descr="saraswati 2.jpg"/>
        <xdr:cNvPicPr>
          <a:picLocks noChangeAspect="1"/>
        </xdr:cNvPicPr>
      </xdr:nvPicPr>
      <xdr:blipFill>
        <a:blip xmlns:r="http://schemas.openxmlformats.org/officeDocument/2006/relationships" r:embed="rId1"/>
        <a:srcRect/>
        <a:stretch>
          <a:fillRect/>
        </a:stretch>
      </xdr:blipFill>
      <xdr:spPr bwMode="auto">
        <a:xfrm>
          <a:off x="4471147" y="13667815"/>
          <a:ext cx="326390" cy="346448"/>
        </a:xfrm>
        <a:prstGeom prst="rect">
          <a:avLst/>
        </a:prstGeom>
        <a:noFill/>
        <a:ln w="9525">
          <a:noFill/>
          <a:miter lim="800000"/>
          <a:headEnd/>
          <a:tailEnd/>
        </a:ln>
      </xdr:spPr>
    </xdr:pic>
    <xdr:clientData/>
  </xdr:twoCellAnchor>
  <xdr:twoCellAnchor editAs="oneCell">
    <xdr:from>
      <xdr:col>33</xdr:col>
      <xdr:colOff>0</xdr:colOff>
      <xdr:row>638</xdr:row>
      <xdr:rowOff>19050</xdr:rowOff>
    </xdr:from>
    <xdr:to>
      <xdr:col>33</xdr:col>
      <xdr:colOff>326390</xdr:colOff>
      <xdr:row>639</xdr:row>
      <xdr:rowOff>130176</xdr:rowOff>
    </xdr:to>
    <xdr:pic>
      <xdr:nvPicPr>
        <xdr:cNvPr id="57" name="Picture 3" descr="saraswati 2.jpg"/>
        <xdr:cNvPicPr>
          <a:picLocks noChangeAspect="1"/>
        </xdr:cNvPicPr>
      </xdr:nvPicPr>
      <xdr:blipFill>
        <a:blip xmlns:r="http://schemas.openxmlformats.org/officeDocument/2006/relationships" r:embed="rId1"/>
        <a:srcRect/>
        <a:stretch>
          <a:fillRect/>
        </a:stretch>
      </xdr:blipFill>
      <xdr:spPr bwMode="auto">
        <a:xfrm>
          <a:off x="9345706" y="13667815"/>
          <a:ext cx="326390" cy="346448"/>
        </a:xfrm>
        <a:prstGeom prst="rect">
          <a:avLst/>
        </a:prstGeom>
        <a:noFill/>
        <a:ln w="9525">
          <a:noFill/>
          <a:miter lim="800000"/>
          <a:headEnd/>
          <a:tailEnd/>
        </a:ln>
      </xdr:spPr>
    </xdr:pic>
    <xdr:clientData/>
  </xdr:twoCellAnchor>
  <xdr:twoCellAnchor editAs="oneCell">
    <xdr:from>
      <xdr:col>15</xdr:col>
      <xdr:colOff>0</xdr:colOff>
      <xdr:row>667</xdr:row>
      <xdr:rowOff>19050</xdr:rowOff>
    </xdr:from>
    <xdr:to>
      <xdr:col>15</xdr:col>
      <xdr:colOff>326390</xdr:colOff>
      <xdr:row>668</xdr:row>
      <xdr:rowOff>130174</xdr:rowOff>
    </xdr:to>
    <xdr:pic>
      <xdr:nvPicPr>
        <xdr:cNvPr id="58" name="Picture 3" descr="saraswati 2.jpg"/>
        <xdr:cNvPicPr>
          <a:picLocks noChangeAspect="1"/>
        </xdr:cNvPicPr>
      </xdr:nvPicPr>
      <xdr:blipFill>
        <a:blip xmlns:r="http://schemas.openxmlformats.org/officeDocument/2006/relationships" r:embed="rId1"/>
        <a:srcRect/>
        <a:stretch>
          <a:fillRect/>
        </a:stretch>
      </xdr:blipFill>
      <xdr:spPr bwMode="auto">
        <a:xfrm>
          <a:off x="4471147" y="20492197"/>
          <a:ext cx="326390" cy="346449"/>
        </a:xfrm>
        <a:prstGeom prst="rect">
          <a:avLst/>
        </a:prstGeom>
        <a:noFill/>
        <a:ln w="9525">
          <a:noFill/>
          <a:miter lim="800000"/>
          <a:headEnd/>
          <a:tailEnd/>
        </a:ln>
      </xdr:spPr>
    </xdr:pic>
    <xdr:clientData/>
  </xdr:twoCellAnchor>
  <xdr:twoCellAnchor editAs="oneCell">
    <xdr:from>
      <xdr:col>33</xdr:col>
      <xdr:colOff>0</xdr:colOff>
      <xdr:row>667</xdr:row>
      <xdr:rowOff>19050</xdr:rowOff>
    </xdr:from>
    <xdr:to>
      <xdr:col>33</xdr:col>
      <xdr:colOff>326390</xdr:colOff>
      <xdr:row>668</xdr:row>
      <xdr:rowOff>130174</xdr:rowOff>
    </xdr:to>
    <xdr:pic>
      <xdr:nvPicPr>
        <xdr:cNvPr id="59" name="Picture 3" descr="saraswati 2.jpg"/>
        <xdr:cNvPicPr>
          <a:picLocks noChangeAspect="1"/>
        </xdr:cNvPicPr>
      </xdr:nvPicPr>
      <xdr:blipFill>
        <a:blip xmlns:r="http://schemas.openxmlformats.org/officeDocument/2006/relationships" r:embed="rId1"/>
        <a:srcRect/>
        <a:stretch>
          <a:fillRect/>
        </a:stretch>
      </xdr:blipFill>
      <xdr:spPr bwMode="auto">
        <a:xfrm>
          <a:off x="9345706" y="20492197"/>
          <a:ext cx="326390" cy="346449"/>
        </a:xfrm>
        <a:prstGeom prst="rect">
          <a:avLst/>
        </a:prstGeom>
        <a:noFill/>
        <a:ln w="9525">
          <a:noFill/>
          <a:miter lim="800000"/>
          <a:headEnd/>
          <a:tailEnd/>
        </a:ln>
      </xdr:spPr>
    </xdr:pic>
    <xdr:clientData/>
  </xdr:twoCellAnchor>
  <xdr:twoCellAnchor editAs="oneCell">
    <xdr:from>
      <xdr:col>15</xdr:col>
      <xdr:colOff>0</xdr:colOff>
      <xdr:row>696</xdr:row>
      <xdr:rowOff>19050</xdr:rowOff>
    </xdr:from>
    <xdr:to>
      <xdr:col>15</xdr:col>
      <xdr:colOff>326390</xdr:colOff>
      <xdr:row>697</xdr:row>
      <xdr:rowOff>130175</xdr:rowOff>
    </xdr:to>
    <xdr:pic>
      <xdr:nvPicPr>
        <xdr:cNvPr id="60" name="Picture 59" descr="saraswati 2.jpg"/>
        <xdr:cNvPicPr>
          <a:picLocks noChangeAspect="1"/>
        </xdr:cNvPicPr>
      </xdr:nvPicPr>
      <xdr:blipFill>
        <a:blip xmlns:r="http://schemas.openxmlformats.org/officeDocument/2006/relationships" r:embed="rId1"/>
        <a:srcRect/>
        <a:stretch>
          <a:fillRect/>
        </a:stretch>
      </xdr:blipFill>
      <xdr:spPr bwMode="auto">
        <a:xfrm>
          <a:off x="4471147" y="27316579"/>
          <a:ext cx="326390" cy="346449"/>
        </a:xfrm>
        <a:prstGeom prst="rect">
          <a:avLst/>
        </a:prstGeom>
        <a:noFill/>
        <a:ln w="9525">
          <a:noFill/>
          <a:miter lim="800000"/>
          <a:headEnd/>
          <a:tailEnd/>
        </a:ln>
      </xdr:spPr>
    </xdr:pic>
    <xdr:clientData/>
  </xdr:twoCellAnchor>
  <xdr:twoCellAnchor editAs="oneCell">
    <xdr:from>
      <xdr:col>33</xdr:col>
      <xdr:colOff>0</xdr:colOff>
      <xdr:row>696</xdr:row>
      <xdr:rowOff>19050</xdr:rowOff>
    </xdr:from>
    <xdr:to>
      <xdr:col>33</xdr:col>
      <xdr:colOff>326390</xdr:colOff>
      <xdr:row>697</xdr:row>
      <xdr:rowOff>130175</xdr:rowOff>
    </xdr:to>
    <xdr:pic>
      <xdr:nvPicPr>
        <xdr:cNvPr id="61" name="Picture 3" descr="saraswati 2.jpg"/>
        <xdr:cNvPicPr>
          <a:picLocks noChangeAspect="1"/>
        </xdr:cNvPicPr>
      </xdr:nvPicPr>
      <xdr:blipFill>
        <a:blip xmlns:r="http://schemas.openxmlformats.org/officeDocument/2006/relationships" r:embed="rId1"/>
        <a:srcRect/>
        <a:stretch>
          <a:fillRect/>
        </a:stretch>
      </xdr:blipFill>
      <xdr:spPr bwMode="auto">
        <a:xfrm>
          <a:off x="9345706" y="27316579"/>
          <a:ext cx="326390" cy="346449"/>
        </a:xfrm>
        <a:prstGeom prst="rect">
          <a:avLst/>
        </a:prstGeom>
        <a:noFill/>
        <a:ln w="9525">
          <a:noFill/>
          <a:miter lim="800000"/>
          <a:headEnd/>
          <a:tailEnd/>
        </a:ln>
      </xdr:spPr>
    </xdr:pic>
    <xdr:clientData/>
  </xdr:twoCellAnchor>
  <xdr:twoCellAnchor editAs="oneCell">
    <xdr:from>
      <xdr:col>15</xdr:col>
      <xdr:colOff>0</xdr:colOff>
      <xdr:row>725</xdr:row>
      <xdr:rowOff>19050</xdr:rowOff>
    </xdr:from>
    <xdr:to>
      <xdr:col>15</xdr:col>
      <xdr:colOff>326390</xdr:colOff>
      <xdr:row>726</xdr:row>
      <xdr:rowOff>130176</xdr:rowOff>
    </xdr:to>
    <xdr:pic>
      <xdr:nvPicPr>
        <xdr:cNvPr id="62" name="Picture 3" descr="saraswati 2.jpg"/>
        <xdr:cNvPicPr>
          <a:picLocks noChangeAspect="1"/>
        </xdr:cNvPicPr>
      </xdr:nvPicPr>
      <xdr:blipFill>
        <a:blip xmlns:r="http://schemas.openxmlformats.org/officeDocument/2006/relationships" r:embed="rId1"/>
        <a:srcRect/>
        <a:stretch>
          <a:fillRect/>
        </a:stretch>
      </xdr:blipFill>
      <xdr:spPr bwMode="auto">
        <a:xfrm>
          <a:off x="4471147" y="34140962"/>
          <a:ext cx="326390" cy="346448"/>
        </a:xfrm>
        <a:prstGeom prst="rect">
          <a:avLst/>
        </a:prstGeom>
        <a:noFill/>
        <a:ln w="9525">
          <a:noFill/>
          <a:miter lim="800000"/>
          <a:headEnd/>
          <a:tailEnd/>
        </a:ln>
      </xdr:spPr>
    </xdr:pic>
    <xdr:clientData/>
  </xdr:twoCellAnchor>
  <xdr:twoCellAnchor editAs="oneCell">
    <xdr:from>
      <xdr:col>33</xdr:col>
      <xdr:colOff>0</xdr:colOff>
      <xdr:row>725</xdr:row>
      <xdr:rowOff>19050</xdr:rowOff>
    </xdr:from>
    <xdr:to>
      <xdr:col>33</xdr:col>
      <xdr:colOff>326390</xdr:colOff>
      <xdr:row>726</xdr:row>
      <xdr:rowOff>130176</xdr:rowOff>
    </xdr:to>
    <xdr:pic>
      <xdr:nvPicPr>
        <xdr:cNvPr id="63" name="Picture 3" descr="saraswati 2.jpg"/>
        <xdr:cNvPicPr>
          <a:picLocks noChangeAspect="1"/>
        </xdr:cNvPicPr>
      </xdr:nvPicPr>
      <xdr:blipFill>
        <a:blip xmlns:r="http://schemas.openxmlformats.org/officeDocument/2006/relationships" r:embed="rId1"/>
        <a:srcRect/>
        <a:stretch>
          <a:fillRect/>
        </a:stretch>
      </xdr:blipFill>
      <xdr:spPr bwMode="auto">
        <a:xfrm>
          <a:off x="9345706" y="34140962"/>
          <a:ext cx="326390" cy="346448"/>
        </a:xfrm>
        <a:prstGeom prst="rect">
          <a:avLst/>
        </a:prstGeom>
        <a:noFill/>
        <a:ln w="9525">
          <a:noFill/>
          <a:miter lim="800000"/>
          <a:headEnd/>
          <a:tailEnd/>
        </a:ln>
      </xdr:spPr>
    </xdr:pic>
    <xdr:clientData/>
  </xdr:twoCellAnchor>
  <xdr:twoCellAnchor editAs="oneCell">
    <xdr:from>
      <xdr:col>15</xdr:col>
      <xdr:colOff>0</xdr:colOff>
      <xdr:row>754</xdr:row>
      <xdr:rowOff>19050</xdr:rowOff>
    </xdr:from>
    <xdr:to>
      <xdr:col>15</xdr:col>
      <xdr:colOff>326390</xdr:colOff>
      <xdr:row>755</xdr:row>
      <xdr:rowOff>130174</xdr:rowOff>
    </xdr:to>
    <xdr:pic>
      <xdr:nvPicPr>
        <xdr:cNvPr id="64" name="Picture 63" descr="saraswati 2.jpg"/>
        <xdr:cNvPicPr>
          <a:picLocks noChangeAspect="1"/>
        </xdr:cNvPicPr>
      </xdr:nvPicPr>
      <xdr:blipFill>
        <a:blip xmlns:r="http://schemas.openxmlformats.org/officeDocument/2006/relationships" r:embed="rId1"/>
        <a:srcRect/>
        <a:stretch>
          <a:fillRect/>
        </a:stretch>
      </xdr:blipFill>
      <xdr:spPr bwMode="auto">
        <a:xfrm>
          <a:off x="4471147" y="40965344"/>
          <a:ext cx="326390" cy="346449"/>
        </a:xfrm>
        <a:prstGeom prst="rect">
          <a:avLst/>
        </a:prstGeom>
        <a:noFill/>
        <a:ln w="9525">
          <a:noFill/>
          <a:miter lim="800000"/>
          <a:headEnd/>
          <a:tailEnd/>
        </a:ln>
      </xdr:spPr>
    </xdr:pic>
    <xdr:clientData/>
  </xdr:twoCellAnchor>
  <xdr:twoCellAnchor editAs="oneCell">
    <xdr:from>
      <xdr:col>33</xdr:col>
      <xdr:colOff>0</xdr:colOff>
      <xdr:row>754</xdr:row>
      <xdr:rowOff>19050</xdr:rowOff>
    </xdr:from>
    <xdr:to>
      <xdr:col>33</xdr:col>
      <xdr:colOff>326390</xdr:colOff>
      <xdr:row>755</xdr:row>
      <xdr:rowOff>130174</xdr:rowOff>
    </xdr:to>
    <xdr:pic>
      <xdr:nvPicPr>
        <xdr:cNvPr id="65" name="Picture 3" descr="saraswati 2.jpg"/>
        <xdr:cNvPicPr>
          <a:picLocks noChangeAspect="1"/>
        </xdr:cNvPicPr>
      </xdr:nvPicPr>
      <xdr:blipFill>
        <a:blip xmlns:r="http://schemas.openxmlformats.org/officeDocument/2006/relationships" r:embed="rId1"/>
        <a:srcRect/>
        <a:stretch>
          <a:fillRect/>
        </a:stretch>
      </xdr:blipFill>
      <xdr:spPr bwMode="auto">
        <a:xfrm>
          <a:off x="9345706" y="40965344"/>
          <a:ext cx="326390" cy="346449"/>
        </a:xfrm>
        <a:prstGeom prst="rect">
          <a:avLst/>
        </a:prstGeom>
        <a:noFill/>
        <a:ln w="9525">
          <a:noFill/>
          <a:miter lim="800000"/>
          <a:headEnd/>
          <a:tailEnd/>
        </a:ln>
      </xdr:spPr>
    </xdr:pic>
    <xdr:clientData/>
  </xdr:twoCellAnchor>
  <xdr:twoCellAnchor editAs="oneCell">
    <xdr:from>
      <xdr:col>15</xdr:col>
      <xdr:colOff>0</xdr:colOff>
      <xdr:row>783</xdr:row>
      <xdr:rowOff>19050</xdr:rowOff>
    </xdr:from>
    <xdr:to>
      <xdr:col>15</xdr:col>
      <xdr:colOff>326390</xdr:colOff>
      <xdr:row>784</xdr:row>
      <xdr:rowOff>130176</xdr:rowOff>
    </xdr:to>
    <xdr:pic>
      <xdr:nvPicPr>
        <xdr:cNvPr id="66" name="Picture 3" descr="saraswati 2.jpg"/>
        <xdr:cNvPicPr>
          <a:picLocks noChangeAspect="1"/>
        </xdr:cNvPicPr>
      </xdr:nvPicPr>
      <xdr:blipFill>
        <a:blip xmlns:r="http://schemas.openxmlformats.org/officeDocument/2006/relationships" r:embed="rId1"/>
        <a:srcRect/>
        <a:stretch>
          <a:fillRect/>
        </a:stretch>
      </xdr:blipFill>
      <xdr:spPr bwMode="auto">
        <a:xfrm>
          <a:off x="4471147" y="47789726"/>
          <a:ext cx="326390" cy="346449"/>
        </a:xfrm>
        <a:prstGeom prst="rect">
          <a:avLst/>
        </a:prstGeom>
        <a:noFill/>
        <a:ln w="9525">
          <a:noFill/>
          <a:miter lim="800000"/>
          <a:headEnd/>
          <a:tailEnd/>
        </a:ln>
      </xdr:spPr>
    </xdr:pic>
    <xdr:clientData/>
  </xdr:twoCellAnchor>
  <xdr:twoCellAnchor editAs="oneCell">
    <xdr:from>
      <xdr:col>33</xdr:col>
      <xdr:colOff>0</xdr:colOff>
      <xdr:row>783</xdr:row>
      <xdr:rowOff>19050</xdr:rowOff>
    </xdr:from>
    <xdr:to>
      <xdr:col>33</xdr:col>
      <xdr:colOff>326390</xdr:colOff>
      <xdr:row>784</xdr:row>
      <xdr:rowOff>130176</xdr:rowOff>
    </xdr:to>
    <xdr:pic>
      <xdr:nvPicPr>
        <xdr:cNvPr id="67" name="Picture 3" descr="saraswati 2.jpg"/>
        <xdr:cNvPicPr>
          <a:picLocks noChangeAspect="1"/>
        </xdr:cNvPicPr>
      </xdr:nvPicPr>
      <xdr:blipFill>
        <a:blip xmlns:r="http://schemas.openxmlformats.org/officeDocument/2006/relationships" r:embed="rId1"/>
        <a:srcRect/>
        <a:stretch>
          <a:fillRect/>
        </a:stretch>
      </xdr:blipFill>
      <xdr:spPr bwMode="auto">
        <a:xfrm>
          <a:off x="9345706" y="47789726"/>
          <a:ext cx="326390" cy="346449"/>
        </a:xfrm>
        <a:prstGeom prst="rect">
          <a:avLst/>
        </a:prstGeom>
        <a:noFill/>
        <a:ln w="9525">
          <a:noFill/>
          <a:miter lim="800000"/>
          <a:headEnd/>
          <a:tailEnd/>
        </a:ln>
      </xdr:spPr>
    </xdr:pic>
    <xdr:clientData/>
  </xdr:twoCellAnchor>
  <xdr:twoCellAnchor editAs="oneCell">
    <xdr:from>
      <xdr:col>15</xdr:col>
      <xdr:colOff>0</xdr:colOff>
      <xdr:row>812</xdr:row>
      <xdr:rowOff>19050</xdr:rowOff>
    </xdr:from>
    <xdr:to>
      <xdr:col>15</xdr:col>
      <xdr:colOff>326390</xdr:colOff>
      <xdr:row>813</xdr:row>
      <xdr:rowOff>130176</xdr:rowOff>
    </xdr:to>
    <xdr:pic>
      <xdr:nvPicPr>
        <xdr:cNvPr id="68" name="Picture 3" descr="saraswati 2.jpg"/>
        <xdr:cNvPicPr>
          <a:picLocks noChangeAspect="1"/>
        </xdr:cNvPicPr>
      </xdr:nvPicPr>
      <xdr:blipFill>
        <a:blip xmlns:r="http://schemas.openxmlformats.org/officeDocument/2006/relationships" r:embed="rId1"/>
        <a:srcRect/>
        <a:stretch>
          <a:fillRect/>
        </a:stretch>
      </xdr:blipFill>
      <xdr:spPr bwMode="auto">
        <a:xfrm>
          <a:off x="4471147" y="54614109"/>
          <a:ext cx="326390" cy="346448"/>
        </a:xfrm>
        <a:prstGeom prst="rect">
          <a:avLst/>
        </a:prstGeom>
        <a:noFill/>
        <a:ln w="9525">
          <a:noFill/>
          <a:miter lim="800000"/>
          <a:headEnd/>
          <a:tailEnd/>
        </a:ln>
      </xdr:spPr>
    </xdr:pic>
    <xdr:clientData/>
  </xdr:twoCellAnchor>
  <xdr:twoCellAnchor editAs="oneCell">
    <xdr:from>
      <xdr:col>33</xdr:col>
      <xdr:colOff>0</xdr:colOff>
      <xdr:row>812</xdr:row>
      <xdr:rowOff>19050</xdr:rowOff>
    </xdr:from>
    <xdr:to>
      <xdr:col>33</xdr:col>
      <xdr:colOff>326390</xdr:colOff>
      <xdr:row>813</xdr:row>
      <xdr:rowOff>130176</xdr:rowOff>
    </xdr:to>
    <xdr:pic>
      <xdr:nvPicPr>
        <xdr:cNvPr id="69" name="Picture 3" descr="saraswati 2.jpg"/>
        <xdr:cNvPicPr>
          <a:picLocks noChangeAspect="1"/>
        </xdr:cNvPicPr>
      </xdr:nvPicPr>
      <xdr:blipFill>
        <a:blip xmlns:r="http://schemas.openxmlformats.org/officeDocument/2006/relationships" r:embed="rId1"/>
        <a:srcRect/>
        <a:stretch>
          <a:fillRect/>
        </a:stretch>
      </xdr:blipFill>
      <xdr:spPr bwMode="auto">
        <a:xfrm>
          <a:off x="9345706" y="54614109"/>
          <a:ext cx="326390" cy="346448"/>
        </a:xfrm>
        <a:prstGeom prst="rect">
          <a:avLst/>
        </a:prstGeom>
        <a:noFill/>
        <a:ln w="9525">
          <a:noFill/>
          <a:miter lim="800000"/>
          <a:headEnd/>
          <a:tailEnd/>
        </a:ln>
      </xdr:spPr>
    </xdr:pic>
    <xdr:clientData/>
  </xdr:twoCellAnchor>
  <xdr:twoCellAnchor editAs="oneCell">
    <xdr:from>
      <xdr:col>15</xdr:col>
      <xdr:colOff>0</xdr:colOff>
      <xdr:row>841</xdr:row>
      <xdr:rowOff>19050</xdr:rowOff>
    </xdr:from>
    <xdr:to>
      <xdr:col>15</xdr:col>
      <xdr:colOff>326390</xdr:colOff>
      <xdr:row>842</xdr:row>
      <xdr:rowOff>130174</xdr:rowOff>
    </xdr:to>
    <xdr:pic>
      <xdr:nvPicPr>
        <xdr:cNvPr id="70" name="Picture 69" descr="saraswati 2.jpg"/>
        <xdr:cNvPicPr>
          <a:picLocks noChangeAspect="1"/>
        </xdr:cNvPicPr>
      </xdr:nvPicPr>
      <xdr:blipFill>
        <a:blip xmlns:r="http://schemas.openxmlformats.org/officeDocument/2006/relationships" r:embed="rId1"/>
        <a:srcRect/>
        <a:stretch>
          <a:fillRect/>
        </a:stretch>
      </xdr:blipFill>
      <xdr:spPr bwMode="auto">
        <a:xfrm>
          <a:off x="4471147" y="61438491"/>
          <a:ext cx="326390" cy="346449"/>
        </a:xfrm>
        <a:prstGeom prst="rect">
          <a:avLst/>
        </a:prstGeom>
        <a:noFill/>
        <a:ln w="9525">
          <a:noFill/>
          <a:miter lim="800000"/>
          <a:headEnd/>
          <a:tailEnd/>
        </a:ln>
      </xdr:spPr>
    </xdr:pic>
    <xdr:clientData/>
  </xdr:twoCellAnchor>
  <xdr:twoCellAnchor editAs="oneCell">
    <xdr:from>
      <xdr:col>33</xdr:col>
      <xdr:colOff>0</xdr:colOff>
      <xdr:row>841</xdr:row>
      <xdr:rowOff>19050</xdr:rowOff>
    </xdr:from>
    <xdr:to>
      <xdr:col>33</xdr:col>
      <xdr:colOff>326390</xdr:colOff>
      <xdr:row>842</xdr:row>
      <xdr:rowOff>130174</xdr:rowOff>
    </xdr:to>
    <xdr:pic>
      <xdr:nvPicPr>
        <xdr:cNvPr id="71" name="Picture 3" descr="saraswati 2.jpg"/>
        <xdr:cNvPicPr>
          <a:picLocks noChangeAspect="1"/>
        </xdr:cNvPicPr>
      </xdr:nvPicPr>
      <xdr:blipFill>
        <a:blip xmlns:r="http://schemas.openxmlformats.org/officeDocument/2006/relationships" r:embed="rId1"/>
        <a:srcRect/>
        <a:stretch>
          <a:fillRect/>
        </a:stretch>
      </xdr:blipFill>
      <xdr:spPr bwMode="auto">
        <a:xfrm>
          <a:off x="9345706" y="61438491"/>
          <a:ext cx="326390" cy="346449"/>
        </a:xfrm>
        <a:prstGeom prst="rect">
          <a:avLst/>
        </a:prstGeom>
        <a:noFill/>
        <a:ln w="9525">
          <a:noFill/>
          <a:miter lim="800000"/>
          <a:headEnd/>
          <a:tailEnd/>
        </a:ln>
      </xdr:spPr>
    </xdr:pic>
    <xdr:clientData/>
  </xdr:twoCellAnchor>
  <xdr:twoCellAnchor editAs="oneCell">
    <xdr:from>
      <xdr:col>15</xdr:col>
      <xdr:colOff>0</xdr:colOff>
      <xdr:row>870</xdr:row>
      <xdr:rowOff>19050</xdr:rowOff>
    </xdr:from>
    <xdr:to>
      <xdr:col>15</xdr:col>
      <xdr:colOff>326390</xdr:colOff>
      <xdr:row>871</xdr:row>
      <xdr:rowOff>130176</xdr:rowOff>
    </xdr:to>
    <xdr:pic>
      <xdr:nvPicPr>
        <xdr:cNvPr id="72" name="Picture 3" descr="saraswati 2.jpg"/>
        <xdr:cNvPicPr>
          <a:picLocks noChangeAspect="1"/>
        </xdr:cNvPicPr>
      </xdr:nvPicPr>
      <xdr:blipFill>
        <a:blip xmlns:r="http://schemas.openxmlformats.org/officeDocument/2006/relationships" r:embed="rId1"/>
        <a:srcRect/>
        <a:stretch>
          <a:fillRect/>
        </a:stretch>
      </xdr:blipFill>
      <xdr:spPr bwMode="auto">
        <a:xfrm>
          <a:off x="4471147" y="68262874"/>
          <a:ext cx="326390" cy="346448"/>
        </a:xfrm>
        <a:prstGeom prst="rect">
          <a:avLst/>
        </a:prstGeom>
        <a:noFill/>
        <a:ln w="9525">
          <a:noFill/>
          <a:miter lim="800000"/>
          <a:headEnd/>
          <a:tailEnd/>
        </a:ln>
      </xdr:spPr>
    </xdr:pic>
    <xdr:clientData/>
  </xdr:twoCellAnchor>
  <xdr:twoCellAnchor editAs="oneCell">
    <xdr:from>
      <xdr:col>33</xdr:col>
      <xdr:colOff>0</xdr:colOff>
      <xdr:row>870</xdr:row>
      <xdr:rowOff>19050</xdr:rowOff>
    </xdr:from>
    <xdr:to>
      <xdr:col>33</xdr:col>
      <xdr:colOff>326390</xdr:colOff>
      <xdr:row>871</xdr:row>
      <xdr:rowOff>130176</xdr:rowOff>
    </xdr:to>
    <xdr:pic>
      <xdr:nvPicPr>
        <xdr:cNvPr id="73" name="Picture 3" descr="saraswati 2.jpg"/>
        <xdr:cNvPicPr>
          <a:picLocks noChangeAspect="1"/>
        </xdr:cNvPicPr>
      </xdr:nvPicPr>
      <xdr:blipFill>
        <a:blip xmlns:r="http://schemas.openxmlformats.org/officeDocument/2006/relationships" r:embed="rId1"/>
        <a:srcRect/>
        <a:stretch>
          <a:fillRect/>
        </a:stretch>
      </xdr:blipFill>
      <xdr:spPr bwMode="auto">
        <a:xfrm>
          <a:off x="9345706" y="68262874"/>
          <a:ext cx="326390" cy="346448"/>
        </a:xfrm>
        <a:prstGeom prst="rect">
          <a:avLst/>
        </a:prstGeom>
        <a:noFill/>
        <a:ln w="9525">
          <a:noFill/>
          <a:miter lim="800000"/>
          <a:headEnd/>
          <a:tailEnd/>
        </a:ln>
      </xdr:spPr>
    </xdr:pic>
    <xdr:clientData/>
  </xdr:twoCellAnchor>
  <xdr:twoCellAnchor editAs="oneCell">
    <xdr:from>
      <xdr:col>15</xdr:col>
      <xdr:colOff>0</xdr:colOff>
      <xdr:row>899</xdr:row>
      <xdr:rowOff>19050</xdr:rowOff>
    </xdr:from>
    <xdr:to>
      <xdr:col>15</xdr:col>
      <xdr:colOff>326390</xdr:colOff>
      <xdr:row>900</xdr:row>
      <xdr:rowOff>130175</xdr:rowOff>
    </xdr:to>
    <xdr:pic>
      <xdr:nvPicPr>
        <xdr:cNvPr id="74" name="Picture 73" descr="saraswati 2.jpg"/>
        <xdr:cNvPicPr>
          <a:picLocks noChangeAspect="1"/>
        </xdr:cNvPicPr>
      </xdr:nvPicPr>
      <xdr:blipFill>
        <a:blip xmlns:r="http://schemas.openxmlformats.org/officeDocument/2006/relationships" r:embed="rId1"/>
        <a:srcRect/>
        <a:stretch>
          <a:fillRect/>
        </a:stretch>
      </xdr:blipFill>
      <xdr:spPr bwMode="auto">
        <a:xfrm>
          <a:off x="4471147" y="75087256"/>
          <a:ext cx="326390" cy="346448"/>
        </a:xfrm>
        <a:prstGeom prst="rect">
          <a:avLst/>
        </a:prstGeom>
        <a:noFill/>
        <a:ln w="9525">
          <a:noFill/>
          <a:miter lim="800000"/>
          <a:headEnd/>
          <a:tailEnd/>
        </a:ln>
      </xdr:spPr>
    </xdr:pic>
    <xdr:clientData/>
  </xdr:twoCellAnchor>
  <xdr:twoCellAnchor editAs="oneCell">
    <xdr:from>
      <xdr:col>33</xdr:col>
      <xdr:colOff>0</xdr:colOff>
      <xdr:row>899</xdr:row>
      <xdr:rowOff>19050</xdr:rowOff>
    </xdr:from>
    <xdr:to>
      <xdr:col>33</xdr:col>
      <xdr:colOff>326390</xdr:colOff>
      <xdr:row>900</xdr:row>
      <xdr:rowOff>130175</xdr:rowOff>
    </xdr:to>
    <xdr:pic>
      <xdr:nvPicPr>
        <xdr:cNvPr id="75" name="Picture 3" descr="saraswati 2.jpg"/>
        <xdr:cNvPicPr>
          <a:picLocks noChangeAspect="1"/>
        </xdr:cNvPicPr>
      </xdr:nvPicPr>
      <xdr:blipFill>
        <a:blip xmlns:r="http://schemas.openxmlformats.org/officeDocument/2006/relationships" r:embed="rId1"/>
        <a:srcRect/>
        <a:stretch>
          <a:fillRect/>
        </a:stretch>
      </xdr:blipFill>
      <xdr:spPr bwMode="auto">
        <a:xfrm>
          <a:off x="9345706" y="75087256"/>
          <a:ext cx="326390" cy="346448"/>
        </a:xfrm>
        <a:prstGeom prst="rect">
          <a:avLst/>
        </a:prstGeom>
        <a:noFill/>
        <a:ln w="9525">
          <a:noFill/>
          <a:miter lim="800000"/>
          <a:headEnd/>
          <a:tailEnd/>
        </a:ln>
      </xdr:spPr>
    </xdr:pic>
    <xdr:clientData/>
  </xdr:twoCellAnchor>
  <xdr:twoCellAnchor editAs="oneCell">
    <xdr:from>
      <xdr:col>15</xdr:col>
      <xdr:colOff>0</xdr:colOff>
      <xdr:row>928</xdr:row>
      <xdr:rowOff>19050</xdr:rowOff>
    </xdr:from>
    <xdr:to>
      <xdr:col>15</xdr:col>
      <xdr:colOff>326390</xdr:colOff>
      <xdr:row>929</xdr:row>
      <xdr:rowOff>130174</xdr:rowOff>
    </xdr:to>
    <xdr:pic>
      <xdr:nvPicPr>
        <xdr:cNvPr id="76" name="Picture 3" descr="saraswati 2.jpg"/>
        <xdr:cNvPicPr>
          <a:picLocks noChangeAspect="1"/>
        </xdr:cNvPicPr>
      </xdr:nvPicPr>
      <xdr:blipFill>
        <a:blip xmlns:r="http://schemas.openxmlformats.org/officeDocument/2006/relationships" r:embed="rId1"/>
        <a:srcRect/>
        <a:stretch>
          <a:fillRect/>
        </a:stretch>
      </xdr:blipFill>
      <xdr:spPr bwMode="auto">
        <a:xfrm>
          <a:off x="4471147" y="81911638"/>
          <a:ext cx="326390" cy="346449"/>
        </a:xfrm>
        <a:prstGeom prst="rect">
          <a:avLst/>
        </a:prstGeom>
        <a:noFill/>
        <a:ln w="9525">
          <a:noFill/>
          <a:miter lim="800000"/>
          <a:headEnd/>
          <a:tailEnd/>
        </a:ln>
      </xdr:spPr>
    </xdr:pic>
    <xdr:clientData/>
  </xdr:twoCellAnchor>
  <xdr:twoCellAnchor editAs="oneCell">
    <xdr:from>
      <xdr:col>33</xdr:col>
      <xdr:colOff>0</xdr:colOff>
      <xdr:row>928</xdr:row>
      <xdr:rowOff>19050</xdr:rowOff>
    </xdr:from>
    <xdr:to>
      <xdr:col>33</xdr:col>
      <xdr:colOff>326390</xdr:colOff>
      <xdr:row>929</xdr:row>
      <xdr:rowOff>130174</xdr:rowOff>
    </xdr:to>
    <xdr:pic>
      <xdr:nvPicPr>
        <xdr:cNvPr id="77" name="Picture 3" descr="saraswati 2.jpg"/>
        <xdr:cNvPicPr>
          <a:picLocks noChangeAspect="1"/>
        </xdr:cNvPicPr>
      </xdr:nvPicPr>
      <xdr:blipFill>
        <a:blip xmlns:r="http://schemas.openxmlformats.org/officeDocument/2006/relationships" r:embed="rId1"/>
        <a:srcRect/>
        <a:stretch>
          <a:fillRect/>
        </a:stretch>
      </xdr:blipFill>
      <xdr:spPr bwMode="auto">
        <a:xfrm>
          <a:off x="9345706" y="81911638"/>
          <a:ext cx="326390" cy="346449"/>
        </a:xfrm>
        <a:prstGeom prst="rect">
          <a:avLst/>
        </a:prstGeom>
        <a:noFill/>
        <a:ln w="9525">
          <a:noFill/>
          <a:miter lim="800000"/>
          <a:headEnd/>
          <a:tailEnd/>
        </a:ln>
      </xdr:spPr>
    </xdr:pic>
    <xdr:clientData/>
  </xdr:twoCellAnchor>
  <xdr:twoCellAnchor editAs="oneCell">
    <xdr:from>
      <xdr:col>15</xdr:col>
      <xdr:colOff>0</xdr:colOff>
      <xdr:row>957</xdr:row>
      <xdr:rowOff>19050</xdr:rowOff>
    </xdr:from>
    <xdr:to>
      <xdr:col>15</xdr:col>
      <xdr:colOff>326390</xdr:colOff>
      <xdr:row>958</xdr:row>
      <xdr:rowOff>130176</xdr:rowOff>
    </xdr:to>
    <xdr:pic>
      <xdr:nvPicPr>
        <xdr:cNvPr id="78" name="Picture 3" descr="saraswati 2.jpg"/>
        <xdr:cNvPicPr>
          <a:picLocks noChangeAspect="1"/>
        </xdr:cNvPicPr>
      </xdr:nvPicPr>
      <xdr:blipFill>
        <a:blip xmlns:r="http://schemas.openxmlformats.org/officeDocument/2006/relationships" r:embed="rId1"/>
        <a:srcRect/>
        <a:stretch>
          <a:fillRect/>
        </a:stretch>
      </xdr:blipFill>
      <xdr:spPr bwMode="auto">
        <a:xfrm>
          <a:off x="4471147" y="88736021"/>
          <a:ext cx="326390" cy="346448"/>
        </a:xfrm>
        <a:prstGeom prst="rect">
          <a:avLst/>
        </a:prstGeom>
        <a:noFill/>
        <a:ln w="9525">
          <a:noFill/>
          <a:miter lim="800000"/>
          <a:headEnd/>
          <a:tailEnd/>
        </a:ln>
      </xdr:spPr>
    </xdr:pic>
    <xdr:clientData/>
  </xdr:twoCellAnchor>
  <xdr:twoCellAnchor editAs="oneCell">
    <xdr:from>
      <xdr:col>33</xdr:col>
      <xdr:colOff>0</xdr:colOff>
      <xdr:row>957</xdr:row>
      <xdr:rowOff>19050</xdr:rowOff>
    </xdr:from>
    <xdr:to>
      <xdr:col>33</xdr:col>
      <xdr:colOff>326390</xdr:colOff>
      <xdr:row>958</xdr:row>
      <xdr:rowOff>130176</xdr:rowOff>
    </xdr:to>
    <xdr:pic>
      <xdr:nvPicPr>
        <xdr:cNvPr id="79" name="Picture 3" descr="saraswati 2.jpg"/>
        <xdr:cNvPicPr>
          <a:picLocks noChangeAspect="1"/>
        </xdr:cNvPicPr>
      </xdr:nvPicPr>
      <xdr:blipFill>
        <a:blip xmlns:r="http://schemas.openxmlformats.org/officeDocument/2006/relationships" r:embed="rId1"/>
        <a:srcRect/>
        <a:stretch>
          <a:fillRect/>
        </a:stretch>
      </xdr:blipFill>
      <xdr:spPr bwMode="auto">
        <a:xfrm>
          <a:off x="9345706" y="88736021"/>
          <a:ext cx="326390" cy="346448"/>
        </a:xfrm>
        <a:prstGeom prst="rect">
          <a:avLst/>
        </a:prstGeom>
        <a:noFill/>
        <a:ln w="9525">
          <a:noFill/>
          <a:miter lim="800000"/>
          <a:headEnd/>
          <a:tailEnd/>
        </a:ln>
      </xdr:spPr>
    </xdr:pic>
    <xdr:clientData/>
  </xdr:twoCellAnchor>
  <xdr:twoCellAnchor editAs="oneCell">
    <xdr:from>
      <xdr:col>15</xdr:col>
      <xdr:colOff>0</xdr:colOff>
      <xdr:row>986</xdr:row>
      <xdr:rowOff>19050</xdr:rowOff>
    </xdr:from>
    <xdr:to>
      <xdr:col>15</xdr:col>
      <xdr:colOff>326390</xdr:colOff>
      <xdr:row>987</xdr:row>
      <xdr:rowOff>130174</xdr:rowOff>
    </xdr:to>
    <xdr:pic>
      <xdr:nvPicPr>
        <xdr:cNvPr id="80" name="Picture 79" descr="saraswati 2.jpg"/>
        <xdr:cNvPicPr>
          <a:picLocks noChangeAspect="1"/>
        </xdr:cNvPicPr>
      </xdr:nvPicPr>
      <xdr:blipFill>
        <a:blip xmlns:r="http://schemas.openxmlformats.org/officeDocument/2006/relationships" r:embed="rId1"/>
        <a:srcRect/>
        <a:stretch>
          <a:fillRect/>
        </a:stretch>
      </xdr:blipFill>
      <xdr:spPr bwMode="auto">
        <a:xfrm>
          <a:off x="4471147" y="95560403"/>
          <a:ext cx="326390" cy="346448"/>
        </a:xfrm>
        <a:prstGeom prst="rect">
          <a:avLst/>
        </a:prstGeom>
        <a:noFill/>
        <a:ln w="9525">
          <a:noFill/>
          <a:miter lim="800000"/>
          <a:headEnd/>
          <a:tailEnd/>
        </a:ln>
      </xdr:spPr>
    </xdr:pic>
    <xdr:clientData/>
  </xdr:twoCellAnchor>
  <xdr:twoCellAnchor editAs="oneCell">
    <xdr:from>
      <xdr:col>33</xdr:col>
      <xdr:colOff>0</xdr:colOff>
      <xdr:row>986</xdr:row>
      <xdr:rowOff>19050</xdr:rowOff>
    </xdr:from>
    <xdr:to>
      <xdr:col>33</xdr:col>
      <xdr:colOff>326390</xdr:colOff>
      <xdr:row>987</xdr:row>
      <xdr:rowOff>130174</xdr:rowOff>
    </xdr:to>
    <xdr:pic>
      <xdr:nvPicPr>
        <xdr:cNvPr id="81" name="Picture 3" descr="saraswati 2.jpg"/>
        <xdr:cNvPicPr>
          <a:picLocks noChangeAspect="1"/>
        </xdr:cNvPicPr>
      </xdr:nvPicPr>
      <xdr:blipFill>
        <a:blip xmlns:r="http://schemas.openxmlformats.org/officeDocument/2006/relationships" r:embed="rId1"/>
        <a:srcRect/>
        <a:stretch>
          <a:fillRect/>
        </a:stretch>
      </xdr:blipFill>
      <xdr:spPr bwMode="auto">
        <a:xfrm>
          <a:off x="9345706" y="95560403"/>
          <a:ext cx="326390" cy="346448"/>
        </a:xfrm>
        <a:prstGeom prst="rect">
          <a:avLst/>
        </a:prstGeom>
        <a:noFill/>
        <a:ln w="9525">
          <a:noFill/>
          <a:miter lim="800000"/>
          <a:headEnd/>
          <a:tailEnd/>
        </a:ln>
      </xdr:spPr>
    </xdr:pic>
    <xdr:clientData/>
  </xdr:twoCellAnchor>
  <xdr:twoCellAnchor editAs="oneCell">
    <xdr:from>
      <xdr:col>15</xdr:col>
      <xdr:colOff>0</xdr:colOff>
      <xdr:row>1015</xdr:row>
      <xdr:rowOff>19050</xdr:rowOff>
    </xdr:from>
    <xdr:to>
      <xdr:col>15</xdr:col>
      <xdr:colOff>326390</xdr:colOff>
      <xdr:row>1016</xdr:row>
      <xdr:rowOff>130174</xdr:rowOff>
    </xdr:to>
    <xdr:pic>
      <xdr:nvPicPr>
        <xdr:cNvPr id="82" name="Picture 3" descr="saraswati 2.jpg"/>
        <xdr:cNvPicPr>
          <a:picLocks noChangeAspect="1"/>
        </xdr:cNvPicPr>
      </xdr:nvPicPr>
      <xdr:blipFill>
        <a:blip xmlns:r="http://schemas.openxmlformats.org/officeDocument/2006/relationships" r:embed="rId1"/>
        <a:srcRect/>
        <a:stretch>
          <a:fillRect/>
        </a:stretch>
      </xdr:blipFill>
      <xdr:spPr bwMode="auto">
        <a:xfrm>
          <a:off x="4471147" y="102384785"/>
          <a:ext cx="326390" cy="346449"/>
        </a:xfrm>
        <a:prstGeom prst="rect">
          <a:avLst/>
        </a:prstGeom>
        <a:noFill/>
        <a:ln w="9525">
          <a:noFill/>
          <a:miter lim="800000"/>
          <a:headEnd/>
          <a:tailEnd/>
        </a:ln>
      </xdr:spPr>
    </xdr:pic>
    <xdr:clientData/>
  </xdr:twoCellAnchor>
  <xdr:twoCellAnchor editAs="oneCell">
    <xdr:from>
      <xdr:col>33</xdr:col>
      <xdr:colOff>0</xdr:colOff>
      <xdr:row>1015</xdr:row>
      <xdr:rowOff>19050</xdr:rowOff>
    </xdr:from>
    <xdr:to>
      <xdr:col>33</xdr:col>
      <xdr:colOff>326390</xdr:colOff>
      <xdr:row>1016</xdr:row>
      <xdr:rowOff>130174</xdr:rowOff>
    </xdr:to>
    <xdr:pic>
      <xdr:nvPicPr>
        <xdr:cNvPr id="83" name="Picture 3" descr="saraswati 2.jpg"/>
        <xdr:cNvPicPr>
          <a:picLocks noChangeAspect="1"/>
        </xdr:cNvPicPr>
      </xdr:nvPicPr>
      <xdr:blipFill>
        <a:blip xmlns:r="http://schemas.openxmlformats.org/officeDocument/2006/relationships" r:embed="rId1"/>
        <a:srcRect/>
        <a:stretch>
          <a:fillRect/>
        </a:stretch>
      </xdr:blipFill>
      <xdr:spPr bwMode="auto">
        <a:xfrm>
          <a:off x="9345706" y="102384785"/>
          <a:ext cx="326390" cy="346449"/>
        </a:xfrm>
        <a:prstGeom prst="rect">
          <a:avLst/>
        </a:prstGeom>
        <a:noFill/>
        <a:ln w="9525">
          <a:noFill/>
          <a:miter lim="800000"/>
          <a:headEnd/>
          <a:tailEnd/>
        </a:ln>
      </xdr:spPr>
    </xdr:pic>
    <xdr:clientData/>
  </xdr:twoCellAnchor>
  <xdr:twoCellAnchor editAs="oneCell">
    <xdr:from>
      <xdr:col>15</xdr:col>
      <xdr:colOff>0</xdr:colOff>
      <xdr:row>1044</xdr:row>
      <xdr:rowOff>19050</xdr:rowOff>
    </xdr:from>
    <xdr:to>
      <xdr:col>15</xdr:col>
      <xdr:colOff>326390</xdr:colOff>
      <xdr:row>1045</xdr:row>
      <xdr:rowOff>130176</xdr:rowOff>
    </xdr:to>
    <xdr:pic>
      <xdr:nvPicPr>
        <xdr:cNvPr id="84" name="Picture 83" descr="saraswati 2.jpg"/>
        <xdr:cNvPicPr>
          <a:picLocks noChangeAspect="1"/>
        </xdr:cNvPicPr>
      </xdr:nvPicPr>
      <xdr:blipFill>
        <a:blip xmlns:r="http://schemas.openxmlformats.org/officeDocument/2006/relationships" r:embed="rId1"/>
        <a:srcRect/>
        <a:stretch>
          <a:fillRect/>
        </a:stretch>
      </xdr:blipFill>
      <xdr:spPr bwMode="auto">
        <a:xfrm>
          <a:off x="4471147" y="109209168"/>
          <a:ext cx="326390" cy="346448"/>
        </a:xfrm>
        <a:prstGeom prst="rect">
          <a:avLst/>
        </a:prstGeom>
        <a:noFill/>
        <a:ln w="9525">
          <a:noFill/>
          <a:miter lim="800000"/>
          <a:headEnd/>
          <a:tailEnd/>
        </a:ln>
      </xdr:spPr>
    </xdr:pic>
    <xdr:clientData/>
  </xdr:twoCellAnchor>
  <xdr:twoCellAnchor editAs="oneCell">
    <xdr:from>
      <xdr:col>33</xdr:col>
      <xdr:colOff>0</xdr:colOff>
      <xdr:row>1044</xdr:row>
      <xdr:rowOff>19050</xdr:rowOff>
    </xdr:from>
    <xdr:to>
      <xdr:col>33</xdr:col>
      <xdr:colOff>326390</xdr:colOff>
      <xdr:row>1045</xdr:row>
      <xdr:rowOff>130176</xdr:rowOff>
    </xdr:to>
    <xdr:pic>
      <xdr:nvPicPr>
        <xdr:cNvPr id="85" name="Picture 3" descr="saraswati 2.jpg"/>
        <xdr:cNvPicPr>
          <a:picLocks noChangeAspect="1"/>
        </xdr:cNvPicPr>
      </xdr:nvPicPr>
      <xdr:blipFill>
        <a:blip xmlns:r="http://schemas.openxmlformats.org/officeDocument/2006/relationships" r:embed="rId1"/>
        <a:srcRect/>
        <a:stretch>
          <a:fillRect/>
        </a:stretch>
      </xdr:blipFill>
      <xdr:spPr bwMode="auto">
        <a:xfrm>
          <a:off x="9345706" y="109209168"/>
          <a:ext cx="326390" cy="346448"/>
        </a:xfrm>
        <a:prstGeom prst="rect">
          <a:avLst/>
        </a:prstGeom>
        <a:noFill/>
        <a:ln w="9525">
          <a:noFill/>
          <a:miter lim="800000"/>
          <a:headEnd/>
          <a:tailEnd/>
        </a:ln>
      </xdr:spPr>
    </xdr:pic>
    <xdr:clientData/>
  </xdr:twoCellAnchor>
  <xdr:twoCellAnchor editAs="oneCell">
    <xdr:from>
      <xdr:col>15</xdr:col>
      <xdr:colOff>0</xdr:colOff>
      <xdr:row>1073</xdr:row>
      <xdr:rowOff>19050</xdr:rowOff>
    </xdr:from>
    <xdr:to>
      <xdr:col>15</xdr:col>
      <xdr:colOff>326390</xdr:colOff>
      <xdr:row>1074</xdr:row>
      <xdr:rowOff>130174</xdr:rowOff>
    </xdr:to>
    <xdr:pic>
      <xdr:nvPicPr>
        <xdr:cNvPr id="86" name="Picture 3" descr="saraswati 2.jpg"/>
        <xdr:cNvPicPr>
          <a:picLocks noChangeAspect="1"/>
        </xdr:cNvPicPr>
      </xdr:nvPicPr>
      <xdr:blipFill>
        <a:blip xmlns:r="http://schemas.openxmlformats.org/officeDocument/2006/relationships" r:embed="rId1"/>
        <a:srcRect/>
        <a:stretch>
          <a:fillRect/>
        </a:stretch>
      </xdr:blipFill>
      <xdr:spPr bwMode="auto">
        <a:xfrm>
          <a:off x="4471147" y="116033550"/>
          <a:ext cx="326390" cy="346449"/>
        </a:xfrm>
        <a:prstGeom prst="rect">
          <a:avLst/>
        </a:prstGeom>
        <a:noFill/>
        <a:ln w="9525">
          <a:noFill/>
          <a:miter lim="800000"/>
          <a:headEnd/>
          <a:tailEnd/>
        </a:ln>
      </xdr:spPr>
    </xdr:pic>
    <xdr:clientData/>
  </xdr:twoCellAnchor>
  <xdr:twoCellAnchor editAs="oneCell">
    <xdr:from>
      <xdr:col>33</xdr:col>
      <xdr:colOff>0</xdr:colOff>
      <xdr:row>1073</xdr:row>
      <xdr:rowOff>19050</xdr:rowOff>
    </xdr:from>
    <xdr:to>
      <xdr:col>33</xdr:col>
      <xdr:colOff>326390</xdr:colOff>
      <xdr:row>1074</xdr:row>
      <xdr:rowOff>130174</xdr:rowOff>
    </xdr:to>
    <xdr:pic>
      <xdr:nvPicPr>
        <xdr:cNvPr id="87" name="Picture 3" descr="saraswati 2.jpg"/>
        <xdr:cNvPicPr>
          <a:picLocks noChangeAspect="1"/>
        </xdr:cNvPicPr>
      </xdr:nvPicPr>
      <xdr:blipFill>
        <a:blip xmlns:r="http://schemas.openxmlformats.org/officeDocument/2006/relationships" r:embed="rId1"/>
        <a:srcRect/>
        <a:stretch>
          <a:fillRect/>
        </a:stretch>
      </xdr:blipFill>
      <xdr:spPr bwMode="auto">
        <a:xfrm>
          <a:off x="9345706" y="116033550"/>
          <a:ext cx="326390" cy="346449"/>
        </a:xfrm>
        <a:prstGeom prst="rect">
          <a:avLst/>
        </a:prstGeom>
        <a:noFill/>
        <a:ln w="9525">
          <a:noFill/>
          <a:miter lim="800000"/>
          <a:headEnd/>
          <a:tailEnd/>
        </a:ln>
      </xdr:spPr>
    </xdr:pic>
    <xdr:clientData/>
  </xdr:twoCellAnchor>
  <xdr:twoCellAnchor editAs="oneCell">
    <xdr:from>
      <xdr:col>15</xdr:col>
      <xdr:colOff>0</xdr:colOff>
      <xdr:row>1102</xdr:row>
      <xdr:rowOff>19050</xdr:rowOff>
    </xdr:from>
    <xdr:to>
      <xdr:col>15</xdr:col>
      <xdr:colOff>326390</xdr:colOff>
      <xdr:row>1103</xdr:row>
      <xdr:rowOff>130175</xdr:rowOff>
    </xdr:to>
    <xdr:pic>
      <xdr:nvPicPr>
        <xdr:cNvPr id="88" name="Picture 3" descr="saraswati 2.jpg"/>
        <xdr:cNvPicPr>
          <a:picLocks noChangeAspect="1"/>
        </xdr:cNvPicPr>
      </xdr:nvPicPr>
      <xdr:blipFill>
        <a:blip xmlns:r="http://schemas.openxmlformats.org/officeDocument/2006/relationships" r:embed="rId1"/>
        <a:srcRect/>
        <a:stretch>
          <a:fillRect/>
        </a:stretch>
      </xdr:blipFill>
      <xdr:spPr bwMode="auto">
        <a:xfrm>
          <a:off x="4471147" y="122857932"/>
          <a:ext cx="326390" cy="346449"/>
        </a:xfrm>
        <a:prstGeom prst="rect">
          <a:avLst/>
        </a:prstGeom>
        <a:noFill/>
        <a:ln w="9525">
          <a:noFill/>
          <a:miter lim="800000"/>
          <a:headEnd/>
          <a:tailEnd/>
        </a:ln>
      </xdr:spPr>
    </xdr:pic>
    <xdr:clientData/>
  </xdr:twoCellAnchor>
  <xdr:twoCellAnchor editAs="oneCell">
    <xdr:from>
      <xdr:col>33</xdr:col>
      <xdr:colOff>0</xdr:colOff>
      <xdr:row>1102</xdr:row>
      <xdr:rowOff>19050</xdr:rowOff>
    </xdr:from>
    <xdr:to>
      <xdr:col>33</xdr:col>
      <xdr:colOff>326390</xdr:colOff>
      <xdr:row>1103</xdr:row>
      <xdr:rowOff>130175</xdr:rowOff>
    </xdr:to>
    <xdr:pic>
      <xdr:nvPicPr>
        <xdr:cNvPr id="89" name="Picture 3" descr="saraswati 2.jpg"/>
        <xdr:cNvPicPr>
          <a:picLocks noChangeAspect="1"/>
        </xdr:cNvPicPr>
      </xdr:nvPicPr>
      <xdr:blipFill>
        <a:blip xmlns:r="http://schemas.openxmlformats.org/officeDocument/2006/relationships" r:embed="rId1"/>
        <a:srcRect/>
        <a:stretch>
          <a:fillRect/>
        </a:stretch>
      </xdr:blipFill>
      <xdr:spPr bwMode="auto">
        <a:xfrm>
          <a:off x="9345706" y="122857932"/>
          <a:ext cx="326390" cy="346449"/>
        </a:xfrm>
        <a:prstGeom prst="rect">
          <a:avLst/>
        </a:prstGeom>
        <a:noFill/>
        <a:ln w="9525">
          <a:noFill/>
          <a:miter lim="800000"/>
          <a:headEnd/>
          <a:tailEnd/>
        </a:ln>
      </xdr:spPr>
    </xdr:pic>
    <xdr:clientData/>
  </xdr:twoCellAnchor>
  <xdr:twoCellAnchor editAs="oneCell">
    <xdr:from>
      <xdr:col>15</xdr:col>
      <xdr:colOff>0</xdr:colOff>
      <xdr:row>1131</xdr:row>
      <xdr:rowOff>19050</xdr:rowOff>
    </xdr:from>
    <xdr:to>
      <xdr:col>15</xdr:col>
      <xdr:colOff>326390</xdr:colOff>
      <xdr:row>1132</xdr:row>
      <xdr:rowOff>130176</xdr:rowOff>
    </xdr:to>
    <xdr:pic>
      <xdr:nvPicPr>
        <xdr:cNvPr id="90" name="Picture 89" descr="saraswati 2.jpg"/>
        <xdr:cNvPicPr>
          <a:picLocks noChangeAspect="1"/>
        </xdr:cNvPicPr>
      </xdr:nvPicPr>
      <xdr:blipFill>
        <a:blip xmlns:r="http://schemas.openxmlformats.org/officeDocument/2006/relationships" r:embed="rId1"/>
        <a:srcRect/>
        <a:stretch>
          <a:fillRect/>
        </a:stretch>
      </xdr:blipFill>
      <xdr:spPr bwMode="auto">
        <a:xfrm>
          <a:off x="4471147" y="129682315"/>
          <a:ext cx="326390" cy="346448"/>
        </a:xfrm>
        <a:prstGeom prst="rect">
          <a:avLst/>
        </a:prstGeom>
        <a:noFill/>
        <a:ln w="9525">
          <a:noFill/>
          <a:miter lim="800000"/>
          <a:headEnd/>
          <a:tailEnd/>
        </a:ln>
      </xdr:spPr>
    </xdr:pic>
    <xdr:clientData/>
  </xdr:twoCellAnchor>
  <xdr:twoCellAnchor editAs="oneCell">
    <xdr:from>
      <xdr:col>33</xdr:col>
      <xdr:colOff>0</xdr:colOff>
      <xdr:row>1131</xdr:row>
      <xdr:rowOff>19050</xdr:rowOff>
    </xdr:from>
    <xdr:to>
      <xdr:col>33</xdr:col>
      <xdr:colOff>326390</xdr:colOff>
      <xdr:row>1132</xdr:row>
      <xdr:rowOff>130176</xdr:rowOff>
    </xdr:to>
    <xdr:pic>
      <xdr:nvPicPr>
        <xdr:cNvPr id="91" name="Picture 3" descr="saraswati 2.jpg"/>
        <xdr:cNvPicPr>
          <a:picLocks noChangeAspect="1"/>
        </xdr:cNvPicPr>
      </xdr:nvPicPr>
      <xdr:blipFill>
        <a:blip xmlns:r="http://schemas.openxmlformats.org/officeDocument/2006/relationships" r:embed="rId1"/>
        <a:srcRect/>
        <a:stretch>
          <a:fillRect/>
        </a:stretch>
      </xdr:blipFill>
      <xdr:spPr bwMode="auto">
        <a:xfrm>
          <a:off x="9345706" y="129682315"/>
          <a:ext cx="326390" cy="346448"/>
        </a:xfrm>
        <a:prstGeom prst="rect">
          <a:avLst/>
        </a:prstGeom>
        <a:noFill/>
        <a:ln w="9525">
          <a:noFill/>
          <a:miter lim="800000"/>
          <a:headEnd/>
          <a:tailEnd/>
        </a:ln>
      </xdr:spPr>
    </xdr:pic>
    <xdr:clientData/>
  </xdr:twoCellAnchor>
  <xdr:twoCellAnchor editAs="oneCell">
    <xdr:from>
      <xdr:col>15</xdr:col>
      <xdr:colOff>0</xdr:colOff>
      <xdr:row>1160</xdr:row>
      <xdr:rowOff>19050</xdr:rowOff>
    </xdr:from>
    <xdr:to>
      <xdr:col>15</xdr:col>
      <xdr:colOff>326390</xdr:colOff>
      <xdr:row>1161</xdr:row>
      <xdr:rowOff>130175</xdr:rowOff>
    </xdr:to>
    <xdr:pic>
      <xdr:nvPicPr>
        <xdr:cNvPr id="92" name="Picture 3" descr="saraswati 2.jpg"/>
        <xdr:cNvPicPr>
          <a:picLocks noChangeAspect="1"/>
        </xdr:cNvPicPr>
      </xdr:nvPicPr>
      <xdr:blipFill>
        <a:blip xmlns:r="http://schemas.openxmlformats.org/officeDocument/2006/relationships" r:embed="rId1"/>
        <a:srcRect/>
        <a:stretch>
          <a:fillRect/>
        </a:stretch>
      </xdr:blipFill>
      <xdr:spPr bwMode="auto">
        <a:xfrm>
          <a:off x="4471147" y="19050"/>
          <a:ext cx="326390" cy="346449"/>
        </a:xfrm>
        <a:prstGeom prst="rect">
          <a:avLst/>
        </a:prstGeom>
        <a:noFill/>
        <a:ln w="9525">
          <a:noFill/>
          <a:miter lim="800000"/>
          <a:headEnd/>
          <a:tailEnd/>
        </a:ln>
      </xdr:spPr>
    </xdr:pic>
    <xdr:clientData/>
  </xdr:twoCellAnchor>
  <xdr:twoCellAnchor editAs="oneCell">
    <xdr:from>
      <xdr:col>33</xdr:col>
      <xdr:colOff>0</xdr:colOff>
      <xdr:row>1160</xdr:row>
      <xdr:rowOff>19050</xdr:rowOff>
    </xdr:from>
    <xdr:to>
      <xdr:col>33</xdr:col>
      <xdr:colOff>326390</xdr:colOff>
      <xdr:row>1161</xdr:row>
      <xdr:rowOff>130175</xdr:rowOff>
    </xdr:to>
    <xdr:pic>
      <xdr:nvPicPr>
        <xdr:cNvPr id="93" name="Picture 3" descr="saraswati 2.jpg"/>
        <xdr:cNvPicPr>
          <a:picLocks noChangeAspect="1"/>
        </xdr:cNvPicPr>
      </xdr:nvPicPr>
      <xdr:blipFill>
        <a:blip xmlns:r="http://schemas.openxmlformats.org/officeDocument/2006/relationships" r:embed="rId1"/>
        <a:srcRect/>
        <a:stretch>
          <a:fillRect/>
        </a:stretch>
      </xdr:blipFill>
      <xdr:spPr bwMode="auto">
        <a:xfrm>
          <a:off x="9345706" y="19050"/>
          <a:ext cx="326390" cy="346449"/>
        </a:xfrm>
        <a:prstGeom prst="rect">
          <a:avLst/>
        </a:prstGeom>
        <a:noFill/>
        <a:ln w="9525">
          <a:noFill/>
          <a:miter lim="800000"/>
          <a:headEnd/>
          <a:tailEnd/>
        </a:ln>
      </xdr:spPr>
    </xdr:pic>
    <xdr:clientData/>
  </xdr:twoCellAnchor>
  <xdr:twoCellAnchor editAs="oneCell">
    <xdr:from>
      <xdr:col>15</xdr:col>
      <xdr:colOff>0</xdr:colOff>
      <xdr:row>1189</xdr:row>
      <xdr:rowOff>19050</xdr:rowOff>
    </xdr:from>
    <xdr:to>
      <xdr:col>15</xdr:col>
      <xdr:colOff>326390</xdr:colOff>
      <xdr:row>1190</xdr:row>
      <xdr:rowOff>130174</xdr:rowOff>
    </xdr:to>
    <xdr:pic>
      <xdr:nvPicPr>
        <xdr:cNvPr id="94" name="Picture 93" descr="saraswati 2.jpg"/>
        <xdr:cNvPicPr>
          <a:picLocks noChangeAspect="1"/>
        </xdr:cNvPicPr>
      </xdr:nvPicPr>
      <xdr:blipFill>
        <a:blip xmlns:r="http://schemas.openxmlformats.org/officeDocument/2006/relationships" r:embed="rId1"/>
        <a:srcRect/>
        <a:stretch>
          <a:fillRect/>
        </a:stretch>
      </xdr:blipFill>
      <xdr:spPr bwMode="auto">
        <a:xfrm>
          <a:off x="4471147" y="6843432"/>
          <a:ext cx="326390" cy="346449"/>
        </a:xfrm>
        <a:prstGeom prst="rect">
          <a:avLst/>
        </a:prstGeom>
        <a:noFill/>
        <a:ln w="9525">
          <a:noFill/>
          <a:miter lim="800000"/>
          <a:headEnd/>
          <a:tailEnd/>
        </a:ln>
      </xdr:spPr>
    </xdr:pic>
    <xdr:clientData/>
  </xdr:twoCellAnchor>
  <xdr:twoCellAnchor editAs="oneCell">
    <xdr:from>
      <xdr:col>33</xdr:col>
      <xdr:colOff>0</xdr:colOff>
      <xdr:row>1189</xdr:row>
      <xdr:rowOff>19050</xdr:rowOff>
    </xdr:from>
    <xdr:to>
      <xdr:col>33</xdr:col>
      <xdr:colOff>326390</xdr:colOff>
      <xdr:row>1190</xdr:row>
      <xdr:rowOff>130174</xdr:rowOff>
    </xdr:to>
    <xdr:pic>
      <xdr:nvPicPr>
        <xdr:cNvPr id="95" name="Picture 3" descr="saraswati 2.jpg"/>
        <xdr:cNvPicPr>
          <a:picLocks noChangeAspect="1"/>
        </xdr:cNvPicPr>
      </xdr:nvPicPr>
      <xdr:blipFill>
        <a:blip xmlns:r="http://schemas.openxmlformats.org/officeDocument/2006/relationships" r:embed="rId1"/>
        <a:srcRect/>
        <a:stretch>
          <a:fillRect/>
        </a:stretch>
      </xdr:blipFill>
      <xdr:spPr bwMode="auto">
        <a:xfrm>
          <a:off x="9345706" y="6843432"/>
          <a:ext cx="326390" cy="346449"/>
        </a:xfrm>
        <a:prstGeom prst="rect">
          <a:avLst/>
        </a:prstGeom>
        <a:noFill/>
        <a:ln w="9525">
          <a:noFill/>
          <a:miter lim="800000"/>
          <a:headEnd/>
          <a:tailEnd/>
        </a:ln>
      </xdr:spPr>
    </xdr:pic>
    <xdr:clientData/>
  </xdr:twoCellAnchor>
  <xdr:twoCellAnchor editAs="oneCell">
    <xdr:from>
      <xdr:col>15</xdr:col>
      <xdr:colOff>0</xdr:colOff>
      <xdr:row>1218</xdr:row>
      <xdr:rowOff>19050</xdr:rowOff>
    </xdr:from>
    <xdr:to>
      <xdr:col>15</xdr:col>
      <xdr:colOff>326390</xdr:colOff>
      <xdr:row>1219</xdr:row>
      <xdr:rowOff>130176</xdr:rowOff>
    </xdr:to>
    <xdr:pic>
      <xdr:nvPicPr>
        <xdr:cNvPr id="96" name="Picture 3" descr="saraswati 2.jpg"/>
        <xdr:cNvPicPr>
          <a:picLocks noChangeAspect="1"/>
        </xdr:cNvPicPr>
      </xdr:nvPicPr>
      <xdr:blipFill>
        <a:blip xmlns:r="http://schemas.openxmlformats.org/officeDocument/2006/relationships" r:embed="rId1"/>
        <a:srcRect/>
        <a:stretch>
          <a:fillRect/>
        </a:stretch>
      </xdr:blipFill>
      <xdr:spPr bwMode="auto">
        <a:xfrm>
          <a:off x="4471147" y="13667815"/>
          <a:ext cx="326390" cy="346448"/>
        </a:xfrm>
        <a:prstGeom prst="rect">
          <a:avLst/>
        </a:prstGeom>
        <a:noFill/>
        <a:ln w="9525">
          <a:noFill/>
          <a:miter lim="800000"/>
          <a:headEnd/>
          <a:tailEnd/>
        </a:ln>
      </xdr:spPr>
    </xdr:pic>
    <xdr:clientData/>
  </xdr:twoCellAnchor>
  <xdr:twoCellAnchor editAs="oneCell">
    <xdr:from>
      <xdr:col>33</xdr:col>
      <xdr:colOff>0</xdr:colOff>
      <xdr:row>1218</xdr:row>
      <xdr:rowOff>19050</xdr:rowOff>
    </xdr:from>
    <xdr:to>
      <xdr:col>33</xdr:col>
      <xdr:colOff>326390</xdr:colOff>
      <xdr:row>1219</xdr:row>
      <xdr:rowOff>130176</xdr:rowOff>
    </xdr:to>
    <xdr:pic>
      <xdr:nvPicPr>
        <xdr:cNvPr id="97" name="Picture 3" descr="saraswati 2.jpg"/>
        <xdr:cNvPicPr>
          <a:picLocks noChangeAspect="1"/>
        </xdr:cNvPicPr>
      </xdr:nvPicPr>
      <xdr:blipFill>
        <a:blip xmlns:r="http://schemas.openxmlformats.org/officeDocument/2006/relationships" r:embed="rId1"/>
        <a:srcRect/>
        <a:stretch>
          <a:fillRect/>
        </a:stretch>
      </xdr:blipFill>
      <xdr:spPr bwMode="auto">
        <a:xfrm>
          <a:off x="9345706" y="13667815"/>
          <a:ext cx="326390" cy="346448"/>
        </a:xfrm>
        <a:prstGeom prst="rect">
          <a:avLst/>
        </a:prstGeom>
        <a:noFill/>
        <a:ln w="9525">
          <a:noFill/>
          <a:miter lim="800000"/>
          <a:headEnd/>
          <a:tailEnd/>
        </a:ln>
      </xdr:spPr>
    </xdr:pic>
    <xdr:clientData/>
  </xdr:twoCellAnchor>
  <xdr:twoCellAnchor editAs="oneCell">
    <xdr:from>
      <xdr:col>15</xdr:col>
      <xdr:colOff>0</xdr:colOff>
      <xdr:row>1247</xdr:row>
      <xdr:rowOff>19050</xdr:rowOff>
    </xdr:from>
    <xdr:to>
      <xdr:col>15</xdr:col>
      <xdr:colOff>326390</xdr:colOff>
      <xdr:row>1248</xdr:row>
      <xdr:rowOff>130175</xdr:rowOff>
    </xdr:to>
    <xdr:pic>
      <xdr:nvPicPr>
        <xdr:cNvPr id="98" name="Picture 3" descr="saraswati 2.jpg"/>
        <xdr:cNvPicPr>
          <a:picLocks noChangeAspect="1"/>
        </xdr:cNvPicPr>
      </xdr:nvPicPr>
      <xdr:blipFill>
        <a:blip xmlns:r="http://schemas.openxmlformats.org/officeDocument/2006/relationships" r:embed="rId1"/>
        <a:srcRect/>
        <a:stretch>
          <a:fillRect/>
        </a:stretch>
      </xdr:blipFill>
      <xdr:spPr bwMode="auto">
        <a:xfrm>
          <a:off x="4471147" y="20492197"/>
          <a:ext cx="326390" cy="346449"/>
        </a:xfrm>
        <a:prstGeom prst="rect">
          <a:avLst/>
        </a:prstGeom>
        <a:noFill/>
        <a:ln w="9525">
          <a:noFill/>
          <a:miter lim="800000"/>
          <a:headEnd/>
          <a:tailEnd/>
        </a:ln>
      </xdr:spPr>
    </xdr:pic>
    <xdr:clientData/>
  </xdr:twoCellAnchor>
  <xdr:twoCellAnchor editAs="oneCell">
    <xdr:from>
      <xdr:col>33</xdr:col>
      <xdr:colOff>0</xdr:colOff>
      <xdr:row>1247</xdr:row>
      <xdr:rowOff>19050</xdr:rowOff>
    </xdr:from>
    <xdr:to>
      <xdr:col>33</xdr:col>
      <xdr:colOff>326390</xdr:colOff>
      <xdr:row>1248</xdr:row>
      <xdr:rowOff>130175</xdr:rowOff>
    </xdr:to>
    <xdr:pic>
      <xdr:nvPicPr>
        <xdr:cNvPr id="99" name="Picture 3" descr="saraswati 2.jpg"/>
        <xdr:cNvPicPr>
          <a:picLocks noChangeAspect="1"/>
        </xdr:cNvPicPr>
      </xdr:nvPicPr>
      <xdr:blipFill>
        <a:blip xmlns:r="http://schemas.openxmlformats.org/officeDocument/2006/relationships" r:embed="rId1"/>
        <a:srcRect/>
        <a:stretch>
          <a:fillRect/>
        </a:stretch>
      </xdr:blipFill>
      <xdr:spPr bwMode="auto">
        <a:xfrm>
          <a:off x="9345706" y="20492197"/>
          <a:ext cx="326390" cy="346449"/>
        </a:xfrm>
        <a:prstGeom prst="rect">
          <a:avLst/>
        </a:prstGeom>
        <a:noFill/>
        <a:ln w="9525">
          <a:noFill/>
          <a:miter lim="800000"/>
          <a:headEnd/>
          <a:tailEnd/>
        </a:ln>
      </xdr:spPr>
    </xdr:pic>
    <xdr:clientData/>
  </xdr:twoCellAnchor>
  <xdr:twoCellAnchor editAs="oneCell">
    <xdr:from>
      <xdr:col>15</xdr:col>
      <xdr:colOff>0</xdr:colOff>
      <xdr:row>1276</xdr:row>
      <xdr:rowOff>19050</xdr:rowOff>
    </xdr:from>
    <xdr:to>
      <xdr:col>15</xdr:col>
      <xdr:colOff>326390</xdr:colOff>
      <xdr:row>1277</xdr:row>
      <xdr:rowOff>130175</xdr:rowOff>
    </xdr:to>
    <xdr:pic>
      <xdr:nvPicPr>
        <xdr:cNvPr id="100" name="Picture 99" descr="saraswati 2.jpg"/>
        <xdr:cNvPicPr>
          <a:picLocks noChangeAspect="1"/>
        </xdr:cNvPicPr>
      </xdr:nvPicPr>
      <xdr:blipFill>
        <a:blip xmlns:r="http://schemas.openxmlformats.org/officeDocument/2006/relationships" r:embed="rId1"/>
        <a:srcRect/>
        <a:stretch>
          <a:fillRect/>
        </a:stretch>
      </xdr:blipFill>
      <xdr:spPr bwMode="auto">
        <a:xfrm>
          <a:off x="4471147" y="27316579"/>
          <a:ext cx="326390" cy="346449"/>
        </a:xfrm>
        <a:prstGeom prst="rect">
          <a:avLst/>
        </a:prstGeom>
        <a:noFill/>
        <a:ln w="9525">
          <a:noFill/>
          <a:miter lim="800000"/>
          <a:headEnd/>
          <a:tailEnd/>
        </a:ln>
      </xdr:spPr>
    </xdr:pic>
    <xdr:clientData/>
  </xdr:twoCellAnchor>
  <xdr:twoCellAnchor editAs="oneCell">
    <xdr:from>
      <xdr:col>33</xdr:col>
      <xdr:colOff>0</xdr:colOff>
      <xdr:row>1276</xdr:row>
      <xdr:rowOff>19050</xdr:rowOff>
    </xdr:from>
    <xdr:to>
      <xdr:col>33</xdr:col>
      <xdr:colOff>326390</xdr:colOff>
      <xdr:row>1277</xdr:row>
      <xdr:rowOff>130175</xdr:rowOff>
    </xdr:to>
    <xdr:pic>
      <xdr:nvPicPr>
        <xdr:cNvPr id="101" name="Picture 3" descr="saraswati 2.jpg"/>
        <xdr:cNvPicPr>
          <a:picLocks noChangeAspect="1"/>
        </xdr:cNvPicPr>
      </xdr:nvPicPr>
      <xdr:blipFill>
        <a:blip xmlns:r="http://schemas.openxmlformats.org/officeDocument/2006/relationships" r:embed="rId1"/>
        <a:srcRect/>
        <a:stretch>
          <a:fillRect/>
        </a:stretch>
      </xdr:blipFill>
      <xdr:spPr bwMode="auto">
        <a:xfrm>
          <a:off x="9345706" y="27316579"/>
          <a:ext cx="326390" cy="346449"/>
        </a:xfrm>
        <a:prstGeom prst="rect">
          <a:avLst/>
        </a:prstGeom>
        <a:noFill/>
        <a:ln w="9525">
          <a:noFill/>
          <a:miter lim="800000"/>
          <a:headEnd/>
          <a:tailEnd/>
        </a:ln>
      </xdr:spPr>
    </xdr:pic>
    <xdr:clientData/>
  </xdr:twoCellAnchor>
  <xdr:twoCellAnchor editAs="oneCell">
    <xdr:from>
      <xdr:col>15</xdr:col>
      <xdr:colOff>0</xdr:colOff>
      <xdr:row>1305</xdr:row>
      <xdr:rowOff>19050</xdr:rowOff>
    </xdr:from>
    <xdr:to>
      <xdr:col>15</xdr:col>
      <xdr:colOff>326390</xdr:colOff>
      <xdr:row>1306</xdr:row>
      <xdr:rowOff>130176</xdr:rowOff>
    </xdr:to>
    <xdr:pic>
      <xdr:nvPicPr>
        <xdr:cNvPr id="102" name="Picture 3" descr="saraswati 2.jpg"/>
        <xdr:cNvPicPr>
          <a:picLocks noChangeAspect="1"/>
        </xdr:cNvPicPr>
      </xdr:nvPicPr>
      <xdr:blipFill>
        <a:blip xmlns:r="http://schemas.openxmlformats.org/officeDocument/2006/relationships" r:embed="rId1"/>
        <a:srcRect/>
        <a:stretch>
          <a:fillRect/>
        </a:stretch>
      </xdr:blipFill>
      <xdr:spPr bwMode="auto">
        <a:xfrm>
          <a:off x="4471147" y="34140962"/>
          <a:ext cx="326390" cy="346448"/>
        </a:xfrm>
        <a:prstGeom prst="rect">
          <a:avLst/>
        </a:prstGeom>
        <a:noFill/>
        <a:ln w="9525">
          <a:noFill/>
          <a:miter lim="800000"/>
          <a:headEnd/>
          <a:tailEnd/>
        </a:ln>
      </xdr:spPr>
    </xdr:pic>
    <xdr:clientData/>
  </xdr:twoCellAnchor>
  <xdr:twoCellAnchor editAs="oneCell">
    <xdr:from>
      <xdr:col>33</xdr:col>
      <xdr:colOff>0</xdr:colOff>
      <xdr:row>1305</xdr:row>
      <xdr:rowOff>19050</xdr:rowOff>
    </xdr:from>
    <xdr:to>
      <xdr:col>33</xdr:col>
      <xdr:colOff>326390</xdr:colOff>
      <xdr:row>1306</xdr:row>
      <xdr:rowOff>130176</xdr:rowOff>
    </xdr:to>
    <xdr:pic>
      <xdr:nvPicPr>
        <xdr:cNvPr id="103" name="Picture 3" descr="saraswati 2.jpg"/>
        <xdr:cNvPicPr>
          <a:picLocks noChangeAspect="1"/>
        </xdr:cNvPicPr>
      </xdr:nvPicPr>
      <xdr:blipFill>
        <a:blip xmlns:r="http://schemas.openxmlformats.org/officeDocument/2006/relationships" r:embed="rId1"/>
        <a:srcRect/>
        <a:stretch>
          <a:fillRect/>
        </a:stretch>
      </xdr:blipFill>
      <xdr:spPr bwMode="auto">
        <a:xfrm>
          <a:off x="9345706" y="34140962"/>
          <a:ext cx="326390" cy="346448"/>
        </a:xfrm>
        <a:prstGeom prst="rect">
          <a:avLst/>
        </a:prstGeom>
        <a:noFill/>
        <a:ln w="9525">
          <a:noFill/>
          <a:miter lim="800000"/>
          <a:headEnd/>
          <a:tailEnd/>
        </a:ln>
      </xdr:spPr>
    </xdr:pic>
    <xdr:clientData/>
  </xdr:twoCellAnchor>
  <xdr:twoCellAnchor editAs="oneCell">
    <xdr:from>
      <xdr:col>15</xdr:col>
      <xdr:colOff>0</xdr:colOff>
      <xdr:row>1334</xdr:row>
      <xdr:rowOff>19050</xdr:rowOff>
    </xdr:from>
    <xdr:to>
      <xdr:col>15</xdr:col>
      <xdr:colOff>326390</xdr:colOff>
      <xdr:row>1335</xdr:row>
      <xdr:rowOff>130174</xdr:rowOff>
    </xdr:to>
    <xdr:pic>
      <xdr:nvPicPr>
        <xdr:cNvPr id="104" name="Picture 103" descr="saraswati 2.jpg"/>
        <xdr:cNvPicPr>
          <a:picLocks noChangeAspect="1"/>
        </xdr:cNvPicPr>
      </xdr:nvPicPr>
      <xdr:blipFill>
        <a:blip xmlns:r="http://schemas.openxmlformats.org/officeDocument/2006/relationships" r:embed="rId1"/>
        <a:srcRect/>
        <a:stretch>
          <a:fillRect/>
        </a:stretch>
      </xdr:blipFill>
      <xdr:spPr bwMode="auto">
        <a:xfrm>
          <a:off x="4471147" y="40965344"/>
          <a:ext cx="326390" cy="346449"/>
        </a:xfrm>
        <a:prstGeom prst="rect">
          <a:avLst/>
        </a:prstGeom>
        <a:noFill/>
        <a:ln w="9525">
          <a:noFill/>
          <a:miter lim="800000"/>
          <a:headEnd/>
          <a:tailEnd/>
        </a:ln>
      </xdr:spPr>
    </xdr:pic>
    <xdr:clientData/>
  </xdr:twoCellAnchor>
  <xdr:twoCellAnchor editAs="oneCell">
    <xdr:from>
      <xdr:col>33</xdr:col>
      <xdr:colOff>0</xdr:colOff>
      <xdr:row>1334</xdr:row>
      <xdr:rowOff>19050</xdr:rowOff>
    </xdr:from>
    <xdr:to>
      <xdr:col>33</xdr:col>
      <xdr:colOff>326390</xdr:colOff>
      <xdr:row>1335</xdr:row>
      <xdr:rowOff>130174</xdr:rowOff>
    </xdr:to>
    <xdr:pic>
      <xdr:nvPicPr>
        <xdr:cNvPr id="105" name="Picture 3" descr="saraswati 2.jpg"/>
        <xdr:cNvPicPr>
          <a:picLocks noChangeAspect="1"/>
        </xdr:cNvPicPr>
      </xdr:nvPicPr>
      <xdr:blipFill>
        <a:blip xmlns:r="http://schemas.openxmlformats.org/officeDocument/2006/relationships" r:embed="rId1"/>
        <a:srcRect/>
        <a:stretch>
          <a:fillRect/>
        </a:stretch>
      </xdr:blipFill>
      <xdr:spPr bwMode="auto">
        <a:xfrm>
          <a:off x="9345706" y="40965344"/>
          <a:ext cx="326390" cy="346449"/>
        </a:xfrm>
        <a:prstGeom prst="rect">
          <a:avLst/>
        </a:prstGeom>
        <a:noFill/>
        <a:ln w="9525">
          <a:noFill/>
          <a:miter lim="800000"/>
          <a:headEnd/>
          <a:tailEnd/>
        </a:ln>
      </xdr:spPr>
    </xdr:pic>
    <xdr:clientData/>
  </xdr:twoCellAnchor>
  <xdr:twoCellAnchor editAs="oneCell">
    <xdr:from>
      <xdr:col>15</xdr:col>
      <xdr:colOff>0</xdr:colOff>
      <xdr:row>1363</xdr:row>
      <xdr:rowOff>19050</xdr:rowOff>
    </xdr:from>
    <xdr:to>
      <xdr:col>15</xdr:col>
      <xdr:colOff>326390</xdr:colOff>
      <xdr:row>1364</xdr:row>
      <xdr:rowOff>130175</xdr:rowOff>
    </xdr:to>
    <xdr:pic>
      <xdr:nvPicPr>
        <xdr:cNvPr id="106" name="Picture 3" descr="saraswati 2.jpg"/>
        <xdr:cNvPicPr>
          <a:picLocks noChangeAspect="1"/>
        </xdr:cNvPicPr>
      </xdr:nvPicPr>
      <xdr:blipFill>
        <a:blip xmlns:r="http://schemas.openxmlformats.org/officeDocument/2006/relationships" r:embed="rId1"/>
        <a:srcRect/>
        <a:stretch>
          <a:fillRect/>
        </a:stretch>
      </xdr:blipFill>
      <xdr:spPr bwMode="auto">
        <a:xfrm>
          <a:off x="4471147" y="47789726"/>
          <a:ext cx="326390" cy="346449"/>
        </a:xfrm>
        <a:prstGeom prst="rect">
          <a:avLst/>
        </a:prstGeom>
        <a:noFill/>
        <a:ln w="9525">
          <a:noFill/>
          <a:miter lim="800000"/>
          <a:headEnd/>
          <a:tailEnd/>
        </a:ln>
      </xdr:spPr>
    </xdr:pic>
    <xdr:clientData/>
  </xdr:twoCellAnchor>
  <xdr:twoCellAnchor editAs="oneCell">
    <xdr:from>
      <xdr:col>33</xdr:col>
      <xdr:colOff>0</xdr:colOff>
      <xdr:row>1363</xdr:row>
      <xdr:rowOff>19050</xdr:rowOff>
    </xdr:from>
    <xdr:to>
      <xdr:col>33</xdr:col>
      <xdr:colOff>326390</xdr:colOff>
      <xdr:row>1364</xdr:row>
      <xdr:rowOff>130175</xdr:rowOff>
    </xdr:to>
    <xdr:pic>
      <xdr:nvPicPr>
        <xdr:cNvPr id="107" name="Picture 3" descr="saraswati 2.jpg"/>
        <xdr:cNvPicPr>
          <a:picLocks noChangeAspect="1"/>
        </xdr:cNvPicPr>
      </xdr:nvPicPr>
      <xdr:blipFill>
        <a:blip xmlns:r="http://schemas.openxmlformats.org/officeDocument/2006/relationships" r:embed="rId1"/>
        <a:srcRect/>
        <a:stretch>
          <a:fillRect/>
        </a:stretch>
      </xdr:blipFill>
      <xdr:spPr bwMode="auto">
        <a:xfrm>
          <a:off x="9345706" y="47789726"/>
          <a:ext cx="326390" cy="346449"/>
        </a:xfrm>
        <a:prstGeom prst="rect">
          <a:avLst/>
        </a:prstGeom>
        <a:noFill/>
        <a:ln w="9525">
          <a:noFill/>
          <a:miter lim="800000"/>
          <a:headEnd/>
          <a:tailEnd/>
        </a:ln>
      </xdr:spPr>
    </xdr:pic>
    <xdr:clientData/>
  </xdr:twoCellAnchor>
  <xdr:twoCellAnchor editAs="oneCell">
    <xdr:from>
      <xdr:col>15</xdr:col>
      <xdr:colOff>0</xdr:colOff>
      <xdr:row>1392</xdr:row>
      <xdr:rowOff>19050</xdr:rowOff>
    </xdr:from>
    <xdr:to>
      <xdr:col>15</xdr:col>
      <xdr:colOff>326390</xdr:colOff>
      <xdr:row>1393</xdr:row>
      <xdr:rowOff>130176</xdr:rowOff>
    </xdr:to>
    <xdr:pic>
      <xdr:nvPicPr>
        <xdr:cNvPr id="108" name="Picture 3" descr="saraswati 2.jpg"/>
        <xdr:cNvPicPr>
          <a:picLocks noChangeAspect="1"/>
        </xdr:cNvPicPr>
      </xdr:nvPicPr>
      <xdr:blipFill>
        <a:blip xmlns:r="http://schemas.openxmlformats.org/officeDocument/2006/relationships" r:embed="rId1"/>
        <a:srcRect/>
        <a:stretch>
          <a:fillRect/>
        </a:stretch>
      </xdr:blipFill>
      <xdr:spPr bwMode="auto">
        <a:xfrm>
          <a:off x="4471147" y="54614109"/>
          <a:ext cx="326390" cy="346448"/>
        </a:xfrm>
        <a:prstGeom prst="rect">
          <a:avLst/>
        </a:prstGeom>
        <a:noFill/>
        <a:ln w="9525">
          <a:noFill/>
          <a:miter lim="800000"/>
          <a:headEnd/>
          <a:tailEnd/>
        </a:ln>
      </xdr:spPr>
    </xdr:pic>
    <xdr:clientData/>
  </xdr:twoCellAnchor>
  <xdr:twoCellAnchor editAs="oneCell">
    <xdr:from>
      <xdr:col>33</xdr:col>
      <xdr:colOff>0</xdr:colOff>
      <xdr:row>1392</xdr:row>
      <xdr:rowOff>19050</xdr:rowOff>
    </xdr:from>
    <xdr:to>
      <xdr:col>33</xdr:col>
      <xdr:colOff>326390</xdr:colOff>
      <xdr:row>1393</xdr:row>
      <xdr:rowOff>130176</xdr:rowOff>
    </xdr:to>
    <xdr:pic>
      <xdr:nvPicPr>
        <xdr:cNvPr id="109" name="Picture 3" descr="saraswati 2.jpg"/>
        <xdr:cNvPicPr>
          <a:picLocks noChangeAspect="1"/>
        </xdr:cNvPicPr>
      </xdr:nvPicPr>
      <xdr:blipFill>
        <a:blip xmlns:r="http://schemas.openxmlformats.org/officeDocument/2006/relationships" r:embed="rId1"/>
        <a:srcRect/>
        <a:stretch>
          <a:fillRect/>
        </a:stretch>
      </xdr:blipFill>
      <xdr:spPr bwMode="auto">
        <a:xfrm>
          <a:off x="9345706" y="54614109"/>
          <a:ext cx="326390" cy="346448"/>
        </a:xfrm>
        <a:prstGeom prst="rect">
          <a:avLst/>
        </a:prstGeom>
        <a:noFill/>
        <a:ln w="9525">
          <a:noFill/>
          <a:miter lim="800000"/>
          <a:headEnd/>
          <a:tailEnd/>
        </a:ln>
      </xdr:spPr>
    </xdr:pic>
    <xdr:clientData/>
  </xdr:twoCellAnchor>
  <xdr:twoCellAnchor editAs="oneCell">
    <xdr:from>
      <xdr:col>15</xdr:col>
      <xdr:colOff>0</xdr:colOff>
      <xdr:row>1421</xdr:row>
      <xdr:rowOff>19050</xdr:rowOff>
    </xdr:from>
    <xdr:to>
      <xdr:col>15</xdr:col>
      <xdr:colOff>326390</xdr:colOff>
      <xdr:row>1422</xdr:row>
      <xdr:rowOff>130174</xdr:rowOff>
    </xdr:to>
    <xdr:pic>
      <xdr:nvPicPr>
        <xdr:cNvPr id="110" name="Picture 109" descr="saraswati 2.jpg"/>
        <xdr:cNvPicPr>
          <a:picLocks noChangeAspect="1"/>
        </xdr:cNvPicPr>
      </xdr:nvPicPr>
      <xdr:blipFill>
        <a:blip xmlns:r="http://schemas.openxmlformats.org/officeDocument/2006/relationships" r:embed="rId1"/>
        <a:srcRect/>
        <a:stretch>
          <a:fillRect/>
        </a:stretch>
      </xdr:blipFill>
      <xdr:spPr bwMode="auto">
        <a:xfrm>
          <a:off x="4471147" y="61438491"/>
          <a:ext cx="326390" cy="346449"/>
        </a:xfrm>
        <a:prstGeom prst="rect">
          <a:avLst/>
        </a:prstGeom>
        <a:noFill/>
        <a:ln w="9525">
          <a:noFill/>
          <a:miter lim="800000"/>
          <a:headEnd/>
          <a:tailEnd/>
        </a:ln>
      </xdr:spPr>
    </xdr:pic>
    <xdr:clientData/>
  </xdr:twoCellAnchor>
  <xdr:twoCellAnchor editAs="oneCell">
    <xdr:from>
      <xdr:col>33</xdr:col>
      <xdr:colOff>0</xdr:colOff>
      <xdr:row>1421</xdr:row>
      <xdr:rowOff>19050</xdr:rowOff>
    </xdr:from>
    <xdr:to>
      <xdr:col>33</xdr:col>
      <xdr:colOff>326390</xdr:colOff>
      <xdr:row>1422</xdr:row>
      <xdr:rowOff>130174</xdr:rowOff>
    </xdr:to>
    <xdr:pic>
      <xdr:nvPicPr>
        <xdr:cNvPr id="111" name="Picture 3" descr="saraswati 2.jpg"/>
        <xdr:cNvPicPr>
          <a:picLocks noChangeAspect="1"/>
        </xdr:cNvPicPr>
      </xdr:nvPicPr>
      <xdr:blipFill>
        <a:blip xmlns:r="http://schemas.openxmlformats.org/officeDocument/2006/relationships" r:embed="rId1"/>
        <a:srcRect/>
        <a:stretch>
          <a:fillRect/>
        </a:stretch>
      </xdr:blipFill>
      <xdr:spPr bwMode="auto">
        <a:xfrm>
          <a:off x="9345706" y="61438491"/>
          <a:ext cx="326390" cy="346449"/>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355604</xdr:colOff>
      <xdr:row>0</xdr:row>
      <xdr:rowOff>120647</xdr:rowOff>
    </xdr:from>
    <xdr:to>
      <xdr:col>21</xdr:col>
      <xdr:colOff>364072</xdr:colOff>
      <xdr:row>3</xdr:row>
      <xdr:rowOff>42328</xdr:rowOff>
    </xdr:to>
    <xdr:pic>
      <xdr:nvPicPr>
        <xdr:cNvPr id="2"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120647"/>
          <a:ext cx="516468" cy="531281"/>
        </a:xfrm>
        <a:prstGeom prst="rect">
          <a:avLst/>
        </a:prstGeom>
        <a:noFill/>
        <a:ln w="9525">
          <a:noFill/>
          <a:miter lim="800000"/>
          <a:headEnd/>
          <a:tailEnd/>
        </a:ln>
      </xdr:spPr>
    </xdr:pic>
    <xdr:clientData/>
  </xdr:twoCellAnchor>
  <xdr:twoCellAnchor editAs="oneCell">
    <xdr:from>
      <xdr:col>20</xdr:col>
      <xdr:colOff>355604</xdr:colOff>
      <xdr:row>32</xdr:row>
      <xdr:rowOff>120647</xdr:rowOff>
    </xdr:from>
    <xdr:to>
      <xdr:col>21</xdr:col>
      <xdr:colOff>364072</xdr:colOff>
      <xdr:row>35</xdr:row>
      <xdr:rowOff>42328</xdr:rowOff>
    </xdr:to>
    <xdr:pic>
      <xdr:nvPicPr>
        <xdr:cNvPr id="3"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6623047"/>
          <a:ext cx="516468" cy="531281"/>
        </a:xfrm>
        <a:prstGeom prst="rect">
          <a:avLst/>
        </a:prstGeom>
        <a:noFill/>
        <a:ln w="9525">
          <a:noFill/>
          <a:miter lim="800000"/>
          <a:headEnd/>
          <a:tailEnd/>
        </a:ln>
      </xdr:spPr>
    </xdr:pic>
    <xdr:clientData/>
  </xdr:twoCellAnchor>
  <xdr:twoCellAnchor editAs="oneCell">
    <xdr:from>
      <xdr:col>20</xdr:col>
      <xdr:colOff>355604</xdr:colOff>
      <xdr:row>64</xdr:row>
      <xdr:rowOff>120647</xdr:rowOff>
    </xdr:from>
    <xdr:to>
      <xdr:col>21</xdr:col>
      <xdr:colOff>364072</xdr:colOff>
      <xdr:row>67</xdr:row>
      <xdr:rowOff>42328</xdr:rowOff>
    </xdr:to>
    <xdr:pic>
      <xdr:nvPicPr>
        <xdr:cNvPr id="4"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13125447"/>
          <a:ext cx="516468" cy="531281"/>
        </a:xfrm>
        <a:prstGeom prst="rect">
          <a:avLst/>
        </a:prstGeom>
        <a:noFill/>
        <a:ln w="9525">
          <a:noFill/>
          <a:miter lim="800000"/>
          <a:headEnd/>
          <a:tailEnd/>
        </a:ln>
      </xdr:spPr>
    </xdr:pic>
    <xdr:clientData/>
  </xdr:twoCellAnchor>
  <xdr:twoCellAnchor editAs="oneCell">
    <xdr:from>
      <xdr:col>20</xdr:col>
      <xdr:colOff>355604</xdr:colOff>
      <xdr:row>96</xdr:row>
      <xdr:rowOff>120647</xdr:rowOff>
    </xdr:from>
    <xdr:to>
      <xdr:col>21</xdr:col>
      <xdr:colOff>364072</xdr:colOff>
      <xdr:row>99</xdr:row>
      <xdr:rowOff>42328</xdr:rowOff>
    </xdr:to>
    <xdr:pic>
      <xdr:nvPicPr>
        <xdr:cNvPr id="5"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19627847"/>
          <a:ext cx="516468" cy="531281"/>
        </a:xfrm>
        <a:prstGeom prst="rect">
          <a:avLst/>
        </a:prstGeom>
        <a:noFill/>
        <a:ln w="9525">
          <a:noFill/>
          <a:miter lim="800000"/>
          <a:headEnd/>
          <a:tailEnd/>
        </a:ln>
      </xdr:spPr>
    </xdr:pic>
    <xdr:clientData/>
  </xdr:twoCellAnchor>
  <xdr:twoCellAnchor editAs="oneCell">
    <xdr:from>
      <xdr:col>20</xdr:col>
      <xdr:colOff>355604</xdr:colOff>
      <xdr:row>128</xdr:row>
      <xdr:rowOff>120647</xdr:rowOff>
    </xdr:from>
    <xdr:to>
      <xdr:col>21</xdr:col>
      <xdr:colOff>364072</xdr:colOff>
      <xdr:row>131</xdr:row>
      <xdr:rowOff>42328</xdr:rowOff>
    </xdr:to>
    <xdr:pic>
      <xdr:nvPicPr>
        <xdr:cNvPr id="6"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26130247"/>
          <a:ext cx="516468" cy="531281"/>
        </a:xfrm>
        <a:prstGeom prst="rect">
          <a:avLst/>
        </a:prstGeom>
        <a:noFill/>
        <a:ln w="9525">
          <a:noFill/>
          <a:miter lim="800000"/>
          <a:headEnd/>
          <a:tailEnd/>
        </a:ln>
      </xdr:spPr>
    </xdr:pic>
    <xdr:clientData/>
  </xdr:twoCellAnchor>
  <xdr:twoCellAnchor editAs="oneCell">
    <xdr:from>
      <xdr:col>20</xdr:col>
      <xdr:colOff>355604</xdr:colOff>
      <xdr:row>160</xdr:row>
      <xdr:rowOff>120647</xdr:rowOff>
    </xdr:from>
    <xdr:to>
      <xdr:col>21</xdr:col>
      <xdr:colOff>364072</xdr:colOff>
      <xdr:row>163</xdr:row>
      <xdr:rowOff>42328</xdr:rowOff>
    </xdr:to>
    <xdr:pic>
      <xdr:nvPicPr>
        <xdr:cNvPr id="7"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32632647"/>
          <a:ext cx="516468" cy="531281"/>
        </a:xfrm>
        <a:prstGeom prst="rect">
          <a:avLst/>
        </a:prstGeom>
        <a:noFill/>
        <a:ln w="9525">
          <a:noFill/>
          <a:miter lim="800000"/>
          <a:headEnd/>
          <a:tailEnd/>
        </a:ln>
      </xdr:spPr>
    </xdr:pic>
    <xdr:clientData/>
  </xdr:twoCellAnchor>
  <xdr:twoCellAnchor editAs="oneCell">
    <xdr:from>
      <xdr:col>20</xdr:col>
      <xdr:colOff>355604</xdr:colOff>
      <xdr:row>192</xdr:row>
      <xdr:rowOff>120647</xdr:rowOff>
    </xdr:from>
    <xdr:to>
      <xdr:col>21</xdr:col>
      <xdr:colOff>364072</xdr:colOff>
      <xdr:row>195</xdr:row>
      <xdr:rowOff>42328</xdr:rowOff>
    </xdr:to>
    <xdr:pic>
      <xdr:nvPicPr>
        <xdr:cNvPr id="8"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39135047"/>
          <a:ext cx="516468" cy="531281"/>
        </a:xfrm>
        <a:prstGeom prst="rect">
          <a:avLst/>
        </a:prstGeom>
        <a:noFill/>
        <a:ln w="9525">
          <a:noFill/>
          <a:miter lim="800000"/>
          <a:headEnd/>
          <a:tailEnd/>
        </a:ln>
      </xdr:spPr>
    </xdr:pic>
    <xdr:clientData/>
  </xdr:twoCellAnchor>
  <xdr:twoCellAnchor editAs="oneCell">
    <xdr:from>
      <xdr:col>20</xdr:col>
      <xdr:colOff>355604</xdr:colOff>
      <xdr:row>224</xdr:row>
      <xdr:rowOff>120647</xdr:rowOff>
    </xdr:from>
    <xdr:to>
      <xdr:col>21</xdr:col>
      <xdr:colOff>364072</xdr:colOff>
      <xdr:row>227</xdr:row>
      <xdr:rowOff>42328</xdr:rowOff>
    </xdr:to>
    <xdr:pic>
      <xdr:nvPicPr>
        <xdr:cNvPr id="9" name="Picture 8" descr="saraswati 2.jpg"/>
        <xdr:cNvPicPr>
          <a:picLocks noChangeAspect="1"/>
        </xdr:cNvPicPr>
      </xdr:nvPicPr>
      <xdr:blipFill>
        <a:blip xmlns:r="http://schemas.openxmlformats.org/officeDocument/2006/relationships" r:embed="rId1"/>
        <a:srcRect/>
        <a:stretch>
          <a:fillRect/>
        </a:stretch>
      </xdr:blipFill>
      <xdr:spPr bwMode="auto">
        <a:xfrm>
          <a:off x="8796871" y="45637447"/>
          <a:ext cx="516468" cy="531281"/>
        </a:xfrm>
        <a:prstGeom prst="rect">
          <a:avLst/>
        </a:prstGeom>
        <a:noFill/>
        <a:ln w="9525">
          <a:noFill/>
          <a:miter lim="800000"/>
          <a:headEnd/>
          <a:tailEnd/>
        </a:ln>
      </xdr:spPr>
    </xdr:pic>
    <xdr:clientData/>
  </xdr:twoCellAnchor>
  <xdr:twoCellAnchor editAs="oneCell">
    <xdr:from>
      <xdr:col>20</xdr:col>
      <xdr:colOff>355604</xdr:colOff>
      <xdr:row>256</xdr:row>
      <xdr:rowOff>120647</xdr:rowOff>
    </xdr:from>
    <xdr:to>
      <xdr:col>21</xdr:col>
      <xdr:colOff>364072</xdr:colOff>
      <xdr:row>259</xdr:row>
      <xdr:rowOff>42328</xdr:rowOff>
    </xdr:to>
    <xdr:pic>
      <xdr:nvPicPr>
        <xdr:cNvPr id="10"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52139847"/>
          <a:ext cx="516468" cy="531281"/>
        </a:xfrm>
        <a:prstGeom prst="rect">
          <a:avLst/>
        </a:prstGeom>
        <a:noFill/>
        <a:ln w="9525">
          <a:noFill/>
          <a:miter lim="800000"/>
          <a:headEnd/>
          <a:tailEnd/>
        </a:ln>
      </xdr:spPr>
    </xdr:pic>
    <xdr:clientData/>
  </xdr:twoCellAnchor>
  <xdr:twoCellAnchor editAs="oneCell">
    <xdr:from>
      <xdr:col>20</xdr:col>
      <xdr:colOff>355604</xdr:colOff>
      <xdr:row>288</xdr:row>
      <xdr:rowOff>120647</xdr:rowOff>
    </xdr:from>
    <xdr:to>
      <xdr:col>21</xdr:col>
      <xdr:colOff>364072</xdr:colOff>
      <xdr:row>291</xdr:row>
      <xdr:rowOff>42328</xdr:rowOff>
    </xdr:to>
    <xdr:pic>
      <xdr:nvPicPr>
        <xdr:cNvPr id="11"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58642247"/>
          <a:ext cx="516468" cy="531281"/>
        </a:xfrm>
        <a:prstGeom prst="rect">
          <a:avLst/>
        </a:prstGeom>
        <a:noFill/>
        <a:ln w="9525">
          <a:noFill/>
          <a:miter lim="800000"/>
          <a:headEnd/>
          <a:tailEnd/>
        </a:ln>
      </xdr:spPr>
    </xdr:pic>
    <xdr:clientData/>
  </xdr:twoCellAnchor>
  <xdr:twoCellAnchor editAs="oneCell">
    <xdr:from>
      <xdr:col>20</xdr:col>
      <xdr:colOff>355604</xdr:colOff>
      <xdr:row>320</xdr:row>
      <xdr:rowOff>120647</xdr:rowOff>
    </xdr:from>
    <xdr:to>
      <xdr:col>21</xdr:col>
      <xdr:colOff>364072</xdr:colOff>
      <xdr:row>323</xdr:row>
      <xdr:rowOff>42328</xdr:rowOff>
    </xdr:to>
    <xdr:pic>
      <xdr:nvPicPr>
        <xdr:cNvPr id="12"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120647"/>
          <a:ext cx="516468" cy="531281"/>
        </a:xfrm>
        <a:prstGeom prst="rect">
          <a:avLst/>
        </a:prstGeom>
        <a:noFill/>
        <a:ln w="9525">
          <a:noFill/>
          <a:miter lim="800000"/>
          <a:headEnd/>
          <a:tailEnd/>
        </a:ln>
      </xdr:spPr>
    </xdr:pic>
    <xdr:clientData/>
  </xdr:twoCellAnchor>
  <xdr:twoCellAnchor editAs="oneCell">
    <xdr:from>
      <xdr:col>20</xdr:col>
      <xdr:colOff>355604</xdr:colOff>
      <xdr:row>352</xdr:row>
      <xdr:rowOff>120647</xdr:rowOff>
    </xdr:from>
    <xdr:to>
      <xdr:col>21</xdr:col>
      <xdr:colOff>364072</xdr:colOff>
      <xdr:row>355</xdr:row>
      <xdr:rowOff>42328</xdr:rowOff>
    </xdr:to>
    <xdr:pic>
      <xdr:nvPicPr>
        <xdr:cNvPr id="13"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6623047"/>
          <a:ext cx="516468" cy="531281"/>
        </a:xfrm>
        <a:prstGeom prst="rect">
          <a:avLst/>
        </a:prstGeom>
        <a:noFill/>
        <a:ln w="9525">
          <a:noFill/>
          <a:miter lim="800000"/>
          <a:headEnd/>
          <a:tailEnd/>
        </a:ln>
      </xdr:spPr>
    </xdr:pic>
    <xdr:clientData/>
  </xdr:twoCellAnchor>
  <xdr:twoCellAnchor editAs="oneCell">
    <xdr:from>
      <xdr:col>20</xdr:col>
      <xdr:colOff>355604</xdr:colOff>
      <xdr:row>384</xdr:row>
      <xdr:rowOff>120647</xdr:rowOff>
    </xdr:from>
    <xdr:to>
      <xdr:col>21</xdr:col>
      <xdr:colOff>364072</xdr:colOff>
      <xdr:row>387</xdr:row>
      <xdr:rowOff>42328</xdr:rowOff>
    </xdr:to>
    <xdr:pic>
      <xdr:nvPicPr>
        <xdr:cNvPr id="14" name="Picture 13" descr="saraswati 2.jpg"/>
        <xdr:cNvPicPr>
          <a:picLocks noChangeAspect="1"/>
        </xdr:cNvPicPr>
      </xdr:nvPicPr>
      <xdr:blipFill>
        <a:blip xmlns:r="http://schemas.openxmlformats.org/officeDocument/2006/relationships" r:embed="rId1"/>
        <a:srcRect/>
        <a:stretch>
          <a:fillRect/>
        </a:stretch>
      </xdr:blipFill>
      <xdr:spPr bwMode="auto">
        <a:xfrm>
          <a:off x="8796871" y="13125447"/>
          <a:ext cx="516468" cy="531281"/>
        </a:xfrm>
        <a:prstGeom prst="rect">
          <a:avLst/>
        </a:prstGeom>
        <a:noFill/>
        <a:ln w="9525">
          <a:noFill/>
          <a:miter lim="800000"/>
          <a:headEnd/>
          <a:tailEnd/>
        </a:ln>
      </xdr:spPr>
    </xdr:pic>
    <xdr:clientData/>
  </xdr:twoCellAnchor>
  <xdr:twoCellAnchor editAs="oneCell">
    <xdr:from>
      <xdr:col>20</xdr:col>
      <xdr:colOff>355604</xdr:colOff>
      <xdr:row>416</xdr:row>
      <xdr:rowOff>120647</xdr:rowOff>
    </xdr:from>
    <xdr:to>
      <xdr:col>21</xdr:col>
      <xdr:colOff>364072</xdr:colOff>
      <xdr:row>419</xdr:row>
      <xdr:rowOff>42328</xdr:rowOff>
    </xdr:to>
    <xdr:pic>
      <xdr:nvPicPr>
        <xdr:cNvPr id="15"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19627847"/>
          <a:ext cx="516468" cy="531281"/>
        </a:xfrm>
        <a:prstGeom prst="rect">
          <a:avLst/>
        </a:prstGeom>
        <a:noFill/>
        <a:ln w="9525">
          <a:noFill/>
          <a:miter lim="800000"/>
          <a:headEnd/>
          <a:tailEnd/>
        </a:ln>
      </xdr:spPr>
    </xdr:pic>
    <xdr:clientData/>
  </xdr:twoCellAnchor>
  <xdr:twoCellAnchor editAs="oneCell">
    <xdr:from>
      <xdr:col>20</xdr:col>
      <xdr:colOff>355604</xdr:colOff>
      <xdr:row>448</xdr:row>
      <xdr:rowOff>120647</xdr:rowOff>
    </xdr:from>
    <xdr:to>
      <xdr:col>21</xdr:col>
      <xdr:colOff>364072</xdr:colOff>
      <xdr:row>451</xdr:row>
      <xdr:rowOff>42328</xdr:rowOff>
    </xdr:to>
    <xdr:pic>
      <xdr:nvPicPr>
        <xdr:cNvPr id="16"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26130247"/>
          <a:ext cx="516468" cy="531281"/>
        </a:xfrm>
        <a:prstGeom prst="rect">
          <a:avLst/>
        </a:prstGeom>
        <a:noFill/>
        <a:ln w="9525">
          <a:noFill/>
          <a:miter lim="800000"/>
          <a:headEnd/>
          <a:tailEnd/>
        </a:ln>
      </xdr:spPr>
    </xdr:pic>
    <xdr:clientData/>
  </xdr:twoCellAnchor>
  <xdr:twoCellAnchor editAs="oneCell">
    <xdr:from>
      <xdr:col>20</xdr:col>
      <xdr:colOff>355604</xdr:colOff>
      <xdr:row>480</xdr:row>
      <xdr:rowOff>120647</xdr:rowOff>
    </xdr:from>
    <xdr:to>
      <xdr:col>21</xdr:col>
      <xdr:colOff>364072</xdr:colOff>
      <xdr:row>483</xdr:row>
      <xdr:rowOff>42328</xdr:rowOff>
    </xdr:to>
    <xdr:pic>
      <xdr:nvPicPr>
        <xdr:cNvPr id="17"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32632647"/>
          <a:ext cx="516468" cy="531281"/>
        </a:xfrm>
        <a:prstGeom prst="rect">
          <a:avLst/>
        </a:prstGeom>
        <a:noFill/>
        <a:ln w="9525">
          <a:noFill/>
          <a:miter lim="800000"/>
          <a:headEnd/>
          <a:tailEnd/>
        </a:ln>
      </xdr:spPr>
    </xdr:pic>
    <xdr:clientData/>
  </xdr:twoCellAnchor>
  <xdr:twoCellAnchor editAs="oneCell">
    <xdr:from>
      <xdr:col>20</xdr:col>
      <xdr:colOff>355604</xdr:colOff>
      <xdr:row>512</xdr:row>
      <xdr:rowOff>120647</xdr:rowOff>
    </xdr:from>
    <xdr:to>
      <xdr:col>21</xdr:col>
      <xdr:colOff>364072</xdr:colOff>
      <xdr:row>515</xdr:row>
      <xdr:rowOff>42328</xdr:rowOff>
    </xdr:to>
    <xdr:pic>
      <xdr:nvPicPr>
        <xdr:cNvPr id="18"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39135047"/>
          <a:ext cx="516468" cy="531281"/>
        </a:xfrm>
        <a:prstGeom prst="rect">
          <a:avLst/>
        </a:prstGeom>
        <a:noFill/>
        <a:ln w="9525">
          <a:noFill/>
          <a:miter lim="800000"/>
          <a:headEnd/>
          <a:tailEnd/>
        </a:ln>
      </xdr:spPr>
    </xdr:pic>
    <xdr:clientData/>
  </xdr:twoCellAnchor>
  <xdr:twoCellAnchor editAs="oneCell">
    <xdr:from>
      <xdr:col>20</xdr:col>
      <xdr:colOff>355604</xdr:colOff>
      <xdr:row>544</xdr:row>
      <xdr:rowOff>120647</xdr:rowOff>
    </xdr:from>
    <xdr:to>
      <xdr:col>21</xdr:col>
      <xdr:colOff>364072</xdr:colOff>
      <xdr:row>547</xdr:row>
      <xdr:rowOff>42328</xdr:rowOff>
    </xdr:to>
    <xdr:pic>
      <xdr:nvPicPr>
        <xdr:cNvPr id="19" name="Picture 18" descr="saraswati 2.jpg"/>
        <xdr:cNvPicPr>
          <a:picLocks noChangeAspect="1"/>
        </xdr:cNvPicPr>
      </xdr:nvPicPr>
      <xdr:blipFill>
        <a:blip xmlns:r="http://schemas.openxmlformats.org/officeDocument/2006/relationships" r:embed="rId1"/>
        <a:srcRect/>
        <a:stretch>
          <a:fillRect/>
        </a:stretch>
      </xdr:blipFill>
      <xdr:spPr bwMode="auto">
        <a:xfrm>
          <a:off x="8796871" y="45637447"/>
          <a:ext cx="516468" cy="531281"/>
        </a:xfrm>
        <a:prstGeom prst="rect">
          <a:avLst/>
        </a:prstGeom>
        <a:noFill/>
        <a:ln w="9525">
          <a:noFill/>
          <a:miter lim="800000"/>
          <a:headEnd/>
          <a:tailEnd/>
        </a:ln>
      </xdr:spPr>
    </xdr:pic>
    <xdr:clientData/>
  </xdr:twoCellAnchor>
  <xdr:twoCellAnchor editAs="oneCell">
    <xdr:from>
      <xdr:col>20</xdr:col>
      <xdr:colOff>355604</xdr:colOff>
      <xdr:row>576</xdr:row>
      <xdr:rowOff>120647</xdr:rowOff>
    </xdr:from>
    <xdr:to>
      <xdr:col>21</xdr:col>
      <xdr:colOff>364072</xdr:colOff>
      <xdr:row>579</xdr:row>
      <xdr:rowOff>42328</xdr:rowOff>
    </xdr:to>
    <xdr:pic>
      <xdr:nvPicPr>
        <xdr:cNvPr id="20"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52139847"/>
          <a:ext cx="516468" cy="531281"/>
        </a:xfrm>
        <a:prstGeom prst="rect">
          <a:avLst/>
        </a:prstGeom>
        <a:noFill/>
        <a:ln w="9525">
          <a:noFill/>
          <a:miter lim="800000"/>
          <a:headEnd/>
          <a:tailEnd/>
        </a:ln>
      </xdr:spPr>
    </xdr:pic>
    <xdr:clientData/>
  </xdr:twoCellAnchor>
  <xdr:twoCellAnchor editAs="oneCell">
    <xdr:from>
      <xdr:col>20</xdr:col>
      <xdr:colOff>355604</xdr:colOff>
      <xdr:row>608</xdr:row>
      <xdr:rowOff>120647</xdr:rowOff>
    </xdr:from>
    <xdr:to>
      <xdr:col>21</xdr:col>
      <xdr:colOff>364072</xdr:colOff>
      <xdr:row>611</xdr:row>
      <xdr:rowOff>42328</xdr:rowOff>
    </xdr:to>
    <xdr:pic>
      <xdr:nvPicPr>
        <xdr:cNvPr id="21"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58642247"/>
          <a:ext cx="516468" cy="531281"/>
        </a:xfrm>
        <a:prstGeom prst="rect">
          <a:avLst/>
        </a:prstGeom>
        <a:noFill/>
        <a:ln w="9525">
          <a:noFill/>
          <a:miter lim="800000"/>
          <a:headEnd/>
          <a:tailEnd/>
        </a:ln>
      </xdr:spPr>
    </xdr:pic>
    <xdr:clientData/>
  </xdr:twoCellAnchor>
  <xdr:twoCellAnchor editAs="oneCell">
    <xdr:from>
      <xdr:col>20</xdr:col>
      <xdr:colOff>355604</xdr:colOff>
      <xdr:row>640</xdr:row>
      <xdr:rowOff>120647</xdr:rowOff>
    </xdr:from>
    <xdr:to>
      <xdr:col>21</xdr:col>
      <xdr:colOff>364072</xdr:colOff>
      <xdr:row>643</xdr:row>
      <xdr:rowOff>42328</xdr:rowOff>
    </xdr:to>
    <xdr:pic>
      <xdr:nvPicPr>
        <xdr:cNvPr id="22"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120647"/>
          <a:ext cx="516468" cy="531281"/>
        </a:xfrm>
        <a:prstGeom prst="rect">
          <a:avLst/>
        </a:prstGeom>
        <a:noFill/>
        <a:ln w="9525">
          <a:noFill/>
          <a:miter lim="800000"/>
          <a:headEnd/>
          <a:tailEnd/>
        </a:ln>
      </xdr:spPr>
    </xdr:pic>
    <xdr:clientData/>
  </xdr:twoCellAnchor>
  <xdr:twoCellAnchor editAs="oneCell">
    <xdr:from>
      <xdr:col>20</xdr:col>
      <xdr:colOff>355604</xdr:colOff>
      <xdr:row>672</xdr:row>
      <xdr:rowOff>120647</xdr:rowOff>
    </xdr:from>
    <xdr:to>
      <xdr:col>21</xdr:col>
      <xdr:colOff>364072</xdr:colOff>
      <xdr:row>675</xdr:row>
      <xdr:rowOff>42328</xdr:rowOff>
    </xdr:to>
    <xdr:pic>
      <xdr:nvPicPr>
        <xdr:cNvPr id="23"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6623047"/>
          <a:ext cx="516468" cy="531281"/>
        </a:xfrm>
        <a:prstGeom prst="rect">
          <a:avLst/>
        </a:prstGeom>
        <a:noFill/>
        <a:ln w="9525">
          <a:noFill/>
          <a:miter lim="800000"/>
          <a:headEnd/>
          <a:tailEnd/>
        </a:ln>
      </xdr:spPr>
    </xdr:pic>
    <xdr:clientData/>
  </xdr:twoCellAnchor>
  <xdr:twoCellAnchor editAs="oneCell">
    <xdr:from>
      <xdr:col>20</xdr:col>
      <xdr:colOff>355604</xdr:colOff>
      <xdr:row>704</xdr:row>
      <xdr:rowOff>120647</xdr:rowOff>
    </xdr:from>
    <xdr:to>
      <xdr:col>21</xdr:col>
      <xdr:colOff>364072</xdr:colOff>
      <xdr:row>707</xdr:row>
      <xdr:rowOff>42328</xdr:rowOff>
    </xdr:to>
    <xdr:pic>
      <xdr:nvPicPr>
        <xdr:cNvPr id="24" name="Picture 23" descr="saraswati 2.jpg"/>
        <xdr:cNvPicPr>
          <a:picLocks noChangeAspect="1"/>
        </xdr:cNvPicPr>
      </xdr:nvPicPr>
      <xdr:blipFill>
        <a:blip xmlns:r="http://schemas.openxmlformats.org/officeDocument/2006/relationships" r:embed="rId1"/>
        <a:srcRect/>
        <a:stretch>
          <a:fillRect/>
        </a:stretch>
      </xdr:blipFill>
      <xdr:spPr bwMode="auto">
        <a:xfrm>
          <a:off x="8796871" y="13125447"/>
          <a:ext cx="516468" cy="531281"/>
        </a:xfrm>
        <a:prstGeom prst="rect">
          <a:avLst/>
        </a:prstGeom>
        <a:noFill/>
        <a:ln w="9525">
          <a:noFill/>
          <a:miter lim="800000"/>
          <a:headEnd/>
          <a:tailEnd/>
        </a:ln>
      </xdr:spPr>
    </xdr:pic>
    <xdr:clientData/>
  </xdr:twoCellAnchor>
  <xdr:twoCellAnchor editAs="oneCell">
    <xdr:from>
      <xdr:col>20</xdr:col>
      <xdr:colOff>355604</xdr:colOff>
      <xdr:row>736</xdr:row>
      <xdr:rowOff>120647</xdr:rowOff>
    </xdr:from>
    <xdr:to>
      <xdr:col>21</xdr:col>
      <xdr:colOff>364072</xdr:colOff>
      <xdr:row>739</xdr:row>
      <xdr:rowOff>42328</xdr:rowOff>
    </xdr:to>
    <xdr:pic>
      <xdr:nvPicPr>
        <xdr:cNvPr id="25"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19627847"/>
          <a:ext cx="516468" cy="531281"/>
        </a:xfrm>
        <a:prstGeom prst="rect">
          <a:avLst/>
        </a:prstGeom>
        <a:noFill/>
        <a:ln w="9525">
          <a:noFill/>
          <a:miter lim="800000"/>
          <a:headEnd/>
          <a:tailEnd/>
        </a:ln>
      </xdr:spPr>
    </xdr:pic>
    <xdr:clientData/>
  </xdr:twoCellAnchor>
  <xdr:twoCellAnchor editAs="oneCell">
    <xdr:from>
      <xdr:col>20</xdr:col>
      <xdr:colOff>355604</xdr:colOff>
      <xdr:row>768</xdr:row>
      <xdr:rowOff>120647</xdr:rowOff>
    </xdr:from>
    <xdr:to>
      <xdr:col>21</xdr:col>
      <xdr:colOff>364072</xdr:colOff>
      <xdr:row>771</xdr:row>
      <xdr:rowOff>42328</xdr:rowOff>
    </xdr:to>
    <xdr:pic>
      <xdr:nvPicPr>
        <xdr:cNvPr id="26"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26130247"/>
          <a:ext cx="516468" cy="531281"/>
        </a:xfrm>
        <a:prstGeom prst="rect">
          <a:avLst/>
        </a:prstGeom>
        <a:noFill/>
        <a:ln w="9525">
          <a:noFill/>
          <a:miter lim="800000"/>
          <a:headEnd/>
          <a:tailEnd/>
        </a:ln>
      </xdr:spPr>
    </xdr:pic>
    <xdr:clientData/>
  </xdr:twoCellAnchor>
  <xdr:twoCellAnchor editAs="oneCell">
    <xdr:from>
      <xdr:col>20</xdr:col>
      <xdr:colOff>355604</xdr:colOff>
      <xdr:row>800</xdr:row>
      <xdr:rowOff>120647</xdr:rowOff>
    </xdr:from>
    <xdr:to>
      <xdr:col>21</xdr:col>
      <xdr:colOff>364072</xdr:colOff>
      <xdr:row>803</xdr:row>
      <xdr:rowOff>42328</xdr:rowOff>
    </xdr:to>
    <xdr:pic>
      <xdr:nvPicPr>
        <xdr:cNvPr id="27"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32632647"/>
          <a:ext cx="516468" cy="531281"/>
        </a:xfrm>
        <a:prstGeom prst="rect">
          <a:avLst/>
        </a:prstGeom>
        <a:noFill/>
        <a:ln w="9525">
          <a:noFill/>
          <a:miter lim="800000"/>
          <a:headEnd/>
          <a:tailEnd/>
        </a:ln>
      </xdr:spPr>
    </xdr:pic>
    <xdr:clientData/>
  </xdr:twoCellAnchor>
  <xdr:twoCellAnchor editAs="oneCell">
    <xdr:from>
      <xdr:col>20</xdr:col>
      <xdr:colOff>355604</xdr:colOff>
      <xdr:row>832</xdr:row>
      <xdr:rowOff>120647</xdr:rowOff>
    </xdr:from>
    <xdr:to>
      <xdr:col>21</xdr:col>
      <xdr:colOff>364072</xdr:colOff>
      <xdr:row>835</xdr:row>
      <xdr:rowOff>42328</xdr:rowOff>
    </xdr:to>
    <xdr:pic>
      <xdr:nvPicPr>
        <xdr:cNvPr id="28"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39135047"/>
          <a:ext cx="516468" cy="531281"/>
        </a:xfrm>
        <a:prstGeom prst="rect">
          <a:avLst/>
        </a:prstGeom>
        <a:noFill/>
        <a:ln w="9525">
          <a:noFill/>
          <a:miter lim="800000"/>
          <a:headEnd/>
          <a:tailEnd/>
        </a:ln>
      </xdr:spPr>
    </xdr:pic>
    <xdr:clientData/>
  </xdr:twoCellAnchor>
  <xdr:twoCellAnchor editAs="oneCell">
    <xdr:from>
      <xdr:col>20</xdr:col>
      <xdr:colOff>355604</xdr:colOff>
      <xdr:row>864</xdr:row>
      <xdr:rowOff>120647</xdr:rowOff>
    </xdr:from>
    <xdr:to>
      <xdr:col>21</xdr:col>
      <xdr:colOff>364072</xdr:colOff>
      <xdr:row>867</xdr:row>
      <xdr:rowOff>42328</xdr:rowOff>
    </xdr:to>
    <xdr:pic>
      <xdr:nvPicPr>
        <xdr:cNvPr id="29" name="Picture 28" descr="saraswati 2.jpg"/>
        <xdr:cNvPicPr>
          <a:picLocks noChangeAspect="1"/>
        </xdr:cNvPicPr>
      </xdr:nvPicPr>
      <xdr:blipFill>
        <a:blip xmlns:r="http://schemas.openxmlformats.org/officeDocument/2006/relationships" r:embed="rId1"/>
        <a:srcRect/>
        <a:stretch>
          <a:fillRect/>
        </a:stretch>
      </xdr:blipFill>
      <xdr:spPr bwMode="auto">
        <a:xfrm>
          <a:off x="8796871" y="45637447"/>
          <a:ext cx="516468" cy="531281"/>
        </a:xfrm>
        <a:prstGeom prst="rect">
          <a:avLst/>
        </a:prstGeom>
        <a:noFill/>
        <a:ln w="9525">
          <a:noFill/>
          <a:miter lim="800000"/>
          <a:headEnd/>
          <a:tailEnd/>
        </a:ln>
      </xdr:spPr>
    </xdr:pic>
    <xdr:clientData/>
  </xdr:twoCellAnchor>
  <xdr:twoCellAnchor editAs="oneCell">
    <xdr:from>
      <xdr:col>20</xdr:col>
      <xdr:colOff>355604</xdr:colOff>
      <xdr:row>896</xdr:row>
      <xdr:rowOff>120647</xdr:rowOff>
    </xdr:from>
    <xdr:to>
      <xdr:col>21</xdr:col>
      <xdr:colOff>364072</xdr:colOff>
      <xdr:row>899</xdr:row>
      <xdr:rowOff>42328</xdr:rowOff>
    </xdr:to>
    <xdr:pic>
      <xdr:nvPicPr>
        <xdr:cNvPr id="30"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52139847"/>
          <a:ext cx="516468" cy="531281"/>
        </a:xfrm>
        <a:prstGeom prst="rect">
          <a:avLst/>
        </a:prstGeom>
        <a:noFill/>
        <a:ln w="9525">
          <a:noFill/>
          <a:miter lim="800000"/>
          <a:headEnd/>
          <a:tailEnd/>
        </a:ln>
      </xdr:spPr>
    </xdr:pic>
    <xdr:clientData/>
  </xdr:twoCellAnchor>
  <xdr:twoCellAnchor editAs="oneCell">
    <xdr:from>
      <xdr:col>20</xdr:col>
      <xdr:colOff>355604</xdr:colOff>
      <xdr:row>928</xdr:row>
      <xdr:rowOff>120647</xdr:rowOff>
    </xdr:from>
    <xdr:to>
      <xdr:col>21</xdr:col>
      <xdr:colOff>364072</xdr:colOff>
      <xdr:row>931</xdr:row>
      <xdr:rowOff>42328</xdr:rowOff>
    </xdr:to>
    <xdr:pic>
      <xdr:nvPicPr>
        <xdr:cNvPr id="31"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58642247"/>
          <a:ext cx="516468" cy="531281"/>
        </a:xfrm>
        <a:prstGeom prst="rect">
          <a:avLst/>
        </a:prstGeom>
        <a:noFill/>
        <a:ln w="9525">
          <a:noFill/>
          <a:miter lim="800000"/>
          <a:headEnd/>
          <a:tailEnd/>
        </a:ln>
      </xdr:spPr>
    </xdr:pic>
    <xdr:clientData/>
  </xdr:twoCellAnchor>
  <xdr:twoCellAnchor editAs="oneCell">
    <xdr:from>
      <xdr:col>20</xdr:col>
      <xdr:colOff>355604</xdr:colOff>
      <xdr:row>960</xdr:row>
      <xdr:rowOff>120647</xdr:rowOff>
    </xdr:from>
    <xdr:to>
      <xdr:col>21</xdr:col>
      <xdr:colOff>364072</xdr:colOff>
      <xdr:row>963</xdr:row>
      <xdr:rowOff>42328</xdr:rowOff>
    </xdr:to>
    <xdr:pic>
      <xdr:nvPicPr>
        <xdr:cNvPr id="32"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65144647"/>
          <a:ext cx="516468" cy="531281"/>
        </a:xfrm>
        <a:prstGeom prst="rect">
          <a:avLst/>
        </a:prstGeom>
        <a:noFill/>
        <a:ln w="9525">
          <a:noFill/>
          <a:miter lim="800000"/>
          <a:headEnd/>
          <a:tailEnd/>
        </a:ln>
      </xdr:spPr>
    </xdr:pic>
    <xdr:clientData/>
  </xdr:twoCellAnchor>
  <xdr:twoCellAnchor editAs="oneCell">
    <xdr:from>
      <xdr:col>20</xdr:col>
      <xdr:colOff>355604</xdr:colOff>
      <xdr:row>992</xdr:row>
      <xdr:rowOff>120647</xdr:rowOff>
    </xdr:from>
    <xdr:to>
      <xdr:col>21</xdr:col>
      <xdr:colOff>364072</xdr:colOff>
      <xdr:row>995</xdr:row>
      <xdr:rowOff>42328</xdr:rowOff>
    </xdr:to>
    <xdr:pic>
      <xdr:nvPicPr>
        <xdr:cNvPr id="33"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71647047"/>
          <a:ext cx="516468" cy="531281"/>
        </a:xfrm>
        <a:prstGeom prst="rect">
          <a:avLst/>
        </a:prstGeom>
        <a:noFill/>
        <a:ln w="9525">
          <a:noFill/>
          <a:miter lim="800000"/>
          <a:headEnd/>
          <a:tailEnd/>
        </a:ln>
      </xdr:spPr>
    </xdr:pic>
    <xdr:clientData/>
  </xdr:twoCellAnchor>
  <xdr:twoCellAnchor editAs="oneCell">
    <xdr:from>
      <xdr:col>20</xdr:col>
      <xdr:colOff>355604</xdr:colOff>
      <xdr:row>1024</xdr:row>
      <xdr:rowOff>120647</xdr:rowOff>
    </xdr:from>
    <xdr:to>
      <xdr:col>21</xdr:col>
      <xdr:colOff>364072</xdr:colOff>
      <xdr:row>1027</xdr:row>
      <xdr:rowOff>42328</xdr:rowOff>
    </xdr:to>
    <xdr:pic>
      <xdr:nvPicPr>
        <xdr:cNvPr id="34" name="Picture 33" descr="saraswati 2.jpg"/>
        <xdr:cNvPicPr>
          <a:picLocks noChangeAspect="1"/>
        </xdr:cNvPicPr>
      </xdr:nvPicPr>
      <xdr:blipFill>
        <a:blip xmlns:r="http://schemas.openxmlformats.org/officeDocument/2006/relationships" r:embed="rId1"/>
        <a:srcRect/>
        <a:stretch>
          <a:fillRect/>
        </a:stretch>
      </xdr:blipFill>
      <xdr:spPr bwMode="auto">
        <a:xfrm>
          <a:off x="8796871" y="78149447"/>
          <a:ext cx="516468" cy="531281"/>
        </a:xfrm>
        <a:prstGeom prst="rect">
          <a:avLst/>
        </a:prstGeom>
        <a:noFill/>
        <a:ln w="9525">
          <a:noFill/>
          <a:miter lim="800000"/>
          <a:headEnd/>
          <a:tailEnd/>
        </a:ln>
      </xdr:spPr>
    </xdr:pic>
    <xdr:clientData/>
  </xdr:twoCellAnchor>
  <xdr:twoCellAnchor editAs="oneCell">
    <xdr:from>
      <xdr:col>20</xdr:col>
      <xdr:colOff>355604</xdr:colOff>
      <xdr:row>1056</xdr:row>
      <xdr:rowOff>120647</xdr:rowOff>
    </xdr:from>
    <xdr:to>
      <xdr:col>21</xdr:col>
      <xdr:colOff>364072</xdr:colOff>
      <xdr:row>1059</xdr:row>
      <xdr:rowOff>42328</xdr:rowOff>
    </xdr:to>
    <xdr:pic>
      <xdr:nvPicPr>
        <xdr:cNvPr id="35"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84651847"/>
          <a:ext cx="516468" cy="531281"/>
        </a:xfrm>
        <a:prstGeom prst="rect">
          <a:avLst/>
        </a:prstGeom>
        <a:noFill/>
        <a:ln w="9525">
          <a:noFill/>
          <a:miter lim="800000"/>
          <a:headEnd/>
          <a:tailEnd/>
        </a:ln>
      </xdr:spPr>
    </xdr:pic>
    <xdr:clientData/>
  </xdr:twoCellAnchor>
  <xdr:twoCellAnchor editAs="oneCell">
    <xdr:from>
      <xdr:col>20</xdr:col>
      <xdr:colOff>355604</xdr:colOff>
      <xdr:row>1088</xdr:row>
      <xdr:rowOff>120647</xdr:rowOff>
    </xdr:from>
    <xdr:to>
      <xdr:col>21</xdr:col>
      <xdr:colOff>364072</xdr:colOff>
      <xdr:row>1091</xdr:row>
      <xdr:rowOff>42328</xdr:rowOff>
    </xdr:to>
    <xdr:pic>
      <xdr:nvPicPr>
        <xdr:cNvPr id="36"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91154247"/>
          <a:ext cx="516468" cy="531281"/>
        </a:xfrm>
        <a:prstGeom prst="rect">
          <a:avLst/>
        </a:prstGeom>
        <a:noFill/>
        <a:ln w="9525">
          <a:noFill/>
          <a:miter lim="800000"/>
          <a:headEnd/>
          <a:tailEnd/>
        </a:ln>
      </xdr:spPr>
    </xdr:pic>
    <xdr:clientData/>
  </xdr:twoCellAnchor>
  <xdr:twoCellAnchor editAs="oneCell">
    <xdr:from>
      <xdr:col>20</xdr:col>
      <xdr:colOff>355604</xdr:colOff>
      <xdr:row>1120</xdr:row>
      <xdr:rowOff>120647</xdr:rowOff>
    </xdr:from>
    <xdr:to>
      <xdr:col>21</xdr:col>
      <xdr:colOff>364072</xdr:colOff>
      <xdr:row>1123</xdr:row>
      <xdr:rowOff>42328</xdr:rowOff>
    </xdr:to>
    <xdr:pic>
      <xdr:nvPicPr>
        <xdr:cNvPr id="37"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97656647"/>
          <a:ext cx="516468" cy="531281"/>
        </a:xfrm>
        <a:prstGeom prst="rect">
          <a:avLst/>
        </a:prstGeom>
        <a:noFill/>
        <a:ln w="9525">
          <a:noFill/>
          <a:miter lim="800000"/>
          <a:headEnd/>
          <a:tailEnd/>
        </a:ln>
      </xdr:spPr>
    </xdr:pic>
    <xdr:clientData/>
  </xdr:twoCellAnchor>
  <xdr:twoCellAnchor editAs="oneCell">
    <xdr:from>
      <xdr:col>20</xdr:col>
      <xdr:colOff>355604</xdr:colOff>
      <xdr:row>1152</xdr:row>
      <xdr:rowOff>120647</xdr:rowOff>
    </xdr:from>
    <xdr:to>
      <xdr:col>21</xdr:col>
      <xdr:colOff>364072</xdr:colOff>
      <xdr:row>1155</xdr:row>
      <xdr:rowOff>42328</xdr:rowOff>
    </xdr:to>
    <xdr:pic>
      <xdr:nvPicPr>
        <xdr:cNvPr id="38"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104159047"/>
          <a:ext cx="516468" cy="531281"/>
        </a:xfrm>
        <a:prstGeom prst="rect">
          <a:avLst/>
        </a:prstGeom>
        <a:noFill/>
        <a:ln w="9525">
          <a:noFill/>
          <a:miter lim="800000"/>
          <a:headEnd/>
          <a:tailEnd/>
        </a:ln>
      </xdr:spPr>
    </xdr:pic>
    <xdr:clientData/>
  </xdr:twoCellAnchor>
  <xdr:twoCellAnchor editAs="oneCell">
    <xdr:from>
      <xdr:col>20</xdr:col>
      <xdr:colOff>355604</xdr:colOff>
      <xdr:row>1184</xdr:row>
      <xdr:rowOff>120647</xdr:rowOff>
    </xdr:from>
    <xdr:to>
      <xdr:col>21</xdr:col>
      <xdr:colOff>364072</xdr:colOff>
      <xdr:row>1187</xdr:row>
      <xdr:rowOff>42328</xdr:rowOff>
    </xdr:to>
    <xdr:pic>
      <xdr:nvPicPr>
        <xdr:cNvPr id="39" name="Picture 38" descr="saraswati 2.jpg"/>
        <xdr:cNvPicPr>
          <a:picLocks noChangeAspect="1"/>
        </xdr:cNvPicPr>
      </xdr:nvPicPr>
      <xdr:blipFill>
        <a:blip xmlns:r="http://schemas.openxmlformats.org/officeDocument/2006/relationships" r:embed="rId1"/>
        <a:srcRect/>
        <a:stretch>
          <a:fillRect/>
        </a:stretch>
      </xdr:blipFill>
      <xdr:spPr bwMode="auto">
        <a:xfrm>
          <a:off x="8796871" y="110661447"/>
          <a:ext cx="516468" cy="531281"/>
        </a:xfrm>
        <a:prstGeom prst="rect">
          <a:avLst/>
        </a:prstGeom>
        <a:noFill/>
        <a:ln w="9525">
          <a:noFill/>
          <a:miter lim="800000"/>
          <a:headEnd/>
          <a:tailEnd/>
        </a:ln>
      </xdr:spPr>
    </xdr:pic>
    <xdr:clientData/>
  </xdr:twoCellAnchor>
  <xdr:twoCellAnchor editAs="oneCell">
    <xdr:from>
      <xdr:col>20</xdr:col>
      <xdr:colOff>355604</xdr:colOff>
      <xdr:row>1216</xdr:row>
      <xdr:rowOff>120647</xdr:rowOff>
    </xdr:from>
    <xdr:to>
      <xdr:col>21</xdr:col>
      <xdr:colOff>364072</xdr:colOff>
      <xdr:row>1219</xdr:row>
      <xdr:rowOff>42328</xdr:rowOff>
    </xdr:to>
    <xdr:pic>
      <xdr:nvPicPr>
        <xdr:cNvPr id="40"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117163847"/>
          <a:ext cx="516468" cy="531281"/>
        </a:xfrm>
        <a:prstGeom prst="rect">
          <a:avLst/>
        </a:prstGeom>
        <a:noFill/>
        <a:ln w="9525">
          <a:noFill/>
          <a:miter lim="800000"/>
          <a:headEnd/>
          <a:tailEnd/>
        </a:ln>
      </xdr:spPr>
    </xdr:pic>
    <xdr:clientData/>
  </xdr:twoCellAnchor>
  <xdr:twoCellAnchor editAs="oneCell">
    <xdr:from>
      <xdr:col>20</xdr:col>
      <xdr:colOff>355604</xdr:colOff>
      <xdr:row>1248</xdr:row>
      <xdr:rowOff>120647</xdr:rowOff>
    </xdr:from>
    <xdr:to>
      <xdr:col>21</xdr:col>
      <xdr:colOff>364072</xdr:colOff>
      <xdr:row>1251</xdr:row>
      <xdr:rowOff>42328</xdr:rowOff>
    </xdr:to>
    <xdr:pic>
      <xdr:nvPicPr>
        <xdr:cNvPr id="41"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123666247"/>
          <a:ext cx="516468" cy="531281"/>
        </a:xfrm>
        <a:prstGeom prst="rect">
          <a:avLst/>
        </a:prstGeom>
        <a:noFill/>
        <a:ln w="9525">
          <a:noFill/>
          <a:miter lim="800000"/>
          <a:headEnd/>
          <a:tailEnd/>
        </a:ln>
      </xdr:spPr>
    </xdr:pic>
    <xdr:clientData/>
  </xdr:twoCellAnchor>
  <xdr:twoCellAnchor editAs="oneCell">
    <xdr:from>
      <xdr:col>20</xdr:col>
      <xdr:colOff>355604</xdr:colOff>
      <xdr:row>1280</xdr:row>
      <xdr:rowOff>120647</xdr:rowOff>
    </xdr:from>
    <xdr:to>
      <xdr:col>21</xdr:col>
      <xdr:colOff>364072</xdr:colOff>
      <xdr:row>1283</xdr:row>
      <xdr:rowOff>42328</xdr:rowOff>
    </xdr:to>
    <xdr:pic>
      <xdr:nvPicPr>
        <xdr:cNvPr id="42"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120647"/>
          <a:ext cx="516468" cy="531281"/>
        </a:xfrm>
        <a:prstGeom prst="rect">
          <a:avLst/>
        </a:prstGeom>
        <a:noFill/>
        <a:ln w="9525">
          <a:noFill/>
          <a:miter lim="800000"/>
          <a:headEnd/>
          <a:tailEnd/>
        </a:ln>
      </xdr:spPr>
    </xdr:pic>
    <xdr:clientData/>
  </xdr:twoCellAnchor>
  <xdr:twoCellAnchor editAs="oneCell">
    <xdr:from>
      <xdr:col>20</xdr:col>
      <xdr:colOff>355604</xdr:colOff>
      <xdr:row>1312</xdr:row>
      <xdr:rowOff>120647</xdr:rowOff>
    </xdr:from>
    <xdr:to>
      <xdr:col>21</xdr:col>
      <xdr:colOff>364072</xdr:colOff>
      <xdr:row>1315</xdr:row>
      <xdr:rowOff>42328</xdr:rowOff>
    </xdr:to>
    <xdr:pic>
      <xdr:nvPicPr>
        <xdr:cNvPr id="43"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6623047"/>
          <a:ext cx="516468" cy="531281"/>
        </a:xfrm>
        <a:prstGeom prst="rect">
          <a:avLst/>
        </a:prstGeom>
        <a:noFill/>
        <a:ln w="9525">
          <a:noFill/>
          <a:miter lim="800000"/>
          <a:headEnd/>
          <a:tailEnd/>
        </a:ln>
      </xdr:spPr>
    </xdr:pic>
    <xdr:clientData/>
  </xdr:twoCellAnchor>
  <xdr:twoCellAnchor editAs="oneCell">
    <xdr:from>
      <xdr:col>20</xdr:col>
      <xdr:colOff>355604</xdr:colOff>
      <xdr:row>1344</xdr:row>
      <xdr:rowOff>120647</xdr:rowOff>
    </xdr:from>
    <xdr:to>
      <xdr:col>21</xdr:col>
      <xdr:colOff>364072</xdr:colOff>
      <xdr:row>1347</xdr:row>
      <xdr:rowOff>42328</xdr:rowOff>
    </xdr:to>
    <xdr:pic>
      <xdr:nvPicPr>
        <xdr:cNvPr id="44" name="Picture 43" descr="saraswati 2.jpg"/>
        <xdr:cNvPicPr>
          <a:picLocks noChangeAspect="1"/>
        </xdr:cNvPicPr>
      </xdr:nvPicPr>
      <xdr:blipFill>
        <a:blip xmlns:r="http://schemas.openxmlformats.org/officeDocument/2006/relationships" r:embed="rId1"/>
        <a:srcRect/>
        <a:stretch>
          <a:fillRect/>
        </a:stretch>
      </xdr:blipFill>
      <xdr:spPr bwMode="auto">
        <a:xfrm>
          <a:off x="8796871" y="13125447"/>
          <a:ext cx="516468" cy="531281"/>
        </a:xfrm>
        <a:prstGeom prst="rect">
          <a:avLst/>
        </a:prstGeom>
        <a:noFill/>
        <a:ln w="9525">
          <a:noFill/>
          <a:miter lim="800000"/>
          <a:headEnd/>
          <a:tailEnd/>
        </a:ln>
      </xdr:spPr>
    </xdr:pic>
    <xdr:clientData/>
  </xdr:twoCellAnchor>
  <xdr:twoCellAnchor editAs="oneCell">
    <xdr:from>
      <xdr:col>20</xdr:col>
      <xdr:colOff>355604</xdr:colOff>
      <xdr:row>1376</xdr:row>
      <xdr:rowOff>120647</xdr:rowOff>
    </xdr:from>
    <xdr:to>
      <xdr:col>21</xdr:col>
      <xdr:colOff>364072</xdr:colOff>
      <xdr:row>1379</xdr:row>
      <xdr:rowOff>42328</xdr:rowOff>
    </xdr:to>
    <xdr:pic>
      <xdr:nvPicPr>
        <xdr:cNvPr id="45"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19627847"/>
          <a:ext cx="516468" cy="531281"/>
        </a:xfrm>
        <a:prstGeom prst="rect">
          <a:avLst/>
        </a:prstGeom>
        <a:noFill/>
        <a:ln w="9525">
          <a:noFill/>
          <a:miter lim="800000"/>
          <a:headEnd/>
          <a:tailEnd/>
        </a:ln>
      </xdr:spPr>
    </xdr:pic>
    <xdr:clientData/>
  </xdr:twoCellAnchor>
  <xdr:twoCellAnchor editAs="oneCell">
    <xdr:from>
      <xdr:col>20</xdr:col>
      <xdr:colOff>355604</xdr:colOff>
      <xdr:row>1408</xdr:row>
      <xdr:rowOff>120647</xdr:rowOff>
    </xdr:from>
    <xdr:to>
      <xdr:col>21</xdr:col>
      <xdr:colOff>364072</xdr:colOff>
      <xdr:row>1411</xdr:row>
      <xdr:rowOff>42328</xdr:rowOff>
    </xdr:to>
    <xdr:pic>
      <xdr:nvPicPr>
        <xdr:cNvPr id="46"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26130247"/>
          <a:ext cx="516468" cy="531281"/>
        </a:xfrm>
        <a:prstGeom prst="rect">
          <a:avLst/>
        </a:prstGeom>
        <a:noFill/>
        <a:ln w="9525">
          <a:noFill/>
          <a:miter lim="800000"/>
          <a:headEnd/>
          <a:tailEnd/>
        </a:ln>
      </xdr:spPr>
    </xdr:pic>
    <xdr:clientData/>
  </xdr:twoCellAnchor>
  <xdr:twoCellAnchor editAs="oneCell">
    <xdr:from>
      <xdr:col>20</xdr:col>
      <xdr:colOff>355604</xdr:colOff>
      <xdr:row>1440</xdr:row>
      <xdr:rowOff>120647</xdr:rowOff>
    </xdr:from>
    <xdr:to>
      <xdr:col>21</xdr:col>
      <xdr:colOff>364072</xdr:colOff>
      <xdr:row>1443</xdr:row>
      <xdr:rowOff>42328</xdr:rowOff>
    </xdr:to>
    <xdr:pic>
      <xdr:nvPicPr>
        <xdr:cNvPr id="47"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32632647"/>
          <a:ext cx="516468" cy="531281"/>
        </a:xfrm>
        <a:prstGeom prst="rect">
          <a:avLst/>
        </a:prstGeom>
        <a:noFill/>
        <a:ln w="9525">
          <a:noFill/>
          <a:miter lim="800000"/>
          <a:headEnd/>
          <a:tailEnd/>
        </a:ln>
      </xdr:spPr>
    </xdr:pic>
    <xdr:clientData/>
  </xdr:twoCellAnchor>
  <xdr:twoCellAnchor editAs="oneCell">
    <xdr:from>
      <xdr:col>20</xdr:col>
      <xdr:colOff>355604</xdr:colOff>
      <xdr:row>1472</xdr:row>
      <xdr:rowOff>120647</xdr:rowOff>
    </xdr:from>
    <xdr:to>
      <xdr:col>21</xdr:col>
      <xdr:colOff>364072</xdr:colOff>
      <xdr:row>1475</xdr:row>
      <xdr:rowOff>42328</xdr:rowOff>
    </xdr:to>
    <xdr:pic>
      <xdr:nvPicPr>
        <xdr:cNvPr id="48"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39135047"/>
          <a:ext cx="516468" cy="531281"/>
        </a:xfrm>
        <a:prstGeom prst="rect">
          <a:avLst/>
        </a:prstGeom>
        <a:noFill/>
        <a:ln w="9525">
          <a:noFill/>
          <a:miter lim="800000"/>
          <a:headEnd/>
          <a:tailEnd/>
        </a:ln>
      </xdr:spPr>
    </xdr:pic>
    <xdr:clientData/>
  </xdr:twoCellAnchor>
  <xdr:twoCellAnchor editAs="oneCell">
    <xdr:from>
      <xdr:col>20</xdr:col>
      <xdr:colOff>355604</xdr:colOff>
      <xdr:row>1504</xdr:row>
      <xdr:rowOff>120647</xdr:rowOff>
    </xdr:from>
    <xdr:to>
      <xdr:col>21</xdr:col>
      <xdr:colOff>364072</xdr:colOff>
      <xdr:row>1507</xdr:row>
      <xdr:rowOff>42328</xdr:rowOff>
    </xdr:to>
    <xdr:pic>
      <xdr:nvPicPr>
        <xdr:cNvPr id="49" name="Picture 48" descr="saraswati 2.jpg"/>
        <xdr:cNvPicPr>
          <a:picLocks noChangeAspect="1"/>
        </xdr:cNvPicPr>
      </xdr:nvPicPr>
      <xdr:blipFill>
        <a:blip xmlns:r="http://schemas.openxmlformats.org/officeDocument/2006/relationships" r:embed="rId1"/>
        <a:srcRect/>
        <a:stretch>
          <a:fillRect/>
        </a:stretch>
      </xdr:blipFill>
      <xdr:spPr bwMode="auto">
        <a:xfrm>
          <a:off x="8796871" y="45637447"/>
          <a:ext cx="516468" cy="531281"/>
        </a:xfrm>
        <a:prstGeom prst="rect">
          <a:avLst/>
        </a:prstGeom>
        <a:noFill/>
        <a:ln w="9525">
          <a:noFill/>
          <a:miter lim="800000"/>
          <a:headEnd/>
          <a:tailEnd/>
        </a:ln>
      </xdr:spPr>
    </xdr:pic>
    <xdr:clientData/>
  </xdr:twoCellAnchor>
  <xdr:twoCellAnchor editAs="oneCell">
    <xdr:from>
      <xdr:col>20</xdr:col>
      <xdr:colOff>355604</xdr:colOff>
      <xdr:row>1536</xdr:row>
      <xdr:rowOff>120647</xdr:rowOff>
    </xdr:from>
    <xdr:to>
      <xdr:col>21</xdr:col>
      <xdr:colOff>364072</xdr:colOff>
      <xdr:row>1539</xdr:row>
      <xdr:rowOff>42328</xdr:rowOff>
    </xdr:to>
    <xdr:pic>
      <xdr:nvPicPr>
        <xdr:cNvPr id="50"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52139847"/>
          <a:ext cx="516468" cy="531281"/>
        </a:xfrm>
        <a:prstGeom prst="rect">
          <a:avLst/>
        </a:prstGeom>
        <a:noFill/>
        <a:ln w="9525">
          <a:noFill/>
          <a:miter lim="800000"/>
          <a:headEnd/>
          <a:tailEnd/>
        </a:ln>
      </xdr:spPr>
    </xdr:pic>
    <xdr:clientData/>
  </xdr:twoCellAnchor>
  <xdr:twoCellAnchor editAs="oneCell">
    <xdr:from>
      <xdr:col>20</xdr:col>
      <xdr:colOff>355604</xdr:colOff>
      <xdr:row>1568</xdr:row>
      <xdr:rowOff>120647</xdr:rowOff>
    </xdr:from>
    <xdr:to>
      <xdr:col>21</xdr:col>
      <xdr:colOff>364072</xdr:colOff>
      <xdr:row>1571</xdr:row>
      <xdr:rowOff>42328</xdr:rowOff>
    </xdr:to>
    <xdr:pic>
      <xdr:nvPicPr>
        <xdr:cNvPr id="51"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58642247"/>
          <a:ext cx="516468" cy="531281"/>
        </a:xfrm>
        <a:prstGeom prst="rect">
          <a:avLst/>
        </a:prstGeom>
        <a:noFill/>
        <a:ln w="9525">
          <a:noFill/>
          <a:miter lim="800000"/>
          <a:headEnd/>
          <a:tailEnd/>
        </a:ln>
      </xdr:spPr>
    </xdr:pic>
    <xdr:clientData/>
  </xdr:twoCellAnchor>
  <xdr:twoCellAnchor editAs="oneCell">
    <xdr:from>
      <xdr:col>20</xdr:col>
      <xdr:colOff>355604</xdr:colOff>
      <xdr:row>1600</xdr:row>
      <xdr:rowOff>120647</xdr:rowOff>
    </xdr:from>
    <xdr:to>
      <xdr:col>21</xdr:col>
      <xdr:colOff>364072</xdr:colOff>
      <xdr:row>1603</xdr:row>
      <xdr:rowOff>42328</xdr:rowOff>
    </xdr:to>
    <xdr:pic>
      <xdr:nvPicPr>
        <xdr:cNvPr id="52"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65144647"/>
          <a:ext cx="516468" cy="531281"/>
        </a:xfrm>
        <a:prstGeom prst="rect">
          <a:avLst/>
        </a:prstGeom>
        <a:noFill/>
        <a:ln w="9525">
          <a:noFill/>
          <a:miter lim="800000"/>
          <a:headEnd/>
          <a:tailEnd/>
        </a:ln>
      </xdr:spPr>
    </xdr:pic>
    <xdr:clientData/>
  </xdr:twoCellAnchor>
  <xdr:twoCellAnchor editAs="oneCell">
    <xdr:from>
      <xdr:col>20</xdr:col>
      <xdr:colOff>355604</xdr:colOff>
      <xdr:row>1632</xdr:row>
      <xdr:rowOff>120647</xdr:rowOff>
    </xdr:from>
    <xdr:to>
      <xdr:col>21</xdr:col>
      <xdr:colOff>364072</xdr:colOff>
      <xdr:row>1635</xdr:row>
      <xdr:rowOff>42328</xdr:rowOff>
    </xdr:to>
    <xdr:pic>
      <xdr:nvPicPr>
        <xdr:cNvPr id="53"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71647047"/>
          <a:ext cx="516468" cy="531281"/>
        </a:xfrm>
        <a:prstGeom prst="rect">
          <a:avLst/>
        </a:prstGeom>
        <a:noFill/>
        <a:ln w="9525">
          <a:noFill/>
          <a:miter lim="800000"/>
          <a:headEnd/>
          <a:tailEnd/>
        </a:ln>
      </xdr:spPr>
    </xdr:pic>
    <xdr:clientData/>
  </xdr:twoCellAnchor>
  <xdr:twoCellAnchor editAs="oneCell">
    <xdr:from>
      <xdr:col>20</xdr:col>
      <xdr:colOff>355604</xdr:colOff>
      <xdr:row>1664</xdr:row>
      <xdr:rowOff>120647</xdr:rowOff>
    </xdr:from>
    <xdr:to>
      <xdr:col>21</xdr:col>
      <xdr:colOff>364072</xdr:colOff>
      <xdr:row>1667</xdr:row>
      <xdr:rowOff>42328</xdr:rowOff>
    </xdr:to>
    <xdr:pic>
      <xdr:nvPicPr>
        <xdr:cNvPr id="54" name="Picture 53" descr="saraswati 2.jpg"/>
        <xdr:cNvPicPr>
          <a:picLocks noChangeAspect="1"/>
        </xdr:cNvPicPr>
      </xdr:nvPicPr>
      <xdr:blipFill>
        <a:blip xmlns:r="http://schemas.openxmlformats.org/officeDocument/2006/relationships" r:embed="rId1"/>
        <a:srcRect/>
        <a:stretch>
          <a:fillRect/>
        </a:stretch>
      </xdr:blipFill>
      <xdr:spPr bwMode="auto">
        <a:xfrm>
          <a:off x="8796871" y="78149447"/>
          <a:ext cx="516468" cy="531281"/>
        </a:xfrm>
        <a:prstGeom prst="rect">
          <a:avLst/>
        </a:prstGeom>
        <a:noFill/>
        <a:ln w="9525">
          <a:noFill/>
          <a:miter lim="800000"/>
          <a:headEnd/>
          <a:tailEnd/>
        </a:ln>
      </xdr:spPr>
    </xdr:pic>
    <xdr:clientData/>
  </xdr:twoCellAnchor>
  <xdr:twoCellAnchor editAs="oneCell">
    <xdr:from>
      <xdr:col>20</xdr:col>
      <xdr:colOff>355604</xdr:colOff>
      <xdr:row>1696</xdr:row>
      <xdr:rowOff>120647</xdr:rowOff>
    </xdr:from>
    <xdr:to>
      <xdr:col>21</xdr:col>
      <xdr:colOff>364072</xdr:colOff>
      <xdr:row>1699</xdr:row>
      <xdr:rowOff>42328</xdr:rowOff>
    </xdr:to>
    <xdr:pic>
      <xdr:nvPicPr>
        <xdr:cNvPr id="55"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84651847"/>
          <a:ext cx="516468" cy="531281"/>
        </a:xfrm>
        <a:prstGeom prst="rect">
          <a:avLst/>
        </a:prstGeom>
        <a:noFill/>
        <a:ln w="9525">
          <a:noFill/>
          <a:miter lim="800000"/>
          <a:headEnd/>
          <a:tailEnd/>
        </a:ln>
      </xdr:spPr>
    </xdr:pic>
    <xdr:clientData/>
  </xdr:twoCellAnchor>
  <xdr:twoCellAnchor editAs="oneCell">
    <xdr:from>
      <xdr:col>20</xdr:col>
      <xdr:colOff>355604</xdr:colOff>
      <xdr:row>1728</xdr:row>
      <xdr:rowOff>120647</xdr:rowOff>
    </xdr:from>
    <xdr:to>
      <xdr:col>21</xdr:col>
      <xdr:colOff>364072</xdr:colOff>
      <xdr:row>1731</xdr:row>
      <xdr:rowOff>42328</xdr:rowOff>
    </xdr:to>
    <xdr:pic>
      <xdr:nvPicPr>
        <xdr:cNvPr id="56"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91154247"/>
          <a:ext cx="516468" cy="531281"/>
        </a:xfrm>
        <a:prstGeom prst="rect">
          <a:avLst/>
        </a:prstGeom>
        <a:noFill/>
        <a:ln w="9525">
          <a:noFill/>
          <a:miter lim="800000"/>
          <a:headEnd/>
          <a:tailEnd/>
        </a:ln>
      </xdr:spPr>
    </xdr:pic>
    <xdr:clientData/>
  </xdr:twoCellAnchor>
  <xdr:twoCellAnchor editAs="oneCell">
    <xdr:from>
      <xdr:col>20</xdr:col>
      <xdr:colOff>355604</xdr:colOff>
      <xdr:row>1760</xdr:row>
      <xdr:rowOff>120647</xdr:rowOff>
    </xdr:from>
    <xdr:to>
      <xdr:col>21</xdr:col>
      <xdr:colOff>364072</xdr:colOff>
      <xdr:row>1763</xdr:row>
      <xdr:rowOff>42328</xdr:rowOff>
    </xdr:to>
    <xdr:pic>
      <xdr:nvPicPr>
        <xdr:cNvPr id="57"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97656647"/>
          <a:ext cx="516468" cy="531281"/>
        </a:xfrm>
        <a:prstGeom prst="rect">
          <a:avLst/>
        </a:prstGeom>
        <a:noFill/>
        <a:ln w="9525">
          <a:noFill/>
          <a:miter lim="800000"/>
          <a:headEnd/>
          <a:tailEnd/>
        </a:ln>
      </xdr:spPr>
    </xdr:pic>
    <xdr:clientData/>
  </xdr:twoCellAnchor>
  <xdr:twoCellAnchor editAs="oneCell">
    <xdr:from>
      <xdr:col>20</xdr:col>
      <xdr:colOff>355604</xdr:colOff>
      <xdr:row>1792</xdr:row>
      <xdr:rowOff>120647</xdr:rowOff>
    </xdr:from>
    <xdr:to>
      <xdr:col>21</xdr:col>
      <xdr:colOff>364072</xdr:colOff>
      <xdr:row>1795</xdr:row>
      <xdr:rowOff>42328</xdr:rowOff>
    </xdr:to>
    <xdr:pic>
      <xdr:nvPicPr>
        <xdr:cNvPr id="58"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104159047"/>
          <a:ext cx="516468" cy="531281"/>
        </a:xfrm>
        <a:prstGeom prst="rect">
          <a:avLst/>
        </a:prstGeom>
        <a:noFill/>
        <a:ln w="9525">
          <a:noFill/>
          <a:miter lim="800000"/>
          <a:headEnd/>
          <a:tailEnd/>
        </a:ln>
      </xdr:spPr>
    </xdr:pic>
    <xdr:clientData/>
  </xdr:twoCellAnchor>
  <xdr:twoCellAnchor editAs="oneCell">
    <xdr:from>
      <xdr:col>20</xdr:col>
      <xdr:colOff>355604</xdr:colOff>
      <xdr:row>1824</xdr:row>
      <xdr:rowOff>120647</xdr:rowOff>
    </xdr:from>
    <xdr:to>
      <xdr:col>21</xdr:col>
      <xdr:colOff>364072</xdr:colOff>
      <xdr:row>1827</xdr:row>
      <xdr:rowOff>42328</xdr:rowOff>
    </xdr:to>
    <xdr:pic>
      <xdr:nvPicPr>
        <xdr:cNvPr id="59" name="Picture 58" descr="saraswati 2.jpg"/>
        <xdr:cNvPicPr>
          <a:picLocks noChangeAspect="1"/>
        </xdr:cNvPicPr>
      </xdr:nvPicPr>
      <xdr:blipFill>
        <a:blip xmlns:r="http://schemas.openxmlformats.org/officeDocument/2006/relationships" r:embed="rId1"/>
        <a:srcRect/>
        <a:stretch>
          <a:fillRect/>
        </a:stretch>
      </xdr:blipFill>
      <xdr:spPr bwMode="auto">
        <a:xfrm>
          <a:off x="8796871" y="110661447"/>
          <a:ext cx="516468" cy="531281"/>
        </a:xfrm>
        <a:prstGeom prst="rect">
          <a:avLst/>
        </a:prstGeom>
        <a:noFill/>
        <a:ln w="9525">
          <a:noFill/>
          <a:miter lim="800000"/>
          <a:headEnd/>
          <a:tailEnd/>
        </a:ln>
      </xdr:spPr>
    </xdr:pic>
    <xdr:clientData/>
  </xdr:twoCellAnchor>
  <xdr:twoCellAnchor editAs="oneCell">
    <xdr:from>
      <xdr:col>20</xdr:col>
      <xdr:colOff>355604</xdr:colOff>
      <xdr:row>1856</xdr:row>
      <xdr:rowOff>120647</xdr:rowOff>
    </xdr:from>
    <xdr:to>
      <xdr:col>21</xdr:col>
      <xdr:colOff>364072</xdr:colOff>
      <xdr:row>1859</xdr:row>
      <xdr:rowOff>42328</xdr:rowOff>
    </xdr:to>
    <xdr:pic>
      <xdr:nvPicPr>
        <xdr:cNvPr id="60"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117163847"/>
          <a:ext cx="516468" cy="531281"/>
        </a:xfrm>
        <a:prstGeom prst="rect">
          <a:avLst/>
        </a:prstGeom>
        <a:noFill/>
        <a:ln w="9525">
          <a:noFill/>
          <a:miter lim="800000"/>
          <a:headEnd/>
          <a:tailEnd/>
        </a:ln>
      </xdr:spPr>
    </xdr:pic>
    <xdr:clientData/>
  </xdr:twoCellAnchor>
  <xdr:twoCellAnchor editAs="oneCell">
    <xdr:from>
      <xdr:col>20</xdr:col>
      <xdr:colOff>355604</xdr:colOff>
      <xdr:row>1888</xdr:row>
      <xdr:rowOff>120647</xdr:rowOff>
    </xdr:from>
    <xdr:to>
      <xdr:col>21</xdr:col>
      <xdr:colOff>364072</xdr:colOff>
      <xdr:row>1891</xdr:row>
      <xdr:rowOff>42328</xdr:rowOff>
    </xdr:to>
    <xdr:pic>
      <xdr:nvPicPr>
        <xdr:cNvPr id="61"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123666247"/>
          <a:ext cx="516468" cy="531281"/>
        </a:xfrm>
        <a:prstGeom prst="rect">
          <a:avLst/>
        </a:prstGeom>
        <a:noFill/>
        <a:ln w="9525">
          <a:noFill/>
          <a:miter lim="800000"/>
          <a:headEnd/>
          <a:tailEnd/>
        </a:ln>
      </xdr:spPr>
    </xdr:pic>
    <xdr:clientData/>
  </xdr:twoCellAnchor>
  <xdr:twoCellAnchor editAs="oneCell">
    <xdr:from>
      <xdr:col>20</xdr:col>
      <xdr:colOff>355604</xdr:colOff>
      <xdr:row>1920</xdr:row>
      <xdr:rowOff>120647</xdr:rowOff>
    </xdr:from>
    <xdr:to>
      <xdr:col>21</xdr:col>
      <xdr:colOff>364072</xdr:colOff>
      <xdr:row>1923</xdr:row>
      <xdr:rowOff>42328</xdr:rowOff>
    </xdr:to>
    <xdr:pic>
      <xdr:nvPicPr>
        <xdr:cNvPr id="62"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130168647"/>
          <a:ext cx="516468" cy="531281"/>
        </a:xfrm>
        <a:prstGeom prst="rect">
          <a:avLst/>
        </a:prstGeom>
        <a:noFill/>
        <a:ln w="9525">
          <a:noFill/>
          <a:miter lim="800000"/>
          <a:headEnd/>
          <a:tailEnd/>
        </a:ln>
      </xdr:spPr>
    </xdr:pic>
    <xdr:clientData/>
  </xdr:twoCellAnchor>
  <xdr:twoCellAnchor editAs="oneCell">
    <xdr:from>
      <xdr:col>20</xdr:col>
      <xdr:colOff>355604</xdr:colOff>
      <xdr:row>1952</xdr:row>
      <xdr:rowOff>120647</xdr:rowOff>
    </xdr:from>
    <xdr:to>
      <xdr:col>21</xdr:col>
      <xdr:colOff>364072</xdr:colOff>
      <xdr:row>1955</xdr:row>
      <xdr:rowOff>42328</xdr:rowOff>
    </xdr:to>
    <xdr:pic>
      <xdr:nvPicPr>
        <xdr:cNvPr id="63"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136671047"/>
          <a:ext cx="516468" cy="531281"/>
        </a:xfrm>
        <a:prstGeom prst="rect">
          <a:avLst/>
        </a:prstGeom>
        <a:noFill/>
        <a:ln w="9525">
          <a:noFill/>
          <a:miter lim="800000"/>
          <a:headEnd/>
          <a:tailEnd/>
        </a:ln>
      </xdr:spPr>
    </xdr:pic>
    <xdr:clientData/>
  </xdr:twoCellAnchor>
  <xdr:twoCellAnchor editAs="oneCell">
    <xdr:from>
      <xdr:col>20</xdr:col>
      <xdr:colOff>355604</xdr:colOff>
      <xdr:row>1984</xdr:row>
      <xdr:rowOff>120647</xdr:rowOff>
    </xdr:from>
    <xdr:to>
      <xdr:col>21</xdr:col>
      <xdr:colOff>364072</xdr:colOff>
      <xdr:row>1987</xdr:row>
      <xdr:rowOff>42328</xdr:rowOff>
    </xdr:to>
    <xdr:pic>
      <xdr:nvPicPr>
        <xdr:cNvPr id="64" name="Picture 63" descr="saraswati 2.jpg"/>
        <xdr:cNvPicPr>
          <a:picLocks noChangeAspect="1"/>
        </xdr:cNvPicPr>
      </xdr:nvPicPr>
      <xdr:blipFill>
        <a:blip xmlns:r="http://schemas.openxmlformats.org/officeDocument/2006/relationships" r:embed="rId1"/>
        <a:srcRect/>
        <a:stretch>
          <a:fillRect/>
        </a:stretch>
      </xdr:blipFill>
      <xdr:spPr bwMode="auto">
        <a:xfrm>
          <a:off x="8796871" y="143173447"/>
          <a:ext cx="516468" cy="531281"/>
        </a:xfrm>
        <a:prstGeom prst="rect">
          <a:avLst/>
        </a:prstGeom>
        <a:noFill/>
        <a:ln w="9525">
          <a:noFill/>
          <a:miter lim="800000"/>
          <a:headEnd/>
          <a:tailEnd/>
        </a:ln>
      </xdr:spPr>
    </xdr:pic>
    <xdr:clientData/>
  </xdr:twoCellAnchor>
  <xdr:twoCellAnchor editAs="oneCell">
    <xdr:from>
      <xdr:col>20</xdr:col>
      <xdr:colOff>355604</xdr:colOff>
      <xdr:row>2016</xdr:row>
      <xdr:rowOff>120647</xdr:rowOff>
    </xdr:from>
    <xdr:to>
      <xdr:col>21</xdr:col>
      <xdr:colOff>364072</xdr:colOff>
      <xdr:row>2019</xdr:row>
      <xdr:rowOff>42328</xdr:rowOff>
    </xdr:to>
    <xdr:pic>
      <xdr:nvPicPr>
        <xdr:cNvPr id="65"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149675847"/>
          <a:ext cx="516468" cy="531281"/>
        </a:xfrm>
        <a:prstGeom prst="rect">
          <a:avLst/>
        </a:prstGeom>
        <a:noFill/>
        <a:ln w="9525">
          <a:noFill/>
          <a:miter lim="800000"/>
          <a:headEnd/>
          <a:tailEnd/>
        </a:ln>
      </xdr:spPr>
    </xdr:pic>
    <xdr:clientData/>
  </xdr:twoCellAnchor>
  <xdr:twoCellAnchor editAs="oneCell">
    <xdr:from>
      <xdr:col>20</xdr:col>
      <xdr:colOff>355604</xdr:colOff>
      <xdr:row>2048</xdr:row>
      <xdr:rowOff>120647</xdr:rowOff>
    </xdr:from>
    <xdr:to>
      <xdr:col>21</xdr:col>
      <xdr:colOff>364072</xdr:colOff>
      <xdr:row>2051</xdr:row>
      <xdr:rowOff>42328</xdr:rowOff>
    </xdr:to>
    <xdr:pic>
      <xdr:nvPicPr>
        <xdr:cNvPr id="66"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156178247"/>
          <a:ext cx="516468" cy="531281"/>
        </a:xfrm>
        <a:prstGeom prst="rect">
          <a:avLst/>
        </a:prstGeom>
        <a:noFill/>
        <a:ln w="9525">
          <a:noFill/>
          <a:miter lim="800000"/>
          <a:headEnd/>
          <a:tailEnd/>
        </a:ln>
      </xdr:spPr>
    </xdr:pic>
    <xdr:clientData/>
  </xdr:twoCellAnchor>
  <xdr:twoCellAnchor editAs="oneCell">
    <xdr:from>
      <xdr:col>20</xdr:col>
      <xdr:colOff>355604</xdr:colOff>
      <xdr:row>2080</xdr:row>
      <xdr:rowOff>120647</xdr:rowOff>
    </xdr:from>
    <xdr:to>
      <xdr:col>21</xdr:col>
      <xdr:colOff>364072</xdr:colOff>
      <xdr:row>2083</xdr:row>
      <xdr:rowOff>42328</xdr:rowOff>
    </xdr:to>
    <xdr:pic>
      <xdr:nvPicPr>
        <xdr:cNvPr id="67"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162680647"/>
          <a:ext cx="516468" cy="531281"/>
        </a:xfrm>
        <a:prstGeom prst="rect">
          <a:avLst/>
        </a:prstGeom>
        <a:noFill/>
        <a:ln w="9525">
          <a:noFill/>
          <a:miter lim="800000"/>
          <a:headEnd/>
          <a:tailEnd/>
        </a:ln>
      </xdr:spPr>
    </xdr:pic>
    <xdr:clientData/>
  </xdr:twoCellAnchor>
  <xdr:twoCellAnchor editAs="oneCell">
    <xdr:from>
      <xdr:col>20</xdr:col>
      <xdr:colOff>355604</xdr:colOff>
      <xdr:row>2112</xdr:row>
      <xdr:rowOff>120647</xdr:rowOff>
    </xdr:from>
    <xdr:to>
      <xdr:col>21</xdr:col>
      <xdr:colOff>364072</xdr:colOff>
      <xdr:row>2115</xdr:row>
      <xdr:rowOff>42328</xdr:rowOff>
    </xdr:to>
    <xdr:pic>
      <xdr:nvPicPr>
        <xdr:cNvPr id="68"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169183047"/>
          <a:ext cx="516468" cy="531281"/>
        </a:xfrm>
        <a:prstGeom prst="rect">
          <a:avLst/>
        </a:prstGeom>
        <a:noFill/>
        <a:ln w="9525">
          <a:noFill/>
          <a:miter lim="800000"/>
          <a:headEnd/>
          <a:tailEnd/>
        </a:ln>
      </xdr:spPr>
    </xdr:pic>
    <xdr:clientData/>
  </xdr:twoCellAnchor>
  <xdr:twoCellAnchor editAs="oneCell">
    <xdr:from>
      <xdr:col>20</xdr:col>
      <xdr:colOff>355604</xdr:colOff>
      <xdr:row>2144</xdr:row>
      <xdr:rowOff>120647</xdr:rowOff>
    </xdr:from>
    <xdr:to>
      <xdr:col>21</xdr:col>
      <xdr:colOff>364072</xdr:colOff>
      <xdr:row>2147</xdr:row>
      <xdr:rowOff>42328</xdr:rowOff>
    </xdr:to>
    <xdr:pic>
      <xdr:nvPicPr>
        <xdr:cNvPr id="69" name="Picture 68" descr="saraswati 2.jpg"/>
        <xdr:cNvPicPr>
          <a:picLocks noChangeAspect="1"/>
        </xdr:cNvPicPr>
      </xdr:nvPicPr>
      <xdr:blipFill>
        <a:blip xmlns:r="http://schemas.openxmlformats.org/officeDocument/2006/relationships" r:embed="rId1"/>
        <a:srcRect/>
        <a:stretch>
          <a:fillRect/>
        </a:stretch>
      </xdr:blipFill>
      <xdr:spPr bwMode="auto">
        <a:xfrm>
          <a:off x="8796871" y="175685447"/>
          <a:ext cx="516468" cy="531281"/>
        </a:xfrm>
        <a:prstGeom prst="rect">
          <a:avLst/>
        </a:prstGeom>
        <a:noFill/>
        <a:ln w="9525">
          <a:noFill/>
          <a:miter lim="800000"/>
          <a:headEnd/>
          <a:tailEnd/>
        </a:ln>
      </xdr:spPr>
    </xdr:pic>
    <xdr:clientData/>
  </xdr:twoCellAnchor>
  <xdr:twoCellAnchor editAs="oneCell">
    <xdr:from>
      <xdr:col>20</xdr:col>
      <xdr:colOff>355604</xdr:colOff>
      <xdr:row>2176</xdr:row>
      <xdr:rowOff>120647</xdr:rowOff>
    </xdr:from>
    <xdr:to>
      <xdr:col>21</xdr:col>
      <xdr:colOff>364072</xdr:colOff>
      <xdr:row>2179</xdr:row>
      <xdr:rowOff>42328</xdr:rowOff>
    </xdr:to>
    <xdr:pic>
      <xdr:nvPicPr>
        <xdr:cNvPr id="70"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182187847"/>
          <a:ext cx="516468" cy="531281"/>
        </a:xfrm>
        <a:prstGeom prst="rect">
          <a:avLst/>
        </a:prstGeom>
        <a:noFill/>
        <a:ln w="9525">
          <a:noFill/>
          <a:miter lim="800000"/>
          <a:headEnd/>
          <a:tailEnd/>
        </a:ln>
      </xdr:spPr>
    </xdr:pic>
    <xdr:clientData/>
  </xdr:twoCellAnchor>
  <xdr:twoCellAnchor editAs="oneCell">
    <xdr:from>
      <xdr:col>20</xdr:col>
      <xdr:colOff>355604</xdr:colOff>
      <xdr:row>2208</xdr:row>
      <xdr:rowOff>120647</xdr:rowOff>
    </xdr:from>
    <xdr:to>
      <xdr:col>21</xdr:col>
      <xdr:colOff>364072</xdr:colOff>
      <xdr:row>2211</xdr:row>
      <xdr:rowOff>42328</xdr:rowOff>
    </xdr:to>
    <xdr:pic>
      <xdr:nvPicPr>
        <xdr:cNvPr id="71"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188690247"/>
          <a:ext cx="516468" cy="531281"/>
        </a:xfrm>
        <a:prstGeom prst="rect">
          <a:avLst/>
        </a:prstGeom>
        <a:noFill/>
        <a:ln w="9525">
          <a:noFill/>
          <a:miter lim="800000"/>
          <a:headEnd/>
          <a:tailEnd/>
        </a:ln>
      </xdr:spPr>
    </xdr:pic>
    <xdr:clientData/>
  </xdr:twoCellAnchor>
  <xdr:twoCellAnchor editAs="oneCell">
    <xdr:from>
      <xdr:col>20</xdr:col>
      <xdr:colOff>355604</xdr:colOff>
      <xdr:row>2240</xdr:row>
      <xdr:rowOff>120647</xdr:rowOff>
    </xdr:from>
    <xdr:to>
      <xdr:col>21</xdr:col>
      <xdr:colOff>364072</xdr:colOff>
      <xdr:row>2243</xdr:row>
      <xdr:rowOff>42328</xdr:rowOff>
    </xdr:to>
    <xdr:pic>
      <xdr:nvPicPr>
        <xdr:cNvPr id="72"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195192647"/>
          <a:ext cx="516468" cy="531281"/>
        </a:xfrm>
        <a:prstGeom prst="rect">
          <a:avLst/>
        </a:prstGeom>
        <a:noFill/>
        <a:ln w="9525">
          <a:noFill/>
          <a:miter lim="800000"/>
          <a:headEnd/>
          <a:tailEnd/>
        </a:ln>
      </xdr:spPr>
    </xdr:pic>
    <xdr:clientData/>
  </xdr:twoCellAnchor>
  <xdr:twoCellAnchor editAs="oneCell">
    <xdr:from>
      <xdr:col>20</xdr:col>
      <xdr:colOff>355604</xdr:colOff>
      <xdr:row>2272</xdr:row>
      <xdr:rowOff>120647</xdr:rowOff>
    </xdr:from>
    <xdr:to>
      <xdr:col>21</xdr:col>
      <xdr:colOff>364072</xdr:colOff>
      <xdr:row>2275</xdr:row>
      <xdr:rowOff>42328</xdr:rowOff>
    </xdr:to>
    <xdr:pic>
      <xdr:nvPicPr>
        <xdr:cNvPr id="73"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201695047"/>
          <a:ext cx="516468" cy="531281"/>
        </a:xfrm>
        <a:prstGeom prst="rect">
          <a:avLst/>
        </a:prstGeom>
        <a:noFill/>
        <a:ln w="9525">
          <a:noFill/>
          <a:miter lim="800000"/>
          <a:headEnd/>
          <a:tailEnd/>
        </a:ln>
      </xdr:spPr>
    </xdr:pic>
    <xdr:clientData/>
  </xdr:twoCellAnchor>
  <xdr:twoCellAnchor editAs="oneCell">
    <xdr:from>
      <xdr:col>20</xdr:col>
      <xdr:colOff>355604</xdr:colOff>
      <xdr:row>2304</xdr:row>
      <xdr:rowOff>120647</xdr:rowOff>
    </xdr:from>
    <xdr:to>
      <xdr:col>21</xdr:col>
      <xdr:colOff>364072</xdr:colOff>
      <xdr:row>2307</xdr:row>
      <xdr:rowOff>42328</xdr:rowOff>
    </xdr:to>
    <xdr:pic>
      <xdr:nvPicPr>
        <xdr:cNvPr id="74" name="Picture 73" descr="saraswati 2.jpg"/>
        <xdr:cNvPicPr>
          <a:picLocks noChangeAspect="1"/>
        </xdr:cNvPicPr>
      </xdr:nvPicPr>
      <xdr:blipFill>
        <a:blip xmlns:r="http://schemas.openxmlformats.org/officeDocument/2006/relationships" r:embed="rId1"/>
        <a:srcRect/>
        <a:stretch>
          <a:fillRect/>
        </a:stretch>
      </xdr:blipFill>
      <xdr:spPr bwMode="auto">
        <a:xfrm>
          <a:off x="8796871" y="208197447"/>
          <a:ext cx="516468" cy="531281"/>
        </a:xfrm>
        <a:prstGeom prst="rect">
          <a:avLst/>
        </a:prstGeom>
        <a:noFill/>
        <a:ln w="9525">
          <a:noFill/>
          <a:miter lim="800000"/>
          <a:headEnd/>
          <a:tailEnd/>
        </a:ln>
      </xdr:spPr>
    </xdr:pic>
    <xdr:clientData/>
  </xdr:twoCellAnchor>
  <xdr:twoCellAnchor editAs="oneCell">
    <xdr:from>
      <xdr:col>20</xdr:col>
      <xdr:colOff>355604</xdr:colOff>
      <xdr:row>2336</xdr:row>
      <xdr:rowOff>120647</xdr:rowOff>
    </xdr:from>
    <xdr:to>
      <xdr:col>21</xdr:col>
      <xdr:colOff>364072</xdr:colOff>
      <xdr:row>2339</xdr:row>
      <xdr:rowOff>42328</xdr:rowOff>
    </xdr:to>
    <xdr:pic>
      <xdr:nvPicPr>
        <xdr:cNvPr id="75"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214699847"/>
          <a:ext cx="516468" cy="531281"/>
        </a:xfrm>
        <a:prstGeom prst="rect">
          <a:avLst/>
        </a:prstGeom>
        <a:noFill/>
        <a:ln w="9525">
          <a:noFill/>
          <a:miter lim="800000"/>
          <a:headEnd/>
          <a:tailEnd/>
        </a:ln>
      </xdr:spPr>
    </xdr:pic>
    <xdr:clientData/>
  </xdr:twoCellAnchor>
  <xdr:twoCellAnchor editAs="oneCell">
    <xdr:from>
      <xdr:col>20</xdr:col>
      <xdr:colOff>355604</xdr:colOff>
      <xdr:row>2368</xdr:row>
      <xdr:rowOff>120647</xdr:rowOff>
    </xdr:from>
    <xdr:to>
      <xdr:col>21</xdr:col>
      <xdr:colOff>364072</xdr:colOff>
      <xdr:row>2371</xdr:row>
      <xdr:rowOff>42328</xdr:rowOff>
    </xdr:to>
    <xdr:pic>
      <xdr:nvPicPr>
        <xdr:cNvPr id="76"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221202247"/>
          <a:ext cx="516468" cy="531281"/>
        </a:xfrm>
        <a:prstGeom prst="rect">
          <a:avLst/>
        </a:prstGeom>
        <a:noFill/>
        <a:ln w="9525">
          <a:noFill/>
          <a:miter lim="800000"/>
          <a:headEnd/>
          <a:tailEnd/>
        </a:ln>
      </xdr:spPr>
    </xdr:pic>
    <xdr:clientData/>
  </xdr:twoCellAnchor>
  <xdr:twoCellAnchor editAs="oneCell">
    <xdr:from>
      <xdr:col>20</xdr:col>
      <xdr:colOff>355604</xdr:colOff>
      <xdr:row>2400</xdr:row>
      <xdr:rowOff>120647</xdr:rowOff>
    </xdr:from>
    <xdr:to>
      <xdr:col>21</xdr:col>
      <xdr:colOff>364072</xdr:colOff>
      <xdr:row>2403</xdr:row>
      <xdr:rowOff>42328</xdr:rowOff>
    </xdr:to>
    <xdr:pic>
      <xdr:nvPicPr>
        <xdr:cNvPr id="77"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227704647"/>
          <a:ext cx="516468" cy="531281"/>
        </a:xfrm>
        <a:prstGeom prst="rect">
          <a:avLst/>
        </a:prstGeom>
        <a:noFill/>
        <a:ln w="9525">
          <a:noFill/>
          <a:miter lim="800000"/>
          <a:headEnd/>
          <a:tailEnd/>
        </a:ln>
      </xdr:spPr>
    </xdr:pic>
    <xdr:clientData/>
  </xdr:twoCellAnchor>
  <xdr:twoCellAnchor editAs="oneCell">
    <xdr:from>
      <xdr:col>20</xdr:col>
      <xdr:colOff>355604</xdr:colOff>
      <xdr:row>2432</xdr:row>
      <xdr:rowOff>120647</xdr:rowOff>
    </xdr:from>
    <xdr:to>
      <xdr:col>21</xdr:col>
      <xdr:colOff>364072</xdr:colOff>
      <xdr:row>2435</xdr:row>
      <xdr:rowOff>42328</xdr:rowOff>
    </xdr:to>
    <xdr:pic>
      <xdr:nvPicPr>
        <xdr:cNvPr id="78"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234207047"/>
          <a:ext cx="516468" cy="531281"/>
        </a:xfrm>
        <a:prstGeom prst="rect">
          <a:avLst/>
        </a:prstGeom>
        <a:noFill/>
        <a:ln w="9525">
          <a:noFill/>
          <a:miter lim="800000"/>
          <a:headEnd/>
          <a:tailEnd/>
        </a:ln>
      </xdr:spPr>
    </xdr:pic>
    <xdr:clientData/>
  </xdr:twoCellAnchor>
  <xdr:twoCellAnchor editAs="oneCell">
    <xdr:from>
      <xdr:col>20</xdr:col>
      <xdr:colOff>355604</xdr:colOff>
      <xdr:row>2464</xdr:row>
      <xdr:rowOff>120647</xdr:rowOff>
    </xdr:from>
    <xdr:to>
      <xdr:col>21</xdr:col>
      <xdr:colOff>364072</xdr:colOff>
      <xdr:row>2467</xdr:row>
      <xdr:rowOff>42328</xdr:rowOff>
    </xdr:to>
    <xdr:pic>
      <xdr:nvPicPr>
        <xdr:cNvPr id="79" name="Picture 78" descr="saraswati 2.jpg"/>
        <xdr:cNvPicPr>
          <a:picLocks noChangeAspect="1"/>
        </xdr:cNvPicPr>
      </xdr:nvPicPr>
      <xdr:blipFill>
        <a:blip xmlns:r="http://schemas.openxmlformats.org/officeDocument/2006/relationships" r:embed="rId1"/>
        <a:srcRect/>
        <a:stretch>
          <a:fillRect/>
        </a:stretch>
      </xdr:blipFill>
      <xdr:spPr bwMode="auto">
        <a:xfrm>
          <a:off x="8796871" y="240709447"/>
          <a:ext cx="516468" cy="531281"/>
        </a:xfrm>
        <a:prstGeom prst="rect">
          <a:avLst/>
        </a:prstGeom>
        <a:noFill/>
        <a:ln w="9525">
          <a:noFill/>
          <a:miter lim="800000"/>
          <a:headEnd/>
          <a:tailEnd/>
        </a:ln>
      </xdr:spPr>
    </xdr:pic>
    <xdr:clientData/>
  </xdr:twoCellAnchor>
  <xdr:twoCellAnchor editAs="oneCell">
    <xdr:from>
      <xdr:col>20</xdr:col>
      <xdr:colOff>355604</xdr:colOff>
      <xdr:row>2496</xdr:row>
      <xdr:rowOff>120647</xdr:rowOff>
    </xdr:from>
    <xdr:to>
      <xdr:col>21</xdr:col>
      <xdr:colOff>364072</xdr:colOff>
      <xdr:row>2499</xdr:row>
      <xdr:rowOff>42328</xdr:rowOff>
    </xdr:to>
    <xdr:pic>
      <xdr:nvPicPr>
        <xdr:cNvPr id="80"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247211847"/>
          <a:ext cx="516468" cy="531281"/>
        </a:xfrm>
        <a:prstGeom prst="rect">
          <a:avLst/>
        </a:prstGeom>
        <a:noFill/>
        <a:ln w="9525">
          <a:noFill/>
          <a:miter lim="800000"/>
          <a:headEnd/>
          <a:tailEnd/>
        </a:ln>
      </xdr:spPr>
    </xdr:pic>
    <xdr:clientData/>
  </xdr:twoCellAnchor>
  <xdr:twoCellAnchor editAs="oneCell">
    <xdr:from>
      <xdr:col>20</xdr:col>
      <xdr:colOff>355604</xdr:colOff>
      <xdr:row>2528</xdr:row>
      <xdr:rowOff>120647</xdr:rowOff>
    </xdr:from>
    <xdr:to>
      <xdr:col>21</xdr:col>
      <xdr:colOff>364072</xdr:colOff>
      <xdr:row>2531</xdr:row>
      <xdr:rowOff>42328</xdr:rowOff>
    </xdr:to>
    <xdr:pic>
      <xdr:nvPicPr>
        <xdr:cNvPr id="81"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253714247"/>
          <a:ext cx="516468" cy="531281"/>
        </a:xfrm>
        <a:prstGeom prst="rect">
          <a:avLst/>
        </a:prstGeom>
        <a:noFill/>
        <a:ln w="9525">
          <a:noFill/>
          <a:miter lim="800000"/>
          <a:headEnd/>
          <a:tailEnd/>
        </a:ln>
      </xdr:spPr>
    </xdr:pic>
    <xdr:clientData/>
  </xdr:twoCellAnchor>
  <xdr:twoCellAnchor editAs="oneCell">
    <xdr:from>
      <xdr:col>20</xdr:col>
      <xdr:colOff>355604</xdr:colOff>
      <xdr:row>2560</xdr:row>
      <xdr:rowOff>120647</xdr:rowOff>
    </xdr:from>
    <xdr:to>
      <xdr:col>21</xdr:col>
      <xdr:colOff>364072</xdr:colOff>
      <xdr:row>2563</xdr:row>
      <xdr:rowOff>42328</xdr:rowOff>
    </xdr:to>
    <xdr:pic>
      <xdr:nvPicPr>
        <xdr:cNvPr id="82"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120647"/>
          <a:ext cx="516468" cy="531281"/>
        </a:xfrm>
        <a:prstGeom prst="rect">
          <a:avLst/>
        </a:prstGeom>
        <a:noFill/>
        <a:ln w="9525">
          <a:noFill/>
          <a:miter lim="800000"/>
          <a:headEnd/>
          <a:tailEnd/>
        </a:ln>
      </xdr:spPr>
    </xdr:pic>
    <xdr:clientData/>
  </xdr:twoCellAnchor>
  <xdr:twoCellAnchor editAs="oneCell">
    <xdr:from>
      <xdr:col>20</xdr:col>
      <xdr:colOff>355604</xdr:colOff>
      <xdr:row>2592</xdr:row>
      <xdr:rowOff>120647</xdr:rowOff>
    </xdr:from>
    <xdr:to>
      <xdr:col>21</xdr:col>
      <xdr:colOff>364072</xdr:colOff>
      <xdr:row>2595</xdr:row>
      <xdr:rowOff>42328</xdr:rowOff>
    </xdr:to>
    <xdr:pic>
      <xdr:nvPicPr>
        <xdr:cNvPr id="83"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6623047"/>
          <a:ext cx="516468" cy="531281"/>
        </a:xfrm>
        <a:prstGeom prst="rect">
          <a:avLst/>
        </a:prstGeom>
        <a:noFill/>
        <a:ln w="9525">
          <a:noFill/>
          <a:miter lim="800000"/>
          <a:headEnd/>
          <a:tailEnd/>
        </a:ln>
      </xdr:spPr>
    </xdr:pic>
    <xdr:clientData/>
  </xdr:twoCellAnchor>
  <xdr:twoCellAnchor editAs="oneCell">
    <xdr:from>
      <xdr:col>20</xdr:col>
      <xdr:colOff>355604</xdr:colOff>
      <xdr:row>2624</xdr:row>
      <xdr:rowOff>120647</xdr:rowOff>
    </xdr:from>
    <xdr:to>
      <xdr:col>21</xdr:col>
      <xdr:colOff>364072</xdr:colOff>
      <xdr:row>2627</xdr:row>
      <xdr:rowOff>42328</xdr:rowOff>
    </xdr:to>
    <xdr:pic>
      <xdr:nvPicPr>
        <xdr:cNvPr id="84" name="Picture 83" descr="saraswati 2.jpg"/>
        <xdr:cNvPicPr>
          <a:picLocks noChangeAspect="1"/>
        </xdr:cNvPicPr>
      </xdr:nvPicPr>
      <xdr:blipFill>
        <a:blip xmlns:r="http://schemas.openxmlformats.org/officeDocument/2006/relationships" r:embed="rId1"/>
        <a:srcRect/>
        <a:stretch>
          <a:fillRect/>
        </a:stretch>
      </xdr:blipFill>
      <xdr:spPr bwMode="auto">
        <a:xfrm>
          <a:off x="8796871" y="13125447"/>
          <a:ext cx="516468" cy="531281"/>
        </a:xfrm>
        <a:prstGeom prst="rect">
          <a:avLst/>
        </a:prstGeom>
        <a:noFill/>
        <a:ln w="9525">
          <a:noFill/>
          <a:miter lim="800000"/>
          <a:headEnd/>
          <a:tailEnd/>
        </a:ln>
      </xdr:spPr>
    </xdr:pic>
    <xdr:clientData/>
  </xdr:twoCellAnchor>
  <xdr:twoCellAnchor editAs="oneCell">
    <xdr:from>
      <xdr:col>20</xdr:col>
      <xdr:colOff>355604</xdr:colOff>
      <xdr:row>2656</xdr:row>
      <xdr:rowOff>120647</xdr:rowOff>
    </xdr:from>
    <xdr:to>
      <xdr:col>21</xdr:col>
      <xdr:colOff>364072</xdr:colOff>
      <xdr:row>2659</xdr:row>
      <xdr:rowOff>42328</xdr:rowOff>
    </xdr:to>
    <xdr:pic>
      <xdr:nvPicPr>
        <xdr:cNvPr id="85"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19627847"/>
          <a:ext cx="516468" cy="531281"/>
        </a:xfrm>
        <a:prstGeom prst="rect">
          <a:avLst/>
        </a:prstGeom>
        <a:noFill/>
        <a:ln w="9525">
          <a:noFill/>
          <a:miter lim="800000"/>
          <a:headEnd/>
          <a:tailEnd/>
        </a:ln>
      </xdr:spPr>
    </xdr:pic>
    <xdr:clientData/>
  </xdr:twoCellAnchor>
  <xdr:twoCellAnchor editAs="oneCell">
    <xdr:from>
      <xdr:col>20</xdr:col>
      <xdr:colOff>355604</xdr:colOff>
      <xdr:row>2688</xdr:row>
      <xdr:rowOff>120647</xdr:rowOff>
    </xdr:from>
    <xdr:to>
      <xdr:col>21</xdr:col>
      <xdr:colOff>364072</xdr:colOff>
      <xdr:row>2691</xdr:row>
      <xdr:rowOff>42328</xdr:rowOff>
    </xdr:to>
    <xdr:pic>
      <xdr:nvPicPr>
        <xdr:cNvPr id="86"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26130247"/>
          <a:ext cx="516468" cy="531281"/>
        </a:xfrm>
        <a:prstGeom prst="rect">
          <a:avLst/>
        </a:prstGeom>
        <a:noFill/>
        <a:ln w="9525">
          <a:noFill/>
          <a:miter lim="800000"/>
          <a:headEnd/>
          <a:tailEnd/>
        </a:ln>
      </xdr:spPr>
    </xdr:pic>
    <xdr:clientData/>
  </xdr:twoCellAnchor>
  <xdr:twoCellAnchor editAs="oneCell">
    <xdr:from>
      <xdr:col>20</xdr:col>
      <xdr:colOff>355604</xdr:colOff>
      <xdr:row>2720</xdr:row>
      <xdr:rowOff>120647</xdr:rowOff>
    </xdr:from>
    <xdr:to>
      <xdr:col>21</xdr:col>
      <xdr:colOff>364072</xdr:colOff>
      <xdr:row>2723</xdr:row>
      <xdr:rowOff>42328</xdr:rowOff>
    </xdr:to>
    <xdr:pic>
      <xdr:nvPicPr>
        <xdr:cNvPr id="87"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32632647"/>
          <a:ext cx="516468" cy="531281"/>
        </a:xfrm>
        <a:prstGeom prst="rect">
          <a:avLst/>
        </a:prstGeom>
        <a:noFill/>
        <a:ln w="9525">
          <a:noFill/>
          <a:miter lim="800000"/>
          <a:headEnd/>
          <a:tailEnd/>
        </a:ln>
      </xdr:spPr>
    </xdr:pic>
    <xdr:clientData/>
  </xdr:twoCellAnchor>
  <xdr:twoCellAnchor editAs="oneCell">
    <xdr:from>
      <xdr:col>20</xdr:col>
      <xdr:colOff>355604</xdr:colOff>
      <xdr:row>2752</xdr:row>
      <xdr:rowOff>120647</xdr:rowOff>
    </xdr:from>
    <xdr:to>
      <xdr:col>21</xdr:col>
      <xdr:colOff>364072</xdr:colOff>
      <xdr:row>2755</xdr:row>
      <xdr:rowOff>42328</xdr:rowOff>
    </xdr:to>
    <xdr:pic>
      <xdr:nvPicPr>
        <xdr:cNvPr id="88"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39135047"/>
          <a:ext cx="516468" cy="531281"/>
        </a:xfrm>
        <a:prstGeom prst="rect">
          <a:avLst/>
        </a:prstGeom>
        <a:noFill/>
        <a:ln w="9525">
          <a:noFill/>
          <a:miter lim="800000"/>
          <a:headEnd/>
          <a:tailEnd/>
        </a:ln>
      </xdr:spPr>
    </xdr:pic>
    <xdr:clientData/>
  </xdr:twoCellAnchor>
  <xdr:twoCellAnchor editAs="oneCell">
    <xdr:from>
      <xdr:col>20</xdr:col>
      <xdr:colOff>355604</xdr:colOff>
      <xdr:row>2784</xdr:row>
      <xdr:rowOff>120647</xdr:rowOff>
    </xdr:from>
    <xdr:to>
      <xdr:col>21</xdr:col>
      <xdr:colOff>364072</xdr:colOff>
      <xdr:row>2787</xdr:row>
      <xdr:rowOff>42328</xdr:rowOff>
    </xdr:to>
    <xdr:pic>
      <xdr:nvPicPr>
        <xdr:cNvPr id="89" name="Picture 88" descr="saraswati 2.jpg"/>
        <xdr:cNvPicPr>
          <a:picLocks noChangeAspect="1"/>
        </xdr:cNvPicPr>
      </xdr:nvPicPr>
      <xdr:blipFill>
        <a:blip xmlns:r="http://schemas.openxmlformats.org/officeDocument/2006/relationships" r:embed="rId1"/>
        <a:srcRect/>
        <a:stretch>
          <a:fillRect/>
        </a:stretch>
      </xdr:blipFill>
      <xdr:spPr bwMode="auto">
        <a:xfrm>
          <a:off x="8796871" y="45637447"/>
          <a:ext cx="516468" cy="531281"/>
        </a:xfrm>
        <a:prstGeom prst="rect">
          <a:avLst/>
        </a:prstGeom>
        <a:noFill/>
        <a:ln w="9525">
          <a:noFill/>
          <a:miter lim="800000"/>
          <a:headEnd/>
          <a:tailEnd/>
        </a:ln>
      </xdr:spPr>
    </xdr:pic>
    <xdr:clientData/>
  </xdr:twoCellAnchor>
  <xdr:twoCellAnchor editAs="oneCell">
    <xdr:from>
      <xdr:col>20</xdr:col>
      <xdr:colOff>355604</xdr:colOff>
      <xdr:row>2816</xdr:row>
      <xdr:rowOff>120647</xdr:rowOff>
    </xdr:from>
    <xdr:to>
      <xdr:col>21</xdr:col>
      <xdr:colOff>364072</xdr:colOff>
      <xdr:row>2819</xdr:row>
      <xdr:rowOff>42328</xdr:rowOff>
    </xdr:to>
    <xdr:pic>
      <xdr:nvPicPr>
        <xdr:cNvPr id="90"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52139847"/>
          <a:ext cx="516468" cy="531281"/>
        </a:xfrm>
        <a:prstGeom prst="rect">
          <a:avLst/>
        </a:prstGeom>
        <a:noFill/>
        <a:ln w="9525">
          <a:noFill/>
          <a:miter lim="800000"/>
          <a:headEnd/>
          <a:tailEnd/>
        </a:ln>
      </xdr:spPr>
    </xdr:pic>
    <xdr:clientData/>
  </xdr:twoCellAnchor>
  <xdr:twoCellAnchor editAs="oneCell">
    <xdr:from>
      <xdr:col>20</xdr:col>
      <xdr:colOff>355604</xdr:colOff>
      <xdr:row>2848</xdr:row>
      <xdr:rowOff>120647</xdr:rowOff>
    </xdr:from>
    <xdr:to>
      <xdr:col>21</xdr:col>
      <xdr:colOff>364072</xdr:colOff>
      <xdr:row>2851</xdr:row>
      <xdr:rowOff>42328</xdr:rowOff>
    </xdr:to>
    <xdr:pic>
      <xdr:nvPicPr>
        <xdr:cNvPr id="91"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58642247"/>
          <a:ext cx="516468" cy="531281"/>
        </a:xfrm>
        <a:prstGeom prst="rect">
          <a:avLst/>
        </a:prstGeom>
        <a:noFill/>
        <a:ln w="9525">
          <a:noFill/>
          <a:miter lim="800000"/>
          <a:headEnd/>
          <a:tailEnd/>
        </a:ln>
      </xdr:spPr>
    </xdr:pic>
    <xdr:clientData/>
  </xdr:twoCellAnchor>
  <xdr:twoCellAnchor editAs="oneCell">
    <xdr:from>
      <xdr:col>20</xdr:col>
      <xdr:colOff>355604</xdr:colOff>
      <xdr:row>2880</xdr:row>
      <xdr:rowOff>120647</xdr:rowOff>
    </xdr:from>
    <xdr:to>
      <xdr:col>21</xdr:col>
      <xdr:colOff>364072</xdr:colOff>
      <xdr:row>2883</xdr:row>
      <xdr:rowOff>42328</xdr:rowOff>
    </xdr:to>
    <xdr:pic>
      <xdr:nvPicPr>
        <xdr:cNvPr id="92"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65144647"/>
          <a:ext cx="516468" cy="531281"/>
        </a:xfrm>
        <a:prstGeom prst="rect">
          <a:avLst/>
        </a:prstGeom>
        <a:noFill/>
        <a:ln w="9525">
          <a:noFill/>
          <a:miter lim="800000"/>
          <a:headEnd/>
          <a:tailEnd/>
        </a:ln>
      </xdr:spPr>
    </xdr:pic>
    <xdr:clientData/>
  </xdr:twoCellAnchor>
  <xdr:twoCellAnchor editAs="oneCell">
    <xdr:from>
      <xdr:col>20</xdr:col>
      <xdr:colOff>355604</xdr:colOff>
      <xdr:row>2912</xdr:row>
      <xdr:rowOff>120647</xdr:rowOff>
    </xdr:from>
    <xdr:to>
      <xdr:col>21</xdr:col>
      <xdr:colOff>364072</xdr:colOff>
      <xdr:row>2915</xdr:row>
      <xdr:rowOff>42328</xdr:rowOff>
    </xdr:to>
    <xdr:pic>
      <xdr:nvPicPr>
        <xdr:cNvPr id="93"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71647047"/>
          <a:ext cx="516468" cy="531281"/>
        </a:xfrm>
        <a:prstGeom prst="rect">
          <a:avLst/>
        </a:prstGeom>
        <a:noFill/>
        <a:ln w="9525">
          <a:noFill/>
          <a:miter lim="800000"/>
          <a:headEnd/>
          <a:tailEnd/>
        </a:ln>
      </xdr:spPr>
    </xdr:pic>
    <xdr:clientData/>
  </xdr:twoCellAnchor>
  <xdr:twoCellAnchor editAs="oneCell">
    <xdr:from>
      <xdr:col>20</xdr:col>
      <xdr:colOff>355604</xdr:colOff>
      <xdr:row>2944</xdr:row>
      <xdr:rowOff>120647</xdr:rowOff>
    </xdr:from>
    <xdr:to>
      <xdr:col>21</xdr:col>
      <xdr:colOff>364072</xdr:colOff>
      <xdr:row>2947</xdr:row>
      <xdr:rowOff>42328</xdr:rowOff>
    </xdr:to>
    <xdr:pic>
      <xdr:nvPicPr>
        <xdr:cNvPr id="94" name="Picture 93" descr="saraswati 2.jpg"/>
        <xdr:cNvPicPr>
          <a:picLocks noChangeAspect="1"/>
        </xdr:cNvPicPr>
      </xdr:nvPicPr>
      <xdr:blipFill>
        <a:blip xmlns:r="http://schemas.openxmlformats.org/officeDocument/2006/relationships" r:embed="rId1"/>
        <a:srcRect/>
        <a:stretch>
          <a:fillRect/>
        </a:stretch>
      </xdr:blipFill>
      <xdr:spPr bwMode="auto">
        <a:xfrm>
          <a:off x="8796871" y="78149447"/>
          <a:ext cx="516468" cy="531281"/>
        </a:xfrm>
        <a:prstGeom prst="rect">
          <a:avLst/>
        </a:prstGeom>
        <a:noFill/>
        <a:ln w="9525">
          <a:noFill/>
          <a:miter lim="800000"/>
          <a:headEnd/>
          <a:tailEnd/>
        </a:ln>
      </xdr:spPr>
    </xdr:pic>
    <xdr:clientData/>
  </xdr:twoCellAnchor>
  <xdr:twoCellAnchor editAs="oneCell">
    <xdr:from>
      <xdr:col>20</xdr:col>
      <xdr:colOff>355604</xdr:colOff>
      <xdr:row>2976</xdr:row>
      <xdr:rowOff>120647</xdr:rowOff>
    </xdr:from>
    <xdr:to>
      <xdr:col>21</xdr:col>
      <xdr:colOff>364072</xdr:colOff>
      <xdr:row>2979</xdr:row>
      <xdr:rowOff>42328</xdr:rowOff>
    </xdr:to>
    <xdr:pic>
      <xdr:nvPicPr>
        <xdr:cNvPr id="95"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84651847"/>
          <a:ext cx="516468" cy="531281"/>
        </a:xfrm>
        <a:prstGeom prst="rect">
          <a:avLst/>
        </a:prstGeom>
        <a:noFill/>
        <a:ln w="9525">
          <a:noFill/>
          <a:miter lim="800000"/>
          <a:headEnd/>
          <a:tailEnd/>
        </a:ln>
      </xdr:spPr>
    </xdr:pic>
    <xdr:clientData/>
  </xdr:twoCellAnchor>
  <xdr:twoCellAnchor editAs="oneCell">
    <xdr:from>
      <xdr:col>20</xdr:col>
      <xdr:colOff>355604</xdr:colOff>
      <xdr:row>3008</xdr:row>
      <xdr:rowOff>120647</xdr:rowOff>
    </xdr:from>
    <xdr:to>
      <xdr:col>21</xdr:col>
      <xdr:colOff>364072</xdr:colOff>
      <xdr:row>3011</xdr:row>
      <xdr:rowOff>42328</xdr:rowOff>
    </xdr:to>
    <xdr:pic>
      <xdr:nvPicPr>
        <xdr:cNvPr id="96"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91154247"/>
          <a:ext cx="516468" cy="531281"/>
        </a:xfrm>
        <a:prstGeom prst="rect">
          <a:avLst/>
        </a:prstGeom>
        <a:noFill/>
        <a:ln w="9525">
          <a:noFill/>
          <a:miter lim="800000"/>
          <a:headEnd/>
          <a:tailEnd/>
        </a:ln>
      </xdr:spPr>
    </xdr:pic>
    <xdr:clientData/>
  </xdr:twoCellAnchor>
  <xdr:twoCellAnchor editAs="oneCell">
    <xdr:from>
      <xdr:col>20</xdr:col>
      <xdr:colOff>355604</xdr:colOff>
      <xdr:row>3040</xdr:row>
      <xdr:rowOff>120647</xdr:rowOff>
    </xdr:from>
    <xdr:to>
      <xdr:col>21</xdr:col>
      <xdr:colOff>364072</xdr:colOff>
      <xdr:row>3043</xdr:row>
      <xdr:rowOff>42328</xdr:rowOff>
    </xdr:to>
    <xdr:pic>
      <xdr:nvPicPr>
        <xdr:cNvPr id="97"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97656647"/>
          <a:ext cx="516468" cy="531281"/>
        </a:xfrm>
        <a:prstGeom prst="rect">
          <a:avLst/>
        </a:prstGeom>
        <a:noFill/>
        <a:ln w="9525">
          <a:noFill/>
          <a:miter lim="800000"/>
          <a:headEnd/>
          <a:tailEnd/>
        </a:ln>
      </xdr:spPr>
    </xdr:pic>
    <xdr:clientData/>
  </xdr:twoCellAnchor>
  <xdr:twoCellAnchor editAs="oneCell">
    <xdr:from>
      <xdr:col>20</xdr:col>
      <xdr:colOff>355604</xdr:colOff>
      <xdr:row>3072</xdr:row>
      <xdr:rowOff>120647</xdr:rowOff>
    </xdr:from>
    <xdr:to>
      <xdr:col>21</xdr:col>
      <xdr:colOff>364072</xdr:colOff>
      <xdr:row>3075</xdr:row>
      <xdr:rowOff>42328</xdr:rowOff>
    </xdr:to>
    <xdr:pic>
      <xdr:nvPicPr>
        <xdr:cNvPr id="98"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104159047"/>
          <a:ext cx="516468" cy="531281"/>
        </a:xfrm>
        <a:prstGeom prst="rect">
          <a:avLst/>
        </a:prstGeom>
        <a:noFill/>
        <a:ln w="9525">
          <a:noFill/>
          <a:miter lim="800000"/>
          <a:headEnd/>
          <a:tailEnd/>
        </a:ln>
      </xdr:spPr>
    </xdr:pic>
    <xdr:clientData/>
  </xdr:twoCellAnchor>
  <xdr:twoCellAnchor editAs="oneCell">
    <xdr:from>
      <xdr:col>20</xdr:col>
      <xdr:colOff>355604</xdr:colOff>
      <xdr:row>3104</xdr:row>
      <xdr:rowOff>120647</xdr:rowOff>
    </xdr:from>
    <xdr:to>
      <xdr:col>21</xdr:col>
      <xdr:colOff>364072</xdr:colOff>
      <xdr:row>3107</xdr:row>
      <xdr:rowOff>42328</xdr:rowOff>
    </xdr:to>
    <xdr:pic>
      <xdr:nvPicPr>
        <xdr:cNvPr id="99" name="Picture 98" descr="saraswati 2.jpg"/>
        <xdr:cNvPicPr>
          <a:picLocks noChangeAspect="1"/>
        </xdr:cNvPicPr>
      </xdr:nvPicPr>
      <xdr:blipFill>
        <a:blip xmlns:r="http://schemas.openxmlformats.org/officeDocument/2006/relationships" r:embed="rId1"/>
        <a:srcRect/>
        <a:stretch>
          <a:fillRect/>
        </a:stretch>
      </xdr:blipFill>
      <xdr:spPr bwMode="auto">
        <a:xfrm>
          <a:off x="8796871" y="110661447"/>
          <a:ext cx="516468" cy="531281"/>
        </a:xfrm>
        <a:prstGeom prst="rect">
          <a:avLst/>
        </a:prstGeom>
        <a:noFill/>
        <a:ln w="9525">
          <a:noFill/>
          <a:miter lim="800000"/>
          <a:headEnd/>
          <a:tailEnd/>
        </a:ln>
      </xdr:spPr>
    </xdr:pic>
    <xdr:clientData/>
  </xdr:twoCellAnchor>
  <xdr:twoCellAnchor editAs="oneCell">
    <xdr:from>
      <xdr:col>20</xdr:col>
      <xdr:colOff>355604</xdr:colOff>
      <xdr:row>3136</xdr:row>
      <xdr:rowOff>120647</xdr:rowOff>
    </xdr:from>
    <xdr:to>
      <xdr:col>21</xdr:col>
      <xdr:colOff>364072</xdr:colOff>
      <xdr:row>3139</xdr:row>
      <xdr:rowOff>42328</xdr:rowOff>
    </xdr:to>
    <xdr:pic>
      <xdr:nvPicPr>
        <xdr:cNvPr id="100"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117163847"/>
          <a:ext cx="516468" cy="531281"/>
        </a:xfrm>
        <a:prstGeom prst="rect">
          <a:avLst/>
        </a:prstGeom>
        <a:noFill/>
        <a:ln w="9525">
          <a:noFill/>
          <a:miter lim="800000"/>
          <a:headEnd/>
          <a:tailEnd/>
        </a:ln>
      </xdr:spPr>
    </xdr:pic>
    <xdr:clientData/>
  </xdr:twoCellAnchor>
  <xdr:twoCellAnchor editAs="oneCell">
    <xdr:from>
      <xdr:col>20</xdr:col>
      <xdr:colOff>355604</xdr:colOff>
      <xdr:row>3168</xdr:row>
      <xdr:rowOff>120647</xdr:rowOff>
    </xdr:from>
    <xdr:to>
      <xdr:col>21</xdr:col>
      <xdr:colOff>364072</xdr:colOff>
      <xdr:row>3171</xdr:row>
      <xdr:rowOff>42328</xdr:rowOff>
    </xdr:to>
    <xdr:pic>
      <xdr:nvPicPr>
        <xdr:cNvPr id="101" name="Picture 3" descr="saraswati 2.jpg"/>
        <xdr:cNvPicPr>
          <a:picLocks noChangeAspect="1"/>
        </xdr:cNvPicPr>
      </xdr:nvPicPr>
      <xdr:blipFill>
        <a:blip xmlns:r="http://schemas.openxmlformats.org/officeDocument/2006/relationships" r:embed="rId1"/>
        <a:srcRect/>
        <a:stretch>
          <a:fillRect/>
        </a:stretch>
      </xdr:blipFill>
      <xdr:spPr bwMode="auto">
        <a:xfrm>
          <a:off x="8796871" y="123666247"/>
          <a:ext cx="516468" cy="531281"/>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enableFormatConditionsCalculation="0">
    <tabColor rgb="FF996633"/>
  </sheetPr>
  <dimension ref="A1:I105"/>
  <sheetViews>
    <sheetView zoomScale="150" zoomScaleNormal="150" zoomScalePageLayoutView="150" workbookViewId="0">
      <pane ySplit="6" topLeftCell="A7" activePane="bottomLeft" state="frozen"/>
      <selection pane="bottomLeft" activeCell="A3" sqref="A3:C6"/>
    </sheetView>
  </sheetViews>
  <sheetFormatPr defaultColWidth="0" defaultRowHeight="27.95" customHeight="1"/>
  <cols>
    <col min="1" max="4" width="37.85546875" style="459" customWidth="1"/>
    <col min="5" max="16384" width="37.85546875" style="459" hidden="1"/>
  </cols>
  <sheetData>
    <row r="1" spans="1:9" ht="27.95" customHeight="1">
      <c r="A1" s="594" t="s">
        <v>81</v>
      </c>
      <c r="B1" s="595"/>
      <c r="C1" s="596"/>
      <c r="D1" s="358"/>
      <c r="E1" s="358"/>
      <c r="F1" s="458"/>
      <c r="G1" s="458"/>
      <c r="H1" s="458"/>
      <c r="I1" s="458"/>
    </row>
    <row r="2" spans="1:9" ht="27.95" customHeight="1">
      <c r="A2" s="597"/>
      <c r="B2" s="598"/>
      <c r="C2" s="599"/>
      <c r="D2" s="460"/>
      <c r="E2" s="460"/>
      <c r="F2" s="461"/>
      <c r="G2" s="461"/>
      <c r="H2" s="461"/>
      <c r="I2" s="461"/>
    </row>
    <row r="3" spans="1:9" ht="27.95" customHeight="1">
      <c r="A3" s="600" t="s">
        <v>254</v>
      </c>
      <c r="B3" s="601"/>
      <c r="C3" s="602"/>
      <c r="D3" s="460"/>
      <c r="E3" s="460"/>
      <c r="F3" s="462"/>
      <c r="G3" s="462"/>
      <c r="H3" s="462"/>
      <c r="I3" s="462"/>
    </row>
    <row r="4" spans="1:9" ht="27.95" customHeight="1">
      <c r="A4" s="603"/>
      <c r="B4" s="604"/>
      <c r="C4" s="605"/>
      <c r="D4" s="460"/>
      <c r="E4" s="460"/>
      <c r="F4" s="463"/>
      <c r="G4" s="463"/>
      <c r="H4" s="463"/>
      <c r="I4" s="463"/>
    </row>
    <row r="5" spans="1:9" ht="27.95" customHeight="1">
      <c r="A5" s="603"/>
      <c r="B5" s="604"/>
      <c r="C5" s="605"/>
      <c r="F5" s="55"/>
      <c r="G5" s="358"/>
      <c r="H5" s="358"/>
      <c r="I5" s="358"/>
    </row>
    <row r="6" spans="1:9" ht="27.95" customHeight="1">
      <c r="A6" s="606"/>
      <c r="B6" s="607"/>
      <c r="C6" s="608"/>
      <c r="F6" s="55"/>
      <c r="G6" s="358"/>
      <c r="H6" s="358"/>
      <c r="I6" s="358"/>
    </row>
    <row r="7" spans="1:9" ht="27.95" customHeight="1">
      <c r="A7" s="609" t="s">
        <v>82</v>
      </c>
      <c r="B7" s="609"/>
      <c r="C7" s="609"/>
      <c r="D7" s="356"/>
      <c r="E7" s="356"/>
      <c r="F7" s="464"/>
      <c r="G7" s="464"/>
      <c r="H7" s="464"/>
      <c r="I7" s="464"/>
    </row>
    <row r="8" spans="1:9" ht="27.95" customHeight="1">
      <c r="A8" s="628" t="s">
        <v>255</v>
      </c>
      <c r="B8" s="628" t="s">
        <v>226</v>
      </c>
      <c r="C8" s="628" t="s">
        <v>256</v>
      </c>
      <c r="D8" s="357"/>
      <c r="E8" s="357"/>
      <c r="F8" s="464"/>
      <c r="G8" s="464"/>
      <c r="H8" s="464"/>
      <c r="I8" s="464"/>
    </row>
    <row r="9" spans="1:9" ht="27.95" customHeight="1">
      <c r="A9" s="629"/>
      <c r="B9" s="629"/>
      <c r="C9" s="629"/>
      <c r="D9" s="465"/>
      <c r="E9" s="357"/>
      <c r="F9" s="466"/>
      <c r="G9" s="466"/>
      <c r="H9" s="466"/>
      <c r="I9" s="466"/>
    </row>
    <row r="10" spans="1:9" ht="27.95" customHeight="1">
      <c r="A10" s="629"/>
      <c r="B10" s="629"/>
      <c r="C10" s="629"/>
      <c r="D10" s="465"/>
      <c r="E10" s="357"/>
      <c r="F10" s="466"/>
      <c r="G10" s="466"/>
      <c r="H10" s="466"/>
      <c r="I10" s="466"/>
    </row>
    <row r="11" spans="1:9" ht="27.95" customHeight="1">
      <c r="A11" s="630"/>
      <c r="B11" s="630"/>
      <c r="C11" s="630"/>
      <c r="D11" s="465"/>
      <c r="E11" s="357"/>
      <c r="F11" s="467"/>
      <c r="G11" s="467"/>
      <c r="H11" s="467"/>
      <c r="I11" s="467"/>
    </row>
    <row r="12" spans="1:9" ht="27.95" customHeight="1">
      <c r="A12" s="631" t="s">
        <v>257</v>
      </c>
      <c r="B12" s="632"/>
      <c r="C12" s="633"/>
      <c r="D12" s="465"/>
      <c r="E12" s="357"/>
      <c r="F12" s="468"/>
      <c r="G12" s="468"/>
      <c r="H12" s="468"/>
      <c r="I12" s="468"/>
    </row>
    <row r="13" spans="1:9" ht="27.95" customHeight="1">
      <c r="A13" s="634"/>
      <c r="B13" s="635"/>
      <c r="C13" s="636"/>
      <c r="D13" s="465"/>
      <c r="E13" s="357"/>
      <c r="F13" s="468"/>
      <c r="G13" s="468"/>
      <c r="H13" s="468"/>
      <c r="I13" s="468"/>
    </row>
    <row r="14" spans="1:9" ht="27.95" customHeight="1">
      <c r="A14" s="610" t="s">
        <v>258</v>
      </c>
      <c r="B14" s="611"/>
      <c r="C14" s="612"/>
      <c r="D14" s="465"/>
      <c r="E14" s="357"/>
      <c r="F14" s="468"/>
      <c r="G14" s="468"/>
      <c r="H14" s="468"/>
      <c r="I14" s="468"/>
    </row>
    <row r="15" spans="1:9" ht="27.95" customHeight="1">
      <c r="A15" s="613"/>
      <c r="B15" s="614"/>
      <c r="C15" s="615"/>
      <c r="D15" s="465"/>
      <c r="E15" s="357"/>
      <c r="F15" s="469"/>
      <c r="G15" s="469"/>
      <c r="H15" s="469"/>
      <c r="I15" s="469"/>
    </row>
    <row r="16" spans="1:9" ht="27.95" customHeight="1">
      <c r="A16" s="613"/>
      <c r="B16" s="614"/>
      <c r="C16" s="615"/>
      <c r="D16" s="357"/>
      <c r="E16" s="357"/>
      <c r="F16" s="469"/>
      <c r="G16" s="469"/>
      <c r="H16" s="469"/>
      <c r="I16" s="469"/>
    </row>
    <row r="17" spans="1:9" ht="27.95" customHeight="1">
      <c r="A17" s="613"/>
      <c r="B17" s="614"/>
      <c r="C17" s="615"/>
      <c r="D17" s="357"/>
      <c r="E17" s="357"/>
      <c r="F17" s="467"/>
      <c r="G17" s="467"/>
      <c r="H17" s="467"/>
      <c r="I17" s="467"/>
    </row>
    <row r="18" spans="1:9" ht="27.95" customHeight="1">
      <c r="A18" s="613"/>
      <c r="B18" s="614"/>
      <c r="C18" s="615"/>
      <c r="D18" s="357"/>
      <c r="E18" s="357"/>
      <c r="F18" s="468"/>
      <c r="G18" s="468"/>
      <c r="H18" s="468"/>
      <c r="I18" s="468"/>
    </row>
    <row r="19" spans="1:9" ht="27.95" customHeight="1">
      <c r="A19" s="613"/>
      <c r="B19" s="614"/>
      <c r="C19" s="615"/>
      <c r="D19" s="357"/>
      <c r="E19" s="357"/>
      <c r="F19" s="470"/>
      <c r="G19" s="470"/>
      <c r="H19" s="470"/>
      <c r="I19" s="470"/>
    </row>
    <row r="20" spans="1:9" ht="27.95" customHeight="1">
      <c r="A20" s="616"/>
      <c r="B20" s="617"/>
      <c r="C20" s="618"/>
      <c r="D20" s="357"/>
      <c r="E20" s="357"/>
      <c r="F20" s="470"/>
      <c r="G20" s="470"/>
      <c r="H20" s="470"/>
      <c r="I20" s="470"/>
    </row>
    <row r="21" spans="1:9" ht="27.95" customHeight="1">
      <c r="A21" s="619" t="s">
        <v>259</v>
      </c>
      <c r="B21" s="620"/>
      <c r="C21" s="621"/>
      <c r="D21" s="357"/>
      <c r="E21" s="357"/>
      <c r="F21" s="471"/>
      <c r="G21" s="471"/>
      <c r="H21" s="471"/>
      <c r="I21" s="471"/>
    </row>
    <row r="22" spans="1:9" ht="27.95" customHeight="1">
      <c r="A22" s="622"/>
      <c r="B22" s="623"/>
      <c r="C22" s="624"/>
      <c r="D22" s="357"/>
      <c r="E22" s="357"/>
      <c r="F22" s="472"/>
      <c r="G22" s="472"/>
      <c r="H22" s="472"/>
      <c r="I22" s="472"/>
    </row>
    <row r="23" spans="1:9" ht="27.95" customHeight="1">
      <c r="A23" s="625"/>
      <c r="B23" s="626"/>
      <c r="C23" s="627"/>
      <c r="D23" s="357"/>
      <c r="E23" s="357"/>
      <c r="F23" s="472"/>
      <c r="G23" s="472"/>
      <c r="H23" s="472"/>
      <c r="I23" s="472"/>
    </row>
    <row r="24" spans="1:9" ht="27.95" customHeight="1">
      <c r="A24" s="652" t="s">
        <v>260</v>
      </c>
      <c r="B24" s="653"/>
      <c r="C24" s="654"/>
      <c r="D24" s="357"/>
      <c r="E24" s="357"/>
      <c r="F24" s="472"/>
      <c r="G24" s="472"/>
      <c r="H24" s="472"/>
      <c r="I24" s="472"/>
    </row>
    <row r="25" spans="1:9" ht="27.95" customHeight="1">
      <c r="A25" s="655"/>
      <c r="B25" s="656"/>
      <c r="C25" s="657"/>
      <c r="D25" s="357"/>
      <c r="E25" s="357"/>
      <c r="F25" s="472"/>
      <c r="G25" s="472"/>
      <c r="H25" s="472"/>
      <c r="I25" s="472"/>
    </row>
    <row r="26" spans="1:9" ht="27.95" customHeight="1">
      <c r="A26" s="655"/>
      <c r="B26" s="656"/>
      <c r="C26" s="657"/>
      <c r="D26" s="357"/>
      <c r="E26" s="357"/>
      <c r="F26" s="472"/>
      <c r="G26" s="472"/>
      <c r="H26" s="472"/>
      <c r="I26" s="472"/>
    </row>
    <row r="27" spans="1:9" ht="27.95" customHeight="1">
      <c r="A27" s="658"/>
      <c r="B27" s="659"/>
      <c r="C27" s="660"/>
      <c r="D27" s="357"/>
      <c r="E27" s="357"/>
      <c r="F27" s="473"/>
      <c r="G27" s="473"/>
      <c r="H27" s="473"/>
      <c r="I27" s="473"/>
    </row>
    <row r="28" spans="1:9" ht="27.95" customHeight="1">
      <c r="A28" s="661" t="s">
        <v>166</v>
      </c>
      <c r="B28" s="661"/>
      <c r="C28" s="661"/>
      <c r="D28" s="357"/>
      <c r="E28" s="357"/>
      <c r="F28" s="472"/>
      <c r="G28" s="472"/>
      <c r="H28" s="472"/>
      <c r="I28" s="472"/>
    </row>
    <row r="29" spans="1:9" ht="27.95" customHeight="1">
      <c r="A29" s="662" t="s">
        <v>261</v>
      </c>
      <c r="B29" s="662"/>
      <c r="C29" s="662"/>
      <c r="D29" s="361"/>
      <c r="E29" s="361"/>
      <c r="F29" s="472"/>
      <c r="G29" s="472"/>
      <c r="H29" s="472"/>
      <c r="I29" s="472"/>
    </row>
    <row r="30" spans="1:9" ht="27.95" customHeight="1">
      <c r="A30" s="663" t="s">
        <v>262</v>
      </c>
      <c r="B30" s="664"/>
      <c r="C30" s="665"/>
      <c r="D30" s="361"/>
      <c r="E30" s="361"/>
      <c r="F30" s="474"/>
      <c r="G30" s="474"/>
      <c r="H30" s="474"/>
      <c r="I30" s="474"/>
    </row>
    <row r="31" spans="1:9" ht="27.95" customHeight="1">
      <c r="A31" s="666" t="s">
        <v>263</v>
      </c>
      <c r="B31" s="667"/>
      <c r="C31" s="668"/>
      <c r="D31" s="361"/>
      <c r="E31" s="361"/>
      <c r="F31" s="475"/>
      <c r="G31" s="475"/>
      <c r="H31" s="475"/>
      <c r="I31" s="475"/>
    </row>
    <row r="32" spans="1:9" ht="27.95" customHeight="1">
      <c r="A32" s="669"/>
      <c r="B32" s="670"/>
      <c r="C32" s="671"/>
      <c r="D32" s="357"/>
      <c r="E32" s="357"/>
      <c r="F32" s="475"/>
      <c r="G32" s="475"/>
      <c r="H32" s="475"/>
      <c r="I32" s="475"/>
    </row>
    <row r="33" spans="1:9" ht="27.95" customHeight="1">
      <c r="A33" s="672" t="s">
        <v>264</v>
      </c>
      <c r="B33" s="673"/>
      <c r="C33" s="674"/>
      <c r="D33" s="357"/>
      <c r="E33" s="357"/>
      <c r="F33" s="468"/>
      <c r="G33" s="468"/>
      <c r="H33" s="468"/>
      <c r="I33" s="468"/>
    </row>
    <row r="34" spans="1:9" ht="27.95" customHeight="1">
      <c r="A34" s="675"/>
      <c r="B34" s="676"/>
      <c r="C34" s="677"/>
      <c r="D34" s="357"/>
      <c r="E34" s="357"/>
      <c r="F34" s="468"/>
      <c r="G34" s="468"/>
      <c r="H34" s="468"/>
      <c r="I34" s="468"/>
    </row>
    <row r="35" spans="1:9" ht="27.95" customHeight="1">
      <c r="A35" s="678" t="s">
        <v>265</v>
      </c>
      <c r="B35" s="678"/>
      <c r="C35" s="678"/>
      <c r="D35" s="357"/>
      <c r="E35" s="357"/>
      <c r="F35" s="476"/>
      <c r="G35" s="476"/>
      <c r="H35" s="476"/>
      <c r="I35" s="476"/>
    </row>
    <row r="36" spans="1:9" ht="27.95" customHeight="1">
      <c r="A36" s="679" t="s">
        <v>266</v>
      </c>
      <c r="B36" s="679"/>
      <c r="C36" s="679"/>
      <c r="D36" s="357"/>
      <c r="E36" s="357"/>
      <c r="F36" s="476"/>
      <c r="G36" s="476"/>
      <c r="H36" s="476"/>
      <c r="I36" s="476"/>
    </row>
    <row r="37" spans="1:9" ht="27.95" customHeight="1">
      <c r="A37" s="686" t="s">
        <v>234</v>
      </c>
      <c r="B37" s="686"/>
      <c r="C37" s="686"/>
      <c r="D37" s="357"/>
      <c r="E37" s="357"/>
      <c r="F37" s="476"/>
      <c r="G37" s="476"/>
      <c r="H37" s="476"/>
      <c r="I37" s="476"/>
    </row>
    <row r="38" spans="1:9" ht="27.95" customHeight="1">
      <c r="A38" s="687" t="s">
        <v>267</v>
      </c>
      <c r="B38" s="688"/>
      <c r="C38" s="689"/>
      <c r="D38" s="357"/>
      <c r="E38" s="357"/>
      <c r="F38" s="476"/>
      <c r="G38" s="476"/>
      <c r="H38" s="476"/>
      <c r="I38" s="476"/>
    </row>
    <row r="39" spans="1:9" ht="27.95" customHeight="1">
      <c r="A39" s="637" t="s">
        <v>268</v>
      </c>
      <c r="B39" s="638"/>
      <c r="C39" s="639"/>
      <c r="D39" s="357"/>
      <c r="E39" s="357"/>
      <c r="F39" s="477"/>
      <c r="G39" s="477"/>
      <c r="H39" s="477"/>
      <c r="I39" s="477"/>
    </row>
    <row r="40" spans="1:9" ht="27.95" customHeight="1">
      <c r="A40" s="640"/>
      <c r="B40" s="641"/>
      <c r="C40" s="642"/>
      <c r="D40" s="357"/>
      <c r="E40" s="357"/>
      <c r="F40" s="477"/>
      <c r="G40" s="477"/>
      <c r="H40" s="477"/>
      <c r="I40" s="477"/>
    </row>
    <row r="41" spans="1:9" ht="27.95" customHeight="1">
      <c r="A41" s="680" t="s">
        <v>269</v>
      </c>
      <c r="B41" s="681"/>
      <c r="C41" s="682"/>
      <c r="D41" s="357"/>
      <c r="E41" s="357"/>
      <c r="F41" s="477"/>
      <c r="G41" s="477"/>
      <c r="H41" s="477"/>
      <c r="I41" s="477"/>
    </row>
    <row r="42" spans="1:9" ht="27.95" customHeight="1">
      <c r="A42" s="683"/>
      <c r="B42" s="684"/>
      <c r="C42" s="685"/>
      <c r="D42" s="357"/>
      <c r="E42" s="357"/>
      <c r="F42" s="477"/>
      <c r="G42" s="477"/>
      <c r="H42" s="477"/>
      <c r="I42" s="477"/>
    </row>
    <row r="43" spans="1:9" ht="27.95" customHeight="1">
      <c r="A43" s="649" t="s">
        <v>270</v>
      </c>
      <c r="B43" s="650"/>
      <c r="C43" s="651"/>
      <c r="D43" s="357"/>
      <c r="E43" s="357"/>
      <c r="F43" s="468"/>
      <c r="G43" s="468"/>
      <c r="H43" s="468"/>
      <c r="I43" s="468"/>
    </row>
    <row r="44" spans="1:9" ht="27.95" customHeight="1">
      <c r="A44" s="637" t="s">
        <v>271</v>
      </c>
      <c r="B44" s="638"/>
      <c r="C44" s="639"/>
      <c r="D44" s="361"/>
      <c r="E44" s="361"/>
      <c r="F44" s="468"/>
      <c r="G44" s="468"/>
      <c r="H44" s="468"/>
      <c r="I44" s="468"/>
    </row>
    <row r="45" spans="1:9" ht="27.95" customHeight="1">
      <c r="A45" s="640"/>
      <c r="B45" s="641"/>
      <c r="C45" s="642"/>
      <c r="D45" s="361"/>
      <c r="E45" s="361"/>
      <c r="F45" s="468"/>
      <c r="G45" s="468"/>
      <c r="H45" s="468"/>
      <c r="I45" s="468"/>
    </row>
    <row r="46" spans="1:9" ht="27.95" customHeight="1">
      <c r="A46" s="643" t="s">
        <v>272</v>
      </c>
      <c r="B46" s="644"/>
      <c r="C46" s="645"/>
      <c r="D46" s="361"/>
      <c r="E46" s="361"/>
      <c r="F46" s="468"/>
      <c r="G46" s="468"/>
      <c r="H46" s="468"/>
      <c r="I46" s="468"/>
    </row>
    <row r="47" spans="1:9" ht="27.95" customHeight="1">
      <c r="A47" s="646"/>
      <c r="B47" s="647"/>
      <c r="C47" s="648"/>
      <c r="D47" s="361"/>
      <c r="E47" s="361"/>
      <c r="F47" s="478"/>
      <c r="G47" s="478"/>
      <c r="H47" s="478"/>
      <c r="I47" s="478"/>
    </row>
    <row r="48" spans="1:9" ht="27.95" customHeight="1">
      <c r="A48" s="649" t="s">
        <v>273</v>
      </c>
      <c r="B48" s="650"/>
      <c r="C48" s="651"/>
      <c r="D48" s="361"/>
      <c r="E48" s="361"/>
      <c r="F48" s="479"/>
      <c r="G48" s="479"/>
      <c r="H48" s="479"/>
      <c r="I48" s="479"/>
    </row>
    <row r="49" spans="1:9" ht="27.95" customHeight="1">
      <c r="A49" s="694" t="s">
        <v>274</v>
      </c>
      <c r="B49" s="695"/>
      <c r="C49" s="696"/>
      <c r="D49" s="361"/>
      <c r="E49" s="361"/>
      <c r="F49" s="479"/>
      <c r="G49" s="479"/>
      <c r="H49" s="479"/>
      <c r="I49" s="479"/>
    </row>
    <row r="50" spans="1:9" ht="27.95" customHeight="1">
      <c r="A50" s="697"/>
      <c r="B50" s="698"/>
      <c r="C50" s="699"/>
      <c r="D50" s="358"/>
      <c r="E50" s="358"/>
      <c r="F50" s="480"/>
      <c r="G50" s="480"/>
      <c r="H50" s="480"/>
      <c r="I50" s="480"/>
    </row>
    <row r="51" spans="1:9" ht="27.95" customHeight="1">
      <c r="A51" s="700" t="s">
        <v>275</v>
      </c>
      <c r="B51" s="700"/>
      <c r="C51" s="700"/>
      <c r="D51" s="358"/>
      <c r="E51" s="358"/>
      <c r="F51" s="481"/>
      <c r="G51" s="481"/>
      <c r="H51" s="481"/>
      <c r="I51" s="481"/>
    </row>
    <row r="52" spans="1:9" ht="27.95" customHeight="1">
      <c r="A52" s="700" t="s">
        <v>276</v>
      </c>
      <c r="B52" s="700"/>
      <c r="C52" s="700"/>
      <c r="D52" s="358"/>
      <c r="E52" s="358"/>
      <c r="F52" s="481"/>
      <c r="G52" s="481"/>
      <c r="H52" s="481"/>
      <c r="I52" s="481"/>
    </row>
    <row r="53" spans="1:9" ht="27.95" customHeight="1">
      <c r="A53" s="700" t="s">
        <v>277</v>
      </c>
      <c r="B53" s="700"/>
      <c r="C53" s="700"/>
      <c r="D53" s="358"/>
      <c r="E53" s="358"/>
      <c r="F53" s="481"/>
      <c r="G53" s="481"/>
      <c r="H53" s="481"/>
      <c r="I53" s="481"/>
    </row>
    <row r="54" spans="1:9" ht="27.95" customHeight="1">
      <c r="A54" s="700" t="s">
        <v>278</v>
      </c>
      <c r="B54" s="700"/>
      <c r="C54" s="700"/>
      <c r="D54" s="358"/>
      <c r="E54" s="358"/>
      <c r="F54" s="481"/>
      <c r="G54" s="481"/>
      <c r="H54" s="481"/>
      <c r="I54" s="481"/>
    </row>
    <row r="55" spans="1:9" ht="27.95" customHeight="1">
      <c r="A55" s="649" t="s">
        <v>279</v>
      </c>
      <c r="B55" s="650"/>
      <c r="C55" s="651"/>
      <c r="D55" s="358"/>
      <c r="E55" s="358"/>
      <c r="F55" s="481"/>
      <c r="G55" s="481"/>
      <c r="H55" s="481"/>
      <c r="I55" s="481"/>
    </row>
    <row r="56" spans="1:9" ht="27.95" customHeight="1">
      <c r="A56" s="700" t="s">
        <v>167</v>
      </c>
      <c r="B56" s="700"/>
      <c r="C56" s="700"/>
      <c r="D56" s="358"/>
      <c r="E56" s="358"/>
      <c r="F56" s="481"/>
      <c r="G56" s="481"/>
      <c r="H56" s="481"/>
      <c r="I56" s="481"/>
    </row>
    <row r="57" spans="1:9" ht="27.95" customHeight="1">
      <c r="A57" s="700" t="s">
        <v>168</v>
      </c>
      <c r="B57" s="700"/>
      <c r="C57" s="700"/>
      <c r="D57" s="358"/>
      <c r="E57" s="358"/>
      <c r="F57" s="468"/>
      <c r="G57" s="468"/>
      <c r="H57" s="468"/>
      <c r="I57" s="468"/>
    </row>
    <row r="58" spans="1:9" ht="27.95" customHeight="1">
      <c r="A58" s="649" t="s">
        <v>280</v>
      </c>
      <c r="B58" s="650"/>
      <c r="C58" s="651"/>
      <c r="D58" s="358"/>
      <c r="E58" s="358"/>
      <c r="F58" s="468"/>
      <c r="G58" s="468"/>
      <c r="H58" s="468"/>
      <c r="I58" s="468"/>
    </row>
    <row r="59" spans="1:9" ht="27.95" customHeight="1">
      <c r="A59" s="701" t="s">
        <v>281</v>
      </c>
      <c r="B59" s="702"/>
      <c r="C59" s="703"/>
      <c r="D59" s="358"/>
      <c r="E59" s="358"/>
      <c r="F59" s="481"/>
      <c r="G59" s="481"/>
      <c r="H59" s="481"/>
      <c r="I59" s="481"/>
    </row>
    <row r="60" spans="1:9" ht="27.95" customHeight="1">
      <c r="A60" s="704"/>
      <c r="B60" s="705"/>
      <c r="C60" s="706"/>
      <c r="D60" s="358"/>
      <c r="E60" s="358"/>
      <c r="F60" s="481"/>
      <c r="G60" s="481"/>
      <c r="H60" s="481"/>
      <c r="I60" s="481"/>
    </row>
    <row r="61" spans="1:9" ht="27.95" customHeight="1">
      <c r="A61" s="707" t="s">
        <v>282</v>
      </c>
      <c r="B61" s="707"/>
      <c r="C61" s="707"/>
      <c r="D61" s="358"/>
      <c r="E61" s="358"/>
      <c r="F61" s="457"/>
      <c r="G61" s="457"/>
      <c r="H61" s="457"/>
      <c r="I61" s="457"/>
    </row>
    <row r="62" spans="1:9" ht="27.95" customHeight="1">
      <c r="A62" s="707" t="s">
        <v>283</v>
      </c>
      <c r="B62" s="707"/>
      <c r="C62" s="707"/>
      <c r="D62" s="358"/>
      <c r="E62" s="358"/>
      <c r="F62" s="457"/>
      <c r="G62" s="457"/>
      <c r="H62" s="457"/>
      <c r="I62" s="457"/>
    </row>
    <row r="63" spans="1:9" ht="27.95" customHeight="1">
      <c r="A63" s="637" t="s">
        <v>284</v>
      </c>
      <c r="B63" s="638"/>
      <c r="C63" s="639"/>
      <c r="D63" s="358"/>
      <c r="E63" s="358"/>
      <c r="F63" s="457"/>
      <c r="G63" s="457"/>
      <c r="H63" s="457"/>
      <c r="I63" s="457"/>
    </row>
    <row r="64" spans="1:9" ht="27.95" customHeight="1">
      <c r="A64" s="640"/>
      <c r="B64" s="641"/>
      <c r="C64" s="642"/>
      <c r="D64" s="358"/>
      <c r="E64" s="358"/>
      <c r="F64" s="482"/>
      <c r="G64" s="482"/>
      <c r="H64" s="482"/>
      <c r="I64" s="482"/>
    </row>
    <row r="65" spans="1:9" ht="27.95" customHeight="1">
      <c r="A65" s="690" t="s">
        <v>285</v>
      </c>
      <c r="B65" s="691"/>
      <c r="C65" s="692"/>
      <c r="D65" s="358"/>
      <c r="E65" s="358"/>
      <c r="F65" s="482"/>
      <c r="G65" s="482"/>
      <c r="H65" s="482"/>
      <c r="I65" s="482"/>
    </row>
    <row r="66" spans="1:9" ht="27.95" customHeight="1">
      <c r="A66" s="693" t="s">
        <v>286</v>
      </c>
      <c r="B66" s="693"/>
      <c r="C66" s="693"/>
      <c r="D66" s="358"/>
      <c r="E66" s="358"/>
      <c r="F66" s="481"/>
      <c r="G66" s="481"/>
      <c r="H66" s="481"/>
      <c r="I66" s="481"/>
    </row>
    <row r="67" spans="1:9" ht="27.95" customHeight="1">
      <c r="A67" s="693" t="s">
        <v>287</v>
      </c>
      <c r="B67" s="693"/>
      <c r="C67" s="693"/>
      <c r="D67" s="358"/>
      <c r="E67" s="358"/>
      <c r="F67" s="483"/>
      <c r="G67" s="483"/>
      <c r="H67" s="483"/>
      <c r="I67" s="483"/>
    </row>
    <row r="68" spans="1:9" ht="27.95" customHeight="1">
      <c r="A68" s="690" t="s">
        <v>169</v>
      </c>
      <c r="B68" s="691"/>
      <c r="C68" s="692"/>
      <c r="D68" s="358"/>
      <c r="E68" s="358"/>
      <c r="F68" s="483"/>
      <c r="G68" s="483"/>
      <c r="H68" s="483"/>
      <c r="I68" s="483"/>
    </row>
    <row r="69" spans="1:9" ht="27.95" customHeight="1">
      <c r="A69" s="707" t="s">
        <v>170</v>
      </c>
      <c r="B69" s="707"/>
      <c r="C69" s="707"/>
      <c r="D69" s="358"/>
      <c r="E69" s="358"/>
      <c r="F69" s="483"/>
      <c r="G69" s="483"/>
      <c r="H69" s="483"/>
      <c r="I69" s="483"/>
    </row>
    <row r="70" spans="1:9" ht="27.95" customHeight="1">
      <c r="A70" s="707" t="s">
        <v>288</v>
      </c>
      <c r="B70" s="707"/>
      <c r="C70" s="707"/>
      <c r="D70" s="358"/>
      <c r="E70" s="358"/>
      <c r="F70" s="483"/>
      <c r="G70" s="483"/>
      <c r="H70" s="483"/>
      <c r="I70" s="483"/>
    </row>
    <row r="71" spans="1:9" ht="27.95" customHeight="1">
      <c r="A71" s="707" t="s">
        <v>289</v>
      </c>
      <c r="B71" s="707"/>
      <c r="C71" s="707"/>
      <c r="D71" s="358"/>
      <c r="E71" s="358"/>
      <c r="F71" s="483"/>
      <c r="G71" s="483"/>
      <c r="H71" s="483"/>
      <c r="I71" s="483"/>
    </row>
    <row r="72" spans="1:9" ht="27.95" customHeight="1">
      <c r="A72" s="707" t="s">
        <v>290</v>
      </c>
      <c r="B72" s="707"/>
      <c r="C72" s="707"/>
      <c r="D72" s="358"/>
      <c r="E72" s="358"/>
      <c r="F72" s="483"/>
      <c r="G72" s="483"/>
      <c r="H72" s="483"/>
      <c r="I72" s="483"/>
    </row>
    <row r="73" spans="1:9" ht="27.95" customHeight="1">
      <c r="A73" s="707" t="s">
        <v>291</v>
      </c>
      <c r="B73" s="707"/>
      <c r="C73" s="707"/>
      <c r="D73" s="358"/>
      <c r="E73" s="358"/>
      <c r="F73" s="484"/>
      <c r="G73" s="484"/>
      <c r="H73" s="484"/>
      <c r="I73" s="484"/>
    </row>
    <row r="74" spans="1:9" ht="27.95" customHeight="1">
      <c r="A74" s="707" t="s">
        <v>292</v>
      </c>
      <c r="B74" s="707"/>
      <c r="C74" s="707"/>
      <c r="D74" s="358"/>
      <c r="E74" s="358"/>
      <c r="F74" s="485"/>
      <c r="G74" s="485"/>
      <c r="H74" s="485"/>
      <c r="I74" s="485"/>
    </row>
    <row r="75" spans="1:9" ht="27.95" customHeight="1">
      <c r="A75" s="707" t="s">
        <v>293</v>
      </c>
      <c r="B75" s="707"/>
      <c r="C75" s="707"/>
      <c r="D75" s="358"/>
      <c r="E75" s="358"/>
      <c r="F75" s="486"/>
      <c r="G75" s="486"/>
      <c r="H75" s="486"/>
      <c r="I75" s="486"/>
    </row>
    <row r="76" spans="1:9" ht="27.95" customHeight="1">
      <c r="A76" s="690" t="s">
        <v>294</v>
      </c>
      <c r="B76" s="691"/>
      <c r="C76" s="692"/>
      <c r="D76" s="358"/>
      <c r="E76" s="358"/>
      <c r="F76" s="486"/>
      <c r="G76" s="486"/>
      <c r="H76" s="486"/>
      <c r="I76" s="486"/>
    </row>
    <row r="77" spans="1:9" ht="27.95" customHeight="1">
      <c r="A77" s="707" t="s">
        <v>295</v>
      </c>
      <c r="B77" s="707"/>
      <c r="C77" s="707"/>
      <c r="D77" s="358"/>
      <c r="E77" s="358"/>
      <c r="F77" s="484"/>
      <c r="G77" s="484"/>
      <c r="H77" s="484"/>
      <c r="I77" s="484"/>
    </row>
    <row r="78" spans="1:9" ht="27.95" customHeight="1">
      <c r="A78" s="707" t="s">
        <v>296</v>
      </c>
      <c r="B78" s="707"/>
      <c r="C78" s="707"/>
      <c r="D78" s="358"/>
      <c r="E78" s="358"/>
      <c r="F78" s="487"/>
      <c r="G78" s="487"/>
      <c r="H78" s="487"/>
      <c r="I78" s="487"/>
    </row>
    <row r="79" spans="1:9" ht="27.95" customHeight="1">
      <c r="A79" s="637" t="s">
        <v>297</v>
      </c>
      <c r="B79" s="638"/>
      <c r="C79" s="639"/>
      <c r="D79" s="358"/>
      <c r="E79" s="358"/>
      <c r="F79" s="488"/>
      <c r="G79" s="488"/>
      <c r="H79" s="488"/>
      <c r="I79" s="488"/>
    </row>
    <row r="80" spans="1:9" ht="27.95" customHeight="1">
      <c r="A80" s="722"/>
      <c r="B80" s="723"/>
      <c r="C80" s="724"/>
      <c r="D80" s="358"/>
      <c r="E80" s="358"/>
      <c r="F80" s="488"/>
      <c r="G80" s="488"/>
      <c r="H80" s="488"/>
      <c r="I80" s="488"/>
    </row>
    <row r="81" spans="1:9" ht="27.95" customHeight="1">
      <c r="A81" s="640"/>
      <c r="B81" s="641"/>
      <c r="C81" s="642"/>
      <c r="D81" s="358"/>
      <c r="E81" s="358"/>
      <c r="F81" s="489"/>
      <c r="G81" s="489"/>
      <c r="H81" s="489"/>
      <c r="I81" s="489"/>
    </row>
    <row r="82" spans="1:9" ht="27.95" customHeight="1">
      <c r="A82" s="725" t="s">
        <v>298</v>
      </c>
      <c r="B82" s="726"/>
      <c r="C82" s="727"/>
      <c r="D82" s="358"/>
      <c r="E82" s="358"/>
      <c r="F82" s="489"/>
      <c r="G82" s="489"/>
      <c r="H82" s="489"/>
      <c r="I82" s="489"/>
    </row>
    <row r="83" spans="1:9" ht="27.95" customHeight="1">
      <c r="A83" s="728"/>
      <c r="B83" s="729"/>
      <c r="C83" s="730"/>
      <c r="D83" s="358"/>
      <c r="E83" s="358"/>
      <c r="F83" s="490"/>
      <c r="G83" s="490"/>
      <c r="H83" s="490"/>
      <c r="I83" s="490"/>
    </row>
    <row r="84" spans="1:9" ht="27.95" customHeight="1">
      <c r="A84" s="707" t="s">
        <v>299</v>
      </c>
      <c r="B84" s="707"/>
      <c r="C84" s="707"/>
      <c r="D84" s="358"/>
      <c r="E84" s="358"/>
      <c r="F84" s="490"/>
      <c r="G84" s="490"/>
      <c r="H84" s="490"/>
      <c r="I84" s="490"/>
    </row>
    <row r="85" spans="1:9" ht="27.95" customHeight="1">
      <c r="A85" s="719" t="s">
        <v>300</v>
      </c>
      <c r="B85" s="720"/>
      <c r="C85" s="721"/>
      <c r="D85" s="358"/>
      <c r="E85" s="358"/>
      <c r="F85" s="491"/>
      <c r="G85" s="491"/>
      <c r="H85" s="491"/>
      <c r="I85" s="491"/>
    </row>
    <row r="86" spans="1:9" ht="27.95" customHeight="1">
      <c r="A86" s="708" t="s">
        <v>301</v>
      </c>
      <c r="B86" s="709"/>
      <c r="C86" s="710"/>
      <c r="D86" s="358"/>
      <c r="E86" s="358"/>
      <c r="F86" s="472"/>
      <c r="G86" s="472"/>
      <c r="H86" s="472"/>
      <c r="I86" s="472"/>
    </row>
    <row r="87" spans="1:9" ht="27.95" customHeight="1">
      <c r="A87" s="711"/>
      <c r="B87" s="712"/>
      <c r="C87" s="713"/>
      <c r="D87" s="358"/>
      <c r="E87" s="358"/>
      <c r="F87" s="472"/>
      <c r="G87" s="472"/>
      <c r="H87" s="472"/>
      <c r="I87" s="472"/>
    </row>
    <row r="88" spans="1:9" ht="27.95" customHeight="1">
      <c r="A88" s="708" t="s">
        <v>302</v>
      </c>
      <c r="B88" s="709"/>
      <c r="C88" s="710"/>
      <c r="D88" s="358"/>
      <c r="E88" s="358"/>
      <c r="F88" s="472"/>
      <c r="G88" s="472"/>
      <c r="H88" s="472"/>
      <c r="I88" s="472"/>
    </row>
    <row r="89" spans="1:9" ht="27.95" customHeight="1">
      <c r="A89" s="711"/>
      <c r="B89" s="712"/>
      <c r="C89" s="713"/>
      <c r="D89" s="358"/>
      <c r="E89" s="358"/>
      <c r="F89" s="492"/>
      <c r="G89" s="492"/>
      <c r="H89" s="492"/>
      <c r="I89" s="492"/>
    </row>
    <row r="90" spans="1:9" ht="27.95" customHeight="1">
      <c r="A90" s="714" t="s">
        <v>303</v>
      </c>
      <c r="B90" s="714"/>
      <c r="C90" s="714"/>
      <c r="D90" s="358"/>
      <c r="E90" s="358"/>
      <c r="F90" s="493"/>
      <c r="G90" s="493"/>
      <c r="H90" s="493"/>
      <c r="I90" s="493"/>
    </row>
    <row r="91" spans="1:9" ht="27.95" customHeight="1">
      <c r="A91" s="715" t="s">
        <v>304</v>
      </c>
      <c r="B91" s="716"/>
      <c r="C91" s="717"/>
      <c r="D91" s="358"/>
      <c r="E91" s="358"/>
      <c r="F91" s="493"/>
      <c r="G91" s="493"/>
      <c r="H91" s="493"/>
      <c r="I91" s="493"/>
    </row>
    <row r="92" spans="1:9" ht="27.95" customHeight="1">
      <c r="A92" s="718" t="s">
        <v>305</v>
      </c>
      <c r="B92" s="718"/>
      <c r="C92" s="718"/>
      <c r="D92" s="358"/>
      <c r="E92" s="358"/>
      <c r="F92" s="493"/>
      <c r="G92" s="493"/>
      <c r="H92" s="493"/>
      <c r="I92" s="493"/>
    </row>
    <row r="93" spans="1:9" ht="27.95" customHeight="1">
      <c r="A93" s="732" t="s">
        <v>306</v>
      </c>
      <c r="B93" s="733"/>
      <c r="C93" s="734"/>
    </row>
    <row r="94" spans="1:9" ht="27.95" customHeight="1">
      <c r="A94" s="735"/>
      <c r="B94" s="736"/>
      <c r="C94" s="737"/>
    </row>
    <row r="95" spans="1:9" ht="27.95" customHeight="1">
      <c r="A95" s="715" t="s">
        <v>307</v>
      </c>
      <c r="B95" s="716"/>
      <c r="C95" s="717"/>
    </row>
    <row r="96" spans="1:9" ht="27.95" customHeight="1">
      <c r="A96" s="718" t="s">
        <v>308</v>
      </c>
      <c r="B96" s="718"/>
      <c r="C96" s="718"/>
    </row>
    <row r="97" spans="1:3" ht="27.95" customHeight="1">
      <c r="A97" s="732" t="s">
        <v>309</v>
      </c>
      <c r="B97" s="733"/>
      <c r="C97" s="734"/>
    </row>
    <row r="98" spans="1:3" ht="27.95" customHeight="1">
      <c r="A98" s="735"/>
      <c r="B98" s="736"/>
      <c r="C98" s="737"/>
    </row>
    <row r="99" spans="1:3" ht="27.95" customHeight="1">
      <c r="A99" s="738" t="s">
        <v>310</v>
      </c>
      <c r="B99" s="738"/>
      <c r="C99" s="738"/>
    </row>
    <row r="100" spans="1:3" ht="27.95" customHeight="1">
      <c r="A100" s="718" t="s">
        <v>311</v>
      </c>
      <c r="B100" s="718"/>
      <c r="C100" s="718"/>
    </row>
    <row r="101" spans="1:3" ht="27.95" customHeight="1">
      <c r="A101" s="739" t="s">
        <v>312</v>
      </c>
      <c r="B101" s="739"/>
      <c r="C101" s="739"/>
    </row>
    <row r="102" spans="1:3" ht="27.95" customHeight="1">
      <c r="A102" s="700" t="s">
        <v>313</v>
      </c>
      <c r="B102" s="700"/>
      <c r="C102" s="700"/>
    </row>
    <row r="103" spans="1:3" ht="27.95" customHeight="1">
      <c r="A103" s="700" t="s">
        <v>314</v>
      </c>
      <c r="B103" s="700"/>
      <c r="C103" s="700"/>
    </row>
    <row r="104" spans="1:3" ht="27.95" customHeight="1">
      <c r="A104" s="700" t="s">
        <v>315</v>
      </c>
      <c r="B104" s="700"/>
      <c r="C104" s="700"/>
    </row>
    <row r="105" spans="1:3" ht="27.95" customHeight="1">
      <c r="A105" s="731" t="s">
        <v>316</v>
      </c>
      <c r="B105" s="731"/>
      <c r="C105" s="731"/>
    </row>
  </sheetData>
  <sheetProtection sheet="1" objects="1" scenarios="1" formatCells="0" formatColumns="0" formatRows="0"/>
  <mergeCells count="72">
    <mergeCell ref="A104:C104"/>
    <mergeCell ref="A105:C105"/>
    <mergeCell ref="A93:C94"/>
    <mergeCell ref="A95:C95"/>
    <mergeCell ref="A96:C96"/>
    <mergeCell ref="A97:C98"/>
    <mergeCell ref="A99:C99"/>
    <mergeCell ref="A100:C100"/>
    <mergeCell ref="A101:C101"/>
    <mergeCell ref="A102:C102"/>
    <mergeCell ref="A103:C103"/>
    <mergeCell ref="A68:C68"/>
    <mergeCell ref="A69:C69"/>
    <mergeCell ref="A70:C70"/>
    <mergeCell ref="A71:C71"/>
    <mergeCell ref="A72:C72"/>
    <mergeCell ref="A73:C73"/>
    <mergeCell ref="A74:C74"/>
    <mergeCell ref="A75:C75"/>
    <mergeCell ref="A76:C76"/>
    <mergeCell ref="A85:C85"/>
    <mergeCell ref="A77:C77"/>
    <mergeCell ref="A78:C78"/>
    <mergeCell ref="A79:C81"/>
    <mergeCell ref="A82:C83"/>
    <mergeCell ref="A84:C84"/>
    <mergeCell ref="A86:C87"/>
    <mergeCell ref="A88:C89"/>
    <mergeCell ref="A90:C90"/>
    <mergeCell ref="A91:C91"/>
    <mergeCell ref="A92:C92"/>
    <mergeCell ref="A65:C65"/>
    <mergeCell ref="A66:C66"/>
    <mergeCell ref="A67:C67"/>
    <mergeCell ref="A49:C50"/>
    <mergeCell ref="A51:C51"/>
    <mergeCell ref="A52:C52"/>
    <mergeCell ref="A53:C53"/>
    <mergeCell ref="A54:C54"/>
    <mergeCell ref="A55:C55"/>
    <mergeCell ref="A56:C56"/>
    <mergeCell ref="A59:C60"/>
    <mergeCell ref="A63:C64"/>
    <mergeCell ref="A57:C57"/>
    <mergeCell ref="A58:C58"/>
    <mergeCell ref="A61:C61"/>
    <mergeCell ref="A62:C62"/>
    <mergeCell ref="A44:C45"/>
    <mergeCell ref="A46:C47"/>
    <mergeCell ref="A48:C48"/>
    <mergeCell ref="A24:C27"/>
    <mergeCell ref="A28:C28"/>
    <mergeCell ref="A29:C29"/>
    <mergeCell ref="A30:C30"/>
    <mergeCell ref="A31:C32"/>
    <mergeCell ref="A33:C34"/>
    <mergeCell ref="A35:C35"/>
    <mergeCell ref="A36:C36"/>
    <mergeCell ref="A39:C40"/>
    <mergeCell ref="A41:C42"/>
    <mergeCell ref="A37:C37"/>
    <mergeCell ref="A38:C38"/>
    <mergeCell ref="A43:C43"/>
    <mergeCell ref="A1:C2"/>
    <mergeCell ref="A3:C6"/>
    <mergeCell ref="A7:C7"/>
    <mergeCell ref="A14:C20"/>
    <mergeCell ref="A21:C23"/>
    <mergeCell ref="A8:A11"/>
    <mergeCell ref="B8:B11"/>
    <mergeCell ref="C8:C11"/>
    <mergeCell ref="A12:C13"/>
  </mergeCells>
  <hyperlinks>
    <hyperlink ref="A29" location="details!G4" display="GO BACK TO DETAILS"/>
  </hyperlinks>
  <pageMargins left="0.75" right="0.75" top="1" bottom="1" header="0.5" footer="0.5"/>
  <pageSetup orientation="portrait"/>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sheetPr codeName="Sheet4" enableFormatConditionsCalculation="0">
    <tabColor rgb="FF008000"/>
  </sheetPr>
  <dimension ref="A1:JF110"/>
  <sheetViews>
    <sheetView tabSelected="1" zoomScalePageLayoutView="150" workbookViewId="0">
      <pane xSplit="5" ySplit="7" topLeftCell="BF8" activePane="bottomRight" state="frozen"/>
      <selection pane="topRight" activeCell="F1" sqref="F1"/>
      <selection pane="bottomLeft" activeCell="A8" sqref="A8"/>
      <selection pane="bottomRight" activeCell="L7" sqref="L7:CH46"/>
    </sheetView>
  </sheetViews>
  <sheetFormatPr defaultColWidth="0" defaultRowHeight="0" customHeight="1" zeroHeight="1"/>
  <cols>
    <col min="1" max="1" width="6.28515625" style="10" customWidth="1"/>
    <col min="2" max="2" width="6.42578125" style="10" customWidth="1"/>
    <col min="3" max="3" width="3.85546875" style="10" customWidth="1"/>
    <col min="4" max="4" width="6.7109375" style="10" customWidth="1"/>
    <col min="5" max="5" width="6.7109375" style="10" hidden="1" customWidth="1"/>
    <col min="6" max="6" width="8" style="36" hidden="1" customWidth="1"/>
    <col min="7" max="7" width="15.140625" style="36" hidden="1" customWidth="1"/>
    <col min="8" max="8" width="31.42578125" style="36" hidden="1" customWidth="1"/>
    <col min="9" max="9" width="21.7109375" style="10" customWidth="1"/>
    <col min="10" max="10" width="15.7109375" style="10" customWidth="1"/>
    <col min="11" max="11" width="17.28515625" style="10" customWidth="1"/>
    <col min="12" max="12" width="3.7109375" style="10" customWidth="1"/>
    <col min="13" max="13" width="5.7109375" style="10" customWidth="1"/>
    <col min="14" max="14" width="3.7109375" style="10" customWidth="1"/>
    <col min="15" max="15" width="5.7109375" style="10" customWidth="1"/>
    <col min="16" max="16" width="3.7109375" style="10" customWidth="1"/>
    <col min="17" max="17" width="5.7109375" style="10" customWidth="1"/>
    <col min="18" max="18" width="4.42578125" style="10" customWidth="1"/>
    <col min="19" max="19" width="5.28515625" style="10" customWidth="1"/>
    <col min="20" max="20" width="4.140625" style="10" customWidth="1"/>
    <col min="21" max="21" width="5.7109375" style="10" customWidth="1"/>
    <col min="22" max="22" width="3.7109375" style="10" customWidth="1"/>
    <col min="23" max="23" width="5.7109375" style="10" customWidth="1"/>
    <col min="24" max="24" width="3.7109375" style="10" customWidth="1"/>
    <col min="25" max="25" width="5.7109375" style="10" customWidth="1"/>
    <col min="26" max="26" width="3.7109375" style="10" customWidth="1"/>
    <col min="27" max="27" width="5.7109375" style="10" customWidth="1"/>
    <col min="28" max="28" width="3.7109375" style="10" customWidth="1"/>
    <col min="29" max="29" width="5.7109375" style="10" customWidth="1"/>
    <col min="30" max="30" width="3.7109375" style="10" customWidth="1"/>
    <col min="31" max="31" width="5.7109375" style="10" customWidth="1"/>
    <col min="32" max="33" width="3.7109375" style="10" customWidth="1"/>
    <col min="34" max="34" width="5.7109375" style="10" customWidth="1"/>
    <col min="35" max="35" width="3.7109375" style="10" customWidth="1"/>
    <col min="36" max="36" width="5.7109375" style="10" customWidth="1"/>
    <col min="37" max="37" width="3.7109375" style="10" customWidth="1"/>
    <col min="38" max="38" width="5.7109375" style="10" customWidth="1"/>
    <col min="39" max="39" width="3.7109375" style="10" customWidth="1"/>
    <col min="40" max="40" width="5.7109375" style="10" customWidth="1"/>
    <col min="41" max="41" width="3.7109375" style="10" customWidth="1"/>
    <col min="42" max="42" width="5.7109375" style="10" customWidth="1"/>
    <col min="43" max="43" width="3.7109375" style="10" customWidth="1"/>
    <col min="44" max="44" width="5.7109375" style="10" customWidth="1"/>
    <col min="45" max="45" width="3.7109375" style="10" customWidth="1"/>
    <col min="46" max="46" width="5.7109375" style="10" customWidth="1"/>
    <col min="47" max="47" width="3.7109375" style="10" customWidth="1"/>
    <col min="48" max="48" width="5.7109375" style="10" customWidth="1"/>
    <col min="49" max="49" width="3.7109375" style="10" customWidth="1"/>
    <col min="50" max="50" width="5.7109375" style="10" customWidth="1"/>
    <col min="51" max="51" width="3.7109375" style="10" customWidth="1"/>
    <col min="52" max="52" width="5.7109375" style="10" customWidth="1"/>
    <col min="53" max="53" width="3.7109375" style="10" customWidth="1"/>
    <col min="54" max="54" width="5.7109375" style="10" customWidth="1"/>
    <col min="55" max="55" width="3.7109375" style="10" customWidth="1"/>
    <col min="56" max="56" width="5.7109375" style="10" customWidth="1"/>
    <col min="57" max="57" width="3.7109375" style="10" customWidth="1"/>
    <col min="58" max="58" width="5.7109375" style="10" customWidth="1"/>
    <col min="59" max="59" width="3.7109375" style="10" customWidth="1"/>
    <col min="60" max="62" width="5.7109375" style="10" customWidth="1"/>
    <col min="63" max="63" width="3.7109375" style="10" customWidth="1"/>
    <col min="64" max="64" width="5.7109375" style="10" customWidth="1"/>
    <col min="65" max="65" width="3.7109375" style="10" customWidth="1"/>
    <col min="66" max="66" width="5.7109375" style="10" customWidth="1"/>
    <col min="67" max="67" width="3.7109375" style="10" customWidth="1"/>
    <col min="68" max="68" width="5.7109375" style="10" customWidth="1"/>
    <col min="69" max="69" width="3.7109375" style="10" customWidth="1"/>
    <col min="70" max="70" width="5.7109375" style="10" customWidth="1"/>
    <col min="71" max="71" width="3.7109375" style="10" customWidth="1"/>
    <col min="72" max="87" width="5.7109375" style="10" customWidth="1"/>
    <col min="88" max="88" width="15.28515625" style="10" customWidth="1"/>
    <col min="89" max="89" width="25.28515625" style="10" hidden="1" customWidth="1"/>
    <col min="90" max="90" width="5.7109375" style="302" customWidth="1"/>
    <col min="91" max="91" width="8" style="10" customWidth="1"/>
    <col min="92" max="139" width="5.7109375" style="10" customWidth="1"/>
    <col min="140" max="140" width="16.42578125" style="10" customWidth="1"/>
    <col min="141" max="141" width="29.7109375" style="10" hidden="1" customWidth="1"/>
    <col min="142" max="142" width="0" style="10" hidden="1" customWidth="1"/>
    <col min="143" max="149" width="0.28515625" style="10" hidden="1" customWidth="1"/>
    <col min="150" max="162" width="5.7109375" style="10" hidden="1" customWidth="1"/>
    <col min="163" max="163" width="0" style="10" hidden="1" customWidth="1"/>
    <col min="164" max="164" width="29.7109375" style="10" hidden="1" customWidth="1"/>
    <col min="165" max="165" width="0" style="10" hidden="1" customWidth="1"/>
    <col min="166" max="172" width="0.28515625" style="10" hidden="1" customWidth="1"/>
    <col min="173" max="185" width="5.7109375" style="10" hidden="1" customWidth="1"/>
    <col min="186" max="186" width="0" style="10" hidden="1" customWidth="1"/>
    <col min="187" max="187" width="29.7109375" style="10" hidden="1" customWidth="1"/>
    <col min="188" max="188" width="0" style="10" hidden="1" customWidth="1"/>
    <col min="189" max="195" width="0.28515625" style="10" hidden="1" customWidth="1"/>
    <col min="196" max="208" width="5.7109375" style="10" hidden="1" customWidth="1"/>
    <col min="209" max="209" width="0" style="10" hidden="1" customWidth="1"/>
    <col min="210" max="210" width="29.7109375" style="10" hidden="1" customWidth="1"/>
    <col min="211" max="211" width="0" style="10" hidden="1" customWidth="1"/>
    <col min="212" max="212" width="29.7109375" style="10" hidden="1" customWidth="1"/>
    <col min="213" max="266" width="0" style="10" hidden="1" customWidth="1"/>
    <col min="267" max="16384" width="82.140625" style="10" hidden="1"/>
  </cols>
  <sheetData>
    <row r="1" spans="1:142" s="17" customFormat="1" ht="27.75" customHeight="1">
      <c r="A1" s="548" t="s">
        <v>337</v>
      </c>
      <c r="B1" s="381"/>
      <c r="C1" s="381"/>
      <c r="D1" s="381"/>
      <c r="E1" s="381"/>
      <c r="F1" s="381"/>
      <c r="G1" s="381"/>
      <c r="H1" s="514" t="s">
        <v>201</v>
      </c>
      <c r="I1" s="549" t="s">
        <v>239</v>
      </c>
      <c r="J1" s="382" t="s">
        <v>80</v>
      </c>
      <c r="K1" s="550" t="s">
        <v>320</v>
      </c>
      <c r="L1" s="756" t="s">
        <v>24</v>
      </c>
      <c r="M1" s="756"/>
      <c r="N1" s="756"/>
      <c r="O1" s="756"/>
      <c r="P1" s="756"/>
      <c r="Q1" s="756"/>
      <c r="R1" s="756"/>
      <c r="S1" s="756"/>
      <c r="T1" s="756"/>
      <c r="U1" s="756"/>
      <c r="V1" s="776" t="s">
        <v>44</v>
      </c>
      <c r="W1" s="776"/>
      <c r="X1" s="776"/>
      <c r="Y1" s="776"/>
      <c r="Z1" s="776"/>
      <c r="AA1" s="776"/>
      <c r="AB1" s="776"/>
      <c r="AC1" s="776"/>
      <c r="AD1" s="776"/>
      <c r="AE1" s="776"/>
      <c r="AF1" s="756" t="s">
        <v>77</v>
      </c>
      <c r="AG1" s="756"/>
      <c r="AH1" s="756"/>
      <c r="AI1" s="756"/>
      <c r="AJ1" s="756"/>
      <c r="AK1" s="756"/>
      <c r="AL1" s="756"/>
      <c r="AM1" s="756"/>
      <c r="AN1" s="756"/>
      <c r="AO1" s="756"/>
      <c r="AP1" s="756"/>
      <c r="AQ1" s="776" t="s">
        <v>20</v>
      </c>
      <c r="AR1" s="776"/>
      <c r="AS1" s="776"/>
      <c r="AT1" s="776"/>
      <c r="AU1" s="776"/>
      <c r="AV1" s="776"/>
      <c r="AW1" s="776"/>
      <c r="AX1" s="776"/>
      <c r="AY1" s="776"/>
      <c r="AZ1" s="776"/>
      <c r="BA1" s="756" t="s">
        <v>26</v>
      </c>
      <c r="BB1" s="756"/>
      <c r="BC1" s="756"/>
      <c r="BD1" s="756"/>
      <c r="BE1" s="756"/>
      <c r="BF1" s="756"/>
      <c r="BG1" s="756"/>
      <c r="BH1" s="756"/>
      <c r="BI1" s="756"/>
      <c r="BJ1" s="756"/>
      <c r="BK1" s="776" t="s">
        <v>41</v>
      </c>
      <c r="BL1" s="776"/>
      <c r="BM1" s="776"/>
      <c r="BN1" s="776"/>
      <c r="BO1" s="776"/>
      <c r="BP1" s="776"/>
      <c r="BQ1" s="776"/>
      <c r="BR1" s="776"/>
      <c r="BS1" s="776"/>
      <c r="BT1" s="776"/>
      <c r="BU1" s="752" t="s">
        <v>173</v>
      </c>
      <c r="BV1" s="752"/>
      <c r="BW1" s="752"/>
      <c r="BX1" s="752"/>
      <c r="BY1" s="752"/>
      <c r="BZ1" s="765" t="s">
        <v>25</v>
      </c>
      <c r="CA1" s="765"/>
      <c r="CB1" s="765"/>
      <c r="CC1" s="765"/>
      <c r="CD1" s="765"/>
      <c r="CE1" s="758" t="s">
        <v>42</v>
      </c>
      <c r="CF1" s="758"/>
      <c r="CG1" s="758"/>
      <c r="CH1" s="758"/>
      <c r="CI1" s="759"/>
      <c r="CJ1" s="365" t="s">
        <v>190</v>
      </c>
      <c r="CK1" s="239"/>
      <c r="CL1" s="299"/>
      <c r="CM1" s="241"/>
      <c r="CN1" s="241"/>
      <c r="CO1" s="766" t="s">
        <v>160</v>
      </c>
      <c r="CP1" s="767"/>
      <c r="CQ1" s="767"/>
      <c r="CR1" s="767"/>
      <c r="CS1" s="767"/>
      <c r="CT1" s="767"/>
      <c r="CU1" s="767"/>
      <c r="CV1" s="767"/>
      <c r="CW1" s="767"/>
      <c r="CX1" s="767"/>
      <c r="CY1" s="767"/>
      <c r="CZ1" s="767"/>
      <c r="DA1" s="767"/>
      <c r="DB1" s="767"/>
      <c r="DC1" s="767"/>
      <c r="DD1" s="767"/>
      <c r="DE1" s="767"/>
      <c r="DF1" s="767"/>
      <c r="DG1" s="767"/>
      <c r="DH1" s="767"/>
      <c r="DI1" s="767"/>
      <c r="DJ1" s="767"/>
      <c r="DK1" s="767"/>
      <c r="DL1" s="768"/>
      <c r="DM1" s="96"/>
      <c r="DN1" s="761" t="s">
        <v>161</v>
      </c>
      <c r="DO1" s="762"/>
      <c r="DP1" s="762"/>
      <c r="DQ1" s="762"/>
      <c r="DR1" s="762"/>
      <c r="DS1" s="762"/>
      <c r="DT1" s="762"/>
      <c r="DU1" s="762"/>
      <c r="DV1" s="762"/>
      <c r="DW1" s="762"/>
      <c r="DX1" s="762"/>
      <c r="DY1" s="762"/>
      <c r="DZ1" s="762"/>
      <c r="EA1" s="762"/>
      <c r="EB1" s="762"/>
      <c r="EC1" s="762"/>
      <c r="ED1" s="762"/>
      <c r="EE1" s="762"/>
      <c r="EF1" s="762"/>
      <c r="EG1" s="762"/>
      <c r="EH1" s="762"/>
      <c r="EI1" s="763"/>
      <c r="EJ1" s="10"/>
      <c r="EK1" s="10"/>
      <c r="EL1" s="10"/>
    </row>
    <row r="2" spans="1:142" s="47" customFormat="1" ht="20.100000000000001" hidden="1" customHeight="1">
      <c r="A2" s="383"/>
      <c r="B2" s="370"/>
      <c r="C2" s="370"/>
      <c r="D2" s="370"/>
      <c r="E2" s="370"/>
      <c r="F2" s="370"/>
      <c r="G2" s="364"/>
      <c r="H2" s="364"/>
      <c r="I2" s="370"/>
      <c r="J2" s="371" t="s">
        <v>235</v>
      </c>
      <c r="K2" s="371" t="s">
        <v>191</v>
      </c>
      <c r="L2" s="362"/>
      <c r="M2" s="362"/>
      <c r="N2" s="362"/>
      <c r="O2" s="362"/>
      <c r="P2" s="362"/>
      <c r="Q2" s="362"/>
      <c r="R2" s="362"/>
      <c r="S2" s="362"/>
      <c r="T2" s="362"/>
      <c r="U2" s="362"/>
      <c r="V2" s="363"/>
      <c r="W2" s="363"/>
      <c r="X2" s="363"/>
      <c r="Y2" s="363"/>
      <c r="Z2" s="363"/>
      <c r="AA2" s="363"/>
      <c r="AB2" s="363"/>
      <c r="AC2" s="363"/>
      <c r="AD2" s="363"/>
      <c r="AE2" s="363"/>
      <c r="AF2" s="362"/>
      <c r="AG2" s="362"/>
      <c r="AH2" s="362"/>
      <c r="AI2" s="362"/>
      <c r="AJ2" s="362"/>
      <c r="AK2" s="362"/>
      <c r="AL2" s="362"/>
      <c r="AM2" s="362"/>
      <c r="AN2" s="362"/>
      <c r="AO2" s="362"/>
      <c r="AP2" s="362"/>
      <c r="AQ2" s="363"/>
      <c r="AR2" s="363"/>
      <c r="AS2" s="363"/>
      <c r="AT2" s="363"/>
      <c r="AU2" s="363"/>
      <c r="AV2" s="363"/>
      <c r="AW2" s="363"/>
      <c r="AX2" s="363"/>
      <c r="AY2" s="363"/>
      <c r="AZ2" s="363"/>
      <c r="BA2" s="362"/>
      <c r="BB2" s="362"/>
      <c r="BC2" s="362"/>
      <c r="BD2" s="362"/>
      <c r="BE2" s="362"/>
      <c r="BF2" s="362"/>
      <c r="BG2" s="362"/>
      <c r="BH2" s="362"/>
      <c r="BI2" s="362"/>
      <c r="BJ2" s="362"/>
      <c r="BK2" s="363"/>
      <c r="BL2" s="363"/>
      <c r="BM2" s="363"/>
      <c r="BN2" s="363"/>
      <c r="BO2" s="363"/>
      <c r="BP2" s="363"/>
      <c r="BQ2" s="363"/>
      <c r="BR2" s="363"/>
      <c r="BS2" s="363"/>
      <c r="BT2" s="363"/>
      <c r="BU2" s="372"/>
      <c r="BV2" s="372"/>
      <c r="BW2" s="372"/>
      <c r="BX2" s="372"/>
      <c r="BY2" s="372"/>
      <c r="BZ2" s="373"/>
      <c r="CA2" s="373"/>
      <c r="CB2" s="373"/>
      <c r="CC2" s="373"/>
      <c r="CD2" s="373"/>
      <c r="CE2" s="372"/>
      <c r="CF2" s="372"/>
      <c r="CG2" s="372"/>
      <c r="CH2" s="372"/>
      <c r="CI2" s="384"/>
      <c r="CJ2" s="366"/>
      <c r="CK2" s="242"/>
      <c r="CL2" s="299"/>
      <c r="CM2" s="241"/>
      <c r="CN2" s="241"/>
      <c r="CO2" s="243"/>
      <c r="CP2" s="244"/>
      <c r="CQ2" s="244"/>
      <c r="CR2" s="244"/>
      <c r="CS2" s="244"/>
      <c r="CT2" s="244"/>
      <c r="CU2" s="244"/>
      <c r="CV2" s="244"/>
      <c r="CW2" s="244"/>
      <c r="CX2" s="244"/>
      <c r="CY2" s="244"/>
      <c r="CZ2" s="244"/>
      <c r="DA2" s="244"/>
      <c r="DB2" s="244"/>
      <c r="DC2" s="244"/>
      <c r="DD2" s="244"/>
      <c r="DE2" s="244"/>
      <c r="DF2" s="244"/>
      <c r="DG2" s="244"/>
      <c r="DH2" s="244"/>
      <c r="DI2" s="244"/>
      <c r="DJ2" s="244"/>
      <c r="DK2" s="244"/>
      <c r="DL2" s="245"/>
      <c r="DM2" s="95"/>
      <c r="DN2" s="98"/>
      <c r="EI2" s="99"/>
      <c r="EJ2" s="10"/>
      <c r="EK2" s="10"/>
      <c r="EL2" s="10"/>
    </row>
    <row r="3" spans="1:142" s="16" customFormat="1" ht="20.100000000000001" customHeight="1">
      <c r="A3" s="771" t="s">
        <v>141</v>
      </c>
      <c r="B3" s="772"/>
      <c r="C3" s="772"/>
      <c r="D3" s="772"/>
      <c r="E3" s="777" t="s">
        <v>338</v>
      </c>
      <c r="F3" s="778"/>
      <c r="G3" s="553" t="s">
        <v>339</v>
      </c>
      <c r="H3" s="513" t="s">
        <v>142</v>
      </c>
      <c r="I3" s="254" t="s">
        <v>138</v>
      </c>
      <c r="J3" s="372" t="s">
        <v>143</v>
      </c>
      <c r="K3" s="254" t="s">
        <v>140</v>
      </c>
      <c r="L3" s="755">
        <v>1</v>
      </c>
      <c r="M3" s="755"/>
      <c r="N3" s="755"/>
      <c r="O3" s="755"/>
      <c r="P3" s="755"/>
      <c r="Q3" s="755"/>
      <c r="R3" s="755"/>
      <c r="S3" s="755"/>
      <c r="T3" s="755"/>
      <c r="U3" s="755"/>
      <c r="V3" s="773">
        <v>2</v>
      </c>
      <c r="W3" s="773"/>
      <c r="X3" s="773"/>
      <c r="Y3" s="773"/>
      <c r="Z3" s="773"/>
      <c r="AA3" s="773"/>
      <c r="AB3" s="773"/>
      <c r="AC3" s="773"/>
      <c r="AD3" s="773"/>
      <c r="AE3" s="773"/>
      <c r="AF3" s="94"/>
      <c r="AG3" s="753" t="s">
        <v>176</v>
      </c>
      <c r="AH3" s="753"/>
      <c r="AI3" s="753" t="s">
        <v>177</v>
      </c>
      <c r="AJ3" s="753"/>
      <c r="AK3" s="753" t="s">
        <v>112</v>
      </c>
      <c r="AL3" s="753"/>
      <c r="AM3" s="753" t="s">
        <v>178</v>
      </c>
      <c r="AN3" s="753"/>
      <c r="AO3" s="753" t="s">
        <v>179</v>
      </c>
      <c r="AP3" s="753"/>
      <c r="AQ3" s="773">
        <v>4</v>
      </c>
      <c r="AR3" s="773"/>
      <c r="AS3" s="773"/>
      <c r="AT3" s="773"/>
      <c r="AU3" s="773"/>
      <c r="AV3" s="773"/>
      <c r="AW3" s="773"/>
      <c r="AX3" s="773"/>
      <c r="AY3" s="773"/>
      <c r="AZ3" s="773"/>
      <c r="BA3" s="755">
        <v>5</v>
      </c>
      <c r="BB3" s="755"/>
      <c r="BC3" s="755"/>
      <c r="BD3" s="755"/>
      <c r="BE3" s="755"/>
      <c r="BF3" s="755"/>
      <c r="BG3" s="755"/>
      <c r="BH3" s="755"/>
      <c r="BI3" s="755"/>
      <c r="BJ3" s="755"/>
      <c r="BK3" s="773">
        <v>6</v>
      </c>
      <c r="BL3" s="773"/>
      <c r="BM3" s="773"/>
      <c r="BN3" s="773"/>
      <c r="BO3" s="773"/>
      <c r="BP3" s="773"/>
      <c r="BQ3" s="773"/>
      <c r="BR3" s="773"/>
      <c r="BS3" s="773"/>
      <c r="BT3" s="773"/>
      <c r="BU3" s="755">
        <v>7</v>
      </c>
      <c r="BV3" s="755"/>
      <c r="BW3" s="755"/>
      <c r="BX3" s="755"/>
      <c r="BY3" s="755"/>
      <c r="BZ3" s="773">
        <v>8</v>
      </c>
      <c r="CA3" s="773"/>
      <c r="CB3" s="773"/>
      <c r="CC3" s="773"/>
      <c r="CD3" s="773"/>
      <c r="CE3" s="755">
        <v>9</v>
      </c>
      <c r="CF3" s="755"/>
      <c r="CG3" s="755"/>
      <c r="CH3" s="755"/>
      <c r="CI3" s="760"/>
      <c r="CJ3" s="366"/>
      <c r="CK3" s="242"/>
      <c r="CL3" s="299"/>
      <c r="CM3" s="241"/>
      <c r="CN3" s="241"/>
      <c r="CO3" s="769" t="s">
        <v>71</v>
      </c>
      <c r="CP3" s="750" t="s">
        <v>71</v>
      </c>
      <c r="CQ3" s="741" t="s">
        <v>321</v>
      </c>
      <c r="CR3" s="750" t="s">
        <v>321</v>
      </c>
      <c r="CS3" s="741" t="s">
        <v>72</v>
      </c>
      <c r="CT3" s="750" t="s">
        <v>72</v>
      </c>
      <c r="CU3" s="741" t="s">
        <v>29</v>
      </c>
      <c r="CV3" s="750" t="s">
        <v>29</v>
      </c>
      <c r="CW3" s="741" t="s">
        <v>30</v>
      </c>
      <c r="CX3" s="750" t="s">
        <v>30</v>
      </c>
      <c r="CY3" s="741" t="s">
        <v>31</v>
      </c>
      <c r="CZ3" s="750" t="s">
        <v>31</v>
      </c>
      <c r="DA3" s="741" t="s">
        <v>32</v>
      </c>
      <c r="DB3" s="750" t="s">
        <v>32</v>
      </c>
      <c r="DC3" s="741" t="s">
        <v>33</v>
      </c>
      <c r="DD3" s="750" t="s">
        <v>33</v>
      </c>
      <c r="DE3" s="741" t="s">
        <v>34</v>
      </c>
      <c r="DF3" s="750" t="s">
        <v>34</v>
      </c>
      <c r="DG3" s="741" t="s">
        <v>35</v>
      </c>
      <c r="DH3" s="750" t="s">
        <v>35</v>
      </c>
      <c r="DI3" s="741" t="s">
        <v>36</v>
      </c>
      <c r="DJ3" s="750" t="s">
        <v>36</v>
      </c>
      <c r="DK3" s="741" t="s">
        <v>37</v>
      </c>
      <c r="DL3" s="770" t="s">
        <v>37</v>
      </c>
      <c r="DM3" s="10"/>
      <c r="DN3" s="751" t="s">
        <v>113</v>
      </c>
      <c r="DO3" s="740"/>
      <c r="DP3" s="740" t="s">
        <v>114</v>
      </c>
      <c r="DQ3" s="740"/>
      <c r="DR3" s="740" t="s">
        <v>199</v>
      </c>
      <c r="DS3" s="740"/>
      <c r="DT3" s="740" t="s">
        <v>115</v>
      </c>
      <c r="DU3" s="740"/>
      <c r="DV3" s="740" t="s">
        <v>198</v>
      </c>
      <c r="DW3" s="740"/>
      <c r="DX3" s="740" t="s">
        <v>116</v>
      </c>
      <c r="DY3" s="740"/>
      <c r="DZ3" s="740" t="s">
        <v>197</v>
      </c>
      <c r="EA3" s="740"/>
      <c r="EB3" s="740" t="s">
        <v>117</v>
      </c>
      <c r="EC3" s="740"/>
      <c r="ED3" s="740" t="s">
        <v>196</v>
      </c>
      <c r="EE3" s="740"/>
      <c r="EF3" s="740" t="s">
        <v>118</v>
      </c>
      <c r="EG3" s="740"/>
      <c r="EH3" s="740" t="s">
        <v>27</v>
      </c>
      <c r="EI3" s="764"/>
      <c r="EJ3" s="10"/>
      <c r="EK3" s="10"/>
      <c r="EL3" s="10"/>
    </row>
    <row r="4" spans="1:142" s="16" customFormat="1" ht="45.75" customHeight="1">
      <c r="A4" s="364" t="s">
        <v>76</v>
      </c>
      <c r="B4" s="554">
        <v>6</v>
      </c>
      <c r="C4" s="774" t="s">
        <v>205</v>
      </c>
      <c r="D4" s="775"/>
      <c r="E4" s="554" t="s">
        <v>62</v>
      </c>
      <c r="F4" s="515" t="s">
        <v>135</v>
      </c>
      <c r="G4" s="568" t="s">
        <v>340</v>
      </c>
      <c r="H4" s="203" t="s">
        <v>192</v>
      </c>
      <c r="I4" s="552" t="s">
        <v>436</v>
      </c>
      <c r="J4" s="374" t="s">
        <v>75</v>
      </c>
      <c r="K4" s="551">
        <v>42855</v>
      </c>
      <c r="L4" s="753" t="s">
        <v>1</v>
      </c>
      <c r="M4" s="753"/>
      <c r="N4" s="753" t="s">
        <v>21</v>
      </c>
      <c r="O4" s="753"/>
      <c r="P4" s="753" t="s">
        <v>130</v>
      </c>
      <c r="Q4" s="753"/>
      <c r="R4" s="753" t="s">
        <v>43</v>
      </c>
      <c r="S4" s="753"/>
      <c r="T4" s="753" t="s">
        <v>4</v>
      </c>
      <c r="U4" s="753"/>
      <c r="V4" s="754" t="s">
        <v>1</v>
      </c>
      <c r="W4" s="754"/>
      <c r="X4" s="754" t="s">
        <v>21</v>
      </c>
      <c r="Y4" s="754"/>
      <c r="Z4" s="754" t="s">
        <v>130</v>
      </c>
      <c r="AA4" s="754"/>
      <c r="AB4" s="754" t="s">
        <v>43</v>
      </c>
      <c r="AC4" s="754"/>
      <c r="AD4" s="754" t="s">
        <v>4</v>
      </c>
      <c r="AE4" s="754"/>
      <c r="AF4" s="779" t="s">
        <v>64</v>
      </c>
      <c r="AG4" s="753" t="s">
        <v>1</v>
      </c>
      <c r="AH4" s="753"/>
      <c r="AI4" s="753" t="s">
        <v>21</v>
      </c>
      <c r="AJ4" s="753"/>
      <c r="AK4" s="753" t="s">
        <v>130</v>
      </c>
      <c r="AL4" s="753"/>
      <c r="AM4" s="753" t="s">
        <v>43</v>
      </c>
      <c r="AN4" s="753"/>
      <c r="AO4" s="753" t="s">
        <v>4</v>
      </c>
      <c r="AP4" s="753"/>
      <c r="AQ4" s="754" t="s">
        <v>1</v>
      </c>
      <c r="AR4" s="754"/>
      <c r="AS4" s="754" t="s">
        <v>21</v>
      </c>
      <c r="AT4" s="754"/>
      <c r="AU4" s="754" t="s">
        <v>130</v>
      </c>
      <c r="AV4" s="754"/>
      <c r="AW4" s="754" t="s">
        <v>43</v>
      </c>
      <c r="AX4" s="754"/>
      <c r="AY4" s="754" t="s">
        <v>4</v>
      </c>
      <c r="AZ4" s="754"/>
      <c r="BA4" s="753" t="s">
        <v>1</v>
      </c>
      <c r="BB4" s="753"/>
      <c r="BC4" s="753" t="s">
        <v>21</v>
      </c>
      <c r="BD4" s="753"/>
      <c r="BE4" s="753" t="s">
        <v>130</v>
      </c>
      <c r="BF4" s="753"/>
      <c r="BG4" s="753" t="s">
        <v>43</v>
      </c>
      <c r="BH4" s="753"/>
      <c r="BI4" s="753" t="s">
        <v>4</v>
      </c>
      <c r="BJ4" s="753"/>
      <c r="BK4" s="754" t="s">
        <v>1</v>
      </c>
      <c r="BL4" s="754"/>
      <c r="BM4" s="754" t="s">
        <v>21</v>
      </c>
      <c r="BN4" s="754"/>
      <c r="BO4" s="754" t="s">
        <v>130</v>
      </c>
      <c r="BP4" s="754"/>
      <c r="BQ4" s="754" t="s">
        <v>43</v>
      </c>
      <c r="BR4" s="754"/>
      <c r="BS4" s="754" t="s">
        <v>4</v>
      </c>
      <c r="BT4" s="754"/>
      <c r="BU4" s="748" t="s">
        <v>125</v>
      </c>
      <c r="BV4" s="748" t="s">
        <v>126</v>
      </c>
      <c r="BW4" s="748" t="s">
        <v>129</v>
      </c>
      <c r="BX4" s="748" t="s">
        <v>127</v>
      </c>
      <c r="BY4" s="748" t="s">
        <v>128</v>
      </c>
      <c r="BZ4" s="757" t="s">
        <v>125</v>
      </c>
      <c r="CA4" s="757" t="s">
        <v>126</v>
      </c>
      <c r="CB4" s="757" t="s">
        <v>129</v>
      </c>
      <c r="CC4" s="757" t="s">
        <v>127</v>
      </c>
      <c r="CD4" s="757" t="s">
        <v>128</v>
      </c>
      <c r="CE4" s="748" t="s">
        <v>125</v>
      </c>
      <c r="CF4" s="748" t="s">
        <v>126</v>
      </c>
      <c r="CG4" s="748" t="s">
        <v>129</v>
      </c>
      <c r="CH4" s="748" t="s">
        <v>127</v>
      </c>
      <c r="CI4" s="749" t="s">
        <v>128</v>
      </c>
      <c r="CJ4" s="366"/>
      <c r="CK4" s="242"/>
      <c r="CL4" s="299"/>
      <c r="CM4" s="241"/>
      <c r="CN4" s="241"/>
      <c r="CO4" s="769"/>
      <c r="CP4" s="750"/>
      <c r="CQ4" s="741"/>
      <c r="CR4" s="750"/>
      <c r="CS4" s="741"/>
      <c r="CT4" s="750"/>
      <c r="CU4" s="741"/>
      <c r="CV4" s="750"/>
      <c r="CW4" s="741"/>
      <c r="CX4" s="750"/>
      <c r="CY4" s="741"/>
      <c r="CZ4" s="750"/>
      <c r="DA4" s="741"/>
      <c r="DB4" s="750"/>
      <c r="DC4" s="741"/>
      <c r="DD4" s="750"/>
      <c r="DE4" s="741"/>
      <c r="DF4" s="750"/>
      <c r="DG4" s="741"/>
      <c r="DH4" s="750"/>
      <c r="DI4" s="741"/>
      <c r="DJ4" s="750"/>
      <c r="DK4" s="741"/>
      <c r="DL4" s="770"/>
      <c r="DM4" s="10"/>
      <c r="DN4" s="751"/>
      <c r="DO4" s="740"/>
      <c r="DP4" s="740"/>
      <c r="DQ4" s="740"/>
      <c r="DR4" s="740"/>
      <c r="DS4" s="740"/>
      <c r="DT4" s="740"/>
      <c r="DU4" s="740"/>
      <c r="DV4" s="740"/>
      <c r="DW4" s="740"/>
      <c r="DX4" s="740"/>
      <c r="DY4" s="740"/>
      <c r="DZ4" s="740"/>
      <c r="EA4" s="740"/>
      <c r="EB4" s="740"/>
      <c r="EC4" s="740"/>
      <c r="ED4" s="740"/>
      <c r="EE4" s="740"/>
      <c r="EF4" s="740"/>
      <c r="EG4" s="740"/>
      <c r="EH4" s="740"/>
      <c r="EI4" s="764"/>
      <c r="EJ4" s="10"/>
      <c r="EK4" s="10"/>
      <c r="EL4" s="10"/>
    </row>
    <row r="5" spans="1:142" s="18" customFormat="1" ht="93.75" customHeight="1">
      <c r="A5" s="385" t="s">
        <v>8</v>
      </c>
      <c r="B5" s="375" t="s">
        <v>60</v>
      </c>
      <c r="C5" s="376" t="s">
        <v>61</v>
      </c>
      <c r="D5" s="377" t="s">
        <v>249</v>
      </c>
      <c r="E5" s="378" t="s">
        <v>248</v>
      </c>
      <c r="F5" s="376" t="s">
        <v>10</v>
      </c>
      <c r="G5" s="88" t="s">
        <v>131</v>
      </c>
      <c r="H5" s="90" t="s">
        <v>132</v>
      </c>
      <c r="I5" s="88" t="s">
        <v>16</v>
      </c>
      <c r="J5" s="363" t="s">
        <v>17</v>
      </c>
      <c r="K5" s="88" t="s">
        <v>18</v>
      </c>
      <c r="L5" s="48" t="s">
        <v>46</v>
      </c>
      <c r="M5" s="48" t="s">
        <v>172</v>
      </c>
      <c r="N5" s="48" t="s">
        <v>46</v>
      </c>
      <c r="O5" s="48" t="s">
        <v>172</v>
      </c>
      <c r="P5" s="48" t="s">
        <v>46</v>
      </c>
      <c r="Q5" s="48" t="s">
        <v>172</v>
      </c>
      <c r="R5" s="48" t="s">
        <v>46</v>
      </c>
      <c r="S5" s="48" t="s">
        <v>172</v>
      </c>
      <c r="T5" s="48" t="s">
        <v>46</v>
      </c>
      <c r="U5" s="48" t="s">
        <v>172</v>
      </c>
      <c r="V5" s="93" t="s">
        <v>46</v>
      </c>
      <c r="W5" s="93" t="s">
        <v>172</v>
      </c>
      <c r="X5" s="93" t="s">
        <v>46</v>
      </c>
      <c r="Y5" s="93" t="s">
        <v>172</v>
      </c>
      <c r="Z5" s="93" t="s">
        <v>46</v>
      </c>
      <c r="AA5" s="93" t="s">
        <v>172</v>
      </c>
      <c r="AB5" s="93" t="s">
        <v>46</v>
      </c>
      <c r="AC5" s="93" t="s">
        <v>172</v>
      </c>
      <c r="AD5" s="93" t="s">
        <v>46</v>
      </c>
      <c r="AE5" s="93" t="s">
        <v>172</v>
      </c>
      <c r="AF5" s="779"/>
      <c r="AG5" s="48" t="s">
        <v>46</v>
      </c>
      <c r="AH5" s="48" t="s">
        <v>172</v>
      </c>
      <c r="AI5" s="48" t="s">
        <v>46</v>
      </c>
      <c r="AJ5" s="48" t="s">
        <v>172</v>
      </c>
      <c r="AK5" s="48" t="s">
        <v>46</v>
      </c>
      <c r="AL5" s="48" t="s">
        <v>172</v>
      </c>
      <c r="AM5" s="48" t="s">
        <v>46</v>
      </c>
      <c r="AN5" s="48" t="s">
        <v>172</v>
      </c>
      <c r="AO5" s="48" t="s">
        <v>46</v>
      </c>
      <c r="AP5" s="48" t="s">
        <v>172</v>
      </c>
      <c r="AQ5" s="93" t="s">
        <v>46</v>
      </c>
      <c r="AR5" s="93" t="s">
        <v>172</v>
      </c>
      <c r="AS5" s="93" t="s">
        <v>46</v>
      </c>
      <c r="AT5" s="93" t="s">
        <v>172</v>
      </c>
      <c r="AU5" s="93" t="s">
        <v>46</v>
      </c>
      <c r="AV5" s="93" t="s">
        <v>172</v>
      </c>
      <c r="AW5" s="93" t="s">
        <v>46</v>
      </c>
      <c r="AX5" s="93" t="s">
        <v>172</v>
      </c>
      <c r="AY5" s="93" t="s">
        <v>46</v>
      </c>
      <c r="AZ5" s="93" t="s">
        <v>172</v>
      </c>
      <c r="BA5" s="48" t="s">
        <v>46</v>
      </c>
      <c r="BB5" s="48" t="s">
        <v>172</v>
      </c>
      <c r="BC5" s="48" t="s">
        <v>46</v>
      </c>
      <c r="BD5" s="48" t="s">
        <v>172</v>
      </c>
      <c r="BE5" s="48" t="s">
        <v>46</v>
      </c>
      <c r="BF5" s="48" t="s">
        <v>172</v>
      </c>
      <c r="BG5" s="48" t="s">
        <v>46</v>
      </c>
      <c r="BH5" s="48" t="s">
        <v>172</v>
      </c>
      <c r="BI5" s="48" t="s">
        <v>46</v>
      </c>
      <c r="BJ5" s="48" t="s">
        <v>172</v>
      </c>
      <c r="BK5" s="93" t="s">
        <v>46</v>
      </c>
      <c r="BL5" s="93" t="s">
        <v>172</v>
      </c>
      <c r="BM5" s="93" t="s">
        <v>46</v>
      </c>
      <c r="BN5" s="93" t="s">
        <v>172</v>
      </c>
      <c r="BO5" s="93" t="s">
        <v>46</v>
      </c>
      <c r="BP5" s="93" t="s">
        <v>172</v>
      </c>
      <c r="BQ5" s="93" t="s">
        <v>46</v>
      </c>
      <c r="BR5" s="93" t="s">
        <v>172</v>
      </c>
      <c r="BS5" s="93" t="s">
        <v>46</v>
      </c>
      <c r="BT5" s="93" t="s">
        <v>172</v>
      </c>
      <c r="BU5" s="748"/>
      <c r="BV5" s="748"/>
      <c r="BW5" s="748"/>
      <c r="BX5" s="748"/>
      <c r="BY5" s="748"/>
      <c r="BZ5" s="757"/>
      <c r="CA5" s="757"/>
      <c r="CB5" s="757"/>
      <c r="CC5" s="757"/>
      <c r="CD5" s="757"/>
      <c r="CE5" s="748"/>
      <c r="CF5" s="748"/>
      <c r="CG5" s="748"/>
      <c r="CH5" s="748"/>
      <c r="CI5" s="749"/>
      <c r="CJ5" s="367"/>
      <c r="CK5" s="246"/>
      <c r="CL5" s="299"/>
      <c r="CM5" s="247"/>
      <c r="CN5" s="247"/>
      <c r="CO5" s="44" t="s">
        <v>15</v>
      </c>
      <c r="CP5" s="45" t="s">
        <v>98</v>
      </c>
      <c r="CQ5" s="46" t="s">
        <v>15</v>
      </c>
      <c r="CR5" s="45" t="s">
        <v>98</v>
      </c>
      <c r="CS5" s="46" t="s">
        <v>15</v>
      </c>
      <c r="CT5" s="45" t="s">
        <v>98</v>
      </c>
      <c r="CU5" s="46" t="s">
        <v>15</v>
      </c>
      <c r="CV5" s="45" t="s">
        <v>98</v>
      </c>
      <c r="CW5" s="46" t="s">
        <v>15</v>
      </c>
      <c r="CX5" s="45" t="s">
        <v>98</v>
      </c>
      <c r="CY5" s="46" t="s">
        <v>15</v>
      </c>
      <c r="CZ5" s="45" t="s">
        <v>98</v>
      </c>
      <c r="DA5" s="46" t="s">
        <v>15</v>
      </c>
      <c r="DB5" s="45" t="s">
        <v>98</v>
      </c>
      <c r="DC5" s="46" t="s">
        <v>15</v>
      </c>
      <c r="DD5" s="45" t="s">
        <v>98</v>
      </c>
      <c r="DE5" s="46" t="s">
        <v>15</v>
      </c>
      <c r="DF5" s="45" t="s">
        <v>98</v>
      </c>
      <c r="DG5" s="46" t="s">
        <v>15</v>
      </c>
      <c r="DH5" s="45" t="s">
        <v>98</v>
      </c>
      <c r="DI5" s="46" t="s">
        <v>15</v>
      </c>
      <c r="DJ5" s="45" t="s">
        <v>98</v>
      </c>
      <c r="DK5" s="46" t="s">
        <v>15</v>
      </c>
      <c r="DL5" s="97" t="s">
        <v>98</v>
      </c>
      <c r="DM5" s="11"/>
      <c r="DN5" s="189" t="s">
        <v>15</v>
      </c>
      <c r="DO5" s="190" t="s">
        <v>98</v>
      </c>
      <c r="DP5" s="191" t="s">
        <v>15</v>
      </c>
      <c r="DQ5" s="190" t="s">
        <v>98</v>
      </c>
      <c r="DR5" s="191" t="s">
        <v>15</v>
      </c>
      <c r="DS5" s="190" t="s">
        <v>98</v>
      </c>
      <c r="DT5" s="191" t="s">
        <v>15</v>
      </c>
      <c r="DU5" s="190" t="s">
        <v>98</v>
      </c>
      <c r="DV5" s="191" t="s">
        <v>15</v>
      </c>
      <c r="DW5" s="190" t="s">
        <v>98</v>
      </c>
      <c r="DX5" s="191" t="s">
        <v>15</v>
      </c>
      <c r="DY5" s="190" t="s">
        <v>98</v>
      </c>
      <c r="DZ5" s="191" t="s">
        <v>15</v>
      </c>
      <c r="EA5" s="190" t="s">
        <v>98</v>
      </c>
      <c r="EB5" s="191" t="s">
        <v>15</v>
      </c>
      <c r="EC5" s="190" t="s">
        <v>98</v>
      </c>
      <c r="ED5" s="191" t="s">
        <v>15</v>
      </c>
      <c r="EE5" s="190" t="s">
        <v>98</v>
      </c>
      <c r="EF5" s="191" t="s">
        <v>15</v>
      </c>
      <c r="EG5" s="190" t="s">
        <v>98</v>
      </c>
      <c r="EH5" s="191" t="s">
        <v>15</v>
      </c>
      <c r="EI5" s="192" t="s">
        <v>98</v>
      </c>
      <c r="EJ5" s="11"/>
      <c r="EK5" s="11"/>
      <c r="EL5" s="11"/>
    </row>
    <row r="6" spans="1:142" s="16" customFormat="1" ht="18" customHeight="1">
      <c r="A6" s="386" t="s">
        <v>136</v>
      </c>
      <c r="B6" s="379" t="s">
        <v>137</v>
      </c>
      <c r="C6" s="380" t="s">
        <v>138</v>
      </c>
      <c r="D6" s="89"/>
      <c r="E6" s="451"/>
      <c r="F6" s="380" t="s">
        <v>136</v>
      </c>
      <c r="G6" s="89" t="s">
        <v>139</v>
      </c>
      <c r="H6" s="91" t="s">
        <v>140</v>
      </c>
      <c r="I6" s="780" t="s">
        <v>171</v>
      </c>
      <c r="J6" s="781"/>
      <c r="K6" s="92" t="s">
        <v>133</v>
      </c>
      <c r="L6" s="285">
        <v>5</v>
      </c>
      <c r="M6" s="285">
        <v>5</v>
      </c>
      <c r="N6" s="285">
        <v>5</v>
      </c>
      <c r="O6" s="285">
        <v>5</v>
      </c>
      <c r="P6" s="285">
        <v>5</v>
      </c>
      <c r="Q6" s="285">
        <v>5</v>
      </c>
      <c r="R6" s="286">
        <v>50</v>
      </c>
      <c r="S6" s="286">
        <v>20</v>
      </c>
      <c r="T6" s="287">
        <v>70</v>
      </c>
      <c r="U6" s="287">
        <v>30</v>
      </c>
      <c r="V6" s="288">
        <v>5</v>
      </c>
      <c r="W6" s="288">
        <v>5</v>
      </c>
      <c r="X6" s="288">
        <v>5</v>
      </c>
      <c r="Y6" s="288">
        <v>5</v>
      </c>
      <c r="Z6" s="288">
        <v>5</v>
      </c>
      <c r="AA6" s="288">
        <v>5</v>
      </c>
      <c r="AB6" s="289">
        <v>50</v>
      </c>
      <c r="AC6" s="289">
        <v>20</v>
      </c>
      <c r="AD6" s="290">
        <v>70</v>
      </c>
      <c r="AE6" s="290">
        <v>30</v>
      </c>
      <c r="AF6" s="285" t="s">
        <v>109</v>
      </c>
      <c r="AG6" s="285">
        <v>5</v>
      </c>
      <c r="AH6" s="285">
        <v>5</v>
      </c>
      <c r="AI6" s="285">
        <v>5</v>
      </c>
      <c r="AJ6" s="285">
        <v>5</v>
      </c>
      <c r="AK6" s="285">
        <v>5</v>
      </c>
      <c r="AL6" s="285">
        <v>5</v>
      </c>
      <c r="AM6" s="286">
        <v>50</v>
      </c>
      <c r="AN6" s="286">
        <v>20</v>
      </c>
      <c r="AO6" s="287">
        <v>70</v>
      </c>
      <c r="AP6" s="287">
        <v>30</v>
      </c>
      <c r="AQ6" s="288">
        <v>5</v>
      </c>
      <c r="AR6" s="288">
        <v>5</v>
      </c>
      <c r="AS6" s="288">
        <v>5</v>
      </c>
      <c r="AT6" s="288">
        <v>5</v>
      </c>
      <c r="AU6" s="288">
        <v>5</v>
      </c>
      <c r="AV6" s="288">
        <v>5</v>
      </c>
      <c r="AW6" s="289">
        <v>50</v>
      </c>
      <c r="AX6" s="289">
        <v>20</v>
      </c>
      <c r="AY6" s="290">
        <v>70</v>
      </c>
      <c r="AZ6" s="290">
        <v>30</v>
      </c>
      <c r="BA6" s="285">
        <v>5</v>
      </c>
      <c r="BB6" s="285">
        <v>5</v>
      </c>
      <c r="BC6" s="285">
        <v>5</v>
      </c>
      <c r="BD6" s="285">
        <v>5</v>
      </c>
      <c r="BE6" s="285">
        <v>5</v>
      </c>
      <c r="BF6" s="285">
        <v>5</v>
      </c>
      <c r="BG6" s="286">
        <v>50</v>
      </c>
      <c r="BH6" s="286">
        <v>20</v>
      </c>
      <c r="BI6" s="287">
        <v>70</v>
      </c>
      <c r="BJ6" s="287">
        <v>30</v>
      </c>
      <c r="BK6" s="288">
        <v>5</v>
      </c>
      <c r="BL6" s="288">
        <v>5</v>
      </c>
      <c r="BM6" s="288">
        <v>5</v>
      </c>
      <c r="BN6" s="288">
        <v>5</v>
      </c>
      <c r="BO6" s="288">
        <v>5</v>
      </c>
      <c r="BP6" s="288">
        <v>5</v>
      </c>
      <c r="BQ6" s="289">
        <v>50</v>
      </c>
      <c r="BR6" s="289">
        <v>20</v>
      </c>
      <c r="BS6" s="290">
        <v>70</v>
      </c>
      <c r="BT6" s="290">
        <v>30</v>
      </c>
      <c r="BU6" s="285">
        <v>20</v>
      </c>
      <c r="BV6" s="285">
        <v>20</v>
      </c>
      <c r="BW6" s="285">
        <v>20</v>
      </c>
      <c r="BX6" s="285">
        <v>20</v>
      </c>
      <c r="BY6" s="285">
        <v>20</v>
      </c>
      <c r="BZ6" s="288">
        <v>20</v>
      </c>
      <c r="CA6" s="288">
        <v>20</v>
      </c>
      <c r="CB6" s="288">
        <v>20</v>
      </c>
      <c r="CC6" s="288">
        <v>20</v>
      </c>
      <c r="CD6" s="288">
        <v>20</v>
      </c>
      <c r="CE6" s="285">
        <v>20</v>
      </c>
      <c r="CF6" s="285">
        <v>20</v>
      </c>
      <c r="CG6" s="285">
        <v>20</v>
      </c>
      <c r="CH6" s="285">
        <v>20</v>
      </c>
      <c r="CI6" s="387">
        <v>20</v>
      </c>
      <c r="CJ6" s="368"/>
      <c r="CK6" s="242"/>
      <c r="CL6" s="299"/>
      <c r="CM6" s="744" t="s">
        <v>119</v>
      </c>
      <c r="CN6" s="745"/>
      <c r="CO6" s="517">
        <v>10</v>
      </c>
      <c r="CP6" s="518"/>
      <c r="CQ6" s="519">
        <v>22</v>
      </c>
      <c r="CR6" s="520">
        <v>0</v>
      </c>
      <c r="CS6" s="519">
        <v>25</v>
      </c>
      <c r="CT6" s="520">
        <v>0</v>
      </c>
      <c r="CU6" s="519">
        <v>26</v>
      </c>
      <c r="CV6" s="520">
        <v>0</v>
      </c>
      <c r="CW6" s="519"/>
      <c r="CX6" s="520">
        <v>0</v>
      </c>
      <c r="CY6" s="519"/>
      <c r="CZ6" s="520">
        <v>0</v>
      </c>
      <c r="DA6" s="519"/>
      <c r="DB6" s="520">
        <v>0</v>
      </c>
      <c r="DC6" s="519"/>
      <c r="DD6" s="520">
        <v>0</v>
      </c>
      <c r="DE6" s="519"/>
      <c r="DF6" s="520">
        <v>0</v>
      </c>
      <c r="DG6" s="519"/>
      <c r="DH6" s="520">
        <v>0</v>
      </c>
      <c r="DI6" s="519"/>
      <c r="DJ6" s="520">
        <v>0</v>
      </c>
      <c r="DK6" s="519"/>
      <c r="DL6" s="520">
        <v>0</v>
      </c>
      <c r="DM6" s="521"/>
      <c r="DN6" s="522">
        <f t="shared" ref="DN6:DO21" si="0">IF(CQ6="","",SUM(CO6,CQ6))</f>
        <v>32</v>
      </c>
      <c r="DO6" s="523">
        <f t="shared" si="0"/>
        <v>0</v>
      </c>
      <c r="DP6" s="524">
        <f t="shared" ref="DP6:EE21" si="1">IF(CS6="","",SUM(DN6,CS6))</f>
        <v>57</v>
      </c>
      <c r="DQ6" s="523">
        <f t="shared" si="1"/>
        <v>0</v>
      </c>
      <c r="DR6" s="524">
        <f t="shared" si="1"/>
        <v>83</v>
      </c>
      <c r="DS6" s="523">
        <f t="shared" si="1"/>
        <v>0</v>
      </c>
      <c r="DT6" s="524" t="str">
        <f t="shared" si="1"/>
        <v/>
      </c>
      <c r="DU6" s="523">
        <f t="shared" si="1"/>
        <v>0</v>
      </c>
      <c r="DV6" s="524" t="str">
        <f t="shared" si="1"/>
        <v/>
      </c>
      <c r="DW6" s="523">
        <f t="shared" si="1"/>
        <v>0</v>
      </c>
      <c r="DX6" s="524" t="str">
        <f t="shared" si="1"/>
        <v/>
      </c>
      <c r="DY6" s="523">
        <f t="shared" si="1"/>
        <v>0</v>
      </c>
      <c r="DZ6" s="524" t="str">
        <f t="shared" si="1"/>
        <v/>
      </c>
      <c r="EA6" s="523">
        <f t="shared" si="1"/>
        <v>0</v>
      </c>
      <c r="EB6" s="524" t="str">
        <f t="shared" si="1"/>
        <v/>
      </c>
      <c r="EC6" s="523">
        <f t="shared" si="1"/>
        <v>0</v>
      </c>
      <c r="ED6" s="524" t="str">
        <f t="shared" si="1"/>
        <v/>
      </c>
      <c r="EE6" s="523">
        <f t="shared" si="1"/>
        <v>0</v>
      </c>
      <c r="EF6" s="524" t="str">
        <f t="shared" ref="DZ6:EI21" si="2">IF(DI6="","",SUM(ED6,DI6))</f>
        <v/>
      </c>
      <c r="EG6" s="523">
        <f t="shared" si="2"/>
        <v>0</v>
      </c>
      <c r="EH6" s="524" t="str">
        <f t="shared" si="2"/>
        <v/>
      </c>
      <c r="EI6" s="525">
        <f t="shared" si="2"/>
        <v>0</v>
      </c>
      <c r="EJ6" s="10"/>
      <c r="EK6" s="10"/>
      <c r="EL6" s="10"/>
    </row>
    <row r="7" spans="1:142" s="16" customFormat="1" ht="18" customHeight="1">
      <c r="A7" s="388">
        <v>1</v>
      </c>
      <c r="B7" s="351" t="s">
        <v>91</v>
      </c>
      <c r="C7" s="288" t="s">
        <v>62</v>
      </c>
      <c r="D7" s="418">
        <v>651</v>
      </c>
      <c r="E7" s="452">
        <v>8001</v>
      </c>
      <c r="F7" s="352">
        <v>1993</v>
      </c>
      <c r="G7" s="506">
        <v>38986</v>
      </c>
      <c r="H7" s="359" t="str">
        <f>CK7</f>
        <v>NCchl flrEcj] nks gtkj N%</v>
      </c>
      <c r="I7" s="78" t="s">
        <v>341</v>
      </c>
      <c r="J7" s="87" t="s">
        <v>373</v>
      </c>
      <c r="K7" s="78" t="s">
        <v>405</v>
      </c>
      <c r="L7" s="405">
        <v>4</v>
      </c>
      <c r="M7" s="405">
        <v>5</v>
      </c>
      <c r="N7" s="405">
        <v>1</v>
      </c>
      <c r="O7" s="405">
        <v>5</v>
      </c>
      <c r="P7" s="405"/>
      <c r="Q7" s="405"/>
      <c r="R7" s="407"/>
      <c r="S7" s="407"/>
      <c r="T7" s="408"/>
      <c r="U7" s="408"/>
      <c r="V7" s="409">
        <v>4</v>
      </c>
      <c r="W7" s="409">
        <v>5</v>
      </c>
      <c r="X7" s="409">
        <v>3</v>
      </c>
      <c r="Y7" s="409">
        <v>5</v>
      </c>
      <c r="Z7" s="409"/>
      <c r="AA7" s="409"/>
      <c r="AB7" s="410">
        <v>33</v>
      </c>
      <c r="AC7" s="410">
        <v>20</v>
      </c>
      <c r="AD7" s="411"/>
      <c r="AE7" s="411"/>
      <c r="AF7" s="285" t="s">
        <v>109</v>
      </c>
      <c r="AG7" s="406">
        <v>3</v>
      </c>
      <c r="AH7" s="406">
        <v>5</v>
      </c>
      <c r="AI7" s="406">
        <v>3</v>
      </c>
      <c r="AJ7" s="406">
        <v>5</v>
      </c>
      <c r="AK7" s="406"/>
      <c r="AL7" s="406"/>
      <c r="AM7" s="407"/>
      <c r="AN7" s="407"/>
      <c r="AO7" s="408"/>
      <c r="AP7" s="408"/>
      <c r="AQ7" s="409">
        <v>2</v>
      </c>
      <c r="AR7" s="409">
        <v>5</v>
      </c>
      <c r="AS7" s="409"/>
      <c r="AT7" s="409"/>
      <c r="AU7" s="409"/>
      <c r="AV7" s="409"/>
      <c r="AW7" s="410">
        <v>16</v>
      </c>
      <c r="AX7" s="410">
        <v>20</v>
      </c>
      <c r="AY7" s="411"/>
      <c r="AZ7" s="411"/>
      <c r="BA7" s="406"/>
      <c r="BB7" s="406"/>
      <c r="BC7" s="406">
        <v>2</v>
      </c>
      <c r="BD7" s="406">
        <v>5</v>
      </c>
      <c r="BE7" s="406"/>
      <c r="BF7" s="406"/>
      <c r="BG7" s="407">
        <v>32</v>
      </c>
      <c r="BH7" s="407">
        <v>17</v>
      </c>
      <c r="BI7" s="408"/>
      <c r="BJ7" s="408"/>
      <c r="BK7" s="409">
        <v>4</v>
      </c>
      <c r="BL7" s="409">
        <v>5</v>
      </c>
      <c r="BM7" s="409">
        <v>4</v>
      </c>
      <c r="BN7" s="409">
        <v>5</v>
      </c>
      <c r="BO7" s="409"/>
      <c r="BP7" s="409"/>
      <c r="BQ7" s="410">
        <v>43</v>
      </c>
      <c r="BR7" s="410">
        <v>19</v>
      </c>
      <c r="BS7" s="411"/>
      <c r="BT7" s="411"/>
      <c r="BU7" s="406"/>
      <c r="BV7" s="406"/>
      <c r="BW7" s="406"/>
      <c r="BX7" s="406"/>
      <c r="BY7" s="406"/>
      <c r="BZ7" s="409"/>
      <c r="CA7" s="409"/>
      <c r="CB7" s="409"/>
      <c r="CC7" s="409"/>
      <c r="CD7" s="409"/>
      <c r="CE7" s="406"/>
      <c r="CF7" s="406"/>
      <c r="CG7" s="406"/>
      <c r="CH7" s="406"/>
      <c r="CI7" s="387"/>
      <c r="CJ7" s="368"/>
      <c r="CK7" s="237" t="str">
        <f>IF(DOB!C7="","",DOB!C7)</f>
        <v>NCchl flrEcj] nks gtkj N%</v>
      </c>
      <c r="CL7" s="299"/>
      <c r="CM7" s="249"/>
      <c r="CN7" s="249"/>
      <c r="CO7" s="526">
        <f>IF(CO$6="","",CO$6)</f>
        <v>10</v>
      </c>
      <c r="CP7" s="516">
        <v>6</v>
      </c>
      <c r="CQ7" s="526">
        <f>IF(CQ$6="","",CQ$6)</f>
        <v>22</v>
      </c>
      <c r="CR7" s="527">
        <v>10</v>
      </c>
      <c r="CS7" s="526">
        <f>IF(CS$6="","",CS$6)</f>
        <v>25</v>
      </c>
      <c r="CT7" s="527">
        <v>20</v>
      </c>
      <c r="CU7" s="526">
        <f>IF(CU$6="","",CU$6)</f>
        <v>26</v>
      </c>
      <c r="CV7" s="527">
        <v>24</v>
      </c>
      <c r="CW7" s="526" t="str">
        <f>IF(CW$6="","",CW$6)</f>
        <v/>
      </c>
      <c r="CX7" s="527"/>
      <c r="CY7" s="526" t="str">
        <f>IF(CY$6="","",CY$6)</f>
        <v/>
      </c>
      <c r="CZ7" s="527"/>
      <c r="DA7" s="526" t="str">
        <f>IF(DA$6="","",DA$6)</f>
        <v/>
      </c>
      <c r="DB7" s="527"/>
      <c r="DC7" s="526" t="str">
        <f>IF(DC$6="","",DC$6)</f>
        <v/>
      </c>
      <c r="DD7" s="527"/>
      <c r="DE7" s="526" t="str">
        <f>IF(DE$6="","",DE$6)</f>
        <v/>
      </c>
      <c r="DF7" s="527"/>
      <c r="DG7" s="526" t="str">
        <f>IF(DG$6="","",DG$6)</f>
        <v/>
      </c>
      <c r="DH7" s="527"/>
      <c r="DI7" s="526" t="str">
        <f>IF(DI$6="","",DI$6)</f>
        <v/>
      </c>
      <c r="DJ7" s="527"/>
      <c r="DK7" s="526" t="str">
        <f>IF(DK$6="","",DK$6)</f>
        <v/>
      </c>
      <c r="DL7" s="527"/>
      <c r="DM7" s="528"/>
      <c r="DN7" s="529">
        <f>IF(CQ7="","",SUM(CO7,CQ7))</f>
        <v>32</v>
      </c>
      <c r="DO7" s="530">
        <f t="shared" si="0"/>
        <v>16</v>
      </c>
      <c r="DP7" s="303">
        <f t="shared" si="1"/>
        <v>57</v>
      </c>
      <c r="DQ7" s="530">
        <f t="shared" si="1"/>
        <v>36</v>
      </c>
      <c r="DR7" s="303">
        <f t="shared" si="1"/>
        <v>83</v>
      </c>
      <c r="DS7" s="530">
        <f t="shared" si="1"/>
        <v>60</v>
      </c>
      <c r="DT7" s="303" t="str">
        <f t="shared" si="1"/>
        <v/>
      </c>
      <c r="DU7" s="530" t="str">
        <f t="shared" si="1"/>
        <v/>
      </c>
      <c r="DV7" s="303" t="str">
        <f t="shared" si="1"/>
        <v/>
      </c>
      <c r="DW7" s="530" t="str">
        <f t="shared" si="1"/>
        <v/>
      </c>
      <c r="DX7" s="303" t="str">
        <f t="shared" si="1"/>
        <v/>
      </c>
      <c r="DY7" s="530" t="str">
        <f t="shared" si="1"/>
        <v/>
      </c>
      <c r="DZ7" s="303" t="str">
        <f t="shared" si="1"/>
        <v/>
      </c>
      <c r="EA7" s="530" t="str">
        <f t="shared" si="1"/>
        <v/>
      </c>
      <c r="EB7" s="303" t="str">
        <f t="shared" si="1"/>
        <v/>
      </c>
      <c r="EC7" s="530" t="str">
        <f t="shared" si="1"/>
        <v/>
      </c>
      <c r="ED7" s="303" t="str">
        <f t="shared" si="1"/>
        <v/>
      </c>
      <c r="EE7" s="530" t="str">
        <f t="shared" si="1"/>
        <v/>
      </c>
      <c r="EF7" s="303" t="str">
        <f t="shared" si="2"/>
        <v/>
      </c>
      <c r="EG7" s="530" t="str">
        <f t="shared" si="2"/>
        <v/>
      </c>
      <c r="EH7" s="303" t="str">
        <f t="shared" si="2"/>
        <v/>
      </c>
      <c r="EI7" s="531" t="str">
        <f>IF(DL7="","",SUM(EG7,DL7))</f>
        <v/>
      </c>
      <c r="EJ7" s="10"/>
      <c r="EK7" s="10"/>
      <c r="EL7" s="10"/>
    </row>
    <row r="8" spans="1:142" s="16" customFormat="1" ht="18" customHeight="1">
      <c r="A8" s="388">
        <v>2</v>
      </c>
      <c r="B8" s="351" t="s">
        <v>92</v>
      </c>
      <c r="C8" s="288" t="s">
        <v>62</v>
      </c>
      <c r="D8" s="419">
        <v>652</v>
      </c>
      <c r="E8" s="452">
        <v>8002</v>
      </c>
      <c r="F8" s="352">
        <v>2036</v>
      </c>
      <c r="G8" s="506">
        <v>39238</v>
      </c>
      <c r="H8" s="359" t="str">
        <f>CK8</f>
        <v>ikap twu] nks gtkj lkr</v>
      </c>
      <c r="I8" s="78" t="s">
        <v>342</v>
      </c>
      <c r="J8" s="87" t="s">
        <v>374</v>
      </c>
      <c r="K8" s="78" t="s">
        <v>406</v>
      </c>
      <c r="L8" s="405">
        <v>4</v>
      </c>
      <c r="M8" s="1142">
        <v>5</v>
      </c>
      <c r="N8" s="405">
        <v>5</v>
      </c>
      <c r="O8" s="1142">
        <v>5</v>
      </c>
      <c r="P8" s="405"/>
      <c r="Q8" s="405"/>
      <c r="R8" s="413"/>
      <c r="S8" s="413"/>
      <c r="T8" s="414"/>
      <c r="U8" s="414"/>
      <c r="V8" s="415">
        <v>5</v>
      </c>
      <c r="W8" s="415">
        <v>5</v>
      </c>
      <c r="X8" s="415">
        <v>4</v>
      </c>
      <c r="Y8" s="415">
        <v>5</v>
      </c>
      <c r="Z8" s="415"/>
      <c r="AA8" s="415"/>
      <c r="AB8" s="416">
        <v>39</v>
      </c>
      <c r="AC8" s="593">
        <v>20</v>
      </c>
      <c r="AD8" s="417"/>
      <c r="AE8" s="417"/>
      <c r="AF8" s="285" t="s">
        <v>109</v>
      </c>
      <c r="AG8" s="412">
        <v>5</v>
      </c>
      <c r="AH8" s="412">
        <v>5</v>
      </c>
      <c r="AI8" s="412">
        <v>4</v>
      </c>
      <c r="AJ8" s="412">
        <v>5</v>
      </c>
      <c r="AK8" s="412"/>
      <c r="AL8" s="412"/>
      <c r="AM8" s="413"/>
      <c r="AN8" s="413"/>
      <c r="AO8" s="414"/>
      <c r="AP8" s="414"/>
      <c r="AQ8" s="415">
        <v>3</v>
      </c>
      <c r="AR8" s="592">
        <v>5</v>
      </c>
      <c r="AS8" s="415"/>
      <c r="AT8" s="415"/>
      <c r="AU8" s="415"/>
      <c r="AV8" s="415"/>
      <c r="AW8" s="416">
        <v>22</v>
      </c>
      <c r="AX8" s="416">
        <v>20</v>
      </c>
      <c r="AY8" s="417"/>
      <c r="AZ8" s="417"/>
      <c r="BA8" s="412"/>
      <c r="BB8" s="412"/>
      <c r="BC8" s="412">
        <v>2</v>
      </c>
      <c r="BD8" s="1143">
        <v>5</v>
      </c>
      <c r="BE8" s="412"/>
      <c r="BF8" s="412"/>
      <c r="BG8" s="413">
        <v>38</v>
      </c>
      <c r="BH8" s="413">
        <v>18</v>
      </c>
      <c r="BI8" s="414"/>
      <c r="BJ8" s="414"/>
      <c r="BK8" s="415">
        <v>5</v>
      </c>
      <c r="BL8" s="592">
        <v>5</v>
      </c>
      <c r="BM8" s="415">
        <v>5</v>
      </c>
      <c r="BN8" s="592">
        <v>5</v>
      </c>
      <c r="BO8" s="415"/>
      <c r="BP8" s="415"/>
      <c r="BQ8" s="416">
        <v>50</v>
      </c>
      <c r="BR8" s="416">
        <v>20</v>
      </c>
      <c r="BS8" s="417"/>
      <c r="BT8" s="417"/>
      <c r="BU8" s="412"/>
      <c r="BV8" s="412"/>
      <c r="BW8" s="412"/>
      <c r="BX8" s="412"/>
      <c r="BY8" s="412"/>
      <c r="BZ8" s="415"/>
      <c r="CA8" s="415"/>
      <c r="CB8" s="415"/>
      <c r="CC8" s="415"/>
      <c r="CD8" s="415"/>
      <c r="CE8" s="412"/>
      <c r="CF8" s="412"/>
      <c r="CG8" s="412"/>
      <c r="CH8" s="412"/>
      <c r="CI8" s="387"/>
      <c r="CJ8" s="368"/>
      <c r="CK8" s="237" t="str">
        <f>IF(DOB!C8="","",DOB!C8)</f>
        <v>ikap twu] nks gtkj lkr</v>
      </c>
      <c r="CL8" s="299"/>
      <c r="CM8" s="249"/>
      <c r="CN8" s="249"/>
      <c r="CO8" s="526">
        <f t="shared" ref="CO8:CO71" si="3">IF(CO$6="","",CO$6)</f>
        <v>10</v>
      </c>
      <c r="CP8" s="516"/>
      <c r="CQ8" s="526">
        <f t="shared" ref="CQ8:CQ71" si="4">IF(CQ$6="","",CQ$6)</f>
        <v>22</v>
      </c>
      <c r="CR8" s="527"/>
      <c r="CS8" s="526">
        <f t="shared" ref="CS8:CS71" si="5">IF(CS$6="","",CS$6)</f>
        <v>25</v>
      </c>
      <c r="CT8" s="527"/>
      <c r="CU8" s="526">
        <f t="shared" ref="CU8:CU71" si="6">IF(CU$6="","",CU$6)</f>
        <v>26</v>
      </c>
      <c r="CV8" s="527"/>
      <c r="CW8" s="526" t="str">
        <f t="shared" ref="CW8:CW71" si="7">IF(CW$6="","",CW$6)</f>
        <v/>
      </c>
      <c r="CX8" s="527"/>
      <c r="CY8" s="526" t="str">
        <f t="shared" ref="CY8:CY71" si="8">IF(CY$6="","",CY$6)</f>
        <v/>
      </c>
      <c r="CZ8" s="527"/>
      <c r="DA8" s="526" t="str">
        <f t="shared" ref="DA8:DA71" si="9">IF(DA$6="","",DA$6)</f>
        <v/>
      </c>
      <c r="DB8" s="527"/>
      <c r="DC8" s="526" t="str">
        <f t="shared" ref="DC8:DC71" si="10">IF(DC$6="","",DC$6)</f>
        <v/>
      </c>
      <c r="DD8" s="527"/>
      <c r="DE8" s="526" t="str">
        <f t="shared" ref="DE8:DE71" si="11">IF(DE$6="","",DE$6)</f>
        <v/>
      </c>
      <c r="DF8" s="527"/>
      <c r="DG8" s="526" t="str">
        <f t="shared" ref="DG8:DK71" si="12">IF(DG$6="","",DG$6)</f>
        <v/>
      </c>
      <c r="DH8" s="527"/>
      <c r="DI8" s="526" t="str">
        <f t="shared" si="12"/>
        <v/>
      </c>
      <c r="DJ8" s="527"/>
      <c r="DK8" s="526" t="str">
        <f t="shared" si="12"/>
        <v/>
      </c>
      <c r="DL8" s="527"/>
      <c r="DM8" s="528"/>
      <c r="DN8" s="529">
        <f t="shared" si="0"/>
        <v>32</v>
      </c>
      <c r="DO8" s="530" t="str">
        <f t="shared" si="0"/>
        <v/>
      </c>
      <c r="DP8" s="303">
        <f t="shared" si="1"/>
        <v>57</v>
      </c>
      <c r="DQ8" s="530" t="str">
        <f t="shared" si="1"/>
        <v/>
      </c>
      <c r="DR8" s="303">
        <f t="shared" si="1"/>
        <v>83</v>
      </c>
      <c r="DS8" s="530" t="str">
        <f t="shared" si="1"/>
        <v/>
      </c>
      <c r="DT8" s="303" t="str">
        <f t="shared" si="1"/>
        <v/>
      </c>
      <c r="DU8" s="530" t="str">
        <f t="shared" si="1"/>
        <v/>
      </c>
      <c r="DV8" s="303" t="str">
        <f t="shared" si="1"/>
        <v/>
      </c>
      <c r="DW8" s="530" t="str">
        <f t="shared" si="1"/>
        <v/>
      </c>
      <c r="DX8" s="303" t="str">
        <f t="shared" si="1"/>
        <v/>
      </c>
      <c r="DY8" s="530" t="str">
        <f t="shared" si="1"/>
        <v/>
      </c>
      <c r="DZ8" s="303" t="str">
        <f t="shared" si="2"/>
        <v/>
      </c>
      <c r="EA8" s="530" t="str">
        <f t="shared" si="2"/>
        <v/>
      </c>
      <c r="EB8" s="303" t="str">
        <f t="shared" si="2"/>
        <v/>
      </c>
      <c r="EC8" s="530" t="str">
        <f t="shared" si="2"/>
        <v/>
      </c>
      <c r="ED8" s="303" t="str">
        <f t="shared" si="2"/>
        <v/>
      </c>
      <c r="EE8" s="530" t="str">
        <f t="shared" si="2"/>
        <v/>
      </c>
      <c r="EF8" s="303" t="str">
        <f t="shared" si="2"/>
        <v/>
      </c>
      <c r="EG8" s="530" t="str">
        <f t="shared" si="2"/>
        <v/>
      </c>
      <c r="EH8" s="303" t="str">
        <f t="shared" si="2"/>
        <v/>
      </c>
      <c r="EI8" s="531" t="str">
        <f t="shared" ref="EI8:EI71" si="13">IF(DL8="","",SUM(EG8,DL8))</f>
        <v/>
      </c>
      <c r="EJ8" s="10"/>
      <c r="EK8" s="10"/>
      <c r="EL8" s="10"/>
    </row>
    <row r="9" spans="1:142" s="16" customFormat="1" ht="18" customHeight="1">
      <c r="A9" s="388">
        <v>3</v>
      </c>
      <c r="B9" s="351" t="s">
        <v>91</v>
      </c>
      <c r="C9" s="288" t="s">
        <v>62</v>
      </c>
      <c r="D9" s="590">
        <v>653</v>
      </c>
      <c r="E9" s="452"/>
      <c r="F9" s="352">
        <v>1995</v>
      </c>
      <c r="G9" s="506">
        <v>38880</v>
      </c>
      <c r="H9" s="359" t="str">
        <f t="shared" ref="H9:H17" si="14">CK9</f>
        <v>ckjg twu] nks gtkj N%</v>
      </c>
      <c r="I9" s="78" t="s">
        <v>343</v>
      </c>
      <c r="J9" s="87" t="s">
        <v>375</v>
      </c>
      <c r="K9" s="78" t="s">
        <v>407</v>
      </c>
      <c r="L9" s="405">
        <v>5</v>
      </c>
      <c r="M9" s="1142">
        <v>5</v>
      </c>
      <c r="N9" s="405">
        <v>4</v>
      </c>
      <c r="O9" s="1142">
        <v>5</v>
      </c>
      <c r="P9" s="405"/>
      <c r="Q9" s="405"/>
      <c r="R9" s="413"/>
      <c r="S9" s="413"/>
      <c r="T9" s="414"/>
      <c r="U9" s="414"/>
      <c r="V9" s="415">
        <v>5</v>
      </c>
      <c r="W9" s="415">
        <v>5</v>
      </c>
      <c r="X9" s="415">
        <v>4</v>
      </c>
      <c r="Y9" s="415">
        <v>5</v>
      </c>
      <c r="Z9" s="415"/>
      <c r="AA9" s="415"/>
      <c r="AB9" s="416">
        <v>37</v>
      </c>
      <c r="AC9" s="593">
        <v>20</v>
      </c>
      <c r="AD9" s="417"/>
      <c r="AE9" s="417"/>
      <c r="AF9" s="285" t="s">
        <v>109</v>
      </c>
      <c r="AG9" s="412">
        <v>5</v>
      </c>
      <c r="AH9" s="412">
        <v>5</v>
      </c>
      <c r="AI9" s="412">
        <v>4</v>
      </c>
      <c r="AJ9" s="412">
        <v>5</v>
      </c>
      <c r="AK9" s="412"/>
      <c r="AL9" s="412"/>
      <c r="AM9" s="413"/>
      <c r="AN9" s="413"/>
      <c r="AO9" s="414"/>
      <c r="AP9" s="414"/>
      <c r="AQ9" s="415">
        <v>2</v>
      </c>
      <c r="AR9" s="592">
        <v>5</v>
      </c>
      <c r="AS9" s="415"/>
      <c r="AT9" s="415"/>
      <c r="AU9" s="415"/>
      <c r="AV9" s="415"/>
      <c r="AW9" s="416">
        <v>20</v>
      </c>
      <c r="AX9" s="416">
        <v>18</v>
      </c>
      <c r="AY9" s="417"/>
      <c r="AZ9" s="417"/>
      <c r="BA9" s="412"/>
      <c r="BB9" s="412"/>
      <c r="BC9" s="412">
        <v>1</v>
      </c>
      <c r="BD9" s="1143">
        <v>5</v>
      </c>
      <c r="BE9" s="412"/>
      <c r="BF9" s="412"/>
      <c r="BG9" s="413">
        <v>37</v>
      </c>
      <c r="BH9" s="413">
        <v>17</v>
      </c>
      <c r="BI9" s="414"/>
      <c r="BJ9" s="414"/>
      <c r="BK9" s="415">
        <v>5</v>
      </c>
      <c r="BL9" s="592">
        <v>5</v>
      </c>
      <c r="BM9" s="415">
        <v>4</v>
      </c>
      <c r="BN9" s="592">
        <v>5</v>
      </c>
      <c r="BO9" s="415"/>
      <c r="BP9" s="415"/>
      <c r="BQ9" s="416">
        <v>50</v>
      </c>
      <c r="BR9" s="416">
        <v>20</v>
      </c>
      <c r="BS9" s="417"/>
      <c r="BT9" s="417"/>
      <c r="BU9" s="412"/>
      <c r="BV9" s="412"/>
      <c r="BW9" s="412"/>
      <c r="BX9" s="412"/>
      <c r="BY9" s="412"/>
      <c r="BZ9" s="415"/>
      <c r="CA9" s="415"/>
      <c r="CB9" s="415"/>
      <c r="CC9" s="415"/>
      <c r="CD9" s="415"/>
      <c r="CE9" s="412"/>
      <c r="CF9" s="412"/>
      <c r="CG9" s="412"/>
      <c r="CH9" s="412"/>
      <c r="CI9" s="387"/>
      <c r="CJ9" s="368"/>
      <c r="CK9" s="237" t="str">
        <f>IF(DOB!C9="","",DOB!C9)</f>
        <v>ckjg twu] nks gtkj N%</v>
      </c>
      <c r="CL9" s="300" t="s">
        <v>91</v>
      </c>
      <c r="CM9" s="249"/>
      <c r="CN9" s="249"/>
      <c r="CO9" s="526">
        <f t="shared" si="3"/>
        <v>10</v>
      </c>
      <c r="CP9" s="516"/>
      <c r="CQ9" s="526">
        <f t="shared" si="4"/>
        <v>22</v>
      </c>
      <c r="CR9" s="527"/>
      <c r="CS9" s="526">
        <f t="shared" si="5"/>
        <v>25</v>
      </c>
      <c r="CT9" s="527"/>
      <c r="CU9" s="526">
        <f t="shared" si="6"/>
        <v>26</v>
      </c>
      <c r="CV9" s="527"/>
      <c r="CW9" s="526" t="str">
        <f t="shared" si="7"/>
        <v/>
      </c>
      <c r="CX9" s="527"/>
      <c r="CY9" s="526" t="str">
        <f t="shared" si="8"/>
        <v/>
      </c>
      <c r="CZ9" s="527"/>
      <c r="DA9" s="526" t="str">
        <f t="shared" si="9"/>
        <v/>
      </c>
      <c r="DB9" s="527"/>
      <c r="DC9" s="526" t="str">
        <f t="shared" si="10"/>
        <v/>
      </c>
      <c r="DD9" s="527"/>
      <c r="DE9" s="526" t="str">
        <f t="shared" si="11"/>
        <v/>
      </c>
      <c r="DF9" s="527"/>
      <c r="DG9" s="526" t="str">
        <f t="shared" si="12"/>
        <v/>
      </c>
      <c r="DH9" s="527"/>
      <c r="DI9" s="526" t="str">
        <f t="shared" si="12"/>
        <v/>
      </c>
      <c r="DJ9" s="527"/>
      <c r="DK9" s="526" t="str">
        <f t="shared" si="12"/>
        <v/>
      </c>
      <c r="DL9" s="527"/>
      <c r="DM9" s="528"/>
      <c r="DN9" s="529">
        <f t="shared" si="0"/>
        <v>32</v>
      </c>
      <c r="DO9" s="530" t="str">
        <f t="shared" si="0"/>
        <v/>
      </c>
      <c r="DP9" s="303">
        <f t="shared" si="1"/>
        <v>57</v>
      </c>
      <c r="DQ9" s="530" t="str">
        <f t="shared" si="1"/>
        <v/>
      </c>
      <c r="DR9" s="303">
        <f t="shared" si="1"/>
        <v>83</v>
      </c>
      <c r="DS9" s="530" t="str">
        <f t="shared" si="1"/>
        <v/>
      </c>
      <c r="DT9" s="303" t="str">
        <f t="shared" si="1"/>
        <v/>
      </c>
      <c r="DU9" s="530" t="str">
        <f t="shared" si="1"/>
        <v/>
      </c>
      <c r="DV9" s="303" t="str">
        <f t="shared" si="1"/>
        <v/>
      </c>
      <c r="DW9" s="530" t="str">
        <f t="shared" si="1"/>
        <v/>
      </c>
      <c r="DX9" s="303" t="str">
        <f t="shared" si="1"/>
        <v/>
      </c>
      <c r="DY9" s="530" t="str">
        <f t="shared" si="1"/>
        <v/>
      </c>
      <c r="DZ9" s="303" t="str">
        <f t="shared" si="2"/>
        <v/>
      </c>
      <c r="EA9" s="530" t="str">
        <f t="shared" si="2"/>
        <v/>
      </c>
      <c r="EB9" s="303" t="str">
        <f t="shared" si="2"/>
        <v/>
      </c>
      <c r="EC9" s="530" t="str">
        <f t="shared" si="2"/>
        <v/>
      </c>
      <c r="ED9" s="303" t="str">
        <f t="shared" si="2"/>
        <v/>
      </c>
      <c r="EE9" s="530" t="str">
        <f t="shared" si="2"/>
        <v/>
      </c>
      <c r="EF9" s="303" t="str">
        <f t="shared" si="2"/>
        <v/>
      </c>
      <c r="EG9" s="530" t="str">
        <f t="shared" si="2"/>
        <v/>
      </c>
      <c r="EH9" s="303" t="str">
        <f t="shared" si="2"/>
        <v/>
      </c>
      <c r="EI9" s="531" t="str">
        <f t="shared" si="13"/>
        <v/>
      </c>
      <c r="EJ9" s="10"/>
      <c r="EK9" s="10"/>
      <c r="EL9" s="10"/>
    </row>
    <row r="10" spans="1:142" s="16" customFormat="1" ht="18" customHeight="1">
      <c r="A10" s="388">
        <v>4</v>
      </c>
      <c r="B10" s="351" t="s">
        <v>93</v>
      </c>
      <c r="C10" s="288" t="s">
        <v>62</v>
      </c>
      <c r="D10" s="591">
        <v>654</v>
      </c>
      <c r="E10" s="452"/>
      <c r="F10" s="352">
        <v>2023</v>
      </c>
      <c r="G10" s="506">
        <v>39335</v>
      </c>
      <c r="H10" s="359" t="str">
        <f t="shared" si="14"/>
        <v>nl flrEcj] nks gtkj lkr</v>
      </c>
      <c r="I10" s="78" t="s">
        <v>344</v>
      </c>
      <c r="J10" s="87" t="s">
        <v>376</v>
      </c>
      <c r="K10" s="78" t="s">
        <v>408</v>
      </c>
      <c r="L10" s="405">
        <v>3</v>
      </c>
      <c r="M10" s="1142">
        <v>5</v>
      </c>
      <c r="N10" s="405">
        <v>2</v>
      </c>
      <c r="O10" s="1142">
        <v>5</v>
      </c>
      <c r="P10" s="405"/>
      <c r="Q10" s="405"/>
      <c r="R10" s="413"/>
      <c r="S10" s="413"/>
      <c r="T10" s="414"/>
      <c r="U10" s="414"/>
      <c r="V10" s="415">
        <v>2</v>
      </c>
      <c r="W10" s="415">
        <v>5</v>
      </c>
      <c r="X10" s="415">
        <v>3</v>
      </c>
      <c r="Y10" s="415">
        <v>5</v>
      </c>
      <c r="Z10" s="415"/>
      <c r="AA10" s="415"/>
      <c r="AB10" s="416">
        <v>29</v>
      </c>
      <c r="AC10" s="593">
        <v>20</v>
      </c>
      <c r="AD10" s="417"/>
      <c r="AE10" s="417"/>
      <c r="AF10" s="285" t="s">
        <v>109</v>
      </c>
      <c r="AG10" s="412">
        <v>3</v>
      </c>
      <c r="AH10" s="412">
        <v>5</v>
      </c>
      <c r="AI10" s="412">
        <v>2</v>
      </c>
      <c r="AJ10" s="412">
        <v>5</v>
      </c>
      <c r="AK10" s="412"/>
      <c r="AL10" s="412"/>
      <c r="AM10" s="413"/>
      <c r="AN10" s="413"/>
      <c r="AO10" s="414"/>
      <c r="AP10" s="414"/>
      <c r="AQ10" s="415">
        <v>2</v>
      </c>
      <c r="AR10" s="592">
        <v>5</v>
      </c>
      <c r="AS10" s="415"/>
      <c r="AT10" s="415"/>
      <c r="AU10" s="415"/>
      <c r="AV10" s="415"/>
      <c r="AW10" s="416">
        <v>11</v>
      </c>
      <c r="AX10" s="416">
        <v>20</v>
      </c>
      <c r="AY10" s="417"/>
      <c r="AZ10" s="417"/>
      <c r="BA10" s="412"/>
      <c r="BB10" s="412"/>
      <c r="BC10" s="412">
        <v>0</v>
      </c>
      <c r="BD10" s="1143">
        <v>5</v>
      </c>
      <c r="BE10" s="412"/>
      <c r="BF10" s="412"/>
      <c r="BG10" s="413">
        <v>31</v>
      </c>
      <c r="BH10" s="413">
        <v>16</v>
      </c>
      <c r="BI10" s="414"/>
      <c r="BJ10" s="414"/>
      <c r="BK10" s="587">
        <v>4</v>
      </c>
      <c r="BL10" s="592">
        <v>5</v>
      </c>
      <c r="BM10" s="587">
        <v>3</v>
      </c>
      <c r="BN10" s="592">
        <v>5</v>
      </c>
      <c r="BO10" s="587"/>
      <c r="BP10" s="587"/>
      <c r="BQ10" s="588">
        <v>45</v>
      </c>
      <c r="BR10" s="588">
        <v>20</v>
      </c>
      <c r="BS10" s="589"/>
      <c r="BT10" s="589"/>
      <c r="BU10" s="412"/>
      <c r="BV10" s="412"/>
      <c r="BW10" s="412"/>
      <c r="BX10" s="412"/>
      <c r="BY10" s="412"/>
      <c r="BZ10" s="415"/>
      <c r="CA10" s="415"/>
      <c r="CB10" s="415"/>
      <c r="CC10" s="415"/>
      <c r="CD10" s="415"/>
      <c r="CE10" s="412"/>
      <c r="CF10" s="412"/>
      <c r="CG10" s="412"/>
      <c r="CH10" s="412"/>
      <c r="CI10" s="387"/>
      <c r="CJ10" s="368"/>
      <c r="CK10" s="237" t="str">
        <f>IF(DOB!C10="","",DOB!C10)</f>
        <v>nl flrEcj] nks gtkj lkr</v>
      </c>
      <c r="CL10" s="300" t="s">
        <v>93</v>
      </c>
      <c r="CM10" s="249"/>
      <c r="CN10" s="249"/>
      <c r="CO10" s="526">
        <f t="shared" si="3"/>
        <v>10</v>
      </c>
      <c r="CP10" s="516"/>
      <c r="CQ10" s="526">
        <f t="shared" si="4"/>
        <v>22</v>
      </c>
      <c r="CR10" s="527"/>
      <c r="CS10" s="526">
        <f t="shared" si="5"/>
        <v>25</v>
      </c>
      <c r="CT10" s="527"/>
      <c r="CU10" s="526">
        <f t="shared" si="6"/>
        <v>26</v>
      </c>
      <c r="CV10" s="527"/>
      <c r="CW10" s="526" t="str">
        <f t="shared" si="7"/>
        <v/>
      </c>
      <c r="CX10" s="527"/>
      <c r="CY10" s="526" t="str">
        <f t="shared" si="8"/>
        <v/>
      </c>
      <c r="CZ10" s="527"/>
      <c r="DA10" s="526" t="str">
        <f t="shared" si="9"/>
        <v/>
      </c>
      <c r="DB10" s="527"/>
      <c r="DC10" s="526" t="str">
        <f t="shared" si="10"/>
        <v/>
      </c>
      <c r="DD10" s="527"/>
      <c r="DE10" s="526" t="str">
        <f t="shared" si="11"/>
        <v/>
      </c>
      <c r="DF10" s="527"/>
      <c r="DG10" s="526" t="str">
        <f t="shared" si="12"/>
        <v/>
      </c>
      <c r="DH10" s="527"/>
      <c r="DI10" s="526" t="str">
        <f t="shared" si="12"/>
        <v/>
      </c>
      <c r="DJ10" s="527"/>
      <c r="DK10" s="526" t="str">
        <f t="shared" si="12"/>
        <v/>
      </c>
      <c r="DL10" s="527"/>
      <c r="DM10" s="528"/>
      <c r="DN10" s="529">
        <f t="shared" si="0"/>
        <v>32</v>
      </c>
      <c r="DO10" s="530" t="str">
        <f t="shared" si="0"/>
        <v/>
      </c>
      <c r="DP10" s="303">
        <f t="shared" si="1"/>
        <v>57</v>
      </c>
      <c r="DQ10" s="530" t="str">
        <f t="shared" si="1"/>
        <v/>
      </c>
      <c r="DR10" s="303">
        <f t="shared" si="1"/>
        <v>83</v>
      </c>
      <c r="DS10" s="530" t="str">
        <f t="shared" si="1"/>
        <v/>
      </c>
      <c r="DT10" s="303" t="str">
        <f t="shared" si="1"/>
        <v/>
      </c>
      <c r="DU10" s="530" t="str">
        <f t="shared" si="1"/>
        <v/>
      </c>
      <c r="DV10" s="303" t="str">
        <f t="shared" si="1"/>
        <v/>
      </c>
      <c r="DW10" s="530" t="str">
        <f t="shared" si="1"/>
        <v/>
      </c>
      <c r="DX10" s="303" t="str">
        <f t="shared" si="1"/>
        <v/>
      </c>
      <c r="DY10" s="530" t="str">
        <f t="shared" si="1"/>
        <v/>
      </c>
      <c r="DZ10" s="303" t="str">
        <f t="shared" si="2"/>
        <v/>
      </c>
      <c r="EA10" s="530" t="str">
        <f t="shared" si="2"/>
        <v/>
      </c>
      <c r="EB10" s="303" t="str">
        <f t="shared" si="2"/>
        <v/>
      </c>
      <c r="EC10" s="530" t="str">
        <f t="shared" si="2"/>
        <v/>
      </c>
      <c r="ED10" s="303" t="str">
        <f t="shared" si="2"/>
        <v/>
      </c>
      <c r="EE10" s="530" t="str">
        <f t="shared" si="2"/>
        <v/>
      </c>
      <c r="EF10" s="303" t="str">
        <f t="shared" si="2"/>
        <v/>
      </c>
      <c r="EG10" s="530" t="str">
        <f t="shared" si="2"/>
        <v/>
      </c>
      <c r="EH10" s="303" t="str">
        <f t="shared" si="2"/>
        <v/>
      </c>
      <c r="EI10" s="531" t="str">
        <f t="shared" si="13"/>
        <v/>
      </c>
      <c r="EJ10" s="10"/>
      <c r="EK10" s="10"/>
      <c r="EL10" s="10"/>
    </row>
    <row r="11" spans="1:142" s="16" customFormat="1" ht="18" customHeight="1">
      <c r="A11" s="388">
        <v>5</v>
      </c>
      <c r="B11" s="351" t="s">
        <v>91</v>
      </c>
      <c r="C11" s="288" t="s">
        <v>62</v>
      </c>
      <c r="D11" s="590">
        <v>655</v>
      </c>
      <c r="E11" s="452"/>
      <c r="F11" s="352">
        <v>1973</v>
      </c>
      <c r="G11" s="506">
        <v>39057</v>
      </c>
      <c r="H11" s="359" t="str">
        <f>CK11</f>
        <v>N% fnlEcj] nks gtkj N%</v>
      </c>
      <c r="I11" s="78" t="s">
        <v>345</v>
      </c>
      <c r="J11" s="87" t="s">
        <v>377</v>
      </c>
      <c r="K11" s="78" t="s">
        <v>409</v>
      </c>
      <c r="L11" s="405">
        <v>3</v>
      </c>
      <c r="M11" s="1142">
        <v>5</v>
      </c>
      <c r="N11" s="405">
        <v>3</v>
      </c>
      <c r="O11" s="1142">
        <v>5</v>
      </c>
      <c r="P11" s="405"/>
      <c r="Q11" s="405"/>
      <c r="R11" s="413"/>
      <c r="S11" s="413"/>
      <c r="T11" s="414"/>
      <c r="U11" s="414"/>
      <c r="V11" s="415">
        <v>3</v>
      </c>
      <c r="W11" s="415">
        <v>5</v>
      </c>
      <c r="X11" s="415">
        <v>3</v>
      </c>
      <c r="Y11" s="415">
        <v>5</v>
      </c>
      <c r="Z11" s="415"/>
      <c r="AA11" s="415"/>
      <c r="AB11" s="416">
        <v>25</v>
      </c>
      <c r="AC11" s="593">
        <v>20</v>
      </c>
      <c r="AD11" s="417"/>
      <c r="AE11" s="417"/>
      <c r="AF11" s="285" t="s">
        <v>109</v>
      </c>
      <c r="AG11" s="412">
        <v>4</v>
      </c>
      <c r="AH11" s="412">
        <v>5</v>
      </c>
      <c r="AI11" s="412">
        <v>2</v>
      </c>
      <c r="AJ11" s="412">
        <v>5</v>
      </c>
      <c r="AK11" s="412"/>
      <c r="AL11" s="412"/>
      <c r="AM11" s="413"/>
      <c r="AN11" s="413"/>
      <c r="AO11" s="414"/>
      <c r="AP11" s="414"/>
      <c r="AQ11" s="415">
        <v>5</v>
      </c>
      <c r="AR11" s="592">
        <v>5</v>
      </c>
      <c r="AS11" s="415"/>
      <c r="AT11" s="415"/>
      <c r="AU11" s="415"/>
      <c r="AV11" s="415"/>
      <c r="AW11" s="416">
        <v>22</v>
      </c>
      <c r="AX11" s="416">
        <v>20</v>
      </c>
      <c r="AY11" s="417"/>
      <c r="AZ11" s="417"/>
      <c r="BA11" s="412"/>
      <c r="BB11" s="412"/>
      <c r="BC11" s="412">
        <v>0</v>
      </c>
      <c r="BD11" s="1143">
        <v>5</v>
      </c>
      <c r="BE11" s="412"/>
      <c r="BF11" s="412"/>
      <c r="BG11" s="413">
        <v>32</v>
      </c>
      <c r="BH11" s="413">
        <v>15</v>
      </c>
      <c r="BI11" s="414"/>
      <c r="BJ11" s="414"/>
      <c r="BK11" s="587">
        <v>4</v>
      </c>
      <c r="BL11" s="592">
        <v>5</v>
      </c>
      <c r="BM11" s="587">
        <v>3</v>
      </c>
      <c r="BN11" s="592">
        <v>5</v>
      </c>
      <c r="BO11" s="587"/>
      <c r="BP11" s="587"/>
      <c r="BQ11" s="588">
        <v>44</v>
      </c>
      <c r="BR11" s="588">
        <v>20</v>
      </c>
      <c r="BS11" s="589"/>
      <c r="BT11" s="589"/>
      <c r="BU11" s="412"/>
      <c r="BV11" s="412"/>
      <c r="BW11" s="412"/>
      <c r="BX11" s="412"/>
      <c r="BY11" s="412"/>
      <c r="BZ11" s="415"/>
      <c r="CA11" s="415"/>
      <c r="CB11" s="415"/>
      <c r="CC11" s="415"/>
      <c r="CD11" s="415"/>
      <c r="CE11" s="412"/>
      <c r="CF11" s="412"/>
      <c r="CG11" s="412"/>
      <c r="CH11" s="412"/>
      <c r="CI11" s="387"/>
      <c r="CJ11" s="368"/>
      <c r="CK11" s="237" t="str">
        <f>IF(DOB!C11="","",DOB!C11)</f>
        <v>N% fnlEcj] nks gtkj N%</v>
      </c>
      <c r="CL11" s="300" t="s">
        <v>92</v>
      </c>
      <c r="CM11" s="249"/>
      <c r="CN11" s="249"/>
      <c r="CO11" s="526">
        <f t="shared" si="3"/>
        <v>10</v>
      </c>
      <c r="CP11" s="516"/>
      <c r="CQ11" s="526">
        <f t="shared" si="4"/>
        <v>22</v>
      </c>
      <c r="CR11" s="527"/>
      <c r="CS11" s="526">
        <f t="shared" si="5"/>
        <v>25</v>
      </c>
      <c r="CT11" s="527"/>
      <c r="CU11" s="526">
        <f t="shared" si="6"/>
        <v>26</v>
      </c>
      <c r="CV11" s="527"/>
      <c r="CW11" s="526" t="str">
        <f t="shared" si="7"/>
        <v/>
      </c>
      <c r="CX11" s="527"/>
      <c r="CY11" s="526" t="str">
        <f t="shared" si="8"/>
        <v/>
      </c>
      <c r="CZ11" s="527"/>
      <c r="DA11" s="526" t="str">
        <f t="shared" si="9"/>
        <v/>
      </c>
      <c r="DB11" s="527"/>
      <c r="DC11" s="526" t="str">
        <f t="shared" si="10"/>
        <v/>
      </c>
      <c r="DD11" s="527"/>
      <c r="DE11" s="526" t="str">
        <f t="shared" si="11"/>
        <v/>
      </c>
      <c r="DF11" s="527"/>
      <c r="DG11" s="526" t="str">
        <f t="shared" si="12"/>
        <v/>
      </c>
      <c r="DH11" s="527"/>
      <c r="DI11" s="526" t="str">
        <f t="shared" si="12"/>
        <v/>
      </c>
      <c r="DJ11" s="527"/>
      <c r="DK11" s="526" t="str">
        <f t="shared" si="12"/>
        <v/>
      </c>
      <c r="DL11" s="527"/>
      <c r="DM11" s="528"/>
      <c r="DN11" s="529">
        <f t="shared" si="0"/>
        <v>32</v>
      </c>
      <c r="DO11" s="530" t="str">
        <f t="shared" si="0"/>
        <v/>
      </c>
      <c r="DP11" s="303">
        <f t="shared" si="1"/>
        <v>57</v>
      </c>
      <c r="DQ11" s="530" t="str">
        <f t="shared" si="1"/>
        <v/>
      </c>
      <c r="DR11" s="303">
        <f t="shared" si="1"/>
        <v>83</v>
      </c>
      <c r="DS11" s="530" t="str">
        <f t="shared" si="1"/>
        <v/>
      </c>
      <c r="DT11" s="303" t="str">
        <f t="shared" si="1"/>
        <v/>
      </c>
      <c r="DU11" s="530" t="str">
        <f t="shared" si="1"/>
        <v/>
      </c>
      <c r="DV11" s="303" t="str">
        <f t="shared" si="1"/>
        <v/>
      </c>
      <c r="DW11" s="530" t="str">
        <f t="shared" si="1"/>
        <v/>
      </c>
      <c r="DX11" s="303" t="str">
        <f t="shared" si="1"/>
        <v/>
      </c>
      <c r="DY11" s="530" t="str">
        <f t="shared" si="1"/>
        <v/>
      </c>
      <c r="DZ11" s="303" t="str">
        <f t="shared" si="2"/>
        <v/>
      </c>
      <c r="EA11" s="530" t="str">
        <f t="shared" si="2"/>
        <v/>
      </c>
      <c r="EB11" s="303" t="str">
        <f t="shared" si="2"/>
        <v/>
      </c>
      <c r="EC11" s="530" t="str">
        <f t="shared" si="2"/>
        <v/>
      </c>
      <c r="ED11" s="303" t="str">
        <f t="shared" si="2"/>
        <v/>
      </c>
      <c r="EE11" s="530" t="str">
        <f t="shared" si="2"/>
        <v/>
      </c>
      <c r="EF11" s="303" t="str">
        <f t="shared" si="2"/>
        <v/>
      </c>
      <c r="EG11" s="530" t="str">
        <f t="shared" si="2"/>
        <v/>
      </c>
      <c r="EH11" s="303" t="str">
        <f t="shared" si="2"/>
        <v/>
      </c>
      <c r="EI11" s="531" t="str">
        <f t="shared" si="13"/>
        <v/>
      </c>
      <c r="EJ11" s="10"/>
      <c r="EK11" s="10"/>
      <c r="EL11" s="10"/>
    </row>
    <row r="12" spans="1:142" s="16" customFormat="1" ht="18" customHeight="1">
      <c r="A12" s="388">
        <v>6</v>
      </c>
      <c r="B12" s="351" t="s">
        <v>92</v>
      </c>
      <c r="C12" s="288" t="s">
        <v>62</v>
      </c>
      <c r="D12" s="591">
        <v>656</v>
      </c>
      <c r="E12" s="452"/>
      <c r="F12" s="352">
        <v>2038</v>
      </c>
      <c r="G12" s="506">
        <v>38902</v>
      </c>
      <c r="H12" s="359" t="str">
        <f t="shared" si="14"/>
        <v>pkj tqykbZ] nks gtkj N%</v>
      </c>
      <c r="I12" s="78" t="s">
        <v>346</v>
      </c>
      <c r="J12" s="87" t="s">
        <v>378</v>
      </c>
      <c r="K12" s="78" t="s">
        <v>410</v>
      </c>
      <c r="L12" s="405">
        <v>3</v>
      </c>
      <c r="M12" s="1142">
        <v>5</v>
      </c>
      <c r="N12" s="405">
        <v>2</v>
      </c>
      <c r="O12" s="1142">
        <v>5</v>
      </c>
      <c r="P12" s="405"/>
      <c r="Q12" s="405"/>
      <c r="R12" s="413"/>
      <c r="S12" s="413"/>
      <c r="T12" s="414"/>
      <c r="U12" s="414"/>
      <c r="V12" s="415">
        <v>2</v>
      </c>
      <c r="W12" s="415">
        <v>5</v>
      </c>
      <c r="X12" s="415">
        <v>2</v>
      </c>
      <c r="Y12" s="415">
        <v>5</v>
      </c>
      <c r="Z12" s="415"/>
      <c r="AA12" s="415"/>
      <c r="AB12" s="416">
        <v>25</v>
      </c>
      <c r="AC12" s="593">
        <v>20</v>
      </c>
      <c r="AD12" s="417"/>
      <c r="AE12" s="417"/>
      <c r="AF12" s="285" t="s">
        <v>109</v>
      </c>
      <c r="AG12" s="412">
        <v>3</v>
      </c>
      <c r="AH12" s="412">
        <v>5</v>
      </c>
      <c r="AI12" s="412">
        <v>4</v>
      </c>
      <c r="AJ12" s="412">
        <v>5</v>
      </c>
      <c r="AK12" s="412"/>
      <c r="AL12" s="412"/>
      <c r="AM12" s="413"/>
      <c r="AN12" s="413"/>
      <c r="AO12" s="414"/>
      <c r="AP12" s="414"/>
      <c r="AQ12" s="415">
        <v>2</v>
      </c>
      <c r="AR12" s="592">
        <v>5</v>
      </c>
      <c r="AS12" s="415"/>
      <c r="AT12" s="415"/>
      <c r="AU12" s="415"/>
      <c r="AV12" s="415"/>
      <c r="AW12" s="416">
        <v>13</v>
      </c>
      <c r="AX12" s="416">
        <v>16</v>
      </c>
      <c r="AY12" s="417"/>
      <c r="AZ12" s="417"/>
      <c r="BA12" s="412"/>
      <c r="BB12" s="412"/>
      <c r="BC12" s="412">
        <v>1</v>
      </c>
      <c r="BD12" s="1143">
        <v>5</v>
      </c>
      <c r="BE12" s="412"/>
      <c r="BF12" s="412"/>
      <c r="BG12" s="413">
        <v>30</v>
      </c>
      <c r="BH12" s="413">
        <v>20</v>
      </c>
      <c r="BI12" s="414"/>
      <c r="BJ12" s="414"/>
      <c r="BK12" s="587">
        <v>4</v>
      </c>
      <c r="BL12" s="592">
        <v>5</v>
      </c>
      <c r="BM12" s="587">
        <v>5</v>
      </c>
      <c r="BN12" s="592">
        <v>5</v>
      </c>
      <c r="BO12" s="587"/>
      <c r="BP12" s="587"/>
      <c r="BQ12" s="588">
        <v>43</v>
      </c>
      <c r="BR12" s="588">
        <v>20</v>
      </c>
      <c r="BS12" s="589"/>
      <c r="BT12" s="589"/>
      <c r="BU12" s="412"/>
      <c r="BV12" s="412"/>
      <c r="BW12" s="412"/>
      <c r="BX12" s="412"/>
      <c r="BY12" s="412"/>
      <c r="BZ12" s="415"/>
      <c r="CA12" s="415"/>
      <c r="CB12" s="415"/>
      <c r="CC12" s="415"/>
      <c r="CD12" s="415"/>
      <c r="CE12" s="412"/>
      <c r="CF12" s="412"/>
      <c r="CG12" s="412"/>
      <c r="CH12" s="412"/>
      <c r="CI12" s="387"/>
      <c r="CJ12" s="368"/>
      <c r="CK12" s="237" t="str">
        <f>IF(DOB!C12="","",DOB!C12)</f>
        <v>pkj tqykbZ] nks gtkj N%</v>
      </c>
      <c r="CL12" s="300" t="s">
        <v>84</v>
      </c>
      <c r="CM12" s="249"/>
      <c r="CN12" s="249"/>
      <c r="CO12" s="526">
        <f t="shared" si="3"/>
        <v>10</v>
      </c>
      <c r="CP12" s="516"/>
      <c r="CQ12" s="526">
        <f t="shared" si="4"/>
        <v>22</v>
      </c>
      <c r="CR12" s="527"/>
      <c r="CS12" s="526">
        <f t="shared" si="5"/>
        <v>25</v>
      </c>
      <c r="CT12" s="527"/>
      <c r="CU12" s="526">
        <f t="shared" si="6"/>
        <v>26</v>
      </c>
      <c r="CV12" s="527"/>
      <c r="CW12" s="526" t="str">
        <f t="shared" si="7"/>
        <v/>
      </c>
      <c r="CX12" s="527"/>
      <c r="CY12" s="526" t="str">
        <f t="shared" si="8"/>
        <v/>
      </c>
      <c r="CZ12" s="527"/>
      <c r="DA12" s="526" t="str">
        <f t="shared" si="9"/>
        <v/>
      </c>
      <c r="DB12" s="527"/>
      <c r="DC12" s="526" t="str">
        <f t="shared" si="10"/>
        <v/>
      </c>
      <c r="DD12" s="527"/>
      <c r="DE12" s="526" t="str">
        <f t="shared" si="11"/>
        <v/>
      </c>
      <c r="DF12" s="527"/>
      <c r="DG12" s="526" t="str">
        <f t="shared" si="12"/>
        <v/>
      </c>
      <c r="DH12" s="527"/>
      <c r="DI12" s="526" t="str">
        <f t="shared" si="12"/>
        <v/>
      </c>
      <c r="DJ12" s="527"/>
      <c r="DK12" s="526" t="str">
        <f t="shared" si="12"/>
        <v/>
      </c>
      <c r="DL12" s="527"/>
      <c r="DM12" s="528"/>
      <c r="DN12" s="529">
        <f t="shared" si="0"/>
        <v>32</v>
      </c>
      <c r="DO12" s="530" t="str">
        <f t="shared" si="0"/>
        <v/>
      </c>
      <c r="DP12" s="303">
        <f t="shared" si="1"/>
        <v>57</v>
      </c>
      <c r="DQ12" s="530" t="str">
        <f t="shared" si="1"/>
        <v/>
      </c>
      <c r="DR12" s="303">
        <f t="shared" si="1"/>
        <v>83</v>
      </c>
      <c r="DS12" s="530" t="str">
        <f t="shared" si="1"/>
        <v/>
      </c>
      <c r="DT12" s="303" t="str">
        <f t="shared" si="1"/>
        <v/>
      </c>
      <c r="DU12" s="530" t="str">
        <f t="shared" si="1"/>
        <v/>
      </c>
      <c r="DV12" s="303" t="str">
        <f t="shared" si="1"/>
        <v/>
      </c>
      <c r="DW12" s="530" t="str">
        <f t="shared" si="1"/>
        <v/>
      </c>
      <c r="DX12" s="303" t="str">
        <f t="shared" si="1"/>
        <v/>
      </c>
      <c r="DY12" s="530" t="str">
        <f t="shared" si="1"/>
        <v/>
      </c>
      <c r="DZ12" s="303" t="str">
        <f t="shared" si="2"/>
        <v/>
      </c>
      <c r="EA12" s="530" t="str">
        <f t="shared" si="2"/>
        <v/>
      </c>
      <c r="EB12" s="303" t="str">
        <f t="shared" si="2"/>
        <v/>
      </c>
      <c r="EC12" s="530" t="str">
        <f t="shared" si="2"/>
        <v/>
      </c>
      <c r="ED12" s="303" t="str">
        <f t="shared" si="2"/>
        <v/>
      </c>
      <c r="EE12" s="530" t="str">
        <f t="shared" si="2"/>
        <v/>
      </c>
      <c r="EF12" s="303" t="str">
        <f t="shared" si="2"/>
        <v/>
      </c>
      <c r="EG12" s="530" t="str">
        <f t="shared" si="2"/>
        <v/>
      </c>
      <c r="EH12" s="303" t="str">
        <f t="shared" si="2"/>
        <v/>
      </c>
      <c r="EI12" s="531" t="str">
        <f t="shared" si="13"/>
        <v/>
      </c>
      <c r="EJ12" s="10"/>
      <c r="EK12" s="10"/>
      <c r="EL12" s="10"/>
    </row>
    <row r="13" spans="1:142" s="16" customFormat="1" ht="18" customHeight="1">
      <c r="A13" s="388">
        <v>7</v>
      </c>
      <c r="B13" s="351" t="s">
        <v>91</v>
      </c>
      <c r="C13" s="288" t="s">
        <v>62</v>
      </c>
      <c r="D13" s="590">
        <v>657</v>
      </c>
      <c r="E13" s="452"/>
      <c r="F13" s="352">
        <v>2017</v>
      </c>
      <c r="G13" s="506">
        <v>39558</v>
      </c>
      <c r="H13" s="359" t="str">
        <f t="shared" si="14"/>
        <v>chl vizsy] nks gtkj vkB</v>
      </c>
      <c r="I13" s="78" t="s">
        <v>347</v>
      </c>
      <c r="J13" s="87" t="s">
        <v>379</v>
      </c>
      <c r="K13" s="78" t="s">
        <v>411</v>
      </c>
      <c r="L13" s="405">
        <v>3</v>
      </c>
      <c r="M13" s="1142">
        <v>5</v>
      </c>
      <c r="N13" s="405">
        <v>2</v>
      </c>
      <c r="O13" s="1142">
        <v>5</v>
      </c>
      <c r="P13" s="405"/>
      <c r="Q13" s="405"/>
      <c r="R13" s="413"/>
      <c r="S13" s="413"/>
      <c r="T13" s="414"/>
      <c r="U13" s="414"/>
      <c r="V13" s="415">
        <v>3</v>
      </c>
      <c r="W13" s="415">
        <v>5</v>
      </c>
      <c r="X13" s="415">
        <v>2</v>
      </c>
      <c r="Y13" s="415">
        <v>5</v>
      </c>
      <c r="Z13" s="415"/>
      <c r="AA13" s="415"/>
      <c r="AB13" s="416">
        <v>24</v>
      </c>
      <c r="AC13" s="593">
        <v>20</v>
      </c>
      <c r="AD13" s="417"/>
      <c r="AE13" s="417"/>
      <c r="AF13" s="285" t="s">
        <v>109</v>
      </c>
      <c r="AG13" s="412">
        <v>2</v>
      </c>
      <c r="AH13" s="412">
        <v>5</v>
      </c>
      <c r="AI13" s="412">
        <v>2</v>
      </c>
      <c r="AJ13" s="412">
        <v>5</v>
      </c>
      <c r="AK13" s="412"/>
      <c r="AL13" s="412"/>
      <c r="AM13" s="413"/>
      <c r="AN13" s="413"/>
      <c r="AO13" s="414"/>
      <c r="AP13" s="414"/>
      <c r="AQ13" s="415">
        <v>2</v>
      </c>
      <c r="AR13" s="592">
        <v>5</v>
      </c>
      <c r="AS13" s="415"/>
      <c r="AT13" s="415"/>
      <c r="AU13" s="415"/>
      <c r="AV13" s="415"/>
      <c r="AW13" s="416">
        <v>8</v>
      </c>
      <c r="AX13" s="416">
        <v>16</v>
      </c>
      <c r="AY13" s="417"/>
      <c r="AZ13" s="417"/>
      <c r="BA13" s="412"/>
      <c r="BB13" s="412"/>
      <c r="BC13" s="412">
        <v>0</v>
      </c>
      <c r="BD13" s="1143">
        <v>5</v>
      </c>
      <c r="BE13" s="412"/>
      <c r="BF13" s="412"/>
      <c r="BG13" s="413">
        <v>22</v>
      </c>
      <c r="BH13" s="413">
        <v>16</v>
      </c>
      <c r="BI13" s="414"/>
      <c r="BJ13" s="414"/>
      <c r="BK13" s="587">
        <v>4</v>
      </c>
      <c r="BL13" s="592">
        <v>5</v>
      </c>
      <c r="BM13" s="587">
        <v>2</v>
      </c>
      <c r="BN13" s="592">
        <v>5</v>
      </c>
      <c r="BO13" s="587"/>
      <c r="BP13" s="587"/>
      <c r="BQ13" s="588">
        <v>25</v>
      </c>
      <c r="BR13" s="588">
        <v>17</v>
      </c>
      <c r="BS13" s="589"/>
      <c r="BT13" s="589"/>
      <c r="BU13" s="412"/>
      <c r="BV13" s="412"/>
      <c r="BW13" s="412"/>
      <c r="BX13" s="412"/>
      <c r="BY13" s="412"/>
      <c r="BZ13" s="415"/>
      <c r="CA13" s="415"/>
      <c r="CB13" s="415"/>
      <c r="CC13" s="415"/>
      <c r="CD13" s="415"/>
      <c r="CE13" s="412"/>
      <c r="CF13" s="412"/>
      <c r="CG13" s="412"/>
      <c r="CH13" s="412"/>
      <c r="CI13" s="387"/>
      <c r="CJ13" s="368"/>
      <c r="CK13" s="237" t="str">
        <f>IF(DOB!C13="","",DOB!C13)</f>
        <v>chl vizsy] nks gtkj vkB</v>
      </c>
      <c r="CL13" s="300" t="s">
        <v>83</v>
      </c>
      <c r="CM13" s="249"/>
      <c r="CN13" s="249"/>
      <c r="CO13" s="526">
        <f t="shared" si="3"/>
        <v>10</v>
      </c>
      <c r="CP13" s="516"/>
      <c r="CQ13" s="526">
        <f t="shared" si="4"/>
        <v>22</v>
      </c>
      <c r="CR13" s="527"/>
      <c r="CS13" s="526">
        <f t="shared" si="5"/>
        <v>25</v>
      </c>
      <c r="CT13" s="527"/>
      <c r="CU13" s="526">
        <f t="shared" si="6"/>
        <v>26</v>
      </c>
      <c r="CV13" s="527"/>
      <c r="CW13" s="526" t="str">
        <f t="shared" si="7"/>
        <v/>
      </c>
      <c r="CX13" s="527"/>
      <c r="CY13" s="526" t="str">
        <f t="shared" si="8"/>
        <v/>
      </c>
      <c r="CZ13" s="527"/>
      <c r="DA13" s="526" t="str">
        <f t="shared" si="9"/>
        <v/>
      </c>
      <c r="DB13" s="527"/>
      <c r="DC13" s="526" t="str">
        <f t="shared" si="10"/>
        <v/>
      </c>
      <c r="DD13" s="527"/>
      <c r="DE13" s="526" t="str">
        <f t="shared" si="11"/>
        <v/>
      </c>
      <c r="DF13" s="527"/>
      <c r="DG13" s="526" t="str">
        <f t="shared" si="12"/>
        <v/>
      </c>
      <c r="DH13" s="527"/>
      <c r="DI13" s="526" t="str">
        <f t="shared" si="12"/>
        <v/>
      </c>
      <c r="DJ13" s="527"/>
      <c r="DK13" s="526" t="str">
        <f t="shared" si="12"/>
        <v/>
      </c>
      <c r="DL13" s="527"/>
      <c r="DM13" s="528"/>
      <c r="DN13" s="529">
        <f t="shared" si="0"/>
        <v>32</v>
      </c>
      <c r="DO13" s="530" t="str">
        <f t="shared" si="0"/>
        <v/>
      </c>
      <c r="DP13" s="303">
        <f t="shared" si="1"/>
        <v>57</v>
      </c>
      <c r="DQ13" s="530" t="str">
        <f t="shared" si="1"/>
        <v/>
      </c>
      <c r="DR13" s="303">
        <f t="shared" si="1"/>
        <v>83</v>
      </c>
      <c r="DS13" s="530" t="str">
        <f t="shared" si="1"/>
        <v/>
      </c>
      <c r="DT13" s="303" t="str">
        <f t="shared" si="1"/>
        <v/>
      </c>
      <c r="DU13" s="530" t="str">
        <f t="shared" si="1"/>
        <v/>
      </c>
      <c r="DV13" s="303" t="str">
        <f t="shared" si="1"/>
        <v/>
      </c>
      <c r="DW13" s="530" t="str">
        <f t="shared" si="1"/>
        <v/>
      </c>
      <c r="DX13" s="303" t="str">
        <f t="shared" si="1"/>
        <v/>
      </c>
      <c r="DY13" s="530" t="str">
        <f t="shared" si="1"/>
        <v/>
      </c>
      <c r="DZ13" s="303" t="str">
        <f t="shared" si="2"/>
        <v/>
      </c>
      <c r="EA13" s="530" t="str">
        <f t="shared" si="2"/>
        <v/>
      </c>
      <c r="EB13" s="303" t="str">
        <f t="shared" si="2"/>
        <v/>
      </c>
      <c r="EC13" s="530" t="str">
        <f t="shared" si="2"/>
        <v/>
      </c>
      <c r="ED13" s="303" t="str">
        <f t="shared" si="2"/>
        <v/>
      </c>
      <c r="EE13" s="530" t="str">
        <f t="shared" si="2"/>
        <v/>
      </c>
      <c r="EF13" s="303" t="str">
        <f t="shared" si="2"/>
        <v/>
      </c>
      <c r="EG13" s="530" t="str">
        <f t="shared" si="2"/>
        <v/>
      </c>
      <c r="EH13" s="303" t="str">
        <f t="shared" si="2"/>
        <v/>
      </c>
      <c r="EI13" s="531" t="str">
        <f t="shared" si="13"/>
        <v/>
      </c>
      <c r="EJ13" s="10"/>
      <c r="EK13" s="10"/>
      <c r="EL13" s="10"/>
    </row>
    <row r="14" spans="1:142" s="16" customFormat="1" ht="18" customHeight="1">
      <c r="A14" s="388">
        <v>8</v>
      </c>
      <c r="B14" s="351" t="s">
        <v>92</v>
      </c>
      <c r="C14" s="288" t="s">
        <v>62</v>
      </c>
      <c r="D14" s="591">
        <v>658</v>
      </c>
      <c r="E14" s="452"/>
      <c r="F14" s="352">
        <v>1978</v>
      </c>
      <c r="G14" s="506">
        <v>38884</v>
      </c>
      <c r="H14" s="359" t="str">
        <f t="shared" si="14"/>
        <v>lksyg twu] nks gtkj N%</v>
      </c>
      <c r="I14" s="78" t="s">
        <v>348</v>
      </c>
      <c r="J14" s="87" t="s">
        <v>380</v>
      </c>
      <c r="K14" s="78" t="s">
        <v>412</v>
      </c>
      <c r="L14" s="405">
        <v>3</v>
      </c>
      <c r="M14" s="1142">
        <v>5</v>
      </c>
      <c r="N14" s="405">
        <v>3</v>
      </c>
      <c r="O14" s="1142">
        <v>5</v>
      </c>
      <c r="P14" s="405"/>
      <c r="Q14" s="405"/>
      <c r="R14" s="413"/>
      <c r="S14" s="413"/>
      <c r="T14" s="414"/>
      <c r="U14" s="414"/>
      <c r="V14" s="415">
        <v>3</v>
      </c>
      <c r="W14" s="415">
        <v>5</v>
      </c>
      <c r="X14" s="415">
        <v>4</v>
      </c>
      <c r="Y14" s="415">
        <v>5</v>
      </c>
      <c r="Z14" s="415"/>
      <c r="AA14" s="415"/>
      <c r="AB14" s="416">
        <v>31</v>
      </c>
      <c r="AC14" s="593">
        <v>20</v>
      </c>
      <c r="AD14" s="417"/>
      <c r="AE14" s="417"/>
      <c r="AF14" s="285" t="s">
        <v>109</v>
      </c>
      <c r="AG14" s="412">
        <v>3</v>
      </c>
      <c r="AH14" s="412">
        <v>5</v>
      </c>
      <c r="AI14" s="412">
        <v>3</v>
      </c>
      <c r="AJ14" s="412">
        <v>5</v>
      </c>
      <c r="AK14" s="412"/>
      <c r="AL14" s="412"/>
      <c r="AM14" s="413"/>
      <c r="AN14" s="413"/>
      <c r="AO14" s="414"/>
      <c r="AP14" s="414"/>
      <c r="AQ14" s="415">
        <v>2</v>
      </c>
      <c r="AR14" s="592">
        <v>5</v>
      </c>
      <c r="AS14" s="415"/>
      <c r="AT14" s="415"/>
      <c r="AU14" s="415"/>
      <c r="AV14" s="415"/>
      <c r="AW14" s="416">
        <v>8</v>
      </c>
      <c r="AX14" s="416">
        <v>16</v>
      </c>
      <c r="AY14" s="417"/>
      <c r="AZ14" s="417"/>
      <c r="BA14" s="412"/>
      <c r="BB14" s="412"/>
      <c r="BC14" s="412">
        <v>1</v>
      </c>
      <c r="BD14" s="1143">
        <v>5</v>
      </c>
      <c r="BE14" s="412"/>
      <c r="BF14" s="412"/>
      <c r="BG14" s="413">
        <v>38</v>
      </c>
      <c r="BH14" s="413">
        <v>16</v>
      </c>
      <c r="BI14" s="414"/>
      <c r="BJ14" s="414"/>
      <c r="BK14" s="587">
        <v>4</v>
      </c>
      <c r="BL14" s="592">
        <v>5</v>
      </c>
      <c r="BM14" s="587">
        <v>4</v>
      </c>
      <c r="BN14" s="592">
        <v>5</v>
      </c>
      <c r="BO14" s="587"/>
      <c r="BP14" s="587"/>
      <c r="BQ14" s="588">
        <v>46</v>
      </c>
      <c r="BR14" s="588">
        <v>20</v>
      </c>
      <c r="BS14" s="589"/>
      <c r="BT14" s="589"/>
      <c r="BU14" s="412"/>
      <c r="BV14" s="412"/>
      <c r="BW14" s="412"/>
      <c r="BX14" s="412"/>
      <c r="BY14" s="412"/>
      <c r="BZ14" s="415"/>
      <c r="CA14" s="415"/>
      <c r="CB14" s="415"/>
      <c r="CC14" s="415"/>
      <c r="CD14" s="415"/>
      <c r="CE14" s="412"/>
      <c r="CF14" s="412"/>
      <c r="CG14" s="412"/>
      <c r="CH14" s="412"/>
      <c r="CI14" s="387"/>
      <c r="CJ14" s="368"/>
      <c r="CK14" s="237" t="str">
        <f>IF(DOB!C14="","",DOB!C14)</f>
        <v>lksyg twu] nks gtkj N%</v>
      </c>
      <c r="CL14" s="300" t="s">
        <v>94</v>
      </c>
      <c r="CM14" s="249"/>
      <c r="CN14" s="249"/>
      <c r="CO14" s="526">
        <f t="shared" si="3"/>
        <v>10</v>
      </c>
      <c r="CP14" s="516"/>
      <c r="CQ14" s="526">
        <f t="shared" si="4"/>
        <v>22</v>
      </c>
      <c r="CR14" s="527"/>
      <c r="CS14" s="526">
        <f t="shared" si="5"/>
        <v>25</v>
      </c>
      <c r="CT14" s="527"/>
      <c r="CU14" s="526">
        <f t="shared" si="6"/>
        <v>26</v>
      </c>
      <c r="CV14" s="527"/>
      <c r="CW14" s="526" t="str">
        <f t="shared" si="7"/>
        <v/>
      </c>
      <c r="CX14" s="527"/>
      <c r="CY14" s="526" t="str">
        <f t="shared" si="8"/>
        <v/>
      </c>
      <c r="CZ14" s="527"/>
      <c r="DA14" s="526" t="str">
        <f t="shared" si="9"/>
        <v/>
      </c>
      <c r="DB14" s="527"/>
      <c r="DC14" s="526" t="str">
        <f t="shared" si="10"/>
        <v/>
      </c>
      <c r="DD14" s="527"/>
      <c r="DE14" s="526" t="str">
        <f t="shared" si="11"/>
        <v/>
      </c>
      <c r="DF14" s="527"/>
      <c r="DG14" s="526" t="str">
        <f t="shared" si="12"/>
        <v/>
      </c>
      <c r="DH14" s="527"/>
      <c r="DI14" s="526" t="str">
        <f t="shared" si="12"/>
        <v/>
      </c>
      <c r="DJ14" s="527"/>
      <c r="DK14" s="526" t="str">
        <f t="shared" si="12"/>
        <v/>
      </c>
      <c r="DL14" s="527"/>
      <c r="DM14" s="528"/>
      <c r="DN14" s="529">
        <f t="shared" si="0"/>
        <v>32</v>
      </c>
      <c r="DO14" s="530" t="str">
        <f t="shared" si="0"/>
        <v/>
      </c>
      <c r="DP14" s="303">
        <f t="shared" si="1"/>
        <v>57</v>
      </c>
      <c r="DQ14" s="530" t="str">
        <f t="shared" si="1"/>
        <v/>
      </c>
      <c r="DR14" s="303">
        <f t="shared" si="1"/>
        <v>83</v>
      </c>
      <c r="DS14" s="530" t="str">
        <f t="shared" si="1"/>
        <v/>
      </c>
      <c r="DT14" s="303" t="str">
        <f t="shared" si="1"/>
        <v/>
      </c>
      <c r="DU14" s="530" t="str">
        <f t="shared" si="1"/>
        <v/>
      </c>
      <c r="DV14" s="303" t="str">
        <f t="shared" si="1"/>
        <v/>
      </c>
      <c r="DW14" s="530" t="str">
        <f t="shared" si="1"/>
        <v/>
      </c>
      <c r="DX14" s="303" t="str">
        <f t="shared" si="1"/>
        <v/>
      </c>
      <c r="DY14" s="530" t="str">
        <f t="shared" si="1"/>
        <v/>
      </c>
      <c r="DZ14" s="303" t="str">
        <f t="shared" si="2"/>
        <v/>
      </c>
      <c r="EA14" s="530" t="str">
        <f t="shared" si="2"/>
        <v/>
      </c>
      <c r="EB14" s="303" t="str">
        <f t="shared" si="2"/>
        <v/>
      </c>
      <c r="EC14" s="530" t="str">
        <f t="shared" si="2"/>
        <v/>
      </c>
      <c r="ED14" s="303" t="str">
        <f t="shared" si="2"/>
        <v/>
      </c>
      <c r="EE14" s="530" t="str">
        <f t="shared" si="2"/>
        <v/>
      </c>
      <c r="EF14" s="303" t="str">
        <f t="shared" si="2"/>
        <v/>
      </c>
      <c r="EG14" s="530" t="str">
        <f t="shared" si="2"/>
        <v/>
      </c>
      <c r="EH14" s="303" t="str">
        <f t="shared" si="2"/>
        <v/>
      </c>
      <c r="EI14" s="531" t="str">
        <f t="shared" si="13"/>
        <v/>
      </c>
      <c r="EJ14" s="10"/>
      <c r="EK14" s="10"/>
      <c r="EL14" s="10"/>
    </row>
    <row r="15" spans="1:142" s="16" customFormat="1" ht="18" customHeight="1">
      <c r="A15" s="388">
        <v>9</v>
      </c>
      <c r="B15" s="351" t="s">
        <v>93</v>
      </c>
      <c r="C15" s="288" t="s">
        <v>62</v>
      </c>
      <c r="D15" s="590">
        <v>659</v>
      </c>
      <c r="E15" s="452"/>
      <c r="F15" s="352">
        <v>1970</v>
      </c>
      <c r="G15" s="506">
        <v>39943</v>
      </c>
      <c r="H15" s="359" t="str">
        <f t="shared" si="14"/>
        <v>nl ebZ] nks gtkj ukS</v>
      </c>
      <c r="I15" s="78" t="s">
        <v>349</v>
      </c>
      <c r="J15" s="87" t="s">
        <v>381</v>
      </c>
      <c r="K15" s="78" t="s">
        <v>413</v>
      </c>
      <c r="L15" s="405">
        <v>2</v>
      </c>
      <c r="M15" s="1142">
        <v>5</v>
      </c>
      <c r="N15" s="405">
        <v>1</v>
      </c>
      <c r="O15" s="1142">
        <v>5</v>
      </c>
      <c r="P15" s="405"/>
      <c r="Q15" s="405"/>
      <c r="R15" s="413"/>
      <c r="S15" s="413"/>
      <c r="T15" s="414"/>
      <c r="U15" s="414"/>
      <c r="V15" s="415">
        <v>2</v>
      </c>
      <c r="W15" s="415">
        <v>5</v>
      </c>
      <c r="X15" s="415">
        <v>2</v>
      </c>
      <c r="Y15" s="415">
        <v>5</v>
      </c>
      <c r="Z15" s="415"/>
      <c r="AA15" s="415"/>
      <c r="AB15" s="416">
        <v>22</v>
      </c>
      <c r="AC15" s="593">
        <v>20</v>
      </c>
      <c r="AD15" s="417"/>
      <c r="AE15" s="417"/>
      <c r="AF15" s="285" t="s">
        <v>109</v>
      </c>
      <c r="AG15" s="412">
        <v>3</v>
      </c>
      <c r="AH15" s="412">
        <v>5</v>
      </c>
      <c r="AI15" s="412">
        <v>3</v>
      </c>
      <c r="AJ15" s="412">
        <v>5</v>
      </c>
      <c r="AK15" s="412"/>
      <c r="AL15" s="412"/>
      <c r="AM15" s="413"/>
      <c r="AN15" s="413"/>
      <c r="AO15" s="414"/>
      <c r="AP15" s="414"/>
      <c r="AQ15" s="415">
        <v>2</v>
      </c>
      <c r="AR15" s="592">
        <v>5</v>
      </c>
      <c r="AS15" s="415"/>
      <c r="AT15" s="415"/>
      <c r="AU15" s="415"/>
      <c r="AV15" s="415"/>
      <c r="AW15" s="416">
        <v>5</v>
      </c>
      <c r="AX15" s="416">
        <v>16</v>
      </c>
      <c r="AY15" s="417"/>
      <c r="AZ15" s="417"/>
      <c r="BA15" s="412"/>
      <c r="BB15" s="412"/>
      <c r="BC15" s="412">
        <v>1</v>
      </c>
      <c r="BD15" s="1143">
        <v>5</v>
      </c>
      <c r="BE15" s="412"/>
      <c r="BF15" s="412"/>
      <c r="BG15" s="413">
        <v>25</v>
      </c>
      <c r="BH15" s="413">
        <v>17</v>
      </c>
      <c r="BI15" s="414"/>
      <c r="BJ15" s="414"/>
      <c r="BK15" s="415">
        <v>2</v>
      </c>
      <c r="BL15" s="592">
        <v>5</v>
      </c>
      <c r="BM15" s="415">
        <v>2</v>
      </c>
      <c r="BN15" s="592">
        <v>5</v>
      </c>
      <c r="BO15" s="415"/>
      <c r="BP15" s="415"/>
      <c r="BQ15" s="416">
        <v>25</v>
      </c>
      <c r="BR15" s="416">
        <v>19</v>
      </c>
      <c r="BS15" s="417"/>
      <c r="BT15" s="417"/>
      <c r="BU15" s="412"/>
      <c r="BV15" s="412"/>
      <c r="BW15" s="412"/>
      <c r="BX15" s="412"/>
      <c r="BY15" s="412"/>
      <c r="BZ15" s="415"/>
      <c r="CA15" s="415"/>
      <c r="CB15" s="415"/>
      <c r="CC15" s="415"/>
      <c r="CD15" s="415"/>
      <c r="CE15" s="412"/>
      <c r="CF15" s="412"/>
      <c r="CG15" s="412"/>
      <c r="CH15" s="412"/>
      <c r="CI15" s="387"/>
      <c r="CJ15" s="368"/>
      <c r="CK15" s="237" t="str">
        <f>IF(DOB!C15="","",DOB!C15)</f>
        <v>nl ebZ] nks gtkj ukS</v>
      </c>
      <c r="CL15" s="300"/>
      <c r="CM15" s="249"/>
      <c r="CN15" s="249"/>
      <c r="CO15" s="526">
        <f t="shared" si="3"/>
        <v>10</v>
      </c>
      <c r="CP15" s="516"/>
      <c r="CQ15" s="526">
        <f t="shared" si="4"/>
        <v>22</v>
      </c>
      <c r="CR15" s="527"/>
      <c r="CS15" s="526">
        <f t="shared" si="5"/>
        <v>25</v>
      </c>
      <c r="CT15" s="527"/>
      <c r="CU15" s="526">
        <f t="shared" si="6"/>
        <v>26</v>
      </c>
      <c r="CV15" s="527"/>
      <c r="CW15" s="526" t="str">
        <f t="shared" si="7"/>
        <v/>
      </c>
      <c r="CX15" s="527"/>
      <c r="CY15" s="526" t="str">
        <f t="shared" si="8"/>
        <v/>
      </c>
      <c r="CZ15" s="527"/>
      <c r="DA15" s="526" t="str">
        <f t="shared" si="9"/>
        <v/>
      </c>
      <c r="DB15" s="527"/>
      <c r="DC15" s="526" t="str">
        <f t="shared" si="10"/>
        <v/>
      </c>
      <c r="DD15" s="527"/>
      <c r="DE15" s="526" t="str">
        <f t="shared" si="11"/>
        <v/>
      </c>
      <c r="DF15" s="527"/>
      <c r="DG15" s="526" t="str">
        <f t="shared" si="12"/>
        <v/>
      </c>
      <c r="DH15" s="527"/>
      <c r="DI15" s="526" t="str">
        <f t="shared" si="12"/>
        <v/>
      </c>
      <c r="DJ15" s="527"/>
      <c r="DK15" s="526" t="str">
        <f t="shared" si="12"/>
        <v/>
      </c>
      <c r="DL15" s="527"/>
      <c r="DM15" s="528"/>
      <c r="DN15" s="529">
        <f t="shared" si="0"/>
        <v>32</v>
      </c>
      <c r="DO15" s="530" t="str">
        <f t="shared" si="0"/>
        <v/>
      </c>
      <c r="DP15" s="303">
        <f t="shared" si="1"/>
        <v>57</v>
      </c>
      <c r="DQ15" s="530" t="str">
        <f t="shared" si="1"/>
        <v/>
      </c>
      <c r="DR15" s="303">
        <f t="shared" si="1"/>
        <v>83</v>
      </c>
      <c r="DS15" s="530" t="str">
        <f t="shared" si="1"/>
        <v/>
      </c>
      <c r="DT15" s="303" t="str">
        <f t="shared" si="1"/>
        <v/>
      </c>
      <c r="DU15" s="530" t="str">
        <f t="shared" si="1"/>
        <v/>
      </c>
      <c r="DV15" s="303" t="str">
        <f t="shared" si="1"/>
        <v/>
      </c>
      <c r="DW15" s="530" t="str">
        <f t="shared" si="1"/>
        <v/>
      </c>
      <c r="DX15" s="303" t="str">
        <f t="shared" si="1"/>
        <v/>
      </c>
      <c r="DY15" s="530" t="str">
        <f t="shared" si="1"/>
        <v/>
      </c>
      <c r="DZ15" s="303" t="str">
        <f t="shared" si="2"/>
        <v/>
      </c>
      <c r="EA15" s="530" t="str">
        <f t="shared" si="2"/>
        <v/>
      </c>
      <c r="EB15" s="303" t="str">
        <f t="shared" si="2"/>
        <v/>
      </c>
      <c r="EC15" s="530" t="str">
        <f t="shared" si="2"/>
        <v/>
      </c>
      <c r="ED15" s="303" t="str">
        <f t="shared" si="2"/>
        <v/>
      </c>
      <c r="EE15" s="530" t="str">
        <f t="shared" si="2"/>
        <v/>
      </c>
      <c r="EF15" s="303" t="str">
        <f t="shared" si="2"/>
        <v/>
      </c>
      <c r="EG15" s="530" t="str">
        <f t="shared" si="2"/>
        <v/>
      </c>
      <c r="EH15" s="303" t="str">
        <f t="shared" si="2"/>
        <v/>
      </c>
      <c r="EI15" s="531" t="str">
        <f t="shared" si="13"/>
        <v/>
      </c>
      <c r="EJ15" s="10"/>
      <c r="EK15" s="10"/>
      <c r="EL15" s="10"/>
    </row>
    <row r="16" spans="1:142" s="16" customFormat="1" ht="18" customHeight="1">
      <c r="A16" s="388">
        <v>10</v>
      </c>
      <c r="B16" s="351" t="s">
        <v>91</v>
      </c>
      <c r="C16" s="288" t="s">
        <v>62</v>
      </c>
      <c r="D16" s="591">
        <v>660</v>
      </c>
      <c r="E16" s="452"/>
      <c r="F16" s="352">
        <v>1990</v>
      </c>
      <c r="G16" s="506">
        <v>38952</v>
      </c>
      <c r="H16" s="359" t="str">
        <f t="shared" si="14"/>
        <v>rschl vxLr] nks gtkj N%</v>
      </c>
      <c r="I16" s="78" t="s">
        <v>350</v>
      </c>
      <c r="J16" s="87" t="s">
        <v>382</v>
      </c>
      <c r="K16" s="78" t="s">
        <v>414</v>
      </c>
      <c r="L16" s="405">
        <v>3</v>
      </c>
      <c r="M16" s="1142">
        <v>5</v>
      </c>
      <c r="N16" s="405">
        <v>5</v>
      </c>
      <c r="O16" s="1142">
        <v>5</v>
      </c>
      <c r="P16" s="405"/>
      <c r="Q16" s="405"/>
      <c r="R16" s="413"/>
      <c r="S16" s="413"/>
      <c r="T16" s="414"/>
      <c r="U16" s="414"/>
      <c r="V16" s="415">
        <v>5</v>
      </c>
      <c r="W16" s="415">
        <v>5</v>
      </c>
      <c r="X16" s="415">
        <v>5</v>
      </c>
      <c r="Y16" s="415">
        <v>5</v>
      </c>
      <c r="Z16" s="415"/>
      <c r="AA16" s="415"/>
      <c r="AB16" s="416">
        <v>38</v>
      </c>
      <c r="AC16" s="593">
        <v>20</v>
      </c>
      <c r="AD16" s="417"/>
      <c r="AE16" s="417"/>
      <c r="AF16" s="285" t="s">
        <v>109</v>
      </c>
      <c r="AG16" s="412">
        <v>4</v>
      </c>
      <c r="AH16" s="412">
        <v>5</v>
      </c>
      <c r="AI16" s="412">
        <v>4</v>
      </c>
      <c r="AJ16" s="412">
        <v>5</v>
      </c>
      <c r="AK16" s="412"/>
      <c r="AL16" s="412"/>
      <c r="AM16" s="413"/>
      <c r="AN16" s="413"/>
      <c r="AO16" s="414"/>
      <c r="AP16" s="414"/>
      <c r="AQ16" s="415">
        <v>2</v>
      </c>
      <c r="AR16" s="592">
        <v>5</v>
      </c>
      <c r="AS16" s="415"/>
      <c r="AT16" s="415"/>
      <c r="AU16" s="415"/>
      <c r="AV16" s="415"/>
      <c r="AW16" s="416">
        <v>13</v>
      </c>
      <c r="AX16" s="416">
        <v>18</v>
      </c>
      <c r="AY16" s="417"/>
      <c r="AZ16" s="417"/>
      <c r="BA16" s="412"/>
      <c r="BB16" s="412"/>
      <c r="BC16" s="412">
        <v>2</v>
      </c>
      <c r="BD16" s="1143">
        <v>5</v>
      </c>
      <c r="BE16" s="412"/>
      <c r="BF16" s="412"/>
      <c r="BG16" s="413">
        <v>37</v>
      </c>
      <c r="BH16" s="413">
        <v>15</v>
      </c>
      <c r="BI16" s="414"/>
      <c r="BJ16" s="414"/>
      <c r="BK16" s="415">
        <v>5</v>
      </c>
      <c r="BL16" s="592">
        <v>5</v>
      </c>
      <c r="BM16" s="415">
        <v>4</v>
      </c>
      <c r="BN16" s="592">
        <v>5</v>
      </c>
      <c r="BO16" s="415"/>
      <c r="BP16" s="415"/>
      <c r="BQ16" s="416">
        <v>40</v>
      </c>
      <c r="BR16" s="416">
        <v>19</v>
      </c>
      <c r="BS16" s="417"/>
      <c r="BT16" s="417"/>
      <c r="BU16" s="412"/>
      <c r="BV16" s="412"/>
      <c r="BW16" s="412"/>
      <c r="BX16" s="412"/>
      <c r="BY16" s="412"/>
      <c r="BZ16" s="415"/>
      <c r="CA16" s="415"/>
      <c r="CB16" s="415"/>
      <c r="CC16" s="415"/>
      <c r="CD16" s="415"/>
      <c r="CE16" s="412"/>
      <c r="CF16" s="412"/>
      <c r="CG16" s="412"/>
      <c r="CH16" s="412"/>
      <c r="CI16" s="387"/>
      <c r="CJ16" s="368"/>
      <c r="CK16" s="237" t="str">
        <f>IF(DOB!C16="","",DOB!C16)</f>
        <v>rschl vxLr] nks gtkj N%</v>
      </c>
      <c r="CL16" s="300"/>
      <c r="CM16" s="249"/>
      <c r="CN16" s="249"/>
      <c r="CO16" s="526">
        <f t="shared" si="3"/>
        <v>10</v>
      </c>
      <c r="CP16" s="516"/>
      <c r="CQ16" s="526">
        <f t="shared" si="4"/>
        <v>22</v>
      </c>
      <c r="CR16" s="527"/>
      <c r="CS16" s="526">
        <f t="shared" si="5"/>
        <v>25</v>
      </c>
      <c r="CT16" s="527"/>
      <c r="CU16" s="526">
        <f t="shared" si="6"/>
        <v>26</v>
      </c>
      <c r="CV16" s="527"/>
      <c r="CW16" s="526" t="str">
        <f t="shared" si="7"/>
        <v/>
      </c>
      <c r="CX16" s="527"/>
      <c r="CY16" s="526" t="str">
        <f t="shared" si="8"/>
        <v/>
      </c>
      <c r="CZ16" s="527"/>
      <c r="DA16" s="526" t="str">
        <f t="shared" si="9"/>
        <v/>
      </c>
      <c r="DB16" s="527"/>
      <c r="DC16" s="526" t="str">
        <f t="shared" si="10"/>
        <v/>
      </c>
      <c r="DD16" s="527"/>
      <c r="DE16" s="526" t="str">
        <f t="shared" si="11"/>
        <v/>
      </c>
      <c r="DF16" s="527"/>
      <c r="DG16" s="526" t="str">
        <f t="shared" si="12"/>
        <v/>
      </c>
      <c r="DH16" s="527"/>
      <c r="DI16" s="526" t="str">
        <f t="shared" si="12"/>
        <v/>
      </c>
      <c r="DJ16" s="527"/>
      <c r="DK16" s="526" t="str">
        <f t="shared" si="12"/>
        <v/>
      </c>
      <c r="DL16" s="527"/>
      <c r="DM16" s="528"/>
      <c r="DN16" s="529">
        <f t="shared" si="0"/>
        <v>32</v>
      </c>
      <c r="DO16" s="530" t="str">
        <f t="shared" si="0"/>
        <v/>
      </c>
      <c r="DP16" s="303">
        <f t="shared" si="1"/>
        <v>57</v>
      </c>
      <c r="DQ16" s="530" t="str">
        <f t="shared" si="1"/>
        <v/>
      </c>
      <c r="DR16" s="303">
        <f t="shared" si="1"/>
        <v>83</v>
      </c>
      <c r="DS16" s="530" t="str">
        <f t="shared" si="1"/>
        <v/>
      </c>
      <c r="DT16" s="303" t="str">
        <f t="shared" si="1"/>
        <v/>
      </c>
      <c r="DU16" s="530" t="str">
        <f t="shared" si="1"/>
        <v/>
      </c>
      <c r="DV16" s="303" t="str">
        <f t="shared" si="1"/>
        <v/>
      </c>
      <c r="DW16" s="530" t="str">
        <f t="shared" si="1"/>
        <v/>
      </c>
      <c r="DX16" s="303" t="str">
        <f t="shared" si="1"/>
        <v/>
      </c>
      <c r="DY16" s="530" t="str">
        <f t="shared" si="1"/>
        <v/>
      </c>
      <c r="DZ16" s="303" t="str">
        <f t="shared" si="2"/>
        <v/>
      </c>
      <c r="EA16" s="530" t="str">
        <f t="shared" si="2"/>
        <v/>
      </c>
      <c r="EB16" s="303" t="str">
        <f t="shared" si="2"/>
        <v/>
      </c>
      <c r="EC16" s="530" t="str">
        <f t="shared" si="2"/>
        <v/>
      </c>
      <c r="ED16" s="303" t="str">
        <f t="shared" si="2"/>
        <v/>
      </c>
      <c r="EE16" s="530" t="str">
        <f t="shared" si="2"/>
        <v/>
      </c>
      <c r="EF16" s="303" t="str">
        <f t="shared" si="2"/>
        <v/>
      </c>
      <c r="EG16" s="530" t="str">
        <f t="shared" si="2"/>
        <v/>
      </c>
      <c r="EH16" s="303" t="str">
        <f t="shared" si="2"/>
        <v/>
      </c>
      <c r="EI16" s="531" t="str">
        <f t="shared" si="13"/>
        <v/>
      </c>
      <c r="EJ16" s="10"/>
      <c r="EK16" s="10"/>
      <c r="EL16" s="10"/>
    </row>
    <row r="17" spans="1:142" s="16" customFormat="1" ht="18" customHeight="1">
      <c r="A17" s="388">
        <v>11</v>
      </c>
      <c r="B17" s="351" t="s">
        <v>92</v>
      </c>
      <c r="C17" s="288" t="s">
        <v>62</v>
      </c>
      <c r="D17" s="590">
        <v>661</v>
      </c>
      <c r="E17" s="452"/>
      <c r="F17" s="352">
        <v>2173</v>
      </c>
      <c r="G17" s="506">
        <v>39059</v>
      </c>
      <c r="H17" s="359" t="str">
        <f t="shared" si="14"/>
        <v>vkB fnlEcj] nks gtkj N%</v>
      </c>
      <c r="I17" s="78" t="s">
        <v>351</v>
      </c>
      <c r="J17" s="87" t="s">
        <v>383</v>
      </c>
      <c r="K17" s="78" t="s">
        <v>415</v>
      </c>
      <c r="L17" s="405">
        <v>3</v>
      </c>
      <c r="M17" s="1142">
        <v>5</v>
      </c>
      <c r="N17" s="405">
        <v>2</v>
      </c>
      <c r="O17" s="1142">
        <v>5</v>
      </c>
      <c r="P17" s="405"/>
      <c r="Q17" s="405"/>
      <c r="R17" s="413"/>
      <c r="S17" s="413"/>
      <c r="T17" s="414"/>
      <c r="U17" s="414"/>
      <c r="V17" s="415">
        <v>3</v>
      </c>
      <c r="W17" s="415">
        <v>5</v>
      </c>
      <c r="X17" s="415">
        <v>4</v>
      </c>
      <c r="Y17" s="415">
        <v>5</v>
      </c>
      <c r="Z17" s="415"/>
      <c r="AA17" s="415"/>
      <c r="AB17" s="416">
        <v>22</v>
      </c>
      <c r="AC17" s="593">
        <v>20</v>
      </c>
      <c r="AD17" s="417"/>
      <c r="AE17" s="417"/>
      <c r="AF17" s="285" t="s">
        <v>109</v>
      </c>
      <c r="AG17" s="412">
        <v>3</v>
      </c>
      <c r="AH17" s="412">
        <v>5</v>
      </c>
      <c r="AI17" s="412">
        <v>3</v>
      </c>
      <c r="AJ17" s="412">
        <v>5</v>
      </c>
      <c r="AK17" s="412"/>
      <c r="AL17" s="412"/>
      <c r="AM17" s="413"/>
      <c r="AN17" s="413"/>
      <c r="AO17" s="414"/>
      <c r="AP17" s="414"/>
      <c r="AQ17" s="415">
        <v>2</v>
      </c>
      <c r="AR17" s="592">
        <v>5</v>
      </c>
      <c r="AS17" s="415"/>
      <c r="AT17" s="415"/>
      <c r="AU17" s="415"/>
      <c r="AV17" s="415"/>
      <c r="AW17" s="416">
        <v>9</v>
      </c>
      <c r="AX17" s="416">
        <v>16</v>
      </c>
      <c r="AY17" s="417"/>
      <c r="AZ17" s="417"/>
      <c r="BA17" s="412"/>
      <c r="BB17" s="412"/>
      <c r="BC17" s="412">
        <v>1</v>
      </c>
      <c r="BD17" s="1143">
        <v>5</v>
      </c>
      <c r="BE17" s="412"/>
      <c r="BF17" s="412"/>
      <c r="BG17" s="413">
        <v>31</v>
      </c>
      <c r="BH17" s="413">
        <v>15</v>
      </c>
      <c r="BI17" s="414"/>
      <c r="BJ17" s="414"/>
      <c r="BK17" s="415">
        <v>4</v>
      </c>
      <c r="BL17" s="592">
        <v>5</v>
      </c>
      <c r="BM17" s="415">
        <v>3</v>
      </c>
      <c r="BN17" s="592">
        <v>5</v>
      </c>
      <c r="BO17" s="415"/>
      <c r="BP17" s="415"/>
      <c r="BQ17" s="416">
        <v>40</v>
      </c>
      <c r="BR17" s="416">
        <v>19</v>
      </c>
      <c r="BS17" s="417"/>
      <c r="BT17" s="417"/>
      <c r="BU17" s="412"/>
      <c r="BV17" s="412"/>
      <c r="BW17" s="412"/>
      <c r="BX17" s="412"/>
      <c r="BY17" s="412"/>
      <c r="BZ17" s="415"/>
      <c r="CA17" s="415"/>
      <c r="CB17" s="415"/>
      <c r="CC17" s="415"/>
      <c r="CD17" s="415"/>
      <c r="CE17" s="412"/>
      <c r="CF17" s="412"/>
      <c r="CG17" s="412"/>
      <c r="CH17" s="412"/>
      <c r="CI17" s="387"/>
      <c r="CJ17" s="368"/>
      <c r="CK17" s="237" t="str">
        <f>IF(DOB!C17="","",DOB!C17)</f>
        <v>vkB fnlEcj] nks gtkj N%</v>
      </c>
      <c r="CL17" s="300" t="s">
        <v>62</v>
      </c>
      <c r="CM17" s="249"/>
      <c r="CN17" s="249"/>
      <c r="CO17" s="526">
        <f t="shared" si="3"/>
        <v>10</v>
      </c>
      <c r="CP17" s="516"/>
      <c r="CQ17" s="526">
        <f t="shared" si="4"/>
        <v>22</v>
      </c>
      <c r="CR17" s="527"/>
      <c r="CS17" s="526">
        <f t="shared" si="5"/>
        <v>25</v>
      </c>
      <c r="CT17" s="527"/>
      <c r="CU17" s="526">
        <f t="shared" si="6"/>
        <v>26</v>
      </c>
      <c r="CV17" s="527"/>
      <c r="CW17" s="526" t="str">
        <f t="shared" si="7"/>
        <v/>
      </c>
      <c r="CX17" s="527"/>
      <c r="CY17" s="526" t="str">
        <f t="shared" si="8"/>
        <v/>
      </c>
      <c r="CZ17" s="527"/>
      <c r="DA17" s="526" t="str">
        <f t="shared" si="9"/>
        <v/>
      </c>
      <c r="DB17" s="527"/>
      <c r="DC17" s="526" t="str">
        <f t="shared" si="10"/>
        <v/>
      </c>
      <c r="DD17" s="527"/>
      <c r="DE17" s="526" t="str">
        <f t="shared" si="11"/>
        <v/>
      </c>
      <c r="DF17" s="527"/>
      <c r="DG17" s="526" t="str">
        <f t="shared" si="12"/>
        <v/>
      </c>
      <c r="DH17" s="527"/>
      <c r="DI17" s="526" t="str">
        <f t="shared" si="12"/>
        <v/>
      </c>
      <c r="DJ17" s="527"/>
      <c r="DK17" s="526" t="str">
        <f t="shared" si="12"/>
        <v/>
      </c>
      <c r="DL17" s="527"/>
      <c r="DM17" s="528"/>
      <c r="DN17" s="529">
        <f t="shared" si="0"/>
        <v>32</v>
      </c>
      <c r="DO17" s="530" t="str">
        <f t="shared" si="0"/>
        <v/>
      </c>
      <c r="DP17" s="303">
        <f t="shared" si="1"/>
        <v>57</v>
      </c>
      <c r="DQ17" s="530" t="str">
        <f t="shared" si="1"/>
        <v/>
      </c>
      <c r="DR17" s="303">
        <f t="shared" si="1"/>
        <v>83</v>
      </c>
      <c r="DS17" s="530" t="str">
        <f t="shared" si="1"/>
        <v/>
      </c>
      <c r="DT17" s="303" t="str">
        <f t="shared" si="1"/>
        <v/>
      </c>
      <c r="DU17" s="530" t="str">
        <f t="shared" si="1"/>
        <v/>
      </c>
      <c r="DV17" s="303" t="str">
        <f t="shared" si="1"/>
        <v/>
      </c>
      <c r="DW17" s="530" t="str">
        <f t="shared" si="1"/>
        <v/>
      </c>
      <c r="DX17" s="303" t="str">
        <f t="shared" si="1"/>
        <v/>
      </c>
      <c r="DY17" s="530" t="str">
        <f t="shared" si="1"/>
        <v/>
      </c>
      <c r="DZ17" s="303" t="str">
        <f t="shared" si="2"/>
        <v/>
      </c>
      <c r="EA17" s="530" t="str">
        <f t="shared" si="2"/>
        <v/>
      </c>
      <c r="EB17" s="303" t="str">
        <f t="shared" si="2"/>
        <v/>
      </c>
      <c r="EC17" s="530" t="str">
        <f t="shared" si="2"/>
        <v/>
      </c>
      <c r="ED17" s="303" t="str">
        <f t="shared" si="2"/>
        <v/>
      </c>
      <c r="EE17" s="530" t="str">
        <f t="shared" si="2"/>
        <v/>
      </c>
      <c r="EF17" s="303" t="str">
        <f t="shared" si="2"/>
        <v/>
      </c>
      <c r="EG17" s="530" t="str">
        <f t="shared" si="2"/>
        <v/>
      </c>
      <c r="EH17" s="303" t="str">
        <f t="shared" si="2"/>
        <v/>
      </c>
      <c r="EI17" s="531" t="str">
        <f t="shared" si="13"/>
        <v/>
      </c>
      <c r="EJ17" s="10"/>
      <c r="EK17" s="10"/>
      <c r="EL17" s="10"/>
    </row>
    <row r="18" spans="1:142" s="16" customFormat="1" ht="18" customHeight="1">
      <c r="A18" s="388">
        <v>12</v>
      </c>
      <c r="B18" s="351" t="s">
        <v>91</v>
      </c>
      <c r="C18" s="288" t="s">
        <v>62</v>
      </c>
      <c r="D18" s="591">
        <v>662</v>
      </c>
      <c r="E18" s="452"/>
      <c r="F18" s="352">
        <v>1977</v>
      </c>
      <c r="G18" s="506">
        <v>38873</v>
      </c>
      <c r="H18" s="359" t="str">
        <f>CK18</f>
        <v>ikap twu] nks gtkj N%</v>
      </c>
      <c r="I18" s="78" t="s">
        <v>352</v>
      </c>
      <c r="J18" s="87" t="s">
        <v>384</v>
      </c>
      <c r="K18" s="78" t="s">
        <v>416</v>
      </c>
      <c r="L18" s="405">
        <v>2</v>
      </c>
      <c r="M18" s="1142">
        <v>5</v>
      </c>
      <c r="N18" s="405">
        <v>1</v>
      </c>
      <c r="O18" s="1142">
        <v>5</v>
      </c>
      <c r="P18" s="405"/>
      <c r="Q18" s="405"/>
      <c r="R18" s="413"/>
      <c r="S18" s="413"/>
      <c r="T18" s="414"/>
      <c r="U18" s="414"/>
      <c r="V18" s="415">
        <v>2</v>
      </c>
      <c r="W18" s="415">
        <v>4</v>
      </c>
      <c r="X18" s="415">
        <v>2</v>
      </c>
      <c r="Y18" s="415">
        <v>5</v>
      </c>
      <c r="Z18" s="415"/>
      <c r="AA18" s="415"/>
      <c r="AB18" s="416">
        <v>20</v>
      </c>
      <c r="AC18" s="593">
        <v>20</v>
      </c>
      <c r="AD18" s="417"/>
      <c r="AE18" s="417"/>
      <c r="AF18" s="285" t="s">
        <v>109</v>
      </c>
      <c r="AG18" s="412">
        <v>3</v>
      </c>
      <c r="AH18" s="412">
        <v>5</v>
      </c>
      <c r="AI18" s="412">
        <v>2</v>
      </c>
      <c r="AJ18" s="412">
        <v>5</v>
      </c>
      <c r="AK18" s="412"/>
      <c r="AL18" s="412"/>
      <c r="AM18" s="413"/>
      <c r="AN18" s="413"/>
      <c r="AO18" s="414"/>
      <c r="AP18" s="414"/>
      <c r="AQ18" s="415">
        <v>2</v>
      </c>
      <c r="AR18" s="592">
        <v>5</v>
      </c>
      <c r="AS18" s="415"/>
      <c r="AT18" s="415"/>
      <c r="AU18" s="415"/>
      <c r="AV18" s="415"/>
      <c r="AW18" s="416">
        <v>5</v>
      </c>
      <c r="AX18" s="416">
        <v>16</v>
      </c>
      <c r="AY18" s="417"/>
      <c r="AZ18" s="417"/>
      <c r="BA18" s="412"/>
      <c r="BB18" s="412"/>
      <c r="BC18" s="412">
        <v>0</v>
      </c>
      <c r="BD18" s="1143">
        <v>5</v>
      </c>
      <c r="BE18" s="412"/>
      <c r="BF18" s="412"/>
      <c r="BG18" s="413">
        <v>17</v>
      </c>
      <c r="BH18" s="413">
        <v>16</v>
      </c>
      <c r="BI18" s="414"/>
      <c r="BJ18" s="414"/>
      <c r="BK18" s="415">
        <v>3</v>
      </c>
      <c r="BL18" s="592">
        <v>5</v>
      </c>
      <c r="BM18" s="415">
        <v>2</v>
      </c>
      <c r="BN18" s="592">
        <v>5</v>
      </c>
      <c r="BO18" s="415"/>
      <c r="BP18" s="415"/>
      <c r="BQ18" s="416">
        <v>27</v>
      </c>
      <c r="BR18" s="416">
        <v>19</v>
      </c>
      <c r="BS18" s="417"/>
      <c r="BT18" s="417"/>
      <c r="BU18" s="412"/>
      <c r="BV18" s="412"/>
      <c r="BW18" s="412"/>
      <c r="BX18" s="412"/>
      <c r="BY18" s="412"/>
      <c r="BZ18" s="415"/>
      <c r="CA18" s="415"/>
      <c r="CB18" s="415"/>
      <c r="CC18" s="415"/>
      <c r="CD18" s="415"/>
      <c r="CE18" s="412"/>
      <c r="CF18" s="412"/>
      <c r="CG18" s="412"/>
      <c r="CH18" s="412"/>
      <c r="CI18" s="387"/>
      <c r="CJ18" s="368"/>
      <c r="CK18" s="237" t="str">
        <f>IF(DOB!C18="","",DOB!C18)</f>
        <v>ikap twu] nks gtkj N%</v>
      </c>
      <c r="CL18" s="300" t="s">
        <v>48</v>
      </c>
      <c r="CM18" s="249"/>
      <c r="CN18" s="249"/>
      <c r="CO18" s="526">
        <f t="shared" si="3"/>
        <v>10</v>
      </c>
      <c r="CP18" s="516"/>
      <c r="CQ18" s="526">
        <f t="shared" si="4"/>
        <v>22</v>
      </c>
      <c r="CR18" s="527"/>
      <c r="CS18" s="526">
        <f t="shared" si="5"/>
        <v>25</v>
      </c>
      <c r="CT18" s="527"/>
      <c r="CU18" s="526">
        <f t="shared" si="6"/>
        <v>26</v>
      </c>
      <c r="CV18" s="527"/>
      <c r="CW18" s="526" t="str">
        <f t="shared" si="7"/>
        <v/>
      </c>
      <c r="CX18" s="527"/>
      <c r="CY18" s="526" t="str">
        <f t="shared" si="8"/>
        <v/>
      </c>
      <c r="CZ18" s="527"/>
      <c r="DA18" s="526" t="str">
        <f t="shared" si="9"/>
        <v/>
      </c>
      <c r="DB18" s="527"/>
      <c r="DC18" s="526" t="str">
        <f t="shared" si="10"/>
        <v/>
      </c>
      <c r="DD18" s="527"/>
      <c r="DE18" s="526" t="str">
        <f t="shared" si="11"/>
        <v/>
      </c>
      <c r="DF18" s="527"/>
      <c r="DG18" s="526" t="str">
        <f t="shared" si="12"/>
        <v/>
      </c>
      <c r="DH18" s="527"/>
      <c r="DI18" s="526" t="str">
        <f t="shared" si="12"/>
        <v/>
      </c>
      <c r="DJ18" s="527"/>
      <c r="DK18" s="526" t="str">
        <f t="shared" si="12"/>
        <v/>
      </c>
      <c r="DL18" s="527"/>
      <c r="DM18" s="528"/>
      <c r="DN18" s="529">
        <f t="shared" si="0"/>
        <v>32</v>
      </c>
      <c r="DO18" s="530" t="str">
        <f t="shared" si="0"/>
        <v/>
      </c>
      <c r="DP18" s="303">
        <f t="shared" si="1"/>
        <v>57</v>
      </c>
      <c r="DQ18" s="530" t="str">
        <f t="shared" si="1"/>
        <v/>
      </c>
      <c r="DR18" s="303">
        <f t="shared" si="1"/>
        <v>83</v>
      </c>
      <c r="DS18" s="530" t="str">
        <f t="shared" si="1"/>
        <v/>
      </c>
      <c r="DT18" s="303" t="str">
        <f t="shared" si="1"/>
        <v/>
      </c>
      <c r="DU18" s="530" t="str">
        <f t="shared" si="1"/>
        <v/>
      </c>
      <c r="DV18" s="303" t="str">
        <f t="shared" si="1"/>
        <v/>
      </c>
      <c r="DW18" s="530" t="str">
        <f t="shared" si="1"/>
        <v/>
      </c>
      <c r="DX18" s="303" t="str">
        <f t="shared" si="1"/>
        <v/>
      </c>
      <c r="DY18" s="530" t="str">
        <f t="shared" si="1"/>
        <v/>
      </c>
      <c r="DZ18" s="303" t="str">
        <f t="shared" si="2"/>
        <v/>
      </c>
      <c r="EA18" s="530" t="str">
        <f t="shared" si="2"/>
        <v/>
      </c>
      <c r="EB18" s="303" t="str">
        <f t="shared" si="2"/>
        <v/>
      </c>
      <c r="EC18" s="530" t="str">
        <f t="shared" si="2"/>
        <v/>
      </c>
      <c r="ED18" s="303" t="str">
        <f t="shared" si="2"/>
        <v/>
      </c>
      <c r="EE18" s="530" t="str">
        <f t="shared" si="2"/>
        <v/>
      </c>
      <c r="EF18" s="303" t="str">
        <f t="shared" si="2"/>
        <v/>
      </c>
      <c r="EG18" s="530" t="str">
        <f t="shared" si="2"/>
        <v/>
      </c>
      <c r="EH18" s="303" t="str">
        <f t="shared" si="2"/>
        <v/>
      </c>
      <c r="EI18" s="531" t="str">
        <f t="shared" si="13"/>
        <v/>
      </c>
      <c r="EJ18" s="10"/>
      <c r="EK18" s="10"/>
      <c r="EL18" s="10"/>
    </row>
    <row r="19" spans="1:142" s="16" customFormat="1" ht="18" customHeight="1">
      <c r="A19" s="388">
        <v>13</v>
      </c>
      <c r="B19" s="351" t="s">
        <v>91</v>
      </c>
      <c r="C19" s="288" t="s">
        <v>62</v>
      </c>
      <c r="D19" s="590">
        <v>663</v>
      </c>
      <c r="E19" s="452"/>
      <c r="F19" s="352">
        <v>1985</v>
      </c>
      <c r="G19" s="506">
        <v>38899</v>
      </c>
      <c r="H19" s="359" t="str">
        <f>CK19</f>
        <v>,d tqykbZ] nks gtkj N%</v>
      </c>
      <c r="I19" s="78" t="s">
        <v>353</v>
      </c>
      <c r="J19" s="87" t="s">
        <v>385</v>
      </c>
      <c r="K19" s="78" t="s">
        <v>417</v>
      </c>
      <c r="L19" s="405">
        <v>2</v>
      </c>
      <c r="M19" s="1142">
        <v>5</v>
      </c>
      <c r="N19" s="405">
        <v>1</v>
      </c>
      <c r="O19" s="1142">
        <v>5</v>
      </c>
      <c r="P19" s="405"/>
      <c r="Q19" s="405"/>
      <c r="R19" s="413"/>
      <c r="S19" s="413"/>
      <c r="T19" s="414"/>
      <c r="U19" s="414"/>
      <c r="V19" s="415">
        <v>2</v>
      </c>
      <c r="W19" s="415">
        <v>5</v>
      </c>
      <c r="X19" s="415">
        <v>3</v>
      </c>
      <c r="Y19" s="415">
        <v>5</v>
      </c>
      <c r="Z19" s="415"/>
      <c r="AA19" s="415"/>
      <c r="AB19" s="416">
        <v>20</v>
      </c>
      <c r="AC19" s="593">
        <v>20</v>
      </c>
      <c r="AD19" s="417"/>
      <c r="AE19" s="417"/>
      <c r="AF19" s="285" t="s">
        <v>109</v>
      </c>
      <c r="AG19" s="412">
        <v>2</v>
      </c>
      <c r="AH19" s="412">
        <v>5</v>
      </c>
      <c r="AI19" s="412">
        <v>2</v>
      </c>
      <c r="AJ19" s="412">
        <v>5</v>
      </c>
      <c r="AK19" s="412"/>
      <c r="AL19" s="412"/>
      <c r="AM19" s="413"/>
      <c r="AN19" s="413"/>
      <c r="AO19" s="414"/>
      <c r="AP19" s="414"/>
      <c r="AQ19" s="415">
        <v>2</v>
      </c>
      <c r="AR19" s="592">
        <v>5</v>
      </c>
      <c r="AS19" s="415"/>
      <c r="AT19" s="415"/>
      <c r="AU19" s="415"/>
      <c r="AV19" s="415"/>
      <c r="AW19" s="416">
        <v>7</v>
      </c>
      <c r="AX19" s="416">
        <v>16</v>
      </c>
      <c r="AY19" s="417"/>
      <c r="AZ19" s="417"/>
      <c r="BA19" s="412"/>
      <c r="BB19" s="412"/>
      <c r="BC19" s="412">
        <v>2</v>
      </c>
      <c r="BD19" s="1143">
        <v>5</v>
      </c>
      <c r="BE19" s="412"/>
      <c r="BF19" s="412"/>
      <c r="BG19" s="413">
        <v>26</v>
      </c>
      <c r="BH19" s="413">
        <v>17</v>
      </c>
      <c r="BI19" s="414"/>
      <c r="BJ19" s="414"/>
      <c r="BK19" s="415">
        <v>2</v>
      </c>
      <c r="BL19" s="592">
        <v>5</v>
      </c>
      <c r="BM19" s="415">
        <v>2</v>
      </c>
      <c r="BN19" s="592">
        <v>5</v>
      </c>
      <c r="BO19" s="415"/>
      <c r="BP19" s="415"/>
      <c r="BQ19" s="416">
        <v>30</v>
      </c>
      <c r="BR19" s="416">
        <v>17</v>
      </c>
      <c r="BS19" s="417"/>
      <c r="BT19" s="417"/>
      <c r="BU19" s="412"/>
      <c r="BV19" s="412"/>
      <c r="BW19" s="412"/>
      <c r="BX19" s="412"/>
      <c r="BY19" s="412"/>
      <c r="BZ19" s="415"/>
      <c r="CA19" s="415"/>
      <c r="CB19" s="415"/>
      <c r="CC19" s="415"/>
      <c r="CD19" s="415"/>
      <c r="CE19" s="412"/>
      <c r="CF19" s="412"/>
      <c r="CG19" s="412"/>
      <c r="CH19" s="412"/>
      <c r="CI19" s="387"/>
      <c r="CJ19" s="368"/>
      <c r="CK19" s="237" t="str">
        <f>IF(DOB!C19="","",DOB!C19)</f>
        <v>,d tqykbZ] nks gtkj N%</v>
      </c>
      <c r="CL19" s="300"/>
      <c r="CM19" s="249"/>
      <c r="CN19" s="249"/>
      <c r="CO19" s="526">
        <f t="shared" si="3"/>
        <v>10</v>
      </c>
      <c r="CP19" s="516"/>
      <c r="CQ19" s="526">
        <f t="shared" si="4"/>
        <v>22</v>
      </c>
      <c r="CR19" s="527"/>
      <c r="CS19" s="526">
        <f t="shared" si="5"/>
        <v>25</v>
      </c>
      <c r="CT19" s="527"/>
      <c r="CU19" s="526">
        <f t="shared" si="6"/>
        <v>26</v>
      </c>
      <c r="CV19" s="527"/>
      <c r="CW19" s="526" t="str">
        <f t="shared" si="7"/>
        <v/>
      </c>
      <c r="CX19" s="527"/>
      <c r="CY19" s="526" t="str">
        <f t="shared" si="8"/>
        <v/>
      </c>
      <c r="CZ19" s="527"/>
      <c r="DA19" s="526" t="str">
        <f t="shared" si="9"/>
        <v/>
      </c>
      <c r="DB19" s="527"/>
      <c r="DC19" s="526" t="str">
        <f t="shared" si="10"/>
        <v/>
      </c>
      <c r="DD19" s="527"/>
      <c r="DE19" s="526" t="str">
        <f t="shared" si="11"/>
        <v/>
      </c>
      <c r="DF19" s="527"/>
      <c r="DG19" s="526" t="str">
        <f t="shared" si="12"/>
        <v/>
      </c>
      <c r="DH19" s="527"/>
      <c r="DI19" s="526" t="str">
        <f t="shared" si="12"/>
        <v/>
      </c>
      <c r="DJ19" s="527"/>
      <c r="DK19" s="526" t="str">
        <f t="shared" si="12"/>
        <v/>
      </c>
      <c r="DL19" s="527"/>
      <c r="DM19" s="528"/>
      <c r="DN19" s="529">
        <f t="shared" si="0"/>
        <v>32</v>
      </c>
      <c r="DO19" s="530" t="str">
        <f t="shared" si="0"/>
        <v/>
      </c>
      <c r="DP19" s="303">
        <f t="shared" si="1"/>
        <v>57</v>
      </c>
      <c r="DQ19" s="530" t="str">
        <f t="shared" si="1"/>
        <v/>
      </c>
      <c r="DR19" s="303">
        <f t="shared" si="1"/>
        <v>83</v>
      </c>
      <c r="DS19" s="530" t="str">
        <f t="shared" si="1"/>
        <v/>
      </c>
      <c r="DT19" s="303" t="str">
        <f t="shared" si="1"/>
        <v/>
      </c>
      <c r="DU19" s="530" t="str">
        <f t="shared" si="1"/>
        <v/>
      </c>
      <c r="DV19" s="303" t="str">
        <f t="shared" si="1"/>
        <v/>
      </c>
      <c r="DW19" s="530" t="str">
        <f t="shared" si="1"/>
        <v/>
      </c>
      <c r="DX19" s="303" t="str">
        <f t="shared" si="1"/>
        <v/>
      </c>
      <c r="DY19" s="530" t="str">
        <f t="shared" si="1"/>
        <v/>
      </c>
      <c r="DZ19" s="303" t="str">
        <f t="shared" si="2"/>
        <v/>
      </c>
      <c r="EA19" s="530" t="str">
        <f t="shared" si="2"/>
        <v/>
      </c>
      <c r="EB19" s="303" t="str">
        <f t="shared" si="2"/>
        <v/>
      </c>
      <c r="EC19" s="530" t="str">
        <f t="shared" si="2"/>
        <v/>
      </c>
      <c r="ED19" s="303" t="str">
        <f t="shared" si="2"/>
        <v/>
      </c>
      <c r="EE19" s="530" t="str">
        <f t="shared" si="2"/>
        <v/>
      </c>
      <c r="EF19" s="303" t="str">
        <f t="shared" si="2"/>
        <v/>
      </c>
      <c r="EG19" s="530" t="str">
        <f t="shared" si="2"/>
        <v/>
      </c>
      <c r="EH19" s="303" t="str">
        <f t="shared" si="2"/>
        <v/>
      </c>
      <c r="EI19" s="531" t="str">
        <f t="shared" si="13"/>
        <v/>
      </c>
      <c r="EJ19" s="10"/>
      <c r="EK19" s="10"/>
      <c r="EL19" s="10"/>
    </row>
    <row r="20" spans="1:142" s="16" customFormat="1" ht="18" customHeight="1">
      <c r="A20" s="388">
        <v>14</v>
      </c>
      <c r="B20" s="351" t="s">
        <v>93</v>
      </c>
      <c r="C20" s="288" t="s">
        <v>62</v>
      </c>
      <c r="D20" s="591">
        <v>664</v>
      </c>
      <c r="E20" s="452"/>
      <c r="F20" s="352">
        <v>1984</v>
      </c>
      <c r="G20" s="506">
        <v>39294</v>
      </c>
      <c r="H20" s="359" t="str">
        <f>CK20</f>
        <v>bdrhl tqykbZ] nks gtkj lkr</v>
      </c>
      <c r="I20" s="78" t="s">
        <v>354</v>
      </c>
      <c r="J20" s="87" t="s">
        <v>386</v>
      </c>
      <c r="K20" s="78" t="s">
        <v>418</v>
      </c>
      <c r="L20" s="405">
        <v>5</v>
      </c>
      <c r="M20" s="1142">
        <v>5</v>
      </c>
      <c r="N20" s="405">
        <v>3</v>
      </c>
      <c r="O20" s="1142">
        <v>5</v>
      </c>
      <c r="P20" s="405"/>
      <c r="Q20" s="405"/>
      <c r="R20" s="413"/>
      <c r="S20" s="413"/>
      <c r="T20" s="414"/>
      <c r="U20" s="414"/>
      <c r="V20" s="415">
        <v>5</v>
      </c>
      <c r="W20" s="415">
        <v>5</v>
      </c>
      <c r="X20" s="415">
        <v>4</v>
      </c>
      <c r="Y20" s="415">
        <v>5</v>
      </c>
      <c r="Z20" s="415"/>
      <c r="AA20" s="415"/>
      <c r="AB20" s="416">
        <v>47</v>
      </c>
      <c r="AC20" s="593">
        <v>20</v>
      </c>
      <c r="AD20" s="417"/>
      <c r="AE20" s="417"/>
      <c r="AF20" s="285" t="s">
        <v>109</v>
      </c>
      <c r="AG20" s="412" t="s">
        <v>317</v>
      </c>
      <c r="AH20" s="412" t="s">
        <v>317</v>
      </c>
      <c r="AI20" s="412">
        <v>4</v>
      </c>
      <c r="AJ20" s="412">
        <v>5</v>
      </c>
      <c r="AK20" s="412"/>
      <c r="AL20" s="412"/>
      <c r="AM20" s="413"/>
      <c r="AN20" s="413"/>
      <c r="AO20" s="414"/>
      <c r="AP20" s="414"/>
      <c r="AQ20" s="415" t="s">
        <v>317</v>
      </c>
      <c r="AR20" s="592" t="s">
        <v>317</v>
      </c>
      <c r="AS20" s="415"/>
      <c r="AT20" s="415"/>
      <c r="AU20" s="415"/>
      <c r="AV20" s="415"/>
      <c r="AW20" s="416">
        <v>16</v>
      </c>
      <c r="AX20" s="416">
        <v>20</v>
      </c>
      <c r="AY20" s="417"/>
      <c r="AZ20" s="417"/>
      <c r="BA20" s="412"/>
      <c r="BB20" s="412"/>
      <c r="BC20" s="412" t="s">
        <v>317</v>
      </c>
      <c r="BD20" s="1143" t="s">
        <v>317</v>
      </c>
      <c r="BE20" s="412"/>
      <c r="BF20" s="412"/>
      <c r="BG20" s="413">
        <v>31</v>
      </c>
      <c r="BH20" s="413">
        <v>18</v>
      </c>
      <c r="BI20" s="414"/>
      <c r="BJ20" s="414"/>
      <c r="BK20" s="415">
        <v>5</v>
      </c>
      <c r="BL20" s="592">
        <v>5</v>
      </c>
      <c r="BM20" s="415">
        <v>5</v>
      </c>
      <c r="BN20" s="592">
        <v>5</v>
      </c>
      <c r="BO20" s="415"/>
      <c r="BP20" s="415"/>
      <c r="BQ20" s="416">
        <v>48</v>
      </c>
      <c r="BR20" s="416">
        <v>19</v>
      </c>
      <c r="BS20" s="417"/>
      <c r="BT20" s="417"/>
      <c r="BU20" s="412"/>
      <c r="BV20" s="412"/>
      <c r="BW20" s="412"/>
      <c r="BX20" s="412"/>
      <c r="BY20" s="412"/>
      <c r="BZ20" s="415"/>
      <c r="CA20" s="415"/>
      <c r="CB20" s="415"/>
      <c r="CC20" s="415"/>
      <c r="CD20" s="415"/>
      <c r="CE20" s="412"/>
      <c r="CF20" s="412"/>
      <c r="CG20" s="412"/>
      <c r="CH20" s="412"/>
      <c r="CI20" s="387"/>
      <c r="CJ20" s="368"/>
      <c r="CK20" s="237" t="str">
        <f>IF(DOB!C20="","",DOB!C20)</f>
        <v>bdrhl tqykbZ] nks gtkj lkr</v>
      </c>
      <c r="CL20" s="300" t="s">
        <v>162</v>
      </c>
      <c r="CM20" s="249"/>
      <c r="CN20" s="249"/>
      <c r="CO20" s="526">
        <f t="shared" si="3"/>
        <v>10</v>
      </c>
      <c r="CP20" s="516"/>
      <c r="CQ20" s="526">
        <f t="shared" si="4"/>
        <v>22</v>
      </c>
      <c r="CR20" s="527"/>
      <c r="CS20" s="526">
        <f t="shared" si="5"/>
        <v>25</v>
      </c>
      <c r="CT20" s="527"/>
      <c r="CU20" s="526">
        <f t="shared" si="6"/>
        <v>26</v>
      </c>
      <c r="CV20" s="527"/>
      <c r="CW20" s="526" t="str">
        <f t="shared" si="7"/>
        <v/>
      </c>
      <c r="CX20" s="527"/>
      <c r="CY20" s="526" t="str">
        <f t="shared" si="8"/>
        <v/>
      </c>
      <c r="CZ20" s="527"/>
      <c r="DA20" s="526" t="str">
        <f t="shared" si="9"/>
        <v/>
      </c>
      <c r="DB20" s="527"/>
      <c r="DC20" s="526" t="str">
        <f t="shared" si="10"/>
        <v/>
      </c>
      <c r="DD20" s="527"/>
      <c r="DE20" s="526" t="str">
        <f t="shared" si="11"/>
        <v/>
      </c>
      <c r="DF20" s="527"/>
      <c r="DG20" s="526" t="str">
        <f t="shared" si="12"/>
        <v/>
      </c>
      <c r="DH20" s="527"/>
      <c r="DI20" s="526" t="str">
        <f t="shared" si="12"/>
        <v/>
      </c>
      <c r="DJ20" s="527"/>
      <c r="DK20" s="526" t="str">
        <f t="shared" si="12"/>
        <v/>
      </c>
      <c r="DL20" s="527"/>
      <c r="DM20" s="528"/>
      <c r="DN20" s="529">
        <f t="shared" si="0"/>
        <v>32</v>
      </c>
      <c r="DO20" s="530" t="str">
        <f t="shared" si="0"/>
        <v/>
      </c>
      <c r="DP20" s="303">
        <f t="shared" si="1"/>
        <v>57</v>
      </c>
      <c r="DQ20" s="530" t="str">
        <f t="shared" si="1"/>
        <v/>
      </c>
      <c r="DR20" s="303">
        <f t="shared" si="1"/>
        <v>83</v>
      </c>
      <c r="DS20" s="530" t="str">
        <f t="shared" si="1"/>
        <v/>
      </c>
      <c r="DT20" s="303" t="str">
        <f t="shared" si="1"/>
        <v/>
      </c>
      <c r="DU20" s="530" t="str">
        <f t="shared" si="1"/>
        <v/>
      </c>
      <c r="DV20" s="303" t="str">
        <f t="shared" si="1"/>
        <v/>
      </c>
      <c r="DW20" s="530" t="str">
        <f t="shared" si="1"/>
        <v/>
      </c>
      <c r="DX20" s="303" t="str">
        <f t="shared" si="1"/>
        <v/>
      </c>
      <c r="DY20" s="530" t="str">
        <f t="shared" si="1"/>
        <v/>
      </c>
      <c r="DZ20" s="303" t="str">
        <f t="shared" si="2"/>
        <v/>
      </c>
      <c r="EA20" s="530" t="str">
        <f t="shared" si="2"/>
        <v/>
      </c>
      <c r="EB20" s="303" t="str">
        <f t="shared" si="2"/>
        <v/>
      </c>
      <c r="EC20" s="530" t="str">
        <f t="shared" si="2"/>
        <v/>
      </c>
      <c r="ED20" s="303" t="str">
        <f t="shared" si="2"/>
        <v/>
      </c>
      <c r="EE20" s="530" t="str">
        <f t="shared" si="2"/>
        <v/>
      </c>
      <c r="EF20" s="303" t="str">
        <f t="shared" si="2"/>
        <v/>
      </c>
      <c r="EG20" s="530" t="str">
        <f t="shared" si="2"/>
        <v/>
      </c>
      <c r="EH20" s="303" t="str">
        <f t="shared" si="2"/>
        <v/>
      </c>
      <c r="EI20" s="531" t="str">
        <f t="shared" si="13"/>
        <v/>
      </c>
      <c r="EJ20" s="10"/>
      <c r="EK20" s="10"/>
      <c r="EL20" s="10"/>
    </row>
    <row r="21" spans="1:142" s="16" customFormat="1" ht="18" customHeight="1">
      <c r="A21" s="388">
        <v>15</v>
      </c>
      <c r="B21" s="351" t="s">
        <v>91</v>
      </c>
      <c r="C21" s="288" t="s">
        <v>62</v>
      </c>
      <c r="D21" s="590">
        <v>665</v>
      </c>
      <c r="E21" s="452"/>
      <c r="F21" s="352">
        <v>1966</v>
      </c>
      <c r="G21" s="506">
        <v>39319</v>
      </c>
      <c r="H21" s="359" t="str">
        <f>CK21</f>
        <v>iPphl vxLr] nks gtkj lkr</v>
      </c>
      <c r="I21" s="78" t="s">
        <v>355</v>
      </c>
      <c r="J21" s="87" t="s">
        <v>387</v>
      </c>
      <c r="K21" s="78" t="s">
        <v>419</v>
      </c>
      <c r="L21" s="405">
        <v>4</v>
      </c>
      <c r="M21" s="1142">
        <v>5</v>
      </c>
      <c r="N21" s="405">
        <v>5</v>
      </c>
      <c r="O21" s="1142">
        <v>5</v>
      </c>
      <c r="P21" s="405"/>
      <c r="Q21" s="405"/>
      <c r="R21" s="413"/>
      <c r="S21" s="413"/>
      <c r="T21" s="414"/>
      <c r="U21" s="414"/>
      <c r="V21" s="415">
        <v>5</v>
      </c>
      <c r="W21" s="415">
        <v>5</v>
      </c>
      <c r="X21" s="415">
        <v>5</v>
      </c>
      <c r="Y21" s="415">
        <v>5</v>
      </c>
      <c r="Z21" s="415"/>
      <c r="AA21" s="415"/>
      <c r="AB21" s="416">
        <v>50</v>
      </c>
      <c r="AC21" s="593">
        <v>20</v>
      </c>
      <c r="AD21" s="417"/>
      <c r="AE21" s="417"/>
      <c r="AF21" s="285" t="s">
        <v>109</v>
      </c>
      <c r="AG21" s="412">
        <v>5</v>
      </c>
      <c r="AH21" s="412">
        <v>5</v>
      </c>
      <c r="AI21" s="412">
        <v>4</v>
      </c>
      <c r="AJ21" s="412">
        <v>5</v>
      </c>
      <c r="AK21" s="412"/>
      <c r="AL21" s="412"/>
      <c r="AM21" s="413"/>
      <c r="AN21" s="413"/>
      <c r="AO21" s="414"/>
      <c r="AP21" s="414"/>
      <c r="AQ21" s="415">
        <v>5</v>
      </c>
      <c r="AR21" s="592">
        <v>5</v>
      </c>
      <c r="AS21" s="415"/>
      <c r="AT21" s="415"/>
      <c r="AU21" s="415"/>
      <c r="AV21" s="415"/>
      <c r="AW21" s="416">
        <v>30</v>
      </c>
      <c r="AX21" s="416">
        <v>20</v>
      </c>
      <c r="AY21" s="417"/>
      <c r="AZ21" s="417"/>
      <c r="BA21" s="412"/>
      <c r="BB21" s="412"/>
      <c r="BC21" s="412">
        <v>3</v>
      </c>
      <c r="BD21" s="1143">
        <v>5</v>
      </c>
      <c r="BE21" s="412"/>
      <c r="BF21" s="412"/>
      <c r="BG21" s="413">
        <v>43</v>
      </c>
      <c r="BH21" s="413">
        <v>20</v>
      </c>
      <c r="BI21" s="414"/>
      <c r="BJ21" s="414"/>
      <c r="BK21" s="415">
        <v>5</v>
      </c>
      <c r="BL21" s="592">
        <v>5</v>
      </c>
      <c r="BM21" s="415">
        <v>5</v>
      </c>
      <c r="BN21" s="592">
        <v>5</v>
      </c>
      <c r="BO21" s="415"/>
      <c r="BP21" s="415"/>
      <c r="BQ21" s="416">
        <v>50</v>
      </c>
      <c r="BR21" s="416">
        <v>20</v>
      </c>
      <c r="BS21" s="417"/>
      <c r="BT21" s="417"/>
      <c r="BU21" s="412"/>
      <c r="BV21" s="412"/>
      <c r="BW21" s="412"/>
      <c r="BX21" s="412"/>
      <c r="BY21" s="412"/>
      <c r="BZ21" s="415"/>
      <c r="CA21" s="415"/>
      <c r="CB21" s="415"/>
      <c r="CC21" s="415"/>
      <c r="CD21" s="415"/>
      <c r="CE21" s="412"/>
      <c r="CF21" s="412"/>
      <c r="CG21" s="412"/>
      <c r="CH21" s="412"/>
      <c r="CI21" s="387"/>
      <c r="CJ21" s="368"/>
      <c r="CK21" s="237" t="str">
        <f>IF(DOB!C21="","",DOB!C21)</f>
        <v>iPphl vxLr] nks gtkj lkr</v>
      </c>
      <c r="CL21" s="300" t="s">
        <v>163</v>
      </c>
      <c r="CM21" s="249"/>
      <c r="CN21" s="249"/>
      <c r="CO21" s="526">
        <f t="shared" si="3"/>
        <v>10</v>
      </c>
      <c r="CP21" s="516"/>
      <c r="CQ21" s="526">
        <f t="shared" si="4"/>
        <v>22</v>
      </c>
      <c r="CR21" s="527"/>
      <c r="CS21" s="526">
        <f t="shared" si="5"/>
        <v>25</v>
      </c>
      <c r="CT21" s="527"/>
      <c r="CU21" s="526">
        <f t="shared" si="6"/>
        <v>26</v>
      </c>
      <c r="CV21" s="527"/>
      <c r="CW21" s="526" t="str">
        <f t="shared" si="7"/>
        <v/>
      </c>
      <c r="CX21" s="527"/>
      <c r="CY21" s="526" t="str">
        <f t="shared" si="8"/>
        <v/>
      </c>
      <c r="CZ21" s="527"/>
      <c r="DA21" s="526" t="str">
        <f t="shared" si="9"/>
        <v/>
      </c>
      <c r="DB21" s="527"/>
      <c r="DC21" s="526" t="str">
        <f t="shared" si="10"/>
        <v/>
      </c>
      <c r="DD21" s="527"/>
      <c r="DE21" s="526" t="str">
        <f t="shared" si="11"/>
        <v/>
      </c>
      <c r="DF21" s="527"/>
      <c r="DG21" s="526" t="str">
        <f t="shared" si="12"/>
        <v/>
      </c>
      <c r="DH21" s="527"/>
      <c r="DI21" s="526" t="str">
        <f t="shared" si="12"/>
        <v/>
      </c>
      <c r="DJ21" s="527"/>
      <c r="DK21" s="526" t="str">
        <f t="shared" si="12"/>
        <v/>
      </c>
      <c r="DL21" s="527"/>
      <c r="DM21" s="528"/>
      <c r="DN21" s="529">
        <f t="shared" si="0"/>
        <v>32</v>
      </c>
      <c r="DO21" s="530" t="str">
        <f t="shared" si="0"/>
        <v/>
      </c>
      <c r="DP21" s="303">
        <f t="shared" si="1"/>
        <v>57</v>
      </c>
      <c r="DQ21" s="530" t="str">
        <f t="shared" si="1"/>
        <v/>
      </c>
      <c r="DR21" s="303">
        <f t="shared" si="1"/>
        <v>83</v>
      </c>
      <c r="DS21" s="530" t="str">
        <f t="shared" si="1"/>
        <v/>
      </c>
      <c r="DT21" s="303" t="str">
        <f t="shared" si="1"/>
        <v/>
      </c>
      <c r="DU21" s="530" t="str">
        <f t="shared" si="1"/>
        <v/>
      </c>
      <c r="DV21" s="303" t="str">
        <f t="shared" si="1"/>
        <v/>
      </c>
      <c r="DW21" s="530" t="str">
        <f t="shared" si="1"/>
        <v/>
      </c>
      <c r="DX21" s="303" t="str">
        <f t="shared" si="1"/>
        <v/>
      </c>
      <c r="DY21" s="530" t="str">
        <f t="shared" si="1"/>
        <v/>
      </c>
      <c r="DZ21" s="303" t="str">
        <f t="shared" si="2"/>
        <v/>
      </c>
      <c r="EA21" s="530" t="str">
        <f t="shared" si="2"/>
        <v/>
      </c>
      <c r="EB21" s="303" t="str">
        <f t="shared" si="2"/>
        <v/>
      </c>
      <c r="EC21" s="530" t="str">
        <f t="shared" si="2"/>
        <v/>
      </c>
      <c r="ED21" s="303" t="str">
        <f t="shared" si="2"/>
        <v/>
      </c>
      <c r="EE21" s="530" t="str">
        <f t="shared" si="2"/>
        <v/>
      </c>
      <c r="EF21" s="303" t="str">
        <f t="shared" si="2"/>
        <v/>
      </c>
      <c r="EG21" s="530" t="str">
        <f t="shared" si="2"/>
        <v/>
      </c>
      <c r="EH21" s="303" t="str">
        <f t="shared" si="2"/>
        <v/>
      </c>
      <c r="EI21" s="531" t="str">
        <f t="shared" si="13"/>
        <v/>
      </c>
      <c r="EJ21" s="10"/>
      <c r="EK21" s="10"/>
      <c r="EL21" s="10"/>
    </row>
    <row r="22" spans="1:142" s="16" customFormat="1" ht="18" customHeight="1">
      <c r="A22" s="388">
        <v>16</v>
      </c>
      <c r="B22" s="351" t="s">
        <v>91</v>
      </c>
      <c r="C22" s="288" t="s">
        <v>62</v>
      </c>
      <c r="D22" s="591">
        <v>666</v>
      </c>
      <c r="E22" s="353"/>
      <c r="F22" s="352">
        <v>2029</v>
      </c>
      <c r="G22" s="506">
        <v>38680</v>
      </c>
      <c r="H22" s="359" t="str">
        <f t="shared" ref="H22:H31" si="15">CK22</f>
        <v>pkSchl uoEcj] nks gtkj ikap</v>
      </c>
      <c r="I22" s="78" t="s">
        <v>356</v>
      </c>
      <c r="J22" s="87" t="s">
        <v>388</v>
      </c>
      <c r="K22" s="78" t="s">
        <v>420</v>
      </c>
      <c r="L22" s="405">
        <v>3</v>
      </c>
      <c r="M22" s="1142">
        <v>5</v>
      </c>
      <c r="N22" s="405">
        <v>3</v>
      </c>
      <c r="O22" s="1142">
        <v>5</v>
      </c>
      <c r="P22" s="405"/>
      <c r="Q22" s="405"/>
      <c r="R22" s="285"/>
      <c r="S22" s="285"/>
      <c r="T22" s="285"/>
      <c r="U22" s="285"/>
      <c r="V22" s="288">
        <v>3</v>
      </c>
      <c r="W22" s="288">
        <v>5</v>
      </c>
      <c r="X22" s="288">
        <v>4</v>
      </c>
      <c r="Y22" s="288">
        <v>5</v>
      </c>
      <c r="Z22" s="288"/>
      <c r="AA22" s="288"/>
      <c r="AB22" s="289">
        <v>22</v>
      </c>
      <c r="AC22" s="593">
        <v>20</v>
      </c>
      <c r="AD22" s="290"/>
      <c r="AE22" s="290"/>
      <c r="AF22" s="285" t="s">
        <v>109</v>
      </c>
      <c r="AG22" s="285">
        <v>3</v>
      </c>
      <c r="AH22" s="285">
        <v>5</v>
      </c>
      <c r="AI22" s="285">
        <v>3</v>
      </c>
      <c r="AJ22" s="285">
        <v>5</v>
      </c>
      <c r="AK22" s="285"/>
      <c r="AL22" s="285"/>
      <c r="AM22" s="285"/>
      <c r="AN22" s="285"/>
      <c r="AO22" s="285"/>
      <c r="AP22" s="285"/>
      <c r="AQ22" s="288">
        <v>2</v>
      </c>
      <c r="AR22" s="592">
        <v>5</v>
      </c>
      <c r="AS22" s="288"/>
      <c r="AT22" s="288"/>
      <c r="AU22" s="288"/>
      <c r="AV22" s="288"/>
      <c r="AW22" s="289">
        <v>15</v>
      </c>
      <c r="AX22" s="289">
        <v>18</v>
      </c>
      <c r="AY22" s="290"/>
      <c r="AZ22" s="290"/>
      <c r="BA22" s="285"/>
      <c r="BB22" s="285"/>
      <c r="BC22" s="285">
        <v>0</v>
      </c>
      <c r="BD22" s="1143">
        <v>5</v>
      </c>
      <c r="BE22" s="285"/>
      <c r="BF22" s="285"/>
      <c r="BG22" s="285">
        <v>25</v>
      </c>
      <c r="BH22" s="285">
        <v>15</v>
      </c>
      <c r="BI22" s="285"/>
      <c r="BJ22" s="285"/>
      <c r="BK22" s="288">
        <v>4</v>
      </c>
      <c r="BL22" s="592">
        <v>5</v>
      </c>
      <c r="BM22" s="288">
        <v>2</v>
      </c>
      <c r="BN22" s="592">
        <v>5</v>
      </c>
      <c r="BO22" s="288"/>
      <c r="BP22" s="288"/>
      <c r="BQ22" s="289">
        <v>40</v>
      </c>
      <c r="BR22" s="289">
        <v>19</v>
      </c>
      <c r="BS22" s="290"/>
      <c r="BT22" s="290"/>
      <c r="BU22" s="285"/>
      <c r="BV22" s="285"/>
      <c r="BW22" s="285"/>
      <c r="BX22" s="285"/>
      <c r="BY22" s="285"/>
      <c r="BZ22" s="288"/>
      <c r="CA22" s="288"/>
      <c r="CB22" s="288"/>
      <c r="CC22" s="288"/>
      <c r="CD22" s="288"/>
      <c r="CE22" s="285"/>
      <c r="CF22" s="285"/>
      <c r="CG22" s="285"/>
      <c r="CH22" s="285"/>
      <c r="CI22" s="387"/>
      <c r="CJ22" s="368"/>
      <c r="CK22" s="237" t="str">
        <f>IF(DOB!C22="","",DOB!C22)</f>
        <v>pkSchl uoEcj] nks gtkj ikap</v>
      </c>
      <c r="CL22" s="300" t="s">
        <v>48</v>
      </c>
      <c r="CM22" s="249"/>
      <c r="CN22" s="249"/>
      <c r="CO22" s="526">
        <f t="shared" si="3"/>
        <v>10</v>
      </c>
      <c r="CP22" s="516"/>
      <c r="CQ22" s="526">
        <f t="shared" si="4"/>
        <v>22</v>
      </c>
      <c r="CR22" s="527"/>
      <c r="CS22" s="526">
        <f t="shared" si="5"/>
        <v>25</v>
      </c>
      <c r="CT22" s="527"/>
      <c r="CU22" s="526">
        <f t="shared" si="6"/>
        <v>26</v>
      </c>
      <c r="CV22" s="527"/>
      <c r="CW22" s="526" t="str">
        <f t="shared" si="7"/>
        <v/>
      </c>
      <c r="CX22" s="527"/>
      <c r="CY22" s="526" t="str">
        <f t="shared" si="8"/>
        <v/>
      </c>
      <c r="CZ22" s="527"/>
      <c r="DA22" s="526" t="str">
        <f t="shared" si="9"/>
        <v/>
      </c>
      <c r="DB22" s="527"/>
      <c r="DC22" s="526" t="str">
        <f t="shared" si="10"/>
        <v/>
      </c>
      <c r="DD22" s="527"/>
      <c r="DE22" s="526" t="str">
        <f t="shared" si="11"/>
        <v/>
      </c>
      <c r="DF22" s="527"/>
      <c r="DG22" s="526" t="str">
        <f t="shared" si="12"/>
        <v/>
      </c>
      <c r="DH22" s="527"/>
      <c r="DI22" s="526" t="str">
        <f t="shared" si="12"/>
        <v/>
      </c>
      <c r="DJ22" s="527"/>
      <c r="DK22" s="526" t="str">
        <f t="shared" si="12"/>
        <v/>
      </c>
      <c r="DL22" s="527"/>
      <c r="DM22" s="528"/>
      <c r="DN22" s="529">
        <f t="shared" ref="DN22:DO85" si="16">IF(CQ22="","",SUM(CO22,CQ22))</f>
        <v>32</v>
      </c>
      <c r="DO22" s="530" t="str">
        <f t="shared" si="16"/>
        <v/>
      </c>
      <c r="DP22" s="303">
        <f t="shared" ref="DP22:EE37" si="17">IF(CS22="","",SUM(DN22,CS22))</f>
        <v>57</v>
      </c>
      <c r="DQ22" s="530" t="str">
        <f t="shared" si="17"/>
        <v/>
      </c>
      <c r="DR22" s="303">
        <f t="shared" si="17"/>
        <v>83</v>
      </c>
      <c r="DS22" s="530" t="str">
        <f t="shared" si="17"/>
        <v/>
      </c>
      <c r="DT22" s="303" t="str">
        <f t="shared" si="17"/>
        <v/>
      </c>
      <c r="DU22" s="530" t="str">
        <f t="shared" si="17"/>
        <v/>
      </c>
      <c r="DV22" s="303" t="str">
        <f t="shared" si="17"/>
        <v/>
      </c>
      <c r="DW22" s="530" t="str">
        <f t="shared" si="17"/>
        <v/>
      </c>
      <c r="DX22" s="303" t="str">
        <f t="shared" si="17"/>
        <v/>
      </c>
      <c r="DY22" s="530" t="str">
        <f t="shared" si="17"/>
        <v/>
      </c>
      <c r="DZ22" s="303" t="str">
        <f t="shared" si="17"/>
        <v/>
      </c>
      <c r="EA22" s="530" t="str">
        <f t="shared" si="17"/>
        <v/>
      </c>
      <c r="EB22" s="303" t="str">
        <f t="shared" si="17"/>
        <v/>
      </c>
      <c r="EC22" s="530" t="str">
        <f t="shared" si="17"/>
        <v/>
      </c>
      <c r="ED22" s="303" t="str">
        <f t="shared" si="17"/>
        <v/>
      </c>
      <c r="EE22" s="530" t="str">
        <f t="shared" si="17"/>
        <v/>
      </c>
      <c r="EF22" s="303" t="str">
        <f t="shared" ref="EF22:EH85" si="18">IF(DI22="","",SUM(ED22,DI22))</f>
        <v/>
      </c>
      <c r="EG22" s="530" t="str">
        <f t="shared" si="18"/>
        <v/>
      </c>
      <c r="EH22" s="303" t="str">
        <f t="shared" si="18"/>
        <v/>
      </c>
      <c r="EI22" s="531" t="str">
        <f t="shared" si="13"/>
        <v/>
      </c>
      <c r="EJ22" s="10"/>
      <c r="EK22" s="10"/>
      <c r="EL22" s="10"/>
    </row>
    <row r="23" spans="1:142" s="16" customFormat="1" ht="18" customHeight="1">
      <c r="A23" s="388">
        <v>17</v>
      </c>
      <c r="B23" s="351" t="s">
        <v>91</v>
      </c>
      <c r="C23" s="288" t="s">
        <v>62</v>
      </c>
      <c r="D23" s="590">
        <v>667</v>
      </c>
      <c r="E23" s="353"/>
      <c r="F23" s="352">
        <v>2176</v>
      </c>
      <c r="G23" s="506">
        <v>39268</v>
      </c>
      <c r="H23" s="359" t="str">
        <f t="shared" si="15"/>
        <v>ikap tqykbZ] nks gtkj lkr</v>
      </c>
      <c r="I23" s="78" t="s">
        <v>357</v>
      </c>
      <c r="J23" s="87" t="s">
        <v>389</v>
      </c>
      <c r="K23" s="78" t="s">
        <v>421</v>
      </c>
      <c r="L23" s="405">
        <v>3</v>
      </c>
      <c r="M23" s="1142">
        <v>5</v>
      </c>
      <c r="N23" s="405">
        <v>3</v>
      </c>
      <c r="O23" s="1142">
        <v>5</v>
      </c>
      <c r="P23" s="405"/>
      <c r="Q23" s="405"/>
      <c r="R23" s="285"/>
      <c r="S23" s="285"/>
      <c r="T23" s="285"/>
      <c r="U23" s="285"/>
      <c r="V23" s="288">
        <v>5</v>
      </c>
      <c r="W23" s="288">
        <v>5</v>
      </c>
      <c r="X23" s="288">
        <v>3</v>
      </c>
      <c r="Y23" s="288">
        <v>5</v>
      </c>
      <c r="Z23" s="288"/>
      <c r="AA23" s="288"/>
      <c r="AB23" s="289">
        <v>44</v>
      </c>
      <c r="AC23" s="593">
        <v>20</v>
      </c>
      <c r="AD23" s="290"/>
      <c r="AE23" s="290"/>
      <c r="AF23" s="285" t="s">
        <v>109</v>
      </c>
      <c r="AG23" s="285">
        <v>5</v>
      </c>
      <c r="AH23" s="285">
        <v>5</v>
      </c>
      <c r="AI23" s="285">
        <v>2</v>
      </c>
      <c r="AJ23" s="285">
        <v>5</v>
      </c>
      <c r="AK23" s="285"/>
      <c r="AL23" s="285"/>
      <c r="AM23" s="285"/>
      <c r="AN23" s="285"/>
      <c r="AO23" s="285"/>
      <c r="AP23" s="285"/>
      <c r="AQ23" s="288">
        <v>3</v>
      </c>
      <c r="AR23" s="592">
        <v>5</v>
      </c>
      <c r="AS23" s="288"/>
      <c r="AT23" s="288"/>
      <c r="AU23" s="288"/>
      <c r="AV23" s="288"/>
      <c r="AW23" s="289">
        <v>22</v>
      </c>
      <c r="AX23" s="289">
        <v>16</v>
      </c>
      <c r="AY23" s="290"/>
      <c r="AZ23" s="290"/>
      <c r="BA23" s="285"/>
      <c r="BB23" s="285"/>
      <c r="BC23" s="285">
        <v>0</v>
      </c>
      <c r="BD23" s="1143">
        <v>5</v>
      </c>
      <c r="BE23" s="285"/>
      <c r="BF23" s="285"/>
      <c r="BG23" s="285">
        <v>42</v>
      </c>
      <c r="BH23" s="285">
        <v>20</v>
      </c>
      <c r="BI23" s="285"/>
      <c r="BJ23" s="285"/>
      <c r="BK23" s="288">
        <v>4</v>
      </c>
      <c r="BL23" s="592">
        <v>5</v>
      </c>
      <c r="BM23" s="288">
        <v>3</v>
      </c>
      <c r="BN23" s="592">
        <v>5</v>
      </c>
      <c r="BO23" s="288"/>
      <c r="BP23" s="288"/>
      <c r="BQ23" s="289">
        <v>47</v>
      </c>
      <c r="BR23" s="289">
        <v>20</v>
      </c>
      <c r="BS23" s="290"/>
      <c r="BT23" s="290"/>
      <c r="BU23" s="285"/>
      <c r="BV23" s="285"/>
      <c r="BW23" s="285"/>
      <c r="BX23" s="285"/>
      <c r="BY23" s="285"/>
      <c r="BZ23" s="288"/>
      <c r="CA23" s="288"/>
      <c r="CB23" s="288"/>
      <c r="CC23" s="288"/>
      <c r="CD23" s="288"/>
      <c r="CE23" s="285"/>
      <c r="CF23" s="285"/>
      <c r="CG23" s="285"/>
      <c r="CH23" s="285"/>
      <c r="CI23" s="387"/>
      <c r="CJ23" s="368"/>
      <c r="CK23" s="237" t="str">
        <f>IF(DOB!C23="","",DOB!C23)</f>
        <v>ikap tqykbZ] nks gtkj lkr</v>
      </c>
      <c r="CL23" s="300" t="s">
        <v>164</v>
      </c>
      <c r="CM23" s="249"/>
      <c r="CN23" s="249"/>
      <c r="CO23" s="526">
        <f t="shared" si="3"/>
        <v>10</v>
      </c>
      <c r="CP23" s="516"/>
      <c r="CQ23" s="526">
        <f t="shared" si="4"/>
        <v>22</v>
      </c>
      <c r="CR23" s="527"/>
      <c r="CS23" s="526">
        <f t="shared" si="5"/>
        <v>25</v>
      </c>
      <c r="CT23" s="527"/>
      <c r="CU23" s="526">
        <f t="shared" si="6"/>
        <v>26</v>
      </c>
      <c r="CV23" s="527"/>
      <c r="CW23" s="526" t="str">
        <f t="shared" si="7"/>
        <v/>
      </c>
      <c r="CX23" s="527"/>
      <c r="CY23" s="526" t="str">
        <f t="shared" si="8"/>
        <v/>
      </c>
      <c r="CZ23" s="527"/>
      <c r="DA23" s="526" t="str">
        <f t="shared" si="9"/>
        <v/>
      </c>
      <c r="DB23" s="527"/>
      <c r="DC23" s="526" t="str">
        <f t="shared" si="10"/>
        <v/>
      </c>
      <c r="DD23" s="527"/>
      <c r="DE23" s="526" t="str">
        <f t="shared" si="11"/>
        <v/>
      </c>
      <c r="DF23" s="527"/>
      <c r="DG23" s="526" t="str">
        <f t="shared" si="12"/>
        <v/>
      </c>
      <c r="DH23" s="527"/>
      <c r="DI23" s="526" t="str">
        <f t="shared" si="12"/>
        <v/>
      </c>
      <c r="DJ23" s="527"/>
      <c r="DK23" s="526" t="str">
        <f t="shared" si="12"/>
        <v/>
      </c>
      <c r="DL23" s="527"/>
      <c r="DM23" s="528"/>
      <c r="DN23" s="529">
        <f t="shared" si="16"/>
        <v>32</v>
      </c>
      <c r="DO23" s="530" t="str">
        <f t="shared" si="16"/>
        <v/>
      </c>
      <c r="DP23" s="303">
        <f t="shared" si="17"/>
        <v>57</v>
      </c>
      <c r="DQ23" s="530" t="str">
        <f t="shared" si="17"/>
        <v/>
      </c>
      <c r="DR23" s="303">
        <f t="shared" si="17"/>
        <v>83</v>
      </c>
      <c r="DS23" s="530" t="str">
        <f t="shared" si="17"/>
        <v/>
      </c>
      <c r="DT23" s="303" t="str">
        <f t="shared" si="17"/>
        <v/>
      </c>
      <c r="DU23" s="530" t="str">
        <f t="shared" si="17"/>
        <v/>
      </c>
      <c r="DV23" s="303" t="str">
        <f t="shared" si="17"/>
        <v/>
      </c>
      <c r="DW23" s="530" t="str">
        <f t="shared" si="17"/>
        <v/>
      </c>
      <c r="DX23" s="303" t="str">
        <f t="shared" si="17"/>
        <v/>
      </c>
      <c r="DY23" s="530" t="str">
        <f t="shared" si="17"/>
        <v/>
      </c>
      <c r="DZ23" s="303" t="str">
        <f t="shared" si="17"/>
        <v/>
      </c>
      <c r="EA23" s="530" t="str">
        <f t="shared" si="17"/>
        <v/>
      </c>
      <c r="EB23" s="303" t="str">
        <f t="shared" si="17"/>
        <v/>
      </c>
      <c r="EC23" s="530" t="str">
        <f t="shared" si="17"/>
        <v/>
      </c>
      <c r="ED23" s="303" t="str">
        <f t="shared" si="17"/>
        <v/>
      </c>
      <c r="EE23" s="530" t="str">
        <f t="shared" si="17"/>
        <v/>
      </c>
      <c r="EF23" s="303" t="str">
        <f t="shared" si="18"/>
        <v/>
      </c>
      <c r="EG23" s="530" t="str">
        <f t="shared" si="18"/>
        <v/>
      </c>
      <c r="EH23" s="303" t="str">
        <f t="shared" si="18"/>
        <v/>
      </c>
      <c r="EI23" s="531" t="str">
        <f t="shared" si="13"/>
        <v/>
      </c>
      <c r="EJ23" s="10"/>
      <c r="EK23" s="10"/>
      <c r="EL23" s="10"/>
    </row>
    <row r="24" spans="1:142" s="16" customFormat="1" ht="18" customHeight="1">
      <c r="A24" s="388">
        <v>18</v>
      </c>
      <c r="B24" s="351" t="s">
        <v>91</v>
      </c>
      <c r="C24" s="288" t="s">
        <v>62</v>
      </c>
      <c r="D24" s="591">
        <v>668</v>
      </c>
      <c r="E24" s="353"/>
      <c r="F24" s="352">
        <v>1967</v>
      </c>
      <c r="G24" s="506">
        <v>38878</v>
      </c>
      <c r="H24" s="359" t="str">
        <f t="shared" si="15"/>
        <v>nl twu] nks gtkj N%</v>
      </c>
      <c r="I24" s="78" t="s">
        <v>358</v>
      </c>
      <c r="J24" s="87" t="s">
        <v>390</v>
      </c>
      <c r="K24" s="78" t="s">
        <v>422</v>
      </c>
      <c r="L24" s="405">
        <v>4</v>
      </c>
      <c r="M24" s="1142">
        <v>5</v>
      </c>
      <c r="N24" s="405">
        <v>4</v>
      </c>
      <c r="O24" s="1142">
        <v>5</v>
      </c>
      <c r="P24" s="405"/>
      <c r="Q24" s="405"/>
      <c r="R24" s="285"/>
      <c r="S24" s="285"/>
      <c r="T24" s="285"/>
      <c r="U24" s="285"/>
      <c r="V24" s="288">
        <v>2</v>
      </c>
      <c r="W24" s="288">
        <v>5</v>
      </c>
      <c r="X24" s="288">
        <v>3</v>
      </c>
      <c r="Y24" s="288">
        <v>5</v>
      </c>
      <c r="Z24" s="288"/>
      <c r="AA24" s="288"/>
      <c r="AB24" s="289">
        <v>29</v>
      </c>
      <c r="AC24" s="593">
        <v>20</v>
      </c>
      <c r="AD24" s="290"/>
      <c r="AE24" s="290"/>
      <c r="AF24" s="285" t="s">
        <v>109</v>
      </c>
      <c r="AG24" s="285">
        <v>3</v>
      </c>
      <c r="AH24" s="285">
        <v>5</v>
      </c>
      <c r="AI24" s="285">
        <v>4</v>
      </c>
      <c r="AJ24" s="285">
        <v>5</v>
      </c>
      <c r="AK24" s="285"/>
      <c r="AL24" s="285"/>
      <c r="AM24" s="285"/>
      <c r="AN24" s="285"/>
      <c r="AO24" s="285"/>
      <c r="AP24" s="285"/>
      <c r="AQ24" s="288">
        <v>2</v>
      </c>
      <c r="AR24" s="592">
        <v>5</v>
      </c>
      <c r="AS24" s="288"/>
      <c r="AT24" s="288"/>
      <c r="AU24" s="288"/>
      <c r="AV24" s="288"/>
      <c r="AW24" s="289">
        <v>11</v>
      </c>
      <c r="AX24" s="289">
        <v>16</v>
      </c>
      <c r="AY24" s="290"/>
      <c r="AZ24" s="290"/>
      <c r="BA24" s="285"/>
      <c r="BB24" s="285"/>
      <c r="BC24" s="285">
        <v>2</v>
      </c>
      <c r="BD24" s="1143">
        <v>5</v>
      </c>
      <c r="BE24" s="285"/>
      <c r="BF24" s="285"/>
      <c r="BG24" s="285">
        <v>30</v>
      </c>
      <c r="BH24" s="285">
        <v>15</v>
      </c>
      <c r="BI24" s="285"/>
      <c r="BJ24" s="285"/>
      <c r="BK24" s="288">
        <v>3</v>
      </c>
      <c r="BL24" s="592">
        <v>5</v>
      </c>
      <c r="BM24" s="288">
        <v>5</v>
      </c>
      <c r="BN24" s="592">
        <v>5</v>
      </c>
      <c r="BO24" s="288"/>
      <c r="BP24" s="288"/>
      <c r="BQ24" s="289">
        <v>48</v>
      </c>
      <c r="BR24" s="289">
        <v>20</v>
      </c>
      <c r="BS24" s="290"/>
      <c r="BT24" s="290"/>
      <c r="BU24" s="285"/>
      <c r="BV24" s="285"/>
      <c r="BW24" s="285"/>
      <c r="BX24" s="285"/>
      <c r="BY24" s="285"/>
      <c r="BZ24" s="288"/>
      <c r="CA24" s="288"/>
      <c r="CB24" s="288"/>
      <c r="CC24" s="288"/>
      <c r="CD24" s="288"/>
      <c r="CE24" s="285"/>
      <c r="CF24" s="285"/>
      <c r="CG24" s="285"/>
      <c r="CH24" s="285"/>
      <c r="CI24" s="387"/>
      <c r="CJ24" s="368"/>
      <c r="CK24" s="237" t="str">
        <f>IF(DOB!C24="","",DOB!C24)</f>
        <v>nl twu] nks gtkj N%</v>
      </c>
      <c r="CL24" s="300" t="s">
        <v>165</v>
      </c>
      <c r="CM24" s="249"/>
      <c r="CN24" s="249"/>
      <c r="CO24" s="526">
        <f t="shared" si="3"/>
        <v>10</v>
      </c>
      <c r="CP24" s="516"/>
      <c r="CQ24" s="526">
        <f t="shared" si="4"/>
        <v>22</v>
      </c>
      <c r="CR24" s="527"/>
      <c r="CS24" s="526">
        <f t="shared" si="5"/>
        <v>25</v>
      </c>
      <c r="CT24" s="527"/>
      <c r="CU24" s="526">
        <f t="shared" si="6"/>
        <v>26</v>
      </c>
      <c r="CV24" s="527"/>
      <c r="CW24" s="526" t="str">
        <f t="shared" si="7"/>
        <v/>
      </c>
      <c r="CX24" s="527"/>
      <c r="CY24" s="526" t="str">
        <f t="shared" si="8"/>
        <v/>
      </c>
      <c r="CZ24" s="527"/>
      <c r="DA24" s="526" t="str">
        <f t="shared" si="9"/>
        <v/>
      </c>
      <c r="DB24" s="527"/>
      <c r="DC24" s="526" t="str">
        <f t="shared" si="10"/>
        <v/>
      </c>
      <c r="DD24" s="527"/>
      <c r="DE24" s="526" t="str">
        <f t="shared" si="11"/>
        <v/>
      </c>
      <c r="DF24" s="527"/>
      <c r="DG24" s="526" t="str">
        <f t="shared" si="12"/>
        <v/>
      </c>
      <c r="DH24" s="527"/>
      <c r="DI24" s="526" t="str">
        <f t="shared" si="12"/>
        <v/>
      </c>
      <c r="DJ24" s="527"/>
      <c r="DK24" s="526" t="str">
        <f t="shared" si="12"/>
        <v/>
      </c>
      <c r="DL24" s="527"/>
      <c r="DM24" s="528"/>
      <c r="DN24" s="529">
        <f t="shared" si="16"/>
        <v>32</v>
      </c>
      <c r="DO24" s="530" t="str">
        <f t="shared" si="16"/>
        <v/>
      </c>
      <c r="DP24" s="303">
        <f t="shared" si="17"/>
        <v>57</v>
      </c>
      <c r="DQ24" s="530" t="str">
        <f t="shared" si="17"/>
        <v/>
      </c>
      <c r="DR24" s="303">
        <f t="shared" si="17"/>
        <v>83</v>
      </c>
      <c r="DS24" s="530" t="str">
        <f t="shared" si="17"/>
        <v/>
      </c>
      <c r="DT24" s="303" t="str">
        <f t="shared" si="17"/>
        <v/>
      </c>
      <c r="DU24" s="530" t="str">
        <f t="shared" si="17"/>
        <v/>
      </c>
      <c r="DV24" s="303" t="str">
        <f t="shared" si="17"/>
        <v/>
      </c>
      <c r="DW24" s="530" t="str">
        <f t="shared" si="17"/>
        <v/>
      </c>
      <c r="DX24" s="303" t="str">
        <f t="shared" si="17"/>
        <v/>
      </c>
      <c r="DY24" s="530" t="str">
        <f t="shared" si="17"/>
        <v/>
      </c>
      <c r="DZ24" s="303" t="str">
        <f t="shared" si="17"/>
        <v/>
      </c>
      <c r="EA24" s="530" t="str">
        <f t="shared" si="17"/>
        <v/>
      </c>
      <c r="EB24" s="303" t="str">
        <f t="shared" si="17"/>
        <v/>
      </c>
      <c r="EC24" s="530" t="str">
        <f t="shared" si="17"/>
        <v/>
      </c>
      <c r="ED24" s="303" t="str">
        <f t="shared" si="17"/>
        <v/>
      </c>
      <c r="EE24" s="530" t="str">
        <f t="shared" si="17"/>
        <v/>
      </c>
      <c r="EF24" s="303" t="str">
        <f t="shared" si="18"/>
        <v/>
      </c>
      <c r="EG24" s="530" t="str">
        <f t="shared" si="18"/>
        <v/>
      </c>
      <c r="EH24" s="303" t="str">
        <f t="shared" si="18"/>
        <v/>
      </c>
      <c r="EI24" s="531" t="str">
        <f t="shared" si="13"/>
        <v/>
      </c>
      <c r="EJ24" s="10"/>
      <c r="EK24" s="10"/>
      <c r="EL24" s="10"/>
    </row>
    <row r="25" spans="1:142" s="16" customFormat="1" ht="18" customHeight="1">
      <c r="A25" s="388">
        <v>19</v>
      </c>
      <c r="B25" s="351" t="s">
        <v>91</v>
      </c>
      <c r="C25" s="288" t="s">
        <v>62</v>
      </c>
      <c r="D25" s="590">
        <v>669</v>
      </c>
      <c r="E25" s="353"/>
      <c r="F25" s="352">
        <v>2022</v>
      </c>
      <c r="G25" s="506">
        <v>39571</v>
      </c>
      <c r="H25" s="359" t="str">
        <f t="shared" si="15"/>
        <v>rhu ebZ] nks gtkj vkB</v>
      </c>
      <c r="I25" s="78" t="s">
        <v>359</v>
      </c>
      <c r="J25" s="87" t="s">
        <v>391</v>
      </c>
      <c r="K25" s="78" t="s">
        <v>423</v>
      </c>
      <c r="L25" s="405">
        <v>2</v>
      </c>
      <c r="M25" s="1142">
        <v>5</v>
      </c>
      <c r="N25" s="405">
        <v>2</v>
      </c>
      <c r="O25" s="1142">
        <v>5</v>
      </c>
      <c r="P25" s="405"/>
      <c r="Q25" s="405"/>
      <c r="R25" s="285"/>
      <c r="S25" s="285"/>
      <c r="T25" s="285"/>
      <c r="U25" s="285"/>
      <c r="V25" s="288">
        <v>2</v>
      </c>
      <c r="W25" s="288">
        <v>5</v>
      </c>
      <c r="X25" s="288">
        <v>2</v>
      </c>
      <c r="Y25" s="288">
        <v>5</v>
      </c>
      <c r="Z25" s="288"/>
      <c r="AA25" s="288"/>
      <c r="AB25" s="289">
        <v>20</v>
      </c>
      <c r="AC25" s="593">
        <v>20</v>
      </c>
      <c r="AD25" s="290"/>
      <c r="AE25" s="290"/>
      <c r="AF25" s="285" t="s">
        <v>109</v>
      </c>
      <c r="AG25" s="285">
        <v>3</v>
      </c>
      <c r="AH25" s="285">
        <v>5</v>
      </c>
      <c r="AI25" s="285">
        <v>2</v>
      </c>
      <c r="AJ25" s="285">
        <v>5</v>
      </c>
      <c r="AK25" s="285"/>
      <c r="AL25" s="285"/>
      <c r="AM25" s="285"/>
      <c r="AN25" s="285"/>
      <c r="AO25" s="285"/>
      <c r="AP25" s="285"/>
      <c r="AQ25" s="288">
        <v>1</v>
      </c>
      <c r="AR25" s="592">
        <v>5</v>
      </c>
      <c r="AS25" s="288"/>
      <c r="AT25" s="288"/>
      <c r="AU25" s="288"/>
      <c r="AV25" s="288"/>
      <c r="AW25" s="289">
        <v>0</v>
      </c>
      <c r="AX25" s="289">
        <v>16</v>
      </c>
      <c r="AY25" s="290"/>
      <c r="AZ25" s="290"/>
      <c r="BA25" s="285"/>
      <c r="BB25" s="285"/>
      <c r="BC25" s="285">
        <v>1</v>
      </c>
      <c r="BD25" s="1143">
        <v>5</v>
      </c>
      <c r="BE25" s="285"/>
      <c r="BF25" s="285"/>
      <c r="BG25" s="285">
        <v>17</v>
      </c>
      <c r="BH25" s="285">
        <v>14</v>
      </c>
      <c r="BI25" s="285"/>
      <c r="BJ25" s="285"/>
      <c r="BK25" s="288">
        <v>2</v>
      </c>
      <c r="BL25" s="592">
        <v>5</v>
      </c>
      <c r="BM25" s="288">
        <v>2</v>
      </c>
      <c r="BN25" s="592">
        <v>5</v>
      </c>
      <c r="BO25" s="288"/>
      <c r="BP25" s="288"/>
      <c r="BQ25" s="289">
        <v>25</v>
      </c>
      <c r="BR25" s="289">
        <v>19</v>
      </c>
      <c r="BS25" s="290"/>
      <c r="BT25" s="290"/>
      <c r="BU25" s="285"/>
      <c r="BV25" s="285"/>
      <c r="BW25" s="285"/>
      <c r="BX25" s="285"/>
      <c r="BY25" s="285"/>
      <c r="BZ25" s="288"/>
      <c r="CA25" s="288"/>
      <c r="CB25" s="288"/>
      <c r="CC25" s="288"/>
      <c r="CD25" s="288"/>
      <c r="CE25" s="285"/>
      <c r="CF25" s="285"/>
      <c r="CG25" s="285"/>
      <c r="CH25" s="285"/>
      <c r="CI25" s="387"/>
      <c r="CJ25" s="368"/>
      <c r="CK25" s="237" t="str">
        <f>IF(DOB!C25="","",DOB!C25)</f>
        <v>rhu ebZ] nks gtkj vkB</v>
      </c>
      <c r="CL25" s="299"/>
      <c r="CM25" s="249"/>
      <c r="CN25" s="249"/>
      <c r="CO25" s="526">
        <f t="shared" si="3"/>
        <v>10</v>
      </c>
      <c r="CP25" s="516"/>
      <c r="CQ25" s="526">
        <f t="shared" si="4"/>
        <v>22</v>
      </c>
      <c r="CR25" s="527"/>
      <c r="CS25" s="526">
        <f t="shared" si="5"/>
        <v>25</v>
      </c>
      <c r="CT25" s="527"/>
      <c r="CU25" s="526">
        <f t="shared" si="6"/>
        <v>26</v>
      </c>
      <c r="CV25" s="527"/>
      <c r="CW25" s="526" t="str">
        <f t="shared" si="7"/>
        <v/>
      </c>
      <c r="CX25" s="527"/>
      <c r="CY25" s="526" t="str">
        <f t="shared" si="8"/>
        <v/>
      </c>
      <c r="CZ25" s="527"/>
      <c r="DA25" s="526" t="str">
        <f t="shared" si="9"/>
        <v/>
      </c>
      <c r="DB25" s="527"/>
      <c r="DC25" s="526" t="str">
        <f t="shared" si="10"/>
        <v/>
      </c>
      <c r="DD25" s="527"/>
      <c r="DE25" s="526" t="str">
        <f t="shared" si="11"/>
        <v/>
      </c>
      <c r="DF25" s="527"/>
      <c r="DG25" s="526" t="str">
        <f t="shared" si="12"/>
        <v/>
      </c>
      <c r="DH25" s="527"/>
      <c r="DI25" s="526" t="str">
        <f t="shared" si="12"/>
        <v/>
      </c>
      <c r="DJ25" s="527"/>
      <c r="DK25" s="526" t="str">
        <f t="shared" si="12"/>
        <v/>
      </c>
      <c r="DL25" s="527"/>
      <c r="DM25" s="528"/>
      <c r="DN25" s="529">
        <f t="shared" si="16"/>
        <v>32</v>
      </c>
      <c r="DO25" s="530" t="str">
        <f t="shared" si="16"/>
        <v/>
      </c>
      <c r="DP25" s="303">
        <f t="shared" si="17"/>
        <v>57</v>
      </c>
      <c r="DQ25" s="530" t="str">
        <f t="shared" si="17"/>
        <v/>
      </c>
      <c r="DR25" s="303">
        <f t="shared" si="17"/>
        <v>83</v>
      </c>
      <c r="DS25" s="530" t="str">
        <f t="shared" si="17"/>
        <v/>
      </c>
      <c r="DT25" s="303" t="str">
        <f t="shared" si="17"/>
        <v/>
      </c>
      <c r="DU25" s="530" t="str">
        <f t="shared" si="17"/>
        <v/>
      </c>
      <c r="DV25" s="303" t="str">
        <f t="shared" si="17"/>
        <v/>
      </c>
      <c r="DW25" s="530" t="str">
        <f t="shared" si="17"/>
        <v/>
      </c>
      <c r="DX25" s="303" t="str">
        <f t="shared" si="17"/>
        <v/>
      </c>
      <c r="DY25" s="530" t="str">
        <f t="shared" si="17"/>
        <v/>
      </c>
      <c r="DZ25" s="303" t="str">
        <f t="shared" si="17"/>
        <v/>
      </c>
      <c r="EA25" s="530" t="str">
        <f t="shared" si="17"/>
        <v/>
      </c>
      <c r="EB25" s="303" t="str">
        <f t="shared" si="17"/>
        <v/>
      </c>
      <c r="EC25" s="530" t="str">
        <f t="shared" si="17"/>
        <v/>
      </c>
      <c r="ED25" s="303" t="str">
        <f t="shared" si="17"/>
        <v/>
      </c>
      <c r="EE25" s="530" t="str">
        <f t="shared" si="17"/>
        <v/>
      </c>
      <c r="EF25" s="303" t="str">
        <f t="shared" si="18"/>
        <v/>
      </c>
      <c r="EG25" s="530" t="str">
        <f t="shared" si="18"/>
        <v/>
      </c>
      <c r="EH25" s="303" t="str">
        <f t="shared" si="18"/>
        <v/>
      </c>
      <c r="EI25" s="531" t="str">
        <f t="shared" si="13"/>
        <v/>
      </c>
      <c r="EJ25" s="10"/>
      <c r="EK25" s="10"/>
      <c r="EL25" s="10"/>
    </row>
    <row r="26" spans="1:142" s="16" customFormat="1" ht="18" customHeight="1">
      <c r="A26" s="388">
        <v>20</v>
      </c>
      <c r="B26" s="351" t="s">
        <v>91</v>
      </c>
      <c r="C26" s="288" t="s">
        <v>62</v>
      </c>
      <c r="D26" s="591">
        <v>670</v>
      </c>
      <c r="E26" s="353"/>
      <c r="F26" s="352">
        <v>1986</v>
      </c>
      <c r="G26" s="506">
        <v>38975</v>
      </c>
      <c r="H26" s="359" t="str">
        <f t="shared" si="15"/>
        <v>iUnzg flrEcj] nks gtkj N%</v>
      </c>
      <c r="I26" s="78" t="s">
        <v>360</v>
      </c>
      <c r="J26" s="87" t="s">
        <v>392</v>
      </c>
      <c r="K26" s="78" t="s">
        <v>424</v>
      </c>
      <c r="L26" s="405">
        <v>2</v>
      </c>
      <c r="M26" s="1142">
        <v>5</v>
      </c>
      <c r="N26" s="405">
        <v>2</v>
      </c>
      <c r="O26" s="1142">
        <v>5</v>
      </c>
      <c r="P26" s="405"/>
      <c r="Q26" s="405"/>
      <c r="R26" s="285"/>
      <c r="S26" s="285"/>
      <c r="T26" s="285"/>
      <c r="U26" s="285"/>
      <c r="V26" s="288">
        <v>2</v>
      </c>
      <c r="W26" s="288">
        <v>5</v>
      </c>
      <c r="X26" s="288" t="s">
        <v>317</v>
      </c>
      <c r="Y26" s="288" t="s">
        <v>317</v>
      </c>
      <c r="Z26" s="288"/>
      <c r="AA26" s="288"/>
      <c r="AB26" s="289">
        <v>20</v>
      </c>
      <c r="AC26" s="593">
        <v>20</v>
      </c>
      <c r="AD26" s="290"/>
      <c r="AE26" s="290"/>
      <c r="AF26" s="285" t="s">
        <v>109</v>
      </c>
      <c r="AG26" s="285">
        <v>2</v>
      </c>
      <c r="AH26" s="285">
        <v>5</v>
      </c>
      <c r="AI26" s="285" t="s">
        <v>317</v>
      </c>
      <c r="AJ26" s="285" t="s">
        <v>317</v>
      </c>
      <c r="AK26" s="285"/>
      <c r="AL26" s="285"/>
      <c r="AM26" s="285"/>
      <c r="AN26" s="285"/>
      <c r="AO26" s="285"/>
      <c r="AP26" s="285"/>
      <c r="AQ26" s="288">
        <v>3</v>
      </c>
      <c r="AR26" s="592">
        <v>5</v>
      </c>
      <c r="AS26" s="288"/>
      <c r="AT26" s="288"/>
      <c r="AU26" s="288"/>
      <c r="AV26" s="288"/>
      <c r="AW26" s="289">
        <v>8</v>
      </c>
      <c r="AX26" s="289">
        <v>18</v>
      </c>
      <c r="AY26" s="290"/>
      <c r="AZ26" s="290"/>
      <c r="BA26" s="285"/>
      <c r="BB26" s="285"/>
      <c r="BC26" s="285" t="s">
        <v>317</v>
      </c>
      <c r="BD26" s="1143" t="s">
        <v>317</v>
      </c>
      <c r="BE26" s="285"/>
      <c r="BF26" s="285"/>
      <c r="BG26" s="285">
        <v>24</v>
      </c>
      <c r="BH26" s="285">
        <v>14</v>
      </c>
      <c r="BI26" s="285"/>
      <c r="BJ26" s="285"/>
      <c r="BK26" s="288">
        <v>4</v>
      </c>
      <c r="BL26" s="592">
        <v>5</v>
      </c>
      <c r="BM26" s="288" t="s">
        <v>231</v>
      </c>
      <c r="BN26" s="592" t="s">
        <v>231</v>
      </c>
      <c r="BO26" s="288"/>
      <c r="BP26" s="288"/>
      <c r="BQ26" s="289">
        <v>32</v>
      </c>
      <c r="BR26" s="289">
        <v>20</v>
      </c>
      <c r="BS26" s="290"/>
      <c r="BT26" s="290"/>
      <c r="BU26" s="285"/>
      <c r="BV26" s="285"/>
      <c r="BW26" s="285"/>
      <c r="BX26" s="285"/>
      <c r="BY26" s="285"/>
      <c r="BZ26" s="288"/>
      <c r="CA26" s="288"/>
      <c r="CB26" s="288"/>
      <c r="CC26" s="288"/>
      <c r="CD26" s="288"/>
      <c r="CE26" s="285"/>
      <c r="CF26" s="285"/>
      <c r="CG26" s="285"/>
      <c r="CH26" s="285"/>
      <c r="CI26" s="387"/>
      <c r="CJ26" s="368"/>
      <c r="CK26" s="237" t="str">
        <f>IF(DOB!C26="","",DOB!C26)</f>
        <v>iUnzg flrEcj] nks gtkj N%</v>
      </c>
      <c r="CL26" s="299"/>
      <c r="CM26" s="249"/>
      <c r="CN26" s="249"/>
      <c r="CO26" s="526">
        <f t="shared" si="3"/>
        <v>10</v>
      </c>
      <c r="CP26" s="516"/>
      <c r="CQ26" s="526">
        <f t="shared" si="4"/>
        <v>22</v>
      </c>
      <c r="CR26" s="527"/>
      <c r="CS26" s="526">
        <f t="shared" si="5"/>
        <v>25</v>
      </c>
      <c r="CT26" s="527"/>
      <c r="CU26" s="526">
        <f t="shared" si="6"/>
        <v>26</v>
      </c>
      <c r="CV26" s="527"/>
      <c r="CW26" s="526" t="str">
        <f t="shared" si="7"/>
        <v/>
      </c>
      <c r="CX26" s="527"/>
      <c r="CY26" s="526" t="str">
        <f t="shared" si="8"/>
        <v/>
      </c>
      <c r="CZ26" s="527"/>
      <c r="DA26" s="526" t="str">
        <f t="shared" si="9"/>
        <v/>
      </c>
      <c r="DB26" s="527"/>
      <c r="DC26" s="526" t="str">
        <f t="shared" si="10"/>
        <v/>
      </c>
      <c r="DD26" s="527"/>
      <c r="DE26" s="526" t="str">
        <f t="shared" si="11"/>
        <v/>
      </c>
      <c r="DF26" s="527"/>
      <c r="DG26" s="526" t="str">
        <f t="shared" si="12"/>
        <v/>
      </c>
      <c r="DH26" s="527"/>
      <c r="DI26" s="526" t="str">
        <f t="shared" si="12"/>
        <v/>
      </c>
      <c r="DJ26" s="527"/>
      <c r="DK26" s="526" t="str">
        <f t="shared" si="12"/>
        <v/>
      </c>
      <c r="DL26" s="527"/>
      <c r="DM26" s="528"/>
      <c r="DN26" s="529">
        <f t="shared" si="16"/>
        <v>32</v>
      </c>
      <c r="DO26" s="530" t="str">
        <f t="shared" si="16"/>
        <v/>
      </c>
      <c r="DP26" s="303">
        <f t="shared" si="17"/>
        <v>57</v>
      </c>
      <c r="DQ26" s="530" t="str">
        <f t="shared" si="17"/>
        <v/>
      </c>
      <c r="DR26" s="303">
        <f t="shared" si="17"/>
        <v>83</v>
      </c>
      <c r="DS26" s="530" t="str">
        <f t="shared" si="17"/>
        <v/>
      </c>
      <c r="DT26" s="303" t="str">
        <f t="shared" si="17"/>
        <v/>
      </c>
      <c r="DU26" s="530" t="str">
        <f t="shared" si="17"/>
        <v/>
      </c>
      <c r="DV26" s="303" t="str">
        <f t="shared" si="17"/>
        <v/>
      </c>
      <c r="DW26" s="530" t="str">
        <f t="shared" si="17"/>
        <v/>
      </c>
      <c r="DX26" s="303" t="str">
        <f t="shared" si="17"/>
        <v/>
      </c>
      <c r="DY26" s="530" t="str">
        <f t="shared" si="17"/>
        <v/>
      </c>
      <c r="DZ26" s="303" t="str">
        <f t="shared" si="17"/>
        <v/>
      </c>
      <c r="EA26" s="530" t="str">
        <f t="shared" si="17"/>
        <v/>
      </c>
      <c r="EB26" s="303" t="str">
        <f t="shared" si="17"/>
        <v/>
      </c>
      <c r="EC26" s="530" t="str">
        <f t="shared" si="17"/>
        <v/>
      </c>
      <c r="ED26" s="303" t="str">
        <f t="shared" si="17"/>
        <v/>
      </c>
      <c r="EE26" s="530" t="str">
        <f t="shared" si="17"/>
        <v/>
      </c>
      <c r="EF26" s="303" t="str">
        <f t="shared" si="18"/>
        <v/>
      </c>
      <c r="EG26" s="530" t="str">
        <f t="shared" si="18"/>
        <v/>
      </c>
      <c r="EH26" s="303" t="str">
        <f t="shared" si="18"/>
        <v/>
      </c>
      <c r="EI26" s="531" t="str">
        <f t="shared" si="13"/>
        <v/>
      </c>
      <c r="EJ26" s="10"/>
      <c r="EK26" s="10"/>
      <c r="EL26" s="10"/>
    </row>
    <row r="27" spans="1:142" s="16" customFormat="1" ht="18" customHeight="1">
      <c r="A27" s="388">
        <v>21</v>
      </c>
      <c r="B27" s="351" t="s">
        <v>91</v>
      </c>
      <c r="C27" s="288" t="s">
        <v>62</v>
      </c>
      <c r="D27" s="590">
        <v>671</v>
      </c>
      <c r="E27" s="353"/>
      <c r="F27" s="352">
        <v>1989</v>
      </c>
      <c r="G27" s="506">
        <v>39119</v>
      </c>
      <c r="H27" s="359" t="str">
        <f t="shared" si="15"/>
        <v>N% Qjojh] nks gtkj lkr</v>
      </c>
      <c r="I27" s="78" t="s">
        <v>361</v>
      </c>
      <c r="J27" s="87" t="s">
        <v>393</v>
      </c>
      <c r="K27" s="78" t="s">
        <v>425</v>
      </c>
      <c r="L27" s="405">
        <v>4</v>
      </c>
      <c r="M27" s="1142">
        <v>5</v>
      </c>
      <c r="N27" s="405">
        <v>5</v>
      </c>
      <c r="O27" s="1142">
        <v>5</v>
      </c>
      <c r="P27" s="405"/>
      <c r="Q27" s="405"/>
      <c r="R27" s="285"/>
      <c r="S27" s="285"/>
      <c r="T27" s="285"/>
      <c r="U27" s="285"/>
      <c r="V27" s="288">
        <v>5</v>
      </c>
      <c r="W27" s="288">
        <v>5</v>
      </c>
      <c r="X27" s="288">
        <v>2</v>
      </c>
      <c r="Y27" s="288">
        <v>5</v>
      </c>
      <c r="Z27" s="288"/>
      <c r="AA27" s="288"/>
      <c r="AB27" s="289">
        <v>23</v>
      </c>
      <c r="AC27" s="593">
        <v>20</v>
      </c>
      <c r="AD27" s="290"/>
      <c r="AE27" s="290"/>
      <c r="AF27" s="285" t="s">
        <v>109</v>
      </c>
      <c r="AG27" s="285">
        <v>3</v>
      </c>
      <c r="AH27" s="285">
        <v>5</v>
      </c>
      <c r="AI27" s="285">
        <v>3</v>
      </c>
      <c r="AJ27" s="285">
        <v>5</v>
      </c>
      <c r="AK27" s="285"/>
      <c r="AL27" s="285"/>
      <c r="AM27" s="285"/>
      <c r="AN27" s="285"/>
      <c r="AO27" s="285"/>
      <c r="AP27" s="285"/>
      <c r="AQ27" s="288">
        <v>1</v>
      </c>
      <c r="AR27" s="592">
        <v>5</v>
      </c>
      <c r="AS27" s="288"/>
      <c r="AT27" s="288"/>
      <c r="AU27" s="288"/>
      <c r="AV27" s="288"/>
      <c r="AW27" s="289">
        <v>15</v>
      </c>
      <c r="AX27" s="289">
        <v>16</v>
      </c>
      <c r="AY27" s="290"/>
      <c r="AZ27" s="290"/>
      <c r="BA27" s="285"/>
      <c r="BB27" s="285"/>
      <c r="BC27" s="285">
        <v>1</v>
      </c>
      <c r="BD27" s="1143">
        <v>5</v>
      </c>
      <c r="BE27" s="285"/>
      <c r="BF27" s="285"/>
      <c r="BG27" s="285">
        <v>30</v>
      </c>
      <c r="BH27" s="285">
        <v>17</v>
      </c>
      <c r="BI27" s="285"/>
      <c r="BJ27" s="285"/>
      <c r="BK27" s="288">
        <v>4</v>
      </c>
      <c r="BL27" s="592">
        <v>5</v>
      </c>
      <c r="BM27" s="288">
        <v>5</v>
      </c>
      <c r="BN27" s="592">
        <v>5</v>
      </c>
      <c r="BO27" s="288"/>
      <c r="BP27" s="288"/>
      <c r="BQ27" s="289">
        <v>40</v>
      </c>
      <c r="BR27" s="289">
        <v>20</v>
      </c>
      <c r="BS27" s="290"/>
      <c r="BT27" s="290"/>
      <c r="BU27" s="285"/>
      <c r="BV27" s="285"/>
      <c r="BW27" s="285"/>
      <c r="BX27" s="285"/>
      <c r="BY27" s="285"/>
      <c r="BZ27" s="288"/>
      <c r="CA27" s="288"/>
      <c r="CB27" s="288"/>
      <c r="CC27" s="288"/>
      <c r="CD27" s="288"/>
      <c r="CE27" s="285"/>
      <c r="CF27" s="285"/>
      <c r="CG27" s="285"/>
      <c r="CH27" s="285"/>
      <c r="CI27" s="387"/>
      <c r="CJ27" s="368"/>
      <c r="CK27" s="237" t="str">
        <f>IF(DOB!C27="","",DOB!C27)</f>
        <v>N% Qjojh] nks gtkj lkr</v>
      </c>
      <c r="CL27" s="300">
        <v>8</v>
      </c>
      <c r="CM27" s="249"/>
      <c r="CN27" s="249"/>
      <c r="CO27" s="526">
        <f t="shared" si="3"/>
        <v>10</v>
      </c>
      <c r="CP27" s="516"/>
      <c r="CQ27" s="526">
        <f t="shared" si="4"/>
        <v>22</v>
      </c>
      <c r="CR27" s="527"/>
      <c r="CS27" s="526">
        <f t="shared" si="5"/>
        <v>25</v>
      </c>
      <c r="CT27" s="527"/>
      <c r="CU27" s="526">
        <f t="shared" si="6"/>
        <v>26</v>
      </c>
      <c r="CV27" s="527"/>
      <c r="CW27" s="526" t="str">
        <f t="shared" si="7"/>
        <v/>
      </c>
      <c r="CX27" s="527"/>
      <c r="CY27" s="526" t="str">
        <f t="shared" si="8"/>
        <v/>
      </c>
      <c r="CZ27" s="527"/>
      <c r="DA27" s="526" t="str">
        <f t="shared" si="9"/>
        <v/>
      </c>
      <c r="DB27" s="527"/>
      <c r="DC27" s="526" t="str">
        <f t="shared" si="10"/>
        <v/>
      </c>
      <c r="DD27" s="527"/>
      <c r="DE27" s="526" t="str">
        <f t="shared" si="11"/>
        <v/>
      </c>
      <c r="DF27" s="527"/>
      <c r="DG27" s="526" t="str">
        <f t="shared" si="12"/>
        <v/>
      </c>
      <c r="DH27" s="527"/>
      <c r="DI27" s="526" t="str">
        <f t="shared" si="12"/>
        <v/>
      </c>
      <c r="DJ27" s="527"/>
      <c r="DK27" s="526" t="str">
        <f t="shared" si="12"/>
        <v/>
      </c>
      <c r="DL27" s="527"/>
      <c r="DM27" s="528"/>
      <c r="DN27" s="529">
        <f t="shared" si="16"/>
        <v>32</v>
      </c>
      <c r="DO27" s="530" t="str">
        <f t="shared" si="16"/>
        <v/>
      </c>
      <c r="DP27" s="303">
        <f t="shared" si="17"/>
        <v>57</v>
      </c>
      <c r="DQ27" s="530" t="str">
        <f t="shared" si="17"/>
        <v/>
      </c>
      <c r="DR27" s="303">
        <f t="shared" si="17"/>
        <v>83</v>
      </c>
      <c r="DS27" s="530" t="str">
        <f t="shared" si="17"/>
        <v/>
      </c>
      <c r="DT27" s="303" t="str">
        <f t="shared" si="17"/>
        <v/>
      </c>
      <c r="DU27" s="530" t="str">
        <f t="shared" si="17"/>
        <v/>
      </c>
      <c r="DV27" s="303" t="str">
        <f t="shared" si="17"/>
        <v/>
      </c>
      <c r="DW27" s="530" t="str">
        <f t="shared" si="17"/>
        <v/>
      </c>
      <c r="DX27" s="303" t="str">
        <f t="shared" si="17"/>
        <v/>
      </c>
      <c r="DY27" s="530" t="str">
        <f t="shared" si="17"/>
        <v/>
      </c>
      <c r="DZ27" s="303" t="str">
        <f t="shared" si="17"/>
        <v/>
      </c>
      <c r="EA27" s="530" t="str">
        <f t="shared" si="17"/>
        <v/>
      </c>
      <c r="EB27" s="303" t="str">
        <f t="shared" si="17"/>
        <v/>
      </c>
      <c r="EC27" s="530" t="str">
        <f t="shared" si="17"/>
        <v/>
      </c>
      <c r="ED27" s="303" t="str">
        <f t="shared" si="17"/>
        <v/>
      </c>
      <c r="EE27" s="530" t="str">
        <f t="shared" si="17"/>
        <v/>
      </c>
      <c r="EF27" s="303" t="str">
        <f t="shared" si="18"/>
        <v/>
      </c>
      <c r="EG27" s="530" t="str">
        <f t="shared" si="18"/>
        <v/>
      </c>
      <c r="EH27" s="303" t="str">
        <f t="shared" si="18"/>
        <v/>
      </c>
      <c r="EI27" s="531" t="str">
        <f t="shared" si="13"/>
        <v/>
      </c>
      <c r="EJ27" s="10"/>
      <c r="EK27" s="10"/>
      <c r="EL27" s="10"/>
    </row>
    <row r="28" spans="1:142" s="16" customFormat="1" ht="18" customHeight="1">
      <c r="A28" s="388">
        <v>22</v>
      </c>
      <c r="B28" s="351" t="s">
        <v>91</v>
      </c>
      <c r="C28" s="288" t="s">
        <v>62</v>
      </c>
      <c r="D28" s="591">
        <v>672</v>
      </c>
      <c r="E28" s="353"/>
      <c r="F28" s="352">
        <v>2019</v>
      </c>
      <c r="G28" s="506">
        <v>38366</v>
      </c>
      <c r="H28" s="359" t="str">
        <f t="shared" si="15"/>
        <v>pkSng tuojh] nks gtkj ikap</v>
      </c>
      <c r="I28" s="78" t="s">
        <v>362</v>
      </c>
      <c r="J28" s="87" t="s">
        <v>394</v>
      </c>
      <c r="K28" s="78" t="s">
        <v>410</v>
      </c>
      <c r="L28" s="405">
        <v>3</v>
      </c>
      <c r="M28" s="1142">
        <v>5</v>
      </c>
      <c r="N28" s="405">
        <v>5</v>
      </c>
      <c r="O28" s="1142">
        <v>5</v>
      </c>
      <c r="P28" s="405"/>
      <c r="Q28" s="405"/>
      <c r="R28" s="285"/>
      <c r="S28" s="285"/>
      <c r="T28" s="285"/>
      <c r="U28" s="285"/>
      <c r="V28" s="288">
        <v>4</v>
      </c>
      <c r="W28" s="288">
        <v>5</v>
      </c>
      <c r="X28" s="288">
        <v>4</v>
      </c>
      <c r="Y28" s="288">
        <v>5</v>
      </c>
      <c r="Z28" s="288"/>
      <c r="AA28" s="288"/>
      <c r="AB28" s="289">
        <v>41</v>
      </c>
      <c r="AC28" s="593">
        <v>20</v>
      </c>
      <c r="AD28" s="290"/>
      <c r="AE28" s="290"/>
      <c r="AF28" s="285" t="s">
        <v>109</v>
      </c>
      <c r="AG28" s="285">
        <v>3</v>
      </c>
      <c r="AH28" s="285">
        <v>5</v>
      </c>
      <c r="AI28" s="285">
        <v>3</v>
      </c>
      <c r="AJ28" s="285">
        <v>5</v>
      </c>
      <c r="AK28" s="285"/>
      <c r="AL28" s="285"/>
      <c r="AM28" s="285"/>
      <c r="AN28" s="285"/>
      <c r="AO28" s="285"/>
      <c r="AP28" s="285"/>
      <c r="AQ28" s="288">
        <v>4</v>
      </c>
      <c r="AR28" s="592">
        <v>5</v>
      </c>
      <c r="AS28" s="288"/>
      <c r="AT28" s="288"/>
      <c r="AU28" s="288"/>
      <c r="AV28" s="288"/>
      <c r="AW28" s="289">
        <v>30</v>
      </c>
      <c r="AX28" s="289">
        <v>20</v>
      </c>
      <c r="AY28" s="290"/>
      <c r="AZ28" s="290"/>
      <c r="BA28" s="285"/>
      <c r="BB28" s="285"/>
      <c r="BC28" s="285">
        <v>2</v>
      </c>
      <c r="BD28" s="1143">
        <v>5</v>
      </c>
      <c r="BE28" s="285"/>
      <c r="BF28" s="285"/>
      <c r="BG28" s="285">
        <v>38</v>
      </c>
      <c r="BH28" s="285">
        <v>18</v>
      </c>
      <c r="BI28" s="285"/>
      <c r="BJ28" s="285"/>
      <c r="BK28" s="288">
        <v>5</v>
      </c>
      <c r="BL28" s="592">
        <v>5</v>
      </c>
      <c r="BM28" s="288">
        <v>5</v>
      </c>
      <c r="BN28" s="592">
        <v>5</v>
      </c>
      <c r="BO28" s="288"/>
      <c r="BP28" s="288"/>
      <c r="BQ28" s="289">
        <v>48</v>
      </c>
      <c r="BR28" s="289">
        <v>20</v>
      </c>
      <c r="BS28" s="290"/>
      <c r="BT28" s="290"/>
      <c r="BU28" s="285"/>
      <c r="BV28" s="285"/>
      <c r="BW28" s="285"/>
      <c r="BX28" s="285"/>
      <c r="BY28" s="285"/>
      <c r="BZ28" s="288"/>
      <c r="CA28" s="288"/>
      <c r="CB28" s="288"/>
      <c r="CC28" s="288"/>
      <c r="CD28" s="288"/>
      <c r="CE28" s="285"/>
      <c r="CF28" s="285"/>
      <c r="CG28" s="285"/>
      <c r="CH28" s="285"/>
      <c r="CI28" s="387"/>
      <c r="CJ28" s="368"/>
      <c r="CK28" s="237" t="str">
        <f>IF(DOB!C28="","",DOB!C28)</f>
        <v>pkSng tuojh] nks gtkj ikap</v>
      </c>
      <c r="CL28" s="300">
        <v>7</v>
      </c>
      <c r="CM28" s="249"/>
      <c r="CN28" s="249"/>
      <c r="CO28" s="526">
        <f t="shared" si="3"/>
        <v>10</v>
      </c>
      <c r="CP28" s="516"/>
      <c r="CQ28" s="526">
        <f t="shared" si="4"/>
        <v>22</v>
      </c>
      <c r="CR28" s="527"/>
      <c r="CS28" s="526">
        <f t="shared" si="5"/>
        <v>25</v>
      </c>
      <c r="CT28" s="527"/>
      <c r="CU28" s="526">
        <f t="shared" si="6"/>
        <v>26</v>
      </c>
      <c r="CV28" s="527"/>
      <c r="CW28" s="526" t="str">
        <f t="shared" si="7"/>
        <v/>
      </c>
      <c r="CX28" s="527"/>
      <c r="CY28" s="526" t="str">
        <f t="shared" si="8"/>
        <v/>
      </c>
      <c r="CZ28" s="527"/>
      <c r="DA28" s="526" t="str">
        <f t="shared" si="9"/>
        <v/>
      </c>
      <c r="DB28" s="527"/>
      <c r="DC28" s="526" t="str">
        <f t="shared" si="10"/>
        <v/>
      </c>
      <c r="DD28" s="527"/>
      <c r="DE28" s="526" t="str">
        <f t="shared" si="11"/>
        <v/>
      </c>
      <c r="DF28" s="527"/>
      <c r="DG28" s="526" t="str">
        <f t="shared" si="12"/>
        <v/>
      </c>
      <c r="DH28" s="527"/>
      <c r="DI28" s="526" t="str">
        <f t="shared" si="12"/>
        <v/>
      </c>
      <c r="DJ28" s="527"/>
      <c r="DK28" s="526" t="str">
        <f t="shared" si="12"/>
        <v/>
      </c>
      <c r="DL28" s="527"/>
      <c r="DM28" s="528"/>
      <c r="DN28" s="529">
        <f t="shared" si="16"/>
        <v>32</v>
      </c>
      <c r="DO28" s="530" t="str">
        <f t="shared" si="16"/>
        <v/>
      </c>
      <c r="DP28" s="303">
        <f t="shared" si="17"/>
        <v>57</v>
      </c>
      <c r="DQ28" s="530" t="str">
        <f t="shared" si="17"/>
        <v/>
      </c>
      <c r="DR28" s="303">
        <f t="shared" si="17"/>
        <v>83</v>
      </c>
      <c r="DS28" s="530" t="str">
        <f t="shared" si="17"/>
        <v/>
      </c>
      <c r="DT28" s="303" t="str">
        <f t="shared" si="17"/>
        <v/>
      </c>
      <c r="DU28" s="530" t="str">
        <f t="shared" si="17"/>
        <v/>
      </c>
      <c r="DV28" s="303" t="str">
        <f t="shared" si="17"/>
        <v/>
      </c>
      <c r="DW28" s="530" t="str">
        <f t="shared" si="17"/>
        <v/>
      </c>
      <c r="DX28" s="303" t="str">
        <f t="shared" si="17"/>
        <v/>
      </c>
      <c r="DY28" s="530" t="str">
        <f t="shared" si="17"/>
        <v/>
      </c>
      <c r="DZ28" s="303" t="str">
        <f t="shared" si="17"/>
        <v/>
      </c>
      <c r="EA28" s="530" t="str">
        <f t="shared" si="17"/>
        <v/>
      </c>
      <c r="EB28" s="303" t="str">
        <f t="shared" si="17"/>
        <v/>
      </c>
      <c r="EC28" s="530" t="str">
        <f t="shared" si="17"/>
        <v/>
      </c>
      <c r="ED28" s="303" t="str">
        <f t="shared" si="17"/>
        <v/>
      </c>
      <c r="EE28" s="530" t="str">
        <f t="shared" si="17"/>
        <v/>
      </c>
      <c r="EF28" s="303" t="str">
        <f t="shared" si="18"/>
        <v/>
      </c>
      <c r="EG28" s="530" t="str">
        <f t="shared" si="18"/>
        <v/>
      </c>
      <c r="EH28" s="303" t="str">
        <f t="shared" si="18"/>
        <v/>
      </c>
      <c r="EI28" s="531" t="str">
        <f t="shared" si="13"/>
        <v/>
      </c>
      <c r="EJ28" s="10"/>
      <c r="EK28" s="10"/>
      <c r="EL28" s="10"/>
    </row>
    <row r="29" spans="1:142" s="16" customFormat="1" ht="18" customHeight="1">
      <c r="A29" s="388">
        <v>23</v>
      </c>
      <c r="B29" s="351" t="s">
        <v>91</v>
      </c>
      <c r="C29" s="288" t="s">
        <v>62</v>
      </c>
      <c r="D29" s="590">
        <v>673</v>
      </c>
      <c r="E29" s="353"/>
      <c r="F29" s="352">
        <v>1969</v>
      </c>
      <c r="G29" s="506">
        <v>38330</v>
      </c>
      <c r="H29" s="359" t="str">
        <f t="shared" si="15"/>
        <v>ukS fnlEcj] nks gtkj pkj</v>
      </c>
      <c r="I29" s="78" t="s">
        <v>363</v>
      </c>
      <c r="J29" s="87" t="s">
        <v>395</v>
      </c>
      <c r="K29" s="78" t="s">
        <v>426</v>
      </c>
      <c r="L29" s="405">
        <v>5</v>
      </c>
      <c r="M29" s="1142">
        <v>5</v>
      </c>
      <c r="N29" s="405">
        <v>5</v>
      </c>
      <c r="O29" s="1142">
        <v>5</v>
      </c>
      <c r="P29" s="405"/>
      <c r="Q29" s="405"/>
      <c r="R29" s="285"/>
      <c r="S29" s="285"/>
      <c r="T29" s="285"/>
      <c r="U29" s="285"/>
      <c r="V29" s="288">
        <v>4</v>
      </c>
      <c r="W29" s="288">
        <v>5</v>
      </c>
      <c r="X29" s="288">
        <v>5</v>
      </c>
      <c r="Y29" s="288">
        <v>5</v>
      </c>
      <c r="Z29" s="288"/>
      <c r="AA29" s="288"/>
      <c r="AB29" s="289">
        <v>41</v>
      </c>
      <c r="AC29" s="593">
        <v>20</v>
      </c>
      <c r="AD29" s="290"/>
      <c r="AE29" s="290"/>
      <c r="AF29" s="285" t="s">
        <v>109</v>
      </c>
      <c r="AG29" s="285">
        <v>4</v>
      </c>
      <c r="AH29" s="285">
        <v>5</v>
      </c>
      <c r="AI29" s="285">
        <v>3</v>
      </c>
      <c r="AJ29" s="285">
        <v>5</v>
      </c>
      <c r="AK29" s="285"/>
      <c r="AL29" s="285"/>
      <c r="AM29" s="285"/>
      <c r="AN29" s="285"/>
      <c r="AO29" s="285"/>
      <c r="AP29" s="285"/>
      <c r="AQ29" s="288">
        <v>2</v>
      </c>
      <c r="AR29" s="592">
        <v>5</v>
      </c>
      <c r="AS29" s="288"/>
      <c r="AT29" s="288"/>
      <c r="AU29" s="288"/>
      <c r="AV29" s="288"/>
      <c r="AW29" s="289">
        <v>17</v>
      </c>
      <c r="AX29" s="289">
        <v>20</v>
      </c>
      <c r="AY29" s="290"/>
      <c r="AZ29" s="290"/>
      <c r="BA29" s="285"/>
      <c r="BB29" s="285"/>
      <c r="BC29" s="285">
        <v>2</v>
      </c>
      <c r="BD29" s="1143">
        <v>5</v>
      </c>
      <c r="BE29" s="285"/>
      <c r="BF29" s="285"/>
      <c r="BG29" s="285">
        <v>35</v>
      </c>
      <c r="BH29" s="285">
        <v>17</v>
      </c>
      <c r="BI29" s="285"/>
      <c r="BJ29" s="285"/>
      <c r="BK29" s="288">
        <v>5</v>
      </c>
      <c r="BL29" s="592">
        <v>5</v>
      </c>
      <c r="BM29" s="288">
        <v>5</v>
      </c>
      <c r="BN29" s="592">
        <v>5</v>
      </c>
      <c r="BO29" s="288"/>
      <c r="BP29" s="288"/>
      <c r="BQ29" s="289">
        <v>46</v>
      </c>
      <c r="BR29" s="289">
        <v>20</v>
      </c>
      <c r="BS29" s="290"/>
      <c r="BT29" s="290"/>
      <c r="BU29" s="285"/>
      <c r="BV29" s="285"/>
      <c r="BW29" s="285"/>
      <c r="BX29" s="285"/>
      <c r="BY29" s="285"/>
      <c r="BZ29" s="288"/>
      <c r="CA29" s="288"/>
      <c r="CB29" s="288"/>
      <c r="CC29" s="288"/>
      <c r="CD29" s="288"/>
      <c r="CE29" s="285"/>
      <c r="CF29" s="285"/>
      <c r="CG29" s="285"/>
      <c r="CH29" s="285"/>
      <c r="CI29" s="387"/>
      <c r="CJ29" s="368"/>
      <c r="CK29" s="237" t="str">
        <f>IF(DOB!C29="","",DOB!C29)</f>
        <v>ukS fnlEcj] nks gtkj pkj</v>
      </c>
      <c r="CL29" s="300">
        <v>6</v>
      </c>
      <c r="CM29" s="249"/>
      <c r="CN29" s="249"/>
      <c r="CO29" s="526">
        <f t="shared" si="3"/>
        <v>10</v>
      </c>
      <c r="CP29" s="516"/>
      <c r="CQ29" s="526">
        <f t="shared" si="4"/>
        <v>22</v>
      </c>
      <c r="CR29" s="527"/>
      <c r="CS29" s="526">
        <f t="shared" si="5"/>
        <v>25</v>
      </c>
      <c r="CT29" s="527"/>
      <c r="CU29" s="526">
        <f t="shared" si="6"/>
        <v>26</v>
      </c>
      <c r="CV29" s="527"/>
      <c r="CW29" s="526" t="str">
        <f t="shared" si="7"/>
        <v/>
      </c>
      <c r="CX29" s="527"/>
      <c r="CY29" s="526" t="str">
        <f t="shared" si="8"/>
        <v/>
      </c>
      <c r="CZ29" s="527"/>
      <c r="DA29" s="526" t="str">
        <f t="shared" si="9"/>
        <v/>
      </c>
      <c r="DB29" s="527"/>
      <c r="DC29" s="526" t="str">
        <f t="shared" si="10"/>
        <v/>
      </c>
      <c r="DD29" s="527"/>
      <c r="DE29" s="526" t="str">
        <f t="shared" si="11"/>
        <v/>
      </c>
      <c r="DF29" s="527"/>
      <c r="DG29" s="526" t="str">
        <f t="shared" si="12"/>
        <v/>
      </c>
      <c r="DH29" s="527"/>
      <c r="DI29" s="526" t="str">
        <f t="shared" si="12"/>
        <v/>
      </c>
      <c r="DJ29" s="527"/>
      <c r="DK29" s="526" t="str">
        <f t="shared" si="12"/>
        <v/>
      </c>
      <c r="DL29" s="527"/>
      <c r="DM29" s="528"/>
      <c r="DN29" s="529">
        <f t="shared" si="16"/>
        <v>32</v>
      </c>
      <c r="DO29" s="530" t="str">
        <f t="shared" si="16"/>
        <v/>
      </c>
      <c r="DP29" s="303">
        <f t="shared" si="17"/>
        <v>57</v>
      </c>
      <c r="DQ29" s="530" t="str">
        <f t="shared" si="17"/>
        <v/>
      </c>
      <c r="DR29" s="303">
        <f t="shared" si="17"/>
        <v>83</v>
      </c>
      <c r="DS29" s="530" t="str">
        <f t="shared" si="17"/>
        <v/>
      </c>
      <c r="DT29" s="303" t="str">
        <f t="shared" si="17"/>
        <v/>
      </c>
      <c r="DU29" s="530" t="str">
        <f t="shared" si="17"/>
        <v/>
      </c>
      <c r="DV29" s="303" t="str">
        <f t="shared" si="17"/>
        <v/>
      </c>
      <c r="DW29" s="530" t="str">
        <f t="shared" si="17"/>
        <v/>
      </c>
      <c r="DX29" s="303" t="str">
        <f t="shared" si="17"/>
        <v/>
      </c>
      <c r="DY29" s="530" t="str">
        <f t="shared" si="17"/>
        <v/>
      </c>
      <c r="DZ29" s="303" t="str">
        <f t="shared" si="17"/>
        <v/>
      </c>
      <c r="EA29" s="530" t="str">
        <f t="shared" si="17"/>
        <v/>
      </c>
      <c r="EB29" s="303" t="str">
        <f t="shared" si="17"/>
        <v/>
      </c>
      <c r="EC29" s="530" t="str">
        <f t="shared" si="17"/>
        <v/>
      </c>
      <c r="ED29" s="303" t="str">
        <f t="shared" si="17"/>
        <v/>
      </c>
      <c r="EE29" s="530" t="str">
        <f t="shared" si="17"/>
        <v/>
      </c>
      <c r="EF29" s="303" t="str">
        <f t="shared" si="18"/>
        <v/>
      </c>
      <c r="EG29" s="530" t="str">
        <f t="shared" si="18"/>
        <v/>
      </c>
      <c r="EH29" s="303" t="str">
        <f t="shared" si="18"/>
        <v/>
      </c>
      <c r="EI29" s="531" t="str">
        <f t="shared" si="13"/>
        <v/>
      </c>
      <c r="EJ29" s="10"/>
      <c r="EK29" s="10"/>
      <c r="EL29" s="10"/>
    </row>
    <row r="30" spans="1:142" s="16" customFormat="1" ht="18" customHeight="1">
      <c r="A30" s="388">
        <v>24</v>
      </c>
      <c r="B30" s="351" t="s">
        <v>93</v>
      </c>
      <c r="C30" s="288" t="s">
        <v>62</v>
      </c>
      <c r="D30" s="591">
        <v>674</v>
      </c>
      <c r="E30" s="353"/>
      <c r="F30" s="352">
        <v>2037</v>
      </c>
      <c r="G30" s="506">
        <v>38688</v>
      </c>
      <c r="H30" s="359" t="str">
        <f>CK30</f>
        <v>nks fnlEcj] nks gtkj ikap</v>
      </c>
      <c r="I30" s="78" t="s">
        <v>364</v>
      </c>
      <c r="J30" s="87" t="s">
        <v>396</v>
      </c>
      <c r="K30" s="78" t="s">
        <v>427</v>
      </c>
      <c r="L30" s="405">
        <v>5</v>
      </c>
      <c r="M30" s="1142">
        <v>5</v>
      </c>
      <c r="N30" s="405">
        <v>5</v>
      </c>
      <c r="O30" s="1142">
        <v>5</v>
      </c>
      <c r="P30" s="405"/>
      <c r="Q30" s="405"/>
      <c r="R30" s="285"/>
      <c r="S30" s="285"/>
      <c r="T30" s="285"/>
      <c r="U30" s="285"/>
      <c r="V30" s="288">
        <v>5</v>
      </c>
      <c r="W30" s="288">
        <v>5</v>
      </c>
      <c r="X30" s="288">
        <v>3</v>
      </c>
      <c r="Y30" s="288">
        <v>5</v>
      </c>
      <c r="Z30" s="288"/>
      <c r="AA30" s="288"/>
      <c r="AB30" s="289">
        <v>34</v>
      </c>
      <c r="AC30" s="593">
        <v>20</v>
      </c>
      <c r="AD30" s="290"/>
      <c r="AE30" s="290"/>
      <c r="AF30" s="285" t="s">
        <v>109</v>
      </c>
      <c r="AG30" s="285">
        <v>5</v>
      </c>
      <c r="AH30" s="285">
        <v>5</v>
      </c>
      <c r="AI30" s="285">
        <v>5</v>
      </c>
      <c r="AJ30" s="285">
        <v>5</v>
      </c>
      <c r="AK30" s="285"/>
      <c r="AL30" s="285"/>
      <c r="AM30" s="285"/>
      <c r="AN30" s="285"/>
      <c r="AO30" s="285"/>
      <c r="AP30" s="285"/>
      <c r="AQ30" s="288">
        <v>4</v>
      </c>
      <c r="AR30" s="592">
        <v>5</v>
      </c>
      <c r="AS30" s="288"/>
      <c r="AT30" s="288"/>
      <c r="AU30" s="288"/>
      <c r="AV30" s="288"/>
      <c r="AW30" s="289">
        <v>17</v>
      </c>
      <c r="AX30" s="289">
        <v>20</v>
      </c>
      <c r="AY30" s="290"/>
      <c r="AZ30" s="290"/>
      <c r="BA30" s="285"/>
      <c r="BB30" s="285"/>
      <c r="BC30" s="285">
        <v>2</v>
      </c>
      <c r="BD30" s="1143">
        <v>5</v>
      </c>
      <c r="BE30" s="285"/>
      <c r="BF30" s="285"/>
      <c r="BG30" s="285">
        <v>38</v>
      </c>
      <c r="BH30" s="285">
        <v>15</v>
      </c>
      <c r="BI30" s="285"/>
      <c r="BJ30" s="285"/>
      <c r="BK30" s="288">
        <v>5</v>
      </c>
      <c r="BL30" s="592">
        <v>5</v>
      </c>
      <c r="BM30" s="288">
        <v>4</v>
      </c>
      <c r="BN30" s="592">
        <v>5</v>
      </c>
      <c r="BO30" s="288"/>
      <c r="BP30" s="288"/>
      <c r="BQ30" s="289">
        <v>44</v>
      </c>
      <c r="BR30" s="289">
        <v>19</v>
      </c>
      <c r="BS30" s="290"/>
      <c r="BT30" s="290"/>
      <c r="BU30" s="285"/>
      <c r="BV30" s="285"/>
      <c r="BW30" s="285"/>
      <c r="BX30" s="285"/>
      <c r="BY30" s="285"/>
      <c r="BZ30" s="288"/>
      <c r="CA30" s="288"/>
      <c r="CB30" s="288"/>
      <c r="CC30" s="288"/>
      <c r="CD30" s="288"/>
      <c r="CE30" s="285"/>
      <c r="CF30" s="285"/>
      <c r="CG30" s="285"/>
      <c r="CH30" s="285"/>
      <c r="CI30" s="387"/>
      <c r="CJ30" s="368"/>
      <c r="CK30" s="237" t="str">
        <f>IF(DOB!C30="","",DOB!C30)</f>
        <v>nks fnlEcj] nks gtkj ikap</v>
      </c>
      <c r="CL30" s="300"/>
      <c r="CM30" s="249"/>
      <c r="CN30" s="249"/>
      <c r="CO30" s="526">
        <f t="shared" si="3"/>
        <v>10</v>
      </c>
      <c r="CP30" s="516"/>
      <c r="CQ30" s="526">
        <f t="shared" si="4"/>
        <v>22</v>
      </c>
      <c r="CR30" s="527"/>
      <c r="CS30" s="526">
        <f t="shared" si="5"/>
        <v>25</v>
      </c>
      <c r="CT30" s="527"/>
      <c r="CU30" s="526">
        <f t="shared" si="6"/>
        <v>26</v>
      </c>
      <c r="CV30" s="527"/>
      <c r="CW30" s="526" t="str">
        <f t="shared" si="7"/>
        <v/>
      </c>
      <c r="CX30" s="527"/>
      <c r="CY30" s="526" t="str">
        <f t="shared" si="8"/>
        <v/>
      </c>
      <c r="CZ30" s="527"/>
      <c r="DA30" s="526" t="str">
        <f t="shared" si="9"/>
        <v/>
      </c>
      <c r="DB30" s="527"/>
      <c r="DC30" s="526" t="str">
        <f t="shared" si="10"/>
        <v/>
      </c>
      <c r="DD30" s="527"/>
      <c r="DE30" s="526" t="str">
        <f t="shared" si="11"/>
        <v/>
      </c>
      <c r="DF30" s="527"/>
      <c r="DG30" s="526" t="str">
        <f t="shared" si="12"/>
        <v/>
      </c>
      <c r="DH30" s="527"/>
      <c r="DI30" s="526" t="str">
        <f t="shared" si="12"/>
        <v/>
      </c>
      <c r="DJ30" s="527"/>
      <c r="DK30" s="526" t="str">
        <f t="shared" si="12"/>
        <v/>
      </c>
      <c r="DL30" s="527"/>
      <c r="DM30" s="528"/>
      <c r="DN30" s="529">
        <f t="shared" si="16"/>
        <v>32</v>
      </c>
      <c r="DO30" s="530" t="str">
        <f t="shared" si="16"/>
        <v/>
      </c>
      <c r="DP30" s="303">
        <f t="shared" si="17"/>
        <v>57</v>
      </c>
      <c r="DQ30" s="530" t="str">
        <f t="shared" si="17"/>
        <v/>
      </c>
      <c r="DR30" s="303">
        <f t="shared" si="17"/>
        <v>83</v>
      </c>
      <c r="DS30" s="530" t="str">
        <f t="shared" si="17"/>
        <v/>
      </c>
      <c r="DT30" s="303" t="str">
        <f t="shared" si="17"/>
        <v/>
      </c>
      <c r="DU30" s="530" t="str">
        <f t="shared" si="17"/>
        <v/>
      </c>
      <c r="DV30" s="303" t="str">
        <f t="shared" si="17"/>
        <v/>
      </c>
      <c r="DW30" s="530" t="str">
        <f t="shared" si="17"/>
        <v/>
      </c>
      <c r="DX30" s="303" t="str">
        <f t="shared" si="17"/>
        <v/>
      </c>
      <c r="DY30" s="530" t="str">
        <f t="shared" si="17"/>
        <v/>
      </c>
      <c r="DZ30" s="303" t="str">
        <f t="shared" si="17"/>
        <v/>
      </c>
      <c r="EA30" s="530" t="str">
        <f t="shared" si="17"/>
        <v/>
      </c>
      <c r="EB30" s="303" t="str">
        <f t="shared" si="17"/>
        <v/>
      </c>
      <c r="EC30" s="530" t="str">
        <f t="shared" si="17"/>
        <v/>
      </c>
      <c r="ED30" s="303" t="str">
        <f t="shared" si="17"/>
        <v/>
      </c>
      <c r="EE30" s="530" t="str">
        <f t="shared" si="17"/>
        <v/>
      </c>
      <c r="EF30" s="303" t="str">
        <f t="shared" si="18"/>
        <v/>
      </c>
      <c r="EG30" s="530" t="str">
        <f t="shared" si="18"/>
        <v/>
      </c>
      <c r="EH30" s="303" t="str">
        <f t="shared" si="18"/>
        <v/>
      </c>
      <c r="EI30" s="531" t="str">
        <f t="shared" si="13"/>
        <v/>
      </c>
      <c r="EJ30" s="10"/>
      <c r="EK30" s="10"/>
      <c r="EL30" s="10"/>
    </row>
    <row r="31" spans="1:142" s="16" customFormat="1" ht="18" customHeight="1">
      <c r="A31" s="388">
        <v>25</v>
      </c>
      <c r="B31" s="351" t="s">
        <v>92</v>
      </c>
      <c r="C31" s="288" t="s">
        <v>62</v>
      </c>
      <c r="D31" s="590">
        <v>675</v>
      </c>
      <c r="E31" s="353"/>
      <c r="F31" s="352">
        <v>1971</v>
      </c>
      <c r="G31" s="506">
        <v>38572</v>
      </c>
      <c r="H31" s="359" t="str">
        <f t="shared" si="15"/>
        <v>vkB vxLr] nks gtkj ikap</v>
      </c>
      <c r="I31" s="78" t="s">
        <v>365</v>
      </c>
      <c r="J31" s="87" t="s">
        <v>397</v>
      </c>
      <c r="K31" s="78" t="s">
        <v>428</v>
      </c>
      <c r="L31" s="405">
        <v>2</v>
      </c>
      <c r="M31" s="1142">
        <v>5</v>
      </c>
      <c r="N31" s="405">
        <v>2</v>
      </c>
      <c r="O31" s="1142">
        <v>5</v>
      </c>
      <c r="P31" s="405"/>
      <c r="Q31" s="405"/>
      <c r="R31" s="285"/>
      <c r="S31" s="285"/>
      <c r="T31" s="285"/>
      <c r="U31" s="285"/>
      <c r="V31" s="288">
        <v>2</v>
      </c>
      <c r="W31" s="288">
        <v>5</v>
      </c>
      <c r="X31" s="288">
        <v>2</v>
      </c>
      <c r="Y31" s="288">
        <v>5</v>
      </c>
      <c r="Z31" s="288"/>
      <c r="AA31" s="288"/>
      <c r="AB31" s="289">
        <v>20</v>
      </c>
      <c r="AC31" s="593">
        <v>20</v>
      </c>
      <c r="AD31" s="290"/>
      <c r="AE31" s="290"/>
      <c r="AF31" s="285" t="s">
        <v>109</v>
      </c>
      <c r="AG31" s="285">
        <v>3</v>
      </c>
      <c r="AH31" s="285">
        <v>5</v>
      </c>
      <c r="AI31" s="285">
        <v>2</v>
      </c>
      <c r="AJ31" s="285">
        <v>5</v>
      </c>
      <c r="AK31" s="285"/>
      <c r="AL31" s="285"/>
      <c r="AM31" s="285"/>
      <c r="AN31" s="285"/>
      <c r="AO31" s="285"/>
      <c r="AP31" s="285"/>
      <c r="AQ31" s="288">
        <v>2</v>
      </c>
      <c r="AR31" s="592">
        <v>5</v>
      </c>
      <c r="AS31" s="288"/>
      <c r="AT31" s="288"/>
      <c r="AU31" s="288"/>
      <c r="AV31" s="288"/>
      <c r="AW31" s="289">
        <v>13</v>
      </c>
      <c r="AX31" s="289">
        <v>16</v>
      </c>
      <c r="AY31" s="290"/>
      <c r="AZ31" s="290"/>
      <c r="BA31" s="285"/>
      <c r="BB31" s="285"/>
      <c r="BC31" s="285">
        <v>0</v>
      </c>
      <c r="BD31" s="1143">
        <v>5</v>
      </c>
      <c r="BE31" s="285"/>
      <c r="BF31" s="285"/>
      <c r="BG31" s="285">
        <v>36</v>
      </c>
      <c r="BH31" s="285">
        <v>15</v>
      </c>
      <c r="BI31" s="285"/>
      <c r="BJ31" s="285"/>
      <c r="BK31" s="288">
        <v>4</v>
      </c>
      <c r="BL31" s="592">
        <v>5</v>
      </c>
      <c r="BM31" s="288">
        <v>2</v>
      </c>
      <c r="BN31" s="592">
        <v>5</v>
      </c>
      <c r="BO31" s="288"/>
      <c r="BP31" s="288"/>
      <c r="BQ31" s="289">
        <v>31</v>
      </c>
      <c r="BR31" s="289">
        <v>19</v>
      </c>
      <c r="BS31" s="290"/>
      <c r="BT31" s="290"/>
      <c r="BU31" s="285"/>
      <c r="BV31" s="285"/>
      <c r="BW31" s="285"/>
      <c r="BX31" s="285"/>
      <c r="BY31" s="285"/>
      <c r="BZ31" s="288"/>
      <c r="CA31" s="288"/>
      <c r="CB31" s="288"/>
      <c r="CC31" s="288"/>
      <c r="CD31" s="288"/>
      <c r="CE31" s="285"/>
      <c r="CF31" s="285"/>
      <c r="CG31" s="285"/>
      <c r="CH31" s="285"/>
      <c r="CI31" s="387"/>
      <c r="CJ31" s="368"/>
      <c r="CK31" s="237" t="str">
        <f>IF(DOB!C31="","",DOB!C31)</f>
        <v>vkB vxLr] nks gtkj ikap</v>
      </c>
      <c r="CL31" s="300"/>
      <c r="CM31" s="249"/>
      <c r="CN31" s="249"/>
      <c r="CO31" s="526">
        <f t="shared" si="3"/>
        <v>10</v>
      </c>
      <c r="CP31" s="516"/>
      <c r="CQ31" s="526">
        <f t="shared" si="4"/>
        <v>22</v>
      </c>
      <c r="CR31" s="527"/>
      <c r="CS31" s="526">
        <f t="shared" si="5"/>
        <v>25</v>
      </c>
      <c r="CT31" s="527"/>
      <c r="CU31" s="526">
        <f t="shared" si="6"/>
        <v>26</v>
      </c>
      <c r="CV31" s="527"/>
      <c r="CW31" s="526" t="str">
        <f t="shared" si="7"/>
        <v/>
      </c>
      <c r="CX31" s="527"/>
      <c r="CY31" s="526" t="str">
        <f t="shared" si="8"/>
        <v/>
      </c>
      <c r="CZ31" s="527"/>
      <c r="DA31" s="526" t="str">
        <f t="shared" si="9"/>
        <v/>
      </c>
      <c r="DB31" s="527"/>
      <c r="DC31" s="526" t="str">
        <f t="shared" si="10"/>
        <v/>
      </c>
      <c r="DD31" s="527"/>
      <c r="DE31" s="526" t="str">
        <f t="shared" si="11"/>
        <v/>
      </c>
      <c r="DF31" s="527"/>
      <c r="DG31" s="526" t="str">
        <f t="shared" si="12"/>
        <v/>
      </c>
      <c r="DH31" s="527"/>
      <c r="DI31" s="526" t="str">
        <f t="shared" si="12"/>
        <v/>
      </c>
      <c r="DJ31" s="527"/>
      <c r="DK31" s="526" t="str">
        <f t="shared" si="12"/>
        <v/>
      </c>
      <c r="DL31" s="527"/>
      <c r="DM31" s="528"/>
      <c r="DN31" s="529">
        <f t="shared" si="16"/>
        <v>32</v>
      </c>
      <c r="DO31" s="530" t="str">
        <f t="shared" si="16"/>
        <v/>
      </c>
      <c r="DP31" s="303">
        <f t="shared" si="17"/>
        <v>57</v>
      </c>
      <c r="DQ31" s="530" t="str">
        <f t="shared" si="17"/>
        <v/>
      </c>
      <c r="DR31" s="303">
        <f t="shared" si="17"/>
        <v>83</v>
      </c>
      <c r="DS31" s="530" t="str">
        <f t="shared" si="17"/>
        <v/>
      </c>
      <c r="DT31" s="303" t="str">
        <f t="shared" si="17"/>
        <v/>
      </c>
      <c r="DU31" s="530" t="str">
        <f t="shared" si="17"/>
        <v/>
      </c>
      <c r="DV31" s="303" t="str">
        <f t="shared" si="17"/>
        <v/>
      </c>
      <c r="DW31" s="530" t="str">
        <f t="shared" si="17"/>
        <v/>
      </c>
      <c r="DX31" s="303" t="str">
        <f t="shared" si="17"/>
        <v/>
      </c>
      <c r="DY31" s="530" t="str">
        <f t="shared" si="17"/>
        <v/>
      </c>
      <c r="DZ31" s="303" t="str">
        <f t="shared" si="17"/>
        <v/>
      </c>
      <c r="EA31" s="530" t="str">
        <f t="shared" si="17"/>
        <v/>
      </c>
      <c r="EB31" s="303" t="str">
        <f t="shared" si="17"/>
        <v/>
      </c>
      <c r="EC31" s="530" t="str">
        <f t="shared" si="17"/>
        <v/>
      </c>
      <c r="ED31" s="303" t="str">
        <f t="shared" si="17"/>
        <v/>
      </c>
      <c r="EE31" s="530" t="str">
        <f t="shared" si="17"/>
        <v/>
      </c>
      <c r="EF31" s="303" t="str">
        <f t="shared" si="18"/>
        <v/>
      </c>
      <c r="EG31" s="530" t="str">
        <f t="shared" si="18"/>
        <v/>
      </c>
      <c r="EH31" s="303" t="str">
        <f t="shared" si="18"/>
        <v/>
      </c>
      <c r="EI31" s="531" t="str">
        <f t="shared" si="13"/>
        <v/>
      </c>
      <c r="EJ31" s="10"/>
      <c r="EK31" s="10"/>
      <c r="EL31" s="10"/>
    </row>
    <row r="32" spans="1:142" s="16" customFormat="1" ht="18" customHeight="1">
      <c r="A32" s="389">
        <v>26</v>
      </c>
      <c r="B32" s="248" t="s">
        <v>91</v>
      </c>
      <c r="C32" s="288" t="s">
        <v>62</v>
      </c>
      <c r="D32" s="591">
        <v>676</v>
      </c>
      <c r="E32" s="202"/>
      <c r="F32" s="85">
        <v>2179</v>
      </c>
      <c r="G32" s="506">
        <v>38978</v>
      </c>
      <c r="H32" s="360" t="str">
        <f t="shared" ref="H32:H71" si="19">CK32</f>
        <v>vBkjg flrEcj] nks gtkj N%</v>
      </c>
      <c r="I32" s="78" t="s">
        <v>366</v>
      </c>
      <c r="J32" s="87" t="s">
        <v>398</v>
      </c>
      <c r="K32" s="78" t="s">
        <v>429</v>
      </c>
      <c r="L32" s="405">
        <v>3</v>
      </c>
      <c r="M32" s="1142">
        <v>5</v>
      </c>
      <c r="N32" s="405">
        <v>4</v>
      </c>
      <c r="O32" s="1142">
        <v>5</v>
      </c>
      <c r="P32" s="405"/>
      <c r="Q32" s="405"/>
      <c r="R32" s="285"/>
      <c r="S32" s="285"/>
      <c r="T32" s="285"/>
      <c r="U32" s="285"/>
      <c r="V32" s="288">
        <v>5</v>
      </c>
      <c r="W32" s="288">
        <v>5</v>
      </c>
      <c r="X32" s="288">
        <v>5</v>
      </c>
      <c r="Y32" s="288">
        <v>5</v>
      </c>
      <c r="Z32" s="288"/>
      <c r="AA32" s="288"/>
      <c r="AB32" s="289">
        <v>40</v>
      </c>
      <c r="AC32" s="593">
        <v>20</v>
      </c>
      <c r="AD32" s="290"/>
      <c r="AE32" s="290"/>
      <c r="AF32" s="285" t="s">
        <v>109</v>
      </c>
      <c r="AG32" s="285">
        <v>4</v>
      </c>
      <c r="AH32" s="285">
        <v>5</v>
      </c>
      <c r="AI32" s="285">
        <v>5</v>
      </c>
      <c r="AJ32" s="285">
        <v>5</v>
      </c>
      <c r="AK32" s="285"/>
      <c r="AL32" s="285"/>
      <c r="AM32" s="285"/>
      <c r="AN32" s="285"/>
      <c r="AO32" s="285"/>
      <c r="AP32" s="285"/>
      <c r="AQ32" s="288">
        <v>3</v>
      </c>
      <c r="AR32" s="592">
        <v>5</v>
      </c>
      <c r="AS32" s="288"/>
      <c r="AT32" s="288"/>
      <c r="AU32" s="288"/>
      <c r="AV32" s="288"/>
      <c r="AW32" s="289">
        <v>11</v>
      </c>
      <c r="AX32" s="289">
        <v>16</v>
      </c>
      <c r="AY32" s="290"/>
      <c r="AZ32" s="290"/>
      <c r="BA32" s="285"/>
      <c r="BB32" s="285"/>
      <c r="BC32" s="285">
        <v>2</v>
      </c>
      <c r="BD32" s="1143">
        <v>5</v>
      </c>
      <c r="BE32" s="285"/>
      <c r="BF32" s="285"/>
      <c r="BG32" s="285">
        <v>32</v>
      </c>
      <c r="BH32" s="285">
        <v>14</v>
      </c>
      <c r="BI32" s="285"/>
      <c r="BJ32" s="285"/>
      <c r="BK32" s="288">
        <v>4</v>
      </c>
      <c r="BL32" s="592">
        <v>5</v>
      </c>
      <c r="BM32" s="288">
        <v>5</v>
      </c>
      <c r="BN32" s="592">
        <v>5</v>
      </c>
      <c r="BO32" s="288"/>
      <c r="BP32" s="288"/>
      <c r="BQ32" s="289">
        <v>50</v>
      </c>
      <c r="BR32" s="289">
        <v>20</v>
      </c>
      <c r="BS32" s="290"/>
      <c r="BT32" s="290"/>
      <c r="BU32" s="285"/>
      <c r="BV32" s="285"/>
      <c r="BW32" s="285"/>
      <c r="BX32" s="285"/>
      <c r="BY32" s="285"/>
      <c r="BZ32" s="288"/>
      <c r="CA32" s="288"/>
      <c r="CB32" s="288"/>
      <c r="CC32" s="288"/>
      <c r="CD32" s="288"/>
      <c r="CE32" s="285"/>
      <c r="CF32" s="285"/>
      <c r="CG32" s="285"/>
      <c r="CH32" s="285"/>
      <c r="CI32" s="387"/>
      <c r="CJ32" s="368"/>
      <c r="CK32" s="237" t="str">
        <f>IF(DOB!C32="","",DOB!C32)</f>
        <v>vBkjg flrEcj] nks gtkj N%</v>
      </c>
      <c r="CL32" s="300"/>
      <c r="CM32" s="249"/>
      <c r="CN32" s="249"/>
      <c r="CO32" s="526">
        <f t="shared" si="3"/>
        <v>10</v>
      </c>
      <c r="CP32" s="516"/>
      <c r="CQ32" s="526">
        <f t="shared" si="4"/>
        <v>22</v>
      </c>
      <c r="CR32" s="527"/>
      <c r="CS32" s="526">
        <f t="shared" si="5"/>
        <v>25</v>
      </c>
      <c r="CT32" s="527"/>
      <c r="CU32" s="526">
        <f t="shared" si="6"/>
        <v>26</v>
      </c>
      <c r="CV32" s="527"/>
      <c r="CW32" s="526" t="str">
        <f t="shared" si="7"/>
        <v/>
      </c>
      <c r="CX32" s="527"/>
      <c r="CY32" s="526" t="str">
        <f t="shared" si="8"/>
        <v/>
      </c>
      <c r="CZ32" s="527"/>
      <c r="DA32" s="526" t="str">
        <f t="shared" si="9"/>
        <v/>
      </c>
      <c r="DB32" s="527"/>
      <c r="DC32" s="526" t="str">
        <f t="shared" si="10"/>
        <v/>
      </c>
      <c r="DD32" s="527"/>
      <c r="DE32" s="526" t="str">
        <f t="shared" si="11"/>
        <v/>
      </c>
      <c r="DF32" s="527"/>
      <c r="DG32" s="526" t="str">
        <f t="shared" si="12"/>
        <v/>
      </c>
      <c r="DH32" s="527"/>
      <c r="DI32" s="526" t="str">
        <f t="shared" si="12"/>
        <v/>
      </c>
      <c r="DJ32" s="527"/>
      <c r="DK32" s="526" t="str">
        <f t="shared" si="12"/>
        <v/>
      </c>
      <c r="DL32" s="527"/>
      <c r="DM32" s="528"/>
      <c r="DN32" s="529">
        <f t="shared" si="16"/>
        <v>32</v>
      </c>
      <c r="DO32" s="530" t="str">
        <f t="shared" si="16"/>
        <v/>
      </c>
      <c r="DP32" s="303">
        <f t="shared" si="17"/>
        <v>57</v>
      </c>
      <c r="DQ32" s="530" t="str">
        <f t="shared" si="17"/>
        <v/>
      </c>
      <c r="DR32" s="303">
        <f t="shared" si="17"/>
        <v>83</v>
      </c>
      <c r="DS32" s="530" t="str">
        <f t="shared" si="17"/>
        <v/>
      </c>
      <c r="DT32" s="303" t="str">
        <f t="shared" si="17"/>
        <v/>
      </c>
      <c r="DU32" s="530" t="str">
        <f t="shared" si="17"/>
        <v/>
      </c>
      <c r="DV32" s="303" t="str">
        <f t="shared" si="17"/>
        <v/>
      </c>
      <c r="DW32" s="530" t="str">
        <f t="shared" si="17"/>
        <v/>
      </c>
      <c r="DX32" s="303" t="str">
        <f t="shared" si="17"/>
        <v/>
      </c>
      <c r="DY32" s="530" t="str">
        <f t="shared" si="17"/>
        <v/>
      </c>
      <c r="DZ32" s="303" t="str">
        <f t="shared" si="17"/>
        <v/>
      </c>
      <c r="EA32" s="530" t="str">
        <f t="shared" si="17"/>
        <v/>
      </c>
      <c r="EB32" s="303" t="str">
        <f t="shared" si="17"/>
        <v/>
      </c>
      <c r="EC32" s="530" t="str">
        <f t="shared" si="17"/>
        <v/>
      </c>
      <c r="ED32" s="303" t="str">
        <f t="shared" si="17"/>
        <v/>
      </c>
      <c r="EE32" s="530" t="str">
        <f t="shared" si="17"/>
        <v/>
      </c>
      <c r="EF32" s="303" t="str">
        <f t="shared" si="18"/>
        <v/>
      </c>
      <c r="EG32" s="530" t="str">
        <f t="shared" si="18"/>
        <v/>
      </c>
      <c r="EH32" s="303" t="str">
        <f t="shared" si="18"/>
        <v/>
      </c>
      <c r="EI32" s="531" t="str">
        <f t="shared" si="13"/>
        <v/>
      </c>
      <c r="EJ32" s="10"/>
      <c r="EK32" s="10"/>
      <c r="EL32" s="10"/>
    </row>
    <row r="33" spans="1:142" s="16" customFormat="1" ht="18" customHeight="1">
      <c r="A33" s="389">
        <v>27</v>
      </c>
      <c r="B33" s="248" t="s">
        <v>93</v>
      </c>
      <c r="C33" s="288" t="s">
        <v>62</v>
      </c>
      <c r="D33" s="590">
        <v>677</v>
      </c>
      <c r="E33" s="202"/>
      <c r="F33" s="85">
        <v>2039</v>
      </c>
      <c r="G33" s="506">
        <v>40066</v>
      </c>
      <c r="H33" s="360" t="str">
        <f t="shared" si="19"/>
        <v>nl flrEcj] nks gtkj ukS</v>
      </c>
      <c r="I33" s="78" t="s">
        <v>367</v>
      </c>
      <c r="J33" s="87" t="s">
        <v>399</v>
      </c>
      <c r="K33" s="78" t="s">
        <v>430</v>
      </c>
      <c r="L33" s="405">
        <v>4</v>
      </c>
      <c r="M33" s="1142">
        <v>5</v>
      </c>
      <c r="N33" s="405">
        <v>2</v>
      </c>
      <c r="O33" s="1142">
        <v>5</v>
      </c>
      <c r="P33" s="405"/>
      <c r="Q33" s="405"/>
      <c r="R33" s="285"/>
      <c r="S33" s="285"/>
      <c r="T33" s="285"/>
      <c r="U33" s="285"/>
      <c r="V33" s="288">
        <v>3</v>
      </c>
      <c r="W33" s="288">
        <v>5</v>
      </c>
      <c r="X33" s="288">
        <v>2</v>
      </c>
      <c r="Y33" s="288">
        <v>5</v>
      </c>
      <c r="Z33" s="288"/>
      <c r="AA33" s="288"/>
      <c r="AB33" s="289">
        <v>21</v>
      </c>
      <c r="AC33" s="593">
        <v>20</v>
      </c>
      <c r="AD33" s="290"/>
      <c r="AE33" s="290"/>
      <c r="AF33" s="285" t="s">
        <v>109</v>
      </c>
      <c r="AG33" s="285">
        <v>3</v>
      </c>
      <c r="AH33" s="285">
        <v>5</v>
      </c>
      <c r="AI33" s="285">
        <v>5</v>
      </c>
      <c r="AJ33" s="285">
        <v>5</v>
      </c>
      <c r="AK33" s="285"/>
      <c r="AL33" s="285"/>
      <c r="AM33" s="285"/>
      <c r="AN33" s="285"/>
      <c r="AO33" s="285"/>
      <c r="AP33" s="285"/>
      <c r="AQ33" s="288">
        <v>2</v>
      </c>
      <c r="AR33" s="592">
        <v>5</v>
      </c>
      <c r="AS33" s="288"/>
      <c r="AT33" s="288"/>
      <c r="AU33" s="288"/>
      <c r="AV33" s="288"/>
      <c r="AW33" s="289">
        <v>8</v>
      </c>
      <c r="AX33" s="289">
        <v>16</v>
      </c>
      <c r="AY33" s="290"/>
      <c r="AZ33" s="290"/>
      <c r="BA33" s="285"/>
      <c r="BB33" s="285"/>
      <c r="BC33" s="285">
        <v>1</v>
      </c>
      <c r="BD33" s="1143">
        <v>5</v>
      </c>
      <c r="BE33" s="285"/>
      <c r="BF33" s="285"/>
      <c r="BG33" s="285">
        <v>17</v>
      </c>
      <c r="BH33" s="285">
        <v>15</v>
      </c>
      <c r="BI33" s="285"/>
      <c r="BJ33" s="285"/>
      <c r="BK33" s="288">
        <v>3</v>
      </c>
      <c r="BL33" s="592">
        <v>5</v>
      </c>
      <c r="BM33" s="288">
        <v>3</v>
      </c>
      <c r="BN33" s="592">
        <v>5</v>
      </c>
      <c r="BO33" s="288"/>
      <c r="BP33" s="288"/>
      <c r="BQ33" s="289">
        <v>41</v>
      </c>
      <c r="BR33" s="289">
        <v>19</v>
      </c>
      <c r="BS33" s="290"/>
      <c r="BT33" s="290"/>
      <c r="BU33" s="285"/>
      <c r="BV33" s="285"/>
      <c r="BW33" s="285"/>
      <c r="BX33" s="285"/>
      <c r="BY33" s="285"/>
      <c r="BZ33" s="288"/>
      <c r="CA33" s="288"/>
      <c r="CB33" s="288"/>
      <c r="CC33" s="288"/>
      <c r="CD33" s="288"/>
      <c r="CE33" s="285"/>
      <c r="CF33" s="285"/>
      <c r="CG33" s="285"/>
      <c r="CH33" s="285"/>
      <c r="CI33" s="387"/>
      <c r="CJ33" s="368"/>
      <c r="CK33" s="237" t="str">
        <f>IF(DOB!C33="","",DOB!C33)</f>
        <v>nl flrEcj] nks gtkj ukS</v>
      </c>
      <c r="CL33" s="300"/>
      <c r="CM33" s="249"/>
      <c r="CN33" s="249"/>
      <c r="CO33" s="526">
        <f t="shared" si="3"/>
        <v>10</v>
      </c>
      <c r="CP33" s="516"/>
      <c r="CQ33" s="526">
        <f t="shared" si="4"/>
        <v>22</v>
      </c>
      <c r="CR33" s="527"/>
      <c r="CS33" s="526">
        <f t="shared" si="5"/>
        <v>25</v>
      </c>
      <c r="CT33" s="527"/>
      <c r="CU33" s="526">
        <f t="shared" si="6"/>
        <v>26</v>
      </c>
      <c r="CV33" s="527"/>
      <c r="CW33" s="526" t="str">
        <f t="shared" si="7"/>
        <v/>
      </c>
      <c r="CX33" s="527"/>
      <c r="CY33" s="526" t="str">
        <f t="shared" si="8"/>
        <v/>
      </c>
      <c r="CZ33" s="527"/>
      <c r="DA33" s="526" t="str">
        <f t="shared" si="9"/>
        <v/>
      </c>
      <c r="DB33" s="527"/>
      <c r="DC33" s="526" t="str">
        <f t="shared" si="10"/>
        <v/>
      </c>
      <c r="DD33" s="527"/>
      <c r="DE33" s="526" t="str">
        <f t="shared" si="11"/>
        <v/>
      </c>
      <c r="DF33" s="527"/>
      <c r="DG33" s="526" t="str">
        <f t="shared" si="12"/>
        <v/>
      </c>
      <c r="DH33" s="527"/>
      <c r="DI33" s="526" t="str">
        <f t="shared" si="12"/>
        <v/>
      </c>
      <c r="DJ33" s="527"/>
      <c r="DK33" s="526" t="str">
        <f t="shared" si="12"/>
        <v/>
      </c>
      <c r="DL33" s="527"/>
      <c r="DM33" s="528"/>
      <c r="DN33" s="529">
        <f t="shared" si="16"/>
        <v>32</v>
      </c>
      <c r="DO33" s="530" t="str">
        <f t="shared" si="16"/>
        <v/>
      </c>
      <c r="DP33" s="303">
        <f t="shared" si="17"/>
        <v>57</v>
      </c>
      <c r="DQ33" s="530" t="str">
        <f t="shared" si="17"/>
        <v/>
      </c>
      <c r="DR33" s="303">
        <f t="shared" si="17"/>
        <v>83</v>
      </c>
      <c r="DS33" s="530" t="str">
        <f t="shared" si="17"/>
        <v/>
      </c>
      <c r="DT33" s="303" t="str">
        <f t="shared" si="17"/>
        <v/>
      </c>
      <c r="DU33" s="530" t="str">
        <f t="shared" si="17"/>
        <v/>
      </c>
      <c r="DV33" s="303" t="str">
        <f t="shared" si="17"/>
        <v/>
      </c>
      <c r="DW33" s="530" t="str">
        <f t="shared" si="17"/>
        <v/>
      </c>
      <c r="DX33" s="303" t="str">
        <f t="shared" si="17"/>
        <v/>
      </c>
      <c r="DY33" s="530" t="str">
        <f t="shared" si="17"/>
        <v/>
      </c>
      <c r="DZ33" s="303" t="str">
        <f t="shared" si="17"/>
        <v/>
      </c>
      <c r="EA33" s="530" t="str">
        <f t="shared" si="17"/>
        <v/>
      </c>
      <c r="EB33" s="303" t="str">
        <f t="shared" si="17"/>
        <v/>
      </c>
      <c r="EC33" s="530" t="str">
        <f t="shared" si="17"/>
        <v/>
      </c>
      <c r="ED33" s="303" t="str">
        <f t="shared" si="17"/>
        <v/>
      </c>
      <c r="EE33" s="530" t="str">
        <f t="shared" si="17"/>
        <v/>
      </c>
      <c r="EF33" s="303" t="str">
        <f t="shared" si="18"/>
        <v/>
      </c>
      <c r="EG33" s="530" t="str">
        <f t="shared" si="18"/>
        <v/>
      </c>
      <c r="EH33" s="303" t="str">
        <f t="shared" si="18"/>
        <v/>
      </c>
      <c r="EI33" s="531" t="str">
        <f t="shared" si="13"/>
        <v/>
      </c>
      <c r="EJ33" s="10"/>
      <c r="EK33" s="10"/>
      <c r="EL33" s="10"/>
    </row>
    <row r="34" spans="1:142" s="16" customFormat="1" ht="18" customHeight="1">
      <c r="A34" s="389">
        <v>28</v>
      </c>
      <c r="B34" s="248" t="s">
        <v>91</v>
      </c>
      <c r="C34" s="288" t="s">
        <v>62</v>
      </c>
      <c r="D34" s="591">
        <v>678</v>
      </c>
      <c r="E34" s="202"/>
      <c r="F34" s="85">
        <v>2018</v>
      </c>
      <c r="G34" s="507">
        <v>38477</v>
      </c>
      <c r="H34" s="360" t="str">
        <f t="shared" si="19"/>
        <v>ikap ebZ] nks gtkj ikap</v>
      </c>
      <c r="I34" s="78" t="s">
        <v>368</v>
      </c>
      <c r="J34" s="87" t="s">
        <v>400</v>
      </c>
      <c r="K34" s="78" t="s">
        <v>431</v>
      </c>
      <c r="L34" s="405" t="s">
        <v>317</v>
      </c>
      <c r="M34" s="1142" t="s">
        <v>317</v>
      </c>
      <c r="N34" s="405">
        <v>3</v>
      </c>
      <c r="O34" s="1142">
        <v>5</v>
      </c>
      <c r="P34" s="405"/>
      <c r="Q34" s="405"/>
      <c r="R34" s="285"/>
      <c r="S34" s="285"/>
      <c r="T34" s="285"/>
      <c r="U34" s="285"/>
      <c r="V34" s="288">
        <v>3</v>
      </c>
      <c r="W34" s="288">
        <v>5</v>
      </c>
      <c r="X34" s="288">
        <v>3</v>
      </c>
      <c r="Y34" s="288">
        <v>5</v>
      </c>
      <c r="Z34" s="288"/>
      <c r="AA34" s="288"/>
      <c r="AB34" s="289">
        <v>28</v>
      </c>
      <c r="AC34" s="593">
        <v>20</v>
      </c>
      <c r="AD34" s="290"/>
      <c r="AE34" s="290"/>
      <c r="AF34" s="285" t="s">
        <v>109</v>
      </c>
      <c r="AG34" s="285">
        <v>3</v>
      </c>
      <c r="AH34" s="285">
        <v>5</v>
      </c>
      <c r="AI34" s="285">
        <v>3</v>
      </c>
      <c r="AJ34" s="285">
        <v>5</v>
      </c>
      <c r="AK34" s="285"/>
      <c r="AL34" s="285"/>
      <c r="AM34" s="285"/>
      <c r="AN34" s="285"/>
      <c r="AO34" s="285"/>
      <c r="AP34" s="285"/>
      <c r="AQ34" s="288">
        <v>2</v>
      </c>
      <c r="AR34" s="592">
        <v>5</v>
      </c>
      <c r="AS34" s="288"/>
      <c r="AT34" s="288"/>
      <c r="AU34" s="288"/>
      <c r="AV34" s="288"/>
      <c r="AW34" s="289">
        <v>18</v>
      </c>
      <c r="AX34" s="289">
        <v>18</v>
      </c>
      <c r="AY34" s="290"/>
      <c r="AZ34" s="290"/>
      <c r="BA34" s="285"/>
      <c r="BB34" s="285"/>
      <c r="BC34" s="285">
        <v>1</v>
      </c>
      <c r="BD34" s="1143">
        <v>5</v>
      </c>
      <c r="BE34" s="285"/>
      <c r="BF34" s="285"/>
      <c r="BG34" s="285">
        <v>30</v>
      </c>
      <c r="BH34" s="285">
        <v>16</v>
      </c>
      <c r="BI34" s="285"/>
      <c r="BJ34" s="285"/>
      <c r="BK34" s="288">
        <v>3</v>
      </c>
      <c r="BL34" s="592">
        <v>5</v>
      </c>
      <c r="BM34" s="288">
        <v>5</v>
      </c>
      <c r="BN34" s="592">
        <v>5</v>
      </c>
      <c r="BO34" s="288"/>
      <c r="BP34" s="288"/>
      <c r="BQ34" s="289">
        <v>44</v>
      </c>
      <c r="BR34" s="289">
        <v>20</v>
      </c>
      <c r="BS34" s="290"/>
      <c r="BT34" s="290"/>
      <c r="BU34" s="285"/>
      <c r="BV34" s="285"/>
      <c r="BW34" s="285"/>
      <c r="BX34" s="285"/>
      <c r="BY34" s="285"/>
      <c r="BZ34" s="288"/>
      <c r="CA34" s="288"/>
      <c r="CB34" s="288"/>
      <c r="CC34" s="288"/>
      <c r="CD34" s="288"/>
      <c r="CE34" s="285"/>
      <c r="CF34" s="285"/>
      <c r="CG34" s="285"/>
      <c r="CH34" s="285"/>
      <c r="CI34" s="387"/>
      <c r="CJ34" s="368"/>
      <c r="CK34" s="237" t="str">
        <f>IF(DOB!C34="","",DOB!C34)</f>
        <v>ikap ebZ] nks gtkj ikap</v>
      </c>
      <c r="CL34" s="300"/>
      <c r="CM34" s="249"/>
      <c r="CN34" s="249"/>
      <c r="CO34" s="526">
        <f t="shared" si="3"/>
        <v>10</v>
      </c>
      <c r="CP34" s="516"/>
      <c r="CQ34" s="526">
        <f t="shared" si="4"/>
        <v>22</v>
      </c>
      <c r="CR34" s="527"/>
      <c r="CS34" s="526">
        <f t="shared" si="5"/>
        <v>25</v>
      </c>
      <c r="CT34" s="527"/>
      <c r="CU34" s="526">
        <f t="shared" si="6"/>
        <v>26</v>
      </c>
      <c r="CV34" s="527"/>
      <c r="CW34" s="526" t="str">
        <f t="shared" si="7"/>
        <v/>
      </c>
      <c r="CX34" s="527"/>
      <c r="CY34" s="526" t="str">
        <f t="shared" si="8"/>
        <v/>
      </c>
      <c r="CZ34" s="527"/>
      <c r="DA34" s="526" t="str">
        <f t="shared" si="9"/>
        <v/>
      </c>
      <c r="DB34" s="527"/>
      <c r="DC34" s="526" t="str">
        <f t="shared" si="10"/>
        <v/>
      </c>
      <c r="DD34" s="527"/>
      <c r="DE34" s="526" t="str">
        <f t="shared" si="11"/>
        <v/>
      </c>
      <c r="DF34" s="527"/>
      <c r="DG34" s="526" t="str">
        <f t="shared" si="12"/>
        <v/>
      </c>
      <c r="DH34" s="527"/>
      <c r="DI34" s="526" t="str">
        <f t="shared" si="12"/>
        <v/>
      </c>
      <c r="DJ34" s="527"/>
      <c r="DK34" s="526" t="str">
        <f t="shared" si="12"/>
        <v/>
      </c>
      <c r="DL34" s="527"/>
      <c r="DM34" s="528"/>
      <c r="DN34" s="529">
        <f t="shared" si="16"/>
        <v>32</v>
      </c>
      <c r="DO34" s="530" t="str">
        <f t="shared" si="16"/>
        <v/>
      </c>
      <c r="DP34" s="303">
        <f t="shared" si="17"/>
        <v>57</v>
      </c>
      <c r="DQ34" s="530" t="str">
        <f t="shared" si="17"/>
        <v/>
      </c>
      <c r="DR34" s="303">
        <f t="shared" si="17"/>
        <v>83</v>
      </c>
      <c r="DS34" s="530" t="str">
        <f t="shared" si="17"/>
        <v/>
      </c>
      <c r="DT34" s="303" t="str">
        <f t="shared" si="17"/>
        <v/>
      </c>
      <c r="DU34" s="530" t="str">
        <f t="shared" si="17"/>
        <v/>
      </c>
      <c r="DV34" s="303" t="str">
        <f t="shared" si="17"/>
        <v/>
      </c>
      <c r="DW34" s="530" t="str">
        <f t="shared" si="17"/>
        <v/>
      </c>
      <c r="DX34" s="303" t="str">
        <f t="shared" si="17"/>
        <v/>
      </c>
      <c r="DY34" s="530" t="str">
        <f t="shared" si="17"/>
        <v/>
      </c>
      <c r="DZ34" s="303" t="str">
        <f t="shared" si="17"/>
        <v/>
      </c>
      <c r="EA34" s="530" t="str">
        <f t="shared" si="17"/>
        <v/>
      </c>
      <c r="EB34" s="303" t="str">
        <f t="shared" si="17"/>
        <v/>
      </c>
      <c r="EC34" s="530" t="str">
        <f t="shared" si="17"/>
        <v/>
      </c>
      <c r="ED34" s="303" t="str">
        <f t="shared" si="17"/>
        <v/>
      </c>
      <c r="EE34" s="530" t="str">
        <f t="shared" si="17"/>
        <v/>
      </c>
      <c r="EF34" s="303" t="str">
        <f t="shared" si="18"/>
        <v/>
      </c>
      <c r="EG34" s="530" t="str">
        <f t="shared" si="18"/>
        <v/>
      </c>
      <c r="EH34" s="303" t="str">
        <f t="shared" si="18"/>
        <v/>
      </c>
      <c r="EI34" s="531" t="str">
        <f t="shared" si="13"/>
        <v/>
      </c>
      <c r="EJ34" s="10"/>
      <c r="EK34" s="10"/>
      <c r="EL34" s="10"/>
    </row>
    <row r="35" spans="1:142" s="16" customFormat="1" ht="18" customHeight="1">
      <c r="A35" s="389">
        <v>29</v>
      </c>
      <c r="B35" s="248" t="s">
        <v>93</v>
      </c>
      <c r="C35" s="288" t="s">
        <v>62</v>
      </c>
      <c r="D35" s="590">
        <v>679</v>
      </c>
      <c r="E35" s="202"/>
      <c r="F35" s="85">
        <v>2031</v>
      </c>
      <c r="G35" s="507">
        <v>39193</v>
      </c>
      <c r="H35" s="360" t="str">
        <f t="shared" si="19"/>
        <v>bDdhl vizsy] nks gtkj lkr</v>
      </c>
      <c r="I35" s="78" t="s">
        <v>369</v>
      </c>
      <c r="J35" s="87" t="s">
        <v>401</v>
      </c>
      <c r="K35" s="78" t="s">
        <v>432</v>
      </c>
      <c r="L35" s="405">
        <v>2</v>
      </c>
      <c r="M35" s="1142">
        <v>5</v>
      </c>
      <c r="N35" s="405">
        <v>3</v>
      </c>
      <c r="O35" s="1142">
        <v>5</v>
      </c>
      <c r="P35" s="405"/>
      <c r="Q35" s="405"/>
      <c r="R35" s="285"/>
      <c r="S35" s="285"/>
      <c r="T35" s="285"/>
      <c r="U35" s="285"/>
      <c r="V35" s="288">
        <v>3</v>
      </c>
      <c r="W35" s="288">
        <v>5</v>
      </c>
      <c r="X35" s="288">
        <v>4</v>
      </c>
      <c r="Y35" s="288">
        <v>5</v>
      </c>
      <c r="Z35" s="288"/>
      <c r="AA35" s="288"/>
      <c r="AB35" s="289">
        <v>20</v>
      </c>
      <c r="AC35" s="593">
        <v>20</v>
      </c>
      <c r="AD35" s="290"/>
      <c r="AE35" s="290"/>
      <c r="AF35" s="285" t="s">
        <v>109</v>
      </c>
      <c r="AG35" s="285">
        <v>4</v>
      </c>
      <c r="AH35" s="285">
        <v>5</v>
      </c>
      <c r="AI35" s="285">
        <v>3</v>
      </c>
      <c r="AJ35" s="285">
        <v>5</v>
      </c>
      <c r="AK35" s="285"/>
      <c r="AL35" s="285"/>
      <c r="AM35" s="285"/>
      <c r="AN35" s="285"/>
      <c r="AO35" s="285"/>
      <c r="AP35" s="285"/>
      <c r="AQ35" s="288">
        <v>2</v>
      </c>
      <c r="AR35" s="592">
        <v>5</v>
      </c>
      <c r="AS35" s="288"/>
      <c r="AT35" s="288"/>
      <c r="AU35" s="288"/>
      <c r="AV35" s="288"/>
      <c r="AW35" s="289">
        <v>10</v>
      </c>
      <c r="AX35" s="289">
        <v>20</v>
      </c>
      <c r="AY35" s="290"/>
      <c r="AZ35" s="290"/>
      <c r="BA35" s="285"/>
      <c r="BB35" s="285"/>
      <c r="BC35" s="285">
        <v>0</v>
      </c>
      <c r="BD35" s="1143">
        <v>5</v>
      </c>
      <c r="BE35" s="285"/>
      <c r="BF35" s="285"/>
      <c r="BG35" s="285">
        <v>35</v>
      </c>
      <c r="BH35" s="285">
        <v>15</v>
      </c>
      <c r="BI35" s="285"/>
      <c r="BJ35" s="285"/>
      <c r="BK35" s="288">
        <v>4</v>
      </c>
      <c r="BL35" s="592">
        <v>5</v>
      </c>
      <c r="BM35" s="288">
        <v>2</v>
      </c>
      <c r="BN35" s="592">
        <v>5</v>
      </c>
      <c r="BO35" s="288"/>
      <c r="BP35" s="288"/>
      <c r="BQ35" s="289">
        <v>35</v>
      </c>
      <c r="BR35" s="289">
        <v>19</v>
      </c>
      <c r="BS35" s="290"/>
      <c r="BT35" s="290"/>
      <c r="BU35" s="285"/>
      <c r="BV35" s="285"/>
      <c r="BW35" s="285"/>
      <c r="BX35" s="285"/>
      <c r="BY35" s="285"/>
      <c r="BZ35" s="288"/>
      <c r="CA35" s="288"/>
      <c r="CB35" s="288"/>
      <c r="CC35" s="288"/>
      <c r="CD35" s="288"/>
      <c r="CE35" s="285"/>
      <c r="CF35" s="285"/>
      <c r="CG35" s="285"/>
      <c r="CH35" s="285"/>
      <c r="CI35" s="387"/>
      <c r="CJ35" s="368"/>
      <c r="CK35" s="237" t="str">
        <f>IF(DOB!C35="","",DOB!C35)</f>
        <v>bDdhl vizsy] nks gtkj lkr</v>
      </c>
      <c r="CL35" s="299" t="s">
        <v>69</v>
      </c>
      <c r="CM35" s="249"/>
      <c r="CN35" s="249"/>
      <c r="CO35" s="526">
        <f t="shared" si="3"/>
        <v>10</v>
      </c>
      <c r="CP35" s="516"/>
      <c r="CQ35" s="526">
        <f t="shared" si="4"/>
        <v>22</v>
      </c>
      <c r="CR35" s="527"/>
      <c r="CS35" s="526">
        <f t="shared" si="5"/>
        <v>25</v>
      </c>
      <c r="CT35" s="527"/>
      <c r="CU35" s="526">
        <f t="shared" si="6"/>
        <v>26</v>
      </c>
      <c r="CV35" s="527"/>
      <c r="CW35" s="526" t="str">
        <f t="shared" si="7"/>
        <v/>
      </c>
      <c r="CX35" s="527"/>
      <c r="CY35" s="526" t="str">
        <f t="shared" si="8"/>
        <v/>
      </c>
      <c r="CZ35" s="527"/>
      <c r="DA35" s="526" t="str">
        <f t="shared" si="9"/>
        <v/>
      </c>
      <c r="DB35" s="527"/>
      <c r="DC35" s="526" t="str">
        <f t="shared" si="10"/>
        <v/>
      </c>
      <c r="DD35" s="527"/>
      <c r="DE35" s="526" t="str">
        <f t="shared" si="11"/>
        <v/>
      </c>
      <c r="DF35" s="527"/>
      <c r="DG35" s="526" t="str">
        <f t="shared" si="12"/>
        <v/>
      </c>
      <c r="DH35" s="527"/>
      <c r="DI35" s="526" t="str">
        <f t="shared" si="12"/>
        <v/>
      </c>
      <c r="DJ35" s="527"/>
      <c r="DK35" s="526" t="str">
        <f t="shared" si="12"/>
        <v/>
      </c>
      <c r="DL35" s="527"/>
      <c r="DM35" s="528"/>
      <c r="DN35" s="529">
        <f t="shared" si="16"/>
        <v>32</v>
      </c>
      <c r="DO35" s="530" t="str">
        <f t="shared" si="16"/>
        <v/>
      </c>
      <c r="DP35" s="303">
        <f t="shared" si="17"/>
        <v>57</v>
      </c>
      <c r="DQ35" s="530" t="str">
        <f t="shared" si="17"/>
        <v/>
      </c>
      <c r="DR35" s="303">
        <f t="shared" si="17"/>
        <v>83</v>
      </c>
      <c r="DS35" s="530" t="str">
        <f t="shared" si="17"/>
        <v/>
      </c>
      <c r="DT35" s="303" t="str">
        <f t="shared" si="17"/>
        <v/>
      </c>
      <c r="DU35" s="530" t="str">
        <f t="shared" si="17"/>
        <v/>
      </c>
      <c r="DV35" s="303" t="str">
        <f t="shared" si="17"/>
        <v/>
      </c>
      <c r="DW35" s="530" t="str">
        <f t="shared" si="17"/>
        <v/>
      </c>
      <c r="DX35" s="303" t="str">
        <f t="shared" si="17"/>
        <v/>
      </c>
      <c r="DY35" s="530" t="str">
        <f t="shared" si="17"/>
        <v/>
      </c>
      <c r="DZ35" s="303" t="str">
        <f t="shared" si="17"/>
        <v/>
      </c>
      <c r="EA35" s="530" t="str">
        <f t="shared" si="17"/>
        <v/>
      </c>
      <c r="EB35" s="303" t="str">
        <f t="shared" si="17"/>
        <v/>
      </c>
      <c r="EC35" s="530" t="str">
        <f t="shared" si="17"/>
        <v/>
      </c>
      <c r="ED35" s="303" t="str">
        <f t="shared" si="17"/>
        <v/>
      </c>
      <c r="EE35" s="530" t="str">
        <f t="shared" si="17"/>
        <v/>
      </c>
      <c r="EF35" s="303" t="str">
        <f t="shared" si="18"/>
        <v/>
      </c>
      <c r="EG35" s="530" t="str">
        <f t="shared" si="18"/>
        <v/>
      </c>
      <c r="EH35" s="303" t="str">
        <f t="shared" si="18"/>
        <v/>
      </c>
      <c r="EI35" s="531" t="str">
        <f t="shared" si="13"/>
        <v/>
      </c>
      <c r="EJ35" s="10"/>
      <c r="EK35" s="10"/>
      <c r="EL35" s="10"/>
    </row>
    <row r="36" spans="1:142" s="16" customFormat="1" ht="18" customHeight="1">
      <c r="A36" s="389">
        <v>30</v>
      </c>
      <c r="B36" s="248" t="s">
        <v>93</v>
      </c>
      <c r="C36" s="288" t="s">
        <v>62</v>
      </c>
      <c r="D36" s="591">
        <v>680</v>
      </c>
      <c r="E36" s="202"/>
      <c r="F36" s="85">
        <v>2014</v>
      </c>
      <c r="G36" s="507">
        <v>39279</v>
      </c>
      <c r="H36" s="360" t="str">
        <f t="shared" si="19"/>
        <v>lksyg tqykbZ] nks gtkj lkr</v>
      </c>
      <c r="I36" s="78" t="s">
        <v>370</v>
      </c>
      <c r="J36" s="87" t="s">
        <v>402</v>
      </c>
      <c r="K36" s="78" t="s">
        <v>433</v>
      </c>
      <c r="L36" s="405" t="s">
        <v>317</v>
      </c>
      <c r="M36" s="1142" t="s">
        <v>317</v>
      </c>
      <c r="N36" s="405">
        <v>4</v>
      </c>
      <c r="O36" s="1142">
        <v>5</v>
      </c>
      <c r="P36" s="405"/>
      <c r="Q36" s="405"/>
      <c r="R36" s="285"/>
      <c r="S36" s="285"/>
      <c r="T36" s="285"/>
      <c r="U36" s="285"/>
      <c r="V36" s="288" t="s">
        <v>317</v>
      </c>
      <c r="W36" s="288" t="s">
        <v>317</v>
      </c>
      <c r="X36" s="288" t="s">
        <v>317</v>
      </c>
      <c r="Y36" s="288" t="s">
        <v>317</v>
      </c>
      <c r="Z36" s="288"/>
      <c r="AA36" s="288"/>
      <c r="AB36" s="289" t="s">
        <v>317</v>
      </c>
      <c r="AC36" s="593" t="s">
        <v>317</v>
      </c>
      <c r="AD36" s="290"/>
      <c r="AE36" s="290"/>
      <c r="AF36" s="285" t="s">
        <v>109</v>
      </c>
      <c r="AG36" s="285" t="s">
        <v>317</v>
      </c>
      <c r="AH36" s="285" t="s">
        <v>317</v>
      </c>
      <c r="AI36" s="285" t="s">
        <v>317</v>
      </c>
      <c r="AJ36" s="285" t="s">
        <v>317</v>
      </c>
      <c r="AK36" s="285"/>
      <c r="AL36" s="285"/>
      <c r="AM36" s="285"/>
      <c r="AN36" s="285"/>
      <c r="AO36" s="285"/>
      <c r="AP36" s="285"/>
      <c r="AQ36" s="288" t="s">
        <v>317</v>
      </c>
      <c r="AR36" s="592" t="s">
        <v>317</v>
      </c>
      <c r="AS36" s="288"/>
      <c r="AT36" s="288"/>
      <c r="AU36" s="288"/>
      <c r="AV36" s="288"/>
      <c r="AW36" s="289">
        <v>13</v>
      </c>
      <c r="AX36" s="289">
        <v>18</v>
      </c>
      <c r="AY36" s="290"/>
      <c r="AZ36" s="290"/>
      <c r="BA36" s="285"/>
      <c r="BB36" s="285"/>
      <c r="BC36" s="285">
        <v>1</v>
      </c>
      <c r="BD36" s="1143">
        <v>5</v>
      </c>
      <c r="BE36" s="285"/>
      <c r="BF36" s="285"/>
      <c r="BG36" s="285">
        <v>38</v>
      </c>
      <c r="BH36" s="285">
        <v>16</v>
      </c>
      <c r="BI36" s="285"/>
      <c r="BJ36" s="285"/>
      <c r="BK36" s="288" t="s">
        <v>317</v>
      </c>
      <c r="BL36" s="592" t="s">
        <v>317</v>
      </c>
      <c r="BM36" s="288">
        <v>5</v>
      </c>
      <c r="BN36" s="592">
        <v>5</v>
      </c>
      <c r="BO36" s="288"/>
      <c r="BP36" s="288"/>
      <c r="BQ36" s="289">
        <v>46</v>
      </c>
      <c r="BR36" s="289">
        <v>20</v>
      </c>
      <c r="BS36" s="290"/>
      <c r="BT36" s="290"/>
      <c r="BU36" s="285"/>
      <c r="BV36" s="285"/>
      <c r="BW36" s="285"/>
      <c r="BX36" s="285"/>
      <c r="BY36" s="285"/>
      <c r="BZ36" s="288"/>
      <c r="CA36" s="288"/>
      <c r="CB36" s="288"/>
      <c r="CC36" s="288"/>
      <c r="CD36" s="288"/>
      <c r="CE36" s="285"/>
      <c r="CF36" s="285"/>
      <c r="CG36" s="285"/>
      <c r="CH36" s="285"/>
      <c r="CI36" s="387"/>
      <c r="CJ36" s="368"/>
      <c r="CK36" s="237" t="str">
        <f>IF(DOB!C36="","",DOB!C36)</f>
        <v>lksyg tqykbZ] nks gtkj lkr</v>
      </c>
      <c r="CL36" s="299" t="s">
        <v>62</v>
      </c>
      <c r="CM36" s="249"/>
      <c r="CN36" s="249"/>
      <c r="CO36" s="526">
        <f t="shared" si="3"/>
        <v>10</v>
      </c>
      <c r="CP36" s="516"/>
      <c r="CQ36" s="526">
        <f t="shared" si="4"/>
        <v>22</v>
      </c>
      <c r="CR36" s="527"/>
      <c r="CS36" s="526">
        <f t="shared" si="5"/>
        <v>25</v>
      </c>
      <c r="CT36" s="527"/>
      <c r="CU36" s="526">
        <f t="shared" si="6"/>
        <v>26</v>
      </c>
      <c r="CV36" s="527"/>
      <c r="CW36" s="526" t="str">
        <f t="shared" si="7"/>
        <v/>
      </c>
      <c r="CX36" s="527"/>
      <c r="CY36" s="526" t="str">
        <f t="shared" si="8"/>
        <v/>
      </c>
      <c r="CZ36" s="527"/>
      <c r="DA36" s="526" t="str">
        <f t="shared" si="9"/>
        <v/>
      </c>
      <c r="DB36" s="527"/>
      <c r="DC36" s="526" t="str">
        <f t="shared" si="10"/>
        <v/>
      </c>
      <c r="DD36" s="527"/>
      <c r="DE36" s="526" t="str">
        <f t="shared" si="11"/>
        <v/>
      </c>
      <c r="DF36" s="527"/>
      <c r="DG36" s="526" t="str">
        <f t="shared" si="12"/>
        <v/>
      </c>
      <c r="DH36" s="527"/>
      <c r="DI36" s="526" t="str">
        <f t="shared" si="12"/>
        <v/>
      </c>
      <c r="DJ36" s="527"/>
      <c r="DK36" s="526" t="str">
        <f t="shared" si="12"/>
        <v/>
      </c>
      <c r="DL36" s="527"/>
      <c r="DM36" s="528"/>
      <c r="DN36" s="529">
        <f t="shared" si="16"/>
        <v>32</v>
      </c>
      <c r="DO36" s="530" t="str">
        <f t="shared" si="16"/>
        <v/>
      </c>
      <c r="DP36" s="303">
        <f t="shared" si="17"/>
        <v>57</v>
      </c>
      <c r="DQ36" s="530" t="str">
        <f t="shared" si="17"/>
        <v/>
      </c>
      <c r="DR36" s="303">
        <f t="shared" si="17"/>
        <v>83</v>
      </c>
      <c r="DS36" s="530" t="str">
        <f t="shared" si="17"/>
        <v/>
      </c>
      <c r="DT36" s="303" t="str">
        <f t="shared" si="17"/>
        <v/>
      </c>
      <c r="DU36" s="530" t="str">
        <f t="shared" si="17"/>
        <v/>
      </c>
      <c r="DV36" s="303" t="str">
        <f t="shared" si="17"/>
        <v/>
      </c>
      <c r="DW36" s="530" t="str">
        <f t="shared" si="17"/>
        <v/>
      </c>
      <c r="DX36" s="303" t="str">
        <f t="shared" si="17"/>
        <v/>
      </c>
      <c r="DY36" s="530" t="str">
        <f t="shared" si="17"/>
        <v/>
      </c>
      <c r="DZ36" s="303" t="str">
        <f t="shared" si="17"/>
        <v/>
      </c>
      <c r="EA36" s="530" t="str">
        <f t="shared" si="17"/>
        <v/>
      </c>
      <c r="EB36" s="303" t="str">
        <f t="shared" si="17"/>
        <v/>
      </c>
      <c r="EC36" s="530" t="str">
        <f t="shared" si="17"/>
        <v/>
      </c>
      <c r="ED36" s="303" t="str">
        <f t="shared" si="17"/>
        <v/>
      </c>
      <c r="EE36" s="530" t="str">
        <f t="shared" si="17"/>
        <v/>
      </c>
      <c r="EF36" s="303" t="str">
        <f t="shared" si="18"/>
        <v/>
      </c>
      <c r="EG36" s="530" t="str">
        <f t="shared" si="18"/>
        <v/>
      </c>
      <c r="EH36" s="303" t="str">
        <f t="shared" si="18"/>
        <v/>
      </c>
      <c r="EI36" s="531" t="str">
        <f t="shared" si="13"/>
        <v/>
      </c>
      <c r="EJ36" s="10"/>
      <c r="EK36" s="10"/>
      <c r="EL36" s="10"/>
    </row>
    <row r="37" spans="1:142" s="16" customFormat="1" ht="18" customHeight="1">
      <c r="A37" s="389">
        <v>31</v>
      </c>
      <c r="B37" s="248" t="s">
        <v>93</v>
      </c>
      <c r="C37" s="288" t="s">
        <v>62</v>
      </c>
      <c r="D37" s="590">
        <v>681</v>
      </c>
      <c r="E37" s="202"/>
      <c r="F37" s="85">
        <v>1965</v>
      </c>
      <c r="G37" s="507">
        <v>39577</v>
      </c>
      <c r="H37" s="360" t="str">
        <f t="shared" si="19"/>
        <v>ukS ebZ] nks gtkj vkB</v>
      </c>
      <c r="I37" s="78" t="s">
        <v>371</v>
      </c>
      <c r="J37" s="87" t="s">
        <v>403</v>
      </c>
      <c r="K37" s="78" t="s">
        <v>434</v>
      </c>
      <c r="L37" s="405">
        <v>5</v>
      </c>
      <c r="M37" s="1142">
        <v>5</v>
      </c>
      <c r="N37" s="405" t="s">
        <v>317</v>
      </c>
      <c r="O37" s="1142" t="s">
        <v>317</v>
      </c>
      <c r="P37" s="405"/>
      <c r="Q37" s="405"/>
      <c r="R37" s="285"/>
      <c r="S37" s="285"/>
      <c r="T37" s="285"/>
      <c r="U37" s="285"/>
      <c r="V37" s="288">
        <v>3</v>
      </c>
      <c r="W37" s="288">
        <v>5</v>
      </c>
      <c r="X37" s="288">
        <v>2</v>
      </c>
      <c r="Y37" s="288">
        <v>5</v>
      </c>
      <c r="Z37" s="288"/>
      <c r="AA37" s="288"/>
      <c r="AB37" s="289">
        <v>31</v>
      </c>
      <c r="AC37" s="593">
        <v>20</v>
      </c>
      <c r="AD37" s="290"/>
      <c r="AE37" s="290"/>
      <c r="AF37" s="285" t="s">
        <v>109</v>
      </c>
      <c r="AG37" s="285">
        <v>5</v>
      </c>
      <c r="AH37" s="285">
        <v>5</v>
      </c>
      <c r="AI37" s="285">
        <v>4</v>
      </c>
      <c r="AJ37" s="285">
        <v>5</v>
      </c>
      <c r="AK37" s="285"/>
      <c r="AL37" s="285"/>
      <c r="AM37" s="285"/>
      <c r="AN37" s="285"/>
      <c r="AO37" s="285"/>
      <c r="AP37" s="285"/>
      <c r="AQ37" s="288">
        <v>2</v>
      </c>
      <c r="AR37" s="592">
        <v>5</v>
      </c>
      <c r="AS37" s="288"/>
      <c r="AT37" s="288"/>
      <c r="AU37" s="288"/>
      <c r="AV37" s="288"/>
      <c r="AW37" s="289" t="s">
        <v>317</v>
      </c>
      <c r="AX37" s="289" t="s">
        <v>317</v>
      </c>
      <c r="AY37" s="290"/>
      <c r="AZ37" s="290"/>
      <c r="BA37" s="285"/>
      <c r="BB37" s="285"/>
      <c r="BC37" s="285" t="s">
        <v>317</v>
      </c>
      <c r="BD37" s="1143" t="s">
        <v>317</v>
      </c>
      <c r="BE37" s="285"/>
      <c r="BF37" s="285"/>
      <c r="BG37" s="285" t="s">
        <v>317</v>
      </c>
      <c r="BH37" s="285" t="s">
        <v>317</v>
      </c>
      <c r="BI37" s="285"/>
      <c r="BJ37" s="285"/>
      <c r="BK37" s="288">
        <v>5</v>
      </c>
      <c r="BL37" s="592">
        <v>5</v>
      </c>
      <c r="BM37" s="288" t="s">
        <v>231</v>
      </c>
      <c r="BN37" s="592" t="s">
        <v>231</v>
      </c>
      <c r="BO37" s="288"/>
      <c r="BP37" s="288"/>
      <c r="BQ37" s="289" t="s">
        <v>317</v>
      </c>
      <c r="BR37" s="289" t="s">
        <v>317</v>
      </c>
      <c r="BS37" s="290"/>
      <c r="BT37" s="290"/>
      <c r="BU37" s="285"/>
      <c r="BV37" s="285"/>
      <c r="BW37" s="285"/>
      <c r="BX37" s="285"/>
      <c r="BY37" s="285"/>
      <c r="BZ37" s="288"/>
      <c r="CA37" s="288"/>
      <c r="CB37" s="288"/>
      <c r="CC37" s="288"/>
      <c r="CD37" s="288"/>
      <c r="CE37" s="285"/>
      <c r="CF37" s="285"/>
      <c r="CG37" s="285"/>
      <c r="CH37" s="285"/>
      <c r="CI37" s="387"/>
      <c r="CJ37" s="368"/>
      <c r="CK37" s="237" t="str">
        <f>IF(DOB!C37="","",DOB!C37)</f>
        <v>ukS ebZ] nks gtkj vkB</v>
      </c>
      <c r="CL37" s="299" t="s">
        <v>74</v>
      </c>
      <c r="CM37" s="249"/>
      <c r="CN37" s="249"/>
      <c r="CO37" s="526">
        <f t="shared" si="3"/>
        <v>10</v>
      </c>
      <c r="CP37" s="516"/>
      <c r="CQ37" s="526">
        <f t="shared" si="4"/>
        <v>22</v>
      </c>
      <c r="CR37" s="527"/>
      <c r="CS37" s="526">
        <f t="shared" si="5"/>
        <v>25</v>
      </c>
      <c r="CT37" s="527"/>
      <c r="CU37" s="526">
        <f t="shared" si="6"/>
        <v>26</v>
      </c>
      <c r="CV37" s="527"/>
      <c r="CW37" s="526" t="str">
        <f t="shared" si="7"/>
        <v/>
      </c>
      <c r="CX37" s="527"/>
      <c r="CY37" s="526" t="str">
        <f t="shared" si="8"/>
        <v/>
      </c>
      <c r="CZ37" s="527"/>
      <c r="DA37" s="526" t="str">
        <f t="shared" si="9"/>
        <v/>
      </c>
      <c r="DB37" s="527"/>
      <c r="DC37" s="526" t="str">
        <f t="shared" si="10"/>
        <v/>
      </c>
      <c r="DD37" s="527"/>
      <c r="DE37" s="526" t="str">
        <f t="shared" si="11"/>
        <v/>
      </c>
      <c r="DF37" s="527"/>
      <c r="DG37" s="526" t="str">
        <f t="shared" si="12"/>
        <v/>
      </c>
      <c r="DH37" s="527"/>
      <c r="DI37" s="526" t="str">
        <f t="shared" si="12"/>
        <v/>
      </c>
      <c r="DJ37" s="527"/>
      <c r="DK37" s="526" t="str">
        <f t="shared" si="12"/>
        <v/>
      </c>
      <c r="DL37" s="527"/>
      <c r="DM37" s="528"/>
      <c r="DN37" s="529">
        <f t="shared" si="16"/>
        <v>32</v>
      </c>
      <c r="DO37" s="530" t="str">
        <f t="shared" si="16"/>
        <v/>
      </c>
      <c r="DP37" s="303">
        <f t="shared" si="17"/>
        <v>57</v>
      </c>
      <c r="DQ37" s="530" t="str">
        <f t="shared" si="17"/>
        <v/>
      </c>
      <c r="DR37" s="303">
        <f t="shared" si="17"/>
        <v>83</v>
      </c>
      <c r="DS37" s="530" t="str">
        <f t="shared" si="17"/>
        <v/>
      </c>
      <c r="DT37" s="303" t="str">
        <f t="shared" si="17"/>
        <v/>
      </c>
      <c r="DU37" s="530" t="str">
        <f t="shared" si="17"/>
        <v/>
      </c>
      <c r="DV37" s="303" t="str">
        <f t="shared" si="17"/>
        <v/>
      </c>
      <c r="DW37" s="530" t="str">
        <f t="shared" si="17"/>
        <v/>
      </c>
      <c r="DX37" s="303" t="str">
        <f t="shared" si="17"/>
        <v/>
      </c>
      <c r="DY37" s="530" t="str">
        <f t="shared" si="17"/>
        <v/>
      </c>
      <c r="DZ37" s="303" t="str">
        <f t="shared" si="17"/>
        <v/>
      </c>
      <c r="EA37" s="530" t="str">
        <f t="shared" si="17"/>
        <v/>
      </c>
      <c r="EB37" s="303" t="str">
        <f t="shared" si="17"/>
        <v/>
      </c>
      <c r="EC37" s="530" t="str">
        <f t="shared" si="17"/>
        <v/>
      </c>
      <c r="ED37" s="303" t="str">
        <f t="shared" si="17"/>
        <v/>
      </c>
      <c r="EE37" s="530" t="str">
        <f t="shared" ref="EE37:EH100" si="20">IF(DH37="","",SUM(EC37,DH37))</f>
        <v/>
      </c>
      <c r="EF37" s="303" t="str">
        <f t="shared" si="18"/>
        <v/>
      </c>
      <c r="EG37" s="530" t="str">
        <f t="shared" si="18"/>
        <v/>
      </c>
      <c r="EH37" s="303" t="str">
        <f t="shared" si="18"/>
        <v/>
      </c>
      <c r="EI37" s="531" t="str">
        <f t="shared" si="13"/>
        <v/>
      </c>
      <c r="EJ37" s="10"/>
      <c r="EK37" s="10"/>
      <c r="EL37" s="10"/>
    </row>
    <row r="38" spans="1:142" s="16" customFormat="1" ht="18" customHeight="1">
      <c r="A38" s="389">
        <v>32</v>
      </c>
      <c r="B38" s="248" t="s">
        <v>91</v>
      </c>
      <c r="C38" s="288" t="s">
        <v>62</v>
      </c>
      <c r="D38" s="591">
        <v>682</v>
      </c>
      <c r="E38" s="202"/>
      <c r="F38" s="85">
        <v>2033</v>
      </c>
      <c r="G38" s="507">
        <v>38643</v>
      </c>
      <c r="H38" s="360" t="str">
        <f t="shared" si="19"/>
        <v>vBkjg vDVwcj] nks gtkj ikap</v>
      </c>
      <c r="I38" s="78" t="s">
        <v>372</v>
      </c>
      <c r="J38" s="87" t="s">
        <v>404</v>
      </c>
      <c r="K38" s="78" t="s">
        <v>435</v>
      </c>
      <c r="L38" s="405">
        <v>3</v>
      </c>
      <c r="M38" s="1142">
        <v>5</v>
      </c>
      <c r="N38" s="405" t="s">
        <v>317</v>
      </c>
      <c r="O38" s="1142" t="s">
        <v>317</v>
      </c>
      <c r="P38" s="405"/>
      <c r="Q38" s="405"/>
      <c r="R38" s="285"/>
      <c r="S38" s="285"/>
      <c r="T38" s="285"/>
      <c r="U38" s="285"/>
      <c r="V38" s="288">
        <v>2</v>
      </c>
      <c r="W38" s="288">
        <v>5</v>
      </c>
      <c r="X38" s="288" t="s">
        <v>317</v>
      </c>
      <c r="Y38" s="288" t="s">
        <v>317</v>
      </c>
      <c r="Z38" s="288"/>
      <c r="AA38" s="288"/>
      <c r="AB38" s="289" t="s">
        <v>317</v>
      </c>
      <c r="AC38" s="593" t="s">
        <v>317</v>
      </c>
      <c r="AD38" s="290"/>
      <c r="AE38" s="290"/>
      <c r="AF38" s="285" t="s">
        <v>109</v>
      </c>
      <c r="AG38" s="285">
        <v>2</v>
      </c>
      <c r="AH38" s="285">
        <v>5</v>
      </c>
      <c r="AI38" s="285" t="s">
        <v>317</v>
      </c>
      <c r="AJ38" s="285" t="s">
        <v>317</v>
      </c>
      <c r="AK38" s="285"/>
      <c r="AL38" s="285"/>
      <c r="AM38" s="285"/>
      <c r="AN38" s="285"/>
      <c r="AO38" s="285"/>
      <c r="AP38" s="285"/>
      <c r="AQ38" s="288">
        <v>1</v>
      </c>
      <c r="AR38" s="592">
        <v>5</v>
      </c>
      <c r="AS38" s="288"/>
      <c r="AT38" s="288"/>
      <c r="AU38" s="288"/>
      <c r="AV38" s="288"/>
      <c r="AW38" s="289" t="s">
        <v>317</v>
      </c>
      <c r="AX38" s="289" t="s">
        <v>317</v>
      </c>
      <c r="AY38" s="290"/>
      <c r="AZ38" s="290"/>
      <c r="BA38" s="285"/>
      <c r="BB38" s="285"/>
      <c r="BC38" s="285" t="s">
        <v>317</v>
      </c>
      <c r="BD38" s="1143" t="s">
        <v>317</v>
      </c>
      <c r="BE38" s="285"/>
      <c r="BF38" s="285"/>
      <c r="BG38" s="285" t="s">
        <v>317</v>
      </c>
      <c r="BH38" s="285" t="s">
        <v>317</v>
      </c>
      <c r="BI38" s="285"/>
      <c r="BJ38" s="285"/>
      <c r="BK38" s="288">
        <v>2</v>
      </c>
      <c r="BL38" s="592">
        <v>5</v>
      </c>
      <c r="BM38" s="288" t="s">
        <v>231</v>
      </c>
      <c r="BN38" s="592" t="s">
        <v>231</v>
      </c>
      <c r="BO38" s="288"/>
      <c r="BP38" s="288"/>
      <c r="BQ38" s="289" t="s">
        <v>317</v>
      </c>
      <c r="BR38" s="289" t="s">
        <v>317</v>
      </c>
      <c r="BS38" s="290"/>
      <c r="BT38" s="290"/>
      <c r="BU38" s="285"/>
      <c r="BV38" s="285"/>
      <c r="BW38" s="285"/>
      <c r="BX38" s="285"/>
      <c r="BY38" s="285"/>
      <c r="BZ38" s="288"/>
      <c r="CA38" s="288"/>
      <c r="CB38" s="288"/>
      <c r="CC38" s="288"/>
      <c r="CD38" s="288"/>
      <c r="CE38" s="285"/>
      <c r="CF38" s="285"/>
      <c r="CG38" s="285"/>
      <c r="CH38" s="285"/>
      <c r="CI38" s="387"/>
      <c r="CJ38" s="368"/>
      <c r="CK38" s="237" t="str">
        <f>IF(DOB!C38="","",DOB!C38)</f>
        <v>vBkjg vDVwcj] nks gtkj ikap</v>
      </c>
      <c r="CL38" s="299" t="s">
        <v>39</v>
      </c>
      <c r="CM38" s="249"/>
      <c r="CN38" s="249"/>
      <c r="CO38" s="526">
        <f t="shared" si="3"/>
        <v>10</v>
      </c>
      <c r="CP38" s="516"/>
      <c r="CQ38" s="526">
        <f t="shared" si="4"/>
        <v>22</v>
      </c>
      <c r="CR38" s="527"/>
      <c r="CS38" s="526">
        <f t="shared" si="5"/>
        <v>25</v>
      </c>
      <c r="CT38" s="527"/>
      <c r="CU38" s="526">
        <f t="shared" si="6"/>
        <v>26</v>
      </c>
      <c r="CV38" s="527"/>
      <c r="CW38" s="526" t="str">
        <f t="shared" si="7"/>
        <v/>
      </c>
      <c r="CX38" s="527"/>
      <c r="CY38" s="526" t="str">
        <f t="shared" si="8"/>
        <v/>
      </c>
      <c r="CZ38" s="527"/>
      <c r="DA38" s="526" t="str">
        <f t="shared" si="9"/>
        <v/>
      </c>
      <c r="DB38" s="527"/>
      <c r="DC38" s="526" t="str">
        <f t="shared" si="10"/>
        <v/>
      </c>
      <c r="DD38" s="527"/>
      <c r="DE38" s="526" t="str">
        <f t="shared" si="11"/>
        <v/>
      </c>
      <c r="DF38" s="527"/>
      <c r="DG38" s="526" t="str">
        <f t="shared" si="12"/>
        <v/>
      </c>
      <c r="DH38" s="527"/>
      <c r="DI38" s="526" t="str">
        <f t="shared" si="12"/>
        <v/>
      </c>
      <c r="DJ38" s="527"/>
      <c r="DK38" s="526" t="str">
        <f t="shared" si="12"/>
        <v/>
      </c>
      <c r="DL38" s="527"/>
      <c r="DM38" s="528"/>
      <c r="DN38" s="529">
        <f t="shared" si="16"/>
        <v>32</v>
      </c>
      <c r="DO38" s="530" t="str">
        <f t="shared" si="16"/>
        <v/>
      </c>
      <c r="DP38" s="303">
        <f t="shared" ref="DP38:ED54" si="21">IF(CS38="","",SUM(DN38,CS38))</f>
        <v>57</v>
      </c>
      <c r="DQ38" s="530" t="str">
        <f t="shared" si="21"/>
        <v/>
      </c>
      <c r="DR38" s="303">
        <f t="shared" si="21"/>
        <v>83</v>
      </c>
      <c r="DS38" s="530" t="str">
        <f t="shared" si="21"/>
        <v/>
      </c>
      <c r="DT38" s="303" t="str">
        <f t="shared" si="21"/>
        <v/>
      </c>
      <c r="DU38" s="530" t="str">
        <f t="shared" si="21"/>
        <v/>
      </c>
      <c r="DV38" s="303" t="str">
        <f t="shared" si="21"/>
        <v/>
      </c>
      <c r="DW38" s="530" t="str">
        <f t="shared" si="21"/>
        <v/>
      </c>
      <c r="DX38" s="303" t="str">
        <f t="shared" si="21"/>
        <v/>
      </c>
      <c r="DY38" s="530" t="str">
        <f t="shared" si="21"/>
        <v/>
      </c>
      <c r="DZ38" s="303" t="str">
        <f t="shared" si="21"/>
        <v/>
      </c>
      <c r="EA38" s="530" t="str">
        <f t="shared" si="21"/>
        <v/>
      </c>
      <c r="EB38" s="303" t="str">
        <f t="shared" si="21"/>
        <v/>
      </c>
      <c r="EC38" s="530" t="str">
        <f t="shared" si="21"/>
        <v/>
      </c>
      <c r="ED38" s="303" t="str">
        <f t="shared" si="21"/>
        <v/>
      </c>
      <c r="EE38" s="530" t="str">
        <f t="shared" si="20"/>
        <v/>
      </c>
      <c r="EF38" s="303" t="str">
        <f t="shared" si="18"/>
        <v/>
      </c>
      <c r="EG38" s="530" t="str">
        <f t="shared" si="18"/>
        <v/>
      </c>
      <c r="EH38" s="303" t="str">
        <f t="shared" si="18"/>
        <v/>
      </c>
      <c r="EI38" s="531" t="str">
        <f t="shared" si="13"/>
        <v/>
      </c>
      <c r="EJ38" s="10"/>
      <c r="EK38" s="10"/>
      <c r="EL38" s="10"/>
    </row>
    <row r="39" spans="1:142" s="16" customFormat="1" ht="18" customHeight="1">
      <c r="A39" s="389">
        <v>33</v>
      </c>
      <c r="B39" s="248"/>
      <c r="C39" s="288"/>
      <c r="D39" s="590"/>
      <c r="E39" s="202"/>
      <c r="F39" s="85"/>
      <c r="G39" s="507"/>
      <c r="H39" s="360" t="str">
        <f t="shared" si="19"/>
        <v/>
      </c>
      <c r="I39" s="78"/>
      <c r="J39" s="87"/>
      <c r="K39" s="78"/>
      <c r="L39" s="405"/>
      <c r="M39" s="405"/>
      <c r="N39" s="405"/>
      <c r="O39" s="405"/>
      <c r="P39" s="405"/>
      <c r="Q39" s="405"/>
      <c r="R39" s="285"/>
      <c r="S39" s="285"/>
      <c r="T39" s="285"/>
      <c r="U39" s="285"/>
      <c r="V39" s="288"/>
      <c r="W39" s="288"/>
      <c r="X39" s="288"/>
      <c r="Y39" s="288"/>
      <c r="Z39" s="288"/>
      <c r="AA39" s="288"/>
      <c r="AB39" s="289"/>
      <c r="AC39" s="289"/>
      <c r="AD39" s="290"/>
      <c r="AE39" s="290"/>
      <c r="AF39" s="285" t="s">
        <v>109</v>
      </c>
      <c r="AG39" s="285"/>
      <c r="AH39" s="285"/>
      <c r="AI39" s="285"/>
      <c r="AJ39" s="285"/>
      <c r="AK39" s="285"/>
      <c r="AL39" s="285"/>
      <c r="AM39" s="285"/>
      <c r="AN39" s="285"/>
      <c r="AO39" s="285"/>
      <c r="AP39" s="285"/>
      <c r="AQ39" s="288"/>
      <c r="AR39" s="288"/>
      <c r="AS39" s="288"/>
      <c r="AT39" s="288"/>
      <c r="AU39" s="288"/>
      <c r="AV39" s="288"/>
      <c r="AW39" s="289"/>
      <c r="AX39" s="289"/>
      <c r="AY39" s="290"/>
      <c r="AZ39" s="290"/>
      <c r="BA39" s="285"/>
      <c r="BB39" s="285"/>
      <c r="BC39" s="285"/>
      <c r="BD39" s="285"/>
      <c r="BE39" s="285"/>
      <c r="BF39" s="285"/>
      <c r="BG39" s="285"/>
      <c r="BH39" s="285"/>
      <c r="BI39" s="285"/>
      <c r="BJ39" s="285"/>
      <c r="BK39" s="288"/>
      <c r="BL39" s="288"/>
      <c r="BM39" s="288"/>
      <c r="BN39" s="592"/>
      <c r="BO39" s="288"/>
      <c r="BP39" s="288"/>
      <c r="BQ39" s="289"/>
      <c r="BR39" s="289"/>
      <c r="BS39" s="290"/>
      <c r="BT39" s="290"/>
      <c r="BU39" s="285"/>
      <c r="BV39" s="285"/>
      <c r="BW39" s="285"/>
      <c r="BX39" s="285"/>
      <c r="BY39" s="285"/>
      <c r="BZ39" s="288"/>
      <c r="CA39" s="288"/>
      <c r="CB39" s="288"/>
      <c r="CC39" s="288"/>
      <c r="CD39" s="288"/>
      <c r="CE39" s="285"/>
      <c r="CF39" s="285"/>
      <c r="CG39" s="285"/>
      <c r="CH39" s="285"/>
      <c r="CI39" s="387"/>
      <c r="CJ39" s="368"/>
      <c r="CK39" s="237" t="str">
        <f>IF(DOB!C39="","",DOB!C39)</f>
        <v/>
      </c>
      <c r="CL39" s="299" t="s">
        <v>103</v>
      </c>
      <c r="CM39" s="249"/>
      <c r="CN39" s="249"/>
      <c r="CO39" s="526">
        <f t="shared" si="3"/>
        <v>10</v>
      </c>
      <c r="CP39" s="516"/>
      <c r="CQ39" s="526">
        <f t="shared" si="4"/>
        <v>22</v>
      </c>
      <c r="CR39" s="527"/>
      <c r="CS39" s="526">
        <f t="shared" si="5"/>
        <v>25</v>
      </c>
      <c r="CT39" s="527"/>
      <c r="CU39" s="526">
        <f t="shared" si="6"/>
        <v>26</v>
      </c>
      <c r="CV39" s="527"/>
      <c r="CW39" s="526" t="str">
        <f t="shared" si="7"/>
        <v/>
      </c>
      <c r="CX39" s="527"/>
      <c r="CY39" s="526" t="str">
        <f t="shared" si="8"/>
        <v/>
      </c>
      <c r="CZ39" s="527"/>
      <c r="DA39" s="526" t="str">
        <f t="shared" si="9"/>
        <v/>
      </c>
      <c r="DB39" s="527"/>
      <c r="DC39" s="526" t="str">
        <f t="shared" si="10"/>
        <v/>
      </c>
      <c r="DD39" s="527"/>
      <c r="DE39" s="526" t="str">
        <f t="shared" si="11"/>
        <v/>
      </c>
      <c r="DF39" s="527"/>
      <c r="DG39" s="526" t="str">
        <f t="shared" si="12"/>
        <v/>
      </c>
      <c r="DH39" s="527"/>
      <c r="DI39" s="526" t="str">
        <f t="shared" si="12"/>
        <v/>
      </c>
      <c r="DJ39" s="527"/>
      <c r="DK39" s="526" t="str">
        <f t="shared" si="12"/>
        <v/>
      </c>
      <c r="DL39" s="527"/>
      <c r="DM39" s="528"/>
      <c r="DN39" s="529">
        <f t="shared" si="16"/>
        <v>32</v>
      </c>
      <c r="DO39" s="530" t="str">
        <f t="shared" si="16"/>
        <v/>
      </c>
      <c r="DP39" s="303">
        <f t="shared" si="21"/>
        <v>57</v>
      </c>
      <c r="DQ39" s="530" t="str">
        <f t="shared" si="21"/>
        <v/>
      </c>
      <c r="DR39" s="303">
        <f t="shared" si="21"/>
        <v>83</v>
      </c>
      <c r="DS39" s="530" t="str">
        <f t="shared" si="21"/>
        <v/>
      </c>
      <c r="DT39" s="303" t="str">
        <f t="shared" si="21"/>
        <v/>
      </c>
      <c r="DU39" s="530" t="str">
        <f t="shared" si="21"/>
        <v/>
      </c>
      <c r="DV39" s="303" t="str">
        <f t="shared" si="21"/>
        <v/>
      </c>
      <c r="DW39" s="530" t="str">
        <f t="shared" si="21"/>
        <v/>
      </c>
      <c r="DX39" s="303" t="str">
        <f t="shared" si="21"/>
        <v/>
      </c>
      <c r="DY39" s="530" t="str">
        <f t="shared" si="21"/>
        <v/>
      </c>
      <c r="DZ39" s="303" t="str">
        <f t="shared" si="21"/>
        <v/>
      </c>
      <c r="EA39" s="530" t="str">
        <f t="shared" si="21"/>
        <v/>
      </c>
      <c r="EB39" s="303" t="str">
        <f t="shared" si="21"/>
        <v/>
      </c>
      <c r="EC39" s="530" t="str">
        <f t="shared" si="21"/>
        <v/>
      </c>
      <c r="ED39" s="303" t="str">
        <f t="shared" si="21"/>
        <v/>
      </c>
      <c r="EE39" s="530" t="str">
        <f t="shared" si="20"/>
        <v/>
      </c>
      <c r="EF39" s="303" t="str">
        <f t="shared" si="18"/>
        <v/>
      </c>
      <c r="EG39" s="530" t="str">
        <f t="shared" si="18"/>
        <v/>
      </c>
      <c r="EH39" s="303" t="str">
        <f t="shared" si="18"/>
        <v/>
      </c>
      <c r="EI39" s="531" t="str">
        <f t="shared" si="13"/>
        <v/>
      </c>
      <c r="EJ39" s="10"/>
      <c r="EK39" s="10"/>
      <c r="EL39" s="10"/>
    </row>
    <row r="40" spans="1:142" s="16" customFormat="1" ht="18" customHeight="1">
      <c r="A40" s="389">
        <v>34</v>
      </c>
      <c r="B40" s="248"/>
      <c r="C40" s="288"/>
      <c r="D40" s="591"/>
      <c r="E40" s="202"/>
      <c r="F40" s="85"/>
      <c r="G40" s="507"/>
      <c r="H40" s="360" t="str">
        <f t="shared" si="19"/>
        <v/>
      </c>
      <c r="I40" s="78"/>
      <c r="J40" s="87"/>
      <c r="K40" s="78"/>
      <c r="L40" s="405"/>
      <c r="M40" s="405"/>
      <c r="N40" s="405"/>
      <c r="O40" s="405"/>
      <c r="P40" s="405"/>
      <c r="Q40" s="405"/>
      <c r="R40" s="285"/>
      <c r="S40" s="285"/>
      <c r="T40" s="285"/>
      <c r="U40" s="285"/>
      <c r="V40" s="288"/>
      <c r="W40" s="288"/>
      <c r="X40" s="288"/>
      <c r="Y40" s="288"/>
      <c r="Z40" s="288"/>
      <c r="AA40" s="288"/>
      <c r="AB40" s="289"/>
      <c r="AC40" s="289"/>
      <c r="AD40" s="290"/>
      <c r="AE40" s="290"/>
      <c r="AF40" s="285" t="s">
        <v>109</v>
      </c>
      <c r="AG40" s="285"/>
      <c r="AH40" s="285"/>
      <c r="AI40" s="285"/>
      <c r="AJ40" s="285"/>
      <c r="AK40" s="285"/>
      <c r="AL40" s="285"/>
      <c r="AM40" s="285"/>
      <c r="AN40" s="285"/>
      <c r="AO40" s="285"/>
      <c r="AP40" s="285"/>
      <c r="AQ40" s="288"/>
      <c r="AR40" s="288"/>
      <c r="AS40" s="288"/>
      <c r="AT40" s="288"/>
      <c r="AU40" s="288"/>
      <c r="AV40" s="288"/>
      <c r="AW40" s="289"/>
      <c r="AX40" s="289"/>
      <c r="AY40" s="290"/>
      <c r="AZ40" s="290"/>
      <c r="BA40" s="285"/>
      <c r="BB40" s="285"/>
      <c r="BC40" s="285"/>
      <c r="BD40" s="285"/>
      <c r="BE40" s="285"/>
      <c r="BF40" s="285"/>
      <c r="BG40" s="285"/>
      <c r="BH40" s="285"/>
      <c r="BI40" s="285"/>
      <c r="BJ40" s="285"/>
      <c r="BK40" s="288"/>
      <c r="BL40" s="288"/>
      <c r="BM40" s="288"/>
      <c r="BN40" s="592"/>
      <c r="BO40" s="288"/>
      <c r="BP40" s="288"/>
      <c r="BQ40" s="289"/>
      <c r="BR40" s="289"/>
      <c r="BS40" s="290"/>
      <c r="BT40" s="290"/>
      <c r="BU40" s="285"/>
      <c r="BV40" s="285"/>
      <c r="BW40" s="285"/>
      <c r="BX40" s="285"/>
      <c r="BY40" s="285"/>
      <c r="BZ40" s="288"/>
      <c r="CA40" s="288"/>
      <c r="CB40" s="288"/>
      <c r="CC40" s="288"/>
      <c r="CD40" s="288"/>
      <c r="CE40" s="285"/>
      <c r="CF40" s="285"/>
      <c r="CG40" s="285"/>
      <c r="CH40" s="285"/>
      <c r="CI40" s="387"/>
      <c r="CJ40" s="368"/>
      <c r="CK40" s="237" t="str">
        <f>IF(DOB!C40="","",DOB!C40)</f>
        <v/>
      </c>
      <c r="CL40" s="299" t="s">
        <v>73</v>
      </c>
      <c r="CM40" s="249"/>
      <c r="CN40" s="249"/>
      <c r="CO40" s="526">
        <f t="shared" si="3"/>
        <v>10</v>
      </c>
      <c r="CP40" s="516"/>
      <c r="CQ40" s="526">
        <f t="shared" si="4"/>
        <v>22</v>
      </c>
      <c r="CR40" s="527"/>
      <c r="CS40" s="526">
        <f t="shared" si="5"/>
        <v>25</v>
      </c>
      <c r="CT40" s="527"/>
      <c r="CU40" s="526">
        <f t="shared" si="6"/>
        <v>26</v>
      </c>
      <c r="CV40" s="527"/>
      <c r="CW40" s="526" t="str">
        <f t="shared" si="7"/>
        <v/>
      </c>
      <c r="CX40" s="527"/>
      <c r="CY40" s="526" t="str">
        <f t="shared" si="8"/>
        <v/>
      </c>
      <c r="CZ40" s="527"/>
      <c r="DA40" s="526" t="str">
        <f t="shared" si="9"/>
        <v/>
      </c>
      <c r="DB40" s="527"/>
      <c r="DC40" s="526" t="str">
        <f t="shared" si="10"/>
        <v/>
      </c>
      <c r="DD40" s="527"/>
      <c r="DE40" s="526" t="str">
        <f t="shared" si="11"/>
        <v/>
      </c>
      <c r="DF40" s="527"/>
      <c r="DG40" s="526" t="str">
        <f t="shared" si="12"/>
        <v/>
      </c>
      <c r="DH40" s="527"/>
      <c r="DI40" s="526" t="str">
        <f t="shared" si="12"/>
        <v/>
      </c>
      <c r="DJ40" s="527"/>
      <c r="DK40" s="526" t="str">
        <f t="shared" si="12"/>
        <v/>
      </c>
      <c r="DL40" s="527"/>
      <c r="DM40" s="528"/>
      <c r="DN40" s="529">
        <f t="shared" si="16"/>
        <v>32</v>
      </c>
      <c r="DO40" s="530" t="str">
        <f t="shared" si="16"/>
        <v/>
      </c>
      <c r="DP40" s="303">
        <f t="shared" si="21"/>
        <v>57</v>
      </c>
      <c r="DQ40" s="530" t="str">
        <f t="shared" si="21"/>
        <v/>
      </c>
      <c r="DR40" s="303">
        <f t="shared" si="21"/>
        <v>83</v>
      </c>
      <c r="DS40" s="530" t="str">
        <f t="shared" si="21"/>
        <v/>
      </c>
      <c r="DT40" s="303" t="str">
        <f t="shared" si="21"/>
        <v/>
      </c>
      <c r="DU40" s="530" t="str">
        <f t="shared" si="21"/>
        <v/>
      </c>
      <c r="DV40" s="303" t="str">
        <f t="shared" si="21"/>
        <v/>
      </c>
      <c r="DW40" s="530" t="str">
        <f t="shared" si="21"/>
        <v/>
      </c>
      <c r="DX40" s="303" t="str">
        <f t="shared" si="21"/>
        <v/>
      </c>
      <c r="DY40" s="530" t="str">
        <f t="shared" si="21"/>
        <v/>
      </c>
      <c r="DZ40" s="303" t="str">
        <f t="shared" si="21"/>
        <v/>
      </c>
      <c r="EA40" s="530" t="str">
        <f t="shared" si="21"/>
        <v/>
      </c>
      <c r="EB40" s="303" t="str">
        <f t="shared" si="21"/>
        <v/>
      </c>
      <c r="EC40" s="530" t="str">
        <f t="shared" si="21"/>
        <v/>
      </c>
      <c r="ED40" s="303" t="str">
        <f t="shared" si="21"/>
        <v/>
      </c>
      <c r="EE40" s="530" t="str">
        <f t="shared" si="20"/>
        <v/>
      </c>
      <c r="EF40" s="303" t="str">
        <f t="shared" si="18"/>
        <v/>
      </c>
      <c r="EG40" s="530" t="str">
        <f t="shared" si="18"/>
        <v/>
      </c>
      <c r="EH40" s="303" t="str">
        <f t="shared" si="18"/>
        <v/>
      </c>
      <c r="EI40" s="531" t="str">
        <f t="shared" si="13"/>
        <v/>
      </c>
      <c r="EJ40" s="10"/>
      <c r="EK40" s="10"/>
      <c r="EL40" s="10"/>
    </row>
    <row r="41" spans="1:142" s="16" customFormat="1" ht="18" customHeight="1">
      <c r="A41" s="389">
        <v>35</v>
      </c>
      <c r="B41" s="248"/>
      <c r="C41" s="288"/>
      <c r="D41" s="590"/>
      <c r="E41" s="202"/>
      <c r="F41" s="85"/>
      <c r="G41" s="507"/>
      <c r="H41" s="360" t="str">
        <f t="shared" si="19"/>
        <v/>
      </c>
      <c r="I41" s="78"/>
      <c r="J41" s="87"/>
      <c r="K41" s="78"/>
      <c r="L41" s="405"/>
      <c r="M41" s="405"/>
      <c r="N41" s="405"/>
      <c r="O41" s="405"/>
      <c r="P41" s="405"/>
      <c r="Q41" s="405"/>
      <c r="R41" s="285"/>
      <c r="S41" s="285"/>
      <c r="T41" s="285"/>
      <c r="U41" s="285"/>
      <c r="V41" s="288"/>
      <c r="W41" s="288"/>
      <c r="X41" s="288"/>
      <c r="Y41" s="288"/>
      <c r="Z41" s="288"/>
      <c r="AA41" s="288"/>
      <c r="AB41" s="289"/>
      <c r="AC41" s="289"/>
      <c r="AD41" s="290"/>
      <c r="AE41" s="290"/>
      <c r="AF41" s="285" t="s">
        <v>109</v>
      </c>
      <c r="AG41" s="285"/>
      <c r="AH41" s="285"/>
      <c r="AI41" s="285"/>
      <c r="AJ41" s="285"/>
      <c r="AK41" s="285"/>
      <c r="AL41" s="285"/>
      <c r="AM41" s="285"/>
      <c r="AN41" s="285"/>
      <c r="AO41" s="285"/>
      <c r="AP41" s="285"/>
      <c r="AQ41" s="288"/>
      <c r="AR41" s="288"/>
      <c r="AS41" s="288"/>
      <c r="AT41" s="288"/>
      <c r="AU41" s="288"/>
      <c r="AV41" s="288"/>
      <c r="AW41" s="289"/>
      <c r="AX41" s="289"/>
      <c r="AY41" s="290"/>
      <c r="AZ41" s="290"/>
      <c r="BA41" s="285"/>
      <c r="BB41" s="285"/>
      <c r="BC41" s="285"/>
      <c r="BD41" s="285"/>
      <c r="BE41" s="285"/>
      <c r="BF41" s="285"/>
      <c r="BG41" s="285"/>
      <c r="BH41" s="285"/>
      <c r="BI41" s="285"/>
      <c r="BJ41" s="285"/>
      <c r="BK41" s="288"/>
      <c r="BL41" s="288"/>
      <c r="BM41" s="288"/>
      <c r="BN41" s="592"/>
      <c r="BO41" s="288"/>
      <c r="BP41" s="288"/>
      <c r="BQ41" s="289"/>
      <c r="BR41" s="289"/>
      <c r="BS41" s="290"/>
      <c r="BT41" s="290"/>
      <c r="BU41" s="285"/>
      <c r="BV41" s="285"/>
      <c r="BW41" s="285"/>
      <c r="BX41" s="285"/>
      <c r="BY41" s="285"/>
      <c r="BZ41" s="288"/>
      <c r="CA41" s="288"/>
      <c r="CB41" s="288"/>
      <c r="CC41" s="288"/>
      <c r="CD41" s="288"/>
      <c r="CE41" s="285"/>
      <c r="CF41" s="285"/>
      <c r="CG41" s="285"/>
      <c r="CH41" s="285"/>
      <c r="CI41" s="387"/>
      <c r="CJ41" s="368"/>
      <c r="CK41" s="237" t="str">
        <f>IF(DOB!C41="","",DOB!C41)</f>
        <v/>
      </c>
      <c r="CL41" s="299" t="s">
        <v>48</v>
      </c>
      <c r="CM41" s="249"/>
      <c r="CN41" s="249"/>
      <c r="CO41" s="526">
        <f t="shared" si="3"/>
        <v>10</v>
      </c>
      <c r="CP41" s="516"/>
      <c r="CQ41" s="526">
        <f t="shared" si="4"/>
        <v>22</v>
      </c>
      <c r="CR41" s="527"/>
      <c r="CS41" s="526">
        <f t="shared" si="5"/>
        <v>25</v>
      </c>
      <c r="CT41" s="527"/>
      <c r="CU41" s="526">
        <f t="shared" si="6"/>
        <v>26</v>
      </c>
      <c r="CV41" s="527"/>
      <c r="CW41" s="526" t="str">
        <f t="shared" si="7"/>
        <v/>
      </c>
      <c r="CX41" s="527"/>
      <c r="CY41" s="526" t="str">
        <f t="shared" si="8"/>
        <v/>
      </c>
      <c r="CZ41" s="527"/>
      <c r="DA41" s="526" t="str">
        <f t="shared" si="9"/>
        <v/>
      </c>
      <c r="DB41" s="527"/>
      <c r="DC41" s="526" t="str">
        <f t="shared" si="10"/>
        <v/>
      </c>
      <c r="DD41" s="527"/>
      <c r="DE41" s="526" t="str">
        <f t="shared" si="11"/>
        <v/>
      </c>
      <c r="DF41" s="527"/>
      <c r="DG41" s="526" t="str">
        <f t="shared" si="12"/>
        <v/>
      </c>
      <c r="DH41" s="527"/>
      <c r="DI41" s="526" t="str">
        <f t="shared" si="12"/>
        <v/>
      </c>
      <c r="DJ41" s="527"/>
      <c r="DK41" s="526" t="str">
        <f t="shared" si="12"/>
        <v/>
      </c>
      <c r="DL41" s="527"/>
      <c r="DM41" s="528"/>
      <c r="DN41" s="529">
        <f t="shared" si="16"/>
        <v>32</v>
      </c>
      <c r="DO41" s="530" t="str">
        <f t="shared" si="16"/>
        <v/>
      </c>
      <c r="DP41" s="303">
        <f t="shared" si="21"/>
        <v>57</v>
      </c>
      <c r="DQ41" s="530" t="str">
        <f t="shared" si="21"/>
        <v/>
      </c>
      <c r="DR41" s="303">
        <f t="shared" si="21"/>
        <v>83</v>
      </c>
      <c r="DS41" s="530" t="str">
        <f t="shared" si="21"/>
        <v/>
      </c>
      <c r="DT41" s="303" t="str">
        <f t="shared" si="21"/>
        <v/>
      </c>
      <c r="DU41" s="530" t="str">
        <f t="shared" si="21"/>
        <v/>
      </c>
      <c r="DV41" s="303" t="str">
        <f t="shared" si="21"/>
        <v/>
      </c>
      <c r="DW41" s="530" t="str">
        <f t="shared" si="21"/>
        <v/>
      </c>
      <c r="DX41" s="303" t="str">
        <f t="shared" si="21"/>
        <v/>
      </c>
      <c r="DY41" s="530" t="str">
        <f t="shared" si="21"/>
        <v/>
      </c>
      <c r="DZ41" s="303" t="str">
        <f t="shared" si="21"/>
        <v/>
      </c>
      <c r="EA41" s="530" t="str">
        <f t="shared" si="21"/>
        <v/>
      </c>
      <c r="EB41" s="303" t="str">
        <f t="shared" si="21"/>
        <v/>
      </c>
      <c r="EC41" s="530" t="str">
        <f t="shared" si="21"/>
        <v/>
      </c>
      <c r="ED41" s="303" t="str">
        <f t="shared" si="21"/>
        <v/>
      </c>
      <c r="EE41" s="530" t="str">
        <f t="shared" si="20"/>
        <v/>
      </c>
      <c r="EF41" s="303" t="str">
        <f t="shared" si="18"/>
        <v/>
      </c>
      <c r="EG41" s="530" t="str">
        <f t="shared" si="18"/>
        <v/>
      </c>
      <c r="EH41" s="303" t="str">
        <f t="shared" si="18"/>
        <v/>
      </c>
      <c r="EI41" s="531" t="str">
        <f t="shared" si="13"/>
        <v/>
      </c>
      <c r="EJ41" s="10"/>
      <c r="EK41" s="10"/>
      <c r="EL41" s="10"/>
    </row>
    <row r="42" spans="1:142" s="16" customFormat="1" ht="18" customHeight="1">
      <c r="A42" s="389">
        <v>36</v>
      </c>
      <c r="B42" s="248"/>
      <c r="C42" s="288"/>
      <c r="D42" s="591"/>
      <c r="E42" s="202"/>
      <c r="F42" s="85"/>
      <c r="G42" s="507"/>
      <c r="H42" s="360" t="str">
        <f t="shared" si="19"/>
        <v/>
      </c>
      <c r="I42" s="78"/>
      <c r="J42" s="87"/>
      <c r="K42" s="78"/>
      <c r="L42" s="405"/>
      <c r="M42" s="405"/>
      <c r="N42" s="405"/>
      <c r="O42" s="405"/>
      <c r="P42" s="405"/>
      <c r="Q42" s="405"/>
      <c r="R42" s="285"/>
      <c r="S42" s="285"/>
      <c r="T42" s="285"/>
      <c r="U42" s="285"/>
      <c r="V42" s="288"/>
      <c r="W42" s="288"/>
      <c r="X42" s="288"/>
      <c r="Y42" s="288"/>
      <c r="Z42" s="288"/>
      <c r="AA42" s="288"/>
      <c r="AB42" s="289"/>
      <c r="AC42" s="289"/>
      <c r="AD42" s="290"/>
      <c r="AE42" s="290"/>
      <c r="AF42" s="285" t="s">
        <v>109</v>
      </c>
      <c r="AG42" s="285"/>
      <c r="AH42" s="285"/>
      <c r="AI42" s="285"/>
      <c r="AJ42" s="285"/>
      <c r="AK42" s="285"/>
      <c r="AL42" s="285"/>
      <c r="AM42" s="285"/>
      <c r="AN42" s="285"/>
      <c r="AO42" s="285"/>
      <c r="AP42" s="285"/>
      <c r="AQ42" s="288"/>
      <c r="AR42" s="288"/>
      <c r="AS42" s="288"/>
      <c r="AT42" s="288"/>
      <c r="AU42" s="288"/>
      <c r="AV42" s="288"/>
      <c r="AW42" s="289"/>
      <c r="AX42" s="289"/>
      <c r="AY42" s="290"/>
      <c r="AZ42" s="290"/>
      <c r="BA42" s="285"/>
      <c r="BB42" s="285"/>
      <c r="BC42" s="285"/>
      <c r="BD42" s="285"/>
      <c r="BE42" s="285"/>
      <c r="BF42" s="285"/>
      <c r="BG42" s="285"/>
      <c r="BH42" s="285"/>
      <c r="BI42" s="285"/>
      <c r="BJ42" s="285"/>
      <c r="BK42" s="288"/>
      <c r="BL42" s="288"/>
      <c r="BM42" s="288"/>
      <c r="BN42" s="592"/>
      <c r="BO42" s="288"/>
      <c r="BP42" s="288"/>
      <c r="BQ42" s="289"/>
      <c r="BR42" s="289"/>
      <c r="BS42" s="290"/>
      <c r="BT42" s="290"/>
      <c r="BU42" s="285"/>
      <c r="BV42" s="285"/>
      <c r="BW42" s="285"/>
      <c r="BX42" s="285"/>
      <c r="BY42" s="285"/>
      <c r="BZ42" s="288"/>
      <c r="CA42" s="288"/>
      <c r="CB42" s="288"/>
      <c r="CC42" s="288"/>
      <c r="CD42" s="288"/>
      <c r="CE42" s="285"/>
      <c r="CF42" s="285"/>
      <c r="CG42" s="285"/>
      <c r="CH42" s="285"/>
      <c r="CI42" s="387"/>
      <c r="CJ42" s="368"/>
      <c r="CK42" s="237" t="str">
        <f>IF(DOB!C42="","",DOB!C42)</f>
        <v/>
      </c>
      <c r="CL42" s="299" t="s">
        <v>104</v>
      </c>
      <c r="CM42" s="249"/>
      <c r="CN42" s="249"/>
      <c r="CO42" s="526">
        <f t="shared" si="3"/>
        <v>10</v>
      </c>
      <c r="CP42" s="516"/>
      <c r="CQ42" s="526">
        <f t="shared" si="4"/>
        <v>22</v>
      </c>
      <c r="CR42" s="527"/>
      <c r="CS42" s="526">
        <f t="shared" si="5"/>
        <v>25</v>
      </c>
      <c r="CT42" s="527"/>
      <c r="CU42" s="526">
        <f t="shared" si="6"/>
        <v>26</v>
      </c>
      <c r="CV42" s="527"/>
      <c r="CW42" s="526" t="str">
        <f t="shared" si="7"/>
        <v/>
      </c>
      <c r="CX42" s="527"/>
      <c r="CY42" s="526" t="str">
        <f t="shared" si="8"/>
        <v/>
      </c>
      <c r="CZ42" s="527"/>
      <c r="DA42" s="526" t="str">
        <f t="shared" si="9"/>
        <v/>
      </c>
      <c r="DB42" s="527"/>
      <c r="DC42" s="526" t="str">
        <f t="shared" si="10"/>
        <v/>
      </c>
      <c r="DD42" s="527"/>
      <c r="DE42" s="526" t="str">
        <f t="shared" si="11"/>
        <v/>
      </c>
      <c r="DF42" s="527"/>
      <c r="DG42" s="526" t="str">
        <f t="shared" si="12"/>
        <v/>
      </c>
      <c r="DH42" s="527"/>
      <c r="DI42" s="526" t="str">
        <f t="shared" si="12"/>
        <v/>
      </c>
      <c r="DJ42" s="527"/>
      <c r="DK42" s="526" t="str">
        <f t="shared" si="12"/>
        <v/>
      </c>
      <c r="DL42" s="527"/>
      <c r="DM42" s="528"/>
      <c r="DN42" s="529">
        <f t="shared" si="16"/>
        <v>32</v>
      </c>
      <c r="DO42" s="530" t="str">
        <f t="shared" si="16"/>
        <v/>
      </c>
      <c r="DP42" s="303">
        <f t="shared" si="21"/>
        <v>57</v>
      </c>
      <c r="DQ42" s="530" t="str">
        <f t="shared" si="21"/>
        <v/>
      </c>
      <c r="DR42" s="303">
        <f t="shared" si="21"/>
        <v>83</v>
      </c>
      <c r="DS42" s="530" t="str">
        <f t="shared" si="21"/>
        <v/>
      </c>
      <c r="DT42" s="303" t="str">
        <f t="shared" si="21"/>
        <v/>
      </c>
      <c r="DU42" s="530" t="str">
        <f t="shared" si="21"/>
        <v/>
      </c>
      <c r="DV42" s="303" t="str">
        <f t="shared" si="21"/>
        <v/>
      </c>
      <c r="DW42" s="530" t="str">
        <f t="shared" si="21"/>
        <v/>
      </c>
      <c r="DX42" s="303" t="str">
        <f t="shared" si="21"/>
        <v/>
      </c>
      <c r="DY42" s="530" t="str">
        <f t="shared" si="21"/>
        <v/>
      </c>
      <c r="DZ42" s="303" t="str">
        <f t="shared" si="21"/>
        <v/>
      </c>
      <c r="EA42" s="530" t="str">
        <f t="shared" si="21"/>
        <v/>
      </c>
      <c r="EB42" s="303" t="str">
        <f t="shared" si="21"/>
        <v/>
      </c>
      <c r="EC42" s="530" t="str">
        <f t="shared" si="21"/>
        <v/>
      </c>
      <c r="ED42" s="303" t="str">
        <f t="shared" si="21"/>
        <v/>
      </c>
      <c r="EE42" s="530" t="str">
        <f t="shared" si="20"/>
        <v/>
      </c>
      <c r="EF42" s="303" t="str">
        <f t="shared" si="18"/>
        <v/>
      </c>
      <c r="EG42" s="530" t="str">
        <f t="shared" si="18"/>
        <v/>
      </c>
      <c r="EH42" s="303" t="str">
        <f t="shared" si="18"/>
        <v/>
      </c>
      <c r="EI42" s="531" t="str">
        <f t="shared" si="13"/>
        <v/>
      </c>
      <c r="EJ42" s="10"/>
      <c r="EK42" s="10"/>
      <c r="EL42" s="10"/>
    </row>
    <row r="43" spans="1:142" s="16" customFormat="1" ht="18" customHeight="1">
      <c r="A43" s="389">
        <v>37</v>
      </c>
      <c r="B43" s="248"/>
      <c r="C43" s="288"/>
      <c r="D43" s="590"/>
      <c r="E43" s="202"/>
      <c r="F43" s="85"/>
      <c r="G43" s="507"/>
      <c r="H43" s="360" t="str">
        <f t="shared" si="19"/>
        <v/>
      </c>
      <c r="I43" s="78"/>
      <c r="J43" s="87"/>
      <c r="K43" s="78"/>
      <c r="L43" s="405"/>
      <c r="M43" s="405"/>
      <c r="N43" s="405"/>
      <c r="O43" s="405"/>
      <c r="P43" s="405"/>
      <c r="Q43" s="405"/>
      <c r="R43" s="285"/>
      <c r="S43" s="285"/>
      <c r="T43" s="285"/>
      <c r="U43" s="285"/>
      <c r="V43" s="288"/>
      <c r="W43" s="288"/>
      <c r="X43" s="288"/>
      <c r="Y43" s="288"/>
      <c r="Z43" s="288"/>
      <c r="AA43" s="288"/>
      <c r="AB43" s="289"/>
      <c r="AC43" s="289"/>
      <c r="AD43" s="290"/>
      <c r="AE43" s="290"/>
      <c r="AF43" s="285" t="s">
        <v>109</v>
      </c>
      <c r="AG43" s="285"/>
      <c r="AH43" s="285"/>
      <c r="AI43" s="285"/>
      <c r="AJ43" s="285"/>
      <c r="AK43" s="285"/>
      <c r="AL43" s="285"/>
      <c r="AM43" s="285"/>
      <c r="AN43" s="285"/>
      <c r="AO43" s="285"/>
      <c r="AP43" s="285"/>
      <c r="AQ43" s="288"/>
      <c r="AR43" s="288"/>
      <c r="AS43" s="288"/>
      <c r="AT43" s="288"/>
      <c r="AU43" s="288"/>
      <c r="AV43" s="288"/>
      <c r="AW43" s="289"/>
      <c r="AX43" s="289"/>
      <c r="AY43" s="290"/>
      <c r="AZ43" s="290"/>
      <c r="BA43" s="285"/>
      <c r="BB43" s="285"/>
      <c r="BC43" s="285"/>
      <c r="BD43" s="285"/>
      <c r="BE43" s="285"/>
      <c r="BF43" s="285"/>
      <c r="BG43" s="285"/>
      <c r="BH43" s="285"/>
      <c r="BI43" s="285"/>
      <c r="BJ43" s="285"/>
      <c r="BK43" s="288"/>
      <c r="BL43" s="288"/>
      <c r="BM43" s="288"/>
      <c r="BN43" s="288"/>
      <c r="BO43" s="288"/>
      <c r="BP43" s="288"/>
      <c r="BQ43" s="289"/>
      <c r="BR43" s="289"/>
      <c r="BS43" s="290"/>
      <c r="BT43" s="290"/>
      <c r="BU43" s="285"/>
      <c r="BV43" s="285"/>
      <c r="BW43" s="285"/>
      <c r="BX43" s="285"/>
      <c r="BY43" s="285"/>
      <c r="BZ43" s="288"/>
      <c r="CA43" s="288"/>
      <c r="CB43" s="288"/>
      <c r="CC43" s="288"/>
      <c r="CD43" s="288"/>
      <c r="CE43" s="285"/>
      <c r="CF43" s="285"/>
      <c r="CG43" s="285"/>
      <c r="CH43" s="285"/>
      <c r="CI43" s="387"/>
      <c r="CJ43" s="368"/>
      <c r="CK43" s="237" t="str">
        <f>IF(DOB!C43="","",DOB!C43)</f>
        <v/>
      </c>
      <c r="CL43" s="299" t="s">
        <v>206</v>
      </c>
      <c r="CM43" s="249"/>
      <c r="CN43" s="249"/>
      <c r="CO43" s="526">
        <f t="shared" si="3"/>
        <v>10</v>
      </c>
      <c r="CP43" s="516"/>
      <c r="CQ43" s="526">
        <f t="shared" si="4"/>
        <v>22</v>
      </c>
      <c r="CR43" s="527"/>
      <c r="CS43" s="526">
        <f t="shared" si="5"/>
        <v>25</v>
      </c>
      <c r="CT43" s="527"/>
      <c r="CU43" s="526">
        <f t="shared" si="6"/>
        <v>26</v>
      </c>
      <c r="CV43" s="527"/>
      <c r="CW43" s="526" t="str">
        <f t="shared" si="7"/>
        <v/>
      </c>
      <c r="CX43" s="527"/>
      <c r="CY43" s="526" t="str">
        <f t="shared" si="8"/>
        <v/>
      </c>
      <c r="CZ43" s="527"/>
      <c r="DA43" s="526" t="str">
        <f t="shared" si="9"/>
        <v/>
      </c>
      <c r="DB43" s="527"/>
      <c r="DC43" s="526" t="str">
        <f t="shared" si="10"/>
        <v/>
      </c>
      <c r="DD43" s="527"/>
      <c r="DE43" s="526" t="str">
        <f t="shared" si="11"/>
        <v/>
      </c>
      <c r="DF43" s="527"/>
      <c r="DG43" s="526" t="str">
        <f t="shared" si="12"/>
        <v/>
      </c>
      <c r="DH43" s="527"/>
      <c r="DI43" s="526" t="str">
        <f t="shared" si="12"/>
        <v/>
      </c>
      <c r="DJ43" s="527"/>
      <c r="DK43" s="526" t="str">
        <f t="shared" si="12"/>
        <v/>
      </c>
      <c r="DL43" s="527"/>
      <c r="DM43" s="528"/>
      <c r="DN43" s="529">
        <f t="shared" si="16"/>
        <v>32</v>
      </c>
      <c r="DO43" s="530" t="str">
        <f t="shared" si="16"/>
        <v/>
      </c>
      <c r="DP43" s="303">
        <f t="shared" si="21"/>
        <v>57</v>
      </c>
      <c r="DQ43" s="530" t="str">
        <f t="shared" si="21"/>
        <v/>
      </c>
      <c r="DR43" s="303">
        <f t="shared" si="21"/>
        <v>83</v>
      </c>
      <c r="DS43" s="530" t="str">
        <f t="shared" si="21"/>
        <v/>
      </c>
      <c r="DT43" s="303" t="str">
        <f t="shared" si="21"/>
        <v/>
      </c>
      <c r="DU43" s="530" t="str">
        <f t="shared" si="21"/>
        <v/>
      </c>
      <c r="DV43" s="303" t="str">
        <f t="shared" si="21"/>
        <v/>
      </c>
      <c r="DW43" s="530" t="str">
        <f t="shared" si="21"/>
        <v/>
      </c>
      <c r="DX43" s="303" t="str">
        <f t="shared" si="21"/>
        <v/>
      </c>
      <c r="DY43" s="530" t="str">
        <f t="shared" si="21"/>
        <v/>
      </c>
      <c r="DZ43" s="303" t="str">
        <f t="shared" si="21"/>
        <v/>
      </c>
      <c r="EA43" s="530" t="str">
        <f t="shared" si="21"/>
        <v/>
      </c>
      <c r="EB43" s="303" t="str">
        <f t="shared" si="21"/>
        <v/>
      </c>
      <c r="EC43" s="530" t="str">
        <f t="shared" si="21"/>
        <v/>
      </c>
      <c r="ED43" s="303" t="str">
        <f t="shared" si="21"/>
        <v/>
      </c>
      <c r="EE43" s="530" t="str">
        <f t="shared" si="20"/>
        <v/>
      </c>
      <c r="EF43" s="303" t="str">
        <f t="shared" si="18"/>
        <v/>
      </c>
      <c r="EG43" s="530" t="str">
        <f t="shared" si="18"/>
        <v/>
      </c>
      <c r="EH43" s="303" t="str">
        <f t="shared" si="18"/>
        <v/>
      </c>
      <c r="EI43" s="531" t="str">
        <f t="shared" si="13"/>
        <v/>
      </c>
      <c r="EJ43" s="10"/>
      <c r="EK43" s="10"/>
      <c r="EL43" s="10"/>
    </row>
    <row r="44" spans="1:142" s="16" customFormat="1" ht="18" customHeight="1">
      <c r="A44" s="389">
        <v>38</v>
      </c>
      <c r="B44" s="248"/>
      <c r="C44" s="288"/>
      <c r="D44" s="591"/>
      <c r="E44" s="202"/>
      <c r="F44" s="85"/>
      <c r="G44" s="507"/>
      <c r="H44" s="360" t="str">
        <f t="shared" si="19"/>
        <v/>
      </c>
      <c r="I44" s="78"/>
      <c r="J44" s="87"/>
      <c r="K44" s="78"/>
      <c r="L44" s="405"/>
      <c r="M44" s="405"/>
      <c r="N44" s="405"/>
      <c r="O44" s="405"/>
      <c r="P44" s="405"/>
      <c r="Q44" s="405"/>
      <c r="R44" s="285"/>
      <c r="S44" s="285"/>
      <c r="T44" s="285"/>
      <c r="U44" s="285"/>
      <c r="V44" s="288"/>
      <c r="W44" s="288"/>
      <c r="X44" s="288"/>
      <c r="Y44" s="288"/>
      <c r="Z44" s="288"/>
      <c r="AA44" s="288"/>
      <c r="AB44" s="289"/>
      <c r="AC44" s="289"/>
      <c r="AD44" s="290"/>
      <c r="AE44" s="290"/>
      <c r="AF44" s="285" t="s">
        <v>109</v>
      </c>
      <c r="AG44" s="285"/>
      <c r="AH44" s="285"/>
      <c r="AI44" s="285"/>
      <c r="AJ44" s="285"/>
      <c r="AK44" s="285"/>
      <c r="AL44" s="285"/>
      <c r="AM44" s="285"/>
      <c r="AN44" s="285"/>
      <c r="AO44" s="285"/>
      <c r="AP44" s="285"/>
      <c r="AQ44" s="288"/>
      <c r="AR44" s="288"/>
      <c r="AS44" s="288"/>
      <c r="AT44" s="288"/>
      <c r="AU44" s="288"/>
      <c r="AV44" s="288"/>
      <c r="AW44" s="289"/>
      <c r="AX44" s="289"/>
      <c r="AY44" s="290"/>
      <c r="AZ44" s="290"/>
      <c r="BA44" s="285"/>
      <c r="BB44" s="285"/>
      <c r="BC44" s="285"/>
      <c r="BD44" s="285"/>
      <c r="BE44" s="285"/>
      <c r="BF44" s="285"/>
      <c r="BG44" s="285"/>
      <c r="BH44" s="285"/>
      <c r="BI44" s="285"/>
      <c r="BJ44" s="285"/>
      <c r="BK44" s="288"/>
      <c r="BL44" s="288"/>
      <c r="BM44" s="288"/>
      <c r="BN44" s="288"/>
      <c r="BO44" s="288"/>
      <c r="BP44" s="288"/>
      <c r="BQ44" s="289"/>
      <c r="BR44" s="289"/>
      <c r="BS44" s="290"/>
      <c r="BT44" s="290"/>
      <c r="BU44" s="285"/>
      <c r="BV44" s="285"/>
      <c r="BW44" s="285"/>
      <c r="BX44" s="285"/>
      <c r="BY44" s="285"/>
      <c r="BZ44" s="288"/>
      <c r="CA44" s="288"/>
      <c r="CB44" s="288"/>
      <c r="CC44" s="288"/>
      <c r="CD44" s="288"/>
      <c r="CE44" s="285"/>
      <c r="CF44" s="285"/>
      <c r="CG44" s="285"/>
      <c r="CH44" s="285"/>
      <c r="CI44" s="387"/>
      <c r="CJ44" s="368"/>
      <c r="CK44" s="237" t="str">
        <f>IF(DOB!C44="","",DOB!C44)</f>
        <v/>
      </c>
      <c r="CL44" s="299" t="s">
        <v>207</v>
      </c>
      <c r="CM44" s="249"/>
      <c r="CN44" s="249"/>
      <c r="CO44" s="526">
        <f t="shared" si="3"/>
        <v>10</v>
      </c>
      <c r="CP44" s="516"/>
      <c r="CQ44" s="526">
        <f t="shared" si="4"/>
        <v>22</v>
      </c>
      <c r="CR44" s="527"/>
      <c r="CS44" s="526">
        <f t="shared" si="5"/>
        <v>25</v>
      </c>
      <c r="CT44" s="527"/>
      <c r="CU44" s="526">
        <f t="shared" si="6"/>
        <v>26</v>
      </c>
      <c r="CV44" s="527"/>
      <c r="CW44" s="526" t="str">
        <f t="shared" si="7"/>
        <v/>
      </c>
      <c r="CX44" s="527"/>
      <c r="CY44" s="526" t="str">
        <f t="shared" si="8"/>
        <v/>
      </c>
      <c r="CZ44" s="527"/>
      <c r="DA44" s="526" t="str">
        <f t="shared" si="9"/>
        <v/>
      </c>
      <c r="DB44" s="527"/>
      <c r="DC44" s="526" t="str">
        <f t="shared" si="10"/>
        <v/>
      </c>
      <c r="DD44" s="527"/>
      <c r="DE44" s="526" t="str">
        <f t="shared" si="11"/>
        <v/>
      </c>
      <c r="DF44" s="527"/>
      <c r="DG44" s="526" t="str">
        <f t="shared" si="12"/>
        <v/>
      </c>
      <c r="DH44" s="527"/>
      <c r="DI44" s="526" t="str">
        <f t="shared" si="12"/>
        <v/>
      </c>
      <c r="DJ44" s="527"/>
      <c r="DK44" s="526" t="str">
        <f t="shared" si="12"/>
        <v/>
      </c>
      <c r="DL44" s="527"/>
      <c r="DM44" s="528"/>
      <c r="DN44" s="529">
        <f t="shared" si="16"/>
        <v>32</v>
      </c>
      <c r="DO44" s="530" t="str">
        <f t="shared" si="16"/>
        <v/>
      </c>
      <c r="DP44" s="303">
        <f t="shared" si="21"/>
        <v>57</v>
      </c>
      <c r="DQ44" s="530" t="str">
        <f t="shared" si="21"/>
        <v/>
      </c>
      <c r="DR44" s="303">
        <f t="shared" si="21"/>
        <v>83</v>
      </c>
      <c r="DS44" s="530" t="str">
        <f t="shared" si="21"/>
        <v/>
      </c>
      <c r="DT44" s="303" t="str">
        <f t="shared" si="21"/>
        <v/>
      </c>
      <c r="DU44" s="530" t="str">
        <f t="shared" si="21"/>
        <v/>
      </c>
      <c r="DV44" s="303" t="str">
        <f t="shared" si="21"/>
        <v/>
      </c>
      <c r="DW44" s="530" t="str">
        <f t="shared" si="21"/>
        <v/>
      </c>
      <c r="DX44" s="303" t="str">
        <f t="shared" si="21"/>
        <v/>
      </c>
      <c r="DY44" s="530" t="str">
        <f t="shared" si="21"/>
        <v/>
      </c>
      <c r="DZ44" s="303" t="str">
        <f t="shared" si="21"/>
        <v/>
      </c>
      <c r="EA44" s="530" t="str">
        <f t="shared" si="21"/>
        <v/>
      </c>
      <c r="EB44" s="303" t="str">
        <f t="shared" si="21"/>
        <v/>
      </c>
      <c r="EC44" s="530" t="str">
        <f t="shared" si="21"/>
        <v/>
      </c>
      <c r="ED44" s="303" t="str">
        <f t="shared" si="21"/>
        <v/>
      </c>
      <c r="EE44" s="530" t="str">
        <f t="shared" si="20"/>
        <v/>
      </c>
      <c r="EF44" s="303" t="str">
        <f t="shared" si="18"/>
        <v/>
      </c>
      <c r="EG44" s="530" t="str">
        <f t="shared" si="18"/>
        <v/>
      </c>
      <c r="EH44" s="303" t="str">
        <f t="shared" si="18"/>
        <v/>
      </c>
      <c r="EI44" s="531" t="str">
        <f t="shared" si="13"/>
        <v/>
      </c>
      <c r="EJ44" s="10"/>
      <c r="EK44" s="10"/>
      <c r="EL44" s="10"/>
    </row>
    <row r="45" spans="1:142" s="16" customFormat="1" ht="18" customHeight="1">
      <c r="A45" s="389">
        <v>39</v>
      </c>
      <c r="B45" s="248"/>
      <c r="C45" s="84"/>
      <c r="D45" s="418"/>
      <c r="E45" s="202"/>
      <c r="F45" s="85"/>
      <c r="G45" s="507"/>
      <c r="H45" s="360" t="str">
        <f t="shared" si="19"/>
        <v/>
      </c>
      <c r="I45" s="78"/>
      <c r="J45" s="87"/>
      <c r="K45" s="78"/>
      <c r="L45" s="405"/>
      <c r="M45" s="405"/>
      <c r="N45" s="405"/>
      <c r="O45" s="405"/>
      <c r="P45" s="405"/>
      <c r="Q45" s="405"/>
      <c r="R45" s="285"/>
      <c r="S45" s="285"/>
      <c r="T45" s="285"/>
      <c r="U45" s="285"/>
      <c r="V45" s="288"/>
      <c r="W45" s="288"/>
      <c r="X45" s="288"/>
      <c r="Y45" s="288"/>
      <c r="Z45" s="288"/>
      <c r="AA45" s="288"/>
      <c r="AB45" s="289"/>
      <c r="AC45" s="289"/>
      <c r="AD45" s="290"/>
      <c r="AE45" s="290"/>
      <c r="AF45" s="285" t="s">
        <v>109</v>
      </c>
      <c r="AG45" s="285"/>
      <c r="AH45" s="285"/>
      <c r="AI45" s="285"/>
      <c r="AJ45" s="285"/>
      <c r="AK45" s="285"/>
      <c r="AL45" s="285"/>
      <c r="AM45" s="285"/>
      <c r="AN45" s="285"/>
      <c r="AO45" s="285"/>
      <c r="AP45" s="285"/>
      <c r="AQ45" s="288"/>
      <c r="AR45" s="288"/>
      <c r="AS45" s="288"/>
      <c r="AT45" s="288"/>
      <c r="AU45" s="288"/>
      <c r="AV45" s="288"/>
      <c r="AW45" s="289"/>
      <c r="AX45" s="289"/>
      <c r="AY45" s="290"/>
      <c r="AZ45" s="290"/>
      <c r="BA45" s="285"/>
      <c r="BB45" s="285"/>
      <c r="BC45" s="285"/>
      <c r="BD45" s="285"/>
      <c r="BE45" s="285"/>
      <c r="BF45" s="285"/>
      <c r="BG45" s="285"/>
      <c r="BH45" s="285"/>
      <c r="BI45" s="285"/>
      <c r="BJ45" s="285"/>
      <c r="BK45" s="288"/>
      <c r="BL45" s="288"/>
      <c r="BM45" s="288"/>
      <c r="BN45" s="288"/>
      <c r="BO45" s="288"/>
      <c r="BP45" s="288"/>
      <c r="BQ45" s="289"/>
      <c r="BR45" s="289"/>
      <c r="BS45" s="290"/>
      <c r="BT45" s="290"/>
      <c r="BU45" s="285"/>
      <c r="BV45" s="285"/>
      <c r="BW45" s="285"/>
      <c r="BX45" s="285"/>
      <c r="BY45" s="285"/>
      <c r="BZ45" s="288"/>
      <c r="CA45" s="288"/>
      <c r="CB45" s="288"/>
      <c r="CC45" s="288"/>
      <c r="CD45" s="288"/>
      <c r="CE45" s="285"/>
      <c r="CF45" s="285"/>
      <c r="CG45" s="285"/>
      <c r="CH45" s="285"/>
      <c r="CI45" s="387"/>
      <c r="CJ45" s="368"/>
      <c r="CK45" s="237" t="str">
        <f>IF(DOB!C45="","",DOB!C45)</f>
        <v/>
      </c>
      <c r="CL45" s="299" t="s">
        <v>208</v>
      </c>
      <c r="CM45" s="249"/>
      <c r="CN45" s="249"/>
      <c r="CO45" s="526">
        <f t="shared" si="3"/>
        <v>10</v>
      </c>
      <c r="CP45" s="516"/>
      <c r="CQ45" s="526">
        <f t="shared" si="4"/>
        <v>22</v>
      </c>
      <c r="CR45" s="527"/>
      <c r="CS45" s="526">
        <f t="shared" si="5"/>
        <v>25</v>
      </c>
      <c r="CT45" s="527"/>
      <c r="CU45" s="526">
        <f t="shared" si="6"/>
        <v>26</v>
      </c>
      <c r="CV45" s="527"/>
      <c r="CW45" s="526" t="str">
        <f t="shared" si="7"/>
        <v/>
      </c>
      <c r="CX45" s="527"/>
      <c r="CY45" s="526" t="str">
        <f t="shared" si="8"/>
        <v/>
      </c>
      <c r="CZ45" s="527"/>
      <c r="DA45" s="526" t="str">
        <f t="shared" si="9"/>
        <v/>
      </c>
      <c r="DB45" s="527"/>
      <c r="DC45" s="526" t="str">
        <f t="shared" si="10"/>
        <v/>
      </c>
      <c r="DD45" s="527"/>
      <c r="DE45" s="526" t="str">
        <f t="shared" si="11"/>
        <v/>
      </c>
      <c r="DF45" s="527"/>
      <c r="DG45" s="526" t="str">
        <f t="shared" si="12"/>
        <v/>
      </c>
      <c r="DH45" s="527"/>
      <c r="DI45" s="526" t="str">
        <f t="shared" si="12"/>
        <v/>
      </c>
      <c r="DJ45" s="527"/>
      <c r="DK45" s="526" t="str">
        <f t="shared" si="12"/>
        <v/>
      </c>
      <c r="DL45" s="527"/>
      <c r="DM45" s="528"/>
      <c r="DN45" s="529">
        <f t="shared" si="16"/>
        <v>32</v>
      </c>
      <c r="DO45" s="530" t="str">
        <f t="shared" si="16"/>
        <v/>
      </c>
      <c r="DP45" s="303">
        <f t="shared" si="21"/>
        <v>57</v>
      </c>
      <c r="DQ45" s="530" t="str">
        <f t="shared" si="21"/>
        <v/>
      </c>
      <c r="DR45" s="303">
        <f t="shared" si="21"/>
        <v>83</v>
      </c>
      <c r="DS45" s="530" t="str">
        <f t="shared" si="21"/>
        <v/>
      </c>
      <c r="DT45" s="303" t="str">
        <f t="shared" si="21"/>
        <v/>
      </c>
      <c r="DU45" s="530" t="str">
        <f t="shared" si="21"/>
        <v/>
      </c>
      <c r="DV45" s="303" t="str">
        <f t="shared" si="21"/>
        <v/>
      </c>
      <c r="DW45" s="530" t="str">
        <f t="shared" si="21"/>
        <v/>
      </c>
      <c r="DX45" s="303" t="str">
        <f t="shared" si="21"/>
        <v/>
      </c>
      <c r="DY45" s="530" t="str">
        <f t="shared" si="21"/>
        <v/>
      </c>
      <c r="DZ45" s="303" t="str">
        <f t="shared" si="21"/>
        <v/>
      </c>
      <c r="EA45" s="530" t="str">
        <f t="shared" si="21"/>
        <v/>
      </c>
      <c r="EB45" s="303" t="str">
        <f t="shared" si="21"/>
        <v/>
      </c>
      <c r="EC45" s="530" t="str">
        <f t="shared" si="21"/>
        <v/>
      </c>
      <c r="ED45" s="303" t="str">
        <f t="shared" si="21"/>
        <v/>
      </c>
      <c r="EE45" s="530" t="str">
        <f t="shared" si="20"/>
        <v/>
      </c>
      <c r="EF45" s="303" t="str">
        <f t="shared" si="18"/>
        <v/>
      </c>
      <c r="EG45" s="530" t="str">
        <f t="shared" si="18"/>
        <v/>
      </c>
      <c r="EH45" s="303" t="str">
        <f t="shared" si="18"/>
        <v/>
      </c>
      <c r="EI45" s="531" t="str">
        <f t="shared" si="13"/>
        <v/>
      </c>
      <c r="EJ45" s="10"/>
      <c r="EK45" s="10"/>
      <c r="EL45" s="10"/>
    </row>
    <row r="46" spans="1:142" s="16" customFormat="1" ht="18" customHeight="1">
      <c r="A46" s="389">
        <v>40</v>
      </c>
      <c r="B46" s="248"/>
      <c r="C46" s="84"/>
      <c r="D46" s="419"/>
      <c r="E46" s="202"/>
      <c r="F46" s="85"/>
      <c r="G46" s="507"/>
      <c r="H46" s="360" t="str">
        <f t="shared" si="19"/>
        <v/>
      </c>
      <c r="I46" s="78"/>
      <c r="J46" s="87"/>
      <c r="K46" s="78"/>
      <c r="L46" s="405"/>
      <c r="M46" s="405"/>
      <c r="N46" s="405"/>
      <c r="O46" s="405"/>
      <c r="P46" s="405"/>
      <c r="Q46" s="405"/>
      <c r="R46" s="285"/>
      <c r="S46" s="285"/>
      <c r="T46" s="285"/>
      <c r="U46" s="285"/>
      <c r="V46" s="288"/>
      <c r="W46" s="288"/>
      <c r="X46" s="288"/>
      <c r="Y46" s="288"/>
      <c r="Z46" s="288"/>
      <c r="AA46" s="288"/>
      <c r="AB46" s="289"/>
      <c r="AC46" s="289"/>
      <c r="AD46" s="290"/>
      <c r="AE46" s="290"/>
      <c r="AF46" s="285" t="s">
        <v>109</v>
      </c>
      <c r="AG46" s="285"/>
      <c r="AH46" s="285"/>
      <c r="AI46" s="285"/>
      <c r="AJ46" s="285"/>
      <c r="AK46" s="285"/>
      <c r="AL46" s="285"/>
      <c r="AM46" s="285"/>
      <c r="AN46" s="285"/>
      <c r="AO46" s="285"/>
      <c r="AP46" s="285"/>
      <c r="AQ46" s="288"/>
      <c r="AR46" s="288"/>
      <c r="AS46" s="288"/>
      <c r="AT46" s="288"/>
      <c r="AU46" s="288"/>
      <c r="AV46" s="288"/>
      <c r="AW46" s="289"/>
      <c r="AX46" s="289"/>
      <c r="AY46" s="290"/>
      <c r="AZ46" s="290"/>
      <c r="BA46" s="285"/>
      <c r="BB46" s="285"/>
      <c r="BC46" s="285"/>
      <c r="BD46" s="285"/>
      <c r="BE46" s="285"/>
      <c r="BF46" s="285"/>
      <c r="BG46" s="285"/>
      <c r="BH46" s="285"/>
      <c r="BI46" s="285"/>
      <c r="BJ46" s="285"/>
      <c r="BK46" s="288"/>
      <c r="BL46" s="288"/>
      <c r="BM46" s="288"/>
      <c r="BN46" s="288"/>
      <c r="BO46" s="288"/>
      <c r="BP46" s="288"/>
      <c r="BQ46" s="289"/>
      <c r="BR46" s="289"/>
      <c r="BS46" s="290"/>
      <c r="BT46" s="290"/>
      <c r="BU46" s="285"/>
      <c r="BV46" s="285"/>
      <c r="BW46" s="285"/>
      <c r="BX46" s="285"/>
      <c r="BY46" s="285"/>
      <c r="BZ46" s="288"/>
      <c r="CA46" s="288"/>
      <c r="CB46" s="288"/>
      <c r="CC46" s="288"/>
      <c r="CD46" s="288"/>
      <c r="CE46" s="285"/>
      <c r="CF46" s="285"/>
      <c r="CG46" s="285"/>
      <c r="CH46" s="285"/>
      <c r="CI46" s="387"/>
      <c r="CJ46" s="368"/>
      <c r="CK46" s="237" t="str">
        <f>IF(DOB!C46="","",DOB!C46)</f>
        <v/>
      </c>
      <c r="CL46" s="299" t="s">
        <v>209</v>
      </c>
      <c r="CM46" s="249"/>
      <c r="CN46" s="249"/>
      <c r="CO46" s="526">
        <f t="shared" si="3"/>
        <v>10</v>
      </c>
      <c r="CP46" s="516"/>
      <c r="CQ46" s="526">
        <f t="shared" si="4"/>
        <v>22</v>
      </c>
      <c r="CR46" s="527"/>
      <c r="CS46" s="526">
        <f t="shared" si="5"/>
        <v>25</v>
      </c>
      <c r="CT46" s="527"/>
      <c r="CU46" s="526">
        <f t="shared" si="6"/>
        <v>26</v>
      </c>
      <c r="CV46" s="527"/>
      <c r="CW46" s="526" t="str">
        <f t="shared" si="7"/>
        <v/>
      </c>
      <c r="CX46" s="527"/>
      <c r="CY46" s="526" t="str">
        <f t="shared" si="8"/>
        <v/>
      </c>
      <c r="CZ46" s="527"/>
      <c r="DA46" s="526" t="str">
        <f t="shared" si="9"/>
        <v/>
      </c>
      <c r="DB46" s="527"/>
      <c r="DC46" s="526" t="str">
        <f t="shared" si="10"/>
        <v/>
      </c>
      <c r="DD46" s="527"/>
      <c r="DE46" s="526" t="str">
        <f t="shared" si="11"/>
        <v/>
      </c>
      <c r="DF46" s="527"/>
      <c r="DG46" s="526" t="str">
        <f t="shared" si="12"/>
        <v/>
      </c>
      <c r="DH46" s="527"/>
      <c r="DI46" s="526" t="str">
        <f t="shared" si="12"/>
        <v/>
      </c>
      <c r="DJ46" s="527"/>
      <c r="DK46" s="526" t="str">
        <f t="shared" si="12"/>
        <v/>
      </c>
      <c r="DL46" s="527"/>
      <c r="DM46" s="528"/>
      <c r="DN46" s="529">
        <f t="shared" si="16"/>
        <v>32</v>
      </c>
      <c r="DO46" s="530" t="str">
        <f t="shared" si="16"/>
        <v/>
      </c>
      <c r="DP46" s="303">
        <f t="shared" si="21"/>
        <v>57</v>
      </c>
      <c r="DQ46" s="530" t="str">
        <f t="shared" si="21"/>
        <v/>
      </c>
      <c r="DR46" s="303">
        <f t="shared" si="21"/>
        <v>83</v>
      </c>
      <c r="DS46" s="530" t="str">
        <f t="shared" si="21"/>
        <v/>
      </c>
      <c r="DT46" s="303" t="str">
        <f t="shared" si="21"/>
        <v/>
      </c>
      <c r="DU46" s="530" t="str">
        <f t="shared" si="21"/>
        <v/>
      </c>
      <c r="DV46" s="303" t="str">
        <f t="shared" si="21"/>
        <v/>
      </c>
      <c r="DW46" s="530" t="str">
        <f t="shared" si="21"/>
        <v/>
      </c>
      <c r="DX46" s="303" t="str">
        <f t="shared" si="21"/>
        <v/>
      </c>
      <c r="DY46" s="530" t="str">
        <f t="shared" si="21"/>
        <v/>
      </c>
      <c r="DZ46" s="303" t="str">
        <f t="shared" si="21"/>
        <v/>
      </c>
      <c r="EA46" s="530" t="str">
        <f t="shared" si="21"/>
        <v/>
      </c>
      <c r="EB46" s="303" t="str">
        <f t="shared" si="21"/>
        <v/>
      </c>
      <c r="EC46" s="530" t="str">
        <f t="shared" si="21"/>
        <v/>
      </c>
      <c r="ED46" s="303" t="str">
        <f t="shared" si="21"/>
        <v/>
      </c>
      <c r="EE46" s="530" t="str">
        <f t="shared" si="20"/>
        <v/>
      </c>
      <c r="EF46" s="303" t="str">
        <f t="shared" si="18"/>
        <v/>
      </c>
      <c r="EG46" s="530" t="str">
        <f t="shared" si="18"/>
        <v/>
      </c>
      <c r="EH46" s="303" t="str">
        <f t="shared" si="18"/>
        <v/>
      </c>
      <c r="EI46" s="531" t="str">
        <f t="shared" si="13"/>
        <v/>
      </c>
      <c r="EJ46" s="10"/>
      <c r="EK46" s="10"/>
      <c r="EL46" s="10"/>
    </row>
    <row r="47" spans="1:142" s="16" customFormat="1" ht="18" customHeight="1">
      <c r="A47" s="389">
        <v>41</v>
      </c>
      <c r="B47" s="248"/>
      <c r="C47" s="84"/>
      <c r="D47" s="418"/>
      <c r="E47" s="202"/>
      <c r="F47" s="85"/>
      <c r="G47" s="507"/>
      <c r="H47" s="360" t="str">
        <f t="shared" si="19"/>
        <v/>
      </c>
      <c r="I47" s="78"/>
      <c r="J47" s="87"/>
      <c r="K47" s="78"/>
      <c r="L47" s="405"/>
      <c r="M47" s="405"/>
      <c r="N47" s="405"/>
      <c r="O47" s="405"/>
      <c r="P47" s="405"/>
      <c r="Q47" s="405"/>
      <c r="R47" s="285"/>
      <c r="S47" s="285"/>
      <c r="T47" s="285"/>
      <c r="U47" s="285"/>
      <c r="V47" s="288"/>
      <c r="W47" s="288"/>
      <c r="X47" s="288"/>
      <c r="Y47" s="288"/>
      <c r="Z47" s="288"/>
      <c r="AA47" s="288"/>
      <c r="AB47" s="289"/>
      <c r="AC47" s="289"/>
      <c r="AD47" s="290"/>
      <c r="AE47" s="290"/>
      <c r="AF47" s="285" t="s">
        <v>109</v>
      </c>
      <c r="AG47" s="285"/>
      <c r="AH47" s="285"/>
      <c r="AI47" s="285"/>
      <c r="AJ47" s="285"/>
      <c r="AK47" s="285"/>
      <c r="AL47" s="285"/>
      <c r="AM47" s="285"/>
      <c r="AN47" s="285"/>
      <c r="AO47" s="285"/>
      <c r="AP47" s="285"/>
      <c r="AQ47" s="288"/>
      <c r="AR47" s="288"/>
      <c r="AS47" s="288"/>
      <c r="AT47" s="288"/>
      <c r="AU47" s="288"/>
      <c r="AV47" s="288"/>
      <c r="AW47" s="289"/>
      <c r="AX47" s="289"/>
      <c r="AY47" s="290"/>
      <c r="AZ47" s="290"/>
      <c r="BA47" s="285"/>
      <c r="BB47" s="285"/>
      <c r="BC47" s="285"/>
      <c r="BD47" s="285"/>
      <c r="BE47" s="285"/>
      <c r="BF47" s="285"/>
      <c r="BG47" s="285"/>
      <c r="BH47" s="285"/>
      <c r="BI47" s="285"/>
      <c r="BJ47" s="285"/>
      <c r="BK47" s="288"/>
      <c r="BL47" s="288"/>
      <c r="BM47" s="288"/>
      <c r="BN47" s="288"/>
      <c r="BO47" s="288"/>
      <c r="BP47" s="288"/>
      <c r="BQ47" s="289"/>
      <c r="BR47" s="289"/>
      <c r="BS47" s="290"/>
      <c r="BT47" s="290"/>
      <c r="BU47" s="285"/>
      <c r="BV47" s="285"/>
      <c r="BW47" s="285"/>
      <c r="BX47" s="285"/>
      <c r="BY47" s="285"/>
      <c r="BZ47" s="288"/>
      <c r="CA47" s="288"/>
      <c r="CB47" s="288"/>
      <c r="CC47" s="288"/>
      <c r="CD47" s="288"/>
      <c r="CE47" s="285"/>
      <c r="CF47" s="285"/>
      <c r="CG47" s="285"/>
      <c r="CH47" s="285"/>
      <c r="CI47" s="387"/>
      <c r="CJ47" s="368"/>
      <c r="CK47" s="237" t="str">
        <f>IF(DOB!C47="","",DOB!C47)</f>
        <v/>
      </c>
      <c r="CL47" s="299" t="s">
        <v>211</v>
      </c>
      <c r="CM47" s="249"/>
      <c r="CN47" s="249"/>
      <c r="CO47" s="526">
        <f t="shared" si="3"/>
        <v>10</v>
      </c>
      <c r="CP47" s="516"/>
      <c r="CQ47" s="526">
        <f t="shared" si="4"/>
        <v>22</v>
      </c>
      <c r="CR47" s="527"/>
      <c r="CS47" s="526">
        <f t="shared" si="5"/>
        <v>25</v>
      </c>
      <c r="CT47" s="527"/>
      <c r="CU47" s="526">
        <f t="shared" si="6"/>
        <v>26</v>
      </c>
      <c r="CV47" s="527"/>
      <c r="CW47" s="526" t="str">
        <f t="shared" si="7"/>
        <v/>
      </c>
      <c r="CX47" s="527"/>
      <c r="CY47" s="526" t="str">
        <f t="shared" si="8"/>
        <v/>
      </c>
      <c r="CZ47" s="527"/>
      <c r="DA47" s="526" t="str">
        <f t="shared" si="9"/>
        <v/>
      </c>
      <c r="DB47" s="527"/>
      <c r="DC47" s="526" t="str">
        <f t="shared" si="10"/>
        <v/>
      </c>
      <c r="DD47" s="527"/>
      <c r="DE47" s="526" t="str">
        <f t="shared" si="11"/>
        <v/>
      </c>
      <c r="DF47" s="527"/>
      <c r="DG47" s="526" t="str">
        <f t="shared" si="12"/>
        <v/>
      </c>
      <c r="DH47" s="527"/>
      <c r="DI47" s="526" t="str">
        <f t="shared" si="12"/>
        <v/>
      </c>
      <c r="DJ47" s="527"/>
      <c r="DK47" s="526" t="str">
        <f t="shared" si="12"/>
        <v/>
      </c>
      <c r="DL47" s="527"/>
      <c r="DM47" s="528"/>
      <c r="DN47" s="529">
        <f t="shared" si="16"/>
        <v>32</v>
      </c>
      <c r="DO47" s="530" t="str">
        <f t="shared" si="16"/>
        <v/>
      </c>
      <c r="DP47" s="303">
        <f t="shared" si="21"/>
        <v>57</v>
      </c>
      <c r="DQ47" s="530" t="str">
        <f t="shared" si="21"/>
        <v/>
      </c>
      <c r="DR47" s="303">
        <f t="shared" si="21"/>
        <v>83</v>
      </c>
      <c r="DS47" s="530" t="str">
        <f t="shared" si="21"/>
        <v/>
      </c>
      <c r="DT47" s="303" t="str">
        <f t="shared" si="21"/>
        <v/>
      </c>
      <c r="DU47" s="530" t="str">
        <f t="shared" si="21"/>
        <v/>
      </c>
      <c r="DV47" s="303" t="str">
        <f t="shared" si="21"/>
        <v/>
      </c>
      <c r="DW47" s="530" t="str">
        <f t="shared" si="21"/>
        <v/>
      </c>
      <c r="DX47" s="303" t="str">
        <f t="shared" si="21"/>
        <v/>
      </c>
      <c r="DY47" s="530" t="str">
        <f t="shared" si="21"/>
        <v/>
      </c>
      <c r="DZ47" s="303" t="str">
        <f t="shared" si="21"/>
        <v/>
      </c>
      <c r="EA47" s="530" t="str">
        <f t="shared" si="21"/>
        <v/>
      </c>
      <c r="EB47" s="303" t="str">
        <f t="shared" si="21"/>
        <v/>
      </c>
      <c r="EC47" s="530" t="str">
        <f t="shared" si="21"/>
        <v/>
      </c>
      <c r="ED47" s="303" t="str">
        <f t="shared" si="21"/>
        <v/>
      </c>
      <c r="EE47" s="530" t="str">
        <f t="shared" si="20"/>
        <v/>
      </c>
      <c r="EF47" s="303" t="str">
        <f t="shared" si="18"/>
        <v/>
      </c>
      <c r="EG47" s="530" t="str">
        <f t="shared" si="18"/>
        <v/>
      </c>
      <c r="EH47" s="303" t="str">
        <f t="shared" si="18"/>
        <v/>
      </c>
      <c r="EI47" s="531" t="str">
        <f t="shared" si="13"/>
        <v/>
      </c>
      <c r="EJ47" s="10"/>
      <c r="EK47" s="10"/>
      <c r="EL47" s="10"/>
    </row>
    <row r="48" spans="1:142" s="16" customFormat="1" ht="18" customHeight="1">
      <c r="A48" s="389">
        <v>42</v>
      </c>
      <c r="B48" s="248"/>
      <c r="C48" s="84"/>
      <c r="D48" s="419"/>
      <c r="E48" s="202"/>
      <c r="F48" s="85"/>
      <c r="G48" s="507"/>
      <c r="H48" s="360" t="str">
        <f t="shared" si="19"/>
        <v/>
      </c>
      <c r="I48" s="78"/>
      <c r="J48" s="87"/>
      <c r="K48" s="78"/>
      <c r="L48" s="405"/>
      <c r="M48" s="405"/>
      <c r="N48" s="405"/>
      <c r="O48" s="405"/>
      <c r="P48" s="405"/>
      <c r="Q48" s="405"/>
      <c r="R48" s="285"/>
      <c r="S48" s="285"/>
      <c r="T48" s="285"/>
      <c r="U48" s="285"/>
      <c r="V48" s="288"/>
      <c r="W48" s="288"/>
      <c r="X48" s="288"/>
      <c r="Y48" s="288"/>
      <c r="Z48" s="288"/>
      <c r="AA48" s="288"/>
      <c r="AB48" s="289"/>
      <c r="AC48" s="289"/>
      <c r="AD48" s="290"/>
      <c r="AE48" s="290"/>
      <c r="AF48" s="285" t="s">
        <v>109</v>
      </c>
      <c r="AG48" s="285"/>
      <c r="AH48" s="285"/>
      <c r="AI48" s="285"/>
      <c r="AJ48" s="285"/>
      <c r="AK48" s="285"/>
      <c r="AL48" s="285"/>
      <c r="AM48" s="285"/>
      <c r="AN48" s="285"/>
      <c r="AO48" s="285"/>
      <c r="AP48" s="285"/>
      <c r="AQ48" s="288"/>
      <c r="AR48" s="288"/>
      <c r="AS48" s="288"/>
      <c r="AT48" s="288"/>
      <c r="AU48" s="288"/>
      <c r="AV48" s="288"/>
      <c r="AW48" s="289"/>
      <c r="AX48" s="289"/>
      <c r="AY48" s="290"/>
      <c r="AZ48" s="290"/>
      <c r="BA48" s="285"/>
      <c r="BB48" s="285"/>
      <c r="BC48" s="285"/>
      <c r="BD48" s="285"/>
      <c r="BE48" s="285"/>
      <c r="BF48" s="285"/>
      <c r="BG48" s="285"/>
      <c r="BH48" s="285"/>
      <c r="BI48" s="285"/>
      <c r="BJ48" s="285"/>
      <c r="BK48" s="288"/>
      <c r="BL48" s="288"/>
      <c r="BM48" s="288"/>
      <c r="BN48" s="288"/>
      <c r="BO48" s="288"/>
      <c r="BP48" s="288"/>
      <c r="BQ48" s="289"/>
      <c r="BR48" s="289"/>
      <c r="BS48" s="290"/>
      <c r="BT48" s="290"/>
      <c r="BU48" s="285"/>
      <c r="BV48" s="285"/>
      <c r="BW48" s="285"/>
      <c r="BX48" s="285"/>
      <c r="BY48" s="285"/>
      <c r="BZ48" s="288"/>
      <c r="CA48" s="288"/>
      <c r="CB48" s="288"/>
      <c r="CC48" s="288"/>
      <c r="CD48" s="288"/>
      <c r="CE48" s="285"/>
      <c r="CF48" s="285"/>
      <c r="CG48" s="285"/>
      <c r="CH48" s="285"/>
      <c r="CI48" s="387"/>
      <c r="CJ48" s="368"/>
      <c r="CK48" s="237" t="str">
        <f>IF(DOB!C48="","",DOB!C48)</f>
        <v/>
      </c>
      <c r="CL48" s="299" t="s">
        <v>210</v>
      </c>
      <c r="CM48" s="249"/>
      <c r="CN48" s="249"/>
      <c r="CO48" s="526">
        <f t="shared" si="3"/>
        <v>10</v>
      </c>
      <c r="CP48" s="516"/>
      <c r="CQ48" s="526">
        <f t="shared" si="4"/>
        <v>22</v>
      </c>
      <c r="CR48" s="527"/>
      <c r="CS48" s="526">
        <f t="shared" si="5"/>
        <v>25</v>
      </c>
      <c r="CT48" s="527"/>
      <c r="CU48" s="526">
        <f t="shared" si="6"/>
        <v>26</v>
      </c>
      <c r="CV48" s="527"/>
      <c r="CW48" s="526" t="str">
        <f t="shared" si="7"/>
        <v/>
      </c>
      <c r="CX48" s="527"/>
      <c r="CY48" s="526" t="str">
        <f t="shared" si="8"/>
        <v/>
      </c>
      <c r="CZ48" s="527"/>
      <c r="DA48" s="526" t="str">
        <f t="shared" si="9"/>
        <v/>
      </c>
      <c r="DB48" s="527"/>
      <c r="DC48" s="526" t="str">
        <f t="shared" si="10"/>
        <v/>
      </c>
      <c r="DD48" s="527"/>
      <c r="DE48" s="526" t="str">
        <f t="shared" si="11"/>
        <v/>
      </c>
      <c r="DF48" s="527"/>
      <c r="DG48" s="526" t="str">
        <f t="shared" si="12"/>
        <v/>
      </c>
      <c r="DH48" s="527"/>
      <c r="DI48" s="526" t="str">
        <f t="shared" si="12"/>
        <v/>
      </c>
      <c r="DJ48" s="527"/>
      <c r="DK48" s="526" t="str">
        <f t="shared" si="12"/>
        <v/>
      </c>
      <c r="DL48" s="527"/>
      <c r="DM48" s="528"/>
      <c r="DN48" s="529">
        <f t="shared" si="16"/>
        <v>32</v>
      </c>
      <c r="DO48" s="530" t="str">
        <f t="shared" si="16"/>
        <v/>
      </c>
      <c r="DP48" s="303">
        <f t="shared" si="21"/>
        <v>57</v>
      </c>
      <c r="DQ48" s="530" t="str">
        <f t="shared" si="21"/>
        <v/>
      </c>
      <c r="DR48" s="303">
        <f t="shared" si="21"/>
        <v>83</v>
      </c>
      <c r="DS48" s="530" t="str">
        <f t="shared" si="21"/>
        <v/>
      </c>
      <c r="DT48" s="303" t="str">
        <f t="shared" si="21"/>
        <v/>
      </c>
      <c r="DU48" s="530" t="str">
        <f t="shared" si="21"/>
        <v/>
      </c>
      <c r="DV48" s="303" t="str">
        <f t="shared" si="21"/>
        <v/>
      </c>
      <c r="DW48" s="530" t="str">
        <f t="shared" si="21"/>
        <v/>
      </c>
      <c r="DX48" s="303" t="str">
        <f t="shared" si="21"/>
        <v/>
      </c>
      <c r="DY48" s="530" t="str">
        <f t="shared" si="21"/>
        <v/>
      </c>
      <c r="DZ48" s="303" t="str">
        <f t="shared" si="21"/>
        <v/>
      </c>
      <c r="EA48" s="530" t="str">
        <f t="shared" si="21"/>
        <v/>
      </c>
      <c r="EB48" s="303" t="str">
        <f t="shared" si="21"/>
        <v/>
      </c>
      <c r="EC48" s="530" t="str">
        <f t="shared" si="21"/>
        <v/>
      </c>
      <c r="ED48" s="303" t="str">
        <f t="shared" si="21"/>
        <v/>
      </c>
      <c r="EE48" s="530" t="str">
        <f t="shared" si="20"/>
        <v/>
      </c>
      <c r="EF48" s="303" t="str">
        <f t="shared" si="18"/>
        <v/>
      </c>
      <c r="EG48" s="530" t="str">
        <f t="shared" si="18"/>
        <v/>
      </c>
      <c r="EH48" s="303" t="str">
        <f t="shared" si="18"/>
        <v/>
      </c>
      <c r="EI48" s="531" t="str">
        <f t="shared" si="13"/>
        <v/>
      </c>
      <c r="EJ48" s="10"/>
      <c r="EK48" s="10"/>
      <c r="EL48" s="10"/>
    </row>
    <row r="49" spans="1:142" s="16" customFormat="1" ht="18" customHeight="1">
      <c r="A49" s="389">
        <v>43</v>
      </c>
      <c r="B49" s="248"/>
      <c r="C49" s="84"/>
      <c r="D49" s="418"/>
      <c r="E49" s="202"/>
      <c r="F49" s="85"/>
      <c r="G49" s="507"/>
      <c r="H49" s="360" t="str">
        <f t="shared" si="19"/>
        <v/>
      </c>
      <c r="I49" s="78"/>
      <c r="J49" s="87"/>
      <c r="K49" s="78"/>
      <c r="L49" s="405"/>
      <c r="M49" s="405"/>
      <c r="N49" s="405"/>
      <c r="O49" s="405"/>
      <c r="P49" s="405"/>
      <c r="Q49" s="405"/>
      <c r="R49" s="285"/>
      <c r="S49" s="285"/>
      <c r="T49" s="285"/>
      <c r="U49" s="285"/>
      <c r="V49" s="288"/>
      <c r="W49" s="288"/>
      <c r="X49" s="288"/>
      <c r="Y49" s="288"/>
      <c r="Z49" s="288"/>
      <c r="AA49" s="288"/>
      <c r="AB49" s="289"/>
      <c r="AC49" s="289"/>
      <c r="AD49" s="290"/>
      <c r="AE49" s="290"/>
      <c r="AF49" s="285" t="s">
        <v>109</v>
      </c>
      <c r="AG49" s="285"/>
      <c r="AH49" s="285"/>
      <c r="AI49" s="285"/>
      <c r="AJ49" s="285"/>
      <c r="AK49" s="285"/>
      <c r="AL49" s="285"/>
      <c r="AM49" s="285"/>
      <c r="AN49" s="285"/>
      <c r="AO49" s="285"/>
      <c r="AP49" s="285"/>
      <c r="AQ49" s="288"/>
      <c r="AR49" s="288"/>
      <c r="AS49" s="288"/>
      <c r="AT49" s="288"/>
      <c r="AU49" s="288"/>
      <c r="AV49" s="288"/>
      <c r="AW49" s="289"/>
      <c r="AX49" s="289"/>
      <c r="AY49" s="290"/>
      <c r="AZ49" s="290"/>
      <c r="BA49" s="285"/>
      <c r="BB49" s="285"/>
      <c r="BC49" s="285"/>
      <c r="BD49" s="285"/>
      <c r="BE49" s="285"/>
      <c r="BF49" s="285"/>
      <c r="BG49" s="285"/>
      <c r="BH49" s="285"/>
      <c r="BI49" s="285"/>
      <c r="BJ49" s="285"/>
      <c r="BK49" s="288"/>
      <c r="BL49" s="288"/>
      <c r="BM49" s="288"/>
      <c r="BN49" s="288"/>
      <c r="BO49" s="288"/>
      <c r="BP49" s="288"/>
      <c r="BQ49" s="289"/>
      <c r="BR49" s="289"/>
      <c r="BS49" s="290"/>
      <c r="BT49" s="290"/>
      <c r="BU49" s="285"/>
      <c r="BV49" s="285"/>
      <c r="BW49" s="285"/>
      <c r="BX49" s="285"/>
      <c r="BY49" s="285"/>
      <c r="BZ49" s="288"/>
      <c r="CA49" s="288"/>
      <c r="CB49" s="288"/>
      <c r="CC49" s="288"/>
      <c r="CD49" s="288"/>
      <c r="CE49" s="285"/>
      <c r="CF49" s="285"/>
      <c r="CG49" s="285"/>
      <c r="CH49" s="285"/>
      <c r="CI49" s="387"/>
      <c r="CJ49" s="368"/>
      <c r="CK49" s="237" t="str">
        <f>IF(DOB!C49="","",DOB!C49)</f>
        <v/>
      </c>
      <c r="CL49" s="299"/>
      <c r="CM49" s="249"/>
      <c r="CN49" s="249"/>
      <c r="CO49" s="526">
        <f t="shared" si="3"/>
        <v>10</v>
      </c>
      <c r="CP49" s="516"/>
      <c r="CQ49" s="526">
        <f t="shared" si="4"/>
        <v>22</v>
      </c>
      <c r="CR49" s="527"/>
      <c r="CS49" s="526">
        <f t="shared" si="5"/>
        <v>25</v>
      </c>
      <c r="CT49" s="527"/>
      <c r="CU49" s="526">
        <f t="shared" si="6"/>
        <v>26</v>
      </c>
      <c r="CV49" s="527"/>
      <c r="CW49" s="526" t="str">
        <f t="shared" si="7"/>
        <v/>
      </c>
      <c r="CX49" s="527"/>
      <c r="CY49" s="526" t="str">
        <f t="shared" si="8"/>
        <v/>
      </c>
      <c r="CZ49" s="527"/>
      <c r="DA49" s="526" t="str">
        <f t="shared" si="9"/>
        <v/>
      </c>
      <c r="DB49" s="527"/>
      <c r="DC49" s="526" t="str">
        <f t="shared" si="10"/>
        <v/>
      </c>
      <c r="DD49" s="527"/>
      <c r="DE49" s="526" t="str">
        <f t="shared" si="11"/>
        <v/>
      </c>
      <c r="DF49" s="527"/>
      <c r="DG49" s="526" t="str">
        <f t="shared" si="12"/>
        <v/>
      </c>
      <c r="DH49" s="527"/>
      <c r="DI49" s="526" t="str">
        <f t="shared" si="12"/>
        <v/>
      </c>
      <c r="DJ49" s="527"/>
      <c r="DK49" s="526" t="str">
        <f t="shared" si="12"/>
        <v/>
      </c>
      <c r="DL49" s="527"/>
      <c r="DM49" s="528"/>
      <c r="DN49" s="529">
        <f t="shared" si="16"/>
        <v>32</v>
      </c>
      <c r="DO49" s="530" t="str">
        <f t="shared" si="16"/>
        <v/>
      </c>
      <c r="DP49" s="303">
        <f t="shared" si="21"/>
        <v>57</v>
      </c>
      <c r="DQ49" s="530" t="str">
        <f t="shared" si="21"/>
        <v/>
      </c>
      <c r="DR49" s="303">
        <f t="shared" si="21"/>
        <v>83</v>
      </c>
      <c r="DS49" s="530" t="str">
        <f t="shared" si="21"/>
        <v/>
      </c>
      <c r="DT49" s="303" t="str">
        <f t="shared" si="21"/>
        <v/>
      </c>
      <c r="DU49" s="530" t="str">
        <f t="shared" si="21"/>
        <v/>
      </c>
      <c r="DV49" s="303" t="str">
        <f t="shared" si="21"/>
        <v/>
      </c>
      <c r="DW49" s="530" t="str">
        <f t="shared" si="21"/>
        <v/>
      </c>
      <c r="DX49" s="303" t="str">
        <f t="shared" si="21"/>
        <v/>
      </c>
      <c r="DY49" s="530" t="str">
        <f t="shared" si="21"/>
        <v/>
      </c>
      <c r="DZ49" s="303" t="str">
        <f t="shared" si="21"/>
        <v/>
      </c>
      <c r="EA49" s="530" t="str">
        <f t="shared" si="21"/>
        <v/>
      </c>
      <c r="EB49" s="303" t="str">
        <f t="shared" si="21"/>
        <v/>
      </c>
      <c r="EC49" s="530" t="str">
        <f t="shared" si="21"/>
        <v/>
      </c>
      <c r="ED49" s="303" t="str">
        <f t="shared" si="21"/>
        <v/>
      </c>
      <c r="EE49" s="530" t="str">
        <f t="shared" si="20"/>
        <v/>
      </c>
      <c r="EF49" s="303" t="str">
        <f t="shared" si="18"/>
        <v/>
      </c>
      <c r="EG49" s="530" t="str">
        <f t="shared" si="18"/>
        <v/>
      </c>
      <c r="EH49" s="303" t="str">
        <f t="shared" si="18"/>
        <v/>
      </c>
      <c r="EI49" s="531" t="str">
        <f t="shared" si="13"/>
        <v/>
      </c>
      <c r="EJ49" s="10"/>
      <c r="EK49" s="10"/>
      <c r="EL49" s="10"/>
    </row>
    <row r="50" spans="1:142" s="16" customFormat="1" ht="18" customHeight="1">
      <c r="A50" s="389">
        <v>44</v>
      </c>
      <c r="B50" s="248"/>
      <c r="C50" s="84"/>
      <c r="D50" s="419"/>
      <c r="E50" s="202"/>
      <c r="F50" s="85"/>
      <c r="G50" s="507"/>
      <c r="H50" s="360" t="str">
        <f t="shared" si="19"/>
        <v/>
      </c>
      <c r="I50" s="78"/>
      <c r="J50" s="87"/>
      <c r="K50" s="78"/>
      <c r="L50" s="405"/>
      <c r="M50" s="405"/>
      <c r="N50" s="405"/>
      <c r="O50" s="405"/>
      <c r="P50" s="405"/>
      <c r="Q50" s="405"/>
      <c r="R50" s="285"/>
      <c r="S50" s="285"/>
      <c r="T50" s="285"/>
      <c r="U50" s="285"/>
      <c r="V50" s="288"/>
      <c r="W50" s="288"/>
      <c r="X50" s="288"/>
      <c r="Y50" s="288"/>
      <c r="Z50" s="288"/>
      <c r="AA50" s="288"/>
      <c r="AB50" s="289"/>
      <c r="AC50" s="289"/>
      <c r="AD50" s="290"/>
      <c r="AE50" s="290"/>
      <c r="AF50" s="285" t="s">
        <v>109</v>
      </c>
      <c r="AG50" s="285"/>
      <c r="AH50" s="285"/>
      <c r="AI50" s="285"/>
      <c r="AJ50" s="285"/>
      <c r="AK50" s="285"/>
      <c r="AL50" s="285"/>
      <c r="AM50" s="285"/>
      <c r="AN50" s="285"/>
      <c r="AO50" s="285"/>
      <c r="AP50" s="285"/>
      <c r="AQ50" s="288"/>
      <c r="AR50" s="288"/>
      <c r="AS50" s="288"/>
      <c r="AT50" s="288"/>
      <c r="AU50" s="288"/>
      <c r="AV50" s="288"/>
      <c r="AW50" s="289"/>
      <c r="AX50" s="289"/>
      <c r="AY50" s="290"/>
      <c r="AZ50" s="290"/>
      <c r="BA50" s="285"/>
      <c r="BB50" s="285"/>
      <c r="BC50" s="285"/>
      <c r="BD50" s="285"/>
      <c r="BE50" s="285"/>
      <c r="BF50" s="285"/>
      <c r="BG50" s="285"/>
      <c r="BH50" s="285"/>
      <c r="BI50" s="285"/>
      <c r="BJ50" s="285"/>
      <c r="BK50" s="288"/>
      <c r="BL50" s="288"/>
      <c r="BM50" s="288"/>
      <c r="BN50" s="288"/>
      <c r="BO50" s="288"/>
      <c r="BP50" s="288"/>
      <c r="BQ50" s="289"/>
      <c r="BR50" s="289"/>
      <c r="BS50" s="290"/>
      <c r="BT50" s="290"/>
      <c r="BU50" s="285"/>
      <c r="BV50" s="285"/>
      <c r="BW50" s="285"/>
      <c r="BX50" s="285"/>
      <c r="BY50" s="285"/>
      <c r="BZ50" s="288"/>
      <c r="CA50" s="288"/>
      <c r="CB50" s="288"/>
      <c r="CC50" s="288"/>
      <c r="CD50" s="288"/>
      <c r="CE50" s="285"/>
      <c r="CF50" s="285"/>
      <c r="CG50" s="285"/>
      <c r="CH50" s="285"/>
      <c r="CI50" s="387"/>
      <c r="CJ50" s="368"/>
      <c r="CK50" s="237" t="str">
        <f>IF(DOB!C50="","",DOB!C50)</f>
        <v/>
      </c>
      <c r="CL50" s="299"/>
      <c r="CM50" s="249"/>
      <c r="CN50" s="249"/>
      <c r="CO50" s="526">
        <f t="shared" si="3"/>
        <v>10</v>
      </c>
      <c r="CP50" s="516"/>
      <c r="CQ50" s="526">
        <f t="shared" si="4"/>
        <v>22</v>
      </c>
      <c r="CR50" s="527"/>
      <c r="CS50" s="526">
        <f t="shared" si="5"/>
        <v>25</v>
      </c>
      <c r="CT50" s="527"/>
      <c r="CU50" s="526">
        <f t="shared" si="6"/>
        <v>26</v>
      </c>
      <c r="CV50" s="527"/>
      <c r="CW50" s="526" t="str">
        <f t="shared" si="7"/>
        <v/>
      </c>
      <c r="CX50" s="527"/>
      <c r="CY50" s="526" t="str">
        <f t="shared" si="8"/>
        <v/>
      </c>
      <c r="CZ50" s="527"/>
      <c r="DA50" s="526" t="str">
        <f t="shared" si="9"/>
        <v/>
      </c>
      <c r="DB50" s="527"/>
      <c r="DC50" s="526" t="str">
        <f t="shared" si="10"/>
        <v/>
      </c>
      <c r="DD50" s="527"/>
      <c r="DE50" s="526" t="str">
        <f t="shared" si="11"/>
        <v/>
      </c>
      <c r="DF50" s="527"/>
      <c r="DG50" s="526" t="str">
        <f t="shared" si="12"/>
        <v/>
      </c>
      <c r="DH50" s="527"/>
      <c r="DI50" s="526" t="str">
        <f t="shared" si="12"/>
        <v/>
      </c>
      <c r="DJ50" s="527"/>
      <c r="DK50" s="526" t="str">
        <f t="shared" si="12"/>
        <v/>
      </c>
      <c r="DL50" s="527"/>
      <c r="DM50" s="528"/>
      <c r="DN50" s="529">
        <f t="shared" si="16"/>
        <v>32</v>
      </c>
      <c r="DO50" s="530" t="str">
        <f t="shared" si="16"/>
        <v/>
      </c>
      <c r="DP50" s="303">
        <f t="shared" si="21"/>
        <v>57</v>
      </c>
      <c r="DQ50" s="530" t="str">
        <f t="shared" si="21"/>
        <v/>
      </c>
      <c r="DR50" s="303">
        <f t="shared" si="21"/>
        <v>83</v>
      </c>
      <c r="DS50" s="530" t="str">
        <f t="shared" si="21"/>
        <v/>
      </c>
      <c r="DT50" s="303" t="str">
        <f t="shared" si="21"/>
        <v/>
      </c>
      <c r="DU50" s="530" t="str">
        <f t="shared" si="21"/>
        <v/>
      </c>
      <c r="DV50" s="303" t="str">
        <f t="shared" si="21"/>
        <v/>
      </c>
      <c r="DW50" s="530" t="str">
        <f t="shared" si="21"/>
        <v/>
      </c>
      <c r="DX50" s="303" t="str">
        <f t="shared" si="21"/>
        <v/>
      </c>
      <c r="DY50" s="530" t="str">
        <f t="shared" si="21"/>
        <v/>
      </c>
      <c r="DZ50" s="303" t="str">
        <f t="shared" si="21"/>
        <v/>
      </c>
      <c r="EA50" s="530" t="str">
        <f t="shared" si="21"/>
        <v/>
      </c>
      <c r="EB50" s="303" t="str">
        <f t="shared" si="21"/>
        <v/>
      </c>
      <c r="EC50" s="530" t="str">
        <f t="shared" si="21"/>
        <v/>
      </c>
      <c r="ED50" s="303" t="str">
        <f t="shared" si="21"/>
        <v/>
      </c>
      <c r="EE50" s="530" t="str">
        <f t="shared" si="20"/>
        <v/>
      </c>
      <c r="EF50" s="303" t="str">
        <f t="shared" si="18"/>
        <v/>
      </c>
      <c r="EG50" s="530" t="str">
        <f t="shared" si="18"/>
        <v/>
      </c>
      <c r="EH50" s="303" t="str">
        <f t="shared" si="18"/>
        <v/>
      </c>
      <c r="EI50" s="531" t="str">
        <f t="shared" si="13"/>
        <v/>
      </c>
      <c r="EJ50" s="10"/>
      <c r="EK50" s="10"/>
      <c r="EL50" s="10"/>
    </row>
    <row r="51" spans="1:142" s="16" customFormat="1" ht="18" customHeight="1">
      <c r="A51" s="389">
        <v>45</v>
      </c>
      <c r="B51" s="248"/>
      <c r="C51" s="84"/>
      <c r="D51" s="418"/>
      <c r="E51" s="202"/>
      <c r="F51" s="85"/>
      <c r="G51" s="507"/>
      <c r="H51" s="360" t="str">
        <f t="shared" si="19"/>
        <v/>
      </c>
      <c r="I51" s="78"/>
      <c r="J51" s="87"/>
      <c r="K51" s="78"/>
      <c r="L51" s="405"/>
      <c r="M51" s="405"/>
      <c r="N51" s="405"/>
      <c r="O51" s="405"/>
      <c r="P51" s="405"/>
      <c r="Q51" s="405"/>
      <c r="R51" s="285"/>
      <c r="S51" s="285"/>
      <c r="T51" s="285"/>
      <c r="U51" s="285"/>
      <c r="V51" s="288"/>
      <c r="W51" s="288"/>
      <c r="X51" s="288"/>
      <c r="Y51" s="288"/>
      <c r="Z51" s="288"/>
      <c r="AA51" s="288"/>
      <c r="AB51" s="289"/>
      <c r="AC51" s="289"/>
      <c r="AD51" s="290"/>
      <c r="AE51" s="290"/>
      <c r="AF51" s="285" t="s">
        <v>109</v>
      </c>
      <c r="AG51" s="285"/>
      <c r="AH51" s="285"/>
      <c r="AI51" s="285"/>
      <c r="AJ51" s="285"/>
      <c r="AK51" s="285"/>
      <c r="AL51" s="285"/>
      <c r="AM51" s="285"/>
      <c r="AN51" s="285"/>
      <c r="AO51" s="285"/>
      <c r="AP51" s="285"/>
      <c r="AQ51" s="288"/>
      <c r="AR51" s="288"/>
      <c r="AS51" s="288"/>
      <c r="AT51" s="288"/>
      <c r="AU51" s="288"/>
      <c r="AV51" s="288"/>
      <c r="AW51" s="289"/>
      <c r="AX51" s="289"/>
      <c r="AY51" s="290"/>
      <c r="AZ51" s="290"/>
      <c r="BA51" s="285"/>
      <c r="BB51" s="285"/>
      <c r="BC51" s="285"/>
      <c r="BD51" s="285"/>
      <c r="BE51" s="285"/>
      <c r="BF51" s="285"/>
      <c r="BG51" s="285"/>
      <c r="BH51" s="285"/>
      <c r="BI51" s="285"/>
      <c r="BJ51" s="285"/>
      <c r="BK51" s="288"/>
      <c r="BL51" s="288"/>
      <c r="BM51" s="288"/>
      <c r="BN51" s="288"/>
      <c r="BO51" s="288"/>
      <c r="BP51" s="288"/>
      <c r="BQ51" s="289"/>
      <c r="BR51" s="289"/>
      <c r="BS51" s="290"/>
      <c r="BT51" s="290"/>
      <c r="BU51" s="285"/>
      <c r="BV51" s="285"/>
      <c r="BW51" s="285"/>
      <c r="BX51" s="285"/>
      <c r="BY51" s="285"/>
      <c r="BZ51" s="288"/>
      <c r="CA51" s="288"/>
      <c r="CB51" s="288"/>
      <c r="CC51" s="288"/>
      <c r="CD51" s="288"/>
      <c r="CE51" s="285"/>
      <c r="CF51" s="285"/>
      <c r="CG51" s="285"/>
      <c r="CH51" s="285"/>
      <c r="CI51" s="387"/>
      <c r="CJ51" s="368"/>
      <c r="CK51" s="237" t="str">
        <f>IF(DOB!C51="","",DOB!C51)</f>
        <v/>
      </c>
      <c r="CL51" s="299"/>
      <c r="CM51" s="249"/>
      <c r="CN51" s="249"/>
      <c r="CO51" s="526">
        <f t="shared" si="3"/>
        <v>10</v>
      </c>
      <c r="CP51" s="516"/>
      <c r="CQ51" s="526">
        <f t="shared" si="4"/>
        <v>22</v>
      </c>
      <c r="CR51" s="527"/>
      <c r="CS51" s="526">
        <f t="shared" si="5"/>
        <v>25</v>
      </c>
      <c r="CT51" s="527"/>
      <c r="CU51" s="526">
        <f t="shared" si="6"/>
        <v>26</v>
      </c>
      <c r="CV51" s="527"/>
      <c r="CW51" s="526" t="str">
        <f t="shared" si="7"/>
        <v/>
      </c>
      <c r="CX51" s="527"/>
      <c r="CY51" s="526" t="str">
        <f t="shared" si="8"/>
        <v/>
      </c>
      <c r="CZ51" s="527"/>
      <c r="DA51" s="526" t="str">
        <f t="shared" si="9"/>
        <v/>
      </c>
      <c r="DB51" s="527"/>
      <c r="DC51" s="526" t="str">
        <f t="shared" si="10"/>
        <v/>
      </c>
      <c r="DD51" s="527"/>
      <c r="DE51" s="526" t="str">
        <f t="shared" si="11"/>
        <v/>
      </c>
      <c r="DF51" s="527"/>
      <c r="DG51" s="526" t="str">
        <f t="shared" si="12"/>
        <v/>
      </c>
      <c r="DH51" s="527"/>
      <c r="DI51" s="526" t="str">
        <f t="shared" si="12"/>
        <v/>
      </c>
      <c r="DJ51" s="527"/>
      <c r="DK51" s="526" t="str">
        <f t="shared" si="12"/>
        <v/>
      </c>
      <c r="DL51" s="527"/>
      <c r="DM51" s="528"/>
      <c r="DN51" s="529">
        <f t="shared" si="16"/>
        <v>32</v>
      </c>
      <c r="DO51" s="530" t="str">
        <f t="shared" si="16"/>
        <v/>
      </c>
      <c r="DP51" s="303">
        <f t="shared" si="21"/>
        <v>57</v>
      </c>
      <c r="DQ51" s="530" t="str">
        <f t="shared" si="21"/>
        <v/>
      </c>
      <c r="DR51" s="303">
        <f t="shared" si="21"/>
        <v>83</v>
      </c>
      <c r="DS51" s="530" t="str">
        <f t="shared" si="21"/>
        <v/>
      </c>
      <c r="DT51" s="303" t="str">
        <f t="shared" si="21"/>
        <v/>
      </c>
      <c r="DU51" s="530" t="str">
        <f t="shared" si="21"/>
        <v/>
      </c>
      <c r="DV51" s="303" t="str">
        <f t="shared" si="21"/>
        <v/>
      </c>
      <c r="DW51" s="530" t="str">
        <f t="shared" si="21"/>
        <v/>
      </c>
      <c r="DX51" s="303" t="str">
        <f t="shared" si="21"/>
        <v/>
      </c>
      <c r="DY51" s="530" t="str">
        <f t="shared" si="21"/>
        <v/>
      </c>
      <c r="DZ51" s="303" t="str">
        <f t="shared" si="21"/>
        <v/>
      </c>
      <c r="EA51" s="530" t="str">
        <f t="shared" si="21"/>
        <v/>
      </c>
      <c r="EB51" s="303" t="str">
        <f t="shared" si="21"/>
        <v/>
      </c>
      <c r="EC51" s="530" t="str">
        <f t="shared" si="21"/>
        <v/>
      </c>
      <c r="ED51" s="303" t="str">
        <f t="shared" si="21"/>
        <v/>
      </c>
      <c r="EE51" s="530" t="str">
        <f t="shared" si="20"/>
        <v/>
      </c>
      <c r="EF51" s="303" t="str">
        <f t="shared" si="18"/>
        <v/>
      </c>
      <c r="EG51" s="530" t="str">
        <f t="shared" si="18"/>
        <v/>
      </c>
      <c r="EH51" s="303" t="str">
        <f t="shared" si="18"/>
        <v/>
      </c>
      <c r="EI51" s="531" t="str">
        <f t="shared" si="13"/>
        <v/>
      </c>
      <c r="EJ51" s="10"/>
      <c r="EK51" s="10"/>
      <c r="EL51" s="10"/>
    </row>
    <row r="52" spans="1:142" s="16" customFormat="1" ht="18" customHeight="1">
      <c r="A52" s="389">
        <v>46</v>
      </c>
      <c r="B52" s="248"/>
      <c r="C52" s="84"/>
      <c r="D52" s="419"/>
      <c r="E52" s="202"/>
      <c r="F52" s="85"/>
      <c r="G52" s="507"/>
      <c r="H52" s="360" t="str">
        <f t="shared" si="19"/>
        <v/>
      </c>
      <c r="I52" s="78"/>
      <c r="J52" s="87"/>
      <c r="K52" s="78"/>
      <c r="L52" s="405"/>
      <c r="M52" s="405"/>
      <c r="N52" s="405"/>
      <c r="O52" s="405"/>
      <c r="P52" s="405"/>
      <c r="Q52" s="405"/>
      <c r="R52" s="285"/>
      <c r="S52" s="285"/>
      <c r="T52" s="285"/>
      <c r="U52" s="285"/>
      <c r="V52" s="288"/>
      <c r="W52" s="288"/>
      <c r="X52" s="288"/>
      <c r="Y52" s="288"/>
      <c r="Z52" s="288"/>
      <c r="AA52" s="288"/>
      <c r="AB52" s="289"/>
      <c r="AC52" s="289"/>
      <c r="AD52" s="290"/>
      <c r="AE52" s="290"/>
      <c r="AF52" s="285" t="s">
        <v>109</v>
      </c>
      <c r="AG52" s="285"/>
      <c r="AH52" s="285"/>
      <c r="AI52" s="285"/>
      <c r="AJ52" s="285"/>
      <c r="AK52" s="285"/>
      <c r="AL52" s="285"/>
      <c r="AM52" s="285"/>
      <c r="AN52" s="285"/>
      <c r="AO52" s="285"/>
      <c r="AP52" s="285"/>
      <c r="AQ52" s="288"/>
      <c r="AR52" s="288"/>
      <c r="AS52" s="288"/>
      <c r="AT52" s="288"/>
      <c r="AU52" s="288"/>
      <c r="AV52" s="288"/>
      <c r="AW52" s="289"/>
      <c r="AX52" s="289"/>
      <c r="AY52" s="290"/>
      <c r="AZ52" s="290"/>
      <c r="BA52" s="285"/>
      <c r="BB52" s="285"/>
      <c r="BC52" s="285"/>
      <c r="BD52" s="285"/>
      <c r="BE52" s="285"/>
      <c r="BF52" s="285"/>
      <c r="BG52" s="285"/>
      <c r="BH52" s="285"/>
      <c r="BI52" s="285"/>
      <c r="BJ52" s="285"/>
      <c r="BK52" s="288"/>
      <c r="BL52" s="288"/>
      <c r="BM52" s="288"/>
      <c r="BN52" s="288"/>
      <c r="BO52" s="288"/>
      <c r="BP52" s="288"/>
      <c r="BQ52" s="289"/>
      <c r="BR52" s="289"/>
      <c r="BS52" s="290"/>
      <c r="BT52" s="290"/>
      <c r="BU52" s="285"/>
      <c r="BV52" s="285"/>
      <c r="BW52" s="285"/>
      <c r="BX52" s="285"/>
      <c r="BY52" s="285"/>
      <c r="BZ52" s="288"/>
      <c r="CA52" s="288"/>
      <c r="CB52" s="288"/>
      <c r="CC52" s="288"/>
      <c r="CD52" s="288"/>
      <c r="CE52" s="285"/>
      <c r="CF52" s="285"/>
      <c r="CG52" s="285"/>
      <c r="CH52" s="285"/>
      <c r="CI52" s="387"/>
      <c r="CJ52" s="368"/>
      <c r="CK52" s="237" t="str">
        <f>IF(DOB!C52="","",DOB!C52)</f>
        <v/>
      </c>
      <c r="CL52" s="299"/>
      <c r="CM52" s="249"/>
      <c r="CN52" s="249"/>
      <c r="CO52" s="526">
        <f t="shared" si="3"/>
        <v>10</v>
      </c>
      <c r="CP52" s="516"/>
      <c r="CQ52" s="526">
        <f t="shared" si="4"/>
        <v>22</v>
      </c>
      <c r="CR52" s="527"/>
      <c r="CS52" s="526">
        <f t="shared" si="5"/>
        <v>25</v>
      </c>
      <c r="CT52" s="527"/>
      <c r="CU52" s="526">
        <f t="shared" si="6"/>
        <v>26</v>
      </c>
      <c r="CV52" s="527"/>
      <c r="CW52" s="526" t="str">
        <f t="shared" si="7"/>
        <v/>
      </c>
      <c r="CX52" s="527"/>
      <c r="CY52" s="526" t="str">
        <f t="shared" si="8"/>
        <v/>
      </c>
      <c r="CZ52" s="527"/>
      <c r="DA52" s="526" t="str">
        <f t="shared" si="9"/>
        <v/>
      </c>
      <c r="DB52" s="527"/>
      <c r="DC52" s="526" t="str">
        <f t="shared" si="10"/>
        <v/>
      </c>
      <c r="DD52" s="527"/>
      <c r="DE52" s="526" t="str">
        <f t="shared" si="11"/>
        <v/>
      </c>
      <c r="DF52" s="527"/>
      <c r="DG52" s="526" t="str">
        <f t="shared" si="12"/>
        <v/>
      </c>
      <c r="DH52" s="527"/>
      <c r="DI52" s="526" t="str">
        <f t="shared" si="12"/>
        <v/>
      </c>
      <c r="DJ52" s="527"/>
      <c r="DK52" s="526" t="str">
        <f t="shared" si="12"/>
        <v/>
      </c>
      <c r="DL52" s="527"/>
      <c r="DM52" s="528"/>
      <c r="DN52" s="529">
        <f t="shared" si="16"/>
        <v>32</v>
      </c>
      <c r="DO52" s="530" t="str">
        <f t="shared" si="16"/>
        <v/>
      </c>
      <c r="DP52" s="303">
        <f t="shared" si="21"/>
        <v>57</v>
      </c>
      <c r="DQ52" s="530" t="str">
        <f t="shared" si="21"/>
        <v/>
      </c>
      <c r="DR52" s="303">
        <f t="shared" si="21"/>
        <v>83</v>
      </c>
      <c r="DS52" s="530" t="str">
        <f t="shared" si="21"/>
        <v/>
      </c>
      <c r="DT52" s="303" t="str">
        <f t="shared" si="21"/>
        <v/>
      </c>
      <c r="DU52" s="530" t="str">
        <f t="shared" si="21"/>
        <v/>
      </c>
      <c r="DV52" s="303" t="str">
        <f t="shared" si="21"/>
        <v/>
      </c>
      <c r="DW52" s="530" t="str">
        <f t="shared" si="21"/>
        <v/>
      </c>
      <c r="DX52" s="303" t="str">
        <f t="shared" si="21"/>
        <v/>
      </c>
      <c r="DY52" s="530" t="str">
        <f t="shared" si="21"/>
        <v/>
      </c>
      <c r="DZ52" s="303" t="str">
        <f t="shared" si="21"/>
        <v/>
      </c>
      <c r="EA52" s="530" t="str">
        <f t="shared" si="21"/>
        <v/>
      </c>
      <c r="EB52" s="303" t="str">
        <f t="shared" si="21"/>
        <v/>
      </c>
      <c r="EC52" s="530" t="str">
        <f t="shared" si="21"/>
        <v/>
      </c>
      <c r="ED52" s="303" t="str">
        <f t="shared" si="21"/>
        <v/>
      </c>
      <c r="EE52" s="530" t="str">
        <f t="shared" si="20"/>
        <v/>
      </c>
      <c r="EF52" s="303" t="str">
        <f t="shared" si="18"/>
        <v/>
      </c>
      <c r="EG52" s="530" t="str">
        <f t="shared" si="18"/>
        <v/>
      </c>
      <c r="EH52" s="303" t="str">
        <f t="shared" si="18"/>
        <v/>
      </c>
      <c r="EI52" s="531" t="str">
        <f t="shared" si="13"/>
        <v/>
      </c>
      <c r="EJ52" s="10"/>
      <c r="EK52" s="10"/>
      <c r="EL52" s="10"/>
    </row>
    <row r="53" spans="1:142" s="16" customFormat="1" ht="18" customHeight="1">
      <c r="A53" s="389">
        <v>47</v>
      </c>
      <c r="B53" s="248"/>
      <c r="C53" s="84"/>
      <c r="D53" s="86"/>
      <c r="E53" s="202"/>
      <c r="F53" s="85"/>
      <c r="G53" s="507"/>
      <c r="H53" s="360" t="str">
        <f t="shared" si="19"/>
        <v/>
      </c>
      <c r="I53" s="78"/>
      <c r="J53" s="87"/>
      <c r="K53" s="78"/>
      <c r="L53" s="405"/>
      <c r="M53" s="405"/>
      <c r="N53" s="405"/>
      <c r="O53" s="405"/>
      <c r="P53" s="405"/>
      <c r="Q53" s="405"/>
      <c r="R53" s="285"/>
      <c r="S53" s="285"/>
      <c r="T53" s="285"/>
      <c r="U53" s="285"/>
      <c r="V53" s="288"/>
      <c r="W53" s="288"/>
      <c r="X53" s="288"/>
      <c r="Y53" s="288"/>
      <c r="Z53" s="288"/>
      <c r="AA53" s="288"/>
      <c r="AB53" s="289"/>
      <c r="AC53" s="289"/>
      <c r="AD53" s="290"/>
      <c r="AE53" s="290"/>
      <c r="AF53" s="285" t="s">
        <v>109</v>
      </c>
      <c r="AG53" s="285"/>
      <c r="AH53" s="285"/>
      <c r="AI53" s="285"/>
      <c r="AJ53" s="285"/>
      <c r="AK53" s="285"/>
      <c r="AL53" s="285"/>
      <c r="AM53" s="285"/>
      <c r="AN53" s="285"/>
      <c r="AO53" s="285"/>
      <c r="AP53" s="285"/>
      <c r="AQ53" s="288"/>
      <c r="AR53" s="288"/>
      <c r="AS53" s="288"/>
      <c r="AT53" s="288"/>
      <c r="AU53" s="288"/>
      <c r="AV53" s="288"/>
      <c r="AW53" s="289"/>
      <c r="AX53" s="289"/>
      <c r="AY53" s="290"/>
      <c r="AZ53" s="290"/>
      <c r="BA53" s="285"/>
      <c r="BB53" s="285"/>
      <c r="BC53" s="285"/>
      <c r="BD53" s="285"/>
      <c r="BE53" s="285"/>
      <c r="BF53" s="285"/>
      <c r="BG53" s="285"/>
      <c r="BH53" s="285"/>
      <c r="BI53" s="285"/>
      <c r="BJ53" s="285"/>
      <c r="BK53" s="288"/>
      <c r="BL53" s="288"/>
      <c r="BM53" s="288"/>
      <c r="BN53" s="288"/>
      <c r="BO53" s="288"/>
      <c r="BP53" s="288"/>
      <c r="BQ53" s="289"/>
      <c r="BR53" s="289"/>
      <c r="BS53" s="290"/>
      <c r="BT53" s="290"/>
      <c r="BU53" s="285"/>
      <c r="BV53" s="285"/>
      <c r="BW53" s="285"/>
      <c r="BX53" s="285"/>
      <c r="BY53" s="285"/>
      <c r="BZ53" s="288"/>
      <c r="CA53" s="288"/>
      <c r="CB53" s="288"/>
      <c r="CC53" s="288"/>
      <c r="CD53" s="288"/>
      <c r="CE53" s="285"/>
      <c r="CF53" s="285"/>
      <c r="CG53" s="285"/>
      <c r="CH53" s="285"/>
      <c r="CI53" s="387"/>
      <c r="CJ53" s="368"/>
      <c r="CK53" s="237" t="str">
        <f>IF(DOB!C53="","",DOB!C53)</f>
        <v/>
      </c>
      <c r="CL53" s="299"/>
      <c r="CM53" s="249"/>
      <c r="CN53" s="249"/>
      <c r="CO53" s="526">
        <f t="shared" si="3"/>
        <v>10</v>
      </c>
      <c r="CP53" s="516"/>
      <c r="CQ53" s="526">
        <f t="shared" si="4"/>
        <v>22</v>
      </c>
      <c r="CR53" s="527"/>
      <c r="CS53" s="526">
        <f t="shared" si="5"/>
        <v>25</v>
      </c>
      <c r="CT53" s="527"/>
      <c r="CU53" s="526">
        <f t="shared" si="6"/>
        <v>26</v>
      </c>
      <c r="CV53" s="527"/>
      <c r="CW53" s="526" t="str">
        <f t="shared" si="7"/>
        <v/>
      </c>
      <c r="CX53" s="527"/>
      <c r="CY53" s="526" t="str">
        <f t="shared" si="8"/>
        <v/>
      </c>
      <c r="CZ53" s="527"/>
      <c r="DA53" s="526" t="str">
        <f t="shared" si="9"/>
        <v/>
      </c>
      <c r="DB53" s="527"/>
      <c r="DC53" s="526" t="str">
        <f t="shared" si="10"/>
        <v/>
      </c>
      <c r="DD53" s="527"/>
      <c r="DE53" s="526" t="str">
        <f t="shared" si="11"/>
        <v/>
      </c>
      <c r="DF53" s="527"/>
      <c r="DG53" s="526" t="str">
        <f t="shared" si="12"/>
        <v/>
      </c>
      <c r="DH53" s="527"/>
      <c r="DI53" s="526" t="str">
        <f t="shared" si="12"/>
        <v/>
      </c>
      <c r="DJ53" s="527"/>
      <c r="DK53" s="526" t="str">
        <f t="shared" si="12"/>
        <v/>
      </c>
      <c r="DL53" s="527"/>
      <c r="DM53" s="528"/>
      <c r="DN53" s="529">
        <f t="shared" si="16"/>
        <v>32</v>
      </c>
      <c r="DO53" s="530" t="str">
        <f t="shared" si="16"/>
        <v/>
      </c>
      <c r="DP53" s="303">
        <f t="shared" si="21"/>
        <v>57</v>
      </c>
      <c r="DQ53" s="530" t="str">
        <f t="shared" si="21"/>
        <v/>
      </c>
      <c r="DR53" s="303">
        <f t="shared" si="21"/>
        <v>83</v>
      </c>
      <c r="DS53" s="530" t="str">
        <f t="shared" si="21"/>
        <v/>
      </c>
      <c r="DT53" s="303" t="str">
        <f t="shared" si="21"/>
        <v/>
      </c>
      <c r="DU53" s="530" t="str">
        <f t="shared" si="21"/>
        <v/>
      </c>
      <c r="DV53" s="303" t="str">
        <f t="shared" si="21"/>
        <v/>
      </c>
      <c r="DW53" s="530" t="str">
        <f t="shared" si="21"/>
        <v/>
      </c>
      <c r="DX53" s="303" t="str">
        <f t="shared" si="21"/>
        <v/>
      </c>
      <c r="DY53" s="530" t="str">
        <f t="shared" si="21"/>
        <v/>
      </c>
      <c r="DZ53" s="303" t="str">
        <f t="shared" si="21"/>
        <v/>
      </c>
      <c r="EA53" s="530" t="str">
        <f t="shared" si="21"/>
        <v/>
      </c>
      <c r="EB53" s="303" t="str">
        <f t="shared" si="21"/>
        <v/>
      </c>
      <c r="EC53" s="530" t="str">
        <f t="shared" si="21"/>
        <v/>
      </c>
      <c r="ED53" s="303" t="str">
        <f t="shared" si="21"/>
        <v/>
      </c>
      <c r="EE53" s="530" t="str">
        <f t="shared" si="20"/>
        <v/>
      </c>
      <c r="EF53" s="303" t="str">
        <f t="shared" si="18"/>
        <v/>
      </c>
      <c r="EG53" s="530" t="str">
        <f t="shared" si="18"/>
        <v/>
      </c>
      <c r="EH53" s="303" t="str">
        <f t="shared" si="18"/>
        <v/>
      </c>
      <c r="EI53" s="531" t="str">
        <f t="shared" si="13"/>
        <v/>
      </c>
      <c r="EJ53" s="10"/>
      <c r="EK53" s="10"/>
      <c r="EL53" s="10"/>
    </row>
    <row r="54" spans="1:142" s="16" customFormat="1" ht="18" customHeight="1">
      <c r="A54" s="389">
        <v>48</v>
      </c>
      <c r="B54" s="248"/>
      <c r="C54" s="84"/>
      <c r="D54" s="86"/>
      <c r="E54" s="202"/>
      <c r="F54" s="85"/>
      <c r="G54" s="507"/>
      <c r="H54" s="360" t="str">
        <f t="shared" si="19"/>
        <v/>
      </c>
      <c r="I54" s="78"/>
      <c r="J54" s="87"/>
      <c r="K54" s="78"/>
      <c r="L54" s="405"/>
      <c r="M54" s="405"/>
      <c r="N54" s="405"/>
      <c r="O54" s="405"/>
      <c r="P54" s="405"/>
      <c r="Q54" s="405"/>
      <c r="R54" s="285"/>
      <c r="S54" s="285"/>
      <c r="T54" s="285"/>
      <c r="U54" s="285"/>
      <c r="V54" s="288"/>
      <c r="W54" s="288"/>
      <c r="X54" s="288"/>
      <c r="Y54" s="288"/>
      <c r="Z54" s="288"/>
      <c r="AA54" s="288"/>
      <c r="AB54" s="289"/>
      <c r="AC54" s="289"/>
      <c r="AD54" s="290"/>
      <c r="AE54" s="290"/>
      <c r="AF54" s="285" t="s">
        <v>109</v>
      </c>
      <c r="AG54" s="285"/>
      <c r="AH54" s="285"/>
      <c r="AI54" s="285"/>
      <c r="AJ54" s="285"/>
      <c r="AK54" s="285"/>
      <c r="AL54" s="285"/>
      <c r="AM54" s="285"/>
      <c r="AN54" s="285"/>
      <c r="AO54" s="285"/>
      <c r="AP54" s="285"/>
      <c r="AQ54" s="288"/>
      <c r="AR54" s="288"/>
      <c r="AS54" s="288"/>
      <c r="AT54" s="288"/>
      <c r="AU54" s="288"/>
      <c r="AV54" s="288"/>
      <c r="AW54" s="289"/>
      <c r="AX54" s="289"/>
      <c r="AY54" s="290"/>
      <c r="AZ54" s="290"/>
      <c r="BA54" s="285"/>
      <c r="BB54" s="285"/>
      <c r="BC54" s="285"/>
      <c r="BD54" s="285"/>
      <c r="BE54" s="285"/>
      <c r="BF54" s="285"/>
      <c r="BG54" s="285"/>
      <c r="BH54" s="285"/>
      <c r="BI54" s="285"/>
      <c r="BJ54" s="285"/>
      <c r="BK54" s="288"/>
      <c r="BL54" s="288"/>
      <c r="BM54" s="288"/>
      <c r="BN54" s="288"/>
      <c r="BO54" s="288"/>
      <c r="BP54" s="288"/>
      <c r="BQ54" s="289"/>
      <c r="BR54" s="289"/>
      <c r="BS54" s="290"/>
      <c r="BT54" s="290"/>
      <c r="BU54" s="285"/>
      <c r="BV54" s="285"/>
      <c r="BW54" s="285"/>
      <c r="BX54" s="285"/>
      <c r="BY54" s="285"/>
      <c r="BZ54" s="288"/>
      <c r="CA54" s="288"/>
      <c r="CB54" s="288"/>
      <c r="CC54" s="288"/>
      <c r="CD54" s="288"/>
      <c r="CE54" s="285"/>
      <c r="CF54" s="285"/>
      <c r="CG54" s="285"/>
      <c r="CH54" s="285"/>
      <c r="CI54" s="387"/>
      <c r="CJ54" s="368"/>
      <c r="CK54" s="237" t="str">
        <f>IF(DOB!C54="","",DOB!C54)</f>
        <v/>
      </c>
      <c r="CL54" s="299"/>
      <c r="CM54" s="249"/>
      <c r="CN54" s="249"/>
      <c r="CO54" s="526">
        <f t="shared" si="3"/>
        <v>10</v>
      </c>
      <c r="CP54" s="516"/>
      <c r="CQ54" s="526">
        <f t="shared" si="4"/>
        <v>22</v>
      </c>
      <c r="CR54" s="527"/>
      <c r="CS54" s="526">
        <f t="shared" si="5"/>
        <v>25</v>
      </c>
      <c r="CT54" s="527"/>
      <c r="CU54" s="526">
        <f t="shared" si="6"/>
        <v>26</v>
      </c>
      <c r="CV54" s="527"/>
      <c r="CW54" s="526" t="str">
        <f t="shared" si="7"/>
        <v/>
      </c>
      <c r="CX54" s="527"/>
      <c r="CY54" s="526" t="str">
        <f t="shared" si="8"/>
        <v/>
      </c>
      <c r="CZ54" s="527"/>
      <c r="DA54" s="526" t="str">
        <f t="shared" si="9"/>
        <v/>
      </c>
      <c r="DB54" s="527"/>
      <c r="DC54" s="526" t="str">
        <f t="shared" si="10"/>
        <v/>
      </c>
      <c r="DD54" s="527"/>
      <c r="DE54" s="526" t="str">
        <f t="shared" si="11"/>
        <v/>
      </c>
      <c r="DF54" s="527"/>
      <c r="DG54" s="526" t="str">
        <f t="shared" si="12"/>
        <v/>
      </c>
      <c r="DH54" s="527"/>
      <c r="DI54" s="526" t="str">
        <f t="shared" si="12"/>
        <v/>
      </c>
      <c r="DJ54" s="527"/>
      <c r="DK54" s="526" t="str">
        <f t="shared" si="12"/>
        <v/>
      </c>
      <c r="DL54" s="527"/>
      <c r="DM54" s="528"/>
      <c r="DN54" s="529">
        <f t="shared" si="16"/>
        <v>32</v>
      </c>
      <c r="DO54" s="530" t="str">
        <f t="shared" si="16"/>
        <v/>
      </c>
      <c r="DP54" s="303">
        <f t="shared" si="21"/>
        <v>57</v>
      </c>
      <c r="DQ54" s="530" t="str">
        <f t="shared" si="21"/>
        <v/>
      </c>
      <c r="DR54" s="303">
        <f t="shared" si="21"/>
        <v>83</v>
      </c>
      <c r="DS54" s="530" t="str">
        <f t="shared" si="21"/>
        <v/>
      </c>
      <c r="DT54" s="303" t="str">
        <f t="shared" si="21"/>
        <v/>
      </c>
      <c r="DU54" s="530" t="str">
        <f t="shared" si="21"/>
        <v/>
      </c>
      <c r="DV54" s="303" t="str">
        <f t="shared" si="21"/>
        <v/>
      </c>
      <c r="DW54" s="530" t="str">
        <f t="shared" si="21"/>
        <v/>
      </c>
      <c r="DX54" s="303" t="str">
        <f t="shared" si="21"/>
        <v/>
      </c>
      <c r="DY54" s="530" t="str">
        <f t="shared" si="21"/>
        <v/>
      </c>
      <c r="DZ54" s="303" t="str">
        <f t="shared" si="21"/>
        <v/>
      </c>
      <c r="EA54" s="530" t="str">
        <f t="shared" si="21"/>
        <v/>
      </c>
      <c r="EB54" s="303" t="str">
        <f t="shared" si="21"/>
        <v/>
      </c>
      <c r="EC54" s="530" t="str">
        <f t="shared" si="21"/>
        <v/>
      </c>
      <c r="ED54" s="303" t="str">
        <f t="shared" si="21"/>
        <v/>
      </c>
      <c r="EE54" s="530" t="str">
        <f t="shared" si="20"/>
        <v/>
      </c>
      <c r="EF54" s="303" t="str">
        <f t="shared" si="18"/>
        <v/>
      </c>
      <c r="EG54" s="530" t="str">
        <f t="shared" si="18"/>
        <v/>
      </c>
      <c r="EH54" s="303" t="str">
        <f t="shared" si="18"/>
        <v/>
      </c>
      <c r="EI54" s="531" t="str">
        <f t="shared" si="13"/>
        <v/>
      </c>
      <c r="EJ54" s="10"/>
      <c r="EK54" s="10"/>
      <c r="EL54" s="10"/>
    </row>
    <row r="55" spans="1:142" s="16" customFormat="1" ht="18" customHeight="1">
      <c r="A55" s="389">
        <v>49</v>
      </c>
      <c r="B55" s="248"/>
      <c r="C55" s="84"/>
      <c r="D55" s="86"/>
      <c r="E55" s="202"/>
      <c r="F55" s="85"/>
      <c r="G55" s="507"/>
      <c r="H55" s="360" t="str">
        <f t="shared" si="19"/>
        <v/>
      </c>
      <c r="I55" s="78"/>
      <c r="J55" s="87"/>
      <c r="K55" s="78"/>
      <c r="L55" s="405"/>
      <c r="M55" s="405"/>
      <c r="N55" s="405"/>
      <c r="O55" s="405"/>
      <c r="P55" s="405"/>
      <c r="Q55" s="405"/>
      <c r="R55" s="285"/>
      <c r="S55" s="285"/>
      <c r="T55" s="285"/>
      <c r="U55" s="285"/>
      <c r="V55" s="288"/>
      <c r="W55" s="288"/>
      <c r="X55" s="288"/>
      <c r="Y55" s="288"/>
      <c r="Z55" s="288"/>
      <c r="AA55" s="288"/>
      <c r="AB55" s="289"/>
      <c r="AC55" s="289"/>
      <c r="AD55" s="290"/>
      <c r="AE55" s="290"/>
      <c r="AF55" s="285" t="s">
        <v>109</v>
      </c>
      <c r="AG55" s="285"/>
      <c r="AH55" s="285"/>
      <c r="AI55" s="285"/>
      <c r="AJ55" s="285"/>
      <c r="AK55" s="285"/>
      <c r="AL55" s="285"/>
      <c r="AM55" s="285"/>
      <c r="AN55" s="285"/>
      <c r="AO55" s="285"/>
      <c r="AP55" s="285"/>
      <c r="AQ55" s="288"/>
      <c r="AR55" s="288"/>
      <c r="AS55" s="288"/>
      <c r="AT55" s="288"/>
      <c r="AU55" s="288"/>
      <c r="AV55" s="288"/>
      <c r="AW55" s="289"/>
      <c r="AX55" s="289"/>
      <c r="AY55" s="290"/>
      <c r="AZ55" s="290"/>
      <c r="BA55" s="285"/>
      <c r="BB55" s="285"/>
      <c r="BC55" s="285"/>
      <c r="BD55" s="285"/>
      <c r="BE55" s="285"/>
      <c r="BF55" s="285"/>
      <c r="BG55" s="285"/>
      <c r="BH55" s="285"/>
      <c r="BI55" s="285"/>
      <c r="BJ55" s="285"/>
      <c r="BK55" s="288"/>
      <c r="BL55" s="288"/>
      <c r="BM55" s="288"/>
      <c r="BN55" s="288"/>
      <c r="BO55" s="288"/>
      <c r="BP55" s="288"/>
      <c r="BQ55" s="289"/>
      <c r="BR55" s="289"/>
      <c r="BS55" s="290"/>
      <c r="BT55" s="290"/>
      <c r="BU55" s="285"/>
      <c r="BV55" s="285"/>
      <c r="BW55" s="285"/>
      <c r="BX55" s="285"/>
      <c r="BY55" s="285"/>
      <c r="BZ55" s="288"/>
      <c r="CA55" s="288"/>
      <c r="CB55" s="288"/>
      <c r="CC55" s="288"/>
      <c r="CD55" s="288"/>
      <c r="CE55" s="285"/>
      <c r="CF55" s="285"/>
      <c r="CG55" s="285"/>
      <c r="CH55" s="285"/>
      <c r="CI55" s="387"/>
      <c r="CJ55" s="368"/>
      <c r="CK55" s="237" t="str">
        <f>IF(DOB!C55="","",DOB!C55)</f>
        <v/>
      </c>
      <c r="CL55" s="299"/>
      <c r="CM55" s="249"/>
      <c r="CN55" s="249"/>
      <c r="CO55" s="526">
        <f t="shared" si="3"/>
        <v>10</v>
      </c>
      <c r="CP55" s="516"/>
      <c r="CQ55" s="526">
        <f t="shared" si="4"/>
        <v>22</v>
      </c>
      <c r="CR55" s="527"/>
      <c r="CS55" s="526">
        <f t="shared" si="5"/>
        <v>25</v>
      </c>
      <c r="CT55" s="527"/>
      <c r="CU55" s="526">
        <f t="shared" si="6"/>
        <v>26</v>
      </c>
      <c r="CV55" s="527"/>
      <c r="CW55" s="526" t="str">
        <f t="shared" si="7"/>
        <v/>
      </c>
      <c r="CX55" s="527"/>
      <c r="CY55" s="526" t="str">
        <f t="shared" si="8"/>
        <v/>
      </c>
      <c r="CZ55" s="527"/>
      <c r="DA55" s="526" t="str">
        <f t="shared" si="9"/>
        <v/>
      </c>
      <c r="DB55" s="527"/>
      <c r="DC55" s="526" t="str">
        <f t="shared" si="10"/>
        <v/>
      </c>
      <c r="DD55" s="527"/>
      <c r="DE55" s="526" t="str">
        <f t="shared" si="11"/>
        <v/>
      </c>
      <c r="DF55" s="527"/>
      <c r="DG55" s="526" t="str">
        <f t="shared" si="12"/>
        <v/>
      </c>
      <c r="DH55" s="527"/>
      <c r="DI55" s="526" t="str">
        <f t="shared" si="12"/>
        <v/>
      </c>
      <c r="DJ55" s="527"/>
      <c r="DK55" s="526" t="str">
        <f t="shared" si="12"/>
        <v/>
      </c>
      <c r="DL55" s="527"/>
      <c r="DM55" s="528"/>
      <c r="DN55" s="529">
        <f t="shared" si="16"/>
        <v>32</v>
      </c>
      <c r="DO55" s="530" t="str">
        <f t="shared" si="16"/>
        <v/>
      </c>
      <c r="DP55" s="303">
        <f t="shared" ref="DP55:ED71" si="22">IF(CS55="","",SUM(DN55,CS55))</f>
        <v>57</v>
      </c>
      <c r="DQ55" s="530" t="str">
        <f t="shared" si="22"/>
        <v/>
      </c>
      <c r="DR55" s="303">
        <f t="shared" si="22"/>
        <v>83</v>
      </c>
      <c r="DS55" s="530" t="str">
        <f t="shared" si="22"/>
        <v/>
      </c>
      <c r="DT55" s="303" t="str">
        <f t="shared" si="22"/>
        <v/>
      </c>
      <c r="DU55" s="530" t="str">
        <f t="shared" si="22"/>
        <v/>
      </c>
      <c r="DV55" s="303" t="str">
        <f t="shared" si="22"/>
        <v/>
      </c>
      <c r="DW55" s="530" t="str">
        <f t="shared" si="22"/>
        <v/>
      </c>
      <c r="DX55" s="303" t="str">
        <f t="shared" si="22"/>
        <v/>
      </c>
      <c r="DY55" s="530" t="str">
        <f t="shared" si="22"/>
        <v/>
      </c>
      <c r="DZ55" s="303" t="str">
        <f t="shared" si="22"/>
        <v/>
      </c>
      <c r="EA55" s="530" t="str">
        <f t="shared" si="22"/>
        <v/>
      </c>
      <c r="EB55" s="303" t="str">
        <f t="shared" si="22"/>
        <v/>
      </c>
      <c r="EC55" s="530" t="str">
        <f t="shared" si="22"/>
        <v/>
      </c>
      <c r="ED55" s="303" t="str">
        <f t="shared" si="22"/>
        <v/>
      </c>
      <c r="EE55" s="530" t="str">
        <f t="shared" si="20"/>
        <v/>
      </c>
      <c r="EF55" s="303" t="str">
        <f t="shared" si="18"/>
        <v/>
      </c>
      <c r="EG55" s="530" t="str">
        <f t="shared" si="18"/>
        <v/>
      </c>
      <c r="EH55" s="303" t="str">
        <f t="shared" si="18"/>
        <v/>
      </c>
      <c r="EI55" s="531" t="str">
        <f t="shared" si="13"/>
        <v/>
      </c>
      <c r="EJ55" s="10"/>
      <c r="EK55" s="10"/>
      <c r="EL55" s="10"/>
    </row>
    <row r="56" spans="1:142" s="16" customFormat="1" ht="18" customHeight="1">
      <c r="A56" s="389">
        <v>50</v>
      </c>
      <c r="B56" s="248"/>
      <c r="C56" s="84"/>
      <c r="D56" s="86"/>
      <c r="E56" s="202"/>
      <c r="F56" s="85"/>
      <c r="G56" s="507"/>
      <c r="H56" s="360" t="str">
        <f t="shared" si="19"/>
        <v/>
      </c>
      <c r="I56" s="78"/>
      <c r="J56" s="87"/>
      <c r="K56" s="78"/>
      <c r="L56" s="405"/>
      <c r="M56" s="405"/>
      <c r="N56" s="405"/>
      <c r="O56" s="405"/>
      <c r="P56" s="405"/>
      <c r="Q56" s="405"/>
      <c r="R56" s="285"/>
      <c r="S56" s="285"/>
      <c r="T56" s="285"/>
      <c r="U56" s="285"/>
      <c r="V56" s="288"/>
      <c r="W56" s="288"/>
      <c r="X56" s="288"/>
      <c r="Y56" s="288"/>
      <c r="Z56" s="288"/>
      <c r="AA56" s="288"/>
      <c r="AB56" s="289"/>
      <c r="AC56" s="289"/>
      <c r="AD56" s="290"/>
      <c r="AE56" s="290"/>
      <c r="AF56" s="285" t="s">
        <v>109</v>
      </c>
      <c r="AG56" s="285"/>
      <c r="AH56" s="285"/>
      <c r="AI56" s="285"/>
      <c r="AJ56" s="285"/>
      <c r="AK56" s="285"/>
      <c r="AL56" s="285"/>
      <c r="AM56" s="285"/>
      <c r="AN56" s="285"/>
      <c r="AO56" s="285"/>
      <c r="AP56" s="285"/>
      <c r="AQ56" s="288"/>
      <c r="AR56" s="288"/>
      <c r="AS56" s="288"/>
      <c r="AT56" s="288"/>
      <c r="AU56" s="288"/>
      <c r="AV56" s="288"/>
      <c r="AW56" s="289"/>
      <c r="AX56" s="289"/>
      <c r="AY56" s="290"/>
      <c r="AZ56" s="290"/>
      <c r="BA56" s="285"/>
      <c r="BB56" s="285"/>
      <c r="BC56" s="285"/>
      <c r="BD56" s="285"/>
      <c r="BE56" s="285"/>
      <c r="BF56" s="285"/>
      <c r="BG56" s="285"/>
      <c r="BH56" s="285"/>
      <c r="BI56" s="285"/>
      <c r="BJ56" s="285"/>
      <c r="BK56" s="288"/>
      <c r="BL56" s="288"/>
      <c r="BM56" s="288"/>
      <c r="BN56" s="288"/>
      <c r="BO56" s="288"/>
      <c r="BP56" s="288"/>
      <c r="BQ56" s="289"/>
      <c r="BR56" s="289"/>
      <c r="BS56" s="290"/>
      <c r="BT56" s="290"/>
      <c r="BU56" s="285"/>
      <c r="BV56" s="285"/>
      <c r="BW56" s="285"/>
      <c r="BX56" s="285"/>
      <c r="BY56" s="285"/>
      <c r="BZ56" s="288"/>
      <c r="CA56" s="288"/>
      <c r="CB56" s="288"/>
      <c r="CC56" s="288"/>
      <c r="CD56" s="288"/>
      <c r="CE56" s="285"/>
      <c r="CF56" s="285"/>
      <c r="CG56" s="285"/>
      <c r="CH56" s="285"/>
      <c r="CI56" s="387"/>
      <c r="CJ56" s="368"/>
      <c r="CK56" s="237" t="str">
        <f>IF(DOB!C56="","",DOB!C56)</f>
        <v/>
      </c>
      <c r="CL56" s="299"/>
      <c r="CM56" s="249"/>
      <c r="CN56" s="249"/>
      <c r="CO56" s="526">
        <f t="shared" si="3"/>
        <v>10</v>
      </c>
      <c r="CP56" s="516"/>
      <c r="CQ56" s="526">
        <f t="shared" si="4"/>
        <v>22</v>
      </c>
      <c r="CR56" s="527"/>
      <c r="CS56" s="526">
        <f t="shared" si="5"/>
        <v>25</v>
      </c>
      <c r="CT56" s="527"/>
      <c r="CU56" s="526">
        <f t="shared" si="6"/>
        <v>26</v>
      </c>
      <c r="CV56" s="527"/>
      <c r="CW56" s="526" t="str">
        <f t="shared" si="7"/>
        <v/>
      </c>
      <c r="CX56" s="527"/>
      <c r="CY56" s="526" t="str">
        <f t="shared" si="8"/>
        <v/>
      </c>
      <c r="CZ56" s="527"/>
      <c r="DA56" s="526" t="str">
        <f t="shared" si="9"/>
        <v/>
      </c>
      <c r="DB56" s="527"/>
      <c r="DC56" s="526" t="str">
        <f t="shared" si="10"/>
        <v/>
      </c>
      <c r="DD56" s="527"/>
      <c r="DE56" s="526" t="str">
        <f t="shared" si="11"/>
        <v/>
      </c>
      <c r="DF56" s="527"/>
      <c r="DG56" s="526" t="str">
        <f t="shared" si="12"/>
        <v/>
      </c>
      <c r="DH56" s="527"/>
      <c r="DI56" s="526" t="str">
        <f t="shared" si="12"/>
        <v/>
      </c>
      <c r="DJ56" s="527"/>
      <c r="DK56" s="526" t="str">
        <f t="shared" si="12"/>
        <v/>
      </c>
      <c r="DL56" s="527"/>
      <c r="DM56" s="528"/>
      <c r="DN56" s="529">
        <f t="shared" si="16"/>
        <v>32</v>
      </c>
      <c r="DO56" s="530" t="str">
        <f t="shared" si="16"/>
        <v/>
      </c>
      <c r="DP56" s="303">
        <f t="shared" si="22"/>
        <v>57</v>
      </c>
      <c r="DQ56" s="530" t="str">
        <f t="shared" si="22"/>
        <v/>
      </c>
      <c r="DR56" s="303">
        <f t="shared" si="22"/>
        <v>83</v>
      </c>
      <c r="DS56" s="530" t="str">
        <f t="shared" si="22"/>
        <v/>
      </c>
      <c r="DT56" s="303" t="str">
        <f t="shared" si="22"/>
        <v/>
      </c>
      <c r="DU56" s="530" t="str">
        <f t="shared" si="22"/>
        <v/>
      </c>
      <c r="DV56" s="303" t="str">
        <f t="shared" si="22"/>
        <v/>
      </c>
      <c r="DW56" s="530" t="str">
        <f t="shared" si="22"/>
        <v/>
      </c>
      <c r="DX56" s="303" t="str">
        <f t="shared" si="22"/>
        <v/>
      </c>
      <c r="DY56" s="530" t="str">
        <f t="shared" si="22"/>
        <v/>
      </c>
      <c r="DZ56" s="303" t="str">
        <f t="shared" si="22"/>
        <v/>
      </c>
      <c r="EA56" s="530" t="str">
        <f t="shared" si="22"/>
        <v/>
      </c>
      <c r="EB56" s="303" t="str">
        <f t="shared" si="22"/>
        <v/>
      </c>
      <c r="EC56" s="530" t="str">
        <f t="shared" si="22"/>
        <v/>
      </c>
      <c r="ED56" s="303" t="str">
        <f t="shared" si="22"/>
        <v/>
      </c>
      <c r="EE56" s="530" t="str">
        <f t="shared" si="20"/>
        <v/>
      </c>
      <c r="EF56" s="303" t="str">
        <f t="shared" si="18"/>
        <v/>
      </c>
      <c r="EG56" s="530" t="str">
        <f t="shared" si="18"/>
        <v/>
      </c>
      <c r="EH56" s="303" t="str">
        <f t="shared" si="18"/>
        <v/>
      </c>
      <c r="EI56" s="531" t="str">
        <f t="shared" si="13"/>
        <v/>
      </c>
      <c r="EJ56" s="10"/>
      <c r="EK56" s="10"/>
      <c r="EL56" s="10"/>
    </row>
    <row r="57" spans="1:142" s="16" customFormat="1" ht="18" customHeight="1">
      <c r="A57" s="389">
        <v>51</v>
      </c>
      <c r="B57" s="248"/>
      <c r="C57" s="84"/>
      <c r="D57" s="86"/>
      <c r="E57" s="202"/>
      <c r="F57" s="85"/>
      <c r="G57" s="507"/>
      <c r="H57" s="360" t="str">
        <f t="shared" si="19"/>
        <v/>
      </c>
      <c r="I57" s="78"/>
      <c r="J57" s="87"/>
      <c r="K57" s="78"/>
      <c r="L57" s="405"/>
      <c r="M57" s="405"/>
      <c r="N57" s="405"/>
      <c r="O57" s="405"/>
      <c r="P57" s="405"/>
      <c r="Q57" s="405"/>
      <c r="R57" s="285"/>
      <c r="S57" s="285"/>
      <c r="T57" s="285"/>
      <c r="U57" s="285"/>
      <c r="V57" s="288"/>
      <c r="W57" s="288"/>
      <c r="X57" s="288"/>
      <c r="Y57" s="288"/>
      <c r="Z57" s="288"/>
      <c r="AA57" s="288"/>
      <c r="AB57" s="289"/>
      <c r="AC57" s="289"/>
      <c r="AD57" s="290"/>
      <c r="AE57" s="290"/>
      <c r="AF57" s="285"/>
      <c r="AG57" s="285"/>
      <c r="AH57" s="285"/>
      <c r="AI57" s="285"/>
      <c r="AJ57" s="285"/>
      <c r="AK57" s="285"/>
      <c r="AL57" s="285"/>
      <c r="AM57" s="285"/>
      <c r="AN57" s="285"/>
      <c r="AO57" s="285"/>
      <c r="AP57" s="285"/>
      <c r="AQ57" s="288"/>
      <c r="AR57" s="288"/>
      <c r="AS57" s="288"/>
      <c r="AT57" s="288"/>
      <c r="AU57" s="288"/>
      <c r="AV57" s="288"/>
      <c r="AW57" s="289"/>
      <c r="AX57" s="289"/>
      <c r="AY57" s="290"/>
      <c r="AZ57" s="290"/>
      <c r="BA57" s="285"/>
      <c r="BB57" s="285"/>
      <c r="BC57" s="285"/>
      <c r="BD57" s="285"/>
      <c r="BE57" s="285"/>
      <c r="BF57" s="285"/>
      <c r="BG57" s="285"/>
      <c r="BH57" s="285"/>
      <c r="BI57" s="285"/>
      <c r="BJ57" s="285"/>
      <c r="BK57" s="288"/>
      <c r="BL57" s="288"/>
      <c r="BM57" s="288"/>
      <c r="BN57" s="288"/>
      <c r="BO57" s="288"/>
      <c r="BP57" s="288"/>
      <c r="BQ57" s="289"/>
      <c r="BR57" s="289"/>
      <c r="BS57" s="290"/>
      <c r="BT57" s="290"/>
      <c r="BU57" s="285"/>
      <c r="BV57" s="285"/>
      <c r="BW57" s="285"/>
      <c r="BX57" s="285"/>
      <c r="BY57" s="285"/>
      <c r="BZ57" s="288"/>
      <c r="CA57" s="288"/>
      <c r="CB57" s="288"/>
      <c r="CC57" s="288"/>
      <c r="CD57" s="288"/>
      <c r="CE57" s="285"/>
      <c r="CF57" s="285"/>
      <c r="CG57" s="285"/>
      <c r="CH57" s="285"/>
      <c r="CI57" s="387"/>
      <c r="CJ57" s="368"/>
      <c r="CK57" s="237" t="str">
        <f>IF(DOB!C57="","",DOB!C57)</f>
        <v/>
      </c>
      <c r="CL57" s="299"/>
      <c r="CM57" s="249"/>
      <c r="CN57" s="249"/>
      <c r="CO57" s="526">
        <f t="shared" si="3"/>
        <v>10</v>
      </c>
      <c r="CP57" s="516"/>
      <c r="CQ57" s="526">
        <f t="shared" si="4"/>
        <v>22</v>
      </c>
      <c r="CR57" s="527"/>
      <c r="CS57" s="526">
        <f t="shared" si="5"/>
        <v>25</v>
      </c>
      <c r="CT57" s="527"/>
      <c r="CU57" s="526">
        <f t="shared" si="6"/>
        <v>26</v>
      </c>
      <c r="CV57" s="527"/>
      <c r="CW57" s="526" t="str">
        <f t="shared" si="7"/>
        <v/>
      </c>
      <c r="CX57" s="527"/>
      <c r="CY57" s="526" t="str">
        <f t="shared" si="8"/>
        <v/>
      </c>
      <c r="CZ57" s="527"/>
      <c r="DA57" s="526" t="str">
        <f t="shared" si="9"/>
        <v/>
      </c>
      <c r="DB57" s="527"/>
      <c r="DC57" s="526" t="str">
        <f t="shared" si="10"/>
        <v/>
      </c>
      <c r="DD57" s="527"/>
      <c r="DE57" s="526" t="str">
        <f t="shared" si="11"/>
        <v/>
      </c>
      <c r="DF57" s="527"/>
      <c r="DG57" s="526" t="str">
        <f t="shared" si="12"/>
        <v/>
      </c>
      <c r="DH57" s="527"/>
      <c r="DI57" s="526" t="str">
        <f t="shared" si="12"/>
        <v/>
      </c>
      <c r="DJ57" s="527"/>
      <c r="DK57" s="526" t="str">
        <f t="shared" si="12"/>
        <v/>
      </c>
      <c r="DL57" s="527"/>
      <c r="DM57" s="528"/>
      <c r="DN57" s="529">
        <f t="shared" si="16"/>
        <v>32</v>
      </c>
      <c r="DO57" s="530" t="str">
        <f t="shared" si="16"/>
        <v/>
      </c>
      <c r="DP57" s="303">
        <f t="shared" si="22"/>
        <v>57</v>
      </c>
      <c r="DQ57" s="530" t="str">
        <f t="shared" si="22"/>
        <v/>
      </c>
      <c r="DR57" s="303">
        <f t="shared" si="22"/>
        <v>83</v>
      </c>
      <c r="DS57" s="530" t="str">
        <f t="shared" si="22"/>
        <v/>
      </c>
      <c r="DT57" s="303" t="str">
        <f t="shared" si="22"/>
        <v/>
      </c>
      <c r="DU57" s="530" t="str">
        <f t="shared" si="22"/>
        <v/>
      </c>
      <c r="DV57" s="303" t="str">
        <f t="shared" si="22"/>
        <v/>
      </c>
      <c r="DW57" s="530" t="str">
        <f t="shared" si="22"/>
        <v/>
      </c>
      <c r="DX57" s="303" t="str">
        <f t="shared" si="22"/>
        <v/>
      </c>
      <c r="DY57" s="530" t="str">
        <f t="shared" si="22"/>
        <v/>
      </c>
      <c r="DZ57" s="303" t="str">
        <f t="shared" si="22"/>
        <v/>
      </c>
      <c r="EA57" s="530" t="str">
        <f t="shared" si="22"/>
        <v/>
      </c>
      <c r="EB57" s="303" t="str">
        <f t="shared" si="22"/>
        <v/>
      </c>
      <c r="EC57" s="530" t="str">
        <f t="shared" si="22"/>
        <v/>
      </c>
      <c r="ED57" s="303" t="str">
        <f t="shared" si="22"/>
        <v/>
      </c>
      <c r="EE57" s="530" t="str">
        <f t="shared" si="20"/>
        <v/>
      </c>
      <c r="EF57" s="303" t="str">
        <f t="shared" si="18"/>
        <v/>
      </c>
      <c r="EG57" s="530" t="str">
        <f t="shared" si="18"/>
        <v/>
      </c>
      <c r="EH57" s="303" t="str">
        <f t="shared" si="18"/>
        <v/>
      </c>
      <c r="EI57" s="531" t="str">
        <f t="shared" si="13"/>
        <v/>
      </c>
      <c r="EJ57" s="10"/>
      <c r="EK57" s="10"/>
      <c r="EL57" s="10"/>
    </row>
    <row r="58" spans="1:142" s="16" customFormat="1" ht="18" customHeight="1">
      <c r="A58" s="389">
        <v>52</v>
      </c>
      <c r="B58" s="248"/>
      <c r="C58" s="84"/>
      <c r="D58" s="86"/>
      <c r="E58" s="202"/>
      <c r="F58" s="85"/>
      <c r="G58" s="507"/>
      <c r="H58" s="360" t="str">
        <f t="shared" si="19"/>
        <v/>
      </c>
      <c r="I58" s="78"/>
      <c r="J58" s="87"/>
      <c r="K58" s="78"/>
      <c r="L58" s="405"/>
      <c r="M58" s="405"/>
      <c r="N58" s="405"/>
      <c r="O58" s="405"/>
      <c r="P58" s="405"/>
      <c r="Q58" s="405"/>
      <c r="R58" s="285"/>
      <c r="S58" s="285"/>
      <c r="T58" s="285"/>
      <c r="U58" s="285"/>
      <c r="V58" s="288"/>
      <c r="W58" s="288"/>
      <c r="X58" s="288"/>
      <c r="Y58" s="288"/>
      <c r="Z58" s="288"/>
      <c r="AA58" s="288"/>
      <c r="AB58" s="289"/>
      <c r="AC58" s="289"/>
      <c r="AD58" s="290"/>
      <c r="AE58" s="290"/>
      <c r="AF58" s="285"/>
      <c r="AG58" s="285"/>
      <c r="AH58" s="285"/>
      <c r="AI58" s="285"/>
      <c r="AJ58" s="285"/>
      <c r="AK58" s="285"/>
      <c r="AL58" s="285"/>
      <c r="AM58" s="285"/>
      <c r="AN58" s="285"/>
      <c r="AO58" s="285"/>
      <c r="AP58" s="285"/>
      <c r="AQ58" s="288"/>
      <c r="AR58" s="288"/>
      <c r="AS58" s="288"/>
      <c r="AT58" s="288"/>
      <c r="AU58" s="288"/>
      <c r="AV58" s="288"/>
      <c r="AW58" s="289"/>
      <c r="AX58" s="289"/>
      <c r="AY58" s="290"/>
      <c r="AZ58" s="290"/>
      <c r="BA58" s="285"/>
      <c r="BB58" s="285"/>
      <c r="BC58" s="285"/>
      <c r="BD58" s="285"/>
      <c r="BE58" s="285"/>
      <c r="BF58" s="285"/>
      <c r="BG58" s="285"/>
      <c r="BH58" s="285"/>
      <c r="BI58" s="285"/>
      <c r="BJ58" s="285"/>
      <c r="BK58" s="288"/>
      <c r="BL58" s="288"/>
      <c r="BM58" s="288"/>
      <c r="BN58" s="288"/>
      <c r="BO58" s="288"/>
      <c r="BP58" s="288"/>
      <c r="BQ58" s="289"/>
      <c r="BR58" s="289"/>
      <c r="BS58" s="290"/>
      <c r="BT58" s="290"/>
      <c r="BU58" s="285"/>
      <c r="BV58" s="285"/>
      <c r="BW58" s="285"/>
      <c r="BX58" s="285"/>
      <c r="BY58" s="285"/>
      <c r="BZ58" s="288"/>
      <c r="CA58" s="288"/>
      <c r="CB58" s="288"/>
      <c r="CC58" s="288"/>
      <c r="CD58" s="288"/>
      <c r="CE58" s="285"/>
      <c r="CF58" s="285"/>
      <c r="CG58" s="285"/>
      <c r="CH58" s="285"/>
      <c r="CI58" s="387"/>
      <c r="CJ58" s="368"/>
      <c r="CK58" s="237" t="str">
        <f>IF(DOB!C58="","",DOB!C58)</f>
        <v/>
      </c>
      <c r="CL58" s="299"/>
      <c r="CM58" s="249"/>
      <c r="CN58" s="249"/>
      <c r="CO58" s="526">
        <f t="shared" si="3"/>
        <v>10</v>
      </c>
      <c r="CP58" s="516"/>
      <c r="CQ58" s="526">
        <f t="shared" si="4"/>
        <v>22</v>
      </c>
      <c r="CR58" s="527"/>
      <c r="CS58" s="526">
        <f t="shared" si="5"/>
        <v>25</v>
      </c>
      <c r="CT58" s="527"/>
      <c r="CU58" s="526">
        <f t="shared" si="6"/>
        <v>26</v>
      </c>
      <c r="CV58" s="527"/>
      <c r="CW58" s="526" t="str">
        <f t="shared" si="7"/>
        <v/>
      </c>
      <c r="CX58" s="527"/>
      <c r="CY58" s="526" t="str">
        <f t="shared" si="8"/>
        <v/>
      </c>
      <c r="CZ58" s="527"/>
      <c r="DA58" s="526" t="str">
        <f t="shared" si="9"/>
        <v/>
      </c>
      <c r="DB58" s="527"/>
      <c r="DC58" s="526" t="str">
        <f t="shared" si="10"/>
        <v/>
      </c>
      <c r="DD58" s="527"/>
      <c r="DE58" s="526" t="str">
        <f t="shared" si="11"/>
        <v/>
      </c>
      <c r="DF58" s="527"/>
      <c r="DG58" s="526" t="str">
        <f t="shared" si="12"/>
        <v/>
      </c>
      <c r="DH58" s="527"/>
      <c r="DI58" s="526" t="str">
        <f t="shared" si="12"/>
        <v/>
      </c>
      <c r="DJ58" s="527"/>
      <c r="DK58" s="526" t="str">
        <f t="shared" si="12"/>
        <v/>
      </c>
      <c r="DL58" s="527"/>
      <c r="DM58" s="528"/>
      <c r="DN58" s="529">
        <f t="shared" si="16"/>
        <v>32</v>
      </c>
      <c r="DO58" s="530" t="str">
        <f t="shared" si="16"/>
        <v/>
      </c>
      <c r="DP58" s="303">
        <f t="shared" si="22"/>
        <v>57</v>
      </c>
      <c r="DQ58" s="530" t="str">
        <f t="shared" si="22"/>
        <v/>
      </c>
      <c r="DR58" s="303">
        <f t="shared" si="22"/>
        <v>83</v>
      </c>
      <c r="DS58" s="530" t="str">
        <f t="shared" si="22"/>
        <v/>
      </c>
      <c r="DT58" s="303" t="str">
        <f t="shared" si="22"/>
        <v/>
      </c>
      <c r="DU58" s="530" t="str">
        <f t="shared" si="22"/>
        <v/>
      </c>
      <c r="DV58" s="303" t="str">
        <f t="shared" si="22"/>
        <v/>
      </c>
      <c r="DW58" s="530" t="str">
        <f t="shared" si="22"/>
        <v/>
      </c>
      <c r="DX58" s="303" t="str">
        <f t="shared" si="22"/>
        <v/>
      </c>
      <c r="DY58" s="530" t="str">
        <f t="shared" si="22"/>
        <v/>
      </c>
      <c r="DZ58" s="303" t="str">
        <f t="shared" si="22"/>
        <v/>
      </c>
      <c r="EA58" s="530" t="str">
        <f t="shared" si="22"/>
        <v/>
      </c>
      <c r="EB58" s="303" t="str">
        <f t="shared" si="22"/>
        <v/>
      </c>
      <c r="EC58" s="530" t="str">
        <f t="shared" si="22"/>
        <v/>
      </c>
      <c r="ED58" s="303" t="str">
        <f t="shared" si="22"/>
        <v/>
      </c>
      <c r="EE58" s="530" t="str">
        <f t="shared" si="20"/>
        <v/>
      </c>
      <c r="EF58" s="303" t="str">
        <f t="shared" si="18"/>
        <v/>
      </c>
      <c r="EG58" s="530" t="str">
        <f t="shared" si="18"/>
        <v/>
      </c>
      <c r="EH58" s="303" t="str">
        <f t="shared" si="18"/>
        <v/>
      </c>
      <c r="EI58" s="531" t="str">
        <f t="shared" si="13"/>
        <v/>
      </c>
      <c r="EJ58" s="10"/>
      <c r="EK58" s="10"/>
      <c r="EL58" s="10"/>
    </row>
    <row r="59" spans="1:142" s="16" customFormat="1" ht="18" customHeight="1">
      <c r="A59" s="389">
        <v>53</v>
      </c>
      <c r="B59" s="248"/>
      <c r="C59" s="84"/>
      <c r="D59" s="86"/>
      <c r="E59" s="202"/>
      <c r="F59" s="85"/>
      <c r="G59" s="507"/>
      <c r="H59" s="360" t="str">
        <f t="shared" si="19"/>
        <v/>
      </c>
      <c r="I59" s="78"/>
      <c r="J59" s="87"/>
      <c r="K59" s="78"/>
      <c r="L59" s="405"/>
      <c r="M59" s="405"/>
      <c r="N59" s="405"/>
      <c r="O59" s="405"/>
      <c r="P59" s="405"/>
      <c r="Q59" s="405"/>
      <c r="R59" s="285"/>
      <c r="S59" s="285"/>
      <c r="T59" s="285"/>
      <c r="U59" s="285"/>
      <c r="V59" s="288"/>
      <c r="W59" s="288"/>
      <c r="X59" s="288"/>
      <c r="Y59" s="288"/>
      <c r="Z59" s="288"/>
      <c r="AA59" s="288"/>
      <c r="AB59" s="289"/>
      <c r="AC59" s="289"/>
      <c r="AD59" s="290"/>
      <c r="AE59" s="290"/>
      <c r="AF59" s="285"/>
      <c r="AG59" s="285"/>
      <c r="AH59" s="285"/>
      <c r="AI59" s="285"/>
      <c r="AJ59" s="285"/>
      <c r="AK59" s="285"/>
      <c r="AL59" s="285"/>
      <c r="AM59" s="285"/>
      <c r="AN59" s="285"/>
      <c r="AO59" s="285"/>
      <c r="AP59" s="285"/>
      <c r="AQ59" s="288"/>
      <c r="AR59" s="288"/>
      <c r="AS59" s="288"/>
      <c r="AT59" s="288"/>
      <c r="AU59" s="288"/>
      <c r="AV59" s="288"/>
      <c r="AW59" s="289"/>
      <c r="AX59" s="289"/>
      <c r="AY59" s="290"/>
      <c r="AZ59" s="290"/>
      <c r="BA59" s="285"/>
      <c r="BB59" s="285"/>
      <c r="BC59" s="285"/>
      <c r="BD59" s="285"/>
      <c r="BE59" s="285"/>
      <c r="BF59" s="285"/>
      <c r="BG59" s="285"/>
      <c r="BH59" s="285"/>
      <c r="BI59" s="285"/>
      <c r="BJ59" s="285"/>
      <c r="BK59" s="288"/>
      <c r="BL59" s="288"/>
      <c r="BM59" s="288"/>
      <c r="BN59" s="288"/>
      <c r="BO59" s="288"/>
      <c r="BP59" s="288"/>
      <c r="BQ59" s="289"/>
      <c r="BR59" s="289"/>
      <c r="BS59" s="290"/>
      <c r="BT59" s="290"/>
      <c r="BU59" s="285"/>
      <c r="BV59" s="285"/>
      <c r="BW59" s="285"/>
      <c r="BX59" s="285"/>
      <c r="BY59" s="285"/>
      <c r="BZ59" s="288"/>
      <c r="CA59" s="288"/>
      <c r="CB59" s="288"/>
      <c r="CC59" s="288"/>
      <c r="CD59" s="288"/>
      <c r="CE59" s="285"/>
      <c r="CF59" s="285"/>
      <c r="CG59" s="285"/>
      <c r="CH59" s="285"/>
      <c r="CI59" s="387"/>
      <c r="CJ59" s="368"/>
      <c r="CK59" s="237" t="str">
        <f>IF(DOB!C59="","",DOB!C59)</f>
        <v/>
      </c>
      <c r="CL59" s="299"/>
      <c r="CM59" s="249"/>
      <c r="CN59" s="249"/>
      <c r="CO59" s="526">
        <f t="shared" si="3"/>
        <v>10</v>
      </c>
      <c r="CP59" s="516"/>
      <c r="CQ59" s="526">
        <f t="shared" si="4"/>
        <v>22</v>
      </c>
      <c r="CR59" s="527"/>
      <c r="CS59" s="526">
        <f t="shared" si="5"/>
        <v>25</v>
      </c>
      <c r="CT59" s="527"/>
      <c r="CU59" s="526">
        <f t="shared" si="6"/>
        <v>26</v>
      </c>
      <c r="CV59" s="527"/>
      <c r="CW59" s="526" t="str">
        <f t="shared" si="7"/>
        <v/>
      </c>
      <c r="CX59" s="527"/>
      <c r="CY59" s="526" t="str">
        <f t="shared" si="8"/>
        <v/>
      </c>
      <c r="CZ59" s="527"/>
      <c r="DA59" s="526" t="str">
        <f t="shared" si="9"/>
        <v/>
      </c>
      <c r="DB59" s="527"/>
      <c r="DC59" s="526" t="str">
        <f t="shared" si="10"/>
        <v/>
      </c>
      <c r="DD59" s="527"/>
      <c r="DE59" s="526" t="str">
        <f t="shared" si="11"/>
        <v/>
      </c>
      <c r="DF59" s="527"/>
      <c r="DG59" s="526" t="str">
        <f t="shared" si="12"/>
        <v/>
      </c>
      <c r="DH59" s="527"/>
      <c r="DI59" s="526" t="str">
        <f t="shared" si="12"/>
        <v/>
      </c>
      <c r="DJ59" s="527"/>
      <c r="DK59" s="526" t="str">
        <f t="shared" si="12"/>
        <v/>
      </c>
      <c r="DL59" s="527"/>
      <c r="DM59" s="528"/>
      <c r="DN59" s="529">
        <f t="shared" si="16"/>
        <v>32</v>
      </c>
      <c r="DO59" s="530" t="str">
        <f t="shared" si="16"/>
        <v/>
      </c>
      <c r="DP59" s="303">
        <f t="shared" si="22"/>
        <v>57</v>
      </c>
      <c r="DQ59" s="530" t="str">
        <f t="shared" si="22"/>
        <v/>
      </c>
      <c r="DR59" s="303">
        <f t="shared" si="22"/>
        <v>83</v>
      </c>
      <c r="DS59" s="530" t="str">
        <f t="shared" si="22"/>
        <v/>
      </c>
      <c r="DT59" s="303" t="str">
        <f t="shared" si="22"/>
        <v/>
      </c>
      <c r="DU59" s="530" t="str">
        <f t="shared" si="22"/>
        <v/>
      </c>
      <c r="DV59" s="303" t="str">
        <f t="shared" si="22"/>
        <v/>
      </c>
      <c r="DW59" s="530" t="str">
        <f t="shared" si="22"/>
        <v/>
      </c>
      <c r="DX59" s="303" t="str">
        <f t="shared" si="22"/>
        <v/>
      </c>
      <c r="DY59" s="530" t="str">
        <f t="shared" si="22"/>
        <v/>
      </c>
      <c r="DZ59" s="303" t="str">
        <f t="shared" si="22"/>
        <v/>
      </c>
      <c r="EA59" s="530" t="str">
        <f t="shared" si="22"/>
        <v/>
      </c>
      <c r="EB59" s="303" t="str">
        <f t="shared" si="22"/>
        <v/>
      </c>
      <c r="EC59" s="530" t="str">
        <f t="shared" si="22"/>
        <v/>
      </c>
      <c r="ED59" s="303" t="str">
        <f t="shared" si="22"/>
        <v/>
      </c>
      <c r="EE59" s="530" t="str">
        <f t="shared" si="20"/>
        <v/>
      </c>
      <c r="EF59" s="303" t="str">
        <f t="shared" si="18"/>
        <v/>
      </c>
      <c r="EG59" s="530" t="str">
        <f t="shared" si="18"/>
        <v/>
      </c>
      <c r="EH59" s="303" t="str">
        <f t="shared" si="18"/>
        <v/>
      </c>
      <c r="EI59" s="531" t="str">
        <f t="shared" si="13"/>
        <v/>
      </c>
      <c r="EJ59" s="10"/>
      <c r="EK59" s="10"/>
      <c r="EL59" s="10"/>
    </row>
    <row r="60" spans="1:142" s="16" customFormat="1" ht="18" customHeight="1">
      <c r="A60" s="389">
        <v>54</v>
      </c>
      <c r="B60" s="248"/>
      <c r="C60" s="84"/>
      <c r="D60" s="86"/>
      <c r="E60" s="202"/>
      <c r="F60" s="85"/>
      <c r="G60" s="507"/>
      <c r="H60" s="360" t="str">
        <f t="shared" si="19"/>
        <v/>
      </c>
      <c r="I60" s="78"/>
      <c r="J60" s="87"/>
      <c r="K60" s="78"/>
      <c r="L60" s="405"/>
      <c r="M60" s="405"/>
      <c r="N60" s="405"/>
      <c r="O60" s="405"/>
      <c r="P60" s="405"/>
      <c r="Q60" s="405"/>
      <c r="R60" s="285"/>
      <c r="S60" s="285"/>
      <c r="T60" s="285"/>
      <c r="U60" s="285"/>
      <c r="V60" s="288"/>
      <c r="W60" s="288"/>
      <c r="X60" s="288"/>
      <c r="Y60" s="288"/>
      <c r="Z60" s="288"/>
      <c r="AA60" s="288"/>
      <c r="AB60" s="289"/>
      <c r="AC60" s="289"/>
      <c r="AD60" s="290"/>
      <c r="AE60" s="290"/>
      <c r="AF60" s="285"/>
      <c r="AG60" s="285"/>
      <c r="AH60" s="285"/>
      <c r="AI60" s="285"/>
      <c r="AJ60" s="285"/>
      <c r="AK60" s="285"/>
      <c r="AL60" s="285"/>
      <c r="AM60" s="285"/>
      <c r="AN60" s="285"/>
      <c r="AO60" s="285"/>
      <c r="AP60" s="285"/>
      <c r="AQ60" s="288"/>
      <c r="AR60" s="288"/>
      <c r="AS60" s="288"/>
      <c r="AT60" s="288"/>
      <c r="AU60" s="288"/>
      <c r="AV60" s="288"/>
      <c r="AW60" s="289"/>
      <c r="AX60" s="289"/>
      <c r="AY60" s="290"/>
      <c r="AZ60" s="290"/>
      <c r="BA60" s="285"/>
      <c r="BB60" s="285"/>
      <c r="BC60" s="285"/>
      <c r="BD60" s="285"/>
      <c r="BE60" s="285"/>
      <c r="BF60" s="285"/>
      <c r="BG60" s="285"/>
      <c r="BH60" s="285"/>
      <c r="BI60" s="285"/>
      <c r="BJ60" s="285"/>
      <c r="BK60" s="288"/>
      <c r="BL60" s="288"/>
      <c r="BM60" s="288"/>
      <c r="BN60" s="288"/>
      <c r="BO60" s="288"/>
      <c r="BP60" s="288"/>
      <c r="BQ60" s="289"/>
      <c r="BR60" s="289"/>
      <c r="BS60" s="290"/>
      <c r="BT60" s="290"/>
      <c r="BU60" s="285"/>
      <c r="BV60" s="285"/>
      <c r="BW60" s="285"/>
      <c r="BX60" s="285"/>
      <c r="BY60" s="285"/>
      <c r="BZ60" s="288"/>
      <c r="CA60" s="288"/>
      <c r="CB60" s="288"/>
      <c r="CC60" s="288"/>
      <c r="CD60" s="288"/>
      <c r="CE60" s="285"/>
      <c r="CF60" s="285"/>
      <c r="CG60" s="285"/>
      <c r="CH60" s="285"/>
      <c r="CI60" s="387"/>
      <c r="CJ60" s="368"/>
      <c r="CK60" s="237" t="str">
        <f>IF(DOB!C60="","",DOB!C60)</f>
        <v/>
      </c>
      <c r="CL60" s="299"/>
      <c r="CM60" s="249"/>
      <c r="CN60" s="249"/>
      <c r="CO60" s="526">
        <f t="shared" si="3"/>
        <v>10</v>
      </c>
      <c r="CP60" s="516"/>
      <c r="CQ60" s="526">
        <f t="shared" si="4"/>
        <v>22</v>
      </c>
      <c r="CR60" s="527"/>
      <c r="CS60" s="526">
        <f t="shared" si="5"/>
        <v>25</v>
      </c>
      <c r="CT60" s="527"/>
      <c r="CU60" s="526">
        <f t="shared" si="6"/>
        <v>26</v>
      </c>
      <c r="CV60" s="527"/>
      <c r="CW60" s="526" t="str">
        <f t="shared" si="7"/>
        <v/>
      </c>
      <c r="CX60" s="527"/>
      <c r="CY60" s="526" t="str">
        <f t="shared" si="8"/>
        <v/>
      </c>
      <c r="CZ60" s="527"/>
      <c r="DA60" s="526" t="str">
        <f t="shared" si="9"/>
        <v/>
      </c>
      <c r="DB60" s="527"/>
      <c r="DC60" s="526" t="str">
        <f t="shared" si="10"/>
        <v/>
      </c>
      <c r="DD60" s="527"/>
      <c r="DE60" s="526" t="str">
        <f t="shared" si="11"/>
        <v/>
      </c>
      <c r="DF60" s="527"/>
      <c r="DG60" s="526" t="str">
        <f t="shared" si="12"/>
        <v/>
      </c>
      <c r="DH60" s="527"/>
      <c r="DI60" s="526" t="str">
        <f t="shared" si="12"/>
        <v/>
      </c>
      <c r="DJ60" s="527"/>
      <c r="DK60" s="526" t="str">
        <f t="shared" si="12"/>
        <v/>
      </c>
      <c r="DL60" s="527"/>
      <c r="DM60" s="528"/>
      <c r="DN60" s="529">
        <f t="shared" si="16"/>
        <v>32</v>
      </c>
      <c r="DO60" s="530" t="str">
        <f t="shared" si="16"/>
        <v/>
      </c>
      <c r="DP60" s="303">
        <f t="shared" si="22"/>
        <v>57</v>
      </c>
      <c r="DQ60" s="530" t="str">
        <f t="shared" si="22"/>
        <v/>
      </c>
      <c r="DR60" s="303">
        <f t="shared" si="22"/>
        <v>83</v>
      </c>
      <c r="DS60" s="530" t="str">
        <f t="shared" si="22"/>
        <v/>
      </c>
      <c r="DT60" s="303" t="str">
        <f t="shared" si="22"/>
        <v/>
      </c>
      <c r="DU60" s="530" t="str">
        <f t="shared" si="22"/>
        <v/>
      </c>
      <c r="DV60" s="303" t="str">
        <f t="shared" si="22"/>
        <v/>
      </c>
      <c r="DW60" s="530" t="str">
        <f t="shared" si="22"/>
        <v/>
      </c>
      <c r="DX60" s="303" t="str">
        <f t="shared" si="22"/>
        <v/>
      </c>
      <c r="DY60" s="530" t="str">
        <f t="shared" si="22"/>
        <v/>
      </c>
      <c r="DZ60" s="303" t="str">
        <f t="shared" si="22"/>
        <v/>
      </c>
      <c r="EA60" s="530" t="str">
        <f t="shared" si="22"/>
        <v/>
      </c>
      <c r="EB60" s="303" t="str">
        <f t="shared" si="22"/>
        <v/>
      </c>
      <c r="EC60" s="530" t="str">
        <f t="shared" si="22"/>
        <v/>
      </c>
      <c r="ED60" s="303" t="str">
        <f t="shared" si="22"/>
        <v/>
      </c>
      <c r="EE60" s="530" t="str">
        <f t="shared" si="20"/>
        <v/>
      </c>
      <c r="EF60" s="303" t="str">
        <f t="shared" si="18"/>
        <v/>
      </c>
      <c r="EG60" s="530" t="str">
        <f t="shared" si="18"/>
        <v/>
      </c>
      <c r="EH60" s="303" t="str">
        <f t="shared" si="18"/>
        <v/>
      </c>
      <c r="EI60" s="531" t="str">
        <f t="shared" si="13"/>
        <v/>
      </c>
      <c r="EJ60" s="10"/>
      <c r="EK60" s="10"/>
      <c r="EL60" s="10"/>
    </row>
    <row r="61" spans="1:142" s="16" customFormat="1" ht="18" customHeight="1">
      <c r="A61" s="389">
        <v>55</v>
      </c>
      <c r="B61" s="248"/>
      <c r="C61" s="84"/>
      <c r="D61" s="86"/>
      <c r="E61" s="202"/>
      <c r="F61" s="85"/>
      <c r="G61" s="507"/>
      <c r="H61" s="360" t="str">
        <f t="shared" si="19"/>
        <v/>
      </c>
      <c r="I61" s="78"/>
      <c r="J61" s="87"/>
      <c r="K61" s="78"/>
      <c r="L61" s="405"/>
      <c r="M61" s="405"/>
      <c r="N61" s="405"/>
      <c r="O61" s="405"/>
      <c r="P61" s="405"/>
      <c r="Q61" s="405"/>
      <c r="R61" s="285"/>
      <c r="S61" s="285"/>
      <c r="T61" s="285"/>
      <c r="U61" s="285"/>
      <c r="V61" s="288"/>
      <c r="W61" s="288"/>
      <c r="X61" s="288"/>
      <c r="Y61" s="288"/>
      <c r="Z61" s="288"/>
      <c r="AA61" s="288"/>
      <c r="AB61" s="289"/>
      <c r="AC61" s="289"/>
      <c r="AD61" s="290"/>
      <c r="AE61" s="290"/>
      <c r="AF61" s="285"/>
      <c r="AG61" s="285"/>
      <c r="AH61" s="285"/>
      <c r="AI61" s="285"/>
      <c r="AJ61" s="285"/>
      <c r="AK61" s="285"/>
      <c r="AL61" s="285"/>
      <c r="AM61" s="285"/>
      <c r="AN61" s="285"/>
      <c r="AO61" s="285"/>
      <c r="AP61" s="285"/>
      <c r="AQ61" s="288"/>
      <c r="AR61" s="288"/>
      <c r="AS61" s="288"/>
      <c r="AT61" s="288"/>
      <c r="AU61" s="288"/>
      <c r="AV61" s="288"/>
      <c r="AW61" s="289"/>
      <c r="AX61" s="289"/>
      <c r="AY61" s="290"/>
      <c r="AZ61" s="290"/>
      <c r="BA61" s="285"/>
      <c r="BB61" s="285"/>
      <c r="BC61" s="285"/>
      <c r="BD61" s="285"/>
      <c r="BE61" s="285"/>
      <c r="BF61" s="285"/>
      <c r="BG61" s="285"/>
      <c r="BH61" s="285"/>
      <c r="BI61" s="285"/>
      <c r="BJ61" s="285"/>
      <c r="BK61" s="288"/>
      <c r="BL61" s="288"/>
      <c r="BM61" s="288"/>
      <c r="BN61" s="288"/>
      <c r="BO61" s="288"/>
      <c r="BP61" s="288"/>
      <c r="BQ61" s="289"/>
      <c r="BR61" s="289"/>
      <c r="BS61" s="290"/>
      <c r="BT61" s="290"/>
      <c r="BU61" s="285"/>
      <c r="BV61" s="285"/>
      <c r="BW61" s="285"/>
      <c r="BX61" s="285"/>
      <c r="BY61" s="285"/>
      <c r="BZ61" s="288"/>
      <c r="CA61" s="288"/>
      <c r="CB61" s="288"/>
      <c r="CC61" s="288"/>
      <c r="CD61" s="288"/>
      <c r="CE61" s="285"/>
      <c r="CF61" s="285"/>
      <c r="CG61" s="285"/>
      <c r="CH61" s="285"/>
      <c r="CI61" s="387"/>
      <c r="CJ61" s="368"/>
      <c r="CK61" s="237" t="str">
        <f>IF(DOB!C61="","",DOB!C61)</f>
        <v/>
      </c>
      <c r="CL61" s="299"/>
      <c r="CM61" s="249"/>
      <c r="CN61" s="249"/>
      <c r="CO61" s="526">
        <f t="shared" si="3"/>
        <v>10</v>
      </c>
      <c r="CP61" s="516"/>
      <c r="CQ61" s="526">
        <f t="shared" si="4"/>
        <v>22</v>
      </c>
      <c r="CR61" s="527"/>
      <c r="CS61" s="526">
        <f t="shared" si="5"/>
        <v>25</v>
      </c>
      <c r="CT61" s="527"/>
      <c r="CU61" s="526">
        <f t="shared" si="6"/>
        <v>26</v>
      </c>
      <c r="CV61" s="527"/>
      <c r="CW61" s="526" t="str">
        <f t="shared" si="7"/>
        <v/>
      </c>
      <c r="CX61" s="527"/>
      <c r="CY61" s="526" t="str">
        <f t="shared" si="8"/>
        <v/>
      </c>
      <c r="CZ61" s="527"/>
      <c r="DA61" s="526" t="str">
        <f t="shared" si="9"/>
        <v/>
      </c>
      <c r="DB61" s="527"/>
      <c r="DC61" s="526" t="str">
        <f t="shared" si="10"/>
        <v/>
      </c>
      <c r="DD61" s="527"/>
      <c r="DE61" s="526" t="str">
        <f t="shared" si="11"/>
        <v/>
      </c>
      <c r="DF61" s="527"/>
      <c r="DG61" s="526" t="str">
        <f t="shared" si="12"/>
        <v/>
      </c>
      <c r="DH61" s="527"/>
      <c r="DI61" s="526" t="str">
        <f t="shared" si="12"/>
        <v/>
      </c>
      <c r="DJ61" s="527"/>
      <c r="DK61" s="526" t="str">
        <f t="shared" si="12"/>
        <v/>
      </c>
      <c r="DL61" s="527"/>
      <c r="DM61" s="528"/>
      <c r="DN61" s="529">
        <f t="shared" si="16"/>
        <v>32</v>
      </c>
      <c r="DO61" s="530" t="str">
        <f t="shared" si="16"/>
        <v/>
      </c>
      <c r="DP61" s="303">
        <f t="shared" si="22"/>
        <v>57</v>
      </c>
      <c r="DQ61" s="530" t="str">
        <f t="shared" si="22"/>
        <v/>
      </c>
      <c r="DR61" s="303">
        <f t="shared" si="22"/>
        <v>83</v>
      </c>
      <c r="DS61" s="530" t="str">
        <f t="shared" si="22"/>
        <v/>
      </c>
      <c r="DT61" s="303" t="str">
        <f t="shared" si="22"/>
        <v/>
      </c>
      <c r="DU61" s="530" t="str">
        <f t="shared" si="22"/>
        <v/>
      </c>
      <c r="DV61" s="303" t="str">
        <f t="shared" si="22"/>
        <v/>
      </c>
      <c r="DW61" s="530" t="str">
        <f t="shared" si="22"/>
        <v/>
      </c>
      <c r="DX61" s="303" t="str">
        <f t="shared" si="22"/>
        <v/>
      </c>
      <c r="DY61" s="530" t="str">
        <f t="shared" si="22"/>
        <v/>
      </c>
      <c r="DZ61" s="303" t="str">
        <f t="shared" si="22"/>
        <v/>
      </c>
      <c r="EA61" s="530" t="str">
        <f t="shared" si="22"/>
        <v/>
      </c>
      <c r="EB61" s="303" t="str">
        <f t="shared" si="22"/>
        <v/>
      </c>
      <c r="EC61" s="530" t="str">
        <f t="shared" si="22"/>
        <v/>
      </c>
      <c r="ED61" s="303" t="str">
        <f t="shared" si="22"/>
        <v/>
      </c>
      <c r="EE61" s="530" t="str">
        <f t="shared" si="20"/>
        <v/>
      </c>
      <c r="EF61" s="303" t="str">
        <f t="shared" si="18"/>
        <v/>
      </c>
      <c r="EG61" s="530" t="str">
        <f t="shared" si="18"/>
        <v/>
      </c>
      <c r="EH61" s="303" t="str">
        <f t="shared" si="18"/>
        <v/>
      </c>
      <c r="EI61" s="531" t="str">
        <f t="shared" si="13"/>
        <v/>
      </c>
      <c r="EJ61" s="10"/>
      <c r="EK61" s="10"/>
      <c r="EL61" s="10"/>
    </row>
    <row r="62" spans="1:142" s="16" customFormat="1" ht="18" customHeight="1">
      <c r="A62" s="389">
        <v>56</v>
      </c>
      <c r="B62" s="248"/>
      <c r="C62" s="84"/>
      <c r="D62" s="86"/>
      <c r="E62" s="202"/>
      <c r="F62" s="85"/>
      <c r="G62" s="507"/>
      <c r="H62" s="360" t="str">
        <f t="shared" si="19"/>
        <v/>
      </c>
      <c r="I62" s="78"/>
      <c r="J62" s="87"/>
      <c r="K62" s="78"/>
      <c r="L62" s="405"/>
      <c r="M62" s="405"/>
      <c r="N62" s="405"/>
      <c r="O62" s="405"/>
      <c r="P62" s="405"/>
      <c r="Q62" s="405"/>
      <c r="R62" s="285"/>
      <c r="S62" s="285"/>
      <c r="T62" s="285"/>
      <c r="U62" s="285"/>
      <c r="V62" s="288"/>
      <c r="W62" s="288"/>
      <c r="X62" s="288"/>
      <c r="Y62" s="288"/>
      <c r="Z62" s="288"/>
      <c r="AA62" s="288"/>
      <c r="AB62" s="289"/>
      <c r="AC62" s="289"/>
      <c r="AD62" s="290"/>
      <c r="AE62" s="290"/>
      <c r="AF62" s="285"/>
      <c r="AG62" s="285"/>
      <c r="AH62" s="285"/>
      <c r="AI62" s="285"/>
      <c r="AJ62" s="285"/>
      <c r="AK62" s="285"/>
      <c r="AL62" s="285"/>
      <c r="AM62" s="285"/>
      <c r="AN62" s="285"/>
      <c r="AO62" s="285"/>
      <c r="AP62" s="285"/>
      <c r="AQ62" s="288"/>
      <c r="AR62" s="288"/>
      <c r="AS62" s="288"/>
      <c r="AT62" s="288"/>
      <c r="AU62" s="288"/>
      <c r="AV62" s="288"/>
      <c r="AW62" s="289"/>
      <c r="AX62" s="289"/>
      <c r="AY62" s="290"/>
      <c r="AZ62" s="290"/>
      <c r="BA62" s="285"/>
      <c r="BB62" s="285"/>
      <c r="BC62" s="285"/>
      <c r="BD62" s="285"/>
      <c r="BE62" s="285"/>
      <c r="BF62" s="285"/>
      <c r="BG62" s="285"/>
      <c r="BH62" s="285"/>
      <c r="BI62" s="285"/>
      <c r="BJ62" s="285"/>
      <c r="BK62" s="288"/>
      <c r="BL62" s="288"/>
      <c r="BM62" s="288"/>
      <c r="BN62" s="288"/>
      <c r="BO62" s="288"/>
      <c r="BP62" s="288"/>
      <c r="BQ62" s="289"/>
      <c r="BR62" s="289"/>
      <c r="BS62" s="290"/>
      <c r="BT62" s="290"/>
      <c r="BU62" s="285"/>
      <c r="BV62" s="285"/>
      <c r="BW62" s="285"/>
      <c r="BX62" s="285"/>
      <c r="BY62" s="285"/>
      <c r="BZ62" s="288"/>
      <c r="CA62" s="288"/>
      <c r="CB62" s="288"/>
      <c r="CC62" s="288"/>
      <c r="CD62" s="288"/>
      <c r="CE62" s="285"/>
      <c r="CF62" s="285"/>
      <c r="CG62" s="285"/>
      <c r="CH62" s="285"/>
      <c r="CI62" s="387"/>
      <c r="CJ62" s="368"/>
      <c r="CK62" s="237" t="str">
        <f>IF(DOB!C62="","",DOB!C62)</f>
        <v/>
      </c>
      <c r="CL62" s="299"/>
      <c r="CM62" s="249"/>
      <c r="CN62" s="249"/>
      <c r="CO62" s="526">
        <f t="shared" si="3"/>
        <v>10</v>
      </c>
      <c r="CP62" s="516"/>
      <c r="CQ62" s="526">
        <f t="shared" si="4"/>
        <v>22</v>
      </c>
      <c r="CR62" s="527"/>
      <c r="CS62" s="526">
        <f t="shared" si="5"/>
        <v>25</v>
      </c>
      <c r="CT62" s="527"/>
      <c r="CU62" s="526">
        <f t="shared" si="6"/>
        <v>26</v>
      </c>
      <c r="CV62" s="527"/>
      <c r="CW62" s="526" t="str">
        <f t="shared" si="7"/>
        <v/>
      </c>
      <c r="CX62" s="527"/>
      <c r="CY62" s="526" t="str">
        <f t="shared" si="8"/>
        <v/>
      </c>
      <c r="CZ62" s="527"/>
      <c r="DA62" s="526" t="str">
        <f t="shared" si="9"/>
        <v/>
      </c>
      <c r="DB62" s="527"/>
      <c r="DC62" s="526" t="str">
        <f t="shared" si="10"/>
        <v/>
      </c>
      <c r="DD62" s="527"/>
      <c r="DE62" s="526" t="str">
        <f t="shared" si="11"/>
        <v/>
      </c>
      <c r="DF62" s="527"/>
      <c r="DG62" s="526" t="str">
        <f t="shared" si="12"/>
        <v/>
      </c>
      <c r="DH62" s="527"/>
      <c r="DI62" s="526" t="str">
        <f t="shared" si="12"/>
        <v/>
      </c>
      <c r="DJ62" s="527"/>
      <c r="DK62" s="526" t="str">
        <f t="shared" si="12"/>
        <v/>
      </c>
      <c r="DL62" s="527"/>
      <c r="DM62" s="528"/>
      <c r="DN62" s="529">
        <f t="shared" si="16"/>
        <v>32</v>
      </c>
      <c r="DO62" s="530" t="str">
        <f t="shared" si="16"/>
        <v/>
      </c>
      <c r="DP62" s="303">
        <f t="shared" si="22"/>
        <v>57</v>
      </c>
      <c r="DQ62" s="530" t="str">
        <f t="shared" si="22"/>
        <v/>
      </c>
      <c r="DR62" s="303">
        <f t="shared" si="22"/>
        <v>83</v>
      </c>
      <c r="DS62" s="530" t="str">
        <f t="shared" si="22"/>
        <v/>
      </c>
      <c r="DT62" s="303" t="str">
        <f t="shared" si="22"/>
        <v/>
      </c>
      <c r="DU62" s="530" t="str">
        <f t="shared" si="22"/>
        <v/>
      </c>
      <c r="DV62" s="303" t="str">
        <f t="shared" si="22"/>
        <v/>
      </c>
      <c r="DW62" s="530" t="str">
        <f t="shared" si="22"/>
        <v/>
      </c>
      <c r="DX62" s="303" t="str">
        <f t="shared" si="22"/>
        <v/>
      </c>
      <c r="DY62" s="530" t="str">
        <f t="shared" si="22"/>
        <v/>
      </c>
      <c r="DZ62" s="303" t="str">
        <f t="shared" si="22"/>
        <v/>
      </c>
      <c r="EA62" s="530" t="str">
        <f t="shared" si="22"/>
        <v/>
      </c>
      <c r="EB62" s="303" t="str">
        <f t="shared" si="22"/>
        <v/>
      </c>
      <c r="EC62" s="530" t="str">
        <f t="shared" si="22"/>
        <v/>
      </c>
      <c r="ED62" s="303" t="str">
        <f t="shared" si="22"/>
        <v/>
      </c>
      <c r="EE62" s="530" t="str">
        <f t="shared" si="20"/>
        <v/>
      </c>
      <c r="EF62" s="303" t="str">
        <f t="shared" si="18"/>
        <v/>
      </c>
      <c r="EG62" s="530" t="str">
        <f t="shared" si="18"/>
        <v/>
      </c>
      <c r="EH62" s="303" t="str">
        <f t="shared" si="18"/>
        <v/>
      </c>
      <c r="EI62" s="531" t="str">
        <f t="shared" si="13"/>
        <v/>
      </c>
      <c r="EJ62" s="10"/>
      <c r="EK62" s="10"/>
      <c r="EL62" s="10"/>
    </row>
    <row r="63" spans="1:142" s="16" customFormat="1" ht="18" customHeight="1">
      <c r="A63" s="389">
        <v>57</v>
      </c>
      <c r="B63" s="248"/>
      <c r="C63" s="84"/>
      <c r="D63" s="86"/>
      <c r="E63" s="202"/>
      <c r="F63" s="85"/>
      <c r="G63" s="507"/>
      <c r="H63" s="360" t="str">
        <f t="shared" si="19"/>
        <v/>
      </c>
      <c r="I63" s="78"/>
      <c r="J63" s="87"/>
      <c r="K63" s="78"/>
      <c r="L63" s="405"/>
      <c r="M63" s="405"/>
      <c r="N63" s="405"/>
      <c r="O63" s="405"/>
      <c r="P63" s="405"/>
      <c r="Q63" s="405"/>
      <c r="R63" s="285"/>
      <c r="S63" s="285"/>
      <c r="T63" s="285"/>
      <c r="U63" s="285"/>
      <c r="V63" s="288"/>
      <c r="W63" s="288"/>
      <c r="X63" s="288"/>
      <c r="Y63" s="288"/>
      <c r="Z63" s="288"/>
      <c r="AA63" s="288"/>
      <c r="AB63" s="289"/>
      <c r="AC63" s="289"/>
      <c r="AD63" s="290"/>
      <c r="AE63" s="290"/>
      <c r="AF63" s="285"/>
      <c r="AG63" s="285"/>
      <c r="AH63" s="285"/>
      <c r="AI63" s="285"/>
      <c r="AJ63" s="285"/>
      <c r="AK63" s="285"/>
      <c r="AL63" s="285"/>
      <c r="AM63" s="285"/>
      <c r="AN63" s="285"/>
      <c r="AO63" s="285"/>
      <c r="AP63" s="285"/>
      <c r="AQ63" s="288"/>
      <c r="AR63" s="288"/>
      <c r="AS63" s="288"/>
      <c r="AT63" s="288"/>
      <c r="AU63" s="288"/>
      <c r="AV63" s="288"/>
      <c r="AW63" s="289"/>
      <c r="AX63" s="289"/>
      <c r="AY63" s="290"/>
      <c r="AZ63" s="290"/>
      <c r="BA63" s="285"/>
      <c r="BB63" s="285"/>
      <c r="BC63" s="285"/>
      <c r="BD63" s="285"/>
      <c r="BE63" s="285"/>
      <c r="BF63" s="285"/>
      <c r="BG63" s="285"/>
      <c r="BH63" s="285"/>
      <c r="BI63" s="285"/>
      <c r="BJ63" s="285"/>
      <c r="BK63" s="288"/>
      <c r="BL63" s="288"/>
      <c r="BM63" s="288"/>
      <c r="BN63" s="288"/>
      <c r="BO63" s="288"/>
      <c r="BP63" s="288"/>
      <c r="BQ63" s="289"/>
      <c r="BR63" s="289"/>
      <c r="BS63" s="290"/>
      <c r="BT63" s="290"/>
      <c r="BU63" s="285"/>
      <c r="BV63" s="285"/>
      <c r="BW63" s="285"/>
      <c r="BX63" s="285"/>
      <c r="BY63" s="285"/>
      <c r="BZ63" s="288"/>
      <c r="CA63" s="288"/>
      <c r="CB63" s="288"/>
      <c r="CC63" s="288"/>
      <c r="CD63" s="288"/>
      <c r="CE63" s="285"/>
      <c r="CF63" s="285"/>
      <c r="CG63" s="285"/>
      <c r="CH63" s="285"/>
      <c r="CI63" s="387"/>
      <c r="CJ63" s="368"/>
      <c r="CK63" s="237" t="str">
        <f>IF(DOB!C63="","",DOB!C63)</f>
        <v/>
      </c>
      <c r="CL63" s="299"/>
      <c r="CM63" s="249"/>
      <c r="CN63" s="249"/>
      <c r="CO63" s="526">
        <f t="shared" si="3"/>
        <v>10</v>
      </c>
      <c r="CP63" s="516"/>
      <c r="CQ63" s="526">
        <f t="shared" si="4"/>
        <v>22</v>
      </c>
      <c r="CR63" s="527"/>
      <c r="CS63" s="526">
        <f t="shared" si="5"/>
        <v>25</v>
      </c>
      <c r="CT63" s="527"/>
      <c r="CU63" s="526">
        <f t="shared" si="6"/>
        <v>26</v>
      </c>
      <c r="CV63" s="527"/>
      <c r="CW63" s="526" t="str">
        <f t="shared" si="7"/>
        <v/>
      </c>
      <c r="CX63" s="527"/>
      <c r="CY63" s="526" t="str">
        <f t="shared" si="8"/>
        <v/>
      </c>
      <c r="CZ63" s="527"/>
      <c r="DA63" s="526" t="str">
        <f t="shared" si="9"/>
        <v/>
      </c>
      <c r="DB63" s="527"/>
      <c r="DC63" s="526" t="str">
        <f t="shared" si="10"/>
        <v/>
      </c>
      <c r="DD63" s="527"/>
      <c r="DE63" s="526" t="str">
        <f t="shared" si="11"/>
        <v/>
      </c>
      <c r="DF63" s="527"/>
      <c r="DG63" s="526" t="str">
        <f t="shared" si="12"/>
        <v/>
      </c>
      <c r="DH63" s="527"/>
      <c r="DI63" s="526" t="str">
        <f t="shared" si="12"/>
        <v/>
      </c>
      <c r="DJ63" s="527"/>
      <c r="DK63" s="526" t="str">
        <f t="shared" si="12"/>
        <v/>
      </c>
      <c r="DL63" s="527"/>
      <c r="DM63" s="528"/>
      <c r="DN63" s="529">
        <f t="shared" si="16"/>
        <v>32</v>
      </c>
      <c r="DO63" s="530" t="str">
        <f t="shared" si="16"/>
        <v/>
      </c>
      <c r="DP63" s="303">
        <f t="shared" si="22"/>
        <v>57</v>
      </c>
      <c r="DQ63" s="530" t="str">
        <f t="shared" si="22"/>
        <v/>
      </c>
      <c r="DR63" s="303">
        <f t="shared" si="22"/>
        <v>83</v>
      </c>
      <c r="DS63" s="530" t="str">
        <f t="shared" si="22"/>
        <v/>
      </c>
      <c r="DT63" s="303" t="str">
        <f t="shared" si="22"/>
        <v/>
      </c>
      <c r="DU63" s="530" t="str">
        <f t="shared" si="22"/>
        <v/>
      </c>
      <c r="DV63" s="303" t="str">
        <f t="shared" si="22"/>
        <v/>
      </c>
      <c r="DW63" s="530" t="str">
        <f t="shared" si="22"/>
        <v/>
      </c>
      <c r="DX63" s="303" t="str">
        <f t="shared" si="22"/>
        <v/>
      </c>
      <c r="DY63" s="530" t="str">
        <f t="shared" si="22"/>
        <v/>
      </c>
      <c r="DZ63" s="303" t="str">
        <f t="shared" si="22"/>
        <v/>
      </c>
      <c r="EA63" s="530" t="str">
        <f t="shared" si="22"/>
        <v/>
      </c>
      <c r="EB63" s="303" t="str">
        <f t="shared" si="22"/>
        <v/>
      </c>
      <c r="EC63" s="530" t="str">
        <f t="shared" si="22"/>
        <v/>
      </c>
      <c r="ED63" s="303" t="str">
        <f t="shared" si="22"/>
        <v/>
      </c>
      <c r="EE63" s="530" t="str">
        <f t="shared" si="20"/>
        <v/>
      </c>
      <c r="EF63" s="303" t="str">
        <f t="shared" si="18"/>
        <v/>
      </c>
      <c r="EG63" s="530" t="str">
        <f t="shared" si="18"/>
        <v/>
      </c>
      <c r="EH63" s="303" t="str">
        <f t="shared" si="18"/>
        <v/>
      </c>
      <c r="EI63" s="531" t="str">
        <f t="shared" si="13"/>
        <v/>
      </c>
      <c r="EJ63" s="10"/>
      <c r="EK63" s="10"/>
      <c r="EL63" s="10"/>
    </row>
    <row r="64" spans="1:142" s="16" customFormat="1" ht="18" customHeight="1">
      <c r="A64" s="389">
        <v>58</v>
      </c>
      <c r="B64" s="248"/>
      <c r="C64" s="84"/>
      <c r="D64" s="86"/>
      <c r="E64" s="202"/>
      <c r="F64" s="85"/>
      <c r="G64" s="507"/>
      <c r="H64" s="360" t="str">
        <f t="shared" si="19"/>
        <v/>
      </c>
      <c r="I64" s="78"/>
      <c r="J64" s="87"/>
      <c r="K64" s="78"/>
      <c r="L64" s="405"/>
      <c r="M64" s="405"/>
      <c r="N64" s="405"/>
      <c r="O64" s="405"/>
      <c r="P64" s="405"/>
      <c r="Q64" s="405"/>
      <c r="R64" s="285"/>
      <c r="S64" s="285"/>
      <c r="T64" s="285"/>
      <c r="U64" s="285"/>
      <c r="V64" s="288"/>
      <c r="W64" s="288"/>
      <c r="X64" s="288"/>
      <c r="Y64" s="288"/>
      <c r="Z64" s="288"/>
      <c r="AA64" s="288"/>
      <c r="AB64" s="289"/>
      <c r="AC64" s="289"/>
      <c r="AD64" s="290"/>
      <c r="AE64" s="290"/>
      <c r="AF64" s="285"/>
      <c r="AG64" s="285"/>
      <c r="AH64" s="285"/>
      <c r="AI64" s="285"/>
      <c r="AJ64" s="285"/>
      <c r="AK64" s="285"/>
      <c r="AL64" s="285"/>
      <c r="AM64" s="285"/>
      <c r="AN64" s="285"/>
      <c r="AO64" s="285"/>
      <c r="AP64" s="285"/>
      <c r="AQ64" s="288"/>
      <c r="AR64" s="288"/>
      <c r="AS64" s="288"/>
      <c r="AT64" s="288"/>
      <c r="AU64" s="288"/>
      <c r="AV64" s="288"/>
      <c r="AW64" s="289"/>
      <c r="AX64" s="289"/>
      <c r="AY64" s="290"/>
      <c r="AZ64" s="290"/>
      <c r="BA64" s="285"/>
      <c r="BB64" s="285"/>
      <c r="BC64" s="285"/>
      <c r="BD64" s="285"/>
      <c r="BE64" s="285"/>
      <c r="BF64" s="285"/>
      <c r="BG64" s="285"/>
      <c r="BH64" s="285"/>
      <c r="BI64" s="285"/>
      <c r="BJ64" s="285"/>
      <c r="BK64" s="288"/>
      <c r="BL64" s="288"/>
      <c r="BM64" s="288"/>
      <c r="BN64" s="288"/>
      <c r="BO64" s="288"/>
      <c r="BP64" s="288"/>
      <c r="BQ64" s="289"/>
      <c r="BR64" s="289"/>
      <c r="BS64" s="290"/>
      <c r="BT64" s="290"/>
      <c r="BU64" s="285"/>
      <c r="BV64" s="285"/>
      <c r="BW64" s="285"/>
      <c r="BX64" s="285"/>
      <c r="BY64" s="285"/>
      <c r="BZ64" s="288"/>
      <c r="CA64" s="288"/>
      <c r="CB64" s="288"/>
      <c r="CC64" s="288"/>
      <c r="CD64" s="288"/>
      <c r="CE64" s="285"/>
      <c r="CF64" s="285"/>
      <c r="CG64" s="285"/>
      <c r="CH64" s="285"/>
      <c r="CI64" s="387"/>
      <c r="CJ64" s="368"/>
      <c r="CK64" s="237" t="str">
        <f>IF(DOB!C64="","",DOB!C64)</f>
        <v/>
      </c>
      <c r="CL64" s="299"/>
      <c r="CM64" s="249"/>
      <c r="CN64" s="249"/>
      <c r="CO64" s="526">
        <f t="shared" si="3"/>
        <v>10</v>
      </c>
      <c r="CP64" s="516"/>
      <c r="CQ64" s="526">
        <f t="shared" si="4"/>
        <v>22</v>
      </c>
      <c r="CR64" s="527"/>
      <c r="CS64" s="526">
        <f t="shared" si="5"/>
        <v>25</v>
      </c>
      <c r="CT64" s="527"/>
      <c r="CU64" s="526">
        <f t="shared" si="6"/>
        <v>26</v>
      </c>
      <c r="CV64" s="527"/>
      <c r="CW64" s="526" t="str">
        <f t="shared" si="7"/>
        <v/>
      </c>
      <c r="CX64" s="527"/>
      <c r="CY64" s="526" t="str">
        <f t="shared" si="8"/>
        <v/>
      </c>
      <c r="CZ64" s="527"/>
      <c r="DA64" s="526" t="str">
        <f t="shared" si="9"/>
        <v/>
      </c>
      <c r="DB64" s="527"/>
      <c r="DC64" s="526" t="str">
        <f t="shared" si="10"/>
        <v/>
      </c>
      <c r="DD64" s="527"/>
      <c r="DE64" s="526" t="str">
        <f t="shared" si="11"/>
        <v/>
      </c>
      <c r="DF64" s="527"/>
      <c r="DG64" s="526" t="str">
        <f t="shared" si="12"/>
        <v/>
      </c>
      <c r="DH64" s="527"/>
      <c r="DI64" s="526" t="str">
        <f t="shared" si="12"/>
        <v/>
      </c>
      <c r="DJ64" s="527"/>
      <c r="DK64" s="526" t="str">
        <f t="shared" si="12"/>
        <v/>
      </c>
      <c r="DL64" s="527"/>
      <c r="DM64" s="528"/>
      <c r="DN64" s="529">
        <f t="shared" si="16"/>
        <v>32</v>
      </c>
      <c r="DO64" s="530" t="str">
        <f t="shared" si="16"/>
        <v/>
      </c>
      <c r="DP64" s="303">
        <f t="shared" si="22"/>
        <v>57</v>
      </c>
      <c r="DQ64" s="530" t="str">
        <f t="shared" si="22"/>
        <v/>
      </c>
      <c r="DR64" s="303">
        <f t="shared" si="22"/>
        <v>83</v>
      </c>
      <c r="DS64" s="530" t="str">
        <f t="shared" si="22"/>
        <v/>
      </c>
      <c r="DT64" s="303" t="str">
        <f t="shared" si="22"/>
        <v/>
      </c>
      <c r="DU64" s="530" t="str">
        <f t="shared" si="22"/>
        <v/>
      </c>
      <c r="DV64" s="303" t="str">
        <f t="shared" si="22"/>
        <v/>
      </c>
      <c r="DW64" s="530" t="str">
        <f t="shared" si="22"/>
        <v/>
      </c>
      <c r="DX64" s="303" t="str">
        <f t="shared" si="22"/>
        <v/>
      </c>
      <c r="DY64" s="530" t="str">
        <f t="shared" si="22"/>
        <v/>
      </c>
      <c r="DZ64" s="303" t="str">
        <f t="shared" si="22"/>
        <v/>
      </c>
      <c r="EA64" s="530" t="str">
        <f t="shared" si="22"/>
        <v/>
      </c>
      <c r="EB64" s="303" t="str">
        <f t="shared" si="22"/>
        <v/>
      </c>
      <c r="EC64" s="530" t="str">
        <f t="shared" si="22"/>
        <v/>
      </c>
      <c r="ED64" s="303" t="str">
        <f t="shared" si="22"/>
        <v/>
      </c>
      <c r="EE64" s="530" t="str">
        <f t="shared" si="20"/>
        <v/>
      </c>
      <c r="EF64" s="303" t="str">
        <f t="shared" si="18"/>
        <v/>
      </c>
      <c r="EG64" s="530" t="str">
        <f t="shared" si="18"/>
        <v/>
      </c>
      <c r="EH64" s="303" t="str">
        <f t="shared" si="18"/>
        <v/>
      </c>
      <c r="EI64" s="531" t="str">
        <f t="shared" si="13"/>
        <v/>
      </c>
      <c r="EJ64" s="10"/>
      <c r="EK64" s="10"/>
      <c r="EL64" s="10"/>
    </row>
    <row r="65" spans="1:142" s="16" customFormat="1" ht="18" customHeight="1">
      <c r="A65" s="389">
        <v>59</v>
      </c>
      <c r="B65" s="248"/>
      <c r="C65" s="84"/>
      <c r="D65" s="86"/>
      <c r="E65" s="202"/>
      <c r="F65" s="85"/>
      <c r="G65" s="507"/>
      <c r="H65" s="360" t="str">
        <f t="shared" si="19"/>
        <v/>
      </c>
      <c r="I65" s="78"/>
      <c r="J65" s="87"/>
      <c r="K65" s="78"/>
      <c r="L65" s="405"/>
      <c r="M65" s="405"/>
      <c r="N65" s="405"/>
      <c r="O65" s="405"/>
      <c r="P65" s="405"/>
      <c r="Q65" s="405"/>
      <c r="R65" s="285"/>
      <c r="S65" s="285"/>
      <c r="T65" s="285"/>
      <c r="U65" s="285"/>
      <c r="V65" s="288"/>
      <c r="W65" s="288"/>
      <c r="X65" s="288"/>
      <c r="Y65" s="288"/>
      <c r="Z65" s="288"/>
      <c r="AA65" s="288"/>
      <c r="AB65" s="289"/>
      <c r="AC65" s="289"/>
      <c r="AD65" s="290"/>
      <c r="AE65" s="290"/>
      <c r="AF65" s="285"/>
      <c r="AG65" s="285"/>
      <c r="AH65" s="285"/>
      <c r="AI65" s="285"/>
      <c r="AJ65" s="285"/>
      <c r="AK65" s="285"/>
      <c r="AL65" s="285"/>
      <c r="AM65" s="285"/>
      <c r="AN65" s="285"/>
      <c r="AO65" s="285"/>
      <c r="AP65" s="285"/>
      <c r="AQ65" s="288"/>
      <c r="AR65" s="288"/>
      <c r="AS65" s="288"/>
      <c r="AT65" s="288"/>
      <c r="AU65" s="288"/>
      <c r="AV65" s="288"/>
      <c r="AW65" s="289"/>
      <c r="AX65" s="289"/>
      <c r="AY65" s="290"/>
      <c r="AZ65" s="290"/>
      <c r="BA65" s="285"/>
      <c r="BB65" s="285"/>
      <c r="BC65" s="285"/>
      <c r="BD65" s="285"/>
      <c r="BE65" s="285"/>
      <c r="BF65" s="285"/>
      <c r="BG65" s="285"/>
      <c r="BH65" s="285"/>
      <c r="BI65" s="285"/>
      <c r="BJ65" s="285"/>
      <c r="BK65" s="288"/>
      <c r="BL65" s="288"/>
      <c r="BM65" s="288"/>
      <c r="BN65" s="288"/>
      <c r="BO65" s="288"/>
      <c r="BP65" s="288"/>
      <c r="BQ65" s="289"/>
      <c r="BR65" s="289"/>
      <c r="BS65" s="290"/>
      <c r="BT65" s="290"/>
      <c r="BU65" s="285"/>
      <c r="BV65" s="285"/>
      <c r="BW65" s="285"/>
      <c r="BX65" s="285"/>
      <c r="BY65" s="285"/>
      <c r="BZ65" s="288"/>
      <c r="CA65" s="288"/>
      <c r="CB65" s="288"/>
      <c r="CC65" s="288"/>
      <c r="CD65" s="288"/>
      <c r="CE65" s="285"/>
      <c r="CF65" s="285"/>
      <c r="CG65" s="285"/>
      <c r="CH65" s="285"/>
      <c r="CI65" s="387"/>
      <c r="CJ65" s="368"/>
      <c r="CK65" s="237" t="str">
        <f>IF(DOB!C65="","",DOB!C65)</f>
        <v/>
      </c>
      <c r="CL65" s="299"/>
      <c r="CM65" s="249"/>
      <c r="CN65" s="249"/>
      <c r="CO65" s="526">
        <f t="shared" si="3"/>
        <v>10</v>
      </c>
      <c r="CP65" s="516"/>
      <c r="CQ65" s="526">
        <f t="shared" si="4"/>
        <v>22</v>
      </c>
      <c r="CR65" s="527"/>
      <c r="CS65" s="526">
        <f t="shared" si="5"/>
        <v>25</v>
      </c>
      <c r="CT65" s="527"/>
      <c r="CU65" s="526">
        <f t="shared" si="6"/>
        <v>26</v>
      </c>
      <c r="CV65" s="527"/>
      <c r="CW65" s="526" t="str">
        <f t="shared" si="7"/>
        <v/>
      </c>
      <c r="CX65" s="527"/>
      <c r="CY65" s="526" t="str">
        <f t="shared" si="8"/>
        <v/>
      </c>
      <c r="CZ65" s="527"/>
      <c r="DA65" s="526" t="str">
        <f t="shared" si="9"/>
        <v/>
      </c>
      <c r="DB65" s="527"/>
      <c r="DC65" s="526" t="str">
        <f t="shared" si="10"/>
        <v/>
      </c>
      <c r="DD65" s="527"/>
      <c r="DE65" s="526" t="str">
        <f t="shared" si="11"/>
        <v/>
      </c>
      <c r="DF65" s="527"/>
      <c r="DG65" s="526" t="str">
        <f t="shared" si="12"/>
        <v/>
      </c>
      <c r="DH65" s="527"/>
      <c r="DI65" s="526" t="str">
        <f t="shared" si="12"/>
        <v/>
      </c>
      <c r="DJ65" s="527"/>
      <c r="DK65" s="526" t="str">
        <f t="shared" si="12"/>
        <v/>
      </c>
      <c r="DL65" s="527"/>
      <c r="DM65" s="528"/>
      <c r="DN65" s="529">
        <f t="shared" si="16"/>
        <v>32</v>
      </c>
      <c r="DO65" s="530" t="str">
        <f t="shared" si="16"/>
        <v/>
      </c>
      <c r="DP65" s="303">
        <f t="shared" si="22"/>
        <v>57</v>
      </c>
      <c r="DQ65" s="530" t="str">
        <f t="shared" si="22"/>
        <v/>
      </c>
      <c r="DR65" s="303">
        <f t="shared" si="22"/>
        <v>83</v>
      </c>
      <c r="DS65" s="530" t="str">
        <f t="shared" si="22"/>
        <v/>
      </c>
      <c r="DT65" s="303" t="str">
        <f t="shared" si="22"/>
        <v/>
      </c>
      <c r="DU65" s="530" t="str">
        <f t="shared" si="22"/>
        <v/>
      </c>
      <c r="DV65" s="303" t="str">
        <f t="shared" si="22"/>
        <v/>
      </c>
      <c r="DW65" s="530" t="str">
        <f t="shared" si="22"/>
        <v/>
      </c>
      <c r="DX65" s="303" t="str">
        <f t="shared" si="22"/>
        <v/>
      </c>
      <c r="DY65" s="530" t="str">
        <f t="shared" si="22"/>
        <v/>
      </c>
      <c r="DZ65" s="303" t="str">
        <f t="shared" si="22"/>
        <v/>
      </c>
      <c r="EA65" s="530" t="str">
        <f t="shared" si="22"/>
        <v/>
      </c>
      <c r="EB65" s="303" t="str">
        <f t="shared" si="22"/>
        <v/>
      </c>
      <c r="EC65" s="530" t="str">
        <f t="shared" si="22"/>
        <v/>
      </c>
      <c r="ED65" s="303" t="str">
        <f t="shared" si="22"/>
        <v/>
      </c>
      <c r="EE65" s="530" t="str">
        <f t="shared" si="20"/>
        <v/>
      </c>
      <c r="EF65" s="303" t="str">
        <f t="shared" si="18"/>
        <v/>
      </c>
      <c r="EG65" s="530" t="str">
        <f t="shared" si="18"/>
        <v/>
      </c>
      <c r="EH65" s="303" t="str">
        <f t="shared" si="18"/>
        <v/>
      </c>
      <c r="EI65" s="531" t="str">
        <f t="shared" si="13"/>
        <v/>
      </c>
      <c r="EJ65" s="10"/>
      <c r="EK65" s="10"/>
      <c r="EL65" s="10"/>
    </row>
    <row r="66" spans="1:142" s="16" customFormat="1" ht="18" customHeight="1">
      <c r="A66" s="389">
        <v>60</v>
      </c>
      <c r="B66" s="248"/>
      <c r="C66" s="84"/>
      <c r="D66" s="86"/>
      <c r="E66" s="202"/>
      <c r="F66" s="85"/>
      <c r="G66" s="507"/>
      <c r="H66" s="360" t="str">
        <f t="shared" si="19"/>
        <v/>
      </c>
      <c r="I66" s="78"/>
      <c r="J66" s="87"/>
      <c r="K66" s="78"/>
      <c r="L66" s="405"/>
      <c r="M66" s="405"/>
      <c r="N66" s="405"/>
      <c r="O66" s="405"/>
      <c r="P66" s="405"/>
      <c r="Q66" s="405"/>
      <c r="R66" s="285"/>
      <c r="S66" s="285"/>
      <c r="T66" s="285"/>
      <c r="U66" s="285"/>
      <c r="V66" s="288"/>
      <c r="W66" s="288"/>
      <c r="X66" s="288"/>
      <c r="Y66" s="288"/>
      <c r="Z66" s="288"/>
      <c r="AA66" s="288"/>
      <c r="AB66" s="289"/>
      <c r="AC66" s="289"/>
      <c r="AD66" s="290"/>
      <c r="AE66" s="290"/>
      <c r="AF66" s="285"/>
      <c r="AG66" s="285"/>
      <c r="AH66" s="285"/>
      <c r="AI66" s="285"/>
      <c r="AJ66" s="285"/>
      <c r="AK66" s="285"/>
      <c r="AL66" s="285"/>
      <c r="AM66" s="285"/>
      <c r="AN66" s="285"/>
      <c r="AO66" s="285"/>
      <c r="AP66" s="285"/>
      <c r="AQ66" s="288"/>
      <c r="AR66" s="288"/>
      <c r="AS66" s="288"/>
      <c r="AT66" s="288"/>
      <c r="AU66" s="288"/>
      <c r="AV66" s="288"/>
      <c r="AW66" s="289"/>
      <c r="AX66" s="289"/>
      <c r="AY66" s="290"/>
      <c r="AZ66" s="290"/>
      <c r="BA66" s="285"/>
      <c r="BB66" s="285"/>
      <c r="BC66" s="285"/>
      <c r="BD66" s="285"/>
      <c r="BE66" s="285"/>
      <c r="BF66" s="285"/>
      <c r="BG66" s="285"/>
      <c r="BH66" s="285"/>
      <c r="BI66" s="285"/>
      <c r="BJ66" s="285"/>
      <c r="BK66" s="288"/>
      <c r="BL66" s="288"/>
      <c r="BM66" s="288"/>
      <c r="BN66" s="288"/>
      <c r="BO66" s="288"/>
      <c r="BP66" s="288"/>
      <c r="BQ66" s="289"/>
      <c r="BR66" s="289"/>
      <c r="BS66" s="290"/>
      <c r="BT66" s="290"/>
      <c r="BU66" s="285"/>
      <c r="BV66" s="285"/>
      <c r="BW66" s="285"/>
      <c r="BX66" s="285"/>
      <c r="BY66" s="285"/>
      <c r="BZ66" s="288"/>
      <c r="CA66" s="288"/>
      <c r="CB66" s="288"/>
      <c r="CC66" s="288"/>
      <c r="CD66" s="288"/>
      <c r="CE66" s="285"/>
      <c r="CF66" s="285"/>
      <c r="CG66" s="285"/>
      <c r="CH66" s="285"/>
      <c r="CI66" s="387"/>
      <c r="CJ66" s="368"/>
      <c r="CK66" s="237" t="str">
        <f>IF(DOB!C66="","",DOB!C66)</f>
        <v/>
      </c>
      <c r="CL66" s="299"/>
      <c r="CM66" s="249"/>
      <c r="CN66" s="249"/>
      <c r="CO66" s="526">
        <f t="shared" si="3"/>
        <v>10</v>
      </c>
      <c r="CP66" s="516"/>
      <c r="CQ66" s="526">
        <f t="shared" si="4"/>
        <v>22</v>
      </c>
      <c r="CR66" s="527"/>
      <c r="CS66" s="526">
        <f t="shared" si="5"/>
        <v>25</v>
      </c>
      <c r="CT66" s="527"/>
      <c r="CU66" s="526">
        <f t="shared" si="6"/>
        <v>26</v>
      </c>
      <c r="CV66" s="527"/>
      <c r="CW66" s="526" t="str">
        <f t="shared" si="7"/>
        <v/>
      </c>
      <c r="CX66" s="527"/>
      <c r="CY66" s="526" t="str">
        <f t="shared" si="8"/>
        <v/>
      </c>
      <c r="CZ66" s="527"/>
      <c r="DA66" s="526" t="str">
        <f t="shared" si="9"/>
        <v/>
      </c>
      <c r="DB66" s="527"/>
      <c r="DC66" s="526" t="str">
        <f t="shared" si="10"/>
        <v/>
      </c>
      <c r="DD66" s="527"/>
      <c r="DE66" s="526" t="str">
        <f t="shared" si="11"/>
        <v/>
      </c>
      <c r="DF66" s="527"/>
      <c r="DG66" s="526" t="str">
        <f t="shared" si="12"/>
        <v/>
      </c>
      <c r="DH66" s="527"/>
      <c r="DI66" s="526" t="str">
        <f t="shared" si="12"/>
        <v/>
      </c>
      <c r="DJ66" s="527"/>
      <c r="DK66" s="526" t="str">
        <f t="shared" si="12"/>
        <v/>
      </c>
      <c r="DL66" s="527"/>
      <c r="DM66" s="528"/>
      <c r="DN66" s="529">
        <f t="shared" si="16"/>
        <v>32</v>
      </c>
      <c r="DO66" s="530" t="str">
        <f t="shared" si="16"/>
        <v/>
      </c>
      <c r="DP66" s="303">
        <f t="shared" si="22"/>
        <v>57</v>
      </c>
      <c r="DQ66" s="530" t="str">
        <f t="shared" si="22"/>
        <v/>
      </c>
      <c r="DR66" s="303">
        <f t="shared" si="22"/>
        <v>83</v>
      </c>
      <c r="DS66" s="530" t="str">
        <f t="shared" si="22"/>
        <v/>
      </c>
      <c r="DT66" s="303" t="str">
        <f t="shared" si="22"/>
        <v/>
      </c>
      <c r="DU66" s="530" t="str">
        <f t="shared" si="22"/>
        <v/>
      </c>
      <c r="DV66" s="303" t="str">
        <f t="shared" si="22"/>
        <v/>
      </c>
      <c r="DW66" s="530" t="str">
        <f t="shared" si="22"/>
        <v/>
      </c>
      <c r="DX66" s="303" t="str">
        <f t="shared" si="22"/>
        <v/>
      </c>
      <c r="DY66" s="530" t="str">
        <f t="shared" si="22"/>
        <v/>
      </c>
      <c r="DZ66" s="303" t="str">
        <f t="shared" si="22"/>
        <v/>
      </c>
      <c r="EA66" s="530" t="str">
        <f t="shared" si="22"/>
        <v/>
      </c>
      <c r="EB66" s="303" t="str">
        <f t="shared" si="22"/>
        <v/>
      </c>
      <c r="EC66" s="530" t="str">
        <f t="shared" si="22"/>
        <v/>
      </c>
      <c r="ED66" s="303" t="str">
        <f t="shared" si="22"/>
        <v/>
      </c>
      <c r="EE66" s="530" t="str">
        <f t="shared" si="20"/>
        <v/>
      </c>
      <c r="EF66" s="303" t="str">
        <f t="shared" si="18"/>
        <v/>
      </c>
      <c r="EG66" s="530" t="str">
        <f t="shared" si="18"/>
        <v/>
      </c>
      <c r="EH66" s="303" t="str">
        <f t="shared" si="18"/>
        <v/>
      </c>
      <c r="EI66" s="531" t="str">
        <f t="shared" si="13"/>
        <v/>
      </c>
      <c r="EJ66" s="10"/>
      <c r="EK66" s="10"/>
      <c r="EL66" s="10"/>
    </row>
    <row r="67" spans="1:142" s="16" customFormat="1" ht="18" customHeight="1">
      <c r="A67" s="389">
        <v>61</v>
      </c>
      <c r="B67" s="248"/>
      <c r="C67" s="84"/>
      <c r="D67" s="86"/>
      <c r="E67" s="202"/>
      <c r="F67" s="85"/>
      <c r="G67" s="507"/>
      <c r="H67" s="360" t="str">
        <f t="shared" si="19"/>
        <v/>
      </c>
      <c r="I67" s="78"/>
      <c r="J67" s="87"/>
      <c r="K67" s="78"/>
      <c r="L67" s="405"/>
      <c r="M67" s="405"/>
      <c r="N67" s="405"/>
      <c r="O67" s="405"/>
      <c r="P67" s="405"/>
      <c r="Q67" s="405"/>
      <c r="R67" s="285"/>
      <c r="S67" s="285"/>
      <c r="T67" s="285"/>
      <c r="U67" s="285"/>
      <c r="V67" s="288"/>
      <c r="W67" s="288"/>
      <c r="X67" s="288"/>
      <c r="Y67" s="288"/>
      <c r="Z67" s="288"/>
      <c r="AA67" s="288"/>
      <c r="AB67" s="289"/>
      <c r="AC67" s="289"/>
      <c r="AD67" s="290"/>
      <c r="AE67" s="290"/>
      <c r="AF67" s="285"/>
      <c r="AG67" s="285"/>
      <c r="AH67" s="285"/>
      <c r="AI67" s="285"/>
      <c r="AJ67" s="285"/>
      <c r="AK67" s="285"/>
      <c r="AL67" s="285"/>
      <c r="AM67" s="285"/>
      <c r="AN67" s="285"/>
      <c r="AO67" s="285"/>
      <c r="AP67" s="285"/>
      <c r="AQ67" s="288"/>
      <c r="AR67" s="288"/>
      <c r="AS67" s="288"/>
      <c r="AT67" s="288"/>
      <c r="AU67" s="288"/>
      <c r="AV67" s="288"/>
      <c r="AW67" s="289"/>
      <c r="AX67" s="289"/>
      <c r="AY67" s="290"/>
      <c r="AZ67" s="290"/>
      <c r="BA67" s="285"/>
      <c r="BB67" s="285"/>
      <c r="BC67" s="285"/>
      <c r="BD67" s="285"/>
      <c r="BE67" s="285"/>
      <c r="BF67" s="285"/>
      <c r="BG67" s="285"/>
      <c r="BH67" s="285"/>
      <c r="BI67" s="285"/>
      <c r="BJ67" s="285"/>
      <c r="BK67" s="288"/>
      <c r="BL67" s="288"/>
      <c r="BM67" s="288"/>
      <c r="BN67" s="288"/>
      <c r="BO67" s="288"/>
      <c r="BP67" s="288"/>
      <c r="BQ67" s="289"/>
      <c r="BR67" s="289"/>
      <c r="BS67" s="290"/>
      <c r="BT67" s="290"/>
      <c r="BU67" s="285"/>
      <c r="BV67" s="285"/>
      <c r="BW67" s="285"/>
      <c r="BX67" s="285"/>
      <c r="BY67" s="285"/>
      <c r="BZ67" s="288"/>
      <c r="CA67" s="288"/>
      <c r="CB67" s="288"/>
      <c r="CC67" s="288"/>
      <c r="CD67" s="288"/>
      <c r="CE67" s="285"/>
      <c r="CF67" s="285"/>
      <c r="CG67" s="285"/>
      <c r="CH67" s="285"/>
      <c r="CI67" s="387"/>
      <c r="CJ67" s="368"/>
      <c r="CK67" s="237" t="str">
        <f>IF(DOB!C67="","",DOB!C67)</f>
        <v/>
      </c>
      <c r="CL67" s="299"/>
      <c r="CM67" s="249"/>
      <c r="CN67" s="249"/>
      <c r="CO67" s="526">
        <f t="shared" si="3"/>
        <v>10</v>
      </c>
      <c r="CP67" s="516"/>
      <c r="CQ67" s="526">
        <f t="shared" si="4"/>
        <v>22</v>
      </c>
      <c r="CR67" s="527"/>
      <c r="CS67" s="526">
        <f t="shared" si="5"/>
        <v>25</v>
      </c>
      <c r="CT67" s="527"/>
      <c r="CU67" s="526">
        <f t="shared" si="6"/>
        <v>26</v>
      </c>
      <c r="CV67" s="527"/>
      <c r="CW67" s="526" t="str">
        <f t="shared" si="7"/>
        <v/>
      </c>
      <c r="CX67" s="527"/>
      <c r="CY67" s="526" t="str">
        <f t="shared" si="8"/>
        <v/>
      </c>
      <c r="CZ67" s="527"/>
      <c r="DA67" s="526" t="str">
        <f t="shared" si="9"/>
        <v/>
      </c>
      <c r="DB67" s="527"/>
      <c r="DC67" s="526" t="str">
        <f t="shared" si="10"/>
        <v/>
      </c>
      <c r="DD67" s="527"/>
      <c r="DE67" s="526" t="str">
        <f t="shared" si="11"/>
        <v/>
      </c>
      <c r="DF67" s="527"/>
      <c r="DG67" s="526" t="str">
        <f t="shared" si="12"/>
        <v/>
      </c>
      <c r="DH67" s="527"/>
      <c r="DI67" s="526" t="str">
        <f t="shared" si="12"/>
        <v/>
      </c>
      <c r="DJ67" s="527"/>
      <c r="DK67" s="526" t="str">
        <f t="shared" si="12"/>
        <v/>
      </c>
      <c r="DL67" s="527"/>
      <c r="DM67" s="528"/>
      <c r="DN67" s="529">
        <f t="shared" si="16"/>
        <v>32</v>
      </c>
      <c r="DO67" s="530" t="str">
        <f t="shared" si="16"/>
        <v/>
      </c>
      <c r="DP67" s="303">
        <f t="shared" si="22"/>
        <v>57</v>
      </c>
      <c r="DQ67" s="530" t="str">
        <f t="shared" si="22"/>
        <v/>
      </c>
      <c r="DR67" s="303">
        <f t="shared" si="22"/>
        <v>83</v>
      </c>
      <c r="DS67" s="530" t="str">
        <f t="shared" si="22"/>
        <v/>
      </c>
      <c r="DT67" s="303" t="str">
        <f t="shared" si="22"/>
        <v/>
      </c>
      <c r="DU67" s="530" t="str">
        <f t="shared" si="22"/>
        <v/>
      </c>
      <c r="DV67" s="303" t="str">
        <f t="shared" si="22"/>
        <v/>
      </c>
      <c r="DW67" s="530" t="str">
        <f t="shared" si="22"/>
        <v/>
      </c>
      <c r="DX67" s="303" t="str">
        <f t="shared" si="22"/>
        <v/>
      </c>
      <c r="DY67" s="530" t="str">
        <f t="shared" si="22"/>
        <v/>
      </c>
      <c r="DZ67" s="303" t="str">
        <f t="shared" si="22"/>
        <v/>
      </c>
      <c r="EA67" s="530" t="str">
        <f t="shared" si="22"/>
        <v/>
      </c>
      <c r="EB67" s="303" t="str">
        <f t="shared" si="22"/>
        <v/>
      </c>
      <c r="EC67" s="530" t="str">
        <f t="shared" si="22"/>
        <v/>
      </c>
      <c r="ED67" s="303" t="str">
        <f t="shared" si="22"/>
        <v/>
      </c>
      <c r="EE67" s="530" t="str">
        <f t="shared" si="20"/>
        <v/>
      </c>
      <c r="EF67" s="303" t="str">
        <f t="shared" si="18"/>
        <v/>
      </c>
      <c r="EG67" s="530" t="str">
        <f t="shared" si="18"/>
        <v/>
      </c>
      <c r="EH67" s="303" t="str">
        <f t="shared" si="18"/>
        <v/>
      </c>
      <c r="EI67" s="531" t="str">
        <f t="shared" si="13"/>
        <v/>
      </c>
      <c r="EJ67" s="10"/>
      <c r="EK67" s="10"/>
      <c r="EL67" s="10"/>
    </row>
    <row r="68" spans="1:142" s="16" customFormat="1" ht="18" customHeight="1">
      <c r="A68" s="389">
        <v>62</v>
      </c>
      <c r="B68" s="248"/>
      <c r="C68" s="84"/>
      <c r="D68" s="86"/>
      <c r="E68" s="202"/>
      <c r="F68" s="85"/>
      <c r="G68" s="507"/>
      <c r="H68" s="360" t="str">
        <f t="shared" si="19"/>
        <v/>
      </c>
      <c r="I68" s="78"/>
      <c r="J68" s="87"/>
      <c r="K68" s="78"/>
      <c r="L68" s="405"/>
      <c r="M68" s="405"/>
      <c r="N68" s="405"/>
      <c r="O68" s="405"/>
      <c r="P68" s="405"/>
      <c r="Q68" s="405"/>
      <c r="R68" s="285"/>
      <c r="S68" s="285"/>
      <c r="T68" s="285"/>
      <c r="U68" s="285"/>
      <c r="V68" s="288"/>
      <c r="W68" s="288"/>
      <c r="X68" s="288"/>
      <c r="Y68" s="288"/>
      <c r="Z68" s="288"/>
      <c r="AA68" s="288"/>
      <c r="AB68" s="289"/>
      <c r="AC68" s="289"/>
      <c r="AD68" s="290"/>
      <c r="AE68" s="290"/>
      <c r="AF68" s="285"/>
      <c r="AG68" s="285"/>
      <c r="AH68" s="285"/>
      <c r="AI68" s="285"/>
      <c r="AJ68" s="285"/>
      <c r="AK68" s="285"/>
      <c r="AL68" s="285"/>
      <c r="AM68" s="285"/>
      <c r="AN68" s="285"/>
      <c r="AO68" s="285"/>
      <c r="AP68" s="285"/>
      <c r="AQ68" s="288"/>
      <c r="AR68" s="288"/>
      <c r="AS68" s="288"/>
      <c r="AT68" s="288"/>
      <c r="AU68" s="288"/>
      <c r="AV68" s="288"/>
      <c r="AW68" s="289"/>
      <c r="AX68" s="289"/>
      <c r="AY68" s="290"/>
      <c r="AZ68" s="290"/>
      <c r="BA68" s="285"/>
      <c r="BB68" s="285"/>
      <c r="BC68" s="285"/>
      <c r="BD68" s="285"/>
      <c r="BE68" s="285"/>
      <c r="BF68" s="285"/>
      <c r="BG68" s="285"/>
      <c r="BH68" s="285"/>
      <c r="BI68" s="285"/>
      <c r="BJ68" s="285"/>
      <c r="BK68" s="288"/>
      <c r="BL68" s="288"/>
      <c r="BM68" s="288"/>
      <c r="BN68" s="288"/>
      <c r="BO68" s="288"/>
      <c r="BP68" s="288"/>
      <c r="BQ68" s="289"/>
      <c r="BR68" s="289"/>
      <c r="BS68" s="290"/>
      <c r="BT68" s="290"/>
      <c r="BU68" s="285"/>
      <c r="BV68" s="285"/>
      <c r="BW68" s="285"/>
      <c r="BX68" s="285"/>
      <c r="BY68" s="285"/>
      <c r="BZ68" s="288"/>
      <c r="CA68" s="288"/>
      <c r="CB68" s="288"/>
      <c r="CC68" s="288"/>
      <c r="CD68" s="288"/>
      <c r="CE68" s="285"/>
      <c r="CF68" s="285"/>
      <c r="CG68" s="285"/>
      <c r="CH68" s="285"/>
      <c r="CI68" s="387"/>
      <c r="CJ68" s="368"/>
      <c r="CK68" s="237" t="str">
        <f>IF(DOB!C68="","",DOB!C68)</f>
        <v/>
      </c>
      <c r="CL68" s="299"/>
      <c r="CM68" s="249"/>
      <c r="CN68" s="249"/>
      <c r="CO68" s="526">
        <f t="shared" si="3"/>
        <v>10</v>
      </c>
      <c r="CP68" s="516"/>
      <c r="CQ68" s="526">
        <f t="shared" si="4"/>
        <v>22</v>
      </c>
      <c r="CR68" s="527"/>
      <c r="CS68" s="526">
        <f t="shared" si="5"/>
        <v>25</v>
      </c>
      <c r="CT68" s="527"/>
      <c r="CU68" s="526">
        <f t="shared" si="6"/>
        <v>26</v>
      </c>
      <c r="CV68" s="527"/>
      <c r="CW68" s="526" t="str">
        <f t="shared" si="7"/>
        <v/>
      </c>
      <c r="CX68" s="527"/>
      <c r="CY68" s="526" t="str">
        <f t="shared" si="8"/>
        <v/>
      </c>
      <c r="CZ68" s="527"/>
      <c r="DA68" s="526" t="str">
        <f t="shared" si="9"/>
        <v/>
      </c>
      <c r="DB68" s="527"/>
      <c r="DC68" s="526" t="str">
        <f t="shared" si="10"/>
        <v/>
      </c>
      <c r="DD68" s="527"/>
      <c r="DE68" s="526" t="str">
        <f t="shared" si="11"/>
        <v/>
      </c>
      <c r="DF68" s="527"/>
      <c r="DG68" s="526" t="str">
        <f t="shared" si="12"/>
        <v/>
      </c>
      <c r="DH68" s="527"/>
      <c r="DI68" s="526" t="str">
        <f t="shared" si="12"/>
        <v/>
      </c>
      <c r="DJ68" s="527"/>
      <c r="DK68" s="526" t="str">
        <f t="shared" si="12"/>
        <v/>
      </c>
      <c r="DL68" s="527"/>
      <c r="DM68" s="528"/>
      <c r="DN68" s="529">
        <f t="shared" si="16"/>
        <v>32</v>
      </c>
      <c r="DO68" s="530" t="str">
        <f t="shared" si="16"/>
        <v/>
      </c>
      <c r="DP68" s="303">
        <f t="shared" si="22"/>
        <v>57</v>
      </c>
      <c r="DQ68" s="530" t="str">
        <f t="shared" si="22"/>
        <v/>
      </c>
      <c r="DR68" s="303">
        <f t="shared" si="22"/>
        <v>83</v>
      </c>
      <c r="DS68" s="530" t="str">
        <f t="shared" si="22"/>
        <v/>
      </c>
      <c r="DT68" s="303" t="str">
        <f t="shared" si="22"/>
        <v/>
      </c>
      <c r="DU68" s="530" t="str">
        <f t="shared" si="22"/>
        <v/>
      </c>
      <c r="DV68" s="303" t="str">
        <f t="shared" si="22"/>
        <v/>
      </c>
      <c r="DW68" s="530" t="str">
        <f t="shared" si="22"/>
        <v/>
      </c>
      <c r="DX68" s="303" t="str">
        <f t="shared" si="22"/>
        <v/>
      </c>
      <c r="DY68" s="530" t="str">
        <f t="shared" si="22"/>
        <v/>
      </c>
      <c r="DZ68" s="303" t="str">
        <f t="shared" si="22"/>
        <v/>
      </c>
      <c r="EA68" s="530" t="str">
        <f t="shared" si="22"/>
        <v/>
      </c>
      <c r="EB68" s="303" t="str">
        <f t="shared" si="22"/>
        <v/>
      </c>
      <c r="EC68" s="530" t="str">
        <f t="shared" si="22"/>
        <v/>
      </c>
      <c r="ED68" s="303" t="str">
        <f t="shared" si="22"/>
        <v/>
      </c>
      <c r="EE68" s="530" t="str">
        <f t="shared" si="20"/>
        <v/>
      </c>
      <c r="EF68" s="303" t="str">
        <f t="shared" si="18"/>
        <v/>
      </c>
      <c r="EG68" s="530" t="str">
        <f t="shared" si="18"/>
        <v/>
      </c>
      <c r="EH68" s="303" t="str">
        <f t="shared" si="18"/>
        <v/>
      </c>
      <c r="EI68" s="531" t="str">
        <f t="shared" si="13"/>
        <v/>
      </c>
      <c r="EJ68" s="10"/>
      <c r="EK68" s="10"/>
      <c r="EL68" s="10"/>
    </row>
    <row r="69" spans="1:142" s="16" customFormat="1" ht="18" customHeight="1">
      <c r="A69" s="389">
        <v>63</v>
      </c>
      <c r="B69" s="248"/>
      <c r="C69" s="84"/>
      <c r="D69" s="86"/>
      <c r="E69" s="202"/>
      <c r="F69" s="85"/>
      <c r="G69" s="507"/>
      <c r="H69" s="360" t="str">
        <f t="shared" si="19"/>
        <v/>
      </c>
      <c r="I69" s="78"/>
      <c r="J69" s="87"/>
      <c r="K69" s="78"/>
      <c r="L69" s="405"/>
      <c r="M69" s="405"/>
      <c r="N69" s="405"/>
      <c r="O69" s="405"/>
      <c r="P69" s="405"/>
      <c r="Q69" s="405"/>
      <c r="R69" s="285"/>
      <c r="S69" s="285"/>
      <c r="T69" s="285"/>
      <c r="U69" s="285"/>
      <c r="V69" s="288"/>
      <c r="W69" s="288"/>
      <c r="X69" s="288"/>
      <c r="Y69" s="288"/>
      <c r="Z69" s="288"/>
      <c r="AA69" s="288"/>
      <c r="AB69" s="289"/>
      <c r="AC69" s="289"/>
      <c r="AD69" s="290"/>
      <c r="AE69" s="290"/>
      <c r="AF69" s="285"/>
      <c r="AG69" s="285"/>
      <c r="AH69" s="285"/>
      <c r="AI69" s="285"/>
      <c r="AJ69" s="285"/>
      <c r="AK69" s="285"/>
      <c r="AL69" s="285"/>
      <c r="AM69" s="285"/>
      <c r="AN69" s="285"/>
      <c r="AO69" s="285"/>
      <c r="AP69" s="285"/>
      <c r="AQ69" s="288"/>
      <c r="AR69" s="288"/>
      <c r="AS69" s="288"/>
      <c r="AT69" s="288"/>
      <c r="AU69" s="288"/>
      <c r="AV69" s="288"/>
      <c r="AW69" s="289"/>
      <c r="AX69" s="289"/>
      <c r="AY69" s="290"/>
      <c r="AZ69" s="290"/>
      <c r="BA69" s="285"/>
      <c r="BB69" s="285"/>
      <c r="BC69" s="285"/>
      <c r="BD69" s="285"/>
      <c r="BE69" s="285"/>
      <c r="BF69" s="285"/>
      <c r="BG69" s="285"/>
      <c r="BH69" s="285"/>
      <c r="BI69" s="285"/>
      <c r="BJ69" s="285"/>
      <c r="BK69" s="288"/>
      <c r="BL69" s="288"/>
      <c r="BM69" s="288"/>
      <c r="BN69" s="288"/>
      <c r="BO69" s="288"/>
      <c r="BP69" s="288"/>
      <c r="BQ69" s="289"/>
      <c r="BR69" s="289"/>
      <c r="BS69" s="290"/>
      <c r="BT69" s="290"/>
      <c r="BU69" s="285"/>
      <c r="BV69" s="285"/>
      <c r="BW69" s="285"/>
      <c r="BX69" s="285"/>
      <c r="BY69" s="285"/>
      <c r="BZ69" s="288"/>
      <c r="CA69" s="288"/>
      <c r="CB69" s="288"/>
      <c r="CC69" s="288"/>
      <c r="CD69" s="288"/>
      <c r="CE69" s="285"/>
      <c r="CF69" s="285"/>
      <c r="CG69" s="285"/>
      <c r="CH69" s="285"/>
      <c r="CI69" s="387"/>
      <c r="CJ69" s="368"/>
      <c r="CK69" s="237" t="str">
        <f>IF(DOB!C69="","",DOB!C69)</f>
        <v/>
      </c>
      <c r="CL69" s="299"/>
      <c r="CM69" s="249"/>
      <c r="CN69" s="249"/>
      <c r="CO69" s="526">
        <f t="shared" si="3"/>
        <v>10</v>
      </c>
      <c r="CP69" s="516"/>
      <c r="CQ69" s="526">
        <f t="shared" si="4"/>
        <v>22</v>
      </c>
      <c r="CR69" s="527"/>
      <c r="CS69" s="526">
        <f t="shared" si="5"/>
        <v>25</v>
      </c>
      <c r="CT69" s="527"/>
      <c r="CU69" s="526">
        <f t="shared" si="6"/>
        <v>26</v>
      </c>
      <c r="CV69" s="527"/>
      <c r="CW69" s="526" t="str">
        <f t="shared" si="7"/>
        <v/>
      </c>
      <c r="CX69" s="527"/>
      <c r="CY69" s="526" t="str">
        <f t="shared" si="8"/>
        <v/>
      </c>
      <c r="CZ69" s="527"/>
      <c r="DA69" s="526" t="str">
        <f t="shared" si="9"/>
        <v/>
      </c>
      <c r="DB69" s="527"/>
      <c r="DC69" s="526" t="str">
        <f t="shared" si="10"/>
        <v/>
      </c>
      <c r="DD69" s="527"/>
      <c r="DE69" s="526" t="str">
        <f t="shared" si="11"/>
        <v/>
      </c>
      <c r="DF69" s="527"/>
      <c r="DG69" s="526" t="str">
        <f t="shared" si="12"/>
        <v/>
      </c>
      <c r="DH69" s="527"/>
      <c r="DI69" s="526" t="str">
        <f t="shared" si="12"/>
        <v/>
      </c>
      <c r="DJ69" s="527"/>
      <c r="DK69" s="526" t="str">
        <f t="shared" si="12"/>
        <v/>
      </c>
      <c r="DL69" s="527"/>
      <c r="DM69" s="528"/>
      <c r="DN69" s="529">
        <f t="shared" si="16"/>
        <v>32</v>
      </c>
      <c r="DO69" s="530" t="str">
        <f t="shared" si="16"/>
        <v/>
      </c>
      <c r="DP69" s="303">
        <f t="shared" si="22"/>
        <v>57</v>
      </c>
      <c r="DQ69" s="530" t="str">
        <f t="shared" si="22"/>
        <v/>
      </c>
      <c r="DR69" s="303">
        <f t="shared" si="22"/>
        <v>83</v>
      </c>
      <c r="DS69" s="530" t="str">
        <f t="shared" si="22"/>
        <v/>
      </c>
      <c r="DT69" s="303" t="str">
        <f t="shared" si="22"/>
        <v/>
      </c>
      <c r="DU69" s="530" t="str">
        <f t="shared" si="22"/>
        <v/>
      </c>
      <c r="DV69" s="303" t="str">
        <f t="shared" si="22"/>
        <v/>
      </c>
      <c r="DW69" s="530" t="str">
        <f t="shared" si="22"/>
        <v/>
      </c>
      <c r="DX69" s="303" t="str">
        <f t="shared" si="22"/>
        <v/>
      </c>
      <c r="DY69" s="530" t="str">
        <f t="shared" si="22"/>
        <v/>
      </c>
      <c r="DZ69" s="303" t="str">
        <f t="shared" si="22"/>
        <v/>
      </c>
      <c r="EA69" s="530" t="str">
        <f t="shared" si="22"/>
        <v/>
      </c>
      <c r="EB69" s="303" t="str">
        <f t="shared" si="22"/>
        <v/>
      </c>
      <c r="EC69" s="530" t="str">
        <f t="shared" si="22"/>
        <v/>
      </c>
      <c r="ED69" s="303" t="str">
        <f t="shared" si="22"/>
        <v/>
      </c>
      <c r="EE69" s="530" t="str">
        <f t="shared" si="20"/>
        <v/>
      </c>
      <c r="EF69" s="303" t="str">
        <f t="shared" si="18"/>
        <v/>
      </c>
      <c r="EG69" s="530" t="str">
        <f t="shared" si="18"/>
        <v/>
      </c>
      <c r="EH69" s="303" t="str">
        <f t="shared" si="18"/>
        <v/>
      </c>
      <c r="EI69" s="531" t="str">
        <f t="shared" si="13"/>
        <v/>
      </c>
      <c r="EJ69" s="10"/>
      <c r="EK69" s="10"/>
      <c r="EL69" s="10"/>
    </row>
    <row r="70" spans="1:142" s="16" customFormat="1" ht="18" customHeight="1">
      <c r="A70" s="389">
        <v>64</v>
      </c>
      <c r="B70" s="248"/>
      <c r="C70" s="84"/>
      <c r="D70" s="86"/>
      <c r="E70" s="202"/>
      <c r="F70" s="85"/>
      <c r="G70" s="507"/>
      <c r="H70" s="360" t="str">
        <f t="shared" si="19"/>
        <v/>
      </c>
      <c r="I70" s="78"/>
      <c r="J70" s="87"/>
      <c r="K70" s="78"/>
      <c r="L70" s="405"/>
      <c r="M70" s="405"/>
      <c r="N70" s="405"/>
      <c r="O70" s="405"/>
      <c r="P70" s="405"/>
      <c r="Q70" s="405"/>
      <c r="R70" s="285"/>
      <c r="S70" s="285"/>
      <c r="T70" s="285"/>
      <c r="U70" s="285"/>
      <c r="V70" s="288"/>
      <c r="W70" s="288"/>
      <c r="X70" s="288"/>
      <c r="Y70" s="288"/>
      <c r="Z70" s="288"/>
      <c r="AA70" s="288"/>
      <c r="AB70" s="289"/>
      <c r="AC70" s="289"/>
      <c r="AD70" s="290"/>
      <c r="AE70" s="290"/>
      <c r="AF70" s="285"/>
      <c r="AG70" s="285"/>
      <c r="AH70" s="285"/>
      <c r="AI70" s="285"/>
      <c r="AJ70" s="285"/>
      <c r="AK70" s="285"/>
      <c r="AL70" s="285"/>
      <c r="AM70" s="285"/>
      <c r="AN70" s="285"/>
      <c r="AO70" s="285"/>
      <c r="AP70" s="285"/>
      <c r="AQ70" s="288"/>
      <c r="AR70" s="288"/>
      <c r="AS70" s="288"/>
      <c r="AT70" s="288"/>
      <c r="AU70" s="288"/>
      <c r="AV70" s="288"/>
      <c r="AW70" s="289"/>
      <c r="AX70" s="289"/>
      <c r="AY70" s="290"/>
      <c r="AZ70" s="290"/>
      <c r="BA70" s="285"/>
      <c r="BB70" s="285"/>
      <c r="BC70" s="285"/>
      <c r="BD70" s="285"/>
      <c r="BE70" s="285"/>
      <c r="BF70" s="285"/>
      <c r="BG70" s="285"/>
      <c r="BH70" s="285"/>
      <c r="BI70" s="285"/>
      <c r="BJ70" s="285"/>
      <c r="BK70" s="288"/>
      <c r="BL70" s="288"/>
      <c r="BM70" s="288"/>
      <c r="BN70" s="288"/>
      <c r="BO70" s="288"/>
      <c r="BP70" s="288"/>
      <c r="BQ70" s="289"/>
      <c r="BR70" s="289"/>
      <c r="BS70" s="290"/>
      <c r="BT70" s="290"/>
      <c r="BU70" s="285"/>
      <c r="BV70" s="285"/>
      <c r="BW70" s="285"/>
      <c r="BX70" s="285"/>
      <c r="BY70" s="285"/>
      <c r="BZ70" s="288"/>
      <c r="CA70" s="288"/>
      <c r="CB70" s="288"/>
      <c r="CC70" s="288"/>
      <c r="CD70" s="288"/>
      <c r="CE70" s="285"/>
      <c r="CF70" s="285"/>
      <c r="CG70" s="285"/>
      <c r="CH70" s="285"/>
      <c r="CI70" s="387"/>
      <c r="CJ70" s="368"/>
      <c r="CK70" s="237" t="str">
        <f>IF(DOB!C70="","",DOB!C70)</f>
        <v/>
      </c>
      <c r="CL70" s="299"/>
      <c r="CM70" s="249"/>
      <c r="CN70" s="249"/>
      <c r="CO70" s="526">
        <f t="shared" si="3"/>
        <v>10</v>
      </c>
      <c r="CP70" s="516"/>
      <c r="CQ70" s="526">
        <f t="shared" si="4"/>
        <v>22</v>
      </c>
      <c r="CR70" s="527"/>
      <c r="CS70" s="526">
        <f t="shared" si="5"/>
        <v>25</v>
      </c>
      <c r="CT70" s="527"/>
      <c r="CU70" s="526">
        <f t="shared" si="6"/>
        <v>26</v>
      </c>
      <c r="CV70" s="527"/>
      <c r="CW70" s="526" t="str">
        <f t="shared" si="7"/>
        <v/>
      </c>
      <c r="CX70" s="527"/>
      <c r="CY70" s="526" t="str">
        <f t="shared" si="8"/>
        <v/>
      </c>
      <c r="CZ70" s="527"/>
      <c r="DA70" s="526" t="str">
        <f t="shared" si="9"/>
        <v/>
      </c>
      <c r="DB70" s="527"/>
      <c r="DC70" s="526" t="str">
        <f t="shared" si="10"/>
        <v/>
      </c>
      <c r="DD70" s="527"/>
      <c r="DE70" s="526" t="str">
        <f t="shared" si="11"/>
        <v/>
      </c>
      <c r="DF70" s="527"/>
      <c r="DG70" s="526" t="str">
        <f t="shared" si="12"/>
        <v/>
      </c>
      <c r="DH70" s="527"/>
      <c r="DI70" s="526" t="str">
        <f t="shared" si="12"/>
        <v/>
      </c>
      <c r="DJ70" s="527"/>
      <c r="DK70" s="526" t="str">
        <f t="shared" si="12"/>
        <v/>
      </c>
      <c r="DL70" s="527"/>
      <c r="DM70" s="528"/>
      <c r="DN70" s="529">
        <f t="shared" si="16"/>
        <v>32</v>
      </c>
      <c r="DO70" s="530" t="str">
        <f t="shared" si="16"/>
        <v/>
      </c>
      <c r="DP70" s="303">
        <f t="shared" si="22"/>
        <v>57</v>
      </c>
      <c r="DQ70" s="530" t="str">
        <f t="shared" si="22"/>
        <v/>
      </c>
      <c r="DR70" s="303">
        <f t="shared" si="22"/>
        <v>83</v>
      </c>
      <c r="DS70" s="530" t="str">
        <f t="shared" si="22"/>
        <v/>
      </c>
      <c r="DT70" s="303" t="str">
        <f t="shared" si="22"/>
        <v/>
      </c>
      <c r="DU70" s="530" t="str">
        <f t="shared" si="22"/>
        <v/>
      </c>
      <c r="DV70" s="303" t="str">
        <f t="shared" si="22"/>
        <v/>
      </c>
      <c r="DW70" s="530" t="str">
        <f t="shared" si="22"/>
        <v/>
      </c>
      <c r="DX70" s="303" t="str">
        <f t="shared" si="22"/>
        <v/>
      </c>
      <c r="DY70" s="530" t="str">
        <f t="shared" si="22"/>
        <v/>
      </c>
      <c r="DZ70" s="303" t="str">
        <f t="shared" si="22"/>
        <v/>
      </c>
      <c r="EA70" s="530" t="str">
        <f t="shared" si="22"/>
        <v/>
      </c>
      <c r="EB70" s="303" t="str">
        <f t="shared" si="22"/>
        <v/>
      </c>
      <c r="EC70" s="530" t="str">
        <f t="shared" si="22"/>
        <v/>
      </c>
      <c r="ED70" s="303" t="str">
        <f t="shared" si="22"/>
        <v/>
      </c>
      <c r="EE70" s="530" t="str">
        <f t="shared" si="20"/>
        <v/>
      </c>
      <c r="EF70" s="303" t="str">
        <f t="shared" si="18"/>
        <v/>
      </c>
      <c r="EG70" s="530" t="str">
        <f t="shared" si="18"/>
        <v/>
      </c>
      <c r="EH70" s="303" t="str">
        <f t="shared" si="18"/>
        <v/>
      </c>
      <c r="EI70" s="531" t="str">
        <f t="shared" si="13"/>
        <v/>
      </c>
      <c r="EJ70" s="10"/>
      <c r="EK70" s="10"/>
      <c r="EL70" s="10"/>
    </row>
    <row r="71" spans="1:142" s="16" customFormat="1" ht="18" customHeight="1">
      <c r="A71" s="389">
        <v>65</v>
      </c>
      <c r="B71" s="248"/>
      <c r="C71" s="84"/>
      <c r="D71" s="86"/>
      <c r="E71" s="202"/>
      <c r="F71" s="85"/>
      <c r="G71" s="507"/>
      <c r="H71" s="360" t="str">
        <f t="shared" si="19"/>
        <v/>
      </c>
      <c r="I71" s="78"/>
      <c r="J71" s="87"/>
      <c r="K71" s="78"/>
      <c r="L71" s="405"/>
      <c r="M71" s="405"/>
      <c r="N71" s="405"/>
      <c r="O71" s="405"/>
      <c r="P71" s="405"/>
      <c r="Q71" s="405"/>
      <c r="R71" s="285"/>
      <c r="S71" s="285"/>
      <c r="T71" s="285"/>
      <c r="U71" s="285"/>
      <c r="V71" s="288"/>
      <c r="W71" s="288"/>
      <c r="X71" s="288"/>
      <c r="Y71" s="288"/>
      <c r="Z71" s="288"/>
      <c r="AA71" s="288"/>
      <c r="AB71" s="289"/>
      <c r="AC71" s="289"/>
      <c r="AD71" s="290"/>
      <c r="AE71" s="290"/>
      <c r="AF71" s="285"/>
      <c r="AG71" s="285"/>
      <c r="AH71" s="285"/>
      <c r="AI71" s="285"/>
      <c r="AJ71" s="285"/>
      <c r="AK71" s="285"/>
      <c r="AL71" s="285"/>
      <c r="AM71" s="285"/>
      <c r="AN71" s="285"/>
      <c r="AO71" s="285"/>
      <c r="AP71" s="285"/>
      <c r="AQ71" s="288"/>
      <c r="AR71" s="288"/>
      <c r="AS71" s="288"/>
      <c r="AT71" s="288"/>
      <c r="AU71" s="288"/>
      <c r="AV71" s="288"/>
      <c r="AW71" s="289"/>
      <c r="AX71" s="289"/>
      <c r="AY71" s="290"/>
      <c r="AZ71" s="290"/>
      <c r="BA71" s="285"/>
      <c r="BB71" s="285"/>
      <c r="BC71" s="285"/>
      <c r="BD71" s="285"/>
      <c r="BE71" s="285"/>
      <c r="BF71" s="285"/>
      <c r="BG71" s="285"/>
      <c r="BH71" s="285"/>
      <c r="BI71" s="285"/>
      <c r="BJ71" s="285"/>
      <c r="BK71" s="288"/>
      <c r="BL71" s="288"/>
      <c r="BM71" s="288"/>
      <c r="BN71" s="288"/>
      <c r="BO71" s="288"/>
      <c r="BP71" s="288"/>
      <c r="BQ71" s="289"/>
      <c r="BR71" s="289"/>
      <c r="BS71" s="290"/>
      <c r="BT71" s="290"/>
      <c r="BU71" s="285"/>
      <c r="BV71" s="285"/>
      <c r="BW71" s="285"/>
      <c r="BX71" s="285"/>
      <c r="BY71" s="285"/>
      <c r="BZ71" s="288"/>
      <c r="CA71" s="288"/>
      <c r="CB71" s="288"/>
      <c r="CC71" s="288"/>
      <c r="CD71" s="288"/>
      <c r="CE71" s="285"/>
      <c r="CF71" s="285"/>
      <c r="CG71" s="285"/>
      <c r="CH71" s="285"/>
      <c r="CI71" s="387"/>
      <c r="CJ71" s="368"/>
      <c r="CK71" s="237" t="str">
        <f>IF(DOB!C71="","",DOB!C71)</f>
        <v/>
      </c>
      <c r="CL71" s="299"/>
      <c r="CM71" s="249"/>
      <c r="CN71" s="249"/>
      <c r="CO71" s="526">
        <f t="shared" si="3"/>
        <v>10</v>
      </c>
      <c r="CP71" s="516"/>
      <c r="CQ71" s="526">
        <f t="shared" si="4"/>
        <v>22</v>
      </c>
      <c r="CR71" s="527"/>
      <c r="CS71" s="526">
        <f t="shared" si="5"/>
        <v>25</v>
      </c>
      <c r="CT71" s="527"/>
      <c r="CU71" s="526">
        <f t="shared" si="6"/>
        <v>26</v>
      </c>
      <c r="CV71" s="527"/>
      <c r="CW71" s="526" t="str">
        <f t="shared" si="7"/>
        <v/>
      </c>
      <c r="CX71" s="527"/>
      <c r="CY71" s="526" t="str">
        <f t="shared" si="8"/>
        <v/>
      </c>
      <c r="CZ71" s="527"/>
      <c r="DA71" s="526" t="str">
        <f t="shared" si="9"/>
        <v/>
      </c>
      <c r="DB71" s="527"/>
      <c r="DC71" s="526" t="str">
        <f t="shared" si="10"/>
        <v/>
      </c>
      <c r="DD71" s="527"/>
      <c r="DE71" s="526" t="str">
        <f t="shared" si="11"/>
        <v/>
      </c>
      <c r="DF71" s="527"/>
      <c r="DG71" s="526" t="str">
        <f t="shared" si="12"/>
        <v/>
      </c>
      <c r="DH71" s="527"/>
      <c r="DI71" s="526" t="str">
        <f t="shared" si="12"/>
        <v/>
      </c>
      <c r="DJ71" s="527"/>
      <c r="DK71" s="526" t="str">
        <f t="shared" si="12"/>
        <v/>
      </c>
      <c r="DL71" s="527"/>
      <c r="DM71" s="528"/>
      <c r="DN71" s="529">
        <f t="shared" si="16"/>
        <v>32</v>
      </c>
      <c r="DO71" s="530" t="str">
        <f t="shared" si="16"/>
        <v/>
      </c>
      <c r="DP71" s="303">
        <f t="shared" si="22"/>
        <v>57</v>
      </c>
      <c r="DQ71" s="530" t="str">
        <f t="shared" si="22"/>
        <v/>
      </c>
      <c r="DR71" s="303">
        <f t="shared" si="22"/>
        <v>83</v>
      </c>
      <c r="DS71" s="530" t="str">
        <f t="shared" si="22"/>
        <v/>
      </c>
      <c r="DT71" s="303" t="str">
        <f t="shared" si="22"/>
        <v/>
      </c>
      <c r="DU71" s="530" t="str">
        <f t="shared" si="22"/>
        <v/>
      </c>
      <c r="DV71" s="303" t="str">
        <f t="shared" si="22"/>
        <v/>
      </c>
      <c r="DW71" s="530" t="str">
        <f t="shared" si="22"/>
        <v/>
      </c>
      <c r="DX71" s="303" t="str">
        <f t="shared" si="22"/>
        <v/>
      </c>
      <c r="DY71" s="530" t="str">
        <f t="shared" si="22"/>
        <v/>
      </c>
      <c r="DZ71" s="303" t="str">
        <f t="shared" si="22"/>
        <v/>
      </c>
      <c r="EA71" s="530" t="str">
        <f t="shared" si="22"/>
        <v/>
      </c>
      <c r="EB71" s="303" t="str">
        <f t="shared" si="22"/>
        <v/>
      </c>
      <c r="EC71" s="530" t="str">
        <f t="shared" si="22"/>
        <v/>
      </c>
      <c r="ED71" s="303" t="str">
        <f t="shared" si="22"/>
        <v/>
      </c>
      <c r="EE71" s="530" t="str">
        <f t="shared" si="20"/>
        <v/>
      </c>
      <c r="EF71" s="303" t="str">
        <f t="shared" si="18"/>
        <v/>
      </c>
      <c r="EG71" s="530" t="str">
        <f t="shared" si="18"/>
        <v/>
      </c>
      <c r="EH71" s="303" t="str">
        <f t="shared" si="18"/>
        <v/>
      </c>
      <c r="EI71" s="531" t="str">
        <f t="shared" si="13"/>
        <v/>
      </c>
      <c r="EJ71" s="10"/>
      <c r="EK71" s="10"/>
      <c r="EL71" s="10"/>
    </row>
    <row r="72" spans="1:142" s="16" customFormat="1" ht="18" customHeight="1">
      <c r="A72" s="389">
        <v>66</v>
      </c>
      <c r="B72" s="248"/>
      <c r="C72" s="84"/>
      <c r="D72" s="86"/>
      <c r="E72" s="202"/>
      <c r="F72" s="85"/>
      <c r="G72" s="507"/>
      <c r="H72" s="360" t="str">
        <f t="shared" ref="H72:H106" si="23">CK72</f>
        <v/>
      </c>
      <c r="I72" s="78"/>
      <c r="J72" s="87"/>
      <c r="K72" s="78"/>
      <c r="L72" s="405"/>
      <c r="M72" s="405"/>
      <c r="N72" s="405"/>
      <c r="O72" s="405"/>
      <c r="P72" s="405"/>
      <c r="Q72" s="405"/>
      <c r="R72" s="285"/>
      <c r="S72" s="285"/>
      <c r="T72" s="285"/>
      <c r="U72" s="285"/>
      <c r="V72" s="288"/>
      <c r="W72" s="288"/>
      <c r="X72" s="288"/>
      <c r="Y72" s="288"/>
      <c r="Z72" s="288"/>
      <c r="AA72" s="288"/>
      <c r="AB72" s="289"/>
      <c r="AC72" s="289"/>
      <c r="AD72" s="290"/>
      <c r="AE72" s="290"/>
      <c r="AF72" s="285"/>
      <c r="AG72" s="285"/>
      <c r="AH72" s="285"/>
      <c r="AI72" s="285"/>
      <c r="AJ72" s="285"/>
      <c r="AK72" s="285"/>
      <c r="AL72" s="285"/>
      <c r="AM72" s="285"/>
      <c r="AN72" s="285"/>
      <c r="AO72" s="285"/>
      <c r="AP72" s="285"/>
      <c r="AQ72" s="288"/>
      <c r="AR72" s="288"/>
      <c r="AS72" s="288"/>
      <c r="AT72" s="288"/>
      <c r="AU72" s="288"/>
      <c r="AV72" s="288"/>
      <c r="AW72" s="289"/>
      <c r="AX72" s="289"/>
      <c r="AY72" s="290"/>
      <c r="AZ72" s="290"/>
      <c r="BA72" s="285"/>
      <c r="BB72" s="285"/>
      <c r="BC72" s="285"/>
      <c r="BD72" s="285"/>
      <c r="BE72" s="285"/>
      <c r="BF72" s="285"/>
      <c r="BG72" s="285"/>
      <c r="BH72" s="285"/>
      <c r="BI72" s="285"/>
      <c r="BJ72" s="285"/>
      <c r="BK72" s="288"/>
      <c r="BL72" s="288"/>
      <c r="BM72" s="288"/>
      <c r="BN72" s="288"/>
      <c r="BO72" s="288"/>
      <c r="BP72" s="288"/>
      <c r="BQ72" s="289"/>
      <c r="BR72" s="289"/>
      <c r="BS72" s="290"/>
      <c r="BT72" s="290"/>
      <c r="BU72" s="285"/>
      <c r="BV72" s="285"/>
      <c r="BW72" s="285"/>
      <c r="BX72" s="285"/>
      <c r="BY72" s="285"/>
      <c r="BZ72" s="288"/>
      <c r="CA72" s="288"/>
      <c r="CB72" s="288"/>
      <c r="CC72" s="288"/>
      <c r="CD72" s="288"/>
      <c r="CE72" s="285"/>
      <c r="CF72" s="285"/>
      <c r="CG72" s="285"/>
      <c r="CH72" s="285"/>
      <c r="CI72" s="387"/>
      <c r="CJ72" s="368"/>
      <c r="CK72" s="237" t="str">
        <f>IF(DOB!C72="","",DOB!C72)</f>
        <v/>
      </c>
      <c r="CL72" s="299"/>
      <c r="CM72" s="249"/>
      <c r="CN72" s="249"/>
      <c r="CO72" s="526">
        <f t="shared" ref="CO72:CO106" si="24">IF(CO$6="","",CO$6)</f>
        <v>10</v>
      </c>
      <c r="CP72" s="516"/>
      <c r="CQ72" s="526">
        <f t="shared" ref="CQ72:CQ106" si="25">IF(CQ$6="","",CQ$6)</f>
        <v>22</v>
      </c>
      <c r="CR72" s="527"/>
      <c r="CS72" s="526">
        <f t="shared" ref="CS72:CS106" si="26">IF(CS$6="","",CS$6)</f>
        <v>25</v>
      </c>
      <c r="CT72" s="527"/>
      <c r="CU72" s="526">
        <f t="shared" ref="CU72:CU106" si="27">IF(CU$6="","",CU$6)</f>
        <v>26</v>
      </c>
      <c r="CV72" s="527"/>
      <c r="CW72" s="526" t="str">
        <f t="shared" ref="CW72:CW106" si="28">IF(CW$6="","",CW$6)</f>
        <v/>
      </c>
      <c r="CX72" s="527"/>
      <c r="CY72" s="526" t="str">
        <f t="shared" ref="CY72:DK106" si="29">IF(CY$6="","",CY$6)</f>
        <v/>
      </c>
      <c r="CZ72" s="527"/>
      <c r="DA72" s="526" t="str">
        <f t="shared" si="29"/>
        <v/>
      </c>
      <c r="DB72" s="527"/>
      <c r="DC72" s="526" t="str">
        <f t="shared" si="29"/>
        <v/>
      </c>
      <c r="DD72" s="527"/>
      <c r="DE72" s="526" t="str">
        <f t="shared" si="29"/>
        <v/>
      </c>
      <c r="DF72" s="527"/>
      <c r="DG72" s="526" t="str">
        <f t="shared" si="29"/>
        <v/>
      </c>
      <c r="DH72" s="527"/>
      <c r="DI72" s="526" t="str">
        <f t="shared" si="29"/>
        <v/>
      </c>
      <c r="DJ72" s="527"/>
      <c r="DK72" s="526" t="str">
        <f t="shared" si="29"/>
        <v/>
      </c>
      <c r="DL72" s="527"/>
      <c r="DM72" s="528"/>
      <c r="DN72" s="529">
        <f t="shared" si="16"/>
        <v>32</v>
      </c>
      <c r="DO72" s="530" t="str">
        <f t="shared" si="16"/>
        <v/>
      </c>
      <c r="DP72" s="303">
        <f t="shared" ref="DP72:ED88" si="30">IF(CS72="","",SUM(DN72,CS72))</f>
        <v>57</v>
      </c>
      <c r="DQ72" s="530" t="str">
        <f t="shared" si="30"/>
        <v/>
      </c>
      <c r="DR72" s="303">
        <f t="shared" si="30"/>
        <v>83</v>
      </c>
      <c r="DS72" s="530" t="str">
        <f t="shared" si="30"/>
        <v/>
      </c>
      <c r="DT72" s="303" t="str">
        <f t="shared" si="30"/>
        <v/>
      </c>
      <c r="DU72" s="530" t="str">
        <f t="shared" si="30"/>
        <v/>
      </c>
      <c r="DV72" s="303" t="str">
        <f t="shared" si="30"/>
        <v/>
      </c>
      <c r="DW72" s="530" t="str">
        <f t="shared" si="30"/>
        <v/>
      </c>
      <c r="DX72" s="303" t="str">
        <f t="shared" si="30"/>
        <v/>
      </c>
      <c r="DY72" s="530" t="str">
        <f t="shared" si="30"/>
        <v/>
      </c>
      <c r="DZ72" s="303" t="str">
        <f t="shared" si="30"/>
        <v/>
      </c>
      <c r="EA72" s="530" t="str">
        <f t="shared" si="30"/>
        <v/>
      </c>
      <c r="EB72" s="303" t="str">
        <f t="shared" si="30"/>
        <v/>
      </c>
      <c r="EC72" s="530" t="str">
        <f t="shared" si="30"/>
        <v/>
      </c>
      <c r="ED72" s="303" t="str">
        <f t="shared" si="30"/>
        <v/>
      </c>
      <c r="EE72" s="530" t="str">
        <f t="shared" si="20"/>
        <v/>
      </c>
      <c r="EF72" s="303" t="str">
        <f t="shared" si="18"/>
        <v/>
      </c>
      <c r="EG72" s="530" t="str">
        <f t="shared" si="18"/>
        <v/>
      </c>
      <c r="EH72" s="303" t="str">
        <f t="shared" si="18"/>
        <v/>
      </c>
      <c r="EI72" s="531" t="str">
        <f t="shared" ref="EI72:EI107" si="31">IF(DL72="","",SUM(EG72,DL72))</f>
        <v/>
      </c>
      <c r="EJ72" s="10"/>
      <c r="EK72" s="10"/>
      <c r="EL72" s="10"/>
    </row>
    <row r="73" spans="1:142" s="16" customFormat="1" ht="18" customHeight="1">
      <c r="A73" s="389">
        <v>67</v>
      </c>
      <c r="B73" s="248"/>
      <c r="C73" s="84"/>
      <c r="D73" s="86"/>
      <c r="E73" s="202"/>
      <c r="F73" s="85"/>
      <c r="G73" s="507"/>
      <c r="H73" s="360" t="str">
        <f t="shared" si="23"/>
        <v/>
      </c>
      <c r="I73" s="78"/>
      <c r="J73" s="87"/>
      <c r="K73" s="78"/>
      <c r="L73" s="405"/>
      <c r="M73" s="405"/>
      <c r="N73" s="405"/>
      <c r="O73" s="405"/>
      <c r="P73" s="405"/>
      <c r="Q73" s="405"/>
      <c r="R73" s="285"/>
      <c r="S73" s="285"/>
      <c r="T73" s="285"/>
      <c r="U73" s="285"/>
      <c r="V73" s="288"/>
      <c r="W73" s="288"/>
      <c r="X73" s="288"/>
      <c r="Y73" s="288"/>
      <c r="Z73" s="288"/>
      <c r="AA73" s="288"/>
      <c r="AB73" s="289"/>
      <c r="AC73" s="289"/>
      <c r="AD73" s="290"/>
      <c r="AE73" s="290"/>
      <c r="AF73" s="285"/>
      <c r="AG73" s="285"/>
      <c r="AH73" s="285"/>
      <c r="AI73" s="285"/>
      <c r="AJ73" s="285"/>
      <c r="AK73" s="285"/>
      <c r="AL73" s="285"/>
      <c r="AM73" s="285"/>
      <c r="AN73" s="285"/>
      <c r="AO73" s="285"/>
      <c r="AP73" s="285"/>
      <c r="AQ73" s="288"/>
      <c r="AR73" s="288"/>
      <c r="AS73" s="288"/>
      <c r="AT73" s="288"/>
      <c r="AU73" s="288"/>
      <c r="AV73" s="288"/>
      <c r="AW73" s="289"/>
      <c r="AX73" s="289"/>
      <c r="AY73" s="290"/>
      <c r="AZ73" s="290"/>
      <c r="BA73" s="285"/>
      <c r="BB73" s="285"/>
      <c r="BC73" s="285"/>
      <c r="BD73" s="285"/>
      <c r="BE73" s="285"/>
      <c r="BF73" s="285"/>
      <c r="BG73" s="285"/>
      <c r="BH73" s="285"/>
      <c r="BI73" s="285"/>
      <c r="BJ73" s="285"/>
      <c r="BK73" s="288"/>
      <c r="BL73" s="288"/>
      <c r="BM73" s="288"/>
      <c r="BN73" s="288"/>
      <c r="BO73" s="288"/>
      <c r="BP73" s="288"/>
      <c r="BQ73" s="289"/>
      <c r="BR73" s="289"/>
      <c r="BS73" s="290"/>
      <c r="BT73" s="290"/>
      <c r="BU73" s="285"/>
      <c r="BV73" s="285"/>
      <c r="BW73" s="285"/>
      <c r="BX73" s="285"/>
      <c r="BY73" s="285"/>
      <c r="BZ73" s="288"/>
      <c r="CA73" s="288"/>
      <c r="CB73" s="288"/>
      <c r="CC73" s="288"/>
      <c r="CD73" s="288"/>
      <c r="CE73" s="285"/>
      <c r="CF73" s="285"/>
      <c r="CG73" s="285"/>
      <c r="CH73" s="285"/>
      <c r="CI73" s="387"/>
      <c r="CJ73" s="368"/>
      <c r="CK73" s="237" t="str">
        <f>IF(DOB!C73="","",DOB!C73)</f>
        <v/>
      </c>
      <c r="CL73" s="299"/>
      <c r="CM73" s="249"/>
      <c r="CN73" s="249"/>
      <c r="CO73" s="526">
        <f t="shared" si="24"/>
        <v>10</v>
      </c>
      <c r="CP73" s="516"/>
      <c r="CQ73" s="526">
        <f t="shared" si="25"/>
        <v>22</v>
      </c>
      <c r="CR73" s="527"/>
      <c r="CS73" s="526">
        <f t="shared" si="26"/>
        <v>25</v>
      </c>
      <c r="CT73" s="527"/>
      <c r="CU73" s="526">
        <f t="shared" si="27"/>
        <v>26</v>
      </c>
      <c r="CV73" s="527"/>
      <c r="CW73" s="526" t="str">
        <f t="shared" si="28"/>
        <v/>
      </c>
      <c r="CX73" s="527"/>
      <c r="CY73" s="526" t="str">
        <f t="shared" si="29"/>
        <v/>
      </c>
      <c r="CZ73" s="527"/>
      <c r="DA73" s="526" t="str">
        <f t="shared" si="29"/>
        <v/>
      </c>
      <c r="DB73" s="527"/>
      <c r="DC73" s="526" t="str">
        <f t="shared" si="29"/>
        <v/>
      </c>
      <c r="DD73" s="527"/>
      <c r="DE73" s="526" t="str">
        <f t="shared" si="29"/>
        <v/>
      </c>
      <c r="DF73" s="527"/>
      <c r="DG73" s="526" t="str">
        <f t="shared" si="29"/>
        <v/>
      </c>
      <c r="DH73" s="527"/>
      <c r="DI73" s="526" t="str">
        <f t="shared" si="29"/>
        <v/>
      </c>
      <c r="DJ73" s="527"/>
      <c r="DK73" s="526" t="str">
        <f t="shared" si="29"/>
        <v/>
      </c>
      <c r="DL73" s="527"/>
      <c r="DM73" s="528"/>
      <c r="DN73" s="529">
        <f t="shared" si="16"/>
        <v>32</v>
      </c>
      <c r="DO73" s="530" t="str">
        <f t="shared" si="16"/>
        <v/>
      </c>
      <c r="DP73" s="303">
        <f t="shared" si="30"/>
        <v>57</v>
      </c>
      <c r="DQ73" s="530" t="str">
        <f t="shared" si="30"/>
        <v/>
      </c>
      <c r="DR73" s="303">
        <f t="shared" si="30"/>
        <v>83</v>
      </c>
      <c r="DS73" s="530" t="str">
        <f t="shared" si="30"/>
        <v/>
      </c>
      <c r="DT73" s="303" t="str">
        <f t="shared" si="30"/>
        <v/>
      </c>
      <c r="DU73" s="530" t="str">
        <f t="shared" si="30"/>
        <v/>
      </c>
      <c r="DV73" s="303" t="str">
        <f t="shared" si="30"/>
        <v/>
      </c>
      <c r="DW73" s="530" t="str">
        <f t="shared" si="30"/>
        <v/>
      </c>
      <c r="DX73" s="303" t="str">
        <f t="shared" si="30"/>
        <v/>
      </c>
      <c r="DY73" s="530" t="str">
        <f t="shared" si="30"/>
        <v/>
      </c>
      <c r="DZ73" s="303" t="str">
        <f t="shared" si="30"/>
        <v/>
      </c>
      <c r="EA73" s="530" t="str">
        <f t="shared" si="30"/>
        <v/>
      </c>
      <c r="EB73" s="303" t="str">
        <f t="shared" si="30"/>
        <v/>
      </c>
      <c r="EC73" s="530" t="str">
        <f t="shared" si="30"/>
        <v/>
      </c>
      <c r="ED73" s="303" t="str">
        <f t="shared" si="30"/>
        <v/>
      </c>
      <c r="EE73" s="530" t="str">
        <f t="shared" si="20"/>
        <v/>
      </c>
      <c r="EF73" s="303" t="str">
        <f t="shared" si="18"/>
        <v/>
      </c>
      <c r="EG73" s="530" t="str">
        <f t="shared" si="18"/>
        <v/>
      </c>
      <c r="EH73" s="303" t="str">
        <f t="shared" si="18"/>
        <v/>
      </c>
      <c r="EI73" s="531" t="str">
        <f t="shared" si="31"/>
        <v/>
      </c>
      <c r="EJ73" s="10"/>
      <c r="EK73" s="10"/>
      <c r="EL73" s="10"/>
    </row>
    <row r="74" spans="1:142" s="16" customFormat="1" ht="18" customHeight="1">
      <c r="A74" s="389">
        <v>68</v>
      </c>
      <c r="B74" s="248"/>
      <c r="C74" s="84"/>
      <c r="D74" s="86"/>
      <c r="E74" s="202"/>
      <c r="F74" s="85"/>
      <c r="G74" s="507"/>
      <c r="H74" s="360" t="str">
        <f t="shared" si="23"/>
        <v/>
      </c>
      <c r="I74" s="78"/>
      <c r="J74" s="87"/>
      <c r="K74" s="78"/>
      <c r="L74" s="405"/>
      <c r="M74" s="405"/>
      <c r="N74" s="405"/>
      <c r="O74" s="405"/>
      <c r="P74" s="405"/>
      <c r="Q74" s="405"/>
      <c r="R74" s="285"/>
      <c r="S74" s="285"/>
      <c r="T74" s="285"/>
      <c r="U74" s="285"/>
      <c r="V74" s="288"/>
      <c r="W74" s="288"/>
      <c r="X74" s="288"/>
      <c r="Y74" s="288"/>
      <c r="Z74" s="288"/>
      <c r="AA74" s="288"/>
      <c r="AB74" s="289"/>
      <c r="AC74" s="289"/>
      <c r="AD74" s="290"/>
      <c r="AE74" s="290"/>
      <c r="AF74" s="285"/>
      <c r="AG74" s="285"/>
      <c r="AH74" s="285"/>
      <c r="AI74" s="285"/>
      <c r="AJ74" s="285"/>
      <c r="AK74" s="285"/>
      <c r="AL74" s="285"/>
      <c r="AM74" s="285"/>
      <c r="AN74" s="285"/>
      <c r="AO74" s="285"/>
      <c r="AP74" s="285"/>
      <c r="AQ74" s="288"/>
      <c r="AR74" s="288"/>
      <c r="AS74" s="288"/>
      <c r="AT74" s="288"/>
      <c r="AU74" s="288"/>
      <c r="AV74" s="288"/>
      <c r="AW74" s="289"/>
      <c r="AX74" s="289"/>
      <c r="AY74" s="290"/>
      <c r="AZ74" s="290"/>
      <c r="BA74" s="285"/>
      <c r="BB74" s="285"/>
      <c r="BC74" s="285"/>
      <c r="BD74" s="285"/>
      <c r="BE74" s="285"/>
      <c r="BF74" s="285"/>
      <c r="BG74" s="285"/>
      <c r="BH74" s="285"/>
      <c r="BI74" s="285"/>
      <c r="BJ74" s="285"/>
      <c r="BK74" s="288"/>
      <c r="BL74" s="288"/>
      <c r="BM74" s="288"/>
      <c r="BN74" s="288"/>
      <c r="BO74" s="288"/>
      <c r="BP74" s="288"/>
      <c r="BQ74" s="289"/>
      <c r="BR74" s="289"/>
      <c r="BS74" s="290"/>
      <c r="BT74" s="290"/>
      <c r="BU74" s="285"/>
      <c r="BV74" s="285"/>
      <c r="BW74" s="285"/>
      <c r="BX74" s="285"/>
      <c r="BY74" s="285"/>
      <c r="BZ74" s="288"/>
      <c r="CA74" s="288"/>
      <c r="CB74" s="288"/>
      <c r="CC74" s="288"/>
      <c r="CD74" s="288"/>
      <c r="CE74" s="285"/>
      <c r="CF74" s="285"/>
      <c r="CG74" s="285"/>
      <c r="CH74" s="285"/>
      <c r="CI74" s="387"/>
      <c r="CJ74" s="368"/>
      <c r="CK74" s="237" t="str">
        <f>IF(DOB!C74="","",DOB!C74)</f>
        <v/>
      </c>
      <c r="CL74" s="299"/>
      <c r="CM74" s="249"/>
      <c r="CN74" s="249"/>
      <c r="CO74" s="526">
        <f t="shared" si="24"/>
        <v>10</v>
      </c>
      <c r="CP74" s="516"/>
      <c r="CQ74" s="526">
        <f t="shared" si="25"/>
        <v>22</v>
      </c>
      <c r="CR74" s="527"/>
      <c r="CS74" s="526">
        <f t="shared" si="26"/>
        <v>25</v>
      </c>
      <c r="CT74" s="527"/>
      <c r="CU74" s="526">
        <f t="shared" si="27"/>
        <v>26</v>
      </c>
      <c r="CV74" s="527"/>
      <c r="CW74" s="526" t="str">
        <f t="shared" si="28"/>
        <v/>
      </c>
      <c r="CX74" s="527"/>
      <c r="CY74" s="526" t="str">
        <f t="shared" si="29"/>
        <v/>
      </c>
      <c r="CZ74" s="527"/>
      <c r="DA74" s="526" t="str">
        <f t="shared" si="29"/>
        <v/>
      </c>
      <c r="DB74" s="527"/>
      <c r="DC74" s="526" t="str">
        <f t="shared" si="29"/>
        <v/>
      </c>
      <c r="DD74" s="527"/>
      <c r="DE74" s="526" t="str">
        <f t="shared" si="29"/>
        <v/>
      </c>
      <c r="DF74" s="527"/>
      <c r="DG74" s="526" t="str">
        <f t="shared" si="29"/>
        <v/>
      </c>
      <c r="DH74" s="527"/>
      <c r="DI74" s="526" t="str">
        <f t="shared" si="29"/>
        <v/>
      </c>
      <c r="DJ74" s="527"/>
      <c r="DK74" s="526" t="str">
        <f t="shared" si="29"/>
        <v/>
      </c>
      <c r="DL74" s="527"/>
      <c r="DM74" s="528"/>
      <c r="DN74" s="529">
        <f t="shared" si="16"/>
        <v>32</v>
      </c>
      <c r="DO74" s="530" t="str">
        <f t="shared" si="16"/>
        <v/>
      </c>
      <c r="DP74" s="303">
        <f t="shared" si="30"/>
        <v>57</v>
      </c>
      <c r="DQ74" s="530" t="str">
        <f t="shared" si="30"/>
        <v/>
      </c>
      <c r="DR74" s="303">
        <f t="shared" si="30"/>
        <v>83</v>
      </c>
      <c r="DS74" s="530" t="str">
        <f t="shared" si="30"/>
        <v/>
      </c>
      <c r="DT74" s="303" t="str">
        <f t="shared" si="30"/>
        <v/>
      </c>
      <c r="DU74" s="530" t="str">
        <f t="shared" si="30"/>
        <v/>
      </c>
      <c r="DV74" s="303" t="str">
        <f t="shared" si="30"/>
        <v/>
      </c>
      <c r="DW74" s="530" t="str">
        <f t="shared" si="30"/>
        <v/>
      </c>
      <c r="DX74" s="303" t="str">
        <f t="shared" si="30"/>
        <v/>
      </c>
      <c r="DY74" s="530" t="str">
        <f t="shared" si="30"/>
        <v/>
      </c>
      <c r="DZ74" s="303" t="str">
        <f t="shared" si="30"/>
        <v/>
      </c>
      <c r="EA74" s="530" t="str">
        <f t="shared" si="30"/>
        <v/>
      </c>
      <c r="EB74" s="303" t="str">
        <f t="shared" si="30"/>
        <v/>
      </c>
      <c r="EC74" s="530" t="str">
        <f t="shared" si="30"/>
        <v/>
      </c>
      <c r="ED74" s="303" t="str">
        <f t="shared" si="30"/>
        <v/>
      </c>
      <c r="EE74" s="530" t="str">
        <f t="shared" si="20"/>
        <v/>
      </c>
      <c r="EF74" s="303" t="str">
        <f t="shared" si="18"/>
        <v/>
      </c>
      <c r="EG74" s="530" t="str">
        <f t="shared" si="18"/>
        <v/>
      </c>
      <c r="EH74" s="303" t="str">
        <f t="shared" si="18"/>
        <v/>
      </c>
      <c r="EI74" s="531" t="str">
        <f t="shared" si="31"/>
        <v/>
      </c>
      <c r="EJ74" s="10"/>
      <c r="EK74" s="10"/>
      <c r="EL74" s="10"/>
    </row>
    <row r="75" spans="1:142" s="16" customFormat="1" ht="18" customHeight="1">
      <c r="A75" s="389">
        <v>69</v>
      </c>
      <c r="B75" s="248"/>
      <c r="C75" s="84"/>
      <c r="D75" s="86"/>
      <c r="E75" s="202"/>
      <c r="F75" s="85"/>
      <c r="G75" s="507"/>
      <c r="H75" s="360" t="str">
        <f t="shared" si="23"/>
        <v/>
      </c>
      <c r="I75" s="78"/>
      <c r="J75" s="87"/>
      <c r="K75" s="78"/>
      <c r="L75" s="405"/>
      <c r="M75" s="405"/>
      <c r="N75" s="405"/>
      <c r="O75" s="405"/>
      <c r="P75" s="405"/>
      <c r="Q75" s="405"/>
      <c r="R75" s="285"/>
      <c r="S75" s="285"/>
      <c r="T75" s="285"/>
      <c r="U75" s="285"/>
      <c r="V75" s="288"/>
      <c r="W75" s="288"/>
      <c r="X75" s="288"/>
      <c r="Y75" s="288"/>
      <c r="Z75" s="288"/>
      <c r="AA75" s="288"/>
      <c r="AB75" s="289"/>
      <c r="AC75" s="289"/>
      <c r="AD75" s="290"/>
      <c r="AE75" s="290"/>
      <c r="AF75" s="285"/>
      <c r="AG75" s="285"/>
      <c r="AH75" s="285"/>
      <c r="AI75" s="285"/>
      <c r="AJ75" s="285"/>
      <c r="AK75" s="285"/>
      <c r="AL75" s="285"/>
      <c r="AM75" s="285"/>
      <c r="AN75" s="285"/>
      <c r="AO75" s="285"/>
      <c r="AP75" s="285"/>
      <c r="AQ75" s="288"/>
      <c r="AR75" s="288"/>
      <c r="AS75" s="288"/>
      <c r="AT75" s="288"/>
      <c r="AU75" s="288"/>
      <c r="AV75" s="288"/>
      <c r="AW75" s="289"/>
      <c r="AX75" s="289"/>
      <c r="AY75" s="290"/>
      <c r="AZ75" s="290"/>
      <c r="BA75" s="285"/>
      <c r="BB75" s="285"/>
      <c r="BC75" s="285"/>
      <c r="BD75" s="285"/>
      <c r="BE75" s="285"/>
      <c r="BF75" s="285"/>
      <c r="BG75" s="285"/>
      <c r="BH75" s="285"/>
      <c r="BI75" s="285"/>
      <c r="BJ75" s="285"/>
      <c r="BK75" s="288"/>
      <c r="BL75" s="288"/>
      <c r="BM75" s="288"/>
      <c r="BN75" s="288"/>
      <c r="BO75" s="288"/>
      <c r="BP75" s="288"/>
      <c r="BQ75" s="289"/>
      <c r="BR75" s="289"/>
      <c r="BS75" s="290"/>
      <c r="BT75" s="290"/>
      <c r="BU75" s="285"/>
      <c r="BV75" s="285"/>
      <c r="BW75" s="285"/>
      <c r="BX75" s="285"/>
      <c r="BY75" s="285"/>
      <c r="BZ75" s="288"/>
      <c r="CA75" s="288"/>
      <c r="CB75" s="288"/>
      <c r="CC75" s="288"/>
      <c r="CD75" s="288"/>
      <c r="CE75" s="285"/>
      <c r="CF75" s="285"/>
      <c r="CG75" s="285"/>
      <c r="CH75" s="285"/>
      <c r="CI75" s="387"/>
      <c r="CJ75" s="368"/>
      <c r="CK75" s="237" t="str">
        <f>IF(DOB!C75="","",DOB!C75)</f>
        <v/>
      </c>
      <c r="CL75" s="299"/>
      <c r="CM75" s="249"/>
      <c r="CN75" s="249"/>
      <c r="CO75" s="526">
        <f t="shared" si="24"/>
        <v>10</v>
      </c>
      <c r="CP75" s="516"/>
      <c r="CQ75" s="526">
        <f t="shared" si="25"/>
        <v>22</v>
      </c>
      <c r="CR75" s="527"/>
      <c r="CS75" s="526">
        <f t="shared" si="26"/>
        <v>25</v>
      </c>
      <c r="CT75" s="527"/>
      <c r="CU75" s="526">
        <f t="shared" si="27"/>
        <v>26</v>
      </c>
      <c r="CV75" s="527"/>
      <c r="CW75" s="526" t="str">
        <f t="shared" si="28"/>
        <v/>
      </c>
      <c r="CX75" s="527"/>
      <c r="CY75" s="526" t="str">
        <f t="shared" si="29"/>
        <v/>
      </c>
      <c r="CZ75" s="527"/>
      <c r="DA75" s="526" t="str">
        <f t="shared" si="29"/>
        <v/>
      </c>
      <c r="DB75" s="527"/>
      <c r="DC75" s="526" t="str">
        <f t="shared" si="29"/>
        <v/>
      </c>
      <c r="DD75" s="527"/>
      <c r="DE75" s="526" t="str">
        <f t="shared" si="29"/>
        <v/>
      </c>
      <c r="DF75" s="527"/>
      <c r="DG75" s="526" t="str">
        <f t="shared" si="29"/>
        <v/>
      </c>
      <c r="DH75" s="527"/>
      <c r="DI75" s="526" t="str">
        <f t="shared" si="29"/>
        <v/>
      </c>
      <c r="DJ75" s="527"/>
      <c r="DK75" s="526" t="str">
        <f t="shared" si="29"/>
        <v/>
      </c>
      <c r="DL75" s="527"/>
      <c r="DM75" s="528"/>
      <c r="DN75" s="529">
        <f t="shared" si="16"/>
        <v>32</v>
      </c>
      <c r="DO75" s="530" t="str">
        <f t="shared" si="16"/>
        <v/>
      </c>
      <c r="DP75" s="303">
        <f t="shared" si="30"/>
        <v>57</v>
      </c>
      <c r="DQ75" s="530" t="str">
        <f t="shared" si="30"/>
        <v/>
      </c>
      <c r="DR75" s="303">
        <f t="shared" si="30"/>
        <v>83</v>
      </c>
      <c r="DS75" s="530" t="str">
        <f t="shared" si="30"/>
        <v/>
      </c>
      <c r="DT75" s="303" t="str">
        <f t="shared" si="30"/>
        <v/>
      </c>
      <c r="DU75" s="530" t="str">
        <f t="shared" si="30"/>
        <v/>
      </c>
      <c r="DV75" s="303" t="str">
        <f t="shared" si="30"/>
        <v/>
      </c>
      <c r="DW75" s="530" t="str">
        <f t="shared" si="30"/>
        <v/>
      </c>
      <c r="DX75" s="303" t="str">
        <f t="shared" si="30"/>
        <v/>
      </c>
      <c r="DY75" s="530" t="str">
        <f t="shared" si="30"/>
        <v/>
      </c>
      <c r="DZ75" s="303" t="str">
        <f t="shared" si="30"/>
        <v/>
      </c>
      <c r="EA75" s="530" t="str">
        <f t="shared" si="30"/>
        <v/>
      </c>
      <c r="EB75" s="303" t="str">
        <f t="shared" si="30"/>
        <v/>
      </c>
      <c r="EC75" s="530" t="str">
        <f t="shared" si="30"/>
        <v/>
      </c>
      <c r="ED75" s="303" t="str">
        <f t="shared" si="30"/>
        <v/>
      </c>
      <c r="EE75" s="530" t="str">
        <f t="shared" si="20"/>
        <v/>
      </c>
      <c r="EF75" s="303" t="str">
        <f t="shared" si="18"/>
        <v/>
      </c>
      <c r="EG75" s="530" t="str">
        <f t="shared" si="18"/>
        <v/>
      </c>
      <c r="EH75" s="303" t="str">
        <f t="shared" si="18"/>
        <v/>
      </c>
      <c r="EI75" s="531" t="str">
        <f t="shared" si="31"/>
        <v/>
      </c>
      <c r="EJ75" s="10"/>
      <c r="EK75" s="10"/>
      <c r="EL75" s="10"/>
    </row>
    <row r="76" spans="1:142" s="16" customFormat="1" ht="18" customHeight="1">
      <c r="A76" s="389">
        <v>70</v>
      </c>
      <c r="B76" s="248"/>
      <c r="C76" s="84"/>
      <c r="D76" s="86"/>
      <c r="E76" s="202"/>
      <c r="F76" s="85"/>
      <c r="G76" s="507"/>
      <c r="H76" s="360" t="str">
        <f t="shared" si="23"/>
        <v/>
      </c>
      <c r="I76" s="78"/>
      <c r="J76" s="87"/>
      <c r="K76" s="78"/>
      <c r="L76" s="405"/>
      <c r="M76" s="405"/>
      <c r="N76" s="405"/>
      <c r="O76" s="405"/>
      <c r="P76" s="405"/>
      <c r="Q76" s="405"/>
      <c r="R76" s="285"/>
      <c r="S76" s="285"/>
      <c r="T76" s="285"/>
      <c r="U76" s="285"/>
      <c r="V76" s="288"/>
      <c r="W76" s="288"/>
      <c r="X76" s="288"/>
      <c r="Y76" s="288"/>
      <c r="Z76" s="288"/>
      <c r="AA76" s="288"/>
      <c r="AB76" s="289"/>
      <c r="AC76" s="289"/>
      <c r="AD76" s="290"/>
      <c r="AE76" s="290"/>
      <c r="AF76" s="285"/>
      <c r="AG76" s="285"/>
      <c r="AH76" s="285"/>
      <c r="AI76" s="285"/>
      <c r="AJ76" s="285"/>
      <c r="AK76" s="285"/>
      <c r="AL76" s="285"/>
      <c r="AM76" s="285"/>
      <c r="AN76" s="285"/>
      <c r="AO76" s="285"/>
      <c r="AP76" s="285"/>
      <c r="AQ76" s="288"/>
      <c r="AR76" s="288"/>
      <c r="AS76" s="288"/>
      <c r="AT76" s="288"/>
      <c r="AU76" s="288"/>
      <c r="AV76" s="288"/>
      <c r="AW76" s="289"/>
      <c r="AX76" s="289"/>
      <c r="AY76" s="290"/>
      <c r="AZ76" s="290"/>
      <c r="BA76" s="285"/>
      <c r="BB76" s="285"/>
      <c r="BC76" s="285"/>
      <c r="BD76" s="285"/>
      <c r="BE76" s="285"/>
      <c r="BF76" s="285"/>
      <c r="BG76" s="285"/>
      <c r="BH76" s="285"/>
      <c r="BI76" s="285"/>
      <c r="BJ76" s="285"/>
      <c r="BK76" s="288"/>
      <c r="BL76" s="288"/>
      <c r="BM76" s="288"/>
      <c r="BN76" s="288"/>
      <c r="BO76" s="288"/>
      <c r="BP76" s="288"/>
      <c r="BQ76" s="289"/>
      <c r="BR76" s="289"/>
      <c r="BS76" s="290"/>
      <c r="BT76" s="290"/>
      <c r="BU76" s="285"/>
      <c r="BV76" s="285"/>
      <c r="BW76" s="285"/>
      <c r="BX76" s="285"/>
      <c r="BY76" s="285"/>
      <c r="BZ76" s="288"/>
      <c r="CA76" s="288"/>
      <c r="CB76" s="288"/>
      <c r="CC76" s="288"/>
      <c r="CD76" s="288"/>
      <c r="CE76" s="285"/>
      <c r="CF76" s="285"/>
      <c r="CG76" s="285"/>
      <c r="CH76" s="285"/>
      <c r="CI76" s="387"/>
      <c r="CJ76" s="368"/>
      <c r="CK76" s="237" t="str">
        <f>IF(DOB!C76="","",DOB!C76)</f>
        <v/>
      </c>
      <c r="CL76" s="299"/>
      <c r="CM76" s="249"/>
      <c r="CN76" s="249"/>
      <c r="CO76" s="526">
        <f t="shared" si="24"/>
        <v>10</v>
      </c>
      <c r="CP76" s="516"/>
      <c r="CQ76" s="526">
        <f t="shared" si="25"/>
        <v>22</v>
      </c>
      <c r="CR76" s="527"/>
      <c r="CS76" s="526">
        <f t="shared" si="26"/>
        <v>25</v>
      </c>
      <c r="CT76" s="527"/>
      <c r="CU76" s="526">
        <f t="shared" si="27"/>
        <v>26</v>
      </c>
      <c r="CV76" s="527"/>
      <c r="CW76" s="526" t="str">
        <f t="shared" si="28"/>
        <v/>
      </c>
      <c r="CX76" s="527"/>
      <c r="CY76" s="526" t="str">
        <f t="shared" si="29"/>
        <v/>
      </c>
      <c r="CZ76" s="527"/>
      <c r="DA76" s="526" t="str">
        <f t="shared" si="29"/>
        <v/>
      </c>
      <c r="DB76" s="527"/>
      <c r="DC76" s="526" t="str">
        <f t="shared" si="29"/>
        <v/>
      </c>
      <c r="DD76" s="527"/>
      <c r="DE76" s="526" t="str">
        <f t="shared" si="29"/>
        <v/>
      </c>
      <c r="DF76" s="527"/>
      <c r="DG76" s="526" t="str">
        <f t="shared" si="29"/>
        <v/>
      </c>
      <c r="DH76" s="527"/>
      <c r="DI76" s="526" t="str">
        <f t="shared" si="29"/>
        <v/>
      </c>
      <c r="DJ76" s="527"/>
      <c r="DK76" s="526" t="str">
        <f t="shared" si="29"/>
        <v/>
      </c>
      <c r="DL76" s="527"/>
      <c r="DM76" s="528"/>
      <c r="DN76" s="529">
        <f t="shared" si="16"/>
        <v>32</v>
      </c>
      <c r="DO76" s="530" t="str">
        <f t="shared" si="16"/>
        <v/>
      </c>
      <c r="DP76" s="303">
        <f t="shared" si="30"/>
        <v>57</v>
      </c>
      <c r="DQ76" s="530" t="str">
        <f t="shared" si="30"/>
        <v/>
      </c>
      <c r="DR76" s="303">
        <f t="shared" si="30"/>
        <v>83</v>
      </c>
      <c r="DS76" s="530" t="str">
        <f t="shared" si="30"/>
        <v/>
      </c>
      <c r="DT76" s="303" t="str">
        <f t="shared" si="30"/>
        <v/>
      </c>
      <c r="DU76" s="530" t="str">
        <f t="shared" si="30"/>
        <v/>
      </c>
      <c r="DV76" s="303" t="str">
        <f t="shared" si="30"/>
        <v/>
      </c>
      <c r="DW76" s="530" t="str">
        <f t="shared" si="30"/>
        <v/>
      </c>
      <c r="DX76" s="303" t="str">
        <f t="shared" si="30"/>
        <v/>
      </c>
      <c r="DY76" s="530" t="str">
        <f t="shared" si="30"/>
        <v/>
      </c>
      <c r="DZ76" s="303" t="str">
        <f t="shared" si="30"/>
        <v/>
      </c>
      <c r="EA76" s="530" t="str">
        <f t="shared" si="30"/>
        <v/>
      </c>
      <c r="EB76" s="303" t="str">
        <f t="shared" si="30"/>
        <v/>
      </c>
      <c r="EC76" s="530" t="str">
        <f t="shared" si="30"/>
        <v/>
      </c>
      <c r="ED76" s="303" t="str">
        <f t="shared" si="30"/>
        <v/>
      </c>
      <c r="EE76" s="530" t="str">
        <f t="shared" si="20"/>
        <v/>
      </c>
      <c r="EF76" s="303" t="str">
        <f t="shared" si="18"/>
        <v/>
      </c>
      <c r="EG76" s="530" t="str">
        <f t="shared" si="18"/>
        <v/>
      </c>
      <c r="EH76" s="303" t="str">
        <f t="shared" si="18"/>
        <v/>
      </c>
      <c r="EI76" s="531" t="str">
        <f t="shared" si="31"/>
        <v/>
      </c>
      <c r="EJ76" s="10"/>
      <c r="EK76" s="10"/>
      <c r="EL76" s="10"/>
    </row>
    <row r="77" spans="1:142" s="16" customFormat="1" ht="18" customHeight="1">
      <c r="A77" s="389">
        <v>71</v>
      </c>
      <c r="B77" s="248"/>
      <c r="C77" s="84"/>
      <c r="D77" s="86"/>
      <c r="E77" s="202"/>
      <c r="F77" s="85"/>
      <c r="G77" s="507"/>
      <c r="H77" s="360" t="str">
        <f t="shared" si="23"/>
        <v/>
      </c>
      <c r="I77" s="78"/>
      <c r="J77" s="87"/>
      <c r="K77" s="78"/>
      <c r="L77" s="405"/>
      <c r="M77" s="405"/>
      <c r="N77" s="405"/>
      <c r="O77" s="405"/>
      <c r="P77" s="405"/>
      <c r="Q77" s="405"/>
      <c r="R77" s="285"/>
      <c r="S77" s="285"/>
      <c r="T77" s="285"/>
      <c r="U77" s="285"/>
      <c r="V77" s="288"/>
      <c r="W77" s="288"/>
      <c r="X77" s="288"/>
      <c r="Y77" s="288"/>
      <c r="Z77" s="288"/>
      <c r="AA77" s="288"/>
      <c r="AB77" s="289"/>
      <c r="AC77" s="289"/>
      <c r="AD77" s="290"/>
      <c r="AE77" s="290"/>
      <c r="AF77" s="285"/>
      <c r="AG77" s="285"/>
      <c r="AH77" s="285"/>
      <c r="AI77" s="285"/>
      <c r="AJ77" s="285"/>
      <c r="AK77" s="285"/>
      <c r="AL77" s="285"/>
      <c r="AM77" s="285"/>
      <c r="AN77" s="285"/>
      <c r="AO77" s="285"/>
      <c r="AP77" s="285"/>
      <c r="AQ77" s="288"/>
      <c r="AR77" s="288"/>
      <c r="AS77" s="288"/>
      <c r="AT77" s="288"/>
      <c r="AU77" s="288"/>
      <c r="AV77" s="288"/>
      <c r="AW77" s="289"/>
      <c r="AX77" s="289"/>
      <c r="AY77" s="290"/>
      <c r="AZ77" s="290"/>
      <c r="BA77" s="285"/>
      <c r="BB77" s="285"/>
      <c r="BC77" s="285"/>
      <c r="BD77" s="285"/>
      <c r="BE77" s="285"/>
      <c r="BF77" s="285"/>
      <c r="BG77" s="285"/>
      <c r="BH77" s="285"/>
      <c r="BI77" s="285"/>
      <c r="BJ77" s="285"/>
      <c r="BK77" s="288"/>
      <c r="BL77" s="288"/>
      <c r="BM77" s="288"/>
      <c r="BN77" s="288"/>
      <c r="BO77" s="288"/>
      <c r="BP77" s="288"/>
      <c r="BQ77" s="289"/>
      <c r="BR77" s="289"/>
      <c r="BS77" s="290"/>
      <c r="BT77" s="290"/>
      <c r="BU77" s="285"/>
      <c r="BV77" s="285"/>
      <c r="BW77" s="285"/>
      <c r="BX77" s="285"/>
      <c r="BY77" s="285"/>
      <c r="BZ77" s="288"/>
      <c r="CA77" s="288"/>
      <c r="CB77" s="288"/>
      <c r="CC77" s="288"/>
      <c r="CD77" s="288"/>
      <c r="CE77" s="285"/>
      <c r="CF77" s="285"/>
      <c r="CG77" s="285"/>
      <c r="CH77" s="285"/>
      <c r="CI77" s="387"/>
      <c r="CJ77" s="368"/>
      <c r="CK77" s="237" t="str">
        <f>IF(DOB!C77="","",DOB!C77)</f>
        <v/>
      </c>
      <c r="CL77" s="299"/>
      <c r="CM77" s="249"/>
      <c r="CN77" s="249"/>
      <c r="CO77" s="526">
        <f t="shared" si="24"/>
        <v>10</v>
      </c>
      <c r="CP77" s="516"/>
      <c r="CQ77" s="526">
        <f t="shared" si="25"/>
        <v>22</v>
      </c>
      <c r="CR77" s="527"/>
      <c r="CS77" s="526">
        <f t="shared" si="26"/>
        <v>25</v>
      </c>
      <c r="CT77" s="527"/>
      <c r="CU77" s="526">
        <f t="shared" si="27"/>
        <v>26</v>
      </c>
      <c r="CV77" s="527"/>
      <c r="CW77" s="526" t="str">
        <f t="shared" si="28"/>
        <v/>
      </c>
      <c r="CX77" s="527"/>
      <c r="CY77" s="526" t="str">
        <f t="shared" si="29"/>
        <v/>
      </c>
      <c r="CZ77" s="527"/>
      <c r="DA77" s="526" t="str">
        <f t="shared" si="29"/>
        <v/>
      </c>
      <c r="DB77" s="527"/>
      <c r="DC77" s="526" t="str">
        <f t="shared" si="29"/>
        <v/>
      </c>
      <c r="DD77" s="527"/>
      <c r="DE77" s="526" t="str">
        <f t="shared" si="29"/>
        <v/>
      </c>
      <c r="DF77" s="527"/>
      <c r="DG77" s="526" t="str">
        <f t="shared" si="29"/>
        <v/>
      </c>
      <c r="DH77" s="527"/>
      <c r="DI77" s="526" t="str">
        <f t="shared" si="29"/>
        <v/>
      </c>
      <c r="DJ77" s="527"/>
      <c r="DK77" s="526" t="str">
        <f t="shared" si="29"/>
        <v/>
      </c>
      <c r="DL77" s="527"/>
      <c r="DM77" s="528"/>
      <c r="DN77" s="529">
        <f t="shared" si="16"/>
        <v>32</v>
      </c>
      <c r="DO77" s="530" t="str">
        <f t="shared" si="16"/>
        <v/>
      </c>
      <c r="DP77" s="303">
        <f t="shared" si="30"/>
        <v>57</v>
      </c>
      <c r="DQ77" s="530" t="str">
        <f t="shared" si="30"/>
        <v/>
      </c>
      <c r="DR77" s="303">
        <f t="shared" si="30"/>
        <v>83</v>
      </c>
      <c r="DS77" s="530" t="str">
        <f t="shared" si="30"/>
        <v/>
      </c>
      <c r="DT77" s="303" t="str">
        <f t="shared" si="30"/>
        <v/>
      </c>
      <c r="DU77" s="530" t="str">
        <f t="shared" si="30"/>
        <v/>
      </c>
      <c r="DV77" s="303" t="str">
        <f t="shared" si="30"/>
        <v/>
      </c>
      <c r="DW77" s="530" t="str">
        <f t="shared" si="30"/>
        <v/>
      </c>
      <c r="DX77" s="303" t="str">
        <f t="shared" si="30"/>
        <v/>
      </c>
      <c r="DY77" s="530" t="str">
        <f t="shared" si="30"/>
        <v/>
      </c>
      <c r="DZ77" s="303" t="str">
        <f t="shared" si="30"/>
        <v/>
      </c>
      <c r="EA77" s="530" t="str">
        <f t="shared" si="30"/>
        <v/>
      </c>
      <c r="EB77" s="303" t="str">
        <f t="shared" si="30"/>
        <v/>
      </c>
      <c r="EC77" s="530" t="str">
        <f t="shared" si="30"/>
        <v/>
      </c>
      <c r="ED77" s="303" t="str">
        <f t="shared" si="30"/>
        <v/>
      </c>
      <c r="EE77" s="530" t="str">
        <f t="shared" si="20"/>
        <v/>
      </c>
      <c r="EF77" s="303" t="str">
        <f t="shared" si="18"/>
        <v/>
      </c>
      <c r="EG77" s="530" t="str">
        <f t="shared" si="18"/>
        <v/>
      </c>
      <c r="EH77" s="303" t="str">
        <f t="shared" si="18"/>
        <v/>
      </c>
      <c r="EI77" s="531" t="str">
        <f t="shared" si="31"/>
        <v/>
      </c>
      <c r="EJ77" s="10"/>
      <c r="EK77" s="10"/>
      <c r="EL77" s="10"/>
    </row>
    <row r="78" spans="1:142" s="16" customFormat="1" ht="18" customHeight="1">
      <c r="A78" s="389">
        <v>72</v>
      </c>
      <c r="B78" s="248"/>
      <c r="C78" s="84"/>
      <c r="D78" s="86"/>
      <c r="E78" s="202"/>
      <c r="F78" s="85"/>
      <c r="G78" s="507"/>
      <c r="H78" s="360" t="str">
        <f t="shared" si="23"/>
        <v/>
      </c>
      <c r="I78" s="78"/>
      <c r="J78" s="87"/>
      <c r="K78" s="78"/>
      <c r="L78" s="405"/>
      <c r="M78" s="405"/>
      <c r="N78" s="405"/>
      <c r="O78" s="405"/>
      <c r="P78" s="405"/>
      <c r="Q78" s="405"/>
      <c r="R78" s="285"/>
      <c r="S78" s="285"/>
      <c r="T78" s="285"/>
      <c r="U78" s="285"/>
      <c r="V78" s="288"/>
      <c r="W78" s="288"/>
      <c r="X78" s="288"/>
      <c r="Y78" s="288"/>
      <c r="Z78" s="288"/>
      <c r="AA78" s="288"/>
      <c r="AB78" s="289"/>
      <c r="AC78" s="289"/>
      <c r="AD78" s="290"/>
      <c r="AE78" s="290"/>
      <c r="AF78" s="285"/>
      <c r="AG78" s="285"/>
      <c r="AH78" s="285"/>
      <c r="AI78" s="285"/>
      <c r="AJ78" s="285"/>
      <c r="AK78" s="285"/>
      <c r="AL78" s="285"/>
      <c r="AM78" s="285"/>
      <c r="AN78" s="285"/>
      <c r="AO78" s="285"/>
      <c r="AP78" s="285"/>
      <c r="AQ78" s="288"/>
      <c r="AR78" s="288"/>
      <c r="AS78" s="288"/>
      <c r="AT78" s="288"/>
      <c r="AU78" s="288"/>
      <c r="AV78" s="288"/>
      <c r="AW78" s="289"/>
      <c r="AX78" s="289"/>
      <c r="AY78" s="290"/>
      <c r="AZ78" s="290"/>
      <c r="BA78" s="285"/>
      <c r="BB78" s="285"/>
      <c r="BC78" s="285"/>
      <c r="BD78" s="285"/>
      <c r="BE78" s="285"/>
      <c r="BF78" s="285"/>
      <c r="BG78" s="285"/>
      <c r="BH78" s="285"/>
      <c r="BI78" s="285"/>
      <c r="BJ78" s="285"/>
      <c r="BK78" s="288"/>
      <c r="BL78" s="288"/>
      <c r="BM78" s="288"/>
      <c r="BN78" s="288"/>
      <c r="BO78" s="288"/>
      <c r="BP78" s="288"/>
      <c r="BQ78" s="289"/>
      <c r="BR78" s="289"/>
      <c r="BS78" s="290"/>
      <c r="BT78" s="290"/>
      <c r="BU78" s="285"/>
      <c r="BV78" s="285"/>
      <c r="BW78" s="285"/>
      <c r="BX78" s="285"/>
      <c r="BY78" s="285"/>
      <c r="BZ78" s="288"/>
      <c r="CA78" s="288"/>
      <c r="CB78" s="288"/>
      <c r="CC78" s="288"/>
      <c r="CD78" s="288"/>
      <c r="CE78" s="285"/>
      <c r="CF78" s="285"/>
      <c r="CG78" s="285"/>
      <c r="CH78" s="285"/>
      <c r="CI78" s="387"/>
      <c r="CJ78" s="368"/>
      <c r="CK78" s="237" t="str">
        <f>IF(DOB!C78="","",DOB!C78)</f>
        <v/>
      </c>
      <c r="CL78" s="299"/>
      <c r="CM78" s="249"/>
      <c r="CN78" s="249"/>
      <c r="CO78" s="526">
        <f t="shared" si="24"/>
        <v>10</v>
      </c>
      <c r="CP78" s="516"/>
      <c r="CQ78" s="526">
        <f t="shared" si="25"/>
        <v>22</v>
      </c>
      <c r="CR78" s="527"/>
      <c r="CS78" s="526">
        <f t="shared" si="26"/>
        <v>25</v>
      </c>
      <c r="CT78" s="527"/>
      <c r="CU78" s="526">
        <f t="shared" si="27"/>
        <v>26</v>
      </c>
      <c r="CV78" s="527"/>
      <c r="CW78" s="526" t="str">
        <f t="shared" si="28"/>
        <v/>
      </c>
      <c r="CX78" s="527"/>
      <c r="CY78" s="526" t="str">
        <f t="shared" si="29"/>
        <v/>
      </c>
      <c r="CZ78" s="527"/>
      <c r="DA78" s="526" t="str">
        <f t="shared" si="29"/>
        <v/>
      </c>
      <c r="DB78" s="527"/>
      <c r="DC78" s="526" t="str">
        <f t="shared" si="29"/>
        <v/>
      </c>
      <c r="DD78" s="527"/>
      <c r="DE78" s="526" t="str">
        <f t="shared" si="29"/>
        <v/>
      </c>
      <c r="DF78" s="527"/>
      <c r="DG78" s="526" t="str">
        <f t="shared" si="29"/>
        <v/>
      </c>
      <c r="DH78" s="527"/>
      <c r="DI78" s="526" t="str">
        <f t="shared" si="29"/>
        <v/>
      </c>
      <c r="DJ78" s="527"/>
      <c r="DK78" s="526" t="str">
        <f t="shared" si="29"/>
        <v/>
      </c>
      <c r="DL78" s="527"/>
      <c r="DM78" s="528"/>
      <c r="DN78" s="529">
        <f t="shared" si="16"/>
        <v>32</v>
      </c>
      <c r="DO78" s="530" t="str">
        <f t="shared" si="16"/>
        <v/>
      </c>
      <c r="DP78" s="303">
        <f t="shared" si="30"/>
        <v>57</v>
      </c>
      <c r="DQ78" s="530" t="str">
        <f t="shared" si="30"/>
        <v/>
      </c>
      <c r="DR78" s="303">
        <f t="shared" si="30"/>
        <v>83</v>
      </c>
      <c r="DS78" s="530" t="str">
        <f t="shared" si="30"/>
        <v/>
      </c>
      <c r="DT78" s="303" t="str">
        <f t="shared" si="30"/>
        <v/>
      </c>
      <c r="DU78" s="530" t="str">
        <f t="shared" si="30"/>
        <v/>
      </c>
      <c r="DV78" s="303" t="str">
        <f t="shared" si="30"/>
        <v/>
      </c>
      <c r="DW78" s="530" t="str">
        <f t="shared" si="30"/>
        <v/>
      </c>
      <c r="DX78" s="303" t="str">
        <f t="shared" si="30"/>
        <v/>
      </c>
      <c r="DY78" s="530" t="str">
        <f t="shared" si="30"/>
        <v/>
      </c>
      <c r="DZ78" s="303" t="str">
        <f t="shared" si="30"/>
        <v/>
      </c>
      <c r="EA78" s="530" t="str">
        <f t="shared" si="30"/>
        <v/>
      </c>
      <c r="EB78" s="303" t="str">
        <f t="shared" si="30"/>
        <v/>
      </c>
      <c r="EC78" s="530" t="str">
        <f t="shared" si="30"/>
        <v/>
      </c>
      <c r="ED78" s="303" t="str">
        <f t="shared" si="30"/>
        <v/>
      </c>
      <c r="EE78" s="530" t="str">
        <f t="shared" si="20"/>
        <v/>
      </c>
      <c r="EF78" s="303" t="str">
        <f t="shared" si="18"/>
        <v/>
      </c>
      <c r="EG78" s="530" t="str">
        <f t="shared" si="18"/>
        <v/>
      </c>
      <c r="EH78" s="303" t="str">
        <f t="shared" si="18"/>
        <v/>
      </c>
      <c r="EI78" s="531" t="str">
        <f t="shared" si="31"/>
        <v/>
      </c>
      <c r="EJ78" s="10"/>
      <c r="EK78" s="10"/>
      <c r="EL78" s="10"/>
    </row>
    <row r="79" spans="1:142" s="16" customFormat="1" ht="18" customHeight="1">
      <c r="A79" s="389">
        <v>73</v>
      </c>
      <c r="B79" s="248"/>
      <c r="C79" s="84"/>
      <c r="D79" s="86"/>
      <c r="E79" s="202"/>
      <c r="F79" s="85"/>
      <c r="G79" s="507"/>
      <c r="H79" s="360" t="str">
        <f t="shared" si="23"/>
        <v/>
      </c>
      <c r="I79" s="78"/>
      <c r="J79" s="87"/>
      <c r="K79" s="78"/>
      <c r="L79" s="405"/>
      <c r="M79" s="405"/>
      <c r="N79" s="405"/>
      <c r="O79" s="405"/>
      <c r="P79" s="405"/>
      <c r="Q79" s="405"/>
      <c r="R79" s="285"/>
      <c r="S79" s="285"/>
      <c r="T79" s="285"/>
      <c r="U79" s="285"/>
      <c r="V79" s="288"/>
      <c r="W79" s="288"/>
      <c r="X79" s="288"/>
      <c r="Y79" s="288"/>
      <c r="Z79" s="288"/>
      <c r="AA79" s="288"/>
      <c r="AB79" s="289"/>
      <c r="AC79" s="289"/>
      <c r="AD79" s="290"/>
      <c r="AE79" s="290"/>
      <c r="AF79" s="285"/>
      <c r="AG79" s="285"/>
      <c r="AH79" s="285"/>
      <c r="AI79" s="285"/>
      <c r="AJ79" s="285"/>
      <c r="AK79" s="285"/>
      <c r="AL79" s="285"/>
      <c r="AM79" s="285"/>
      <c r="AN79" s="285"/>
      <c r="AO79" s="285"/>
      <c r="AP79" s="285"/>
      <c r="AQ79" s="288"/>
      <c r="AR79" s="288"/>
      <c r="AS79" s="288"/>
      <c r="AT79" s="288"/>
      <c r="AU79" s="288"/>
      <c r="AV79" s="288"/>
      <c r="AW79" s="289"/>
      <c r="AX79" s="289"/>
      <c r="AY79" s="290"/>
      <c r="AZ79" s="290"/>
      <c r="BA79" s="285"/>
      <c r="BB79" s="285"/>
      <c r="BC79" s="285"/>
      <c r="BD79" s="285"/>
      <c r="BE79" s="285"/>
      <c r="BF79" s="285"/>
      <c r="BG79" s="285"/>
      <c r="BH79" s="285"/>
      <c r="BI79" s="285"/>
      <c r="BJ79" s="285"/>
      <c r="BK79" s="288"/>
      <c r="BL79" s="288"/>
      <c r="BM79" s="288"/>
      <c r="BN79" s="288"/>
      <c r="BO79" s="288"/>
      <c r="BP79" s="288"/>
      <c r="BQ79" s="289"/>
      <c r="BR79" s="289"/>
      <c r="BS79" s="290"/>
      <c r="BT79" s="290"/>
      <c r="BU79" s="285"/>
      <c r="BV79" s="285"/>
      <c r="BW79" s="285"/>
      <c r="BX79" s="285"/>
      <c r="BY79" s="285"/>
      <c r="BZ79" s="288"/>
      <c r="CA79" s="288"/>
      <c r="CB79" s="288"/>
      <c r="CC79" s="288"/>
      <c r="CD79" s="288"/>
      <c r="CE79" s="285"/>
      <c r="CF79" s="285"/>
      <c r="CG79" s="285"/>
      <c r="CH79" s="285"/>
      <c r="CI79" s="387"/>
      <c r="CJ79" s="368"/>
      <c r="CK79" s="237" t="str">
        <f>IF(DOB!C79="","",DOB!C79)</f>
        <v/>
      </c>
      <c r="CL79" s="299"/>
      <c r="CM79" s="249"/>
      <c r="CN79" s="249"/>
      <c r="CO79" s="526">
        <f t="shared" si="24"/>
        <v>10</v>
      </c>
      <c r="CP79" s="516"/>
      <c r="CQ79" s="526">
        <f t="shared" si="25"/>
        <v>22</v>
      </c>
      <c r="CR79" s="527"/>
      <c r="CS79" s="526">
        <f t="shared" si="26"/>
        <v>25</v>
      </c>
      <c r="CT79" s="527"/>
      <c r="CU79" s="526">
        <f t="shared" si="27"/>
        <v>26</v>
      </c>
      <c r="CV79" s="527"/>
      <c r="CW79" s="526" t="str">
        <f t="shared" si="28"/>
        <v/>
      </c>
      <c r="CX79" s="527"/>
      <c r="CY79" s="526" t="str">
        <f t="shared" si="29"/>
        <v/>
      </c>
      <c r="CZ79" s="527"/>
      <c r="DA79" s="526" t="str">
        <f t="shared" si="29"/>
        <v/>
      </c>
      <c r="DB79" s="527"/>
      <c r="DC79" s="526" t="str">
        <f t="shared" si="29"/>
        <v/>
      </c>
      <c r="DD79" s="527"/>
      <c r="DE79" s="526" t="str">
        <f t="shared" si="29"/>
        <v/>
      </c>
      <c r="DF79" s="527"/>
      <c r="DG79" s="526" t="str">
        <f t="shared" si="29"/>
        <v/>
      </c>
      <c r="DH79" s="527"/>
      <c r="DI79" s="526" t="str">
        <f t="shared" si="29"/>
        <v/>
      </c>
      <c r="DJ79" s="527"/>
      <c r="DK79" s="526" t="str">
        <f t="shared" si="29"/>
        <v/>
      </c>
      <c r="DL79" s="527"/>
      <c r="DM79" s="528"/>
      <c r="DN79" s="529">
        <f t="shared" si="16"/>
        <v>32</v>
      </c>
      <c r="DO79" s="530" t="str">
        <f t="shared" si="16"/>
        <v/>
      </c>
      <c r="DP79" s="303">
        <f t="shared" si="30"/>
        <v>57</v>
      </c>
      <c r="DQ79" s="530" t="str">
        <f t="shared" si="30"/>
        <v/>
      </c>
      <c r="DR79" s="303">
        <f t="shared" si="30"/>
        <v>83</v>
      </c>
      <c r="DS79" s="530" t="str">
        <f t="shared" si="30"/>
        <v/>
      </c>
      <c r="DT79" s="303" t="str">
        <f t="shared" si="30"/>
        <v/>
      </c>
      <c r="DU79" s="530" t="str">
        <f t="shared" si="30"/>
        <v/>
      </c>
      <c r="DV79" s="303" t="str">
        <f t="shared" si="30"/>
        <v/>
      </c>
      <c r="DW79" s="530" t="str">
        <f t="shared" si="30"/>
        <v/>
      </c>
      <c r="DX79" s="303" t="str">
        <f t="shared" si="30"/>
        <v/>
      </c>
      <c r="DY79" s="530" t="str">
        <f t="shared" si="30"/>
        <v/>
      </c>
      <c r="DZ79" s="303" t="str">
        <f t="shared" si="30"/>
        <v/>
      </c>
      <c r="EA79" s="530" t="str">
        <f t="shared" si="30"/>
        <v/>
      </c>
      <c r="EB79" s="303" t="str">
        <f t="shared" si="30"/>
        <v/>
      </c>
      <c r="EC79" s="530" t="str">
        <f t="shared" si="30"/>
        <v/>
      </c>
      <c r="ED79" s="303" t="str">
        <f t="shared" si="30"/>
        <v/>
      </c>
      <c r="EE79" s="530" t="str">
        <f t="shared" si="20"/>
        <v/>
      </c>
      <c r="EF79" s="303" t="str">
        <f t="shared" si="18"/>
        <v/>
      </c>
      <c r="EG79" s="530" t="str">
        <f t="shared" si="18"/>
        <v/>
      </c>
      <c r="EH79" s="303" t="str">
        <f t="shared" si="18"/>
        <v/>
      </c>
      <c r="EI79" s="531" t="str">
        <f t="shared" si="31"/>
        <v/>
      </c>
      <c r="EJ79" s="10"/>
      <c r="EK79" s="10"/>
      <c r="EL79" s="10"/>
    </row>
    <row r="80" spans="1:142" s="16" customFormat="1" ht="18" customHeight="1">
      <c r="A80" s="389">
        <v>74</v>
      </c>
      <c r="B80" s="248"/>
      <c r="C80" s="84"/>
      <c r="D80" s="86"/>
      <c r="E80" s="202"/>
      <c r="F80" s="85"/>
      <c r="G80" s="507"/>
      <c r="H80" s="360" t="str">
        <f t="shared" si="23"/>
        <v/>
      </c>
      <c r="I80" s="78"/>
      <c r="J80" s="87"/>
      <c r="K80" s="78"/>
      <c r="L80" s="405"/>
      <c r="M80" s="405"/>
      <c r="N80" s="405"/>
      <c r="O80" s="405"/>
      <c r="P80" s="405"/>
      <c r="Q80" s="405"/>
      <c r="R80" s="285"/>
      <c r="S80" s="285"/>
      <c r="T80" s="285"/>
      <c r="U80" s="285"/>
      <c r="V80" s="288"/>
      <c r="W80" s="288"/>
      <c r="X80" s="288"/>
      <c r="Y80" s="288"/>
      <c r="Z80" s="288"/>
      <c r="AA80" s="288"/>
      <c r="AB80" s="289"/>
      <c r="AC80" s="289"/>
      <c r="AD80" s="290"/>
      <c r="AE80" s="290"/>
      <c r="AF80" s="285"/>
      <c r="AG80" s="285"/>
      <c r="AH80" s="285"/>
      <c r="AI80" s="285"/>
      <c r="AJ80" s="285"/>
      <c r="AK80" s="285"/>
      <c r="AL80" s="285"/>
      <c r="AM80" s="285"/>
      <c r="AN80" s="285"/>
      <c r="AO80" s="285"/>
      <c r="AP80" s="285"/>
      <c r="AQ80" s="288"/>
      <c r="AR80" s="288"/>
      <c r="AS80" s="288"/>
      <c r="AT80" s="288"/>
      <c r="AU80" s="288"/>
      <c r="AV80" s="288"/>
      <c r="AW80" s="289"/>
      <c r="AX80" s="289"/>
      <c r="AY80" s="290"/>
      <c r="AZ80" s="290"/>
      <c r="BA80" s="285"/>
      <c r="BB80" s="285"/>
      <c r="BC80" s="285"/>
      <c r="BD80" s="285"/>
      <c r="BE80" s="285"/>
      <c r="BF80" s="285"/>
      <c r="BG80" s="285"/>
      <c r="BH80" s="285"/>
      <c r="BI80" s="285"/>
      <c r="BJ80" s="285"/>
      <c r="BK80" s="288"/>
      <c r="BL80" s="288"/>
      <c r="BM80" s="288"/>
      <c r="BN80" s="288"/>
      <c r="BO80" s="288"/>
      <c r="BP80" s="288"/>
      <c r="BQ80" s="289"/>
      <c r="BR80" s="289"/>
      <c r="BS80" s="290"/>
      <c r="BT80" s="290"/>
      <c r="BU80" s="285"/>
      <c r="BV80" s="285"/>
      <c r="BW80" s="285"/>
      <c r="BX80" s="285"/>
      <c r="BY80" s="285"/>
      <c r="BZ80" s="288"/>
      <c r="CA80" s="288"/>
      <c r="CB80" s="288"/>
      <c r="CC80" s="288"/>
      <c r="CD80" s="288"/>
      <c r="CE80" s="285"/>
      <c r="CF80" s="285"/>
      <c r="CG80" s="285"/>
      <c r="CH80" s="285"/>
      <c r="CI80" s="387"/>
      <c r="CJ80" s="368"/>
      <c r="CK80" s="237" t="str">
        <f>IF(DOB!C80="","",DOB!C80)</f>
        <v/>
      </c>
      <c r="CL80" s="299"/>
      <c r="CM80" s="249"/>
      <c r="CN80" s="249"/>
      <c r="CO80" s="526">
        <f t="shared" si="24"/>
        <v>10</v>
      </c>
      <c r="CP80" s="516"/>
      <c r="CQ80" s="526">
        <f t="shared" si="25"/>
        <v>22</v>
      </c>
      <c r="CR80" s="527"/>
      <c r="CS80" s="526">
        <f t="shared" si="26"/>
        <v>25</v>
      </c>
      <c r="CT80" s="527"/>
      <c r="CU80" s="526">
        <f t="shared" si="27"/>
        <v>26</v>
      </c>
      <c r="CV80" s="527"/>
      <c r="CW80" s="526" t="str">
        <f t="shared" si="28"/>
        <v/>
      </c>
      <c r="CX80" s="527"/>
      <c r="CY80" s="526" t="str">
        <f t="shared" si="29"/>
        <v/>
      </c>
      <c r="CZ80" s="527"/>
      <c r="DA80" s="526" t="str">
        <f t="shared" si="29"/>
        <v/>
      </c>
      <c r="DB80" s="527"/>
      <c r="DC80" s="526" t="str">
        <f t="shared" si="29"/>
        <v/>
      </c>
      <c r="DD80" s="527"/>
      <c r="DE80" s="526" t="str">
        <f t="shared" si="29"/>
        <v/>
      </c>
      <c r="DF80" s="527"/>
      <c r="DG80" s="526" t="str">
        <f t="shared" si="29"/>
        <v/>
      </c>
      <c r="DH80" s="527"/>
      <c r="DI80" s="526" t="str">
        <f t="shared" si="29"/>
        <v/>
      </c>
      <c r="DJ80" s="527"/>
      <c r="DK80" s="526" t="str">
        <f t="shared" si="29"/>
        <v/>
      </c>
      <c r="DL80" s="527"/>
      <c r="DM80" s="528"/>
      <c r="DN80" s="529">
        <f t="shared" si="16"/>
        <v>32</v>
      </c>
      <c r="DO80" s="530" t="str">
        <f t="shared" si="16"/>
        <v/>
      </c>
      <c r="DP80" s="303">
        <f t="shared" si="30"/>
        <v>57</v>
      </c>
      <c r="DQ80" s="530" t="str">
        <f t="shared" si="30"/>
        <v/>
      </c>
      <c r="DR80" s="303">
        <f t="shared" si="30"/>
        <v>83</v>
      </c>
      <c r="DS80" s="530" t="str">
        <f t="shared" si="30"/>
        <v/>
      </c>
      <c r="DT80" s="303" t="str">
        <f t="shared" si="30"/>
        <v/>
      </c>
      <c r="DU80" s="530" t="str">
        <f t="shared" si="30"/>
        <v/>
      </c>
      <c r="DV80" s="303" t="str">
        <f t="shared" si="30"/>
        <v/>
      </c>
      <c r="DW80" s="530" t="str">
        <f t="shared" si="30"/>
        <v/>
      </c>
      <c r="DX80" s="303" t="str">
        <f t="shared" si="30"/>
        <v/>
      </c>
      <c r="DY80" s="530" t="str">
        <f t="shared" si="30"/>
        <v/>
      </c>
      <c r="DZ80" s="303" t="str">
        <f t="shared" si="30"/>
        <v/>
      </c>
      <c r="EA80" s="530" t="str">
        <f t="shared" si="30"/>
        <v/>
      </c>
      <c r="EB80" s="303" t="str">
        <f t="shared" si="30"/>
        <v/>
      </c>
      <c r="EC80" s="530" t="str">
        <f t="shared" si="30"/>
        <v/>
      </c>
      <c r="ED80" s="303" t="str">
        <f t="shared" si="30"/>
        <v/>
      </c>
      <c r="EE80" s="530" t="str">
        <f t="shared" si="20"/>
        <v/>
      </c>
      <c r="EF80" s="303" t="str">
        <f t="shared" si="18"/>
        <v/>
      </c>
      <c r="EG80" s="530" t="str">
        <f t="shared" si="18"/>
        <v/>
      </c>
      <c r="EH80" s="303" t="str">
        <f t="shared" si="18"/>
        <v/>
      </c>
      <c r="EI80" s="531" t="str">
        <f t="shared" si="31"/>
        <v/>
      </c>
      <c r="EJ80" s="10"/>
      <c r="EK80" s="10"/>
      <c r="EL80" s="10"/>
    </row>
    <row r="81" spans="1:142" s="16" customFormat="1" ht="18" customHeight="1">
      <c r="A81" s="389">
        <v>75</v>
      </c>
      <c r="B81" s="248"/>
      <c r="C81" s="84"/>
      <c r="D81" s="86"/>
      <c r="E81" s="202"/>
      <c r="F81" s="85"/>
      <c r="G81" s="507"/>
      <c r="H81" s="360" t="str">
        <f t="shared" si="23"/>
        <v/>
      </c>
      <c r="I81" s="78"/>
      <c r="J81" s="87"/>
      <c r="K81" s="78"/>
      <c r="L81" s="405"/>
      <c r="M81" s="405"/>
      <c r="N81" s="405"/>
      <c r="O81" s="405"/>
      <c r="P81" s="405"/>
      <c r="Q81" s="405"/>
      <c r="R81" s="285"/>
      <c r="S81" s="285"/>
      <c r="T81" s="285"/>
      <c r="U81" s="285"/>
      <c r="V81" s="288"/>
      <c r="W81" s="288"/>
      <c r="X81" s="288"/>
      <c r="Y81" s="288"/>
      <c r="Z81" s="288"/>
      <c r="AA81" s="288"/>
      <c r="AB81" s="289"/>
      <c r="AC81" s="289"/>
      <c r="AD81" s="290"/>
      <c r="AE81" s="290"/>
      <c r="AF81" s="285"/>
      <c r="AG81" s="285"/>
      <c r="AH81" s="285"/>
      <c r="AI81" s="285"/>
      <c r="AJ81" s="285"/>
      <c r="AK81" s="285"/>
      <c r="AL81" s="285"/>
      <c r="AM81" s="285"/>
      <c r="AN81" s="285"/>
      <c r="AO81" s="285"/>
      <c r="AP81" s="285"/>
      <c r="AQ81" s="288"/>
      <c r="AR81" s="288"/>
      <c r="AS81" s="288"/>
      <c r="AT81" s="288"/>
      <c r="AU81" s="288"/>
      <c r="AV81" s="288"/>
      <c r="AW81" s="289"/>
      <c r="AX81" s="289"/>
      <c r="AY81" s="290"/>
      <c r="AZ81" s="290"/>
      <c r="BA81" s="285"/>
      <c r="BB81" s="285"/>
      <c r="BC81" s="285"/>
      <c r="BD81" s="285"/>
      <c r="BE81" s="285"/>
      <c r="BF81" s="285"/>
      <c r="BG81" s="285"/>
      <c r="BH81" s="285"/>
      <c r="BI81" s="285"/>
      <c r="BJ81" s="285"/>
      <c r="BK81" s="288"/>
      <c r="BL81" s="288"/>
      <c r="BM81" s="288"/>
      <c r="BN81" s="288"/>
      <c r="BO81" s="288"/>
      <c r="BP81" s="288"/>
      <c r="BQ81" s="289"/>
      <c r="BR81" s="289"/>
      <c r="BS81" s="290"/>
      <c r="BT81" s="290"/>
      <c r="BU81" s="285"/>
      <c r="BV81" s="285"/>
      <c r="BW81" s="285"/>
      <c r="BX81" s="285"/>
      <c r="BY81" s="285"/>
      <c r="BZ81" s="288"/>
      <c r="CA81" s="288"/>
      <c r="CB81" s="288"/>
      <c r="CC81" s="288"/>
      <c r="CD81" s="288"/>
      <c r="CE81" s="285"/>
      <c r="CF81" s="285"/>
      <c r="CG81" s="285"/>
      <c r="CH81" s="285"/>
      <c r="CI81" s="387"/>
      <c r="CJ81" s="368"/>
      <c r="CK81" s="237" t="str">
        <f>IF(DOB!C81="","",DOB!C81)</f>
        <v/>
      </c>
      <c r="CL81" s="299"/>
      <c r="CM81" s="249"/>
      <c r="CN81" s="249"/>
      <c r="CO81" s="526">
        <f t="shared" si="24"/>
        <v>10</v>
      </c>
      <c r="CP81" s="516"/>
      <c r="CQ81" s="526">
        <f t="shared" si="25"/>
        <v>22</v>
      </c>
      <c r="CR81" s="527"/>
      <c r="CS81" s="526">
        <f t="shared" si="26"/>
        <v>25</v>
      </c>
      <c r="CT81" s="527"/>
      <c r="CU81" s="526">
        <f t="shared" si="27"/>
        <v>26</v>
      </c>
      <c r="CV81" s="527"/>
      <c r="CW81" s="526" t="str">
        <f t="shared" si="28"/>
        <v/>
      </c>
      <c r="CX81" s="527"/>
      <c r="CY81" s="526" t="str">
        <f t="shared" si="29"/>
        <v/>
      </c>
      <c r="CZ81" s="527"/>
      <c r="DA81" s="526" t="str">
        <f t="shared" si="29"/>
        <v/>
      </c>
      <c r="DB81" s="527"/>
      <c r="DC81" s="526" t="str">
        <f t="shared" si="29"/>
        <v/>
      </c>
      <c r="DD81" s="527"/>
      <c r="DE81" s="526" t="str">
        <f t="shared" si="29"/>
        <v/>
      </c>
      <c r="DF81" s="527"/>
      <c r="DG81" s="526" t="str">
        <f t="shared" si="29"/>
        <v/>
      </c>
      <c r="DH81" s="527"/>
      <c r="DI81" s="526" t="str">
        <f t="shared" si="29"/>
        <v/>
      </c>
      <c r="DJ81" s="527"/>
      <c r="DK81" s="526" t="str">
        <f t="shared" si="29"/>
        <v/>
      </c>
      <c r="DL81" s="527"/>
      <c r="DM81" s="528"/>
      <c r="DN81" s="529">
        <f t="shared" si="16"/>
        <v>32</v>
      </c>
      <c r="DO81" s="530" t="str">
        <f t="shared" si="16"/>
        <v/>
      </c>
      <c r="DP81" s="303">
        <f t="shared" si="30"/>
        <v>57</v>
      </c>
      <c r="DQ81" s="530" t="str">
        <f t="shared" si="30"/>
        <v/>
      </c>
      <c r="DR81" s="303">
        <f t="shared" si="30"/>
        <v>83</v>
      </c>
      <c r="DS81" s="530" t="str">
        <f t="shared" si="30"/>
        <v/>
      </c>
      <c r="DT81" s="303" t="str">
        <f t="shared" si="30"/>
        <v/>
      </c>
      <c r="DU81" s="530" t="str">
        <f t="shared" si="30"/>
        <v/>
      </c>
      <c r="DV81" s="303" t="str">
        <f t="shared" si="30"/>
        <v/>
      </c>
      <c r="DW81" s="530" t="str">
        <f t="shared" si="30"/>
        <v/>
      </c>
      <c r="DX81" s="303" t="str">
        <f t="shared" si="30"/>
        <v/>
      </c>
      <c r="DY81" s="530" t="str">
        <f t="shared" si="30"/>
        <v/>
      </c>
      <c r="DZ81" s="303" t="str">
        <f t="shared" si="30"/>
        <v/>
      </c>
      <c r="EA81" s="530" t="str">
        <f t="shared" si="30"/>
        <v/>
      </c>
      <c r="EB81" s="303" t="str">
        <f t="shared" si="30"/>
        <v/>
      </c>
      <c r="EC81" s="530" t="str">
        <f t="shared" si="30"/>
        <v/>
      </c>
      <c r="ED81" s="303" t="str">
        <f t="shared" si="30"/>
        <v/>
      </c>
      <c r="EE81" s="530" t="str">
        <f t="shared" si="20"/>
        <v/>
      </c>
      <c r="EF81" s="303" t="str">
        <f t="shared" si="18"/>
        <v/>
      </c>
      <c r="EG81" s="530" t="str">
        <f t="shared" si="18"/>
        <v/>
      </c>
      <c r="EH81" s="303" t="str">
        <f t="shared" si="18"/>
        <v/>
      </c>
      <c r="EI81" s="531" t="str">
        <f t="shared" si="31"/>
        <v/>
      </c>
      <c r="EJ81" s="10"/>
      <c r="EK81" s="10"/>
      <c r="EL81" s="10"/>
    </row>
    <row r="82" spans="1:142" s="16" customFormat="1" ht="18" customHeight="1">
      <c r="A82" s="389">
        <v>76</v>
      </c>
      <c r="B82" s="248"/>
      <c r="C82" s="84"/>
      <c r="D82" s="86"/>
      <c r="E82" s="202"/>
      <c r="F82" s="85"/>
      <c r="G82" s="507"/>
      <c r="H82" s="360" t="str">
        <f t="shared" si="23"/>
        <v/>
      </c>
      <c r="I82" s="78"/>
      <c r="J82" s="87"/>
      <c r="K82" s="78"/>
      <c r="L82" s="405"/>
      <c r="M82" s="405"/>
      <c r="N82" s="405"/>
      <c r="O82" s="405"/>
      <c r="P82" s="405"/>
      <c r="Q82" s="405"/>
      <c r="R82" s="285"/>
      <c r="S82" s="285"/>
      <c r="T82" s="285"/>
      <c r="U82" s="285"/>
      <c r="V82" s="288"/>
      <c r="W82" s="288"/>
      <c r="X82" s="288"/>
      <c r="Y82" s="288"/>
      <c r="Z82" s="288"/>
      <c r="AA82" s="288"/>
      <c r="AB82" s="289"/>
      <c r="AC82" s="289"/>
      <c r="AD82" s="290"/>
      <c r="AE82" s="290"/>
      <c r="AF82" s="285"/>
      <c r="AG82" s="285"/>
      <c r="AH82" s="285"/>
      <c r="AI82" s="285"/>
      <c r="AJ82" s="285"/>
      <c r="AK82" s="285"/>
      <c r="AL82" s="285"/>
      <c r="AM82" s="285"/>
      <c r="AN82" s="285"/>
      <c r="AO82" s="285"/>
      <c r="AP82" s="285"/>
      <c r="AQ82" s="288"/>
      <c r="AR82" s="288"/>
      <c r="AS82" s="288"/>
      <c r="AT82" s="288"/>
      <c r="AU82" s="288"/>
      <c r="AV82" s="288"/>
      <c r="AW82" s="289"/>
      <c r="AX82" s="289"/>
      <c r="AY82" s="290"/>
      <c r="AZ82" s="290"/>
      <c r="BA82" s="285"/>
      <c r="BB82" s="285"/>
      <c r="BC82" s="285"/>
      <c r="BD82" s="285"/>
      <c r="BE82" s="285"/>
      <c r="BF82" s="285"/>
      <c r="BG82" s="285"/>
      <c r="BH82" s="285"/>
      <c r="BI82" s="285"/>
      <c r="BJ82" s="285"/>
      <c r="BK82" s="288"/>
      <c r="BL82" s="288"/>
      <c r="BM82" s="288"/>
      <c r="BN82" s="288"/>
      <c r="BO82" s="288"/>
      <c r="BP82" s="288"/>
      <c r="BQ82" s="289"/>
      <c r="BR82" s="289"/>
      <c r="BS82" s="290"/>
      <c r="BT82" s="290"/>
      <c r="BU82" s="285"/>
      <c r="BV82" s="285"/>
      <c r="BW82" s="285"/>
      <c r="BX82" s="285"/>
      <c r="BY82" s="285"/>
      <c r="BZ82" s="288"/>
      <c r="CA82" s="288"/>
      <c r="CB82" s="288"/>
      <c r="CC82" s="288"/>
      <c r="CD82" s="288"/>
      <c r="CE82" s="285"/>
      <c r="CF82" s="285"/>
      <c r="CG82" s="285"/>
      <c r="CH82" s="285"/>
      <c r="CI82" s="387"/>
      <c r="CJ82" s="368"/>
      <c r="CK82" s="237" t="str">
        <f>IF(DOB!C82="","",DOB!C82)</f>
        <v/>
      </c>
      <c r="CL82" s="299"/>
      <c r="CM82" s="249"/>
      <c r="CN82" s="249"/>
      <c r="CO82" s="526">
        <f t="shared" si="24"/>
        <v>10</v>
      </c>
      <c r="CP82" s="516"/>
      <c r="CQ82" s="526">
        <f t="shared" si="25"/>
        <v>22</v>
      </c>
      <c r="CR82" s="527"/>
      <c r="CS82" s="526">
        <f t="shared" si="26"/>
        <v>25</v>
      </c>
      <c r="CT82" s="527"/>
      <c r="CU82" s="526">
        <f t="shared" si="27"/>
        <v>26</v>
      </c>
      <c r="CV82" s="527"/>
      <c r="CW82" s="526" t="str">
        <f t="shared" si="28"/>
        <v/>
      </c>
      <c r="CX82" s="527"/>
      <c r="CY82" s="526" t="str">
        <f t="shared" si="29"/>
        <v/>
      </c>
      <c r="CZ82" s="527"/>
      <c r="DA82" s="526" t="str">
        <f t="shared" si="29"/>
        <v/>
      </c>
      <c r="DB82" s="527"/>
      <c r="DC82" s="526" t="str">
        <f t="shared" si="29"/>
        <v/>
      </c>
      <c r="DD82" s="527"/>
      <c r="DE82" s="526" t="str">
        <f t="shared" si="29"/>
        <v/>
      </c>
      <c r="DF82" s="527"/>
      <c r="DG82" s="526" t="str">
        <f t="shared" si="29"/>
        <v/>
      </c>
      <c r="DH82" s="527"/>
      <c r="DI82" s="526" t="str">
        <f t="shared" si="29"/>
        <v/>
      </c>
      <c r="DJ82" s="527"/>
      <c r="DK82" s="526" t="str">
        <f t="shared" si="29"/>
        <v/>
      </c>
      <c r="DL82" s="527"/>
      <c r="DM82" s="528"/>
      <c r="DN82" s="529">
        <f t="shared" si="16"/>
        <v>32</v>
      </c>
      <c r="DO82" s="530" t="str">
        <f t="shared" si="16"/>
        <v/>
      </c>
      <c r="DP82" s="303">
        <f t="shared" si="30"/>
        <v>57</v>
      </c>
      <c r="DQ82" s="530" t="str">
        <f t="shared" si="30"/>
        <v/>
      </c>
      <c r="DR82" s="303">
        <f t="shared" si="30"/>
        <v>83</v>
      </c>
      <c r="DS82" s="530" t="str">
        <f t="shared" si="30"/>
        <v/>
      </c>
      <c r="DT82" s="303" t="str">
        <f t="shared" si="30"/>
        <v/>
      </c>
      <c r="DU82" s="530" t="str">
        <f t="shared" si="30"/>
        <v/>
      </c>
      <c r="DV82" s="303" t="str">
        <f t="shared" si="30"/>
        <v/>
      </c>
      <c r="DW82" s="530" t="str">
        <f t="shared" si="30"/>
        <v/>
      </c>
      <c r="DX82" s="303" t="str">
        <f t="shared" si="30"/>
        <v/>
      </c>
      <c r="DY82" s="530" t="str">
        <f t="shared" si="30"/>
        <v/>
      </c>
      <c r="DZ82" s="303" t="str">
        <f t="shared" si="30"/>
        <v/>
      </c>
      <c r="EA82" s="530" t="str">
        <f t="shared" si="30"/>
        <v/>
      </c>
      <c r="EB82" s="303" t="str">
        <f t="shared" si="30"/>
        <v/>
      </c>
      <c r="EC82" s="530" t="str">
        <f t="shared" si="30"/>
        <v/>
      </c>
      <c r="ED82" s="303" t="str">
        <f t="shared" si="30"/>
        <v/>
      </c>
      <c r="EE82" s="530" t="str">
        <f t="shared" si="20"/>
        <v/>
      </c>
      <c r="EF82" s="303" t="str">
        <f t="shared" si="18"/>
        <v/>
      </c>
      <c r="EG82" s="530" t="str">
        <f t="shared" si="18"/>
        <v/>
      </c>
      <c r="EH82" s="303" t="str">
        <f t="shared" si="18"/>
        <v/>
      </c>
      <c r="EI82" s="531" t="str">
        <f t="shared" si="31"/>
        <v/>
      </c>
      <c r="EJ82" s="10"/>
      <c r="EK82" s="10"/>
      <c r="EL82" s="10"/>
    </row>
    <row r="83" spans="1:142" s="16" customFormat="1" ht="18" customHeight="1">
      <c r="A83" s="389">
        <v>77</v>
      </c>
      <c r="B83" s="248"/>
      <c r="C83" s="84"/>
      <c r="D83" s="86"/>
      <c r="E83" s="202"/>
      <c r="F83" s="85"/>
      <c r="G83" s="507"/>
      <c r="H83" s="360" t="str">
        <f t="shared" si="23"/>
        <v/>
      </c>
      <c r="I83" s="78"/>
      <c r="J83" s="87"/>
      <c r="K83" s="78"/>
      <c r="L83" s="405"/>
      <c r="M83" s="405"/>
      <c r="N83" s="405"/>
      <c r="O83" s="405"/>
      <c r="P83" s="405"/>
      <c r="Q83" s="405"/>
      <c r="R83" s="285"/>
      <c r="S83" s="285"/>
      <c r="T83" s="285"/>
      <c r="U83" s="285"/>
      <c r="V83" s="288"/>
      <c r="W83" s="288"/>
      <c r="X83" s="288"/>
      <c r="Y83" s="288"/>
      <c r="Z83" s="288"/>
      <c r="AA83" s="288"/>
      <c r="AB83" s="289"/>
      <c r="AC83" s="289"/>
      <c r="AD83" s="290"/>
      <c r="AE83" s="290"/>
      <c r="AF83" s="285"/>
      <c r="AG83" s="285"/>
      <c r="AH83" s="285"/>
      <c r="AI83" s="285"/>
      <c r="AJ83" s="285"/>
      <c r="AK83" s="285"/>
      <c r="AL83" s="285"/>
      <c r="AM83" s="285"/>
      <c r="AN83" s="285"/>
      <c r="AO83" s="285"/>
      <c r="AP83" s="285"/>
      <c r="AQ83" s="288"/>
      <c r="AR83" s="288"/>
      <c r="AS83" s="288"/>
      <c r="AT83" s="288"/>
      <c r="AU83" s="288"/>
      <c r="AV83" s="288"/>
      <c r="AW83" s="289"/>
      <c r="AX83" s="289"/>
      <c r="AY83" s="290"/>
      <c r="AZ83" s="290"/>
      <c r="BA83" s="285"/>
      <c r="BB83" s="285"/>
      <c r="BC83" s="285"/>
      <c r="BD83" s="285"/>
      <c r="BE83" s="285"/>
      <c r="BF83" s="285"/>
      <c r="BG83" s="285"/>
      <c r="BH83" s="285"/>
      <c r="BI83" s="285"/>
      <c r="BJ83" s="285"/>
      <c r="BK83" s="288"/>
      <c r="BL83" s="288"/>
      <c r="BM83" s="288"/>
      <c r="BN83" s="288"/>
      <c r="BO83" s="288"/>
      <c r="BP83" s="288"/>
      <c r="BQ83" s="289"/>
      <c r="BR83" s="289"/>
      <c r="BS83" s="290"/>
      <c r="BT83" s="290"/>
      <c r="BU83" s="285"/>
      <c r="BV83" s="285"/>
      <c r="BW83" s="285"/>
      <c r="BX83" s="285"/>
      <c r="BY83" s="285"/>
      <c r="BZ83" s="288"/>
      <c r="CA83" s="288"/>
      <c r="CB83" s="288"/>
      <c r="CC83" s="288"/>
      <c r="CD83" s="288"/>
      <c r="CE83" s="285"/>
      <c r="CF83" s="285"/>
      <c r="CG83" s="285"/>
      <c r="CH83" s="285"/>
      <c r="CI83" s="387"/>
      <c r="CJ83" s="368"/>
      <c r="CK83" s="237" t="str">
        <f>IF(DOB!C83="","",DOB!C83)</f>
        <v/>
      </c>
      <c r="CL83" s="299"/>
      <c r="CM83" s="249"/>
      <c r="CN83" s="249"/>
      <c r="CO83" s="526">
        <f t="shared" si="24"/>
        <v>10</v>
      </c>
      <c r="CP83" s="516"/>
      <c r="CQ83" s="526">
        <f t="shared" si="25"/>
        <v>22</v>
      </c>
      <c r="CR83" s="527"/>
      <c r="CS83" s="526">
        <f t="shared" si="26"/>
        <v>25</v>
      </c>
      <c r="CT83" s="527"/>
      <c r="CU83" s="526">
        <f t="shared" si="27"/>
        <v>26</v>
      </c>
      <c r="CV83" s="527"/>
      <c r="CW83" s="526" t="str">
        <f t="shared" si="28"/>
        <v/>
      </c>
      <c r="CX83" s="527"/>
      <c r="CY83" s="526" t="str">
        <f t="shared" si="29"/>
        <v/>
      </c>
      <c r="CZ83" s="527"/>
      <c r="DA83" s="526" t="str">
        <f t="shared" si="29"/>
        <v/>
      </c>
      <c r="DB83" s="527"/>
      <c r="DC83" s="526" t="str">
        <f t="shared" si="29"/>
        <v/>
      </c>
      <c r="DD83" s="527"/>
      <c r="DE83" s="526" t="str">
        <f t="shared" si="29"/>
        <v/>
      </c>
      <c r="DF83" s="527"/>
      <c r="DG83" s="526" t="str">
        <f t="shared" si="29"/>
        <v/>
      </c>
      <c r="DH83" s="527"/>
      <c r="DI83" s="526" t="str">
        <f t="shared" si="29"/>
        <v/>
      </c>
      <c r="DJ83" s="527"/>
      <c r="DK83" s="526" t="str">
        <f t="shared" si="29"/>
        <v/>
      </c>
      <c r="DL83" s="527"/>
      <c r="DM83" s="528"/>
      <c r="DN83" s="529">
        <f t="shared" si="16"/>
        <v>32</v>
      </c>
      <c r="DO83" s="530" t="str">
        <f t="shared" si="16"/>
        <v/>
      </c>
      <c r="DP83" s="303">
        <f t="shared" si="30"/>
        <v>57</v>
      </c>
      <c r="DQ83" s="530" t="str">
        <f t="shared" si="30"/>
        <v/>
      </c>
      <c r="DR83" s="303">
        <f t="shared" si="30"/>
        <v>83</v>
      </c>
      <c r="DS83" s="530" t="str">
        <f t="shared" si="30"/>
        <v/>
      </c>
      <c r="DT83" s="303" t="str">
        <f t="shared" si="30"/>
        <v/>
      </c>
      <c r="DU83" s="530" t="str">
        <f t="shared" si="30"/>
        <v/>
      </c>
      <c r="DV83" s="303" t="str">
        <f t="shared" si="30"/>
        <v/>
      </c>
      <c r="DW83" s="530" t="str">
        <f t="shared" si="30"/>
        <v/>
      </c>
      <c r="DX83" s="303" t="str">
        <f t="shared" si="30"/>
        <v/>
      </c>
      <c r="DY83" s="530" t="str">
        <f t="shared" si="30"/>
        <v/>
      </c>
      <c r="DZ83" s="303" t="str">
        <f t="shared" si="30"/>
        <v/>
      </c>
      <c r="EA83" s="530" t="str">
        <f t="shared" si="30"/>
        <v/>
      </c>
      <c r="EB83" s="303" t="str">
        <f t="shared" si="30"/>
        <v/>
      </c>
      <c r="EC83" s="530" t="str">
        <f t="shared" si="30"/>
        <v/>
      </c>
      <c r="ED83" s="303" t="str">
        <f t="shared" si="30"/>
        <v/>
      </c>
      <c r="EE83" s="530" t="str">
        <f t="shared" si="20"/>
        <v/>
      </c>
      <c r="EF83" s="303" t="str">
        <f t="shared" si="18"/>
        <v/>
      </c>
      <c r="EG83" s="530" t="str">
        <f t="shared" si="18"/>
        <v/>
      </c>
      <c r="EH83" s="303" t="str">
        <f t="shared" si="18"/>
        <v/>
      </c>
      <c r="EI83" s="531" t="str">
        <f t="shared" si="31"/>
        <v/>
      </c>
      <c r="EJ83" s="10"/>
      <c r="EK83" s="10"/>
      <c r="EL83" s="10"/>
    </row>
    <row r="84" spans="1:142" s="16" customFormat="1" ht="18" customHeight="1">
      <c r="A84" s="389">
        <v>78</v>
      </c>
      <c r="B84" s="248"/>
      <c r="C84" s="84"/>
      <c r="D84" s="86"/>
      <c r="E84" s="202"/>
      <c r="F84" s="85"/>
      <c r="G84" s="507"/>
      <c r="H84" s="360" t="str">
        <f t="shared" si="23"/>
        <v/>
      </c>
      <c r="I84" s="78"/>
      <c r="J84" s="87"/>
      <c r="K84" s="78"/>
      <c r="L84" s="405"/>
      <c r="M84" s="405"/>
      <c r="N84" s="405"/>
      <c r="O84" s="405"/>
      <c r="P84" s="405"/>
      <c r="Q84" s="405"/>
      <c r="R84" s="285"/>
      <c r="S84" s="285"/>
      <c r="T84" s="285"/>
      <c r="U84" s="285"/>
      <c r="V84" s="288"/>
      <c r="W84" s="288"/>
      <c r="X84" s="288"/>
      <c r="Y84" s="288"/>
      <c r="Z84" s="288"/>
      <c r="AA84" s="288"/>
      <c r="AB84" s="289"/>
      <c r="AC84" s="289"/>
      <c r="AD84" s="290"/>
      <c r="AE84" s="290"/>
      <c r="AF84" s="285"/>
      <c r="AG84" s="285"/>
      <c r="AH84" s="285"/>
      <c r="AI84" s="285"/>
      <c r="AJ84" s="285"/>
      <c r="AK84" s="285"/>
      <c r="AL84" s="285"/>
      <c r="AM84" s="285"/>
      <c r="AN84" s="285"/>
      <c r="AO84" s="285"/>
      <c r="AP84" s="285"/>
      <c r="AQ84" s="288"/>
      <c r="AR84" s="288"/>
      <c r="AS84" s="288"/>
      <c r="AT84" s="288"/>
      <c r="AU84" s="288"/>
      <c r="AV84" s="288"/>
      <c r="AW84" s="289"/>
      <c r="AX84" s="289"/>
      <c r="AY84" s="290"/>
      <c r="AZ84" s="290"/>
      <c r="BA84" s="285"/>
      <c r="BB84" s="285"/>
      <c r="BC84" s="285"/>
      <c r="BD84" s="285"/>
      <c r="BE84" s="285"/>
      <c r="BF84" s="285"/>
      <c r="BG84" s="285"/>
      <c r="BH84" s="285"/>
      <c r="BI84" s="285"/>
      <c r="BJ84" s="285"/>
      <c r="BK84" s="288"/>
      <c r="BL84" s="288"/>
      <c r="BM84" s="288"/>
      <c r="BN84" s="288"/>
      <c r="BO84" s="288"/>
      <c r="BP84" s="288"/>
      <c r="BQ84" s="289"/>
      <c r="BR84" s="289"/>
      <c r="BS84" s="290"/>
      <c r="BT84" s="290"/>
      <c r="BU84" s="285"/>
      <c r="BV84" s="285"/>
      <c r="BW84" s="285"/>
      <c r="BX84" s="285"/>
      <c r="BY84" s="285"/>
      <c r="BZ84" s="288"/>
      <c r="CA84" s="288"/>
      <c r="CB84" s="288"/>
      <c r="CC84" s="288"/>
      <c r="CD84" s="288"/>
      <c r="CE84" s="285"/>
      <c r="CF84" s="285"/>
      <c r="CG84" s="285"/>
      <c r="CH84" s="285"/>
      <c r="CI84" s="387"/>
      <c r="CJ84" s="368"/>
      <c r="CK84" s="237" t="str">
        <f>IF(DOB!C84="","",DOB!C84)</f>
        <v/>
      </c>
      <c r="CL84" s="299"/>
      <c r="CM84" s="249"/>
      <c r="CN84" s="249"/>
      <c r="CO84" s="526">
        <f t="shared" si="24"/>
        <v>10</v>
      </c>
      <c r="CP84" s="516"/>
      <c r="CQ84" s="526">
        <f t="shared" si="25"/>
        <v>22</v>
      </c>
      <c r="CR84" s="527"/>
      <c r="CS84" s="526">
        <f t="shared" si="26"/>
        <v>25</v>
      </c>
      <c r="CT84" s="527"/>
      <c r="CU84" s="526">
        <f t="shared" si="27"/>
        <v>26</v>
      </c>
      <c r="CV84" s="527"/>
      <c r="CW84" s="526" t="str">
        <f t="shared" si="28"/>
        <v/>
      </c>
      <c r="CX84" s="527"/>
      <c r="CY84" s="526" t="str">
        <f t="shared" si="29"/>
        <v/>
      </c>
      <c r="CZ84" s="527"/>
      <c r="DA84" s="526" t="str">
        <f t="shared" si="29"/>
        <v/>
      </c>
      <c r="DB84" s="527"/>
      <c r="DC84" s="526" t="str">
        <f t="shared" si="29"/>
        <v/>
      </c>
      <c r="DD84" s="527"/>
      <c r="DE84" s="526" t="str">
        <f t="shared" si="29"/>
        <v/>
      </c>
      <c r="DF84" s="527"/>
      <c r="DG84" s="526" t="str">
        <f t="shared" si="29"/>
        <v/>
      </c>
      <c r="DH84" s="527"/>
      <c r="DI84" s="526" t="str">
        <f t="shared" si="29"/>
        <v/>
      </c>
      <c r="DJ84" s="527"/>
      <c r="DK84" s="526" t="str">
        <f t="shared" si="29"/>
        <v/>
      </c>
      <c r="DL84" s="527"/>
      <c r="DM84" s="528"/>
      <c r="DN84" s="529">
        <f t="shared" si="16"/>
        <v>32</v>
      </c>
      <c r="DO84" s="530" t="str">
        <f t="shared" si="16"/>
        <v/>
      </c>
      <c r="DP84" s="303">
        <f t="shared" si="30"/>
        <v>57</v>
      </c>
      <c r="DQ84" s="530" t="str">
        <f t="shared" si="30"/>
        <v/>
      </c>
      <c r="DR84" s="303">
        <f t="shared" si="30"/>
        <v>83</v>
      </c>
      <c r="DS84" s="530" t="str">
        <f t="shared" si="30"/>
        <v/>
      </c>
      <c r="DT84" s="303" t="str">
        <f t="shared" si="30"/>
        <v/>
      </c>
      <c r="DU84" s="530" t="str">
        <f t="shared" si="30"/>
        <v/>
      </c>
      <c r="DV84" s="303" t="str">
        <f t="shared" si="30"/>
        <v/>
      </c>
      <c r="DW84" s="530" t="str">
        <f t="shared" si="30"/>
        <v/>
      </c>
      <c r="DX84" s="303" t="str">
        <f t="shared" si="30"/>
        <v/>
      </c>
      <c r="DY84" s="530" t="str">
        <f t="shared" si="30"/>
        <v/>
      </c>
      <c r="DZ84" s="303" t="str">
        <f t="shared" si="30"/>
        <v/>
      </c>
      <c r="EA84" s="530" t="str">
        <f t="shared" si="30"/>
        <v/>
      </c>
      <c r="EB84" s="303" t="str">
        <f t="shared" si="30"/>
        <v/>
      </c>
      <c r="EC84" s="530" t="str">
        <f t="shared" si="30"/>
        <v/>
      </c>
      <c r="ED84" s="303" t="str">
        <f t="shared" si="30"/>
        <v/>
      </c>
      <c r="EE84" s="530" t="str">
        <f t="shared" si="20"/>
        <v/>
      </c>
      <c r="EF84" s="303" t="str">
        <f t="shared" si="18"/>
        <v/>
      </c>
      <c r="EG84" s="530" t="str">
        <f t="shared" si="18"/>
        <v/>
      </c>
      <c r="EH84" s="303" t="str">
        <f t="shared" si="18"/>
        <v/>
      </c>
      <c r="EI84" s="531" t="str">
        <f t="shared" si="31"/>
        <v/>
      </c>
      <c r="EJ84" s="10"/>
      <c r="EK84" s="10"/>
      <c r="EL84" s="10"/>
    </row>
    <row r="85" spans="1:142" s="16" customFormat="1" ht="18" customHeight="1">
      <c r="A85" s="389">
        <v>79</v>
      </c>
      <c r="B85" s="248"/>
      <c r="C85" s="84"/>
      <c r="D85" s="86"/>
      <c r="E85" s="202"/>
      <c r="F85" s="85"/>
      <c r="G85" s="507"/>
      <c r="H85" s="360" t="str">
        <f t="shared" si="23"/>
        <v/>
      </c>
      <c r="I85" s="78"/>
      <c r="J85" s="87"/>
      <c r="K85" s="78"/>
      <c r="L85" s="405"/>
      <c r="M85" s="405"/>
      <c r="N85" s="405"/>
      <c r="O85" s="405"/>
      <c r="P85" s="405"/>
      <c r="Q85" s="405"/>
      <c r="R85" s="285"/>
      <c r="S85" s="285"/>
      <c r="T85" s="285"/>
      <c r="U85" s="285"/>
      <c r="V85" s="288"/>
      <c r="W85" s="288"/>
      <c r="X85" s="288"/>
      <c r="Y85" s="288"/>
      <c r="Z85" s="288"/>
      <c r="AA85" s="288"/>
      <c r="AB85" s="289"/>
      <c r="AC85" s="289"/>
      <c r="AD85" s="290"/>
      <c r="AE85" s="290"/>
      <c r="AF85" s="285"/>
      <c r="AG85" s="285"/>
      <c r="AH85" s="285"/>
      <c r="AI85" s="285"/>
      <c r="AJ85" s="285"/>
      <c r="AK85" s="285"/>
      <c r="AL85" s="285"/>
      <c r="AM85" s="285"/>
      <c r="AN85" s="285"/>
      <c r="AO85" s="285"/>
      <c r="AP85" s="285"/>
      <c r="AQ85" s="288"/>
      <c r="AR85" s="288"/>
      <c r="AS85" s="288"/>
      <c r="AT85" s="288"/>
      <c r="AU85" s="288"/>
      <c r="AV85" s="288"/>
      <c r="AW85" s="289"/>
      <c r="AX85" s="289"/>
      <c r="AY85" s="290"/>
      <c r="AZ85" s="290"/>
      <c r="BA85" s="285"/>
      <c r="BB85" s="285"/>
      <c r="BC85" s="285"/>
      <c r="BD85" s="285"/>
      <c r="BE85" s="285"/>
      <c r="BF85" s="285"/>
      <c r="BG85" s="285"/>
      <c r="BH85" s="285"/>
      <c r="BI85" s="285"/>
      <c r="BJ85" s="285"/>
      <c r="BK85" s="288"/>
      <c r="BL85" s="288"/>
      <c r="BM85" s="288"/>
      <c r="BN85" s="288"/>
      <c r="BO85" s="288"/>
      <c r="BP85" s="288"/>
      <c r="BQ85" s="289"/>
      <c r="BR85" s="289"/>
      <c r="BS85" s="290"/>
      <c r="BT85" s="290"/>
      <c r="BU85" s="285"/>
      <c r="BV85" s="285"/>
      <c r="BW85" s="285"/>
      <c r="BX85" s="285"/>
      <c r="BY85" s="285"/>
      <c r="BZ85" s="288"/>
      <c r="CA85" s="288"/>
      <c r="CB85" s="288"/>
      <c r="CC85" s="288"/>
      <c r="CD85" s="288"/>
      <c r="CE85" s="285"/>
      <c r="CF85" s="285"/>
      <c r="CG85" s="285"/>
      <c r="CH85" s="285"/>
      <c r="CI85" s="387"/>
      <c r="CJ85" s="368"/>
      <c r="CK85" s="237" t="str">
        <f>IF(DOB!C85="","",DOB!C85)</f>
        <v/>
      </c>
      <c r="CL85" s="299"/>
      <c r="CM85" s="249"/>
      <c r="CN85" s="249"/>
      <c r="CO85" s="526">
        <f t="shared" si="24"/>
        <v>10</v>
      </c>
      <c r="CP85" s="516"/>
      <c r="CQ85" s="526">
        <f t="shared" si="25"/>
        <v>22</v>
      </c>
      <c r="CR85" s="527"/>
      <c r="CS85" s="526">
        <f t="shared" si="26"/>
        <v>25</v>
      </c>
      <c r="CT85" s="527"/>
      <c r="CU85" s="526">
        <f t="shared" si="27"/>
        <v>26</v>
      </c>
      <c r="CV85" s="527"/>
      <c r="CW85" s="526" t="str">
        <f t="shared" si="28"/>
        <v/>
      </c>
      <c r="CX85" s="527"/>
      <c r="CY85" s="526" t="str">
        <f t="shared" si="29"/>
        <v/>
      </c>
      <c r="CZ85" s="527"/>
      <c r="DA85" s="526" t="str">
        <f t="shared" si="29"/>
        <v/>
      </c>
      <c r="DB85" s="527"/>
      <c r="DC85" s="526" t="str">
        <f t="shared" si="29"/>
        <v/>
      </c>
      <c r="DD85" s="527"/>
      <c r="DE85" s="526" t="str">
        <f t="shared" si="29"/>
        <v/>
      </c>
      <c r="DF85" s="527"/>
      <c r="DG85" s="526" t="str">
        <f t="shared" si="29"/>
        <v/>
      </c>
      <c r="DH85" s="527"/>
      <c r="DI85" s="526" t="str">
        <f t="shared" si="29"/>
        <v/>
      </c>
      <c r="DJ85" s="527"/>
      <c r="DK85" s="526" t="str">
        <f t="shared" si="29"/>
        <v/>
      </c>
      <c r="DL85" s="527"/>
      <c r="DM85" s="528"/>
      <c r="DN85" s="529">
        <f t="shared" si="16"/>
        <v>32</v>
      </c>
      <c r="DO85" s="530" t="str">
        <f t="shared" si="16"/>
        <v/>
      </c>
      <c r="DP85" s="303">
        <f t="shared" si="30"/>
        <v>57</v>
      </c>
      <c r="DQ85" s="530" t="str">
        <f t="shared" si="30"/>
        <v/>
      </c>
      <c r="DR85" s="303">
        <f t="shared" si="30"/>
        <v>83</v>
      </c>
      <c r="DS85" s="530" t="str">
        <f t="shared" si="30"/>
        <v/>
      </c>
      <c r="DT85" s="303" t="str">
        <f t="shared" si="30"/>
        <v/>
      </c>
      <c r="DU85" s="530" t="str">
        <f t="shared" si="30"/>
        <v/>
      </c>
      <c r="DV85" s="303" t="str">
        <f t="shared" si="30"/>
        <v/>
      </c>
      <c r="DW85" s="530" t="str">
        <f t="shared" si="30"/>
        <v/>
      </c>
      <c r="DX85" s="303" t="str">
        <f t="shared" si="30"/>
        <v/>
      </c>
      <c r="DY85" s="530" t="str">
        <f t="shared" si="30"/>
        <v/>
      </c>
      <c r="DZ85" s="303" t="str">
        <f t="shared" si="30"/>
        <v/>
      </c>
      <c r="EA85" s="530" t="str">
        <f t="shared" si="30"/>
        <v/>
      </c>
      <c r="EB85" s="303" t="str">
        <f t="shared" si="30"/>
        <v/>
      </c>
      <c r="EC85" s="530" t="str">
        <f t="shared" si="30"/>
        <v/>
      </c>
      <c r="ED85" s="303" t="str">
        <f t="shared" si="30"/>
        <v/>
      </c>
      <c r="EE85" s="530" t="str">
        <f t="shared" si="20"/>
        <v/>
      </c>
      <c r="EF85" s="303" t="str">
        <f t="shared" si="18"/>
        <v/>
      </c>
      <c r="EG85" s="530" t="str">
        <f t="shared" si="18"/>
        <v/>
      </c>
      <c r="EH85" s="303" t="str">
        <f t="shared" si="18"/>
        <v/>
      </c>
      <c r="EI85" s="531" t="str">
        <f t="shared" si="31"/>
        <v/>
      </c>
      <c r="EJ85" s="10"/>
      <c r="EK85" s="10"/>
      <c r="EL85" s="10"/>
    </row>
    <row r="86" spans="1:142" s="16" customFormat="1" ht="18" customHeight="1">
      <c r="A86" s="389">
        <v>80</v>
      </c>
      <c r="B86" s="248"/>
      <c r="C86" s="84"/>
      <c r="D86" s="86"/>
      <c r="E86" s="202"/>
      <c r="F86" s="85"/>
      <c r="G86" s="507"/>
      <c r="H86" s="360" t="str">
        <f t="shared" si="23"/>
        <v/>
      </c>
      <c r="I86" s="78"/>
      <c r="J86" s="87"/>
      <c r="K86" s="78"/>
      <c r="L86" s="405"/>
      <c r="M86" s="405"/>
      <c r="N86" s="405"/>
      <c r="O86" s="405"/>
      <c r="P86" s="405"/>
      <c r="Q86" s="405"/>
      <c r="R86" s="285"/>
      <c r="S86" s="285"/>
      <c r="T86" s="285"/>
      <c r="U86" s="285"/>
      <c r="V86" s="288"/>
      <c r="W86" s="288"/>
      <c r="X86" s="288"/>
      <c r="Y86" s="288"/>
      <c r="Z86" s="288"/>
      <c r="AA86" s="288"/>
      <c r="AB86" s="289"/>
      <c r="AC86" s="289"/>
      <c r="AD86" s="290"/>
      <c r="AE86" s="290"/>
      <c r="AF86" s="285"/>
      <c r="AG86" s="285"/>
      <c r="AH86" s="285"/>
      <c r="AI86" s="285"/>
      <c r="AJ86" s="285"/>
      <c r="AK86" s="285"/>
      <c r="AL86" s="285"/>
      <c r="AM86" s="285"/>
      <c r="AN86" s="285"/>
      <c r="AO86" s="285"/>
      <c r="AP86" s="285"/>
      <c r="AQ86" s="288"/>
      <c r="AR86" s="288"/>
      <c r="AS86" s="288"/>
      <c r="AT86" s="288"/>
      <c r="AU86" s="288"/>
      <c r="AV86" s="288"/>
      <c r="AW86" s="289"/>
      <c r="AX86" s="289"/>
      <c r="AY86" s="290"/>
      <c r="AZ86" s="290"/>
      <c r="BA86" s="285"/>
      <c r="BB86" s="285"/>
      <c r="BC86" s="285"/>
      <c r="BD86" s="285"/>
      <c r="BE86" s="285"/>
      <c r="BF86" s="285"/>
      <c r="BG86" s="285"/>
      <c r="BH86" s="285"/>
      <c r="BI86" s="285"/>
      <c r="BJ86" s="285"/>
      <c r="BK86" s="288"/>
      <c r="BL86" s="288"/>
      <c r="BM86" s="288"/>
      <c r="BN86" s="288"/>
      <c r="BO86" s="288"/>
      <c r="BP86" s="288"/>
      <c r="BQ86" s="289"/>
      <c r="BR86" s="289"/>
      <c r="BS86" s="290"/>
      <c r="BT86" s="290"/>
      <c r="BU86" s="285"/>
      <c r="BV86" s="285"/>
      <c r="BW86" s="285"/>
      <c r="BX86" s="285"/>
      <c r="BY86" s="285"/>
      <c r="BZ86" s="288"/>
      <c r="CA86" s="288"/>
      <c r="CB86" s="288"/>
      <c r="CC86" s="288"/>
      <c r="CD86" s="288"/>
      <c r="CE86" s="285"/>
      <c r="CF86" s="285"/>
      <c r="CG86" s="285"/>
      <c r="CH86" s="285"/>
      <c r="CI86" s="387"/>
      <c r="CJ86" s="368"/>
      <c r="CK86" s="237" t="str">
        <f>IF(DOB!C86="","",DOB!C86)</f>
        <v/>
      </c>
      <c r="CL86" s="299"/>
      <c r="CM86" s="249"/>
      <c r="CN86" s="249"/>
      <c r="CO86" s="526">
        <f t="shared" si="24"/>
        <v>10</v>
      </c>
      <c r="CP86" s="516"/>
      <c r="CQ86" s="526">
        <f t="shared" si="25"/>
        <v>22</v>
      </c>
      <c r="CR86" s="527"/>
      <c r="CS86" s="526">
        <f t="shared" si="26"/>
        <v>25</v>
      </c>
      <c r="CT86" s="527"/>
      <c r="CU86" s="526">
        <f t="shared" si="27"/>
        <v>26</v>
      </c>
      <c r="CV86" s="527"/>
      <c r="CW86" s="526" t="str">
        <f t="shared" si="28"/>
        <v/>
      </c>
      <c r="CX86" s="527"/>
      <c r="CY86" s="526" t="str">
        <f t="shared" si="29"/>
        <v/>
      </c>
      <c r="CZ86" s="527"/>
      <c r="DA86" s="526" t="str">
        <f t="shared" si="29"/>
        <v/>
      </c>
      <c r="DB86" s="527"/>
      <c r="DC86" s="526" t="str">
        <f t="shared" si="29"/>
        <v/>
      </c>
      <c r="DD86" s="527"/>
      <c r="DE86" s="526" t="str">
        <f t="shared" si="29"/>
        <v/>
      </c>
      <c r="DF86" s="527"/>
      <c r="DG86" s="526" t="str">
        <f t="shared" si="29"/>
        <v/>
      </c>
      <c r="DH86" s="527"/>
      <c r="DI86" s="526" t="str">
        <f t="shared" si="29"/>
        <v/>
      </c>
      <c r="DJ86" s="527"/>
      <c r="DK86" s="526" t="str">
        <f t="shared" si="29"/>
        <v/>
      </c>
      <c r="DL86" s="527"/>
      <c r="DM86" s="528"/>
      <c r="DN86" s="529">
        <f t="shared" ref="DN86:DO106" si="32">IF(CQ86="","",SUM(CO86,CQ86))</f>
        <v>32</v>
      </c>
      <c r="DO86" s="530" t="str">
        <f t="shared" si="32"/>
        <v/>
      </c>
      <c r="DP86" s="303">
        <f t="shared" si="30"/>
        <v>57</v>
      </c>
      <c r="DQ86" s="530" t="str">
        <f t="shared" si="30"/>
        <v/>
      </c>
      <c r="DR86" s="303">
        <f t="shared" si="30"/>
        <v>83</v>
      </c>
      <c r="DS86" s="530" t="str">
        <f t="shared" si="30"/>
        <v/>
      </c>
      <c r="DT86" s="303" t="str">
        <f t="shared" si="30"/>
        <v/>
      </c>
      <c r="DU86" s="530" t="str">
        <f t="shared" si="30"/>
        <v/>
      </c>
      <c r="DV86" s="303" t="str">
        <f t="shared" si="30"/>
        <v/>
      </c>
      <c r="DW86" s="530" t="str">
        <f t="shared" si="30"/>
        <v/>
      </c>
      <c r="DX86" s="303" t="str">
        <f t="shared" si="30"/>
        <v/>
      </c>
      <c r="DY86" s="530" t="str">
        <f t="shared" si="30"/>
        <v/>
      </c>
      <c r="DZ86" s="303" t="str">
        <f t="shared" si="30"/>
        <v/>
      </c>
      <c r="EA86" s="530" t="str">
        <f t="shared" si="30"/>
        <v/>
      </c>
      <c r="EB86" s="303" t="str">
        <f t="shared" si="30"/>
        <v/>
      </c>
      <c r="EC86" s="530" t="str">
        <f t="shared" si="30"/>
        <v/>
      </c>
      <c r="ED86" s="303" t="str">
        <f t="shared" si="30"/>
        <v/>
      </c>
      <c r="EE86" s="530" t="str">
        <f t="shared" si="20"/>
        <v/>
      </c>
      <c r="EF86" s="303" t="str">
        <f t="shared" si="20"/>
        <v/>
      </c>
      <c r="EG86" s="530" t="str">
        <f t="shared" si="20"/>
        <v/>
      </c>
      <c r="EH86" s="303" t="str">
        <f t="shared" si="20"/>
        <v/>
      </c>
      <c r="EI86" s="531" t="str">
        <f t="shared" si="31"/>
        <v/>
      </c>
      <c r="EJ86" s="10"/>
      <c r="EK86" s="10"/>
      <c r="EL86" s="10"/>
    </row>
    <row r="87" spans="1:142" s="16" customFormat="1" ht="18" customHeight="1">
      <c r="A87" s="389">
        <v>81</v>
      </c>
      <c r="B87" s="248"/>
      <c r="C87" s="84"/>
      <c r="D87" s="86"/>
      <c r="E87" s="202"/>
      <c r="F87" s="85"/>
      <c r="G87" s="507"/>
      <c r="H87" s="360" t="str">
        <f t="shared" si="23"/>
        <v/>
      </c>
      <c r="I87" s="78"/>
      <c r="J87" s="87"/>
      <c r="K87" s="78"/>
      <c r="L87" s="405"/>
      <c r="M87" s="405"/>
      <c r="N87" s="405"/>
      <c r="O87" s="405"/>
      <c r="P87" s="405"/>
      <c r="Q87" s="405"/>
      <c r="R87" s="285"/>
      <c r="S87" s="285"/>
      <c r="T87" s="285"/>
      <c r="U87" s="285"/>
      <c r="V87" s="288"/>
      <c r="W87" s="288"/>
      <c r="X87" s="288"/>
      <c r="Y87" s="288"/>
      <c r="Z87" s="288"/>
      <c r="AA87" s="288"/>
      <c r="AB87" s="289"/>
      <c r="AC87" s="289"/>
      <c r="AD87" s="290"/>
      <c r="AE87" s="290"/>
      <c r="AF87" s="285"/>
      <c r="AG87" s="285"/>
      <c r="AH87" s="285"/>
      <c r="AI87" s="285"/>
      <c r="AJ87" s="285"/>
      <c r="AK87" s="285"/>
      <c r="AL87" s="285"/>
      <c r="AM87" s="285"/>
      <c r="AN87" s="285"/>
      <c r="AO87" s="285"/>
      <c r="AP87" s="285"/>
      <c r="AQ87" s="288"/>
      <c r="AR87" s="288"/>
      <c r="AS87" s="288"/>
      <c r="AT87" s="288"/>
      <c r="AU87" s="288"/>
      <c r="AV87" s="288"/>
      <c r="AW87" s="289"/>
      <c r="AX87" s="289"/>
      <c r="AY87" s="290"/>
      <c r="AZ87" s="290"/>
      <c r="BA87" s="285"/>
      <c r="BB87" s="285"/>
      <c r="BC87" s="285"/>
      <c r="BD87" s="285"/>
      <c r="BE87" s="285"/>
      <c r="BF87" s="285"/>
      <c r="BG87" s="285"/>
      <c r="BH87" s="285"/>
      <c r="BI87" s="285"/>
      <c r="BJ87" s="285"/>
      <c r="BK87" s="288"/>
      <c r="BL87" s="288"/>
      <c r="BM87" s="288"/>
      <c r="BN87" s="288"/>
      <c r="BO87" s="288"/>
      <c r="BP87" s="288"/>
      <c r="BQ87" s="289"/>
      <c r="BR87" s="289"/>
      <c r="BS87" s="290"/>
      <c r="BT87" s="290"/>
      <c r="BU87" s="285"/>
      <c r="BV87" s="285"/>
      <c r="BW87" s="285"/>
      <c r="BX87" s="285"/>
      <c r="BY87" s="285"/>
      <c r="BZ87" s="288"/>
      <c r="CA87" s="288"/>
      <c r="CB87" s="288"/>
      <c r="CC87" s="288"/>
      <c r="CD87" s="288"/>
      <c r="CE87" s="285"/>
      <c r="CF87" s="285"/>
      <c r="CG87" s="285"/>
      <c r="CH87" s="285"/>
      <c r="CI87" s="387"/>
      <c r="CJ87" s="368"/>
      <c r="CK87" s="237" t="str">
        <f>IF(DOB!C87="","",DOB!C87)</f>
        <v/>
      </c>
      <c r="CL87" s="299"/>
      <c r="CM87" s="249"/>
      <c r="CN87" s="249"/>
      <c r="CO87" s="526">
        <f t="shared" si="24"/>
        <v>10</v>
      </c>
      <c r="CP87" s="516"/>
      <c r="CQ87" s="526">
        <f t="shared" si="25"/>
        <v>22</v>
      </c>
      <c r="CR87" s="527"/>
      <c r="CS87" s="526">
        <f t="shared" si="26"/>
        <v>25</v>
      </c>
      <c r="CT87" s="527"/>
      <c r="CU87" s="526">
        <f t="shared" si="27"/>
        <v>26</v>
      </c>
      <c r="CV87" s="527"/>
      <c r="CW87" s="526" t="str">
        <f t="shared" si="28"/>
        <v/>
      </c>
      <c r="CX87" s="527"/>
      <c r="CY87" s="526" t="str">
        <f t="shared" si="29"/>
        <v/>
      </c>
      <c r="CZ87" s="527"/>
      <c r="DA87" s="526" t="str">
        <f t="shared" si="29"/>
        <v/>
      </c>
      <c r="DB87" s="527"/>
      <c r="DC87" s="526" t="str">
        <f t="shared" si="29"/>
        <v/>
      </c>
      <c r="DD87" s="527"/>
      <c r="DE87" s="526" t="str">
        <f t="shared" si="29"/>
        <v/>
      </c>
      <c r="DF87" s="527"/>
      <c r="DG87" s="526" t="str">
        <f t="shared" si="29"/>
        <v/>
      </c>
      <c r="DH87" s="527"/>
      <c r="DI87" s="526" t="str">
        <f t="shared" si="29"/>
        <v/>
      </c>
      <c r="DJ87" s="527"/>
      <c r="DK87" s="526" t="str">
        <f t="shared" si="29"/>
        <v/>
      </c>
      <c r="DL87" s="527"/>
      <c r="DM87" s="528"/>
      <c r="DN87" s="529">
        <f t="shared" si="32"/>
        <v>32</v>
      </c>
      <c r="DO87" s="530" t="str">
        <f t="shared" si="32"/>
        <v/>
      </c>
      <c r="DP87" s="303">
        <f t="shared" si="30"/>
        <v>57</v>
      </c>
      <c r="DQ87" s="530" t="str">
        <f t="shared" si="30"/>
        <v/>
      </c>
      <c r="DR87" s="303">
        <f t="shared" si="30"/>
        <v>83</v>
      </c>
      <c r="DS87" s="530" t="str">
        <f t="shared" si="30"/>
        <v/>
      </c>
      <c r="DT87" s="303" t="str">
        <f t="shared" si="30"/>
        <v/>
      </c>
      <c r="DU87" s="530" t="str">
        <f t="shared" si="30"/>
        <v/>
      </c>
      <c r="DV87" s="303" t="str">
        <f t="shared" si="30"/>
        <v/>
      </c>
      <c r="DW87" s="530" t="str">
        <f t="shared" si="30"/>
        <v/>
      </c>
      <c r="DX87" s="303" t="str">
        <f t="shared" si="30"/>
        <v/>
      </c>
      <c r="DY87" s="530" t="str">
        <f t="shared" si="30"/>
        <v/>
      </c>
      <c r="DZ87" s="303" t="str">
        <f t="shared" si="30"/>
        <v/>
      </c>
      <c r="EA87" s="530" t="str">
        <f t="shared" si="30"/>
        <v/>
      </c>
      <c r="EB87" s="303" t="str">
        <f t="shared" si="30"/>
        <v/>
      </c>
      <c r="EC87" s="530" t="str">
        <f t="shared" si="30"/>
        <v/>
      </c>
      <c r="ED87" s="303" t="str">
        <f t="shared" si="30"/>
        <v/>
      </c>
      <c r="EE87" s="530" t="str">
        <f t="shared" si="20"/>
        <v/>
      </c>
      <c r="EF87" s="303" t="str">
        <f t="shared" si="20"/>
        <v/>
      </c>
      <c r="EG87" s="530" t="str">
        <f t="shared" si="20"/>
        <v/>
      </c>
      <c r="EH87" s="303" t="str">
        <f t="shared" si="20"/>
        <v/>
      </c>
      <c r="EI87" s="531" t="str">
        <f t="shared" si="31"/>
        <v/>
      </c>
      <c r="EJ87" s="10"/>
      <c r="EK87" s="10"/>
      <c r="EL87" s="10"/>
    </row>
    <row r="88" spans="1:142" s="16" customFormat="1" ht="18" customHeight="1">
      <c r="A88" s="389">
        <v>82</v>
      </c>
      <c r="B88" s="248"/>
      <c r="C88" s="84"/>
      <c r="D88" s="86"/>
      <c r="E88" s="202"/>
      <c r="F88" s="85"/>
      <c r="G88" s="507"/>
      <c r="H88" s="360" t="str">
        <f t="shared" si="23"/>
        <v/>
      </c>
      <c r="I88" s="78"/>
      <c r="J88" s="87"/>
      <c r="K88" s="78"/>
      <c r="L88" s="405"/>
      <c r="M88" s="405"/>
      <c r="N88" s="405"/>
      <c r="O88" s="405"/>
      <c r="P88" s="405"/>
      <c r="Q88" s="405"/>
      <c r="R88" s="285"/>
      <c r="S88" s="285"/>
      <c r="T88" s="285"/>
      <c r="U88" s="285"/>
      <c r="V88" s="288"/>
      <c r="W88" s="288"/>
      <c r="X88" s="288"/>
      <c r="Y88" s="288"/>
      <c r="Z88" s="288"/>
      <c r="AA88" s="288"/>
      <c r="AB88" s="289"/>
      <c r="AC88" s="289"/>
      <c r="AD88" s="290"/>
      <c r="AE88" s="290"/>
      <c r="AF88" s="285"/>
      <c r="AG88" s="285"/>
      <c r="AH88" s="285"/>
      <c r="AI88" s="285"/>
      <c r="AJ88" s="285"/>
      <c r="AK88" s="285"/>
      <c r="AL88" s="285"/>
      <c r="AM88" s="285"/>
      <c r="AN88" s="285"/>
      <c r="AO88" s="285"/>
      <c r="AP88" s="285"/>
      <c r="AQ88" s="288"/>
      <c r="AR88" s="288"/>
      <c r="AS88" s="288"/>
      <c r="AT88" s="288"/>
      <c r="AU88" s="288"/>
      <c r="AV88" s="288"/>
      <c r="AW88" s="289"/>
      <c r="AX88" s="289"/>
      <c r="AY88" s="290"/>
      <c r="AZ88" s="290"/>
      <c r="BA88" s="285"/>
      <c r="BB88" s="285"/>
      <c r="BC88" s="285"/>
      <c r="BD88" s="285"/>
      <c r="BE88" s="285"/>
      <c r="BF88" s="285"/>
      <c r="BG88" s="285"/>
      <c r="BH88" s="285"/>
      <c r="BI88" s="285"/>
      <c r="BJ88" s="285"/>
      <c r="BK88" s="288"/>
      <c r="BL88" s="288"/>
      <c r="BM88" s="288"/>
      <c r="BN88" s="288"/>
      <c r="BO88" s="288"/>
      <c r="BP88" s="288"/>
      <c r="BQ88" s="289"/>
      <c r="BR88" s="289"/>
      <c r="BS88" s="290"/>
      <c r="BT88" s="290"/>
      <c r="BU88" s="285"/>
      <c r="BV88" s="285"/>
      <c r="BW88" s="285"/>
      <c r="BX88" s="285"/>
      <c r="BY88" s="285"/>
      <c r="BZ88" s="288"/>
      <c r="CA88" s="288"/>
      <c r="CB88" s="288"/>
      <c r="CC88" s="288"/>
      <c r="CD88" s="288"/>
      <c r="CE88" s="285"/>
      <c r="CF88" s="285"/>
      <c r="CG88" s="285"/>
      <c r="CH88" s="285"/>
      <c r="CI88" s="387"/>
      <c r="CJ88" s="368"/>
      <c r="CK88" s="237" t="str">
        <f>IF(DOB!C88="","",DOB!C88)</f>
        <v/>
      </c>
      <c r="CL88" s="299"/>
      <c r="CM88" s="249"/>
      <c r="CN88" s="249"/>
      <c r="CO88" s="526">
        <f t="shared" si="24"/>
        <v>10</v>
      </c>
      <c r="CP88" s="516"/>
      <c r="CQ88" s="526">
        <f t="shared" si="25"/>
        <v>22</v>
      </c>
      <c r="CR88" s="527"/>
      <c r="CS88" s="526">
        <f t="shared" si="26"/>
        <v>25</v>
      </c>
      <c r="CT88" s="527"/>
      <c r="CU88" s="526">
        <f t="shared" si="27"/>
        <v>26</v>
      </c>
      <c r="CV88" s="527"/>
      <c r="CW88" s="526" t="str">
        <f t="shared" si="28"/>
        <v/>
      </c>
      <c r="CX88" s="527"/>
      <c r="CY88" s="526" t="str">
        <f t="shared" si="29"/>
        <v/>
      </c>
      <c r="CZ88" s="527"/>
      <c r="DA88" s="526" t="str">
        <f t="shared" si="29"/>
        <v/>
      </c>
      <c r="DB88" s="527"/>
      <c r="DC88" s="526" t="str">
        <f t="shared" si="29"/>
        <v/>
      </c>
      <c r="DD88" s="527"/>
      <c r="DE88" s="526" t="str">
        <f t="shared" si="29"/>
        <v/>
      </c>
      <c r="DF88" s="527"/>
      <c r="DG88" s="526" t="str">
        <f t="shared" si="29"/>
        <v/>
      </c>
      <c r="DH88" s="527"/>
      <c r="DI88" s="526" t="str">
        <f t="shared" si="29"/>
        <v/>
      </c>
      <c r="DJ88" s="527"/>
      <c r="DK88" s="526" t="str">
        <f t="shared" si="29"/>
        <v/>
      </c>
      <c r="DL88" s="527"/>
      <c r="DM88" s="528"/>
      <c r="DN88" s="529">
        <f t="shared" si="32"/>
        <v>32</v>
      </c>
      <c r="DO88" s="530" t="str">
        <f t="shared" si="32"/>
        <v/>
      </c>
      <c r="DP88" s="303">
        <f t="shared" si="30"/>
        <v>57</v>
      </c>
      <c r="DQ88" s="530" t="str">
        <f t="shared" si="30"/>
        <v/>
      </c>
      <c r="DR88" s="303">
        <f t="shared" si="30"/>
        <v>83</v>
      </c>
      <c r="DS88" s="530" t="str">
        <f t="shared" si="30"/>
        <v/>
      </c>
      <c r="DT88" s="303" t="str">
        <f t="shared" si="30"/>
        <v/>
      </c>
      <c r="DU88" s="530" t="str">
        <f t="shared" si="30"/>
        <v/>
      </c>
      <c r="DV88" s="303" t="str">
        <f t="shared" si="30"/>
        <v/>
      </c>
      <c r="DW88" s="530" t="str">
        <f t="shared" si="30"/>
        <v/>
      </c>
      <c r="DX88" s="303" t="str">
        <f t="shared" si="30"/>
        <v/>
      </c>
      <c r="DY88" s="530" t="str">
        <f t="shared" si="30"/>
        <v/>
      </c>
      <c r="DZ88" s="303" t="str">
        <f t="shared" si="30"/>
        <v/>
      </c>
      <c r="EA88" s="530" t="str">
        <f t="shared" si="30"/>
        <v/>
      </c>
      <c r="EB88" s="303" t="str">
        <f t="shared" si="30"/>
        <v/>
      </c>
      <c r="EC88" s="530" t="str">
        <f t="shared" si="30"/>
        <v/>
      </c>
      <c r="ED88" s="303" t="str">
        <f t="shared" si="30"/>
        <v/>
      </c>
      <c r="EE88" s="530" t="str">
        <f t="shared" si="20"/>
        <v/>
      </c>
      <c r="EF88" s="303" t="str">
        <f t="shared" si="20"/>
        <v/>
      </c>
      <c r="EG88" s="530" t="str">
        <f t="shared" si="20"/>
        <v/>
      </c>
      <c r="EH88" s="303" t="str">
        <f t="shared" si="20"/>
        <v/>
      </c>
      <c r="EI88" s="531" t="str">
        <f t="shared" si="31"/>
        <v/>
      </c>
      <c r="EJ88" s="10"/>
      <c r="EK88" s="10"/>
      <c r="EL88" s="10"/>
    </row>
    <row r="89" spans="1:142" s="16" customFormat="1" ht="18" customHeight="1">
      <c r="A89" s="389">
        <v>83</v>
      </c>
      <c r="B89" s="248"/>
      <c r="C89" s="84"/>
      <c r="D89" s="86"/>
      <c r="E89" s="202"/>
      <c r="F89" s="85"/>
      <c r="G89" s="507"/>
      <c r="H89" s="360" t="str">
        <f t="shared" si="23"/>
        <v/>
      </c>
      <c r="I89" s="78"/>
      <c r="J89" s="87"/>
      <c r="K89" s="78"/>
      <c r="L89" s="405"/>
      <c r="M89" s="405"/>
      <c r="N89" s="405"/>
      <c r="O89" s="405"/>
      <c r="P89" s="405"/>
      <c r="Q89" s="405"/>
      <c r="R89" s="285"/>
      <c r="S89" s="285"/>
      <c r="T89" s="285"/>
      <c r="U89" s="285"/>
      <c r="V89" s="288"/>
      <c r="W89" s="288"/>
      <c r="X89" s="288"/>
      <c r="Y89" s="288"/>
      <c r="Z89" s="288"/>
      <c r="AA89" s="288"/>
      <c r="AB89" s="289"/>
      <c r="AC89" s="289"/>
      <c r="AD89" s="290"/>
      <c r="AE89" s="290"/>
      <c r="AF89" s="285"/>
      <c r="AG89" s="285"/>
      <c r="AH89" s="285"/>
      <c r="AI89" s="285"/>
      <c r="AJ89" s="285"/>
      <c r="AK89" s="285"/>
      <c r="AL89" s="285"/>
      <c r="AM89" s="285"/>
      <c r="AN89" s="285"/>
      <c r="AO89" s="285"/>
      <c r="AP89" s="285"/>
      <c r="AQ89" s="288"/>
      <c r="AR89" s="288"/>
      <c r="AS89" s="288"/>
      <c r="AT89" s="288"/>
      <c r="AU89" s="288"/>
      <c r="AV89" s="288"/>
      <c r="AW89" s="289"/>
      <c r="AX89" s="289"/>
      <c r="AY89" s="290"/>
      <c r="AZ89" s="290"/>
      <c r="BA89" s="285"/>
      <c r="BB89" s="285"/>
      <c r="BC89" s="285"/>
      <c r="BD89" s="285"/>
      <c r="BE89" s="285"/>
      <c r="BF89" s="285"/>
      <c r="BG89" s="285"/>
      <c r="BH89" s="285"/>
      <c r="BI89" s="285"/>
      <c r="BJ89" s="285"/>
      <c r="BK89" s="288"/>
      <c r="BL89" s="288"/>
      <c r="BM89" s="288"/>
      <c r="BN89" s="288"/>
      <c r="BO89" s="288"/>
      <c r="BP89" s="288"/>
      <c r="BQ89" s="289"/>
      <c r="BR89" s="289"/>
      <c r="BS89" s="290"/>
      <c r="BT89" s="290"/>
      <c r="BU89" s="285"/>
      <c r="BV89" s="285"/>
      <c r="BW89" s="285"/>
      <c r="BX89" s="285"/>
      <c r="BY89" s="285"/>
      <c r="BZ89" s="288"/>
      <c r="CA89" s="288"/>
      <c r="CB89" s="288"/>
      <c r="CC89" s="288"/>
      <c r="CD89" s="288"/>
      <c r="CE89" s="285"/>
      <c r="CF89" s="285"/>
      <c r="CG89" s="285"/>
      <c r="CH89" s="285"/>
      <c r="CI89" s="387"/>
      <c r="CJ89" s="368"/>
      <c r="CK89" s="237" t="str">
        <f>IF(DOB!C89="","",DOB!C89)</f>
        <v/>
      </c>
      <c r="CL89" s="299"/>
      <c r="CM89" s="249"/>
      <c r="CN89" s="249"/>
      <c r="CO89" s="526">
        <f t="shared" si="24"/>
        <v>10</v>
      </c>
      <c r="CP89" s="516"/>
      <c r="CQ89" s="526">
        <f t="shared" si="25"/>
        <v>22</v>
      </c>
      <c r="CR89" s="527"/>
      <c r="CS89" s="526">
        <f t="shared" si="26"/>
        <v>25</v>
      </c>
      <c r="CT89" s="527"/>
      <c r="CU89" s="526">
        <f t="shared" si="27"/>
        <v>26</v>
      </c>
      <c r="CV89" s="527"/>
      <c r="CW89" s="526" t="str">
        <f t="shared" si="28"/>
        <v/>
      </c>
      <c r="CX89" s="527"/>
      <c r="CY89" s="526" t="str">
        <f t="shared" si="29"/>
        <v/>
      </c>
      <c r="CZ89" s="527"/>
      <c r="DA89" s="526" t="str">
        <f t="shared" si="29"/>
        <v/>
      </c>
      <c r="DB89" s="527"/>
      <c r="DC89" s="526" t="str">
        <f t="shared" si="29"/>
        <v/>
      </c>
      <c r="DD89" s="527"/>
      <c r="DE89" s="526" t="str">
        <f t="shared" si="29"/>
        <v/>
      </c>
      <c r="DF89" s="527"/>
      <c r="DG89" s="526" t="str">
        <f t="shared" si="29"/>
        <v/>
      </c>
      <c r="DH89" s="527"/>
      <c r="DI89" s="526" t="str">
        <f t="shared" si="29"/>
        <v/>
      </c>
      <c r="DJ89" s="527"/>
      <c r="DK89" s="526" t="str">
        <f t="shared" si="29"/>
        <v/>
      </c>
      <c r="DL89" s="527"/>
      <c r="DM89" s="528"/>
      <c r="DN89" s="529">
        <f t="shared" si="32"/>
        <v>32</v>
      </c>
      <c r="DO89" s="530" t="str">
        <f t="shared" si="32"/>
        <v/>
      </c>
      <c r="DP89" s="303">
        <f t="shared" ref="DP89:EE105" si="33">IF(CS89="","",SUM(DN89,CS89))</f>
        <v>57</v>
      </c>
      <c r="DQ89" s="530" t="str">
        <f t="shared" si="33"/>
        <v/>
      </c>
      <c r="DR89" s="303">
        <f t="shared" si="33"/>
        <v>83</v>
      </c>
      <c r="DS89" s="530" t="str">
        <f t="shared" si="33"/>
        <v/>
      </c>
      <c r="DT89" s="303" t="str">
        <f t="shared" si="33"/>
        <v/>
      </c>
      <c r="DU89" s="530" t="str">
        <f t="shared" si="33"/>
        <v/>
      </c>
      <c r="DV89" s="303" t="str">
        <f t="shared" si="33"/>
        <v/>
      </c>
      <c r="DW89" s="530" t="str">
        <f t="shared" si="33"/>
        <v/>
      </c>
      <c r="DX89" s="303" t="str">
        <f t="shared" si="33"/>
        <v/>
      </c>
      <c r="DY89" s="530" t="str">
        <f t="shared" si="33"/>
        <v/>
      </c>
      <c r="DZ89" s="303" t="str">
        <f t="shared" si="33"/>
        <v/>
      </c>
      <c r="EA89" s="530" t="str">
        <f t="shared" si="33"/>
        <v/>
      </c>
      <c r="EB89" s="303" t="str">
        <f t="shared" si="33"/>
        <v/>
      </c>
      <c r="EC89" s="530" t="str">
        <f t="shared" si="33"/>
        <v/>
      </c>
      <c r="ED89" s="303" t="str">
        <f t="shared" si="33"/>
        <v/>
      </c>
      <c r="EE89" s="530" t="str">
        <f t="shared" si="20"/>
        <v/>
      </c>
      <c r="EF89" s="303" t="str">
        <f t="shared" si="20"/>
        <v/>
      </c>
      <c r="EG89" s="530" t="str">
        <f t="shared" si="20"/>
        <v/>
      </c>
      <c r="EH89" s="303" t="str">
        <f t="shared" si="20"/>
        <v/>
      </c>
      <c r="EI89" s="531" t="str">
        <f t="shared" si="31"/>
        <v/>
      </c>
      <c r="EJ89" s="10"/>
      <c r="EK89" s="10"/>
      <c r="EL89" s="10"/>
    </row>
    <row r="90" spans="1:142" s="16" customFormat="1" ht="18" customHeight="1">
      <c r="A90" s="389">
        <v>84</v>
      </c>
      <c r="B90" s="248"/>
      <c r="C90" s="84"/>
      <c r="D90" s="86"/>
      <c r="E90" s="202"/>
      <c r="F90" s="85"/>
      <c r="G90" s="507"/>
      <c r="H90" s="360" t="str">
        <f t="shared" si="23"/>
        <v/>
      </c>
      <c r="I90" s="78"/>
      <c r="J90" s="87"/>
      <c r="K90" s="78"/>
      <c r="L90" s="405"/>
      <c r="M90" s="405"/>
      <c r="N90" s="405"/>
      <c r="O90" s="405"/>
      <c r="P90" s="405"/>
      <c r="Q90" s="405"/>
      <c r="R90" s="285"/>
      <c r="S90" s="285"/>
      <c r="T90" s="285"/>
      <c r="U90" s="285"/>
      <c r="V90" s="288"/>
      <c r="W90" s="288"/>
      <c r="X90" s="288"/>
      <c r="Y90" s="288"/>
      <c r="Z90" s="288"/>
      <c r="AA90" s="288"/>
      <c r="AB90" s="289"/>
      <c r="AC90" s="289"/>
      <c r="AD90" s="290"/>
      <c r="AE90" s="290"/>
      <c r="AF90" s="285"/>
      <c r="AG90" s="285"/>
      <c r="AH90" s="285"/>
      <c r="AI90" s="285"/>
      <c r="AJ90" s="285"/>
      <c r="AK90" s="285"/>
      <c r="AL90" s="285"/>
      <c r="AM90" s="285"/>
      <c r="AN90" s="285"/>
      <c r="AO90" s="285"/>
      <c r="AP90" s="285"/>
      <c r="AQ90" s="288"/>
      <c r="AR90" s="288"/>
      <c r="AS90" s="288"/>
      <c r="AT90" s="288"/>
      <c r="AU90" s="288"/>
      <c r="AV90" s="288"/>
      <c r="AW90" s="289"/>
      <c r="AX90" s="289"/>
      <c r="AY90" s="290"/>
      <c r="AZ90" s="290"/>
      <c r="BA90" s="285"/>
      <c r="BB90" s="285"/>
      <c r="BC90" s="285"/>
      <c r="BD90" s="285"/>
      <c r="BE90" s="285"/>
      <c r="BF90" s="285"/>
      <c r="BG90" s="285"/>
      <c r="BH90" s="285"/>
      <c r="BI90" s="285"/>
      <c r="BJ90" s="285"/>
      <c r="BK90" s="288"/>
      <c r="BL90" s="288"/>
      <c r="BM90" s="288"/>
      <c r="BN90" s="288"/>
      <c r="BO90" s="288"/>
      <c r="BP90" s="288"/>
      <c r="BQ90" s="289"/>
      <c r="BR90" s="289"/>
      <c r="BS90" s="290"/>
      <c r="BT90" s="290"/>
      <c r="BU90" s="285"/>
      <c r="BV90" s="285"/>
      <c r="BW90" s="285"/>
      <c r="BX90" s="285"/>
      <c r="BY90" s="285"/>
      <c r="BZ90" s="288"/>
      <c r="CA90" s="288"/>
      <c r="CB90" s="288"/>
      <c r="CC90" s="288"/>
      <c r="CD90" s="288"/>
      <c r="CE90" s="285"/>
      <c r="CF90" s="285"/>
      <c r="CG90" s="285"/>
      <c r="CH90" s="285"/>
      <c r="CI90" s="387"/>
      <c r="CJ90" s="368"/>
      <c r="CK90" s="237" t="str">
        <f>IF(DOB!C90="","",DOB!C90)</f>
        <v/>
      </c>
      <c r="CL90" s="299"/>
      <c r="CM90" s="249"/>
      <c r="CN90" s="249"/>
      <c r="CO90" s="526">
        <f t="shared" si="24"/>
        <v>10</v>
      </c>
      <c r="CP90" s="516"/>
      <c r="CQ90" s="526">
        <f t="shared" si="25"/>
        <v>22</v>
      </c>
      <c r="CR90" s="527"/>
      <c r="CS90" s="526">
        <f t="shared" si="26"/>
        <v>25</v>
      </c>
      <c r="CT90" s="527"/>
      <c r="CU90" s="526">
        <f t="shared" si="27"/>
        <v>26</v>
      </c>
      <c r="CV90" s="527"/>
      <c r="CW90" s="526" t="str">
        <f t="shared" si="28"/>
        <v/>
      </c>
      <c r="CX90" s="527"/>
      <c r="CY90" s="526" t="str">
        <f t="shared" si="29"/>
        <v/>
      </c>
      <c r="CZ90" s="527"/>
      <c r="DA90" s="526" t="str">
        <f t="shared" si="29"/>
        <v/>
      </c>
      <c r="DB90" s="527"/>
      <c r="DC90" s="526" t="str">
        <f t="shared" si="29"/>
        <v/>
      </c>
      <c r="DD90" s="527"/>
      <c r="DE90" s="526" t="str">
        <f t="shared" si="29"/>
        <v/>
      </c>
      <c r="DF90" s="527"/>
      <c r="DG90" s="526" t="str">
        <f t="shared" si="29"/>
        <v/>
      </c>
      <c r="DH90" s="527"/>
      <c r="DI90" s="526" t="str">
        <f t="shared" si="29"/>
        <v/>
      </c>
      <c r="DJ90" s="527"/>
      <c r="DK90" s="526" t="str">
        <f t="shared" si="29"/>
        <v/>
      </c>
      <c r="DL90" s="527"/>
      <c r="DM90" s="528"/>
      <c r="DN90" s="529">
        <f t="shared" si="32"/>
        <v>32</v>
      </c>
      <c r="DO90" s="530" t="str">
        <f t="shared" si="32"/>
        <v/>
      </c>
      <c r="DP90" s="303">
        <f t="shared" si="33"/>
        <v>57</v>
      </c>
      <c r="DQ90" s="530" t="str">
        <f t="shared" si="33"/>
        <v/>
      </c>
      <c r="DR90" s="303">
        <f t="shared" si="33"/>
        <v>83</v>
      </c>
      <c r="DS90" s="530" t="str">
        <f t="shared" si="33"/>
        <v/>
      </c>
      <c r="DT90" s="303" t="str">
        <f t="shared" si="33"/>
        <v/>
      </c>
      <c r="DU90" s="530" t="str">
        <f t="shared" si="33"/>
        <v/>
      </c>
      <c r="DV90" s="303" t="str">
        <f t="shared" si="33"/>
        <v/>
      </c>
      <c r="DW90" s="530" t="str">
        <f t="shared" si="33"/>
        <v/>
      </c>
      <c r="DX90" s="303" t="str">
        <f t="shared" si="33"/>
        <v/>
      </c>
      <c r="DY90" s="530" t="str">
        <f t="shared" si="33"/>
        <v/>
      </c>
      <c r="DZ90" s="303" t="str">
        <f t="shared" si="33"/>
        <v/>
      </c>
      <c r="EA90" s="530" t="str">
        <f t="shared" si="33"/>
        <v/>
      </c>
      <c r="EB90" s="303" t="str">
        <f t="shared" si="33"/>
        <v/>
      </c>
      <c r="EC90" s="530" t="str">
        <f t="shared" si="33"/>
        <v/>
      </c>
      <c r="ED90" s="303" t="str">
        <f t="shared" si="33"/>
        <v/>
      </c>
      <c r="EE90" s="530" t="str">
        <f t="shared" si="20"/>
        <v/>
      </c>
      <c r="EF90" s="303" t="str">
        <f t="shared" si="20"/>
        <v/>
      </c>
      <c r="EG90" s="530" t="str">
        <f t="shared" si="20"/>
        <v/>
      </c>
      <c r="EH90" s="303" t="str">
        <f t="shared" si="20"/>
        <v/>
      </c>
      <c r="EI90" s="531" t="str">
        <f t="shared" si="31"/>
        <v/>
      </c>
      <c r="EJ90" s="10"/>
      <c r="EK90" s="10"/>
      <c r="EL90" s="10"/>
    </row>
    <row r="91" spans="1:142" s="16" customFormat="1" ht="18" customHeight="1">
      <c r="A91" s="389">
        <v>85</v>
      </c>
      <c r="B91" s="248"/>
      <c r="C91" s="84"/>
      <c r="D91" s="86"/>
      <c r="E91" s="202"/>
      <c r="F91" s="85"/>
      <c r="G91" s="507"/>
      <c r="H91" s="360" t="str">
        <f t="shared" si="23"/>
        <v/>
      </c>
      <c r="I91" s="78"/>
      <c r="J91" s="87"/>
      <c r="K91" s="78"/>
      <c r="L91" s="405"/>
      <c r="M91" s="405"/>
      <c r="N91" s="405"/>
      <c r="O91" s="405"/>
      <c r="P91" s="405"/>
      <c r="Q91" s="405"/>
      <c r="R91" s="285"/>
      <c r="S91" s="285"/>
      <c r="T91" s="285"/>
      <c r="U91" s="285"/>
      <c r="V91" s="288"/>
      <c r="W91" s="288"/>
      <c r="X91" s="288"/>
      <c r="Y91" s="288"/>
      <c r="Z91" s="288"/>
      <c r="AA91" s="288"/>
      <c r="AB91" s="289"/>
      <c r="AC91" s="289"/>
      <c r="AD91" s="290"/>
      <c r="AE91" s="290"/>
      <c r="AF91" s="285"/>
      <c r="AG91" s="285"/>
      <c r="AH91" s="285"/>
      <c r="AI91" s="285"/>
      <c r="AJ91" s="285"/>
      <c r="AK91" s="285"/>
      <c r="AL91" s="285"/>
      <c r="AM91" s="285"/>
      <c r="AN91" s="285"/>
      <c r="AO91" s="285"/>
      <c r="AP91" s="285"/>
      <c r="AQ91" s="288"/>
      <c r="AR91" s="288"/>
      <c r="AS91" s="288"/>
      <c r="AT91" s="288"/>
      <c r="AU91" s="288"/>
      <c r="AV91" s="288"/>
      <c r="AW91" s="289"/>
      <c r="AX91" s="289"/>
      <c r="AY91" s="290"/>
      <c r="AZ91" s="290"/>
      <c r="BA91" s="285"/>
      <c r="BB91" s="285"/>
      <c r="BC91" s="285"/>
      <c r="BD91" s="285"/>
      <c r="BE91" s="285"/>
      <c r="BF91" s="285"/>
      <c r="BG91" s="285"/>
      <c r="BH91" s="285"/>
      <c r="BI91" s="285"/>
      <c r="BJ91" s="285"/>
      <c r="BK91" s="288"/>
      <c r="BL91" s="288"/>
      <c r="BM91" s="288"/>
      <c r="BN91" s="288"/>
      <c r="BO91" s="288"/>
      <c r="BP91" s="288"/>
      <c r="BQ91" s="289"/>
      <c r="BR91" s="289"/>
      <c r="BS91" s="290"/>
      <c r="BT91" s="290"/>
      <c r="BU91" s="285"/>
      <c r="BV91" s="285"/>
      <c r="BW91" s="285"/>
      <c r="BX91" s="285"/>
      <c r="BY91" s="285"/>
      <c r="BZ91" s="288"/>
      <c r="CA91" s="288"/>
      <c r="CB91" s="288"/>
      <c r="CC91" s="288"/>
      <c r="CD91" s="288"/>
      <c r="CE91" s="285"/>
      <c r="CF91" s="285"/>
      <c r="CG91" s="285"/>
      <c r="CH91" s="285"/>
      <c r="CI91" s="387"/>
      <c r="CJ91" s="368"/>
      <c r="CK91" s="237" t="str">
        <f>IF(DOB!C91="","",DOB!C91)</f>
        <v/>
      </c>
      <c r="CL91" s="299"/>
      <c r="CM91" s="249"/>
      <c r="CN91" s="249"/>
      <c r="CO91" s="526">
        <f t="shared" si="24"/>
        <v>10</v>
      </c>
      <c r="CP91" s="516"/>
      <c r="CQ91" s="526">
        <f t="shared" si="25"/>
        <v>22</v>
      </c>
      <c r="CR91" s="527"/>
      <c r="CS91" s="526">
        <f t="shared" si="26"/>
        <v>25</v>
      </c>
      <c r="CT91" s="527"/>
      <c r="CU91" s="526">
        <f t="shared" si="27"/>
        <v>26</v>
      </c>
      <c r="CV91" s="527"/>
      <c r="CW91" s="526" t="str">
        <f t="shared" si="28"/>
        <v/>
      </c>
      <c r="CX91" s="527"/>
      <c r="CY91" s="526" t="str">
        <f t="shared" si="29"/>
        <v/>
      </c>
      <c r="CZ91" s="527"/>
      <c r="DA91" s="526" t="str">
        <f t="shared" si="29"/>
        <v/>
      </c>
      <c r="DB91" s="527"/>
      <c r="DC91" s="526" t="str">
        <f t="shared" si="29"/>
        <v/>
      </c>
      <c r="DD91" s="527"/>
      <c r="DE91" s="526" t="str">
        <f t="shared" si="29"/>
        <v/>
      </c>
      <c r="DF91" s="527"/>
      <c r="DG91" s="526" t="str">
        <f t="shared" si="29"/>
        <v/>
      </c>
      <c r="DH91" s="527"/>
      <c r="DI91" s="526" t="str">
        <f t="shared" si="29"/>
        <v/>
      </c>
      <c r="DJ91" s="527"/>
      <c r="DK91" s="526" t="str">
        <f t="shared" si="29"/>
        <v/>
      </c>
      <c r="DL91" s="527"/>
      <c r="DM91" s="528"/>
      <c r="DN91" s="529">
        <f t="shared" si="32"/>
        <v>32</v>
      </c>
      <c r="DO91" s="530" t="str">
        <f t="shared" si="32"/>
        <v/>
      </c>
      <c r="DP91" s="303">
        <f t="shared" si="33"/>
        <v>57</v>
      </c>
      <c r="DQ91" s="530" t="str">
        <f t="shared" si="33"/>
        <v/>
      </c>
      <c r="DR91" s="303">
        <f t="shared" si="33"/>
        <v>83</v>
      </c>
      <c r="DS91" s="530" t="str">
        <f t="shared" si="33"/>
        <v/>
      </c>
      <c r="DT91" s="303" t="str">
        <f t="shared" si="33"/>
        <v/>
      </c>
      <c r="DU91" s="530" t="str">
        <f t="shared" si="33"/>
        <v/>
      </c>
      <c r="DV91" s="303" t="str">
        <f t="shared" si="33"/>
        <v/>
      </c>
      <c r="DW91" s="530" t="str">
        <f t="shared" si="33"/>
        <v/>
      </c>
      <c r="DX91" s="303" t="str">
        <f t="shared" si="33"/>
        <v/>
      </c>
      <c r="DY91" s="530" t="str">
        <f t="shared" si="33"/>
        <v/>
      </c>
      <c r="DZ91" s="303" t="str">
        <f t="shared" si="33"/>
        <v/>
      </c>
      <c r="EA91" s="530" t="str">
        <f t="shared" si="33"/>
        <v/>
      </c>
      <c r="EB91" s="303" t="str">
        <f t="shared" si="33"/>
        <v/>
      </c>
      <c r="EC91" s="530" t="str">
        <f t="shared" si="33"/>
        <v/>
      </c>
      <c r="ED91" s="303" t="str">
        <f t="shared" si="33"/>
        <v/>
      </c>
      <c r="EE91" s="530" t="str">
        <f t="shared" si="20"/>
        <v/>
      </c>
      <c r="EF91" s="303" t="str">
        <f t="shared" si="20"/>
        <v/>
      </c>
      <c r="EG91" s="530" t="str">
        <f t="shared" si="20"/>
        <v/>
      </c>
      <c r="EH91" s="303" t="str">
        <f t="shared" si="20"/>
        <v/>
      </c>
      <c r="EI91" s="531" t="str">
        <f t="shared" si="31"/>
        <v/>
      </c>
      <c r="EJ91" s="10"/>
      <c r="EK91" s="10"/>
      <c r="EL91" s="10"/>
    </row>
    <row r="92" spans="1:142" s="16" customFormat="1" ht="18" customHeight="1">
      <c r="A92" s="389">
        <v>86</v>
      </c>
      <c r="B92" s="248"/>
      <c r="C92" s="84"/>
      <c r="D92" s="86"/>
      <c r="E92" s="202"/>
      <c r="F92" s="85"/>
      <c r="G92" s="507"/>
      <c r="H92" s="360" t="str">
        <f t="shared" si="23"/>
        <v/>
      </c>
      <c r="I92" s="78"/>
      <c r="J92" s="87"/>
      <c r="K92" s="78"/>
      <c r="L92" s="405"/>
      <c r="M92" s="405"/>
      <c r="N92" s="405"/>
      <c r="O92" s="405"/>
      <c r="P92" s="405"/>
      <c r="Q92" s="405"/>
      <c r="R92" s="285"/>
      <c r="S92" s="285"/>
      <c r="T92" s="285"/>
      <c r="U92" s="285"/>
      <c r="V92" s="288"/>
      <c r="W92" s="288"/>
      <c r="X92" s="288"/>
      <c r="Y92" s="288"/>
      <c r="Z92" s="288"/>
      <c r="AA92" s="288"/>
      <c r="AB92" s="289"/>
      <c r="AC92" s="289"/>
      <c r="AD92" s="290"/>
      <c r="AE92" s="290"/>
      <c r="AF92" s="285"/>
      <c r="AG92" s="285"/>
      <c r="AH92" s="285"/>
      <c r="AI92" s="285"/>
      <c r="AJ92" s="285"/>
      <c r="AK92" s="285"/>
      <c r="AL92" s="285"/>
      <c r="AM92" s="285"/>
      <c r="AN92" s="285"/>
      <c r="AO92" s="285"/>
      <c r="AP92" s="285"/>
      <c r="AQ92" s="288"/>
      <c r="AR92" s="288"/>
      <c r="AS92" s="288"/>
      <c r="AT92" s="288"/>
      <c r="AU92" s="288"/>
      <c r="AV92" s="288"/>
      <c r="AW92" s="289"/>
      <c r="AX92" s="289"/>
      <c r="AY92" s="290"/>
      <c r="AZ92" s="290"/>
      <c r="BA92" s="285"/>
      <c r="BB92" s="285"/>
      <c r="BC92" s="285"/>
      <c r="BD92" s="285"/>
      <c r="BE92" s="285"/>
      <c r="BF92" s="285"/>
      <c r="BG92" s="285"/>
      <c r="BH92" s="285"/>
      <c r="BI92" s="285"/>
      <c r="BJ92" s="285"/>
      <c r="BK92" s="288"/>
      <c r="BL92" s="288"/>
      <c r="BM92" s="288"/>
      <c r="BN92" s="288"/>
      <c r="BO92" s="288"/>
      <c r="BP92" s="288"/>
      <c r="BQ92" s="289"/>
      <c r="BR92" s="289"/>
      <c r="BS92" s="290"/>
      <c r="BT92" s="290"/>
      <c r="BU92" s="285"/>
      <c r="BV92" s="285"/>
      <c r="BW92" s="285"/>
      <c r="BX92" s="285"/>
      <c r="BY92" s="285"/>
      <c r="BZ92" s="288"/>
      <c r="CA92" s="288"/>
      <c r="CB92" s="288"/>
      <c r="CC92" s="288"/>
      <c r="CD92" s="288"/>
      <c r="CE92" s="285"/>
      <c r="CF92" s="285"/>
      <c r="CG92" s="285"/>
      <c r="CH92" s="285"/>
      <c r="CI92" s="387"/>
      <c r="CJ92" s="368"/>
      <c r="CK92" s="237" t="str">
        <f>IF(DOB!C92="","",DOB!C92)</f>
        <v/>
      </c>
      <c r="CL92" s="299"/>
      <c r="CM92" s="249"/>
      <c r="CN92" s="249"/>
      <c r="CO92" s="526">
        <f t="shared" si="24"/>
        <v>10</v>
      </c>
      <c r="CP92" s="516"/>
      <c r="CQ92" s="526">
        <f t="shared" si="25"/>
        <v>22</v>
      </c>
      <c r="CR92" s="527"/>
      <c r="CS92" s="526">
        <f t="shared" si="26"/>
        <v>25</v>
      </c>
      <c r="CT92" s="527"/>
      <c r="CU92" s="526">
        <f t="shared" si="27"/>
        <v>26</v>
      </c>
      <c r="CV92" s="527"/>
      <c r="CW92" s="526" t="str">
        <f t="shared" si="28"/>
        <v/>
      </c>
      <c r="CX92" s="527"/>
      <c r="CY92" s="526" t="str">
        <f t="shared" si="29"/>
        <v/>
      </c>
      <c r="CZ92" s="527"/>
      <c r="DA92" s="526" t="str">
        <f t="shared" si="29"/>
        <v/>
      </c>
      <c r="DB92" s="527"/>
      <c r="DC92" s="526" t="str">
        <f t="shared" si="29"/>
        <v/>
      </c>
      <c r="DD92" s="527"/>
      <c r="DE92" s="526" t="str">
        <f t="shared" si="29"/>
        <v/>
      </c>
      <c r="DF92" s="527"/>
      <c r="DG92" s="526" t="str">
        <f t="shared" si="29"/>
        <v/>
      </c>
      <c r="DH92" s="527"/>
      <c r="DI92" s="526" t="str">
        <f t="shared" si="29"/>
        <v/>
      </c>
      <c r="DJ92" s="527"/>
      <c r="DK92" s="526" t="str">
        <f t="shared" si="29"/>
        <v/>
      </c>
      <c r="DL92" s="527"/>
      <c r="DM92" s="528"/>
      <c r="DN92" s="529">
        <f t="shared" si="32"/>
        <v>32</v>
      </c>
      <c r="DO92" s="530" t="str">
        <f t="shared" si="32"/>
        <v/>
      </c>
      <c r="DP92" s="303">
        <f t="shared" si="33"/>
        <v>57</v>
      </c>
      <c r="DQ92" s="530" t="str">
        <f t="shared" si="33"/>
        <v/>
      </c>
      <c r="DR92" s="303">
        <f t="shared" si="33"/>
        <v>83</v>
      </c>
      <c r="DS92" s="530" t="str">
        <f t="shared" si="33"/>
        <v/>
      </c>
      <c r="DT92" s="303" t="str">
        <f t="shared" si="33"/>
        <v/>
      </c>
      <c r="DU92" s="530" t="str">
        <f t="shared" si="33"/>
        <v/>
      </c>
      <c r="DV92" s="303" t="str">
        <f t="shared" si="33"/>
        <v/>
      </c>
      <c r="DW92" s="530" t="str">
        <f t="shared" si="33"/>
        <v/>
      </c>
      <c r="DX92" s="303" t="str">
        <f t="shared" si="33"/>
        <v/>
      </c>
      <c r="DY92" s="530" t="str">
        <f t="shared" si="33"/>
        <v/>
      </c>
      <c r="DZ92" s="303" t="str">
        <f t="shared" si="33"/>
        <v/>
      </c>
      <c r="EA92" s="530" t="str">
        <f t="shared" si="33"/>
        <v/>
      </c>
      <c r="EB92" s="303" t="str">
        <f t="shared" si="33"/>
        <v/>
      </c>
      <c r="EC92" s="530" t="str">
        <f t="shared" si="33"/>
        <v/>
      </c>
      <c r="ED92" s="303" t="str">
        <f t="shared" si="33"/>
        <v/>
      </c>
      <c r="EE92" s="530" t="str">
        <f t="shared" si="20"/>
        <v/>
      </c>
      <c r="EF92" s="303" t="str">
        <f t="shared" si="20"/>
        <v/>
      </c>
      <c r="EG92" s="530" t="str">
        <f t="shared" si="20"/>
        <v/>
      </c>
      <c r="EH92" s="303" t="str">
        <f t="shared" si="20"/>
        <v/>
      </c>
      <c r="EI92" s="531" t="str">
        <f t="shared" si="31"/>
        <v/>
      </c>
      <c r="EJ92" s="10"/>
      <c r="EK92" s="10"/>
      <c r="EL92" s="10"/>
    </row>
    <row r="93" spans="1:142" s="16" customFormat="1" ht="18" customHeight="1">
      <c r="A93" s="389">
        <v>87</v>
      </c>
      <c r="B93" s="248"/>
      <c r="C93" s="84"/>
      <c r="D93" s="86"/>
      <c r="E93" s="202"/>
      <c r="F93" s="85"/>
      <c r="G93" s="507"/>
      <c r="H93" s="360" t="str">
        <f t="shared" si="23"/>
        <v/>
      </c>
      <c r="I93" s="78"/>
      <c r="J93" s="87"/>
      <c r="K93" s="78"/>
      <c r="L93" s="405"/>
      <c r="M93" s="405"/>
      <c r="N93" s="405"/>
      <c r="O93" s="405"/>
      <c r="P93" s="405"/>
      <c r="Q93" s="405"/>
      <c r="R93" s="285"/>
      <c r="S93" s="285"/>
      <c r="T93" s="285"/>
      <c r="U93" s="285"/>
      <c r="V93" s="288"/>
      <c r="W93" s="288"/>
      <c r="X93" s="288"/>
      <c r="Y93" s="288"/>
      <c r="Z93" s="288"/>
      <c r="AA93" s="288"/>
      <c r="AB93" s="289"/>
      <c r="AC93" s="289"/>
      <c r="AD93" s="290"/>
      <c r="AE93" s="290"/>
      <c r="AF93" s="285"/>
      <c r="AG93" s="285"/>
      <c r="AH93" s="285"/>
      <c r="AI93" s="285"/>
      <c r="AJ93" s="285"/>
      <c r="AK93" s="285"/>
      <c r="AL93" s="285"/>
      <c r="AM93" s="285"/>
      <c r="AN93" s="285"/>
      <c r="AO93" s="285"/>
      <c r="AP93" s="285"/>
      <c r="AQ93" s="288"/>
      <c r="AR93" s="288"/>
      <c r="AS93" s="288"/>
      <c r="AT93" s="288"/>
      <c r="AU93" s="288"/>
      <c r="AV93" s="288"/>
      <c r="AW93" s="289"/>
      <c r="AX93" s="289"/>
      <c r="AY93" s="290"/>
      <c r="AZ93" s="290"/>
      <c r="BA93" s="285"/>
      <c r="BB93" s="285"/>
      <c r="BC93" s="285"/>
      <c r="BD93" s="285"/>
      <c r="BE93" s="285"/>
      <c r="BF93" s="285"/>
      <c r="BG93" s="285"/>
      <c r="BH93" s="285"/>
      <c r="BI93" s="285"/>
      <c r="BJ93" s="285"/>
      <c r="BK93" s="288"/>
      <c r="BL93" s="288"/>
      <c r="BM93" s="288"/>
      <c r="BN93" s="288"/>
      <c r="BO93" s="288"/>
      <c r="BP93" s="288"/>
      <c r="BQ93" s="289"/>
      <c r="BR93" s="289"/>
      <c r="BS93" s="290"/>
      <c r="BT93" s="290"/>
      <c r="BU93" s="285"/>
      <c r="BV93" s="285"/>
      <c r="BW93" s="285"/>
      <c r="BX93" s="285"/>
      <c r="BY93" s="285"/>
      <c r="BZ93" s="288"/>
      <c r="CA93" s="288"/>
      <c r="CB93" s="288"/>
      <c r="CC93" s="288"/>
      <c r="CD93" s="288"/>
      <c r="CE93" s="285"/>
      <c r="CF93" s="285"/>
      <c r="CG93" s="285"/>
      <c r="CH93" s="285"/>
      <c r="CI93" s="387"/>
      <c r="CJ93" s="368"/>
      <c r="CK93" s="237" t="str">
        <f>IF(DOB!C93="","",DOB!C93)</f>
        <v/>
      </c>
      <c r="CL93" s="299"/>
      <c r="CM93" s="249"/>
      <c r="CN93" s="249"/>
      <c r="CO93" s="526">
        <f t="shared" si="24"/>
        <v>10</v>
      </c>
      <c r="CP93" s="516"/>
      <c r="CQ93" s="526">
        <f t="shared" si="25"/>
        <v>22</v>
      </c>
      <c r="CR93" s="527"/>
      <c r="CS93" s="526">
        <f t="shared" si="26"/>
        <v>25</v>
      </c>
      <c r="CT93" s="527"/>
      <c r="CU93" s="526">
        <f t="shared" si="27"/>
        <v>26</v>
      </c>
      <c r="CV93" s="527"/>
      <c r="CW93" s="526" t="str">
        <f t="shared" si="28"/>
        <v/>
      </c>
      <c r="CX93" s="527"/>
      <c r="CY93" s="526" t="str">
        <f t="shared" si="29"/>
        <v/>
      </c>
      <c r="CZ93" s="527"/>
      <c r="DA93" s="526" t="str">
        <f t="shared" si="29"/>
        <v/>
      </c>
      <c r="DB93" s="527"/>
      <c r="DC93" s="526" t="str">
        <f t="shared" si="29"/>
        <v/>
      </c>
      <c r="DD93" s="527"/>
      <c r="DE93" s="526" t="str">
        <f t="shared" si="29"/>
        <v/>
      </c>
      <c r="DF93" s="527"/>
      <c r="DG93" s="526" t="str">
        <f t="shared" si="29"/>
        <v/>
      </c>
      <c r="DH93" s="527"/>
      <c r="DI93" s="526" t="str">
        <f t="shared" si="29"/>
        <v/>
      </c>
      <c r="DJ93" s="527"/>
      <c r="DK93" s="526" t="str">
        <f t="shared" si="29"/>
        <v/>
      </c>
      <c r="DL93" s="527"/>
      <c r="DM93" s="528"/>
      <c r="DN93" s="529">
        <f t="shared" si="32"/>
        <v>32</v>
      </c>
      <c r="DO93" s="530" t="str">
        <f t="shared" si="32"/>
        <v/>
      </c>
      <c r="DP93" s="303">
        <f t="shared" si="33"/>
        <v>57</v>
      </c>
      <c r="DQ93" s="530" t="str">
        <f t="shared" si="33"/>
        <v/>
      </c>
      <c r="DR93" s="303">
        <f t="shared" si="33"/>
        <v>83</v>
      </c>
      <c r="DS93" s="530" t="str">
        <f t="shared" si="33"/>
        <v/>
      </c>
      <c r="DT93" s="303" t="str">
        <f t="shared" si="33"/>
        <v/>
      </c>
      <c r="DU93" s="530" t="str">
        <f t="shared" si="33"/>
        <v/>
      </c>
      <c r="DV93" s="303" t="str">
        <f t="shared" si="33"/>
        <v/>
      </c>
      <c r="DW93" s="530" t="str">
        <f t="shared" si="33"/>
        <v/>
      </c>
      <c r="DX93" s="303" t="str">
        <f t="shared" si="33"/>
        <v/>
      </c>
      <c r="DY93" s="530" t="str">
        <f t="shared" si="33"/>
        <v/>
      </c>
      <c r="DZ93" s="303" t="str">
        <f t="shared" si="33"/>
        <v/>
      </c>
      <c r="EA93" s="530" t="str">
        <f t="shared" si="33"/>
        <v/>
      </c>
      <c r="EB93" s="303" t="str">
        <f t="shared" si="33"/>
        <v/>
      </c>
      <c r="EC93" s="530" t="str">
        <f t="shared" si="33"/>
        <v/>
      </c>
      <c r="ED93" s="303" t="str">
        <f t="shared" si="33"/>
        <v/>
      </c>
      <c r="EE93" s="530" t="str">
        <f t="shared" si="20"/>
        <v/>
      </c>
      <c r="EF93" s="303" t="str">
        <f t="shared" si="20"/>
        <v/>
      </c>
      <c r="EG93" s="530" t="str">
        <f t="shared" si="20"/>
        <v/>
      </c>
      <c r="EH93" s="303" t="str">
        <f t="shared" si="20"/>
        <v/>
      </c>
      <c r="EI93" s="531" t="str">
        <f t="shared" si="31"/>
        <v/>
      </c>
      <c r="EJ93" s="10"/>
      <c r="EK93" s="10"/>
      <c r="EL93" s="10"/>
    </row>
    <row r="94" spans="1:142" s="16" customFormat="1" ht="18" customHeight="1">
      <c r="A94" s="389">
        <v>88</v>
      </c>
      <c r="B94" s="248"/>
      <c r="C94" s="84"/>
      <c r="D94" s="86"/>
      <c r="E94" s="202"/>
      <c r="F94" s="85"/>
      <c r="G94" s="507"/>
      <c r="H94" s="360" t="str">
        <f t="shared" si="23"/>
        <v/>
      </c>
      <c r="I94" s="78"/>
      <c r="J94" s="87"/>
      <c r="K94" s="78"/>
      <c r="L94" s="405"/>
      <c r="M94" s="405"/>
      <c r="N94" s="405"/>
      <c r="O94" s="405"/>
      <c r="P94" s="405"/>
      <c r="Q94" s="405"/>
      <c r="R94" s="285"/>
      <c r="S94" s="285"/>
      <c r="T94" s="285"/>
      <c r="U94" s="285"/>
      <c r="V94" s="288"/>
      <c r="W94" s="288"/>
      <c r="X94" s="288"/>
      <c r="Y94" s="288"/>
      <c r="Z94" s="288"/>
      <c r="AA94" s="288"/>
      <c r="AB94" s="289"/>
      <c r="AC94" s="289"/>
      <c r="AD94" s="290"/>
      <c r="AE94" s="290"/>
      <c r="AF94" s="285"/>
      <c r="AG94" s="285"/>
      <c r="AH94" s="285"/>
      <c r="AI94" s="285"/>
      <c r="AJ94" s="285"/>
      <c r="AK94" s="285"/>
      <c r="AL94" s="285"/>
      <c r="AM94" s="285"/>
      <c r="AN94" s="285"/>
      <c r="AO94" s="285"/>
      <c r="AP94" s="285"/>
      <c r="AQ94" s="288"/>
      <c r="AR94" s="288"/>
      <c r="AS94" s="288"/>
      <c r="AT94" s="288"/>
      <c r="AU94" s="288"/>
      <c r="AV94" s="288"/>
      <c r="AW94" s="289"/>
      <c r="AX94" s="289"/>
      <c r="AY94" s="290"/>
      <c r="AZ94" s="290"/>
      <c r="BA94" s="285"/>
      <c r="BB94" s="285"/>
      <c r="BC94" s="285"/>
      <c r="BD94" s="285"/>
      <c r="BE94" s="285"/>
      <c r="BF94" s="285"/>
      <c r="BG94" s="285"/>
      <c r="BH94" s="285"/>
      <c r="BI94" s="285"/>
      <c r="BJ94" s="285"/>
      <c r="BK94" s="288"/>
      <c r="BL94" s="288"/>
      <c r="BM94" s="288"/>
      <c r="BN94" s="288"/>
      <c r="BO94" s="288"/>
      <c r="BP94" s="288"/>
      <c r="BQ94" s="289"/>
      <c r="BR94" s="289"/>
      <c r="BS94" s="290"/>
      <c r="BT94" s="290"/>
      <c r="BU94" s="285"/>
      <c r="BV94" s="285"/>
      <c r="BW94" s="285"/>
      <c r="BX94" s="285"/>
      <c r="BY94" s="285"/>
      <c r="BZ94" s="288"/>
      <c r="CA94" s="288"/>
      <c r="CB94" s="288"/>
      <c r="CC94" s="288"/>
      <c r="CD94" s="288"/>
      <c r="CE94" s="285"/>
      <c r="CF94" s="285"/>
      <c r="CG94" s="285"/>
      <c r="CH94" s="285"/>
      <c r="CI94" s="387"/>
      <c r="CJ94" s="368"/>
      <c r="CK94" s="237" t="str">
        <f>IF(DOB!C94="","",DOB!C94)</f>
        <v/>
      </c>
      <c r="CL94" s="299"/>
      <c r="CM94" s="249"/>
      <c r="CN94" s="249"/>
      <c r="CO94" s="526">
        <f t="shared" si="24"/>
        <v>10</v>
      </c>
      <c r="CP94" s="516"/>
      <c r="CQ94" s="526">
        <f t="shared" si="25"/>
        <v>22</v>
      </c>
      <c r="CR94" s="527"/>
      <c r="CS94" s="526">
        <f t="shared" si="26"/>
        <v>25</v>
      </c>
      <c r="CT94" s="527"/>
      <c r="CU94" s="526">
        <f t="shared" si="27"/>
        <v>26</v>
      </c>
      <c r="CV94" s="527"/>
      <c r="CW94" s="526" t="str">
        <f t="shared" si="28"/>
        <v/>
      </c>
      <c r="CX94" s="527"/>
      <c r="CY94" s="526" t="str">
        <f t="shared" si="29"/>
        <v/>
      </c>
      <c r="CZ94" s="527"/>
      <c r="DA94" s="526" t="str">
        <f t="shared" si="29"/>
        <v/>
      </c>
      <c r="DB94" s="527"/>
      <c r="DC94" s="526" t="str">
        <f t="shared" si="29"/>
        <v/>
      </c>
      <c r="DD94" s="527"/>
      <c r="DE94" s="526" t="str">
        <f t="shared" si="29"/>
        <v/>
      </c>
      <c r="DF94" s="527"/>
      <c r="DG94" s="526" t="str">
        <f t="shared" si="29"/>
        <v/>
      </c>
      <c r="DH94" s="527"/>
      <c r="DI94" s="526" t="str">
        <f t="shared" si="29"/>
        <v/>
      </c>
      <c r="DJ94" s="527"/>
      <c r="DK94" s="526" t="str">
        <f t="shared" si="29"/>
        <v/>
      </c>
      <c r="DL94" s="527"/>
      <c r="DM94" s="528"/>
      <c r="DN94" s="529">
        <f t="shared" si="32"/>
        <v>32</v>
      </c>
      <c r="DO94" s="530" t="str">
        <f t="shared" si="32"/>
        <v/>
      </c>
      <c r="DP94" s="303">
        <f t="shared" si="33"/>
        <v>57</v>
      </c>
      <c r="DQ94" s="530" t="str">
        <f t="shared" si="33"/>
        <v/>
      </c>
      <c r="DR94" s="303">
        <f t="shared" si="33"/>
        <v>83</v>
      </c>
      <c r="DS94" s="530" t="str">
        <f t="shared" si="33"/>
        <v/>
      </c>
      <c r="DT94" s="303" t="str">
        <f t="shared" si="33"/>
        <v/>
      </c>
      <c r="DU94" s="530" t="str">
        <f t="shared" si="33"/>
        <v/>
      </c>
      <c r="DV94" s="303" t="str">
        <f t="shared" si="33"/>
        <v/>
      </c>
      <c r="DW94" s="530" t="str">
        <f t="shared" si="33"/>
        <v/>
      </c>
      <c r="DX94" s="303" t="str">
        <f t="shared" si="33"/>
        <v/>
      </c>
      <c r="DY94" s="530" t="str">
        <f t="shared" si="33"/>
        <v/>
      </c>
      <c r="DZ94" s="303" t="str">
        <f t="shared" si="33"/>
        <v/>
      </c>
      <c r="EA94" s="530" t="str">
        <f t="shared" si="33"/>
        <v/>
      </c>
      <c r="EB94" s="303" t="str">
        <f t="shared" si="33"/>
        <v/>
      </c>
      <c r="EC94" s="530" t="str">
        <f t="shared" si="33"/>
        <v/>
      </c>
      <c r="ED94" s="303" t="str">
        <f t="shared" si="33"/>
        <v/>
      </c>
      <c r="EE94" s="530" t="str">
        <f t="shared" si="20"/>
        <v/>
      </c>
      <c r="EF94" s="303" t="str">
        <f t="shared" si="20"/>
        <v/>
      </c>
      <c r="EG94" s="530" t="str">
        <f t="shared" si="20"/>
        <v/>
      </c>
      <c r="EH94" s="303" t="str">
        <f t="shared" si="20"/>
        <v/>
      </c>
      <c r="EI94" s="531" t="str">
        <f t="shared" si="31"/>
        <v/>
      </c>
      <c r="EJ94" s="10"/>
      <c r="EK94" s="10"/>
      <c r="EL94" s="10"/>
    </row>
    <row r="95" spans="1:142" s="16" customFormat="1" ht="18" customHeight="1">
      <c r="A95" s="389">
        <v>89</v>
      </c>
      <c r="B95" s="248"/>
      <c r="C95" s="84"/>
      <c r="D95" s="86"/>
      <c r="E95" s="202"/>
      <c r="F95" s="85"/>
      <c r="G95" s="507"/>
      <c r="H95" s="360" t="str">
        <f t="shared" si="23"/>
        <v/>
      </c>
      <c r="I95" s="78"/>
      <c r="J95" s="87"/>
      <c r="K95" s="78"/>
      <c r="L95" s="405"/>
      <c r="M95" s="405"/>
      <c r="N95" s="405"/>
      <c r="O95" s="405"/>
      <c r="P95" s="405"/>
      <c r="Q95" s="405"/>
      <c r="R95" s="285"/>
      <c r="S95" s="285"/>
      <c r="T95" s="285"/>
      <c r="U95" s="285"/>
      <c r="V95" s="288"/>
      <c r="W95" s="288"/>
      <c r="X95" s="288"/>
      <c r="Y95" s="288"/>
      <c r="Z95" s="288"/>
      <c r="AA95" s="288"/>
      <c r="AB95" s="289"/>
      <c r="AC95" s="289"/>
      <c r="AD95" s="290"/>
      <c r="AE95" s="290"/>
      <c r="AF95" s="285"/>
      <c r="AG95" s="285"/>
      <c r="AH95" s="285"/>
      <c r="AI95" s="285"/>
      <c r="AJ95" s="285"/>
      <c r="AK95" s="285"/>
      <c r="AL95" s="285"/>
      <c r="AM95" s="285"/>
      <c r="AN95" s="285"/>
      <c r="AO95" s="285"/>
      <c r="AP95" s="285"/>
      <c r="AQ95" s="288"/>
      <c r="AR95" s="288"/>
      <c r="AS95" s="288"/>
      <c r="AT95" s="288"/>
      <c r="AU95" s="288"/>
      <c r="AV95" s="288"/>
      <c r="AW95" s="289"/>
      <c r="AX95" s="289"/>
      <c r="AY95" s="290"/>
      <c r="AZ95" s="290"/>
      <c r="BA95" s="285"/>
      <c r="BB95" s="285"/>
      <c r="BC95" s="285"/>
      <c r="BD95" s="285"/>
      <c r="BE95" s="285"/>
      <c r="BF95" s="285"/>
      <c r="BG95" s="285"/>
      <c r="BH95" s="285"/>
      <c r="BI95" s="285"/>
      <c r="BJ95" s="285"/>
      <c r="BK95" s="288"/>
      <c r="BL95" s="288"/>
      <c r="BM95" s="288"/>
      <c r="BN95" s="288"/>
      <c r="BO95" s="288"/>
      <c r="BP95" s="288"/>
      <c r="BQ95" s="289"/>
      <c r="BR95" s="289"/>
      <c r="BS95" s="290"/>
      <c r="BT95" s="290"/>
      <c r="BU95" s="285"/>
      <c r="BV95" s="285"/>
      <c r="BW95" s="285"/>
      <c r="BX95" s="285"/>
      <c r="BY95" s="285"/>
      <c r="BZ95" s="288"/>
      <c r="CA95" s="288"/>
      <c r="CB95" s="288"/>
      <c r="CC95" s="288"/>
      <c r="CD95" s="288"/>
      <c r="CE95" s="285"/>
      <c r="CF95" s="285"/>
      <c r="CG95" s="285"/>
      <c r="CH95" s="285"/>
      <c r="CI95" s="387"/>
      <c r="CJ95" s="368"/>
      <c r="CK95" s="237" t="str">
        <f>IF(DOB!C95="","",DOB!C95)</f>
        <v/>
      </c>
      <c r="CL95" s="299"/>
      <c r="CM95" s="249"/>
      <c r="CN95" s="249"/>
      <c r="CO95" s="526">
        <f t="shared" si="24"/>
        <v>10</v>
      </c>
      <c r="CP95" s="516"/>
      <c r="CQ95" s="526">
        <f t="shared" si="25"/>
        <v>22</v>
      </c>
      <c r="CR95" s="527"/>
      <c r="CS95" s="526">
        <f t="shared" si="26"/>
        <v>25</v>
      </c>
      <c r="CT95" s="527"/>
      <c r="CU95" s="526">
        <f t="shared" si="27"/>
        <v>26</v>
      </c>
      <c r="CV95" s="527"/>
      <c r="CW95" s="526" t="str">
        <f t="shared" si="28"/>
        <v/>
      </c>
      <c r="CX95" s="527"/>
      <c r="CY95" s="526" t="str">
        <f t="shared" si="29"/>
        <v/>
      </c>
      <c r="CZ95" s="527"/>
      <c r="DA95" s="526" t="str">
        <f t="shared" si="29"/>
        <v/>
      </c>
      <c r="DB95" s="527"/>
      <c r="DC95" s="526" t="str">
        <f t="shared" si="29"/>
        <v/>
      </c>
      <c r="DD95" s="527"/>
      <c r="DE95" s="526" t="str">
        <f t="shared" si="29"/>
        <v/>
      </c>
      <c r="DF95" s="527"/>
      <c r="DG95" s="526" t="str">
        <f t="shared" si="29"/>
        <v/>
      </c>
      <c r="DH95" s="527"/>
      <c r="DI95" s="526" t="str">
        <f t="shared" si="29"/>
        <v/>
      </c>
      <c r="DJ95" s="527"/>
      <c r="DK95" s="526" t="str">
        <f t="shared" si="29"/>
        <v/>
      </c>
      <c r="DL95" s="527"/>
      <c r="DM95" s="528"/>
      <c r="DN95" s="529">
        <f t="shared" si="32"/>
        <v>32</v>
      </c>
      <c r="DO95" s="530" t="str">
        <f t="shared" si="32"/>
        <v/>
      </c>
      <c r="DP95" s="303">
        <f t="shared" si="33"/>
        <v>57</v>
      </c>
      <c r="DQ95" s="530" t="str">
        <f t="shared" si="33"/>
        <v/>
      </c>
      <c r="DR95" s="303">
        <f t="shared" si="33"/>
        <v>83</v>
      </c>
      <c r="DS95" s="530" t="str">
        <f t="shared" si="33"/>
        <v/>
      </c>
      <c r="DT95" s="303" t="str">
        <f t="shared" si="33"/>
        <v/>
      </c>
      <c r="DU95" s="530" t="str">
        <f t="shared" si="33"/>
        <v/>
      </c>
      <c r="DV95" s="303" t="str">
        <f t="shared" si="33"/>
        <v/>
      </c>
      <c r="DW95" s="530" t="str">
        <f t="shared" si="33"/>
        <v/>
      </c>
      <c r="DX95" s="303" t="str">
        <f t="shared" si="33"/>
        <v/>
      </c>
      <c r="DY95" s="530" t="str">
        <f t="shared" si="33"/>
        <v/>
      </c>
      <c r="DZ95" s="303" t="str">
        <f t="shared" si="33"/>
        <v/>
      </c>
      <c r="EA95" s="530" t="str">
        <f t="shared" si="33"/>
        <v/>
      </c>
      <c r="EB95" s="303" t="str">
        <f t="shared" si="33"/>
        <v/>
      </c>
      <c r="EC95" s="530" t="str">
        <f t="shared" si="33"/>
        <v/>
      </c>
      <c r="ED95" s="303" t="str">
        <f t="shared" si="33"/>
        <v/>
      </c>
      <c r="EE95" s="530" t="str">
        <f t="shared" si="20"/>
        <v/>
      </c>
      <c r="EF95" s="303" t="str">
        <f t="shared" si="20"/>
        <v/>
      </c>
      <c r="EG95" s="530" t="str">
        <f t="shared" si="20"/>
        <v/>
      </c>
      <c r="EH95" s="303" t="str">
        <f t="shared" si="20"/>
        <v/>
      </c>
      <c r="EI95" s="531" t="str">
        <f t="shared" si="31"/>
        <v/>
      </c>
      <c r="EJ95" s="10"/>
      <c r="EK95" s="10"/>
      <c r="EL95" s="10"/>
    </row>
    <row r="96" spans="1:142" s="16" customFormat="1" ht="18" customHeight="1">
      <c r="A96" s="389">
        <v>90</v>
      </c>
      <c r="B96" s="248"/>
      <c r="C96" s="84"/>
      <c r="D96" s="86"/>
      <c r="E96" s="202"/>
      <c r="F96" s="85"/>
      <c r="G96" s="507"/>
      <c r="H96" s="360" t="str">
        <f t="shared" si="23"/>
        <v/>
      </c>
      <c r="I96" s="78"/>
      <c r="J96" s="87"/>
      <c r="K96" s="78"/>
      <c r="L96" s="405"/>
      <c r="M96" s="405"/>
      <c r="N96" s="405"/>
      <c r="O96" s="405"/>
      <c r="P96" s="405"/>
      <c r="Q96" s="405"/>
      <c r="R96" s="285"/>
      <c r="S96" s="285"/>
      <c r="T96" s="285"/>
      <c r="U96" s="285"/>
      <c r="V96" s="288"/>
      <c r="W96" s="288"/>
      <c r="X96" s="288"/>
      <c r="Y96" s="288"/>
      <c r="Z96" s="288"/>
      <c r="AA96" s="288"/>
      <c r="AB96" s="289"/>
      <c r="AC96" s="289"/>
      <c r="AD96" s="290"/>
      <c r="AE96" s="290"/>
      <c r="AF96" s="285"/>
      <c r="AG96" s="285"/>
      <c r="AH96" s="285"/>
      <c r="AI96" s="285"/>
      <c r="AJ96" s="285"/>
      <c r="AK96" s="285"/>
      <c r="AL96" s="285"/>
      <c r="AM96" s="285"/>
      <c r="AN96" s="285"/>
      <c r="AO96" s="285"/>
      <c r="AP96" s="285"/>
      <c r="AQ96" s="288"/>
      <c r="AR96" s="288"/>
      <c r="AS96" s="288"/>
      <c r="AT96" s="288"/>
      <c r="AU96" s="288"/>
      <c r="AV96" s="288"/>
      <c r="AW96" s="289"/>
      <c r="AX96" s="289"/>
      <c r="AY96" s="290"/>
      <c r="AZ96" s="290"/>
      <c r="BA96" s="285"/>
      <c r="BB96" s="285"/>
      <c r="BC96" s="285"/>
      <c r="BD96" s="285"/>
      <c r="BE96" s="285"/>
      <c r="BF96" s="285"/>
      <c r="BG96" s="285"/>
      <c r="BH96" s="285"/>
      <c r="BI96" s="285"/>
      <c r="BJ96" s="285"/>
      <c r="BK96" s="288"/>
      <c r="BL96" s="288"/>
      <c r="BM96" s="288"/>
      <c r="BN96" s="288"/>
      <c r="BO96" s="288"/>
      <c r="BP96" s="288"/>
      <c r="BQ96" s="289"/>
      <c r="BR96" s="289"/>
      <c r="BS96" s="290"/>
      <c r="BT96" s="290"/>
      <c r="BU96" s="285"/>
      <c r="BV96" s="285"/>
      <c r="BW96" s="285"/>
      <c r="BX96" s="285"/>
      <c r="BY96" s="285"/>
      <c r="BZ96" s="288"/>
      <c r="CA96" s="288"/>
      <c r="CB96" s="288"/>
      <c r="CC96" s="288"/>
      <c r="CD96" s="288"/>
      <c r="CE96" s="285"/>
      <c r="CF96" s="285"/>
      <c r="CG96" s="285"/>
      <c r="CH96" s="285"/>
      <c r="CI96" s="387"/>
      <c r="CJ96" s="368"/>
      <c r="CK96" s="237" t="str">
        <f>IF(DOB!C96="","",DOB!C96)</f>
        <v/>
      </c>
      <c r="CL96" s="299"/>
      <c r="CM96" s="249"/>
      <c r="CN96" s="249"/>
      <c r="CO96" s="526">
        <f t="shared" si="24"/>
        <v>10</v>
      </c>
      <c r="CP96" s="516"/>
      <c r="CQ96" s="526">
        <f t="shared" si="25"/>
        <v>22</v>
      </c>
      <c r="CR96" s="527"/>
      <c r="CS96" s="526">
        <f t="shared" si="26"/>
        <v>25</v>
      </c>
      <c r="CT96" s="527"/>
      <c r="CU96" s="526">
        <f t="shared" si="27"/>
        <v>26</v>
      </c>
      <c r="CV96" s="527"/>
      <c r="CW96" s="526" t="str">
        <f t="shared" si="28"/>
        <v/>
      </c>
      <c r="CX96" s="527"/>
      <c r="CY96" s="526" t="str">
        <f t="shared" si="29"/>
        <v/>
      </c>
      <c r="CZ96" s="527"/>
      <c r="DA96" s="526" t="str">
        <f t="shared" si="29"/>
        <v/>
      </c>
      <c r="DB96" s="527"/>
      <c r="DC96" s="526" t="str">
        <f t="shared" si="29"/>
        <v/>
      </c>
      <c r="DD96" s="527"/>
      <c r="DE96" s="526" t="str">
        <f t="shared" si="29"/>
        <v/>
      </c>
      <c r="DF96" s="527"/>
      <c r="DG96" s="526" t="str">
        <f t="shared" si="29"/>
        <v/>
      </c>
      <c r="DH96" s="527"/>
      <c r="DI96" s="526" t="str">
        <f t="shared" si="29"/>
        <v/>
      </c>
      <c r="DJ96" s="527"/>
      <c r="DK96" s="526" t="str">
        <f t="shared" si="29"/>
        <v/>
      </c>
      <c r="DL96" s="527"/>
      <c r="DM96" s="528"/>
      <c r="DN96" s="529">
        <f t="shared" si="32"/>
        <v>32</v>
      </c>
      <c r="DO96" s="530" t="str">
        <f t="shared" si="32"/>
        <v/>
      </c>
      <c r="DP96" s="303">
        <f t="shared" si="33"/>
        <v>57</v>
      </c>
      <c r="DQ96" s="530" t="str">
        <f t="shared" si="33"/>
        <v/>
      </c>
      <c r="DR96" s="303">
        <f t="shared" si="33"/>
        <v>83</v>
      </c>
      <c r="DS96" s="530" t="str">
        <f t="shared" si="33"/>
        <v/>
      </c>
      <c r="DT96" s="303" t="str">
        <f t="shared" si="33"/>
        <v/>
      </c>
      <c r="DU96" s="530" t="str">
        <f t="shared" si="33"/>
        <v/>
      </c>
      <c r="DV96" s="303" t="str">
        <f t="shared" si="33"/>
        <v/>
      </c>
      <c r="DW96" s="530" t="str">
        <f t="shared" si="33"/>
        <v/>
      </c>
      <c r="DX96" s="303" t="str">
        <f t="shared" si="33"/>
        <v/>
      </c>
      <c r="DY96" s="530" t="str">
        <f t="shared" si="33"/>
        <v/>
      </c>
      <c r="DZ96" s="303" t="str">
        <f t="shared" si="33"/>
        <v/>
      </c>
      <c r="EA96" s="530" t="str">
        <f t="shared" si="33"/>
        <v/>
      </c>
      <c r="EB96" s="303" t="str">
        <f t="shared" si="33"/>
        <v/>
      </c>
      <c r="EC96" s="530" t="str">
        <f t="shared" si="33"/>
        <v/>
      </c>
      <c r="ED96" s="303" t="str">
        <f t="shared" si="33"/>
        <v/>
      </c>
      <c r="EE96" s="530" t="str">
        <f t="shared" si="20"/>
        <v/>
      </c>
      <c r="EF96" s="303" t="str">
        <f t="shared" si="20"/>
        <v/>
      </c>
      <c r="EG96" s="530" t="str">
        <f t="shared" si="20"/>
        <v/>
      </c>
      <c r="EH96" s="303" t="str">
        <f t="shared" si="20"/>
        <v/>
      </c>
      <c r="EI96" s="531" t="str">
        <f t="shared" si="31"/>
        <v/>
      </c>
      <c r="EJ96" s="10"/>
      <c r="EK96" s="10"/>
      <c r="EL96" s="10"/>
    </row>
    <row r="97" spans="1:142" s="16" customFormat="1" ht="18" customHeight="1">
      <c r="A97" s="389">
        <v>91</v>
      </c>
      <c r="B97" s="248"/>
      <c r="C97" s="84"/>
      <c r="D97" s="86"/>
      <c r="E97" s="202"/>
      <c r="F97" s="85"/>
      <c r="G97" s="507"/>
      <c r="H97" s="360" t="str">
        <f t="shared" si="23"/>
        <v/>
      </c>
      <c r="I97" s="78"/>
      <c r="J97" s="87"/>
      <c r="K97" s="78"/>
      <c r="L97" s="405"/>
      <c r="M97" s="405"/>
      <c r="N97" s="405"/>
      <c r="O97" s="405"/>
      <c r="P97" s="405"/>
      <c r="Q97" s="405"/>
      <c r="R97" s="285"/>
      <c r="S97" s="285"/>
      <c r="T97" s="285"/>
      <c r="U97" s="285"/>
      <c r="V97" s="288"/>
      <c r="W97" s="288"/>
      <c r="X97" s="288"/>
      <c r="Y97" s="288"/>
      <c r="Z97" s="288"/>
      <c r="AA97" s="288"/>
      <c r="AB97" s="289"/>
      <c r="AC97" s="289"/>
      <c r="AD97" s="290"/>
      <c r="AE97" s="290"/>
      <c r="AF97" s="285"/>
      <c r="AG97" s="285"/>
      <c r="AH97" s="285"/>
      <c r="AI97" s="285"/>
      <c r="AJ97" s="285"/>
      <c r="AK97" s="285"/>
      <c r="AL97" s="285"/>
      <c r="AM97" s="285"/>
      <c r="AN97" s="285"/>
      <c r="AO97" s="285"/>
      <c r="AP97" s="285"/>
      <c r="AQ97" s="288"/>
      <c r="AR97" s="288"/>
      <c r="AS97" s="288"/>
      <c r="AT97" s="288"/>
      <c r="AU97" s="288"/>
      <c r="AV97" s="288"/>
      <c r="AW97" s="289"/>
      <c r="AX97" s="289"/>
      <c r="AY97" s="290"/>
      <c r="AZ97" s="290"/>
      <c r="BA97" s="285"/>
      <c r="BB97" s="285"/>
      <c r="BC97" s="285"/>
      <c r="BD97" s="285"/>
      <c r="BE97" s="285"/>
      <c r="BF97" s="285"/>
      <c r="BG97" s="285"/>
      <c r="BH97" s="285"/>
      <c r="BI97" s="285"/>
      <c r="BJ97" s="285"/>
      <c r="BK97" s="288"/>
      <c r="BL97" s="288"/>
      <c r="BM97" s="288"/>
      <c r="BN97" s="288"/>
      <c r="BO97" s="288"/>
      <c r="BP97" s="288"/>
      <c r="BQ97" s="289"/>
      <c r="BR97" s="289"/>
      <c r="BS97" s="290"/>
      <c r="BT97" s="290"/>
      <c r="BU97" s="285"/>
      <c r="BV97" s="285"/>
      <c r="BW97" s="285"/>
      <c r="BX97" s="285"/>
      <c r="BY97" s="285"/>
      <c r="BZ97" s="288"/>
      <c r="CA97" s="288"/>
      <c r="CB97" s="288"/>
      <c r="CC97" s="288"/>
      <c r="CD97" s="288"/>
      <c r="CE97" s="285"/>
      <c r="CF97" s="285"/>
      <c r="CG97" s="285"/>
      <c r="CH97" s="285"/>
      <c r="CI97" s="387"/>
      <c r="CJ97" s="368"/>
      <c r="CK97" s="237" t="str">
        <f>IF(DOB!C97="","",DOB!C97)</f>
        <v/>
      </c>
      <c r="CL97" s="299"/>
      <c r="CM97" s="249"/>
      <c r="CN97" s="249"/>
      <c r="CO97" s="526">
        <f t="shared" si="24"/>
        <v>10</v>
      </c>
      <c r="CP97" s="516"/>
      <c r="CQ97" s="526">
        <f t="shared" si="25"/>
        <v>22</v>
      </c>
      <c r="CR97" s="527"/>
      <c r="CS97" s="526">
        <f t="shared" si="26"/>
        <v>25</v>
      </c>
      <c r="CT97" s="527"/>
      <c r="CU97" s="526">
        <f t="shared" si="27"/>
        <v>26</v>
      </c>
      <c r="CV97" s="527"/>
      <c r="CW97" s="526" t="str">
        <f t="shared" si="28"/>
        <v/>
      </c>
      <c r="CX97" s="527"/>
      <c r="CY97" s="526" t="str">
        <f t="shared" si="29"/>
        <v/>
      </c>
      <c r="CZ97" s="527"/>
      <c r="DA97" s="526" t="str">
        <f t="shared" si="29"/>
        <v/>
      </c>
      <c r="DB97" s="527"/>
      <c r="DC97" s="526" t="str">
        <f t="shared" si="29"/>
        <v/>
      </c>
      <c r="DD97" s="527"/>
      <c r="DE97" s="526" t="str">
        <f t="shared" si="29"/>
        <v/>
      </c>
      <c r="DF97" s="527"/>
      <c r="DG97" s="526" t="str">
        <f t="shared" si="29"/>
        <v/>
      </c>
      <c r="DH97" s="527"/>
      <c r="DI97" s="526" t="str">
        <f t="shared" si="29"/>
        <v/>
      </c>
      <c r="DJ97" s="527"/>
      <c r="DK97" s="526" t="str">
        <f t="shared" si="29"/>
        <v/>
      </c>
      <c r="DL97" s="527"/>
      <c r="DM97" s="528"/>
      <c r="DN97" s="529">
        <f t="shared" si="32"/>
        <v>32</v>
      </c>
      <c r="DO97" s="530" t="str">
        <f t="shared" si="32"/>
        <v/>
      </c>
      <c r="DP97" s="303">
        <f t="shared" si="33"/>
        <v>57</v>
      </c>
      <c r="DQ97" s="530" t="str">
        <f t="shared" si="33"/>
        <v/>
      </c>
      <c r="DR97" s="303">
        <f t="shared" si="33"/>
        <v>83</v>
      </c>
      <c r="DS97" s="530" t="str">
        <f t="shared" si="33"/>
        <v/>
      </c>
      <c r="DT97" s="303" t="str">
        <f t="shared" si="33"/>
        <v/>
      </c>
      <c r="DU97" s="530" t="str">
        <f t="shared" si="33"/>
        <v/>
      </c>
      <c r="DV97" s="303" t="str">
        <f t="shared" si="33"/>
        <v/>
      </c>
      <c r="DW97" s="530" t="str">
        <f t="shared" si="33"/>
        <v/>
      </c>
      <c r="DX97" s="303" t="str">
        <f t="shared" si="33"/>
        <v/>
      </c>
      <c r="DY97" s="530" t="str">
        <f t="shared" si="33"/>
        <v/>
      </c>
      <c r="DZ97" s="303" t="str">
        <f t="shared" si="33"/>
        <v/>
      </c>
      <c r="EA97" s="530" t="str">
        <f t="shared" si="33"/>
        <v/>
      </c>
      <c r="EB97" s="303" t="str">
        <f t="shared" si="33"/>
        <v/>
      </c>
      <c r="EC97" s="530" t="str">
        <f t="shared" si="33"/>
        <v/>
      </c>
      <c r="ED97" s="303" t="str">
        <f t="shared" si="33"/>
        <v/>
      </c>
      <c r="EE97" s="530" t="str">
        <f t="shared" si="20"/>
        <v/>
      </c>
      <c r="EF97" s="303" t="str">
        <f t="shared" si="20"/>
        <v/>
      </c>
      <c r="EG97" s="530" t="str">
        <f t="shared" si="20"/>
        <v/>
      </c>
      <c r="EH97" s="303" t="str">
        <f t="shared" si="20"/>
        <v/>
      </c>
      <c r="EI97" s="531" t="str">
        <f t="shared" si="31"/>
        <v/>
      </c>
      <c r="EJ97" s="10"/>
      <c r="EK97" s="10"/>
      <c r="EL97" s="10"/>
    </row>
    <row r="98" spans="1:142" s="16" customFormat="1" ht="18" customHeight="1">
      <c r="A98" s="389">
        <v>92</v>
      </c>
      <c r="B98" s="248"/>
      <c r="C98" s="84"/>
      <c r="D98" s="86"/>
      <c r="E98" s="202"/>
      <c r="F98" s="85"/>
      <c r="G98" s="507"/>
      <c r="H98" s="360" t="str">
        <f t="shared" si="23"/>
        <v/>
      </c>
      <c r="I98" s="78"/>
      <c r="J98" s="87"/>
      <c r="K98" s="78"/>
      <c r="L98" s="405"/>
      <c r="M98" s="405"/>
      <c r="N98" s="405"/>
      <c r="O98" s="405"/>
      <c r="P98" s="405"/>
      <c r="Q98" s="405"/>
      <c r="R98" s="285"/>
      <c r="S98" s="285"/>
      <c r="T98" s="285"/>
      <c r="U98" s="285"/>
      <c r="V98" s="288"/>
      <c r="W98" s="288"/>
      <c r="X98" s="288"/>
      <c r="Y98" s="288"/>
      <c r="Z98" s="288"/>
      <c r="AA98" s="288"/>
      <c r="AB98" s="289"/>
      <c r="AC98" s="289"/>
      <c r="AD98" s="290"/>
      <c r="AE98" s="290"/>
      <c r="AF98" s="285"/>
      <c r="AG98" s="285"/>
      <c r="AH98" s="285"/>
      <c r="AI98" s="285"/>
      <c r="AJ98" s="285"/>
      <c r="AK98" s="285"/>
      <c r="AL98" s="285"/>
      <c r="AM98" s="285"/>
      <c r="AN98" s="285"/>
      <c r="AO98" s="285"/>
      <c r="AP98" s="285"/>
      <c r="AQ98" s="288"/>
      <c r="AR98" s="288"/>
      <c r="AS98" s="288"/>
      <c r="AT98" s="288"/>
      <c r="AU98" s="288"/>
      <c r="AV98" s="288"/>
      <c r="AW98" s="289"/>
      <c r="AX98" s="289"/>
      <c r="AY98" s="290"/>
      <c r="AZ98" s="290"/>
      <c r="BA98" s="285"/>
      <c r="BB98" s="285"/>
      <c r="BC98" s="285"/>
      <c r="BD98" s="285"/>
      <c r="BE98" s="285"/>
      <c r="BF98" s="285"/>
      <c r="BG98" s="285"/>
      <c r="BH98" s="285"/>
      <c r="BI98" s="285"/>
      <c r="BJ98" s="285"/>
      <c r="BK98" s="288"/>
      <c r="BL98" s="288"/>
      <c r="BM98" s="288"/>
      <c r="BN98" s="288"/>
      <c r="BO98" s="288"/>
      <c r="BP98" s="288"/>
      <c r="BQ98" s="289"/>
      <c r="BR98" s="289"/>
      <c r="BS98" s="290"/>
      <c r="BT98" s="290"/>
      <c r="BU98" s="285"/>
      <c r="BV98" s="285"/>
      <c r="BW98" s="285"/>
      <c r="BX98" s="285"/>
      <c r="BY98" s="285"/>
      <c r="BZ98" s="288"/>
      <c r="CA98" s="288"/>
      <c r="CB98" s="288"/>
      <c r="CC98" s="288"/>
      <c r="CD98" s="288"/>
      <c r="CE98" s="285"/>
      <c r="CF98" s="285"/>
      <c r="CG98" s="285"/>
      <c r="CH98" s="285"/>
      <c r="CI98" s="387"/>
      <c r="CJ98" s="368"/>
      <c r="CK98" s="237" t="str">
        <f>IF(DOB!C98="","",DOB!C98)</f>
        <v/>
      </c>
      <c r="CL98" s="299"/>
      <c r="CM98" s="249"/>
      <c r="CN98" s="249"/>
      <c r="CO98" s="526">
        <f t="shared" si="24"/>
        <v>10</v>
      </c>
      <c r="CP98" s="516"/>
      <c r="CQ98" s="526">
        <f t="shared" si="25"/>
        <v>22</v>
      </c>
      <c r="CR98" s="527"/>
      <c r="CS98" s="526">
        <f t="shared" si="26"/>
        <v>25</v>
      </c>
      <c r="CT98" s="527"/>
      <c r="CU98" s="526">
        <f t="shared" si="27"/>
        <v>26</v>
      </c>
      <c r="CV98" s="527"/>
      <c r="CW98" s="526" t="str">
        <f t="shared" si="28"/>
        <v/>
      </c>
      <c r="CX98" s="527"/>
      <c r="CY98" s="526" t="str">
        <f t="shared" si="29"/>
        <v/>
      </c>
      <c r="CZ98" s="527"/>
      <c r="DA98" s="526" t="str">
        <f t="shared" si="29"/>
        <v/>
      </c>
      <c r="DB98" s="527"/>
      <c r="DC98" s="526" t="str">
        <f t="shared" si="29"/>
        <v/>
      </c>
      <c r="DD98" s="527"/>
      <c r="DE98" s="526" t="str">
        <f t="shared" si="29"/>
        <v/>
      </c>
      <c r="DF98" s="527"/>
      <c r="DG98" s="526" t="str">
        <f t="shared" si="29"/>
        <v/>
      </c>
      <c r="DH98" s="527"/>
      <c r="DI98" s="526" t="str">
        <f t="shared" si="29"/>
        <v/>
      </c>
      <c r="DJ98" s="527"/>
      <c r="DK98" s="526" t="str">
        <f t="shared" si="29"/>
        <v/>
      </c>
      <c r="DL98" s="527"/>
      <c r="DM98" s="528"/>
      <c r="DN98" s="529">
        <f t="shared" si="32"/>
        <v>32</v>
      </c>
      <c r="DO98" s="530" t="str">
        <f t="shared" si="32"/>
        <v/>
      </c>
      <c r="DP98" s="303">
        <f t="shared" si="33"/>
        <v>57</v>
      </c>
      <c r="DQ98" s="530" t="str">
        <f t="shared" si="33"/>
        <v/>
      </c>
      <c r="DR98" s="303">
        <f t="shared" si="33"/>
        <v>83</v>
      </c>
      <c r="DS98" s="530" t="str">
        <f t="shared" si="33"/>
        <v/>
      </c>
      <c r="DT98" s="303" t="str">
        <f t="shared" si="33"/>
        <v/>
      </c>
      <c r="DU98" s="530" t="str">
        <f t="shared" si="33"/>
        <v/>
      </c>
      <c r="DV98" s="303" t="str">
        <f t="shared" si="33"/>
        <v/>
      </c>
      <c r="DW98" s="530" t="str">
        <f t="shared" si="33"/>
        <v/>
      </c>
      <c r="DX98" s="303" t="str">
        <f t="shared" si="33"/>
        <v/>
      </c>
      <c r="DY98" s="530" t="str">
        <f t="shared" si="33"/>
        <v/>
      </c>
      <c r="DZ98" s="303" t="str">
        <f t="shared" si="33"/>
        <v/>
      </c>
      <c r="EA98" s="530" t="str">
        <f t="shared" si="33"/>
        <v/>
      </c>
      <c r="EB98" s="303" t="str">
        <f t="shared" si="33"/>
        <v/>
      </c>
      <c r="EC98" s="530" t="str">
        <f t="shared" si="33"/>
        <v/>
      </c>
      <c r="ED98" s="303" t="str">
        <f t="shared" si="33"/>
        <v/>
      </c>
      <c r="EE98" s="530" t="str">
        <f t="shared" si="20"/>
        <v/>
      </c>
      <c r="EF98" s="303" t="str">
        <f t="shared" si="20"/>
        <v/>
      </c>
      <c r="EG98" s="530" t="str">
        <f t="shared" si="20"/>
        <v/>
      </c>
      <c r="EH98" s="303" t="str">
        <f t="shared" si="20"/>
        <v/>
      </c>
      <c r="EI98" s="531" t="str">
        <f t="shared" si="31"/>
        <v/>
      </c>
      <c r="EJ98" s="10"/>
      <c r="EK98" s="10"/>
      <c r="EL98" s="10"/>
    </row>
    <row r="99" spans="1:142" s="16" customFormat="1" ht="18" customHeight="1">
      <c r="A99" s="389">
        <v>93</v>
      </c>
      <c r="B99" s="248"/>
      <c r="C99" s="84"/>
      <c r="D99" s="86"/>
      <c r="E99" s="202"/>
      <c r="F99" s="85"/>
      <c r="G99" s="507"/>
      <c r="H99" s="360" t="str">
        <f t="shared" si="23"/>
        <v/>
      </c>
      <c r="I99" s="78"/>
      <c r="J99" s="87"/>
      <c r="K99" s="78"/>
      <c r="L99" s="405"/>
      <c r="M99" s="405"/>
      <c r="N99" s="405"/>
      <c r="O99" s="405"/>
      <c r="P99" s="405"/>
      <c r="Q99" s="405"/>
      <c r="R99" s="285"/>
      <c r="S99" s="285"/>
      <c r="T99" s="285"/>
      <c r="U99" s="285"/>
      <c r="V99" s="288"/>
      <c r="W99" s="288"/>
      <c r="X99" s="288"/>
      <c r="Y99" s="288"/>
      <c r="Z99" s="288"/>
      <c r="AA99" s="288"/>
      <c r="AB99" s="289"/>
      <c r="AC99" s="289"/>
      <c r="AD99" s="290"/>
      <c r="AE99" s="290"/>
      <c r="AF99" s="285"/>
      <c r="AG99" s="285"/>
      <c r="AH99" s="285"/>
      <c r="AI99" s="285"/>
      <c r="AJ99" s="285"/>
      <c r="AK99" s="285"/>
      <c r="AL99" s="285"/>
      <c r="AM99" s="285"/>
      <c r="AN99" s="285"/>
      <c r="AO99" s="285"/>
      <c r="AP99" s="285"/>
      <c r="AQ99" s="288"/>
      <c r="AR99" s="288"/>
      <c r="AS99" s="288"/>
      <c r="AT99" s="288"/>
      <c r="AU99" s="288"/>
      <c r="AV99" s="288"/>
      <c r="AW99" s="289"/>
      <c r="AX99" s="289"/>
      <c r="AY99" s="290"/>
      <c r="AZ99" s="290"/>
      <c r="BA99" s="285"/>
      <c r="BB99" s="285"/>
      <c r="BC99" s="285"/>
      <c r="BD99" s="285"/>
      <c r="BE99" s="285"/>
      <c r="BF99" s="285"/>
      <c r="BG99" s="285"/>
      <c r="BH99" s="285"/>
      <c r="BI99" s="285"/>
      <c r="BJ99" s="285"/>
      <c r="BK99" s="288"/>
      <c r="BL99" s="288"/>
      <c r="BM99" s="288"/>
      <c r="BN99" s="288"/>
      <c r="BO99" s="288"/>
      <c r="BP99" s="288"/>
      <c r="BQ99" s="289"/>
      <c r="BR99" s="289"/>
      <c r="BS99" s="290"/>
      <c r="BT99" s="290"/>
      <c r="BU99" s="285"/>
      <c r="BV99" s="285"/>
      <c r="BW99" s="285"/>
      <c r="BX99" s="285"/>
      <c r="BY99" s="285"/>
      <c r="BZ99" s="288"/>
      <c r="CA99" s="288"/>
      <c r="CB99" s="288"/>
      <c r="CC99" s="288"/>
      <c r="CD99" s="288"/>
      <c r="CE99" s="285"/>
      <c r="CF99" s="285"/>
      <c r="CG99" s="285"/>
      <c r="CH99" s="285"/>
      <c r="CI99" s="387"/>
      <c r="CJ99" s="368"/>
      <c r="CK99" s="237" t="str">
        <f>IF(DOB!C99="","",DOB!C99)</f>
        <v/>
      </c>
      <c r="CL99" s="299"/>
      <c r="CM99" s="249"/>
      <c r="CN99" s="249"/>
      <c r="CO99" s="526">
        <f t="shared" si="24"/>
        <v>10</v>
      </c>
      <c r="CP99" s="516"/>
      <c r="CQ99" s="526">
        <f t="shared" si="25"/>
        <v>22</v>
      </c>
      <c r="CR99" s="527"/>
      <c r="CS99" s="526">
        <f t="shared" si="26"/>
        <v>25</v>
      </c>
      <c r="CT99" s="527"/>
      <c r="CU99" s="526">
        <f t="shared" si="27"/>
        <v>26</v>
      </c>
      <c r="CV99" s="527"/>
      <c r="CW99" s="526" t="str">
        <f t="shared" si="28"/>
        <v/>
      </c>
      <c r="CX99" s="527"/>
      <c r="CY99" s="526" t="str">
        <f t="shared" si="29"/>
        <v/>
      </c>
      <c r="CZ99" s="527"/>
      <c r="DA99" s="526" t="str">
        <f t="shared" si="29"/>
        <v/>
      </c>
      <c r="DB99" s="527"/>
      <c r="DC99" s="526" t="str">
        <f t="shared" si="29"/>
        <v/>
      </c>
      <c r="DD99" s="527"/>
      <c r="DE99" s="526" t="str">
        <f t="shared" si="29"/>
        <v/>
      </c>
      <c r="DF99" s="527"/>
      <c r="DG99" s="526" t="str">
        <f t="shared" si="29"/>
        <v/>
      </c>
      <c r="DH99" s="527"/>
      <c r="DI99" s="526" t="str">
        <f t="shared" si="29"/>
        <v/>
      </c>
      <c r="DJ99" s="527"/>
      <c r="DK99" s="526" t="str">
        <f t="shared" si="29"/>
        <v/>
      </c>
      <c r="DL99" s="527"/>
      <c r="DM99" s="528"/>
      <c r="DN99" s="529">
        <f t="shared" si="32"/>
        <v>32</v>
      </c>
      <c r="DO99" s="530" t="str">
        <f t="shared" si="32"/>
        <v/>
      </c>
      <c r="DP99" s="303">
        <f t="shared" si="33"/>
        <v>57</v>
      </c>
      <c r="DQ99" s="530" t="str">
        <f t="shared" si="33"/>
        <v/>
      </c>
      <c r="DR99" s="303">
        <f t="shared" si="33"/>
        <v>83</v>
      </c>
      <c r="DS99" s="530" t="str">
        <f t="shared" si="33"/>
        <v/>
      </c>
      <c r="DT99" s="303" t="str">
        <f t="shared" si="33"/>
        <v/>
      </c>
      <c r="DU99" s="530" t="str">
        <f t="shared" si="33"/>
        <v/>
      </c>
      <c r="DV99" s="303" t="str">
        <f t="shared" si="33"/>
        <v/>
      </c>
      <c r="DW99" s="530" t="str">
        <f t="shared" si="33"/>
        <v/>
      </c>
      <c r="DX99" s="303" t="str">
        <f t="shared" si="33"/>
        <v/>
      </c>
      <c r="DY99" s="530" t="str">
        <f t="shared" si="33"/>
        <v/>
      </c>
      <c r="DZ99" s="303" t="str">
        <f t="shared" si="33"/>
        <v/>
      </c>
      <c r="EA99" s="530" t="str">
        <f t="shared" si="33"/>
        <v/>
      </c>
      <c r="EB99" s="303" t="str">
        <f t="shared" si="33"/>
        <v/>
      </c>
      <c r="EC99" s="530" t="str">
        <f t="shared" si="33"/>
        <v/>
      </c>
      <c r="ED99" s="303" t="str">
        <f t="shared" si="33"/>
        <v/>
      </c>
      <c r="EE99" s="530" t="str">
        <f t="shared" si="20"/>
        <v/>
      </c>
      <c r="EF99" s="303" t="str">
        <f t="shared" si="20"/>
        <v/>
      </c>
      <c r="EG99" s="530" t="str">
        <f t="shared" si="20"/>
        <v/>
      </c>
      <c r="EH99" s="303" t="str">
        <f t="shared" si="20"/>
        <v/>
      </c>
      <c r="EI99" s="531" t="str">
        <f t="shared" si="31"/>
        <v/>
      </c>
      <c r="EJ99" s="10"/>
      <c r="EK99" s="10"/>
      <c r="EL99" s="10"/>
    </row>
    <row r="100" spans="1:142" s="16" customFormat="1" ht="18" customHeight="1">
      <c r="A100" s="389">
        <v>94</v>
      </c>
      <c r="B100" s="248"/>
      <c r="C100" s="84"/>
      <c r="D100" s="86"/>
      <c r="E100" s="202"/>
      <c r="F100" s="85"/>
      <c r="G100" s="507"/>
      <c r="H100" s="360" t="str">
        <f t="shared" si="23"/>
        <v/>
      </c>
      <c r="I100" s="78"/>
      <c r="J100" s="87"/>
      <c r="K100" s="78"/>
      <c r="L100" s="405"/>
      <c r="M100" s="405"/>
      <c r="N100" s="405"/>
      <c r="O100" s="405"/>
      <c r="P100" s="405"/>
      <c r="Q100" s="405"/>
      <c r="R100" s="285"/>
      <c r="S100" s="285"/>
      <c r="T100" s="285"/>
      <c r="U100" s="285"/>
      <c r="V100" s="288"/>
      <c r="W100" s="288"/>
      <c r="X100" s="288"/>
      <c r="Y100" s="288"/>
      <c r="Z100" s="288"/>
      <c r="AA100" s="288"/>
      <c r="AB100" s="289"/>
      <c r="AC100" s="289"/>
      <c r="AD100" s="290"/>
      <c r="AE100" s="290"/>
      <c r="AF100" s="285"/>
      <c r="AG100" s="285"/>
      <c r="AH100" s="285"/>
      <c r="AI100" s="285"/>
      <c r="AJ100" s="285"/>
      <c r="AK100" s="285"/>
      <c r="AL100" s="285"/>
      <c r="AM100" s="285"/>
      <c r="AN100" s="285"/>
      <c r="AO100" s="285"/>
      <c r="AP100" s="285"/>
      <c r="AQ100" s="288"/>
      <c r="AR100" s="288"/>
      <c r="AS100" s="288"/>
      <c r="AT100" s="288"/>
      <c r="AU100" s="288"/>
      <c r="AV100" s="288"/>
      <c r="AW100" s="289"/>
      <c r="AX100" s="289"/>
      <c r="AY100" s="290"/>
      <c r="AZ100" s="290"/>
      <c r="BA100" s="285"/>
      <c r="BB100" s="285"/>
      <c r="BC100" s="285"/>
      <c r="BD100" s="285"/>
      <c r="BE100" s="285"/>
      <c r="BF100" s="285"/>
      <c r="BG100" s="285"/>
      <c r="BH100" s="285"/>
      <c r="BI100" s="285"/>
      <c r="BJ100" s="285"/>
      <c r="BK100" s="288"/>
      <c r="BL100" s="288"/>
      <c r="BM100" s="288"/>
      <c r="BN100" s="288"/>
      <c r="BO100" s="288"/>
      <c r="BP100" s="288"/>
      <c r="BQ100" s="289"/>
      <c r="BR100" s="289"/>
      <c r="BS100" s="290"/>
      <c r="BT100" s="290"/>
      <c r="BU100" s="285"/>
      <c r="BV100" s="285"/>
      <c r="BW100" s="285"/>
      <c r="BX100" s="285"/>
      <c r="BY100" s="285"/>
      <c r="BZ100" s="288"/>
      <c r="CA100" s="288"/>
      <c r="CB100" s="288"/>
      <c r="CC100" s="288"/>
      <c r="CD100" s="288"/>
      <c r="CE100" s="285"/>
      <c r="CF100" s="285"/>
      <c r="CG100" s="285"/>
      <c r="CH100" s="285"/>
      <c r="CI100" s="387"/>
      <c r="CJ100" s="368"/>
      <c r="CK100" s="237" t="str">
        <f>IF(DOB!C100="","",DOB!C100)</f>
        <v/>
      </c>
      <c r="CL100" s="299"/>
      <c r="CM100" s="249"/>
      <c r="CN100" s="249"/>
      <c r="CO100" s="526">
        <f t="shared" si="24"/>
        <v>10</v>
      </c>
      <c r="CP100" s="516"/>
      <c r="CQ100" s="526">
        <f t="shared" si="25"/>
        <v>22</v>
      </c>
      <c r="CR100" s="527"/>
      <c r="CS100" s="526">
        <f t="shared" si="26"/>
        <v>25</v>
      </c>
      <c r="CT100" s="527"/>
      <c r="CU100" s="526">
        <f t="shared" si="27"/>
        <v>26</v>
      </c>
      <c r="CV100" s="527"/>
      <c r="CW100" s="526" t="str">
        <f t="shared" si="28"/>
        <v/>
      </c>
      <c r="CX100" s="527"/>
      <c r="CY100" s="526" t="str">
        <f t="shared" si="29"/>
        <v/>
      </c>
      <c r="CZ100" s="527"/>
      <c r="DA100" s="526" t="str">
        <f t="shared" si="29"/>
        <v/>
      </c>
      <c r="DB100" s="527"/>
      <c r="DC100" s="526" t="str">
        <f t="shared" si="29"/>
        <v/>
      </c>
      <c r="DD100" s="527"/>
      <c r="DE100" s="526" t="str">
        <f t="shared" si="29"/>
        <v/>
      </c>
      <c r="DF100" s="527"/>
      <c r="DG100" s="526" t="str">
        <f t="shared" si="29"/>
        <v/>
      </c>
      <c r="DH100" s="527"/>
      <c r="DI100" s="526" t="str">
        <f t="shared" si="29"/>
        <v/>
      </c>
      <c r="DJ100" s="527"/>
      <c r="DK100" s="526" t="str">
        <f t="shared" si="29"/>
        <v/>
      </c>
      <c r="DL100" s="527"/>
      <c r="DM100" s="528"/>
      <c r="DN100" s="529">
        <f t="shared" si="32"/>
        <v>32</v>
      </c>
      <c r="DO100" s="530" t="str">
        <f t="shared" si="32"/>
        <v/>
      </c>
      <c r="DP100" s="303">
        <f t="shared" si="33"/>
        <v>57</v>
      </c>
      <c r="DQ100" s="530" t="str">
        <f t="shared" si="33"/>
        <v/>
      </c>
      <c r="DR100" s="303">
        <f t="shared" si="33"/>
        <v>83</v>
      </c>
      <c r="DS100" s="530" t="str">
        <f t="shared" si="33"/>
        <v/>
      </c>
      <c r="DT100" s="303" t="str">
        <f t="shared" si="33"/>
        <v/>
      </c>
      <c r="DU100" s="530" t="str">
        <f t="shared" si="33"/>
        <v/>
      </c>
      <c r="DV100" s="303" t="str">
        <f t="shared" si="33"/>
        <v/>
      </c>
      <c r="DW100" s="530" t="str">
        <f t="shared" si="33"/>
        <v/>
      </c>
      <c r="DX100" s="303" t="str">
        <f t="shared" si="33"/>
        <v/>
      </c>
      <c r="DY100" s="530" t="str">
        <f t="shared" si="33"/>
        <v/>
      </c>
      <c r="DZ100" s="303" t="str">
        <f t="shared" si="33"/>
        <v/>
      </c>
      <c r="EA100" s="530" t="str">
        <f t="shared" si="33"/>
        <v/>
      </c>
      <c r="EB100" s="303" t="str">
        <f t="shared" si="33"/>
        <v/>
      </c>
      <c r="EC100" s="530" t="str">
        <f t="shared" si="33"/>
        <v/>
      </c>
      <c r="ED100" s="303" t="str">
        <f t="shared" si="33"/>
        <v/>
      </c>
      <c r="EE100" s="530" t="str">
        <f t="shared" si="20"/>
        <v/>
      </c>
      <c r="EF100" s="303" t="str">
        <f t="shared" si="20"/>
        <v/>
      </c>
      <c r="EG100" s="530" t="str">
        <f t="shared" si="20"/>
        <v/>
      </c>
      <c r="EH100" s="303" t="str">
        <f t="shared" si="20"/>
        <v/>
      </c>
      <c r="EI100" s="531" t="str">
        <f t="shared" si="31"/>
        <v/>
      </c>
      <c r="EJ100" s="10"/>
      <c r="EK100" s="10"/>
      <c r="EL100" s="10"/>
    </row>
    <row r="101" spans="1:142" s="16" customFormat="1" ht="18" customHeight="1">
      <c r="A101" s="389">
        <v>95</v>
      </c>
      <c r="B101" s="248"/>
      <c r="C101" s="84"/>
      <c r="D101" s="86"/>
      <c r="E101" s="202"/>
      <c r="F101" s="85"/>
      <c r="G101" s="507"/>
      <c r="H101" s="360" t="str">
        <f t="shared" si="23"/>
        <v/>
      </c>
      <c r="I101" s="78"/>
      <c r="J101" s="87"/>
      <c r="K101" s="78"/>
      <c r="L101" s="405"/>
      <c r="M101" s="405"/>
      <c r="N101" s="405"/>
      <c r="O101" s="405"/>
      <c r="P101" s="405"/>
      <c r="Q101" s="405"/>
      <c r="R101" s="285"/>
      <c r="S101" s="285"/>
      <c r="T101" s="285"/>
      <c r="U101" s="285"/>
      <c r="V101" s="288"/>
      <c r="W101" s="288"/>
      <c r="X101" s="288"/>
      <c r="Y101" s="288"/>
      <c r="Z101" s="288"/>
      <c r="AA101" s="288"/>
      <c r="AB101" s="289"/>
      <c r="AC101" s="289"/>
      <c r="AD101" s="290"/>
      <c r="AE101" s="290"/>
      <c r="AF101" s="285"/>
      <c r="AG101" s="285"/>
      <c r="AH101" s="285"/>
      <c r="AI101" s="285"/>
      <c r="AJ101" s="285"/>
      <c r="AK101" s="285"/>
      <c r="AL101" s="285"/>
      <c r="AM101" s="285"/>
      <c r="AN101" s="285"/>
      <c r="AO101" s="285"/>
      <c r="AP101" s="285"/>
      <c r="AQ101" s="288"/>
      <c r="AR101" s="288"/>
      <c r="AS101" s="288"/>
      <c r="AT101" s="288"/>
      <c r="AU101" s="288"/>
      <c r="AV101" s="288"/>
      <c r="AW101" s="289"/>
      <c r="AX101" s="289"/>
      <c r="AY101" s="290"/>
      <c r="AZ101" s="290"/>
      <c r="BA101" s="285"/>
      <c r="BB101" s="285"/>
      <c r="BC101" s="285"/>
      <c r="BD101" s="285"/>
      <c r="BE101" s="285"/>
      <c r="BF101" s="285"/>
      <c r="BG101" s="285"/>
      <c r="BH101" s="285"/>
      <c r="BI101" s="285"/>
      <c r="BJ101" s="285"/>
      <c r="BK101" s="288"/>
      <c r="BL101" s="288"/>
      <c r="BM101" s="288"/>
      <c r="BN101" s="288"/>
      <c r="BO101" s="288"/>
      <c r="BP101" s="288"/>
      <c r="BQ101" s="289"/>
      <c r="BR101" s="289"/>
      <c r="BS101" s="290"/>
      <c r="BT101" s="290"/>
      <c r="BU101" s="285"/>
      <c r="BV101" s="285"/>
      <c r="BW101" s="285"/>
      <c r="BX101" s="285"/>
      <c r="BY101" s="285"/>
      <c r="BZ101" s="288"/>
      <c r="CA101" s="288"/>
      <c r="CB101" s="288"/>
      <c r="CC101" s="288"/>
      <c r="CD101" s="288"/>
      <c r="CE101" s="285"/>
      <c r="CF101" s="285"/>
      <c r="CG101" s="285"/>
      <c r="CH101" s="285"/>
      <c r="CI101" s="387"/>
      <c r="CJ101" s="368"/>
      <c r="CK101" s="237" t="str">
        <f>IF(DOB!C101="","",DOB!C101)</f>
        <v/>
      </c>
      <c r="CL101" s="299"/>
      <c r="CM101" s="249"/>
      <c r="CN101" s="249"/>
      <c r="CO101" s="526">
        <f t="shared" si="24"/>
        <v>10</v>
      </c>
      <c r="CP101" s="516"/>
      <c r="CQ101" s="526">
        <f t="shared" si="25"/>
        <v>22</v>
      </c>
      <c r="CR101" s="527"/>
      <c r="CS101" s="526">
        <f t="shared" si="26"/>
        <v>25</v>
      </c>
      <c r="CT101" s="527"/>
      <c r="CU101" s="526">
        <f t="shared" si="27"/>
        <v>26</v>
      </c>
      <c r="CV101" s="527"/>
      <c r="CW101" s="526" t="str">
        <f t="shared" si="28"/>
        <v/>
      </c>
      <c r="CX101" s="527"/>
      <c r="CY101" s="526" t="str">
        <f t="shared" si="29"/>
        <v/>
      </c>
      <c r="CZ101" s="527"/>
      <c r="DA101" s="526" t="str">
        <f t="shared" si="29"/>
        <v/>
      </c>
      <c r="DB101" s="527"/>
      <c r="DC101" s="526" t="str">
        <f t="shared" si="29"/>
        <v/>
      </c>
      <c r="DD101" s="527"/>
      <c r="DE101" s="526" t="str">
        <f t="shared" si="29"/>
        <v/>
      </c>
      <c r="DF101" s="527"/>
      <c r="DG101" s="526" t="str">
        <f t="shared" si="29"/>
        <v/>
      </c>
      <c r="DH101" s="527"/>
      <c r="DI101" s="526" t="str">
        <f t="shared" si="29"/>
        <v/>
      </c>
      <c r="DJ101" s="527"/>
      <c r="DK101" s="526" t="str">
        <f t="shared" si="29"/>
        <v/>
      </c>
      <c r="DL101" s="527"/>
      <c r="DM101" s="528"/>
      <c r="DN101" s="529">
        <f t="shared" si="32"/>
        <v>32</v>
      </c>
      <c r="DO101" s="530" t="str">
        <f t="shared" si="32"/>
        <v/>
      </c>
      <c r="DP101" s="303">
        <f t="shared" si="33"/>
        <v>57</v>
      </c>
      <c r="DQ101" s="530" t="str">
        <f t="shared" si="33"/>
        <v/>
      </c>
      <c r="DR101" s="303">
        <f t="shared" si="33"/>
        <v>83</v>
      </c>
      <c r="DS101" s="530" t="str">
        <f t="shared" si="33"/>
        <v/>
      </c>
      <c r="DT101" s="303" t="str">
        <f t="shared" si="33"/>
        <v/>
      </c>
      <c r="DU101" s="530" t="str">
        <f t="shared" si="33"/>
        <v/>
      </c>
      <c r="DV101" s="303" t="str">
        <f t="shared" si="33"/>
        <v/>
      </c>
      <c r="DW101" s="530" t="str">
        <f t="shared" si="33"/>
        <v/>
      </c>
      <c r="DX101" s="303" t="str">
        <f t="shared" si="33"/>
        <v/>
      </c>
      <c r="DY101" s="530" t="str">
        <f t="shared" si="33"/>
        <v/>
      </c>
      <c r="DZ101" s="303" t="str">
        <f t="shared" si="33"/>
        <v/>
      </c>
      <c r="EA101" s="530" t="str">
        <f t="shared" si="33"/>
        <v/>
      </c>
      <c r="EB101" s="303" t="str">
        <f t="shared" si="33"/>
        <v/>
      </c>
      <c r="EC101" s="530" t="str">
        <f t="shared" si="33"/>
        <v/>
      </c>
      <c r="ED101" s="303" t="str">
        <f t="shared" si="33"/>
        <v/>
      </c>
      <c r="EE101" s="530" t="str">
        <f t="shared" si="33"/>
        <v/>
      </c>
      <c r="EF101" s="303" t="str">
        <f t="shared" ref="EF101:EH106" si="34">IF(DI101="","",SUM(ED101,DI101))</f>
        <v/>
      </c>
      <c r="EG101" s="530" t="str">
        <f t="shared" si="34"/>
        <v/>
      </c>
      <c r="EH101" s="303" t="str">
        <f t="shared" si="34"/>
        <v/>
      </c>
      <c r="EI101" s="531" t="str">
        <f t="shared" si="31"/>
        <v/>
      </c>
      <c r="EJ101" s="10"/>
      <c r="EK101" s="10"/>
      <c r="EL101" s="10"/>
    </row>
    <row r="102" spans="1:142" s="16" customFormat="1" ht="18" customHeight="1">
      <c r="A102" s="389">
        <v>96</v>
      </c>
      <c r="B102" s="248"/>
      <c r="C102" s="84"/>
      <c r="D102" s="86"/>
      <c r="E102" s="202"/>
      <c r="F102" s="85"/>
      <c r="G102" s="507"/>
      <c r="H102" s="360" t="str">
        <f t="shared" si="23"/>
        <v/>
      </c>
      <c r="I102" s="78"/>
      <c r="J102" s="87"/>
      <c r="K102" s="78"/>
      <c r="L102" s="405"/>
      <c r="M102" s="405"/>
      <c r="N102" s="405"/>
      <c r="O102" s="405"/>
      <c r="P102" s="405"/>
      <c r="Q102" s="405"/>
      <c r="R102" s="285"/>
      <c r="S102" s="285"/>
      <c r="T102" s="285"/>
      <c r="U102" s="285"/>
      <c r="V102" s="288"/>
      <c r="W102" s="288"/>
      <c r="X102" s="288"/>
      <c r="Y102" s="288"/>
      <c r="Z102" s="288"/>
      <c r="AA102" s="288"/>
      <c r="AB102" s="289"/>
      <c r="AC102" s="289"/>
      <c r="AD102" s="290"/>
      <c r="AE102" s="290"/>
      <c r="AF102" s="285"/>
      <c r="AG102" s="285"/>
      <c r="AH102" s="285"/>
      <c r="AI102" s="285"/>
      <c r="AJ102" s="285"/>
      <c r="AK102" s="285"/>
      <c r="AL102" s="285"/>
      <c r="AM102" s="285"/>
      <c r="AN102" s="285"/>
      <c r="AO102" s="285"/>
      <c r="AP102" s="285"/>
      <c r="AQ102" s="288"/>
      <c r="AR102" s="288"/>
      <c r="AS102" s="288"/>
      <c r="AT102" s="288"/>
      <c r="AU102" s="288"/>
      <c r="AV102" s="288"/>
      <c r="AW102" s="289"/>
      <c r="AX102" s="289"/>
      <c r="AY102" s="290"/>
      <c r="AZ102" s="290"/>
      <c r="BA102" s="285"/>
      <c r="BB102" s="285"/>
      <c r="BC102" s="285"/>
      <c r="BD102" s="285"/>
      <c r="BE102" s="285"/>
      <c r="BF102" s="285"/>
      <c r="BG102" s="285"/>
      <c r="BH102" s="285"/>
      <c r="BI102" s="285"/>
      <c r="BJ102" s="285"/>
      <c r="BK102" s="288"/>
      <c r="BL102" s="288"/>
      <c r="BM102" s="288"/>
      <c r="BN102" s="288"/>
      <c r="BO102" s="288"/>
      <c r="BP102" s="288"/>
      <c r="BQ102" s="289"/>
      <c r="BR102" s="289"/>
      <c r="BS102" s="290"/>
      <c r="BT102" s="290"/>
      <c r="BU102" s="285"/>
      <c r="BV102" s="285"/>
      <c r="BW102" s="285"/>
      <c r="BX102" s="285"/>
      <c r="BY102" s="285"/>
      <c r="BZ102" s="288"/>
      <c r="CA102" s="288"/>
      <c r="CB102" s="288"/>
      <c r="CC102" s="288"/>
      <c r="CD102" s="288"/>
      <c r="CE102" s="285"/>
      <c r="CF102" s="285"/>
      <c r="CG102" s="285"/>
      <c r="CH102" s="285"/>
      <c r="CI102" s="387"/>
      <c r="CJ102" s="368"/>
      <c r="CK102" s="237" t="str">
        <f>IF(DOB!C102="","",DOB!C102)</f>
        <v/>
      </c>
      <c r="CL102" s="299"/>
      <c r="CM102" s="249"/>
      <c r="CN102" s="249"/>
      <c r="CO102" s="526">
        <f t="shared" si="24"/>
        <v>10</v>
      </c>
      <c r="CP102" s="516"/>
      <c r="CQ102" s="526">
        <f t="shared" si="25"/>
        <v>22</v>
      </c>
      <c r="CR102" s="527"/>
      <c r="CS102" s="526">
        <f t="shared" si="26"/>
        <v>25</v>
      </c>
      <c r="CT102" s="527"/>
      <c r="CU102" s="526">
        <f t="shared" si="27"/>
        <v>26</v>
      </c>
      <c r="CV102" s="527"/>
      <c r="CW102" s="526" t="str">
        <f t="shared" si="28"/>
        <v/>
      </c>
      <c r="CX102" s="527"/>
      <c r="CY102" s="526" t="str">
        <f t="shared" si="29"/>
        <v/>
      </c>
      <c r="CZ102" s="527"/>
      <c r="DA102" s="526" t="str">
        <f t="shared" si="29"/>
        <v/>
      </c>
      <c r="DB102" s="527"/>
      <c r="DC102" s="526" t="str">
        <f t="shared" si="29"/>
        <v/>
      </c>
      <c r="DD102" s="527"/>
      <c r="DE102" s="526" t="str">
        <f t="shared" si="29"/>
        <v/>
      </c>
      <c r="DF102" s="527"/>
      <c r="DG102" s="526" t="str">
        <f t="shared" si="29"/>
        <v/>
      </c>
      <c r="DH102" s="527"/>
      <c r="DI102" s="526" t="str">
        <f t="shared" si="29"/>
        <v/>
      </c>
      <c r="DJ102" s="527"/>
      <c r="DK102" s="526" t="str">
        <f t="shared" si="29"/>
        <v/>
      </c>
      <c r="DL102" s="527"/>
      <c r="DM102" s="528"/>
      <c r="DN102" s="529">
        <f t="shared" si="32"/>
        <v>32</v>
      </c>
      <c r="DO102" s="530" t="str">
        <f t="shared" si="32"/>
        <v/>
      </c>
      <c r="DP102" s="303">
        <f t="shared" si="33"/>
        <v>57</v>
      </c>
      <c r="DQ102" s="530" t="str">
        <f t="shared" si="33"/>
        <v/>
      </c>
      <c r="DR102" s="303">
        <f t="shared" si="33"/>
        <v>83</v>
      </c>
      <c r="DS102" s="530" t="str">
        <f t="shared" si="33"/>
        <v/>
      </c>
      <c r="DT102" s="303" t="str">
        <f t="shared" si="33"/>
        <v/>
      </c>
      <c r="DU102" s="530" t="str">
        <f t="shared" si="33"/>
        <v/>
      </c>
      <c r="DV102" s="303" t="str">
        <f t="shared" si="33"/>
        <v/>
      </c>
      <c r="DW102" s="530" t="str">
        <f t="shared" si="33"/>
        <v/>
      </c>
      <c r="DX102" s="303" t="str">
        <f t="shared" si="33"/>
        <v/>
      </c>
      <c r="DY102" s="530" t="str">
        <f t="shared" si="33"/>
        <v/>
      </c>
      <c r="DZ102" s="303" t="str">
        <f t="shared" si="33"/>
        <v/>
      </c>
      <c r="EA102" s="530" t="str">
        <f t="shared" si="33"/>
        <v/>
      </c>
      <c r="EB102" s="303" t="str">
        <f t="shared" si="33"/>
        <v/>
      </c>
      <c r="EC102" s="530" t="str">
        <f t="shared" si="33"/>
        <v/>
      </c>
      <c r="ED102" s="303" t="str">
        <f t="shared" si="33"/>
        <v/>
      </c>
      <c r="EE102" s="530" t="str">
        <f t="shared" si="33"/>
        <v/>
      </c>
      <c r="EF102" s="303" t="str">
        <f t="shared" si="34"/>
        <v/>
      </c>
      <c r="EG102" s="530" t="str">
        <f t="shared" si="34"/>
        <v/>
      </c>
      <c r="EH102" s="303" t="str">
        <f t="shared" si="34"/>
        <v/>
      </c>
      <c r="EI102" s="531" t="str">
        <f t="shared" si="31"/>
        <v/>
      </c>
      <c r="EJ102" s="10"/>
      <c r="EK102" s="10"/>
      <c r="EL102" s="10"/>
    </row>
    <row r="103" spans="1:142" s="16" customFormat="1" ht="18" customHeight="1">
      <c r="A103" s="389">
        <v>97</v>
      </c>
      <c r="B103" s="248"/>
      <c r="C103" s="84"/>
      <c r="D103" s="86"/>
      <c r="E103" s="202"/>
      <c r="F103" s="85"/>
      <c r="G103" s="507"/>
      <c r="H103" s="360" t="str">
        <f t="shared" si="23"/>
        <v/>
      </c>
      <c r="I103" s="78"/>
      <c r="J103" s="87"/>
      <c r="K103" s="78"/>
      <c r="L103" s="405"/>
      <c r="M103" s="405"/>
      <c r="N103" s="405"/>
      <c r="O103" s="405"/>
      <c r="P103" s="405"/>
      <c r="Q103" s="405"/>
      <c r="R103" s="285"/>
      <c r="S103" s="285"/>
      <c r="T103" s="285"/>
      <c r="U103" s="285"/>
      <c r="V103" s="288"/>
      <c r="W103" s="288"/>
      <c r="X103" s="288"/>
      <c r="Y103" s="288"/>
      <c r="Z103" s="288"/>
      <c r="AA103" s="288"/>
      <c r="AB103" s="289"/>
      <c r="AC103" s="289"/>
      <c r="AD103" s="290"/>
      <c r="AE103" s="290"/>
      <c r="AF103" s="285"/>
      <c r="AG103" s="285"/>
      <c r="AH103" s="285"/>
      <c r="AI103" s="285"/>
      <c r="AJ103" s="285"/>
      <c r="AK103" s="285"/>
      <c r="AL103" s="285"/>
      <c r="AM103" s="285"/>
      <c r="AN103" s="285"/>
      <c r="AO103" s="285"/>
      <c r="AP103" s="285"/>
      <c r="AQ103" s="288"/>
      <c r="AR103" s="288"/>
      <c r="AS103" s="288"/>
      <c r="AT103" s="288"/>
      <c r="AU103" s="288"/>
      <c r="AV103" s="288"/>
      <c r="AW103" s="289"/>
      <c r="AX103" s="289"/>
      <c r="AY103" s="290"/>
      <c r="AZ103" s="290"/>
      <c r="BA103" s="285"/>
      <c r="BB103" s="285"/>
      <c r="BC103" s="285"/>
      <c r="BD103" s="285"/>
      <c r="BE103" s="285"/>
      <c r="BF103" s="285"/>
      <c r="BG103" s="285"/>
      <c r="BH103" s="285"/>
      <c r="BI103" s="285"/>
      <c r="BJ103" s="285"/>
      <c r="BK103" s="288"/>
      <c r="BL103" s="288"/>
      <c r="BM103" s="288"/>
      <c r="BN103" s="288"/>
      <c r="BO103" s="288"/>
      <c r="BP103" s="288"/>
      <c r="BQ103" s="289"/>
      <c r="BR103" s="289"/>
      <c r="BS103" s="290"/>
      <c r="BT103" s="290"/>
      <c r="BU103" s="285"/>
      <c r="BV103" s="285"/>
      <c r="BW103" s="285"/>
      <c r="BX103" s="285"/>
      <c r="BY103" s="285"/>
      <c r="BZ103" s="288"/>
      <c r="CA103" s="288"/>
      <c r="CB103" s="288"/>
      <c r="CC103" s="288"/>
      <c r="CD103" s="288"/>
      <c r="CE103" s="285"/>
      <c r="CF103" s="285"/>
      <c r="CG103" s="285"/>
      <c r="CH103" s="285"/>
      <c r="CI103" s="387"/>
      <c r="CJ103" s="368"/>
      <c r="CK103" s="237" t="str">
        <f>IF(DOB!C103="","",DOB!C103)</f>
        <v/>
      </c>
      <c r="CL103" s="299"/>
      <c r="CM103" s="249"/>
      <c r="CN103" s="249"/>
      <c r="CO103" s="526">
        <f t="shared" si="24"/>
        <v>10</v>
      </c>
      <c r="CP103" s="516"/>
      <c r="CQ103" s="526">
        <f t="shared" si="25"/>
        <v>22</v>
      </c>
      <c r="CR103" s="527"/>
      <c r="CS103" s="526">
        <f t="shared" si="26"/>
        <v>25</v>
      </c>
      <c r="CT103" s="527"/>
      <c r="CU103" s="526">
        <f t="shared" si="27"/>
        <v>26</v>
      </c>
      <c r="CV103" s="527"/>
      <c r="CW103" s="526" t="str">
        <f t="shared" si="28"/>
        <v/>
      </c>
      <c r="CX103" s="527"/>
      <c r="CY103" s="526" t="str">
        <f t="shared" si="29"/>
        <v/>
      </c>
      <c r="CZ103" s="527"/>
      <c r="DA103" s="526" t="str">
        <f t="shared" si="29"/>
        <v/>
      </c>
      <c r="DB103" s="527"/>
      <c r="DC103" s="526" t="str">
        <f t="shared" si="29"/>
        <v/>
      </c>
      <c r="DD103" s="527"/>
      <c r="DE103" s="526" t="str">
        <f t="shared" si="29"/>
        <v/>
      </c>
      <c r="DF103" s="527"/>
      <c r="DG103" s="526" t="str">
        <f t="shared" si="29"/>
        <v/>
      </c>
      <c r="DH103" s="527"/>
      <c r="DI103" s="526" t="str">
        <f t="shared" si="29"/>
        <v/>
      </c>
      <c r="DJ103" s="527"/>
      <c r="DK103" s="526" t="str">
        <f t="shared" si="29"/>
        <v/>
      </c>
      <c r="DL103" s="527"/>
      <c r="DM103" s="528"/>
      <c r="DN103" s="529">
        <f t="shared" si="32"/>
        <v>32</v>
      </c>
      <c r="DO103" s="530" t="str">
        <f t="shared" si="32"/>
        <v/>
      </c>
      <c r="DP103" s="303">
        <f t="shared" si="33"/>
        <v>57</v>
      </c>
      <c r="DQ103" s="530" t="str">
        <f t="shared" si="33"/>
        <v/>
      </c>
      <c r="DR103" s="303">
        <f t="shared" si="33"/>
        <v>83</v>
      </c>
      <c r="DS103" s="530" t="str">
        <f t="shared" si="33"/>
        <v/>
      </c>
      <c r="DT103" s="303" t="str">
        <f t="shared" si="33"/>
        <v/>
      </c>
      <c r="DU103" s="530" t="str">
        <f t="shared" si="33"/>
        <v/>
      </c>
      <c r="DV103" s="303" t="str">
        <f t="shared" si="33"/>
        <v/>
      </c>
      <c r="DW103" s="530" t="str">
        <f t="shared" si="33"/>
        <v/>
      </c>
      <c r="DX103" s="303" t="str">
        <f t="shared" si="33"/>
        <v/>
      </c>
      <c r="DY103" s="530" t="str">
        <f t="shared" si="33"/>
        <v/>
      </c>
      <c r="DZ103" s="303" t="str">
        <f t="shared" si="33"/>
        <v/>
      </c>
      <c r="EA103" s="530" t="str">
        <f t="shared" si="33"/>
        <v/>
      </c>
      <c r="EB103" s="303" t="str">
        <f t="shared" si="33"/>
        <v/>
      </c>
      <c r="EC103" s="530" t="str">
        <f t="shared" si="33"/>
        <v/>
      </c>
      <c r="ED103" s="303" t="str">
        <f t="shared" si="33"/>
        <v/>
      </c>
      <c r="EE103" s="530" t="str">
        <f t="shared" si="33"/>
        <v/>
      </c>
      <c r="EF103" s="303" t="str">
        <f t="shared" si="34"/>
        <v/>
      </c>
      <c r="EG103" s="530" t="str">
        <f t="shared" si="34"/>
        <v/>
      </c>
      <c r="EH103" s="303" t="str">
        <f t="shared" si="34"/>
        <v/>
      </c>
      <c r="EI103" s="531" t="str">
        <f t="shared" si="31"/>
        <v/>
      </c>
      <c r="EJ103" s="10"/>
      <c r="EK103" s="10"/>
      <c r="EL103" s="10"/>
    </row>
    <row r="104" spans="1:142" s="16" customFormat="1" ht="18" customHeight="1">
      <c r="A104" s="389">
        <v>98</v>
      </c>
      <c r="B104" s="248"/>
      <c r="C104" s="84"/>
      <c r="D104" s="86"/>
      <c r="E104" s="202"/>
      <c r="F104" s="85"/>
      <c r="G104" s="507"/>
      <c r="H104" s="360" t="str">
        <f t="shared" si="23"/>
        <v/>
      </c>
      <c r="I104" s="78"/>
      <c r="J104" s="87"/>
      <c r="K104" s="78"/>
      <c r="L104" s="405"/>
      <c r="M104" s="405"/>
      <c r="N104" s="405"/>
      <c r="O104" s="405"/>
      <c r="P104" s="405"/>
      <c r="Q104" s="405"/>
      <c r="R104" s="285"/>
      <c r="S104" s="285"/>
      <c r="T104" s="285"/>
      <c r="U104" s="285"/>
      <c r="V104" s="288"/>
      <c r="W104" s="288"/>
      <c r="X104" s="288"/>
      <c r="Y104" s="288"/>
      <c r="Z104" s="288"/>
      <c r="AA104" s="288"/>
      <c r="AB104" s="289"/>
      <c r="AC104" s="289"/>
      <c r="AD104" s="290"/>
      <c r="AE104" s="290"/>
      <c r="AF104" s="285"/>
      <c r="AG104" s="285"/>
      <c r="AH104" s="285"/>
      <c r="AI104" s="285"/>
      <c r="AJ104" s="285"/>
      <c r="AK104" s="285"/>
      <c r="AL104" s="285"/>
      <c r="AM104" s="285"/>
      <c r="AN104" s="285"/>
      <c r="AO104" s="285"/>
      <c r="AP104" s="285"/>
      <c r="AQ104" s="288"/>
      <c r="AR104" s="288"/>
      <c r="AS104" s="288"/>
      <c r="AT104" s="288"/>
      <c r="AU104" s="288"/>
      <c r="AV104" s="288"/>
      <c r="AW104" s="289"/>
      <c r="AX104" s="289"/>
      <c r="AY104" s="290"/>
      <c r="AZ104" s="290"/>
      <c r="BA104" s="285"/>
      <c r="BB104" s="285"/>
      <c r="BC104" s="285"/>
      <c r="BD104" s="285"/>
      <c r="BE104" s="285"/>
      <c r="BF104" s="285"/>
      <c r="BG104" s="285"/>
      <c r="BH104" s="285"/>
      <c r="BI104" s="285"/>
      <c r="BJ104" s="285"/>
      <c r="BK104" s="288"/>
      <c r="BL104" s="288"/>
      <c r="BM104" s="288"/>
      <c r="BN104" s="288"/>
      <c r="BO104" s="288"/>
      <c r="BP104" s="288"/>
      <c r="BQ104" s="289"/>
      <c r="BR104" s="289"/>
      <c r="BS104" s="290"/>
      <c r="BT104" s="290"/>
      <c r="BU104" s="285"/>
      <c r="BV104" s="285"/>
      <c r="BW104" s="285"/>
      <c r="BX104" s="285"/>
      <c r="BY104" s="285"/>
      <c r="BZ104" s="288"/>
      <c r="CA104" s="288"/>
      <c r="CB104" s="288"/>
      <c r="CC104" s="288"/>
      <c r="CD104" s="288"/>
      <c r="CE104" s="285"/>
      <c r="CF104" s="285"/>
      <c r="CG104" s="285"/>
      <c r="CH104" s="285"/>
      <c r="CI104" s="387"/>
      <c r="CJ104" s="368"/>
      <c r="CK104" s="237" t="str">
        <f>IF(DOB!C104="","",DOB!C104)</f>
        <v/>
      </c>
      <c r="CL104" s="299"/>
      <c r="CM104" s="249"/>
      <c r="CN104" s="249"/>
      <c r="CO104" s="526">
        <f t="shared" si="24"/>
        <v>10</v>
      </c>
      <c r="CP104" s="516"/>
      <c r="CQ104" s="526">
        <f t="shared" si="25"/>
        <v>22</v>
      </c>
      <c r="CR104" s="527"/>
      <c r="CS104" s="526">
        <f t="shared" si="26"/>
        <v>25</v>
      </c>
      <c r="CT104" s="527"/>
      <c r="CU104" s="526">
        <f t="shared" si="27"/>
        <v>26</v>
      </c>
      <c r="CV104" s="527"/>
      <c r="CW104" s="526" t="str">
        <f t="shared" si="28"/>
        <v/>
      </c>
      <c r="CX104" s="527"/>
      <c r="CY104" s="526" t="str">
        <f t="shared" si="29"/>
        <v/>
      </c>
      <c r="CZ104" s="527"/>
      <c r="DA104" s="526" t="str">
        <f t="shared" si="29"/>
        <v/>
      </c>
      <c r="DB104" s="527"/>
      <c r="DC104" s="526" t="str">
        <f t="shared" si="29"/>
        <v/>
      </c>
      <c r="DD104" s="527"/>
      <c r="DE104" s="526" t="str">
        <f t="shared" si="29"/>
        <v/>
      </c>
      <c r="DF104" s="527"/>
      <c r="DG104" s="526" t="str">
        <f t="shared" si="29"/>
        <v/>
      </c>
      <c r="DH104" s="527"/>
      <c r="DI104" s="526" t="str">
        <f t="shared" si="29"/>
        <v/>
      </c>
      <c r="DJ104" s="527"/>
      <c r="DK104" s="526" t="str">
        <f t="shared" si="29"/>
        <v/>
      </c>
      <c r="DL104" s="527"/>
      <c r="DM104" s="528"/>
      <c r="DN104" s="529">
        <f t="shared" si="32"/>
        <v>32</v>
      </c>
      <c r="DO104" s="530" t="str">
        <f t="shared" si="32"/>
        <v/>
      </c>
      <c r="DP104" s="303">
        <f t="shared" si="33"/>
        <v>57</v>
      </c>
      <c r="DQ104" s="530" t="str">
        <f t="shared" si="33"/>
        <v/>
      </c>
      <c r="DR104" s="303">
        <f t="shared" si="33"/>
        <v>83</v>
      </c>
      <c r="DS104" s="530" t="str">
        <f t="shared" si="33"/>
        <v/>
      </c>
      <c r="DT104" s="303" t="str">
        <f t="shared" si="33"/>
        <v/>
      </c>
      <c r="DU104" s="530" t="str">
        <f t="shared" si="33"/>
        <v/>
      </c>
      <c r="DV104" s="303" t="str">
        <f t="shared" si="33"/>
        <v/>
      </c>
      <c r="DW104" s="530" t="str">
        <f t="shared" si="33"/>
        <v/>
      </c>
      <c r="DX104" s="303" t="str">
        <f t="shared" si="33"/>
        <v/>
      </c>
      <c r="DY104" s="530" t="str">
        <f t="shared" si="33"/>
        <v/>
      </c>
      <c r="DZ104" s="303" t="str">
        <f t="shared" si="33"/>
        <v/>
      </c>
      <c r="EA104" s="530" t="str">
        <f t="shared" si="33"/>
        <v/>
      </c>
      <c r="EB104" s="303" t="str">
        <f t="shared" si="33"/>
        <v/>
      </c>
      <c r="EC104" s="530" t="str">
        <f t="shared" si="33"/>
        <v/>
      </c>
      <c r="ED104" s="303" t="str">
        <f t="shared" si="33"/>
        <v/>
      </c>
      <c r="EE104" s="530" t="str">
        <f t="shared" si="33"/>
        <v/>
      </c>
      <c r="EF104" s="303" t="str">
        <f t="shared" si="34"/>
        <v/>
      </c>
      <c r="EG104" s="530" t="str">
        <f t="shared" si="34"/>
        <v/>
      </c>
      <c r="EH104" s="303" t="str">
        <f t="shared" si="34"/>
        <v/>
      </c>
      <c r="EI104" s="531" t="str">
        <f t="shared" si="31"/>
        <v/>
      </c>
      <c r="EJ104" s="10"/>
      <c r="EK104" s="10"/>
      <c r="EL104" s="10"/>
    </row>
    <row r="105" spans="1:142" s="16" customFormat="1" ht="18" customHeight="1">
      <c r="A105" s="389">
        <v>99</v>
      </c>
      <c r="B105" s="248"/>
      <c r="C105" s="84"/>
      <c r="D105" s="86"/>
      <c r="E105" s="202"/>
      <c r="F105" s="85"/>
      <c r="G105" s="507"/>
      <c r="H105" s="360" t="str">
        <f t="shared" si="23"/>
        <v/>
      </c>
      <c r="I105" s="78"/>
      <c r="J105" s="87"/>
      <c r="K105" s="78"/>
      <c r="L105" s="405"/>
      <c r="M105" s="405"/>
      <c r="N105" s="405"/>
      <c r="O105" s="405"/>
      <c r="P105" s="405"/>
      <c r="Q105" s="405"/>
      <c r="R105" s="285"/>
      <c r="S105" s="285"/>
      <c r="T105" s="285"/>
      <c r="U105" s="285"/>
      <c r="V105" s="288"/>
      <c r="W105" s="288"/>
      <c r="X105" s="288"/>
      <c r="Y105" s="288"/>
      <c r="Z105" s="288"/>
      <c r="AA105" s="288"/>
      <c r="AB105" s="289"/>
      <c r="AC105" s="289"/>
      <c r="AD105" s="290"/>
      <c r="AE105" s="290"/>
      <c r="AF105" s="285"/>
      <c r="AG105" s="285"/>
      <c r="AH105" s="285"/>
      <c r="AI105" s="285"/>
      <c r="AJ105" s="285"/>
      <c r="AK105" s="285"/>
      <c r="AL105" s="285"/>
      <c r="AM105" s="285"/>
      <c r="AN105" s="285"/>
      <c r="AO105" s="285"/>
      <c r="AP105" s="285"/>
      <c r="AQ105" s="288"/>
      <c r="AR105" s="288"/>
      <c r="AS105" s="288"/>
      <c r="AT105" s="288"/>
      <c r="AU105" s="288"/>
      <c r="AV105" s="288"/>
      <c r="AW105" s="289"/>
      <c r="AX105" s="289"/>
      <c r="AY105" s="290"/>
      <c r="AZ105" s="290"/>
      <c r="BA105" s="285"/>
      <c r="BB105" s="285"/>
      <c r="BC105" s="285"/>
      <c r="BD105" s="285"/>
      <c r="BE105" s="285"/>
      <c r="BF105" s="285"/>
      <c r="BG105" s="285"/>
      <c r="BH105" s="285"/>
      <c r="BI105" s="285"/>
      <c r="BJ105" s="285"/>
      <c r="BK105" s="288"/>
      <c r="BL105" s="288"/>
      <c r="BM105" s="288"/>
      <c r="BN105" s="288"/>
      <c r="BO105" s="288"/>
      <c r="BP105" s="288"/>
      <c r="BQ105" s="289"/>
      <c r="BR105" s="289"/>
      <c r="BS105" s="290"/>
      <c r="BT105" s="290"/>
      <c r="BU105" s="285"/>
      <c r="BV105" s="285"/>
      <c r="BW105" s="285"/>
      <c r="BX105" s="285"/>
      <c r="BY105" s="285"/>
      <c r="BZ105" s="288"/>
      <c r="CA105" s="288"/>
      <c r="CB105" s="288"/>
      <c r="CC105" s="288"/>
      <c r="CD105" s="288"/>
      <c r="CE105" s="285"/>
      <c r="CF105" s="285"/>
      <c r="CG105" s="285"/>
      <c r="CH105" s="285"/>
      <c r="CI105" s="387"/>
      <c r="CJ105" s="368"/>
      <c r="CK105" s="237" t="str">
        <f>IF(DOB!C105="","",DOB!C105)</f>
        <v/>
      </c>
      <c r="CL105" s="299"/>
      <c r="CM105" s="249"/>
      <c r="CN105" s="249"/>
      <c r="CO105" s="526">
        <f t="shared" si="24"/>
        <v>10</v>
      </c>
      <c r="CP105" s="516"/>
      <c r="CQ105" s="526">
        <f t="shared" si="25"/>
        <v>22</v>
      </c>
      <c r="CR105" s="527"/>
      <c r="CS105" s="526">
        <f t="shared" si="26"/>
        <v>25</v>
      </c>
      <c r="CT105" s="527"/>
      <c r="CU105" s="526">
        <f t="shared" si="27"/>
        <v>26</v>
      </c>
      <c r="CV105" s="527"/>
      <c r="CW105" s="526" t="str">
        <f t="shared" si="28"/>
        <v/>
      </c>
      <c r="CX105" s="527"/>
      <c r="CY105" s="526" t="str">
        <f t="shared" si="29"/>
        <v/>
      </c>
      <c r="CZ105" s="527"/>
      <c r="DA105" s="526" t="str">
        <f t="shared" si="29"/>
        <v/>
      </c>
      <c r="DB105" s="527"/>
      <c r="DC105" s="526" t="str">
        <f t="shared" si="29"/>
        <v/>
      </c>
      <c r="DD105" s="527"/>
      <c r="DE105" s="526" t="str">
        <f t="shared" si="29"/>
        <v/>
      </c>
      <c r="DF105" s="527"/>
      <c r="DG105" s="526" t="str">
        <f t="shared" si="29"/>
        <v/>
      </c>
      <c r="DH105" s="527"/>
      <c r="DI105" s="526" t="str">
        <f t="shared" si="29"/>
        <v/>
      </c>
      <c r="DJ105" s="527"/>
      <c r="DK105" s="526" t="str">
        <f t="shared" si="29"/>
        <v/>
      </c>
      <c r="DL105" s="527"/>
      <c r="DM105" s="528"/>
      <c r="DN105" s="529">
        <f t="shared" si="32"/>
        <v>32</v>
      </c>
      <c r="DO105" s="530" t="str">
        <f t="shared" si="32"/>
        <v/>
      </c>
      <c r="DP105" s="303">
        <f t="shared" si="33"/>
        <v>57</v>
      </c>
      <c r="DQ105" s="530" t="str">
        <f t="shared" si="33"/>
        <v/>
      </c>
      <c r="DR105" s="303">
        <f t="shared" si="33"/>
        <v>83</v>
      </c>
      <c r="DS105" s="530" t="str">
        <f t="shared" si="33"/>
        <v/>
      </c>
      <c r="DT105" s="303" t="str">
        <f t="shared" si="33"/>
        <v/>
      </c>
      <c r="DU105" s="530" t="str">
        <f t="shared" si="33"/>
        <v/>
      </c>
      <c r="DV105" s="303" t="str">
        <f t="shared" si="33"/>
        <v/>
      </c>
      <c r="DW105" s="530" t="str">
        <f t="shared" si="33"/>
        <v/>
      </c>
      <c r="DX105" s="303" t="str">
        <f t="shared" si="33"/>
        <v/>
      </c>
      <c r="DY105" s="530" t="str">
        <f t="shared" si="33"/>
        <v/>
      </c>
      <c r="DZ105" s="303" t="str">
        <f t="shared" si="33"/>
        <v/>
      </c>
      <c r="EA105" s="530" t="str">
        <f t="shared" ref="EA105:EE106" si="35">IF(DD105="","",SUM(DY105,DD105))</f>
        <v/>
      </c>
      <c r="EB105" s="303" t="str">
        <f t="shared" si="35"/>
        <v/>
      </c>
      <c r="EC105" s="530" t="str">
        <f t="shared" si="35"/>
        <v/>
      </c>
      <c r="ED105" s="303" t="str">
        <f t="shared" si="35"/>
        <v/>
      </c>
      <c r="EE105" s="530" t="str">
        <f t="shared" si="35"/>
        <v/>
      </c>
      <c r="EF105" s="303" t="str">
        <f t="shared" si="34"/>
        <v/>
      </c>
      <c r="EG105" s="530" t="str">
        <f t="shared" si="34"/>
        <v/>
      </c>
      <c r="EH105" s="303" t="str">
        <f t="shared" si="34"/>
        <v/>
      </c>
      <c r="EI105" s="531" t="str">
        <f t="shared" si="31"/>
        <v/>
      </c>
      <c r="EJ105" s="10"/>
      <c r="EK105" s="10"/>
      <c r="EL105" s="10"/>
    </row>
    <row r="106" spans="1:142" s="16" customFormat="1" ht="18" customHeight="1" thickBot="1">
      <c r="A106" s="390">
        <v>100</v>
      </c>
      <c r="B106" s="391"/>
      <c r="C106" s="392"/>
      <c r="D106" s="393"/>
      <c r="E106" s="395"/>
      <c r="F106" s="394"/>
      <c r="G106" s="508"/>
      <c r="H106" s="396" t="str">
        <f t="shared" si="23"/>
        <v/>
      </c>
      <c r="I106" s="397"/>
      <c r="J106" s="398"/>
      <c r="K106" s="397"/>
      <c r="L106" s="399"/>
      <c r="M106" s="399"/>
      <c r="N106" s="399"/>
      <c r="O106" s="399"/>
      <c r="P106" s="399"/>
      <c r="Q106" s="399"/>
      <c r="R106" s="399"/>
      <c r="S106" s="399"/>
      <c r="T106" s="399"/>
      <c r="U106" s="399"/>
      <c r="V106" s="400"/>
      <c r="W106" s="400"/>
      <c r="X106" s="400"/>
      <c r="Y106" s="400"/>
      <c r="Z106" s="400"/>
      <c r="AA106" s="400"/>
      <c r="AB106" s="401"/>
      <c r="AC106" s="401"/>
      <c r="AD106" s="402"/>
      <c r="AE106" s="402"/>
      <c r="AF106" s="399"/>
      <c r="AG106" s="399"/>
      <c r="AH106" s="399"/>
      <c r="AI106" s="399"/>
      <c r="AJ106" s="399"/>
      <c r="AK106" s="399"/>
      <c r="AL106" s="399"/>
      <c r="AM106" s="399"/>
      <c r="AN106" s="399"/>
      <c r="AO106" s="399"/>
      <c r="AP106" s="399"/>
      <c r="AQ106" s="400"/>
      <c r="AR106" s="400"/>
      <c r="AS106" s="400"/>
      <c r="AT106" s="400"/>
      <c r="AU106" s="400"/>
      <c r="AV106" s="400"/>
      <c r="AW106" s="401"/>
      <c r="AX106" s="401"/>
      <c r="AY106" s="402"/>
      <c r="AZ106" s="402"/>
      <c r="BA106" s="399"/>
      <c r="BB106" s="399"/>
      <c r="BC106" s="399"/>
      <c r="BD106" s="399"/>
      <c r="BE106" s="399"/>
      <c r="BF106" s="399"/>
      <c r="BG106" s="399"/>
      <c r="BH106" s="399"/>
      <c r="BI106" s="399"/>
      <c r="BJ106" s="399"/>
      <c r="BK106" s="400"/>
      <c r="BL106" s="400"/>
      <c r="BM106" s="400"/>
      <c r="BN106" s="400"/>
      <c r="BO106" s="400"/>
      <c r="BP106" s="400"/>
      <c r="BQ106" s="401"/>
      <c r="BR106" s="401"/>
      <c r="BS106" s="402"/>
      <c r="BT106" s="402"/>
      <c r="BU106" s="399"/>
      <c r="BV106" s="399"/>
      <c r="BW106" s="399"/>
      <c r="BX106" s="399"/>
      <c r="BY106" s="399"/>
      <c r="BZ106" s="400"/>
      <c r="CA106" s="400"/>
      <c r="CB106" s="400"/>
      <c r="CC106" s="400"/>
      <c r="CD106" s="400"/>
      <c r="CE106" s="399"/>
      <c r="CF106" s="399"/>
      <c r="CG106" s="399"/>
      <c r="CH106" s="399"/>
      <c r="CI106" s="403"/>
      <c r="CJ106" s="369"/>
      <c r="CK106" s="238" t="str">
        <f>IF(DOB!C106="","",DOB!C106)</f>
        <v/>
      </c>
      <c r="CL106" s="299"/>
      <c r="CM106" s="249"/>
      <c r="CN106" s="249"/>
      <c r="CO106" s="526">
        <f t="shared" si="24"/>
        <v>10</v>
      </c>
      <c r="CP106" s="516"/>
      <c r="CQ106" s="526">
        <f t="shared" si="25"/>
        <v>22</v>
      </c>
      <c r="CR106" s="527"/>
      <c r="CS106" s="526">
        <f t="shared" si="26"/>
        <v>25</v>
      </c>
      <c r="CT106" s="527"/>
      <c r="CU106" s="526">
        <f t="shared" si="27"/>
        <v>26</v>
      </c>
      <c r="CV106" s="527"/>
      <c r="CW106" s="526" t="str">
        <f t="shared" si="28"/>
        <v/>
      </c>
      <c r="CX106" s="527"/>
      <c r="CY106" s="526" t="str">
        <f t="shared" si="29"/>
        <v/>
      </c>
      <c r="CZ106" s="527"/>
      <c r="DA106" s="526" t="str">
        <f t="shared" si="29"/>
        <v/>
      </c>
      <c r="DB106" s="527"/>
      <c r="DC106" s="526" t="str">
        <f t="shared" si="29"/>
        <v/>
      </c>
      <c r="DD106" s="527"/>
      <c r="DE106" s="526" t="str">
        <f t="shared" si="29"/>
        <v/>
      </c>
      <c r="DF106" s="527"/>
      <c r="DG106" s="526" t="str">
        <f t="shared" si="29"/>
        <v/>
      </c>
      <c r="DH106" s="527"/>
      <c r="DI106" s="526" t="str">
        <f t="shared" si="29"/>
        <v/>
      </c>
      <c r="DJ106" s="527"/>
      <c r="DK106" s="526" t="str">
        <f t="shared" si="29"/>
        <v/>
      </c>
      <c r="DL106" s="527"/>
      <c r="DM106" s="528"/>
      <c r="DN106" s="529">
        <f t="shared" si="32"/>
        <v>32</v>
      </c>
      <c r="DO106" s="530" t="str">
        <f t="shared" si="32"/>
        <v/>
      </c>
      <c r="DP106" s="303">
        <f t="shared" ref="DP106:DZ106" si="36">IF(CS106="","",SUM(DN106,CS106))</f>
        <v>57</v>
      </c>
      <c r="DQ106" s="530" t="str">
        <f t="shared" si="36"/>
        <v/>
      </c>
      <c r="DR106" s="303">
        <f t="shared" si="36"/>
        <v>83</v>
      </c>
      <c r="DS106" s="530" t="str">
        <f t="shared" si="36"/>
        <v/>
      </c>
      <c r="DT106" s="303" t="str">
        <f t="shared" si="36"/>
        <v/>
      </c>
      <c r="DU106" s="530" t="str">
        <f t="shared" si="36"/>
        <v/>
      </c>
      <c r="DV106" s="303" t="str">
        <f t="shared" si="36"/>
        <v/>
      </c>
      <c r="DW106" s="530" t="str">
        <f t="shared" si="36"/>
        <v/>
      </c>
      <c r="DX106" s="303" t="str">
        <f t="shared" si="36"/>
        <v/>
      </c>
      <c r="DY106" s="530" t="str">
        <f t="shared" si="36"/>
        <v/>
      </c>
      <c r="DZ106" s="303" t="str">
        <f t="shared" si="36"/>
        <v/>
      </c>
      <c r="EA106" s="530" t="str">
        <f t="shared" si="35"/>
        <v/>
      </c>
      <c r="EB106" s="303" t="str">
        <f t="shared" si="35"/>
        <v/>
      </c>
      <c r="EC106" s="530" t="str">
        <f t="shared" si="35"/>
        <v/>
      </c>
      <c r="ED106" s="303" t="str">
        <f t="shared" si="35"/>
        <v/>
      </c>
      <c r="EE106" s="530" t="str">
        <f t="shared" si="35"/>
        <v/>
      </c>
      <c r="EF106" s="303" t="str">
        <f t="shared" si="34"/>
        <v/>
      </c>
      <c r="EG106" s="530" t="str">
        <f t="shared" si="34"/>
        <v/>
      </c>
      <c r="EH106" s="303" t="str">
        <f t="shared" si="34"/>
        <v/>
      </c>
      <c r="EI106" s="531" t="str">
        <f t="shared" si="31"/>
        <v/>
      </c>
      <c r="EJ106" s="10"/>
      <c r="EK106" s="10"/>
      <c r="EL106" s="10"/>
    </row>
    <row r="107" spans="1:142" s="16" customFormat="1" ht="41.25" customHeight="1">
      <c r="A107" s="250"/>
      <c r="B107" s="251"/>
      <c r="C107" s="251"/>
      <c r="D107" s="251"/>
      <c r="E107" s="251"/>
      <c r="F107" s="252"/>
      <c r="G107" s="253"/>
      <c r="H107" s="253"/>
      <c r="I107" s="253"/>
      <c r="J107" s="253"/>
      <c r="K107" s="251"/>
      <c r="L107" s="7"/>
      <c r="M107" s="7"/>
      <c r="N107" s="7"/>
      <c r="O107" s="7"/>
      <c r="P107" s="7"/>
      <c r="Q107" s="7"/>
      <c r="R107" s="7"/>
      <c r="S107" s="7"/>
      <c r="T107" s="7"/>
      <c r="U107" s="8"/>
      <c r="V107" s="7"/>
      <c r="W107" s="7"/>
      <c r="X107" s="7"/>
      <c r="Y107" s="7"/>
      <c r="Z107" s="7"/>
      <c r="AA107" s="7"/>
      <c r="AB107" s="7"/>
      <c r="AC107" s="7"/>
      <c r="AD107" s="7"/>
      <c r="AE107" s="8"/>
      <c r="AF107" s="8"/>
      <c r="AG107" s="7"/>
      <c r="AH107" s="7"/>
      <c r="AI107" s="7"/>
      <c r="AJ107" s="7"/>
      <c r="AK107" s="7"/>
      <c r="AL107" s="7"/>
      <c r="AM107" s="7"/>
      <c r="AN107" s="7"/>
      <c r="AO107" s="7"/>
      <c r="AP107" s="8"/>
      <c r="AQ107" s="7"/>
      <c r="AR107" s="7"/>
      <c r="AS107" s="7"/>
      <c r="AT107" s="7"/>
      <c r="AU107" s="7"/>
      <c r="AV107" s="7"/>
      <c r="AW107" s="7"/>
      <c r="AX107" s="7"/>
      <c r="AY107" s="7"/>
      <c r="AZ107" s="8"/>
      <c r="BA107" s="7"/>
      <c r="BB107" s="7"/>
      <c r="BC107" s="7"/>
      <c r="BD107" s="7"/>
      <c r="BE107" s="7"/>
      <c r="BF107" s="7"/>
      <c r="BG107" s="7"/>
      <c r="BH107" s="7"/>
      <c r="BI107" s="7"/>
      <c r="BJ107" s="8"/>
      <c r="BK107" s="7"/>
      <c r="BL107" s="7"/>
      <c r="BM107" s="7"/>
      <c r="BN107" s="7"/>
      <c r="BO107" s="7"/>
      <c r="BP107" s="7"/>
      <c r="BQ107" s="7"/>
      <c r="BR107" s="7"/>
      <c r="BS107" s="7"/>
      <c r="BT107" s="8"/>
      <c r="BU107" s="7"/>
      <c r="BV107" s="7"/>
      <c r="BW107" s="7"/>
      <c r="BX107" s="7"/>
      <c r="BY107" s="7"/>
      <c r="BZ107" s="7"/>
      <c r="CA107" s="7"/>
      <c r="CB107" s="7"/>
      <c r="CC107" s="7"/>
      <c r="CD107" s="7"/>
      <c r="CE107" s="7"/>
      <c r="CF107" s="7"/>
      <c r="CG107" s="7"/>
      <c r="CH107" s="7"/>
      <c r="CI107" s="7"/>
      <c r="CJ107" s="240"/>
      <c r="CK107" s="240"/>
      <c r="CL107" s="301"/>
      <c r="CM107" s="746" t="s">
        <v>120</v>
      </c>
      <c r="CN107" s="747"/>
      <c r="CO107" s="532">
        <f t="shared" ref="CO107:DL107" si="37">SUM(CO8:CO106)</f>
        <v>990</v>
      </c>
      <c r="CP107" s="533">
        <f t="shared" si="37"/>
        <v>0</v>
      </c>
      <c r="CQ107" s="534">
        <f t="shared" si="37"/>
        <v>2178</v>
      </c>
      <c r="CR107" s="533">
        <f t="shared" si="37"/>
        <v>0</v>
      </c>
      <c r="CS107" s="534">
        <f t="shared" si="37"/>
        <v>2475</v>
      </c>
      <c r="CT107" s="533">
        <f t="shared" si="37"/>
        <v>0</v>
      </c>
      <c r="CU107" s="534">
        <f t="shared" si="37"/>
        <v>2574</v>
      </c>
      <c r="CV107" s="533">
        <f t="shared" si="37"/>
        <v>0</v>
      </c>
      <c r="CW107" s="534">
        <f t="shared" si="37"/>
        <v>0</v>
      </c>
      <c r="CX107" s="533">
        <f t="shared" si="37"/>
        <v>0</v>
      </c>
      <c r="CY107" s="534">
        <f t="shared" si="37"/>
        <v>0</v>
      </c>
      <c r="CZ107" s="533">
        <f t="shared" si="37"/>
        <v>0</v>
      </c>
      <c r="DA107" s="534">
        <f t="shared" si="37"/>
        <v>0</v>
      </c>
      <c r="DB107" s="533">
        <f t="shared" si="37"/>
        <v>0</v>
      </c>
      <c r="DC107" s="534">
        <f t="shared" si="37"/>
        <v>0</v>
      </c>
      <c r="DD107" s="533">
        <f t="shared" si="37"/>
        <v>0</v>
      </c>
      <c r="DE107" s="534">
        <f t="shared" si="37"/>
        <v>0</v>
      </c>
      <c r="DF107" s="533">
        <f t="shared" si="37"/>
        <v>0</v>
      </c>
      <c r="DG107" s="534">
        <f t="shared" si="37"/>
        <v>0</v>
      </c>
      <c r="DH107" s="533">
        <f t="shared" si="37"/>
        <v>0</v>
      </c>
      <c r="DI107" s="534">
        <f t="shared" si="37"/>
        <v>0</v>
      </c>
      <c r="DJ107" s="533">
        <f t="shared" si="37"/>
        <v>0</v>
      </c>
      <c r="DK107" s="534">
        <f t="shared" si="37"/>
        <v>0</v>
      </c>
      <c r="DL107" s="535">
        <f t="shared" si="37"/>
        <v>0</v>
      </c>
      <c r="DM107" s="528"/>
      <c r="DN107" s="536">
        <f>SUM(CO107,CQ107)</f>
        <v>3168</v>
      </c>
      <c r="DO107" s="537">
        <f>SUM(CP107,CR107)</f>
        <v>0</v>
      </c>
      <c r="DP107" s="538">
        <f t="shared" ref="DP107:EG107" si="38">SUM(DN107,CS107)</f>
        <v>5643</v>
      </c>
      <c r="DQ107" s="537">
        <f t="shared" si="38"/>
        <v>0</v>
      </c>
      <c r="DR107" s="538">
        <f t="shared" si="38"/>
        <v>8217</v>
      </c>
      <c r="DS107" s="537">
        <f t="shared" si="38"/>
        <v>0</v>
      </c>
      <c r="DT107" s="538">
        <f t="shared" si="38"/>
        <v>8217</v>
      </c>
      <c r="DU107" s="537">
        <f t="shared" si="38"/>
        <v>0</v>
      </c>
      <c r="DV107" s="538">
        <f t="shared" si="38"/>
        <v>8217</v>
      </c>
      <c r="DW107" s="537">
        <f t="shared" si="38"/>
        <v>0</v>
      </c>
      <c r="DX107" s="538">
        <f t="shared" si="38"/>
        <v>8217</v>
      </c>
      <c r="DY107" s="537">
        <f t="shared" si="38"/>
        <v>0</v>
      </c>
      <c r="DZ107" s="538">
        <f t="shared" si="38"/>
        <v>8217</v>
      </c>
      <c r="EA107" s="537">
        <f t="shared" si="38"/>
        <v>0</v>
      </c>
      <c r="EB107" s="538">
        <f t="shared" si="38"/>
        <v>8217</v>
      </c>
      <c r="EC107" s="537">
        <f t="shared" si="38"/>
        <v>0</v>
      </c>
      <c r="ED107" s="538">
        <f t="shared" si="38"/>
        <v>8217</v>
      </c>
      <c r="EE107" s="537">
        <f t="shared" si="38"/>
        <v>0</v>
      </c>
      <c r="EF107" s="538">
        <f t="shared" si="38"/>
        <v>8217</v>
      </c>
      <c r="EG107" s="537">
        <f t="shared" si="38"/>
        <v>0</v>
      </c>
      <c r="EH107" s="539">
        <f>SUM(EH8:EH106)</f>
        <v>0</v>
      </c>
      <c r="EI107" s="531">
        <f t="shared" si="31"/>
        <v>0</v>
      </c>
      <c r="EJ107" s="10"/>
      <c r="EK107" s="10"/>
      <c r="EL107" s="10"/>
    </row>
    <row r="108" spans="1:142" s="19" customFormat="1" ht="39.6" customHeight="1" thickBot="1">
      <c r="A108" s="250"/>
      <c r="B108" s="251"/>
      <c r="C108" s="251"/>
      <c r="D108" s="251"/>
      <c r="E108" s="251"/>
      <c r="F108" s="252"/>
      <c r="G108" s="253"/>
      <c r="H108" s="253"/>
      <c r="I108" s="253"/>
      <c r="J108" s="253"/>
      <c r="K108" s="251"/>
      <c r="L108" s="240"/>
      <c r="M108" s="7"/>
      <c r="N108" s="7"/>
      <c r="O108" s="7"/>
      <c r="P108" s="7"/>
      <c r="Q108" s="7"/>
      <c r="R108" s="7"/>
      <c r="S108" s="7"/>
      <c r="T108" s="7"/>
      <c r="U108" s="9"/>
      <c r="V108" s="7"/>
      <c r="W108" s="7"/>
      <c r="X108" s="7"/>
      <c r="Y108" s="7"/>
      <c r="Z108" s="7"/>
      <c r="AA108" s="7"/>
      <c r="AB108" s="7"/>
      <c r="AC108" s="7"/>
      <c r="AD108" s="7"/>
      <c r="AE108" s="9"/>
      <c r="AF108" s="9"/>
      <c r="AG108" s="7"/>
      <c r="AH108" s="7"/>
      <c r="AI108" s="7"/>
      <c r="AJ108" s="7"/>
      <c r="AK108" s="7"/>
      <c r="AL108" s="7"/>
      <c r="AM108" s="7"/>
      <c r="AN108" s="7"/>
      <c r="AO108" s="7"/>
      <c r="AP108" s="9"/>
      <c r="AQ108" s="7"/>
      <c r="AR108" s="7"/>
      <c r="AS108" s="7"/>
      <c r="AT108" s="7"/>
      <c r="AU108" s="7"/>
      <c r="AV108" s="7"/>
      <c r="AW108" s="7"/>
      <c r="AX108" s="7"/>
      <c r="AY108" s="7"/>
      <c r="AZ108" s="9"/>
      <c r="BA108" s="7"/>
      <c r="BB108" s="7"/>
      <c r="BC108" s="7"/>
      <c r="BD108" s="7"/>
      <c r="BE108" s="7"/>
      <c r="BF108" s="7"/>
      <c r="BG108" s="7"/>
      <c r="BH108" s="7"/>
      <c r="BI108" s="7"/>
      <c r="BJ108" s="9"/>
      <c r="BK108" s="7"/>
      <c r="BL108" s="7"/>
      <c r="BM108" s="7"/>
      <c r="BN108" s="7"/>
      <c r="BO108" s="7"/>
      <c r="BP108" s="7"/>
      <c r="BQ108" s="7"/>
      <c r="BR108" s="7"/>
      <c r="BS108" s="7"/>
      <c r="BT108" s="9"/>
      <c r="BU108" s="7"/>
      <c r="BV108" s="7"/>
      <c r="BW108" s="7"/>
      <c r="BX108" s="7"/>
      <c r="BY108" s="7"/>
      <c r="BZ108" s="7"/>
      <c r="CA108" s="7"/>
      <c r="CB108" s="7"/>
      <c r="CC108" s="7"/>
      <c r="CD108" s="7"/>
      <c r="CE108" s="7"/>
      <c r="CF108" s="7"/>
      <c r="CG108" s="7"/>
      <c r="CH108" s="7"/>
      <c r="CI108" s="7"/>
      <c r="CJ108" s="240"/>
      <c r="CK108" s="240"/>
      <c r="CL108" s="301"/>
      <c r="CM108" s="742" t="s">
        <v>121</v>
      </c>
      <c r="CN108" s="743"/>
      <c r="CO108" s="540"/>
      <c r="CP108" s="541">
        <f>IF(CO107=0,"",CP107/CO6)</f>
        <v>0</v>
      </c>
      <c r="CQ108" s="542"/>
      <c r="CR108" s="541">
        <f>IF(CQ107=0,"",CR107/CQ6)</f>
        <v>0</v>
      </c>
      <c r="CS108" s="542"/>
      <c r="CT108" s="541">
        <f>IF(CS107=0,"",CT107/CS6)</f>
        <v>0</v>
      </c>
      <c r="CU108" s="542"/>
      <c r="CV108" s="541">
        <f>IF(CU107=0,"",CV107/CU6)</f>
        <v>0</v>
      </c>
      <c r="CW108" s="542"/>
      <c r="CX108" s="541" t="str">
        <f>IF(CW107=0,"",CX107/CW6)</f>
        <v/>
      </c>
      <c r="CY108" s="542"/>
      <c r="CZ108" s="541" t="str">
        <f>IF(CY107=0,"",CZ107/CY6)</f>
        <v/>
      </c>
      <c r="DA108" s="542"/>
      <c r="DB108" s="541" t="str">
        <f>IF(DA107=0,"",DB107/DA6)</f>
        <v/>
      </c>
      <c r="DC108" s="542"/>
      <c r="DD108" s="541" t="str">
        <f>IF(DC107=0,"",DD107/DC6)</f>
        <v/>
      </c>
      <c r="DE108" s="542"/>
      <c r="DF108" s="541" t="str">
        <f>IF(DE107=0,"",DF107/DE6)</f>
        <v/>
      </c>
      <c r="DG108" s="542"/>
      <c r="DH108" s="541" t="str">
        <f>IF(DG107=0,"",DH107/DG6)</f>
        <v/>
      </c>
      <c r="DI108" s="542"/>
      <c r="DJ108" s="541" t="str">
        <f>IF(DI107=0,"",DJ107/DI6)</f>
        <v/>
      </c>
      <c r="DK108" s="542"/>
      <c r="DL108" s="543" t="str">
        <f>IF(DK107=0,"",DL107/DK6)</f>
        <v/>
      </c>
      <c r="DM108" s="528"/>
      <c r="DN108" s="544"/>
      <c r="DO108" s="545"/>
      <c r="DP108" s="546"/>
      <c r="DQ108" s="545"/>
      <c r="DR108" s="546"/>
      <c r="DS108" s="545"/>
      <c r="DT108" s="546"/>
      <c r="DU108" s="545"/>
      <c r="DV108" s="546"/>
      <c r="DW108" s="545"/>
      <c r="DX108" s="546"/>
      <c r="DY108" s="545"/>
      <c r="DZ108" s="546"/>
      <c r="EA108" s="545"/>
      <c r="EB108" s="546"/>
      <c r="EC108" s="545"/>
      <c r="ED108" s="546"/>
      <c r="EE108" s="545"/>
      <c r="EF108" s="546"/>
      <c r="EG108" s="545"/>
      <c r="EH108" s="546"/>
      <c r="EI108" s="547"/>
      <c r="EJ108" s="10"/>
      <c r="EK108" s="10"/>
      <c r="EL108" s="10"/>
    </row>
    <row r="109" spans="1:142" ht="20.100000000000001" customHeight="1"/>
    <row r="110" spans="1:142" ht="20.100000000000001" customHeight="1"/>
  </sheetData>
  <sheetProtection password="CC1C" sheet="1" formatCells="0" formatColumns="0" formatRows="0" autoFilter="0"/>
  <protectedRanges>
    <protectedRange sqref="EH3:EI5" name="total attendance"/>
    <protectedRange sqref="A7:CJ106" name="student details"/>
    <protectedRange sqref="A1 I1 K1 B4 E3:E4 I3:I4 K3:K4 G3:G4" name="details 1"/>
    <protectedRange sqref="L3:CI3" name="teacher"/>
    <protectedRange sqref="CO1:DL5" name="attendance"/>
    <protectedRange password="EA02" sqref="CO6:CR6 CS6:DL106 CQ7:CR106 CO7:CO106" name="attendance_1_2_2"/>
    <protectedRange password="EA02" sqref="CP7:CP106" name="details_1_2"/>
  </protectedRanges>
  <mergeCells count="112">
    <mergeCell ref="I6:J6"/>
    <mergeCell ref="N4:O4"/>
    <mergeCell ref="R4:S4"/>
    <mergeCell ref="AD4:AE4"/>
    <mergeCell ref="P4:Q4"/>
    <mergeCell ref="T4:U4"/>
    <mergeCell ref="L1:U1"/>
    <mergeCell ref="V1:AE1"/>
    <mergeCell ref="V3:AE3"/>
    <mergeCell ref="L3:U3"/>
    <mergeCell ref="L4:M4"/>
    <mergeCell ref="BK1:BT1"/>
    <mergeCell ref="E3:F3"/>
    <mergeCell ref="AF1:AP1"/>
    <mergeCell ref="AF4:AF5"/>
    <mergeCell ref="AO3:AP3"/>
    <mergeCell ref="AQ4:AR4"/>
    <mergeCell ref="AM4:AN4"/>
    <mergeCell ref="BO4:BP4"/>
    <mergeCell ref="AK4:AL4"/>
    <mergeCell ref="AG4:AH4"/>
    <mergeCell ref="AQ1:AZ1"/>
    <mergeCell ref="AI3:AJ3"/>
    <mergeCell ref="AK3:AL3"/>
    <mergeCell ref="AQ3:AZ3"/>
    <mergeCell ref="AG3:AH3"/>
    <mergeCell ref="AM3:AN3"/>
    <mergeCell ref="AI4:AJ4"/>
    <mergeCell ref="AU4:AV4"/>
    <mergeCell ref="AY4:AZ4"/>
    <mergeCell ref="DT3:DU4"/>
    <mergeCell ref="A3:D3"/>
    <mergeCell ref="AW4:AX4"/>
    <mergeCell ref="BA4:BB4"/>
    <mergeCell ref="BU4:BU5"/>
    <mergeCell ref="BV4:BV5"/>
    <mergeCell ref="BW4:BW5"/>
    <mergeCell ref="V4:W4"/>
    <mergeCell ref="X4:Y4"/>
    <mergeCell ref="Z4:AA4"/>
    <mergeCell ref="BK3:BT3"/>
    <mergeCell ref="BM4:BN4"/>
    <mergeCell ref="BK4:BL4"/>
    <mergeCell ref="AO4:AP4"/>
    <mergeCell ref="AB4:AC4"/>
    <mergeCell ref="BZ3:CD3"/>
    <mergeCell ref="CB4:CB5"/>
    <mergeCell ref="BA3:BJ3"/>
    <mergeCell ref="AS4:AT4"/>
    <mergeCell ref="CX3:CX4"/>
    <mergeCell ref="C4:D4"/>
    <mergeCell ref="BS4:BT4"/>
    <mergeCell ref="BC4:BD4"/>
    <mergeCell ref="CC4:CC5"/>
    <mergeCell ref="CD4:CD5"/>
    <mergeCell ref="CO1:DL1"/>
    <mergeCell ref="CY3:CY4"/>
    <mergeCell ref="CZ3:CZ4"/>
    <mergeCell ref="DC3:DC4"/>
    <mergeCell ref="CO3:CO4"/>
    <mergeCell ref="CP3:CP4"/>
    <mergeCell ref="CQ3:CQ4"/>
    <mergeCell ref="CV3:CV4"/>
    <mergeCell ref="CR3:CR4"/>
    <mergeCell ref="DD3:DD4"/>
    <mergeCell ref="DJ3:DJ4"/>
    <mergeCell ref="DK3:DK4"/>
    <mergeCell ref="DL3:DL4"/>
    <mergeCell ref="DA3:DA4"/>
    <mergeCell ref="DB3:DB4"/>
    <mergeCell ref="DE3:DE4"/>
    <mergeCell ref="DG3:DG4"/>
    <mergeCell ref="DH3:DH4"/>
    <mergeCell ref="BU1:BY1"/>
    <mergeCell ref="BG4:BH4"/>
    <mergeCell ref="BI4:BJ4"/>
    <mergeCell ref="BE4:BF4"/>
    <mergeCell ref="BQ4:BR4"/>
    <mergeCell ref="BU3:BY3"/>
    <mergeCell ref="BA1:BJ1"/>
    <mergeCell ref="BZ4:BZ5"/>
    <mergeCell ref="DP3:DQ4"/>
    <mergeCell ref="CU3:CU4"/>
    <mergeCell ref="CE1:CI1"/>
    <mergeCell ref="CE3:CI3"/>
    <mergeCell ref="DN1:EI1"/>
    <mergeCell ref="DV3:DW4"/>
    <mergeCell ref="DX3:DY4"/>
    <mergeCell ref="EH3:EI4"/>
    <mergeCell ref="DZ3:EA4"/>
    <mergeCell ref="EF3:EG4"/>
    <mergeCell ref="ED3:EE4"/>
    <mergeCell ref="EB3:EC4"/>
    <mergeCell ref="CA4:CA5"/>
    <mergeCell ref="BX4:BX5"/>
    <mergeCell ref="BY4:BY5"/>
    <mergeCell ref="BZ1:CD1"/>
    <mergeCell ref="DR3:DS4"/>
    <mergeCell ref="CW3:CW4"/>
    <mergeCell ref="CM108:CN108"/>
    <mergeCell ref="CM6:CN6"/>
    <mergeCell ref="CM107:CN107"/>
    <mergeCell ref="CE4:CE5"/>
    <mergeCell ref="CF4:CF5"/>
    <mergeCell ref="CG4:CG5"/>
    <mergeCell ref="CH4:CH5"/>
    <mergeCell ref="CI4:CI5"/>
    <mergeCell ref="DI3:DI4"/>
    <mergeCell ref="DF3:DF4"/>
    <mergeCell ref="CS3:CS4"/>
    <mergeCell ref="CT3:CT4"/>
    <mergeCell ref="DN3:DO4"/>
  </mergeCells>
  <phoneticPr fontId="0" type="noConversion"/>
  <conditionalFormatting sqref="AF3">
    <cfRule type="containsText" dxfId="1056" priority="1892" operator="containsText" text="NA">
      <formula>NOT(ISERROR(SEARCH("NA",AF3)))</formula>
    </cfRule>
  </conditionalFormatting>
  <conditionalFormatting sqref="EH3 DN3 DP3 DR3 DT3 DV3 DZ3 DX3 EB3 EF3 DN5:EI5 ED3 CO3:DL3 CO5:DL5 CM6">
    <cfRule type="cellIs" dxfId="1055" priority="434" stopIfTrue="1" operator="equal">
      <formula>0</formula>
    </cfRule>
  </conditionalFormatting>
  <conditionalFormatting sqref="CM7:CN39 A3 H1 H3:I3">
    <cfRule type="cellIs" dxfId="1054" priority="1076" operator="equal">
      <formula>0</formula>
    </cfRule>
  </conditionalFormatting>
  <conditionalFormatting sqref="A3 H1 H3:I3">
    <cfRule type="containsText" dxfId="1053" priority="316" stopIfTrue="1" operator="containsText" text="f'k{kk foHkkx jktLFkku">
      <formula>NOT(ISERROR(SEARCH("f'k{kk foHkkx jktLFkku",A1)))</formula>
    </cfRule>
    <cfRule type="containsText" dxfId="1052" priority="317" stopIfTrue="1" operator="containsText" text="iw.kkZad">
      <formula>NOT(ISERROR(SEARCH("iw.kkZad",A1)))</formula>
    </cfRule>
  </conditionalFormatting>
  <conditionalFormatting sqref="A3 H1 H3:I3">
    <cfRule type="containsText" dxfId="1051" priority="315" stopIfTrue="1" operator="containsText" text="dsoy jktdh; fo|ky;ksa esa iz;ksx gsrq fu%'kqYd">
      <formula>NOT(ISERROR(SEARCH("dsoy jktdh; fo|ky;ksa esa iz;ksx gsrq fu%'kqYd",A1)))</formula>
    </cfRule>
  </conditionalFormatting>
  <conditionalFormatting sqref="AF6:AF56">
    <cfRule type="containsText" dxfId="1050" priority="297" stopIfTrue="1" operator="containsText" text="u">
      <formula>NOT(ISERROR(SEARCH("u",AF6)))</formula>
    </cfRule>
    <cfRule type="containsText" dxfId="1049" priority="298" stopIfTrue="1" operator="containsText" text="s">
      <formula>NOT(ISERROR(SEARCH("s",AF6)))</formula>
    </cfRule>
  </conditionalFormatting>
  <conditionalFormatting sqref="AF6:AF56">
    <cfRule type="containsText" dxfId="1048" priority="295" stopIfTrue="1" operator="containsText" text="u">
      <formula>NOT(ISERROR(SEARCH("u",AF6)))</formula>
    </cfRule>
    <cfRule type="containsText" dxfId="1047" priority="296" stopIfTrue="1" operator="containsText" text="s">
      <formula>NOT(ISERROR(SEARCH("s",AF6)))</formula>
    </cfRule>
  </conditionalFormatting>
  <conditionalFormatting sqref="AF6:AF56">
    <cfRule type="containsText" dxfId="1046" priority="293" stopIfTrue="1" operator="containsText" text="u">
      <formula>NOT(ISERROR(SEARCH("u",AF6)))</formula>
    </cfRule>
    <cfRule type="containsText" dxfId="1045" priority="294" stopIfTrue="1" operator="containsText" text="s">
      <formula>NOT(ISERROR(SEARCH("s",AF6)))</formula>
    </cfRule>
  </conditionalFormatting>
  <conditionalFormatting sqref="AF6:AF56">
    <cfRule type="containsText" dxfId="1044" priority="290" stopIfTrue="1" operator="containsText" text="sd">
      <formula>NOT(ISERROR(SEARCH("sd",AF6)))</formula>
    </cfRule>
    <cfRule type="containsText" dxfId="1043" priority="291" stopIfTrue="1" operator="containsText" text="p">
      <formula>NOT(ISERROR(SEARCH("p",AF6)))</formula>
    </cfRule>
    <cfRule type="containsText" dxfId="1042" priority="292" stopIfTrue="1" operator="containsText" text="g">
      <formula>NOT(ISERROR(SEARCH("g",AF6)))</formula>
    </cfRule>
  </conditionalFormatting>
  <conditionalFormatting sqref="AF22:AF106">
    <cfRule type="containsText" dxfId="1041" priority="222" stopIfTrue="1" operator="containsText" text="u">
      <formula>NOT(ISERROR(SEARCH("u",AF22)))</formula>
    </cfRule>
    <cfRule type="containsText" dxfId="1040" priority="223" stopIfTrue="1" operator="containsText" text="s">
      <formula>NOT(ISERROR(SEARCH("s",AF22)))</formula>
    </cfRule>
  </conditionalFormatting>
  <conditionalFormatting sqref="AF22:AF106">
    <cfRule type="containsText" dxfId="1039" priority="220" stopIfTrue="1" operator="containsText" text="u">
      <formula>NOT(ISERROR(SEARCH("u",AF22)))</formula>
    </cfRule>
    <cfRule type="containsText" dxfId="1038" priority="221" stopIfTrue="1" operator="containsText" text="s">
      <formula>NOT(ISERROR(SEARCH("s",AF22)))</formula>
    </cfRule>
  </conditionalFormatting>
  <conditionalFormatting sqref="AF22:AF106">
    <cfRule type="containsText" dxfId="1037" priority="218" stopIfTrue="1" operator="containsText" text="u">
      <formula>NOT(ISERROR(SEARCH("u",AF22)))</formula>
    </cfRule>
    <cfRule type="containsText" dxfId="1036" priority="219" stopIfTrue="1" operator="containsText" text="s">
      <formula>NOT(ISERROR(SEARCH("s",AF22)))</formula>
    </cfRule>
  </conditionalFormatting>
  <conditionalFormatting sqref="AF22:AF106">
    <cfRule type="containsText" dxfId="1035" priority="215" stopIfTrue="1" operator="containsText" text="sd">
      <formula>NOT(ISERROR(SEARCH("sd",AF22)))</formula>
    </cfRule>
    <cfRule type="containsText" dxfId="1034" priority="216" stopIfTrue="1" operator="containsText" text="p">
      <formula>NOT(ISERROR(SEARCH("p",AF22)))</formula>
    </cfRule>
    <cfRule type="containsText" dxfId="1033" priority="217" stopIfTrue="1" operator="containsText" text="g">
      <formula>NOT(ISERROR(SEARCH("g",AF22)))</formula>
    </cfRule>
  </conditionalFormatting>
  <conditionalFormatting sqref="DE6:DF6">
    <cfRule type="cellIs" dxfId="1032" priority="52" stopIfTrue="1" operator="equal">
      <formula>0</formula>
    </cfRule>
  </conditionalFormatting>
  <conditionalFormatting sqref="DE6:DF6">
    <cfRule type="cellIs" dxfId="1031" priority="51" stopIfTrue="1" operator="equal">
      <formula>0</formula>
    </cfRule>
  </conditionalFormatting>
  <conditionalFormatting sqref="DE6:DF6">
    <cfRule type="cellIs" dxfId="1030" priority="50" stopIfTrue="1" operator="equal">
      <formula>0</formula>
    </cfRule>
  </conditionalFormatting>
  <conditionalFormatting sqref="DE6:DF6">
    <cfRule type="cellIs" dxfId="1029" priority="49" stopIfTrue="1" operator="equal">
      <formula>0</formula>
    </cfRule>
  </conditionalFormatting>
  <conditionalFormatting sqref="DG6:DH6">
    <cfRule type="cellIs" dxfId="1028" priority="48" stopIfTrue="1" operator="equal">
      <formula>0</formula>
    </cfRule>
  </conditionalFormatting>
  <conditionalFormatting sqref="DG6:DH6">
    <cfRule type="cellIs" dxfId="1027" priority="47" stopIfTrue="1" operator="equal">
      <formula>0</formula>
    </cfRule>
  </conditionalFormatting>
  <conditionalFormatting sqref="DG6:DH6">
    <cfRule type="cellIs" dxfId="1026" priority="46" stopIfTrue="1" operator="equal">
      <formula>0</formula>
    </cfRule>
  </conditionalFormatting>
  <conditionalFormatting sqref="DG6:DH6">
    <cfRule type="cellIs" dxfId="1025" priority="45" stopIfTrue="1" operator="equal">
      <formula>0</formula>
    </cfRule>
  </conditionalFormatting>
  <conditionalFormatting sqref="DG6:DH6">
    <cfRule type="cellIs" dxfId="1024" priority="44" stopIfTrue="1" operator="equal">
      <formula>0</formula>
    </cfRule>
  </conditionalFormatting>
  <conditionalFormatting sqref="DG6:DH6">
    <cfRule type="cellIs" dxfId="1023" priority="43" stopIfTrue="1" operator="equal">
      <formula>0</formula>
    </cfRule>
  </conditionalFormatting>
  <conditionalFormatting sqref="DG6:DH6">
    <cfRule type="cellIs" dxfId="1022" priority="42" stopIfTrue="1" operator="equal">
      <formula>0</formula>
    </cfRule>
  </conditionalFormatting>
  <conditionalFormatting sqref="DG6:DH6">
    <cfRule type="cellIs" dxfId="1021" priority="41" stopIfTrue="1" operator="equal">
      <formula>0</formula>
    </cfRule>
  </conditionalFormatting>
  <conditionalFormatting sqref="DG6:DH6">
    <cfRule type="cellIs" dxfId="1020" priority="40" stopIfTrue="1" operator="equal">
      <formula>0</formula>
    </cfRule>
  </conditionalFormatting>
  <conditionalFormatting sqref="DG6:DH6">
    <cfRule type="cellIs" dxfId="1019" priority="39" stopIfTrue="1" operator="equal">
      <formula>0</formula>
    </cfRule>
  </conditionalFormatting>
  <conditionalFormatting sqref="DG6:DH6">
    <cfRule type="cellIs" dxfId="1018" priority="38" stopIfTrue="1" operator="equal">
      <formula>0</formula>
    </cfRule>
  </conditionalFormatting>
  <conditionalFormatting sqref="DG6:DH6">
    <cfRule type="cellIs" dxfId="1017" priority="37" stopIfTrue="1" operator="equal">
      <formula>0</formula>
    </cfRule>
  </conditionalFormatting>
  <conditionalFormatting sqref="DG6:DH6">
    <cfRule type="cellIs" dxfId="1016" priority="36" stopIfTrue="1" operator="equal">
      <formula>0</formula>
    </cfRule>
  </conditionalFormatting>
  <conditionalFormatting sqref="DG6:DH6">
    <cfRule type="cellIs" dxfId="1015" priority="35" stopIfTrue="1" operator="equal">
      <formula>0</formula>
    </cfRule>
  </conditionalFormatting>
  <conditionalFormatting sqref="DG6:DH6">
    <cfRule type="cellIs" dxfId="1014" priority="34" stopIfTrue="1" operator="equal">
      <formula>0</formula>
    </cfRule>
  </conditionalFormatting>
  <conditionalFormatting sqref="DG6:DH6">
    <cfRule type="cellIs" dxfId="1013" priority="33" stopIfTrue="1" operator="equal">
      <formula>0</formula>
    </cfRule>
  </conditionalFormatting>
  <conditionalFormatting sqref="DI6:DJ6">
    <cfRule type="cellIs" dxfId="1012" priority="32" stopIfTrue="1" operator="equal">
      <formula>0</formula>
    </cfRule>
  </conditionalFormatting>
  <conditionalFormatting sqref="DI6:DJ6">
    <cfRule type="cellIs" dxfId="1011" priority="31" stopIfTrue="1" operator="equal">
      <formula>0</formula>
    </cfRule>
  </conditionalFormatting>
  <conditionalFormatting sqref="DI6:DJ6">
    <cfRule type="cellIs" dxfId="1010" priority="30" stopIfTrue="1" operator="equal">
      <formula>0</formula>
    </cfRule>
  </conditionalFormatting>
  <conditionalFormatting sqref="DI6:DJ6">
    <cfRule type="cellIs" dxfId="1009" priority="29" stopIfTrue="1" operator="equal">
      <formula>0</formula>
    </cfRule>
  </conditionalFormatting>
  <conditionalFormatting sqref="DI6:DJ6">
    <cfRule type="cellIs" dxfId="1008" priority="28" stopIfTrue="1" operator="equal">
      <formula>0</formula>
    </cfRule>
  </conditionalFormatting>
  <conditionalFormatting sqref="DI6:DJ6">
    <cfRule type="cellIs" dxfId="1007" priority="27" stopIfTrue="1" operator="equal">
      <formula>0</formula>
    </cfRule>
  </conditionalFormatting>
  <conditionalFormatting sqref="DI6:DJ6">
    <cfRule type="cellIs" dxfId="1006" priority="26" stopIfTrue="1" operator="equal">
      <formula>0</formula>
    </cfRule>
  </conditionalFormatting>
  <conditionalFormatting sqref="DI6:DJ6">
    <cfRule type="cellIs" dxfId="1005" priority="25" stopIfTrue="1" operator="equal">
      <formula>0</formula>
    </cfRule>
  </conditionalFormatting>
  <conditionalFormatting sqref="DI6:DJ6">
    <cfRule type="cellIs" dxfId="1004" priority="24" stopIfTrue="1" operator="equal">
      <formula>0</formula>
    </cfRule>
  </conditionalFormatting>
  <conditionalFormatting sqref="DI6:DJ6">
    <cfRule type="cellIs" dxfId="1003" priority="23" stopIfTrue="1" operator="equal">
      <formula>0</formula>
    </cfRule>
  </conditionalFormatting>
  <conditionalFormatting sqref="DI6:DJ6">
    <cfRule type="cellIs" dxfId="1002" priority="22" stopIfTrue="1" operator="equal">
      <formula>0</formula>
    </cfRule>
  </conditionalFormatting>
  <conditionalFormatting sqref="DI6:DJ6">
    <cfRule type="cellIs" dxfId="1001" priority="21" stopIfTrue="1" operator="equal">
      <formula>0</formula>
    </cfRule>
  </conditionalFormatting>
  <conditionalFormatting sqref="DI6:DJ6">
    <cfRule type="cellIs" dxfId="1000" priority="20" stopIfTrue="1" operator="equal">
      <formula>0</formula>
    </cfRule>
  </conditionalFormatting>
  <conditionalFormatting sqref="DI6:DJ6">
    <cfRule type="cellIs" dxfId="999" priority="19" stopIfTrue="1" operator="equal">
      <formula>0</formula>
    </cfRule>
  </conditionalFormatting>
  <conditionalFormatting sqref="DI6:DJ6">
    <cfRule type="cellIs" dxfId="998" priority="18" stopIfTrue="1" operator="equal">
      <formula>0</formula>
    </cfRule>
  </conditionalFormatting>
  <conditionalFormatting sqref="DI6:DJ6">
    <cfRule type="cellIs" dxfId="997" priority="17" stopIfTrue="1" operator="equal">
      <formula>0</formula>
    </cfRule>
  </conditionalFormatting>
  <conditionalFormatting sqref="DK6:DL6">
    <cfRule type="cellIs" dxfId="996" priority="16" stopIfTrue="1" operator="equal">
      <formula>0</formula>
    </cfRule>
  </conditionalFormatting>
  <conditionalFormatting sqref="DK6:DL6">
    <cfRule type="cellIs" dxfId="995" priority="15" stopIfTrue="1" operator="equal">
      <formula>0</formula>
    </cfRule>
  </conditionalFormatting>
  <conditionalFormatting sqref="DK6:DL6">
    <cfRule type="cellIs" dxfId="994" priority="14" stopIfTrue="1" operator="equal">
      <formula>0</formula>
    </cfRule>
  </conditionalFormatting>
  <conditionalFormatting sqref="DK6:DL6">
    <cfRule type="cellIs" dxfId="993" priority="13" stopIfTrue="1" operator="equal">
      <formula>0</formula>
    </cfRule>
  </conditionalFormatting>
  <conditionalFormatting sqref="DK6:DL6">
    <cfRule type="cellIs" dxfId="992" priority="12" stopIfTrue="1" operator="equal">
      <formula>0</formula>
    </cfRule>
  </conditionalFormatting>
  <conditionalFormatting sqref="DK6:DL6">
    <cfRule type="cellIs" dxfId="991" priority="11" stopIfTrue="1" operator="equal">
      <formula>0</formula>
    </cfRule>
  </conditionalFormatting>
  <conditionalFormatting sqref="DK6:DL6">
    <cfRule type="cellIs" dxfId="990" priority="10" stopIfTrue="1" operator="equal">
      <formula>0</formula>
    </cfRule>
  </conditionalFormatting>
  <conditionalFormatting sqref="DK6:DL6">
    <cfRule type="cellIs" dxfId="989" priority="9" stopIfTrue="1" operator="equal">
      <formula>0</formula>
    </cfRule>
  </conditionalFormatting>
  <conditionalFormatting sqref="DK6:DL6">
    <cfRule type="cellIs" dxfId="988" priority="8" stopIfTrue="1" operator="equal">
      <formula>0</formula>
    </cfRule>
  </conditionalFormatting>
  <conditionalFormatting sqref="DK6:DL6">
    <cfRule type="cellIs" dxfId="987" priority="7" stopIfTrue="1" operator="equal">
      <formula>0</formula>
    </cfRule>
  </conditionalFormatting>
  <conditionalFormatting sqref="DK6:DL6">
    <cfRule type="cellIs" dxfId="986" priority="6" stopIfTrue="1" operator="equal">
      <formula>0</formula>
    </cfRule>
  </conditionalFormatting>
  <conditionalFormatting sqref="DK6:DL6">
    <cfRule type="cellIs" dxfId="985" priority="5" stopIfTrue="1" operator="equal">
      <formula>0</formula>
    </cfRule>
  </conditionalFormatting>
  <conditionalFormatting sqref="DK6:DL6">
    <cfRule type="cellIs" dxfId="984" priority="4" stopIfTrue="1" operator="equal">
      <formula>0</formula>
    </cfRule>
  </conditionalFormatting>
  <conditionalFormatting sqref="DK6:DL6">
    <cfRule type="cellIs" dxfId="983" priority="3" stopIfTrue="1" operator="equal">
      <formula>0</formula>
    </cfRule>
  </conditionalFormatting>
  <conditionalFormatting sqref="DK6:DL6">
    <cfRule type="cellIs" dxfId="982" priority="2" stopIfTrue="1" operator="equal">
      <formula>0</formula>
    </cfRule>
  </conditionalFormatting>
  <conditionalFormatting sqref="DK6:DL6">
    <cfRule type="cellIs" dxfId="981" priority="1" stopIfTrue="1" operator="equal">
      <formula>0</formula>
    </cfRule>
  </conditionalFormatting>
  <conditionalFormatting sqref="CW6:CX6">
    <cfRule type="cellIs" dxfId="980" priority="108" stopIfTrue="1" operator="equal">
      <formula>0</formula>
    </cfRule>
  </conditionalFormatting>
  <conditionalFormatting sqref="CW6:CX6">
    <cfRule type="cellIs" dxfId="979" priority="107" stopIfTrue="1" operator="equal">
      <formula>0</formula>
    </cfRule>
  </conditionalFormatting>
  <conditionalFormatting sqref="CW6:CX6">
    <cfRule type="cellIs" dxfId="978" priority="106" stopIfTrue="1" operator="equal">
      <formula>0</formula>
    </cfRule>
  </conditionalFormatting>
  <conditionalFormatting sqref="CW6:CX6">
    <cfRule type="cellIs" dxfId="977" priority="105" stopIfTrue="1" operator="equal">
      <formula>0</formula>
    </cfRule>
  </conditionalFormatting>
  <conditionalFormatting sqref="CW6:CX6">
    <cfRule type="cellIs" dxfId="976" priority="104" stopIfTrue="1" operator="equal">
      <formula>0</formula>
    </cfRule>
  </conditionalFormatting>
  <conditionalFormatting sqref="CW6:CX6">
    <cfRule type="cellIs" dxfId="975" priority="103" stopIfTrue="1" operator="equal">
      <formula>0</formula>
    </cfRule>
  </conditionalFormatting>
  <conditionalFormatting sqref="CW6:CX6">
    <cfRule type="cellIs" dxfId="974" priority="102" stopIfTrue="1" operator="equal">
      <formula>0</formula>
    </cfRule>
  </conditionalFormatting>
  <conditionalFormatting sqref="CW6:CX6">
    <cfRule type="cellIs" dxfId="973" priority="101" stopIfTrue="1" operator="equal">
      <formula>0</formula>
    </cfRule>
  </conditionalFormatting>
  <conditionalFormatting sqref="CW6:CX6">
    <cfRule type="cellIs" dxfId="972" priority="100" stopIfTrue="1" operator="equal">
      <formula>0</formula>
    </cfRule>
  </conditionalFormatting>
  <conditionalFormatting sqref="CW6:CX6">
    <cfRule type="cellIs" dxfId="971" priority="99" stopIfTrue="1" operator="equal">
      <formula>0</formula>
    </cfRule>
  </conditionalFormatting>
  <conditionalFormatting sqref="CW6:CX6">
    <cfRule type="cellIs" dxfId="970" priority="98" stopIfTrue="1" operator="equal">
      <formula>0</formula>
    </cfRule>
  </conditionalFormatting>
  <conditionalFormatting sqref="CW6:CX6">
    <cfRule type="cellIs" dxfId="969" priority="97" stopIfTrue="1" operator="equal">
      <formula>0</formula>
    </cfRule>
  </conditionalFormatting>
  <conditionalFormatting sqref="CY6:CZ6">
    <cfRule type="cellIs" dxfId="968" priority="96" stopIfTrue="1" operator="equal">
      <formula>0</formula>
    </cfRule>
  </conditionalFormatting>
  <conditionalFormatting sqref="CY6:CZ6">
    <cfRule type="cellIs" dxfId="967" priority="95" stopIfTrue="1" operator="equal">
      <formula>0</formula>
    </cfRule>
  </conditionalFormatting>
  <conditionalFormatting sqref="CY6:CZ6">
    <cfRule type="cellIs" dxfId="966" priority="94" stopIfTrue="1" operator="equal">
      <formula>0</formula>
    </cfRule>
  </conditionalFormatting>
  <conditionalFormatting sqref="CY6:CZ6">
    <cfRule type="cellIs" dxfId="965" priority="93" stopIfTrue="1" operator="equal">
      <formula>0</formula>
    </cfRule>
  </conditionalFormatting>
  <conditionalFormatting sqref="CY6:CZ6">
    <cfRule type="cellIs" dxfId="964" priority="92" stopIfTrue="1" operator="equal">
      <formula>0</formula>
    </cfRule>
  </conditionalFormatting>
  <conditionalFormatting sqref="CY6:CZ6">
    <cfRule type="cellIs" dxfId="963" priority="91" stopIfTrue="1" operator="equal">
      <formula>0</formula>
    </cfRule>
  </conditionalFormatting>
  <conditionalFormatting sqref="CY6:CZ6">
    <cfRule type="cellIs" dxfId="962" priority="90" stopIfTrue="1" operator="equal">
      <formula>0</formula>
    </cfRule>
  </conditionalFormatting>
  <conditionalFormatting sqref="CY6:CZ6">
    <cfRule type="cellIs" dxfId="961" priority="89" stopIfTrue="1" operator="equal">
      <formula>0</formula>
    </cfRule>
  </conditionalFormatting>
  <conditionalFormatting sqref="CY6:CZ6">
    <cfRule type="cellIs" dxfId="960" priority="88" stopIfTrue="1" operator="equal">
      <formula>0</formula>
    </cfRule>
  </conditionalFormatting>
  <conditionalFormatting sqref="CY6:CZ6">
    <cfRule type="cellIs" dxfId="959" priority="87" stopIfTrue="1" operator="equal">
      <formula>0</formula>
    </cfRule>
  </conditionalFormatting>
  <conditionalFormatting sqref="CY6:CZ6">
    <cfRule type="cellIs" dxfId="958" priority="86" stopIfTrue="1" operator="equal">
      <formula>0</formula>
    </cfRule>
  </conditionalFormatting>
  <conditionalFormatting sqref="CY6:CZ6">
    <cfRule type="cellIs" dxfId="957" priority="85" stopIfTrue="1" operator="equal">
      <formula>0</formula>
    </cfRule>
  </conditionalFormatting>
  <conditionalFormatting sqref="CY6:CZ6">
    <cfRule type="cellIs" dxfId="956" priority="84" stopIfTrue="1" operator="equal">
      <formula>0</formula>
    </cfRule>
  </conditionalFormatting>
  <conditionalFormatting sqref="CY6:CZ6">
    <cfRule type="cellIs" dxfId="955" priority="83" stopIfTrue="1" operator="equal">
      <formula>0</formula>
    </cfRule>
  </conditionalFormatting>
  <conditionalFormatting sqref="CY6:CZ6">
    <cfRule type="cellIs" dxfId="954" priority="82" stopIfTrue="1" operator="equal">
      <formula>0</formula>
    </cfRule>
  </conditionalFormatting>
  <conditionalFormatting sqref="CY6:CZ6">
    <cfRule type="cellIs" dxfId="953" priority="81" stopIfTrue="1" operator="equal">
      <formula>0</formula>
    </cfRule>
  </conditionalFormatting>
  <conditionalFormatting sqref="DA6:DD6">
    <cfRule type="cellIs" dxfId="952" priority="80" stopIfTrue="1" operator="equal">
      <formula>0</formula>
    </cfRule>
  </conditionalFormatting>
  <conditionalFormatting sqref="DA6:DD6">
    <cfRule type="cellIs" dxfId="951" priority="79" stopIfTrue="1" operator="equal">
      <formula>0</formula>
    </cfRule>
  </conditionalFormatting>
  <conditionalFormatting sqref="DA6:DD6">
    <cfRule type="cellIs" dxfId="950" priority="78" stopIfTrue="1" operator="equal">
      <formula>0</formula>
    </cfRule>
  </conditionalFormatting>
  <conditionalFormatting sqref="DA6:DD6">
    <cfRule type="cellIs" dxfId="949" priority="77" stopIfTrue="1" operator="equal">
      <formula>0</formula>
    </cfRule>
  </conditionalFormatting>
  <conditionalFormatting sqref="DA6:DD6">
    <cfRule type="cellIs" dxfId="948" priority="76" stopIfTrue="1" operator="equal">
      <formula>0</formula>
    </cfRule>
  </conditionalFormatting>
  <conditionalFormatting sqref="DA6:DD6">
    <cfRule type="cellIs" dxfId="947" priority="75" stopIfTrue="1" operator="equal">
      <formula>0</formula>
    </cfRule>
  </conditionalFormatting>
  <conditionalFormatting sqref="DA6:DD6">
    <cfRule type="cellIs" dxfId="946" priority="74" stopIfTrue="1" operator="equal">
      <formula>0</formula>
    </cfRule>
  </conditionalFormatting>
  <conditionalFormatting sqref="DA6:DD6">
    <cfRule type="cellIs" dxfId="945" priority="73" stopIfTrue="1" operator="equal">
      <formula>0</formula>
    </cfRule>
  </conditionalFormatting>
  <conditionalFormatting sqref="DA6:DD6">
    <cfRule type="cellIs" dxfId="944" priority="72" stopIfTrue="1" operator="equal">
      <formula>0</formula>
    </cfRule>
  </conditionalFormatting>
  <conditionalFormatting sqref="DA6:DD6">
    <cfRule type="cellIs" dxfId="943" priority="71" stopIfTrue="1" operator="equal">
      <formula>0</formula>
    </cfRule>
  </conditionalFormatting>
  <conditionalFormatting sqref="DA6:DD6">
    <cfRule type="cellIs" dxfId="942" priority="70" stopIfTrue="1" operator="equal">
      <formula>0</formula>
    </cfRule>
  </conditionalFormatting>
  <conditionalFormatting sqref="DA6:DD6">
    <cfRule type="cellIs" dxfId="941" priority="69" stopIfTrue="1" operator="equal">
      <formula>0</formula>
    </cfRule>
  </conditionalFormatting>
  <conditionalFormatting sqref="DA6:DD6">
    <cfRule type="cellIs" dxfId="940" priority="68" stopIfTrue="1" operator="equal">
      <formula>0</formula>
    </cfRule>
  </conditionalFormatting>
  <conditionalFormatting sqref="DA6:DD6">
    <cfRule type="cellIs" dxfId="939" priority="67" stopIfTrue="1" operator="equal">
      <formula>0</formula>
    </cfRule>
  </conditionalFormatting>
  <conditionalFormatting sqref="DA6:DD6">
    <cfRule type="cellIs" dxfId="938" priority="66" stopIfTrue="1" operator="equal">
      <formula>0</formula>
    </cfRule>
  </conditionalFormatting>
  <conditionalFormatting sqref="DA6:DD6">
    <cfRule type="cellIs" dxfId="937" priority="65" stopIfTrue="1" operator="equal">
      <formula>0</formula>
    </cfRule>
  </conditionalFormatting>
  <conditionalFormatting sqref="DE6:DF6">
    <cfRule type="cellIs" dxfId="936" priority="64" stopIfTrue="1" operator="equal">
      <formula>0</formula>
    </cfRule>
  </conditionalFormatting>
  <conditionalFormatting sqref="DE6:DF6">
    <cfRule type="cellIs" dxfId="935" priority="63" stopIfTrue="1" operator="equal">
      <formula>0</formula>
    </cfRule>
  </conditionalFormatting>
  <conditionalFormatting sqref="DE6:DF6">
    <cfRule type="cellIs" dxfId="934" priority="62" stopIfTrue="1" operator="equal">
      <formula>0</formula>
    </cfRule>
  </conditionalFormatting>
  <conditionalFormatting sqref="DE6:DF6">
    <cfRule type="cellIs" dxfId="933" priority="61" stopIfTrue="1" operator="equal">
      <formula>0</formula>
    </cfRule>
  </conditionalFormatting>
  <conditionalFormatting sqref="DM6:EI6 DM7:DM106">
    <cfRule type="cellIs" dxfId="932" priority="162" stopIfTrue="1" operator="equal">
      <formula>0</formula>
    </cfRule>
  </conditionalFormatting>
  <conditionalFormatting sqref="DM6:EI6 DM7:DM106">
    <cfRule type="cellIs" dxfId="931" priority="161" stopIfTrue="1" operator="equal">
      <formula>0</formula>
    </cfRule>
  </conditionalFormatting>
  <conditionalFormatting sqref="CO6:CP6">
    <cfRule type="cellIs" dxfId="930" priority="160" stopIfTrue="1" operator="equal">
      <formula>0</formula>
    </cfRule>
  </conditionalFormatting>
  <conditionalFormatting sqref="CO6:CP6">
    <cfRule type="cellIs" dxfId="929" priority="159" stopIfTrue="1" operator="equal">
      <formula>0</formula>
    </cfRule>
  </conditionalFormatting>
  <conditionalFormatting sqref="CO6:CP6">
    <cfRule type="cellIs" dxfId="928" priority="158" stopIfTrue="1" operator="equal">
      <formula>0</formula>
    </cfRule>
  </conditionalFormatting>
  <conditionalFormatting sqref="CO6:CP6">
    <cfRule type="cellIs" dxfId="927" priority="157" stopIfTrue="1" operator="equal">
      <formula>0</formula>
    </cfRule>
  </conditionalFormatting>
  <conditionalFormatting sqref="CO6:CP6">
    <cfRule type="cellIs" dxfId="926" priority="156" stopIfTrue="1" operator="equal">
      <formula>0</formula>
    </cfRule>
  </conditionalFormatting>
  <conditionalFormatting sqref="CO6:CP6">
    <cfRule type="cellIs" dxfId="925" priority="155" stopIfTrue="1" operator="equal">
      <formula>0</formula>
    </cfRule>
  </conditionalFormatting>
  <conditionalFormatting sqref="CO6:CP6">
    <cfRule type="cellIs" dxfId="924" priority="154" stopIfTrue="1" operator="equal">
      <formula>0</formula>
    </cfRule>
  </conditionalFormatting>
  <conditionalFormatting sqref="CO6:CP6">
    <cfRule type="cellIs" dxfId="923" priority="153" stopIfTrue="1" operator="equal">
      <formula>0</formula>
    </cfRule>
  </conditionalFormatting>
  <conditionalFormatting sqref="CO6:CP6">
    <cfRule type="cellIs" dxfId="922" priority="152" stopIfTrue="1" operator="equal">
      <formula>0</formula>
    </cfRule>
  </conditionalFormatting>
  <conditionalFormatting sqref="CO6:CP6">
    <cfRule type="cellIs" dxfId="921" priority="151" stopIfTrue="1" operator="equal">
      <formula>0</formula>
    </cfRule>
  </conditionalFormatting>
  <conditionalFormatting sqref="CO6:CP6">
    <cfRule type="cellIs" dxfId="920" priority="150" stopIfTrue="1" operator="equal">
      <formula>0</formula>
    </cfRule>
  </conditionalFormatting>
  <conditionalFormatting sqref="CO6:CP6">
    <cfRule type="cellIs" dxfId="919" priority="149" stopIfTrue="1" operator="equal">
      <formula>0</formula>
    </cfRule>
  </conditionalFormatting>
  <conditionalFormatting sqref="CO6:CP6">
    <cfRule type="cellIs" dxfId="918" priority="148" stopIfTrue="1" operator="equal">
      <formula>0</formula>
    </cfRule>
  </conditionalFormatting>
  <conditionalFormatting sqref="CO6:CP6">
    <cfRule type="cellIs" dxfId="917" priority="147" stopIfTrue="1" operator="equal">
      <formula>0</formula>
    </cfRule>
  </conditionalFormatting>
  <conditionalFormatting sqref="CO6:CP6">
    <cfRule type="cellIs" dxfId="916" priority="146" stopIfTrue="1" operator="equal">
      <formula>0</formula>
    </cfRule>
  </conditionalFormatting>
  <conditionalFormatting sqref="CO6:CP6">
    <cfRule type="cellIs" dxfId="915" priority="145" stopIfTrue="1" operator="equal">
      <formula>0</formula>
    </cfRule>
  </conditionalFormatting>
  <conditionalFormatting sqref="CQ6:CR6">
    <cfRule type="cellIs" dxfId="914" priority="144" stopIfTrue="1" operator="equal">
      <formula>0</formula>
    </cfRule>
  </conditionalFormatting>
  <conditionalFormatting sqref="CQ6:CR6">
    <cfRule type="cellIs" dxfId="913" priority="143" stopIfTrue="1" operator="equal">
      <formula>0</formula>
    </cfRule>
  </conditionalFormatting>
  <conditionalFormatting sqref="CQ6:CR6">
    <cfRule type="cellIs" dxfId="912" priority="142" stopIfTrue="1" operator="equal">
      <formula>0</formula>
    </cfRule>
  </conditionalFormatting>
  <conditionalFormatting sqref="CQ6:CR6">
    <cfRule type="cellIs" dxfId="911" priority="141" stopIfTrue="1" operator="equal">
      <formula>0</formula>
    </cfRule>
  </conditionalFormatting>
  <conditionalFormatting sqref="CQ6:CR6">
    <cfRule type="cellIs" dxfId="910" priority="140" stopIfTrue="1" operator="equal">
      <formula>0</formula>
    </cfRule>
  </conditionalFormatting>
  <conditionalFormatting sqref="CQ6:CR6">
    <cfRule type="cellIs" dxfId="909" priority="139" stopIfTrue="1" operator="equal">
      <formula>0</formula>
    </cfRule>
  </conditionalFormatting>
  <conditionalFormatting sqref="CQ6:CR6">
    <cfRule type="cellIs" dxfId="908" priority="138" stopIfTrue="1" operator="equal">
      <formula>0</formula>
    </cfRule>
  </conditionalFormatting>
  <conditionalFormatting sqref="CQ6:CR6">
    <cfRule type="cellIs" dxfId="907" priority="137" stopIfTrue="1" operator="equal">
      <formula>0</formula>
    </cfRule>
  </conditionalFormatting>
  <conditionalFormatting sqref="CQ6:CR6">
    <cfRule type="cellIs" dxfId="906" priority="136" stopIfTrue="1" operator="equal">
      <formula>0</formula>
    </cfRule>
  </conditionalFormatting>
  <conditionalFormatting sqref="CQ6:CR6">
    <cfRule type="cellIs" dxfId="905" priority="135" stopIfTrue="1" operator="equal">
      <formula>0</formula>
    </cfRule>
  </conditionalFormatting>
  <conditionalFormatting sqref="CQ6:CR6">
    <cfRule type="cellIs" dxfId="904" priority="134" stopIfTrue="1" operator="equal">
      <formula>0</formula>
    </cfRule>
  </conditionalFormatting>
  <conditionalFormatting sqref="CQ6:CR6">
    <cfRule type="cellIs" dxfId="903" priority="133" stopIfTrue="1" operator="equal">
      <formula>0</formula>
    </cfRule>
  </conditionalFormatting>
  <conditionalFormatting sqref="CQ6:CR6">
    <cfRule type="cellIs" dxfId="902" priority="132" stopIfTrue="1" operator="equal">
      <formula>0</formula>
    </cfRule>
  </conditionalFormatting>
  <conditionalFormatting sqref="CQ6:CR6">
    <cfRule type="cellIs" dxfId="901" priority="131" stopIfTrue="1" operator="equal">
      <formula>0</formula>
    </cfRule>
  </conditionalFormatting>
  <conditionalFormatting sqref="CQ6:CR6">
    <cfRule type="cellIs" dxfId="900" priority="130" stopIfTrue="1" operator="equal">
      <formula>0</formula>
    </cfRule>
  </conditionalFormatting>
  <conditionalFormatting sqref="CQ6:CR6">
    <cfRule type="cellIs" dxfId="899" priority="129" stopIfTrue="1" operator="equal">
      <formula>0</formula>
    </cfRule>
  </conditionalFormatting>
  <conditionalFormatting sqref="CS6:CV6">
    <cfRule type="cellIs" dxfId="898" priority="128" stopIfTrue="1" operator="equal">
      <formula>0</formula>
    </cfRule>
  </conditionalFormatting>
  <conditionalFormatting sqref="CS6:CV6">
    <cfRule type="cellIs" dxfId="897" priority="127" stopIfTrue="1" operator="equal">
      <formula>0</formula>
    </cfRule>
  </conditionalFormatting>
  <conditionalFormatting sqref="CS6:CV6">
    <cfRule type="cellIs" dxfId="896" priority="126" stopIfTrue="1" operator="equal">
      <formula>0</formula>
    </cfRule>
  </conditionalFormatting>
  <conditionalFormatting sqref="CS6:CV6">
    <cfRule type="cellIs" dxfId="895" priority="125" stopIfTrue="1" operator="equal">
      <formula>0</formula>
    </cfRule>
  </conditionalFormatting>
  <conditionalFormatting sqref="CS6:CV6">
    <cfRule type="cellIs" dxfId="894" priority="124" stopIfTrue="1" operator="equal">
      <formula>0</formula>
    </cfRule>
  </conditionalFormatting>
  <conditionalFormatting sqref="CS6:CV6">
    <cfRule type="cellIs" dxfId="893" priority="123" stopIfTrue="1" operator="equal">
      <formula>0</formula>
    </cfRule>
  </conditionalFormatting>
  <conditionalFormatting sqref="CS6:CV6">
    <cfRule type="cellIs" dxfId="892" priority="122" stopIfTrue="1" operator="equal">
      <formula>0</formula>
    </cfRule>
  </conditionalFormatting>
  <conditionalFormatting sqref="CS6:CV6">
    <cfRule type="cellIs" dxfId="891" priority="121" stopIfTrue="1" operator="equal">
      <formula>0</formula>
    </cfRule>
  </conditionalFormatting>
  <conditionalFormatting sqref="CS6:CV6">
    <cfRule type="cellIs" dxfId="890" priority="120" stopIfTrue="1" operator="equal">
      <formula>0</formula>
    </cfRule>
  </conditionalFormatting>
  <conditionalFormatting sqref="CS6:CV6">
    <cfRule type="cellIs" dxfId="889" priority="119" stopIfTrue="1" operator="equal">
      <formula>0</formula>
    </cfRule>
  </conditionalFormatting>
  <conditionalFormatting sqref="CS6:CV6">
    <cfRule type="cellIs" dxfId="888" priority="118" stopIfTrue="1" operator="equal">
      <formula>0</formula>
    </cfRule>
  </conditionalFormatting>
  <conditionalFormatting sqref="CS6:CV6">
    <cfRule type="cellIs" dxfId="887" priority="117" stopIfTrue="1" operator="equal">
      <formula>0</formula>
    </cfRule>
  </conditionalFormatting>
  <conditionalFormatting sqref="CS6:CV6">
    <cfRule type="cellIs" dxfId="886" priority="116" stopIfTrue="1" operator="equal">
      <formula>0</formula>
    </cfRule>
  </conditionalFormatting>
  <conditionalFormatting sqref="CS6:CV6">
    <cfRule type="cellIs" dxfId="885" priority="115" stopIfTrue="1" operator="equal">
      <formula>0</formula>
    </cfRule>
  </conditionalFormatting>
  <conditionalFormatting sqref="CS6:CV6">
    <cfRule type="cellIs" dxfId="884" priority="114" stopIfTrue="1" operator="equal">
      <formula>0</formula>
    </cfRule>
  </conditionalFormatting>
  <conditionalFormatting sqref="CS6:CV6">
    <cfRule type="cellIs" dxfId="883" priority="113" stopIfTrue="1" operator="equal">
      <formula>0</formula>
    </cfRule>
  </conditionalFormatting>
  <conditionalFormatting sqref="CW6:CX6">
    <cfRule type="cellIs" dxfId="882" priority="112" stopIfTrue="1" operator="equal">
      <formula>0</formula>
    </cfRule>
  </conditionalFormatting>
  <conditionalFormatting sqref="CW6:CX6">
    <cfRule type="cellIs" dxfId="881" priority="111" stopIfTrue="1" operator="equal">
      <formula>0</formula>
    </cfRule>
  </conditionalFormatting>
  <conditionalFormatting sqref="CW6:CX6">
    <cfRule type="cellIs" dxfId="880" priority="110" stopIfTrue="1" operator="equal">
      <formula>0</formula>
    </cfRule>
  </conditionalFormatting>
  <conditionalFormatting sqref="CW6:CX6">
    <cfRule type="cellIs" dxfId="879" priority="109" stopIfTrue="1" operator="equal">
      <formula>0</formula>
    </cfRule>
  </conditionalFormatting>
  <conditionalFormatting sqref="DE6:DF6">
    <cfRule type="cellIs" dxfId="878" priority="60" stopIfTrue="1" operator="equal">
      <formula>0</formula>
    </cfRule>
  </conditionalFormatting>
  <conditionalFormatting sqref="DE6:DF6">
    <cfRule type="cellIs" dxfId="877" priority="59" stopIfTrue="1" operator="equal">
      <formula>0</formula>
    </cfRule>
  </conditionalFormatting>
  <conditionalFormatting sqref="DE6:DF6">
    <cfRule type="cellIs" dxfId="876" priority="58" stopIfTrue="1" operator="equal">
      <formula>0</formula>
    </cfRule>
  </conditionalFormatting>
  <conditionalFormatting sqref="DE6:DF6">
    <cfRule type="cellIs" dxfId="875" priority="57" stopIfTrue="1" operator="equal">
      <formula>0</formula>
    </cfRule>
  </conditionalFormatting>
  <conditionalFormatting sqref="DE6:DF6">
    <cfRule type="cellIs" dxfId="874" priority="56" stopIfTrue="1" operator="equal">
      <formula>0</formula>
    </cfRule>
  </conditionalFormatting>
  <conditionalFormatting sqref="DE6:DF6">
    <cfRule type="cellIs" dxfId="873" priority="55" stopIfTrue="1" operator="equal">
      <formula>0</formula>
    </cfRule>
  </conditionalFormatting>
  <conditionalFormatting sqref="DE6:DF6">
    <cfRule type="cellIs" dxfId="872" priority="54" stopIfTrue="1" operator="equal">
      <formula>0</formula>
    </cfRule>
  </conditionalFormatting>
  <conditionalFormatting sqref="DE6:DF6">
    <cfRule type="cellIs" dxfId="871" priority="53" stopIfTrue="1" operator="equal">
      <formula>0</formula>
    </cfRule>
  </conditionalFormatting>
  <dataValidations count="14">
    <dataValidation type="custom" operator="lessThanOrEqual" allowBlank="1" showInputMessage="1" showErrorMessage="1" errorTitle="maximum limit crossed" error="Invalid entry" sqref="CL25:CL106 CM7:CN106 CL7:CL8 AG7:CJ106 L7:AE106">
      <formula1>OR(L7&lt;=L$6,L7="ML",L7="NA",L7="ab")</formula1>
    </dataValidation>
    <dataValidation type="textLength" errorStyle="warning" operator="lessThanOrEqual" showInputMessage="1" showErrorMessage="1" errorTitle="long name" error="Please decrease the font size of this cell if name does not fit into the column." sqref="I7:K106">
      <formula1>20</formula1>
    </dataValidation>
    <dataValidation type="custom" allowBlank="1" showInputMessage="1" showErrorMessage="1" errorTitle="subject code" error="Please refer to training mannual for entering subject code" sqref="AF6 AF22:AF106">
      <formula1>OR(AF6="s",AF6="u",AF6="p",AF6="g",AF6="sd")</formula1>
    </dataValidation>
    <dataValidation showInputMessage="1" showErrorMessage="1" errorTitle="Sex" error="Invalid entry" sqref="D106:E106 E24 E26 E28 E30 E22"/>
    <dataValidation type="textLength" errorStyle="warning" operator="lessThanOrEqual" showInputMessage="1" showErrorMessage="1" errorTitle="long name" error="Please decrease the font size of this cell if name does not fit into the column." sqref="CK7:CK106">
      <formula1>100</formula1>
    </dataValidation>
    <dataValidation type="list" allowBlank="1" showInputMessage="1" showErrorMessage="1" sqref="K3">
      <formula1>$F$6:$H$6</formula1>
    </dataValidation>
    <dataValidation type="list" allowBlank="1" showInputMessage="1" showErrorMessage="1" sqref="I3">
      <formula1>$A$6:$C$6</formula1>
    </dataValidation>
    <dataValidation type="list" allowBlank="1" showInputMessage="1" showErrorMessage="1" sqref="B7:B106">
      <formula1>$CL$9:$CL$15</formula1>
    </dataValidation>
    <dataValidation type="list" showInputMessage="1" showErrorMessage="1" errorTitle="Sex" error="Invalid entry" sqref="C7:C106">
      <formula1>$CL$17:$CL$18</formula1>
    </dataValidation>
    <dataValidation type="list" allowBlank="1" showInputMessage="1" showErrorMessage="1" error="Select class, write class and section in seperate cells" sqref="B4">
      <formula1>CL$27:CL$29</formula1>
    </dataValidation>
    <dataValidation type="list" allowBlank="1" showInputMessage="1" showErrorMessage="1" error="write section" sqref="E4">
      <formula1>CL$35:CL$48</formula1>
    </dataValidation>
    <dataValidation type="whole" errorStyle="warning" operator="lessThanOrEqual" allowBlank="1" showInputMessage="1" showErrorMessage="1" errorTitle="maximum limit crossed" error="maximum limit crossed" sqref="DC6:DC106 DG6:DG106 DA6:DA106 CQ6:CQ106 CW6:CW106 DB6 CV6 DI6:DI106 DJ6 CT6 CY6:CY106 DD6 DF6 CZ6 CR6 DK6:DK106 CS6:CS106 CX6 DH6 CU6:CU106 DE6:DE106 DL6 CO6:CO106">
      <formula1>CO$6</formula1>
    </dataValidation>
    <dataValidation type="whole" operator="lessThanOrEqual" allowBlank="1" showInputMessage="1" showErrorMessage="1" sqref="CP6:CP106">
      <formula1>CO6</formula1>
    </dataValidation>
    <dataValidation type="whole" operator="lessThanOrEqual" allowBlank="1" showInputMessage="1" showErrorMessage="1" errorTitle="Attendance greater than meetings" error="Attendance greater than meetings" sqref="CR7:CR106 CT7:CT106 CV7:CV106 CX7:CX106 CZ7:CZ106 DB7:DB106 DD7:DD106 DF7:DF106 DH7:DH106 DJ7:DJ106 DL7:DL106">
      <formula1>CQ7</formula1>
    </dataValidation>
  </dataValidations>
  <pageMargins left="0.5" right="0.5" top="0.5" bottom="0.5" header="0" footer="0"/>
  <pageSetup paperSize="9" orientation="portrait" horizontalDpi="4294967292" verticalDpi="4294967292"/>
  <headerFooter alignWithMargins="0"/>
  <legacy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sheetPr enableFormatConditionsCalculation="0">
    <tabColor theme="9" tint="0.39997558519241921"/>
  </sheetPr>
  <dimension ref="A1:U106"/>
  <sheetViews>
    <sheetView workbookViewId="0">
      <selection sqref="A1:E1"/>
    </sheetView>
  </sheetViews>
  <sheetFormatPr defaultColWidth="11.42578125" defaultRowHeight="12.75"/>
  <cols>
    <col min="1" max="1" width="11.85546875" customWidth="1"/>
    <col min="2" max="2" width="17.42578125" style="81" customWidth="1"/>
    <col min="3" max="3" width="33.85546875" customWidth="1"/>
    <col min="4" max="4" width="11.85546875" bestFit="1" customWidth="1"/>
    <col min="5" max="5" width="20.85546875" bestFit="1" customWidth="1"/>
    <col min="6" max="6" width="8" customWidth="1"/>
    <col min="7" max="11" width="8.85546875" hidden="1" customWidth="1"/>
    <col min="12" max="12" width="12.85546875" hidden="1" customWidth="1"/>
    <col min="13" max="19" width="8.85546875" hidden="1" customWidth="1"/>
    <col min="20" max="21" width="23.42578125" hidden="1" customWidth="1"/>
    <col min="22" max="22" width="0" hidden="1" customWidth="1"/>
  </cols>
  <sheetData>
    <row r="1" spans="1:21" ht="21">
      <c r="A1" s="786" t="s">
        <v>159</v>
      </c>
      <c r="B1" s="786"/>
      <c r="C1" s="786"/>
      <c r="D1" s="786"/>
      <c r="E1" s="786"/>
      <c r="F1" s="67"/>
      <c r="G1" s="67"/>
      <c r="H1" s="782" t="s">
        <v>158</v>
      </c>
      <c r="I1" s="782"/>
      <c r="J1" s="782"/>
      <c r="K1" s="782"/>
      <c r="L1" s="782"/>
      <c r="M1" s="782"/>
      <c r="N1" s="782"/>
      <c r="O1" s="782"/>
      <c r="P1" s="782"/>
      <c r="Q1" s="782"/>
      <c r="R1" s="782"/>
      <c r="S1" s="782"/>
      <c r="T1" s="782"/>
      <c r="U1" s="782"/>
    </row>
    <row r="2" spans="1:21">
      <c r="A2" s="784" t="s">
        <v>157</v>
      </c>
      <c r="B2" s="784"/>
      <c r="C2" s="784"/>
      <c r="D2" s="784"/>
      <c r="E2" s="784"/>
      <c r="F2" s="67"/>
      <c r="G2" s="67"/>
      <c r="H2" s="782"/>
      <c r="I2" s="782"/>
      <c r="J2" s="782"/>
      <c r="K2" s="782"/>
      <c r="L2" s="782"/>
      <c r="M2" s="782"/>
      <c r="N2" s="782"/>
      <c r="O2" s="782"/>
      <c r="P2" s="782"/>
      <c r="Q2" s="782"/>
      <c r="R2" s="782"/>
      <c r="S2" s="782"/>
      <c r="T2" s="782"/>
      <c r="U2" s="782"/>
    </row>
    <row r="3" spans="1:21">
      <c r="A3" s="784"/>
      <c r="B3" s="784"/>
      <c r="C3" s="784"/>
      <c r="D3" s="784"/>
      <c r="E3" s="784"/>
      <c r="F3" s="67"/>
      <c r="G3" s="67"/>
      <c r="H3" s="782"/>
      <c r="I3" s="782"/>
      <c r="J3" s="782"/>
      <c r="K3" s="782"/>
      <c r="L3" s="782"/>
      <c r="M3" s="782"/>
      <c r="N3" s="782"/>
      <c r="O3" s="782"/>
      <c r="P3" s="782"/>
      <c r="Q3" s="782"/>
      <c r="R3" s="782"/>
      <c r="S3" s="782"/>
      <c r="T3" s="782"/>
      <c r="U3" s="782"/>
    </row>
    <row r="4" spans="1:21" ht="21">
      <c r="A4" s="787" t="s">
        <v>156</v>
      </c>
      <c r="B4" s="787"/>
      <c r="C4" s="787"/>
      <c r="D4" s="787"/>
      <c r="E4" s="787"/>
      <c r="F4" s="67"/>
      <c r="G4" s="67"/>
      <c r="H4" s="783"/>
      <c r="I4" s="783"/>
      <c r="J4" s="783"/>
      <c r="K4" s="783"/>
      <c r="L4" s="783"/>
      <c r="M4" s="783"/>
      <c r="N4" s="783"/>
      <c r="O4" s="783"/>
      <c r="P4" s="783"/>
      <c r="Q4" s="783"/>
      <c r="R4" s="783"/>
      <c r="S4" s="783"/>
      <c r="T4" s="783"/>
      <c r="U4" s="783"/>
    </row>
    <row r="5" spans="1:21" ht="37.5">
      <c r="A5" s="70" t="s">
        <v>155</v>
      </c>
      <c r="B5" s="79" t="s">
        <v>154</v>
      </c>
      <c r="C5" s="785" t="s">
        <v>149</v>
      </c>
      <c r="D5" s="785"/>
      <c r="E5" s="70" t="s">
        <v>153</v>
      </c>
      <c r="F5" s="67"/>
      <c r="G5" s="67"/>
      <c r="H5" s="791" t="s">
        <v>152</v>
      </c>
      <c r="I5" s="791" t="s">
        <v>151</v>
      </c>
      <c r="J5" s="793" t="s">
        <v>150</v>
      </c>
      <c r="K5" s="789" t="s">
        <v>152</v>
      </c>
      <c r="L5" s="790"/>
      <c r="M5" s="68" t="s">
        <v>151</v>
      </c>
      <c r="N5" s="68"/>
      <c r="O5" s="788" t="s">
        <v>150</v>
      </c>
      <c r="P5" s="788"/>
      <c r="Q5" s="788"/>
      <c r="R5" s="788"/>
      <c r="S5" s="68"/>
      <c r="T5" s="69" t="s">
        <v>149</v>
      </c>
      <c r="U5" s="69"/>
    </row>
    <row r="6" spans="1:21" ht="42">
      <c r="A6" s="71"/>
      <c r="B6" s="72"/>
      <c r="C6" s="73" t="s">
        <v>148</v>
      </c>
      <c r="D6" s="73" t="s">
        <v>147</v>
      </c>
      <c r="E6" s="74"/>
      <c r="F6" s="67"/>
      <c r="G6" s="67"/>
      <c r="H6" s="792"/>
      <c r="I6" s="792"/>
      <c r="J6" s="794"/>
      <c r="K6" s="68" t="s">
        <v>145</v>
      </c>
      <c r="L6" s="68" t="s">
        <v>144</v>
      </c>
      <c r="M6" s="68" t="s">
        <v>145</v>
      </c>
      <c r="N6" s="68" t="s">
        <v>144</v>
      </c>
      <c r="O6" s="68" t="s">
        <v>146</v>
      </c>
      <c r="P6" s="68" t="s">
        <v>145</v>
      </c>
      <c r="Q6" s="68" t="s">
        <v>144</v>
      </c>
      <c r="R6" s="68" t="s">
        <v>145</v>
      </c>
      <c r="S6" s="68" t="s">
        <v>144</v>
      </c>
      <c r="T6" s="68" t="s">
        <v>145</v>
      </c>
      <c r="U6" s="68" t="s">
        <v>144</v>
      </c>
    </row>
    <row r="7" spans="1:21" ht="18.75">
      <c r="A7" s="75">
        <v>1</v>
      </c>
      <c r="B7" s="80">
        <f>IF(details!G7="","",details!G7)</f>
        <v>38986</v>
      </c>
      <c r="C7" s="76" t="str">
        <f t="shared" ref="C7:C38" si="0">T7</f>
        <v>NCchl flrEcj] nks gtkj N%</v>
      </c>
      <c r="D7" s="76"/>
      <c r="E7" s="77" t="str">
        <f t="shared" ref="E7:E38" si="1">IF(B7="","",TEXT(B7,"DDDD"))</f>
        <v>Tuesday</v>
      </c>
      <c r="F7" s="67"/>
      <c r="G7" s="67"/>
      <c r="H7" s="65" t="str">
        <f t="shared" ref="H7:H38" si="2">TEXT(B7,"DD")</f>
        <v>26</v>
      </c>
      <c r="I7" s="65" t="str">
        <f t="shared" ref="I7:I38" si="3">TEXT(B7,"MM")</f>
        <v>09</v>
      </c>
      <c r="J7" s="65" t="str">
        <f t="shared" ref="J7:J38" si="4">TEXT(B7,"YY")</f>
        <v>06</v>
      </c>
      <c r="K7" s="66" t="str">
        <f t="shared" ref="K7:K38" si="5">IF(H7="01",",d",IF(H7="02","nks",IF(H7="03","rhu",IF(H7="04","pkj",IF(H7="05","ikap",IF(H7="06","N%",IF(H7="07","lkr",IF(H7="08","vkB",IF(H7="09","ukS",IF(H7="10","nl",IF(H7="11","X;kjg",IF(H7="12","ckjg",IF(H7="13","rsjg",IF(H7="14","pkSng",IF(H7="15","iUnzg",IF(H7="16","lksyg",IF(H7="17","l=g",IF(H7="18","vBkjg",IF(H7="19","mUuhl",IF(H7="20","chl",IF(H7="21","bDdhl",IF(H7="22","ckbZl",IF(H7="23","rschl",IF(H7="24","pkSchl",IF(H7="25","iPphl",IF(H7="26","NCchl",IF(H7="27","lRrkbZl",IF(H7="28","vBkbZl",IF(H7="29","mUrhl",IF(H7="30","rhl",IF(H7="31","bdrhl","")))))))))))))))))))))))))))))))</f>
        <v>NCchl</v>
      </c>
      <c r="L7" s="64" t="str">
        <f t="shared" ref="L7:L38" si="6">IF(H7="01","One",IF(H7="02","Two",IF(H7="03","Three",IF(H7="04","Four",IF(H7="05","Five",IF(H7="06","Six",IF(H7="07","Seven",IF(H7="08","Eight",IF(H7="09","Nine",IF(H7="10","Ten",IF(H7="11","Eleven",IF(H7="12","Twelve",IF(H7="13","Thirteen",IF(H7="14","Forteen",IF(H7="15","Fifteen",IF(H7="16","Sixteen",IF(H7="17","Seventeen",IF(H7="18","Eighteen",IF(H7="19","Nineteen",IF(H7="20","Twenty",IF(H7="21","Twenty One",IF(H7="22","Twenty Two",IF(H7="23","Twenty Three",IF(H7="24","Twenty Four",IF(H7="25","Twenty Five",IF(H7="26","Twenty Six",IF(H7="27","Twenty Seven",IF(H7="28","Twenty Eight",IF(H7="29","Twenty Nine",IF(H7="30","Thirty",IF(H7="31","Thirty One","")))))))))))))))))))))))))))))))</f>
        <v>Twenty Six</v>
      </c>
      <c r="M7" s="63" t="str">
        <f t="shared" ref="M7:M38" si="7">IF(I7="01","tuojh",IF(I7="02","Qjojh",IF(I7="03","ekpZ",IF(I7="04","vizsy",IF(I7="05","ebZ",IF(I7="06","twu",IF(I7="07","tqykbZ",IF(I7="08","vxLr",IF(I7="09","flrEcj",IF(I7="10","vDVwcj",IF(I7="11","uoEcj",IF(I7="12","fnlEcj",""))))))))))))</f>
        <v>flrEcj</v>
      </c>
      <c r="N7" s="64" t="str">
        <f t="shared" ref="N7:N38" si="8">IF(I7="01","January",IF(I7="02","February",IF(I7="03","March",IF(I7="04","April",IF(I7="05","May",IF(I7="06","June",IF(I7="07","July",IF(I7="08","August",IF(I7="09","September",IF(I7="10","October",IF(I7="11","November",IF(I7="12","December",""))))))))))))</f>
        <v>September</v>
      </c>
      <c r="O7" s="65">
        <f t="shared" ref="O7:O38" si="9">IF(B7="","",YEAR(B7))</f>
        <v>2006</v>
      </c>
      <c r="P7" s="63" t="str">
        <f t="shared" ref="P7:P38" si="10">IF(O7="","",IF(O7&lt;=1999,"mUuhl lkS","nks gtkj"))</f>
        <v>nks gtkj</v>
      </c>
      <c r="Q7" s="64"/>
      <c r="R7" s="63" t="str">
        <f t="shared" ref="R7:R38" si="11">IF(J7="60","lkB",IF(J7="61","bdlB",IF(J7="62","cklB",IF(J7="63","rjslB",IF(J7="64","pkSalB",IF(J7="65","iSalB",IF(J7="66","fN;kalB",IF(J7="67","lM+lB",IF(J7="68","vM+lB",IF(J7="69","mUgRrj",IF(J7="70","lRrj",IF(J7="71","bdsgRrj",IF(J7="72","cgRrj",IF(J7="73","frgsRrj",IF(J7="74","pkSgRrj",IF(J7="75","fipsgRrj",IF(J7="76","fN;sRrj",IF(J7="77","lrgRrj",IF(J7="78","vBRrj",IF(J7="79","mfu;kalh",IF(J7="80","vLlh",IF(J7="81","bD;klh",IF(J7="82","c;kalh",IF(J7="83","rh;kalh",IF(J7="84","pkSjklh",IF(J7="85","fiPpklh",IF(J7="86","Nh;kalh",IF(J7="87","lR;klh",IF(J7="88","vB~;klh",IF(J7="89","fuOokalh",IF(J7="90","uCcS",IF(J7="91","bdjkuoS",IF(J7="92","cjkuos",IF(J7="93","frjkuoS",IF(J7="94","pkSjkuos",IF(J7="95","fipkuos",IF(J7="96","fN;kuoS",IF(J7="97","lR;kuoS",IF(J7="98","vBkuoS",IF(J7="99","fuUukuoS",IF(J7="01",",d",IF(J7="02","nks",IF(J7="03","rhu",IF(J7="04","pkj",IF(J7="05","ikap",IF(J7="06","N%",IF(J7="07","lkr",IF(J7="08","vkB",IF(J7="09","ukS",IF(J7="10","nl",IF(J7="11","X;kjg",IF(J7="12","ckjg",IF(J7="13","rsjg",IF(J7="14","pkSng",IF(J7="15","iUnzg",IF(J7="16","lksyg",IF(J7="17","l=g",IF(J7="18","vBkjg",IF(J7="19","mUuhl",IF(J7="20","chl",IF(J7="21","bDdhl",IF(J7="22","ckbZl",IF(J7="23","rschl",IF(J7="24","pkSchl",IF(J7="25","iPphl","")))))))))))))))))))))))))))))))))))))))))))))))))))))))))))))))))</f>
        <v>N%</v>
      </c>
      <c r="S7" s="64"/>
      <c r="T7" s="63" t="str">
        <f t="shared" ref="T7:T38" si="12">IF(B7="","",CONCATENATE(K7," ",M7,"] ",P7," ",R7))</f>
        <v>NCchl flrEcj] nks gtkj N%</v>
      </c>
      <c r="U7" s="62"/>
    </row>
    <row r="8" spans="1:21" ht="18.75">
      <c r="A8" s="75">
        <v>2</v>
      </c>
      <c r="B8" s="80">
        <f>IF(details!G8="","",details!G8)</f>
        <v>39238</v>
      </c>
      <c r="C8" s="76" t="str">
        <f t="shared" si="0"/>
        <v>ikap twu] nks gtkj lkr</v>
      </c>
      <c r="D8" s="76"/>
      <c r="E8" s="77" t="str">
        <f t="shared" si="1"/>
        <v>Tuesday</v>
      </c>
      <c r="F8" s="67"/>
      <c r="G8" s="67"/>
      <c r="H8" s="65" t="str">
        <f t="shared" si="2"/>
        <v>05</v>
      </c>
      <c r="I8" s="65" t="str">
        <f t="shared" si="3"/>
        <v>06</v>
      </c>
      <c r="J8" s="65" t="str">
        <f t="shared" si="4"/>
        <v>07</v>
      </c>
      <c r="K8" s="66" t="str">
        <f t="shared" si="5"/>
        <v>ikap</v>
      </c>
      <c r="L8" s="64" t="str">
        <f t="shared" si="6"/>
        <v>Five</v>
      </c>
      <c r="M8" s="63" t="str">
        <f t="shared" si="7"/>
        <v>twu</v>
      </c>
      <c r="N8" s="64" t="str">
        <f t="shared" si="8"/>
        <v>June</v>
      </c>
      <c r="O8" s="65">
        <f t="shared" si="9"/>
        <v>2007</v>
      </c>
      <c r="P8" s="63" t="str">
        <f t="shared" si="10"/>
        <v>nks gtkj</v>
      </c>
      <c r="Q8" s="64"/>
      <c r="R8" s="63" t="str">
        <f t="shared" si="11"/>
        <v>lkr</v>
      </c>
      <c r="S8" s="64"/>
      <c r="T8" s="63" t="str">
        <f t="shared" si="12"/>
        <v>ikap twu] nks gtkj lkr</v>
      </c>
      <c r="U8" s="62"/>
    </row>
    <row r="9" spans="1:21" ht="18.75">
      <c r="A9" s="75">
        <v>3</v>
      </c>
      <c r="B9" s="80">
        <f>IF(details!G9="","",details!G9)</f>
        <v>38880</v>
      </c>
      <c r="C9" s="76" t="str">
        <f t="shared" si="0"/>
        <v>ckjg twu] nks gtkj N%</v>
      </c>
      <c r="D9" s="76"/>
      <c r="E9" s="77" t="str">
        <f t="shared" si="1"/>
        <v>Monday</v>
      </c>
      <c r="F9" s="67"/>
      <c r="G9" s="67"/>
      <c r="H9" s="65" t="str">
        <f t="shared" si="2"/>
        <v>12</v>
      </c>
      <c r="I9" s="65" t="str">
        <f t="shared" si="3"/>
        <v>06</v>
      </c>
      <c r="J9" s="65" t="str">
        <f t="shared" si="4"/>
        <v>06</v>
      </c>
      <c r="K9" s="66" t="str">
        <f t="shared" si="5"/>
        <v>ckjg</v>
      </c>
      <c r="L9" s="64" t="str">
        <f t="shared" si="6"/>
        <v>Twelve</v>
      </c>
      <c r="M9" s="63" t="str">
        <f t="shared" si="7"/>
        <v>twu</v>
      </c>
      <c r="N9" s="64" t="str">
        <f t="shared" si="8"/>
        <v>June</v>
      </c>
      <c r="O9" s="65">
        <f t="shared" si="9"/>
        <v>2006</v>
      </c>
      <c r="P9" s="63" t="str">
        <f t="shared" si="10"/>
        <v>nks gtkj</v>
      </c>
      <c r="Q9" s="64"/>
      <c r="R9" s="63" t="str">
        <f t="shared" si="11"/>
        <v>N%</v>
      </c>
      <c r="S9" s="64"/>
      <c r="T9" s="63" t="str">
        <f t="shared" si="12"/>
        <v>ckjg twu] nks gtkj N%</v>
      </c>
      <c r="U9" s="62"/>
    </row>
    <row r="10" spans="1:21" ht="18.75">
      <c r="A10" s="75">
        <v>4</v>
      </c>
      <c r="B10" s="80">
        <f>IF(details!G10="","",details!G10)</f>
        <v>39335</v>
      </c>
      <c r="C10" s="76" t="str">
        <f t="shared" si="0"/>
        <v>nl flrEcj] nks gtkj lkr</v>
      </c>
      <c r="D10" s="76"/>
      <c r="E10" s="77" t="str">
        <f t="shared" si="1"/>
        <v>Monday</v>
      </c>
      <c r="F10" s="67"/>
      <c r="G10" s="67"/>
      <c r="H10" s="65" t="str">
        <f t="shared" si="2"/>
        <v>10</v>
      </c>
      <c r="I10" s="65" t="str">
        <f t="shared" si="3"/>
        <v>09</v>
      </c>
      <c r="J10" s="65" t="str">
        <f t="shared" si="4"/>
        <v>07</v>
      </c>
      <c r="K10" s="66" t="str">
        <f t="shared" si="5"/>
        <v>nl</v>
      </c>
      <c r="L10" s="64" t="str">
        <f t="shared" si="6"/>
        <v>Ten</v>
      </c>
      <c r="M10" s="63" t="str">
        <f t="shared" si="7"/>
        <v>flrEcj</v>
      </c>
      <c r="N10" s="64" t="str">
        <f t="shared" si="8"/>
        <v>September</v>
      </c>
      <c r="O10" s="65">
        <f t="shared" si="9"/>
        <v>2007</v>
      </c>
      <c r="P10" s="63" t="str">
        <f t="shared" si="10"/>
        <v>nks gtkj</v>
      </c>
      <c r="Q10" s="64"/>
      <c r="R10" s="63" t="str">
        <f t="shared" si="11"/>
        <v>lkr</v>
      </c>
      <c r="S10" s="64"/>
      <c r="T10" s="63" t="str">
        <f t="shared" si="12"/>
        <v>nl flrEcj] nks gtkj lkr</v>
      </c>
      <c r="U10" s="62"/>
    </row>
    <row r="11" spans="1:21" ht="18.75">
      <c r="A11" s="75">
        <v>5</v>
      </c>
      <c r="B11" s="80">
        <f>IF(details!G11="","",details!G11)</f>
        <v>39057</v>
      </c>
      <c r="C11" s="76" t="str">
        <f t="shared" si="0"/>
        <v>N% fnlEcj] nks gtkj N%</v>
      </c>
      <c r="D11" s="76"/>
      <c r="E11" s="77" t="str">
        <f t="shared" si="1"/>
        <v>Wednesday</v>
      </c>
      <c r="F11" s="67"/>
      <c r="G11" s="67"/>
      <c r="H11" s="65" t="str">
        <f t="shared" si="2"/>
        <v>06</v>
      </c>
      <c r="I11" s="65" t="str">
        <f t="shared" si="3"/>
        <v>12</v>
      </c>
      <c r="J11" s="65" t="str">
        <f t="shared" si="4"/>
        <v>06</v>
      </c>
      <c r="K11" s="66" t="str">
        <f t="shared" si="5"/>
        <v>N%</v>
      </c>
      <c r="L11" s="64" t="str">
        <f t="shared" si="6"/>
        <v>Six</v>
      </c>
      <c r="M11" s="63" t="str">
        <f t="shared" si="7"/>
        <v>fnlEcj</v>
      </c>
      <c r="N11" s="64" t="str">
        <f t="shared" si="8"/>
        <v>December</v>
      </c>
      <c r="O11" s="65">
        <f t="shared" si="9"/>
        <v>2006</v>
      </c>
      <c r="P11" s="63" t="str">
        <f t="shared" si="10"/>
        <v>nks gtkj</v>
      </c>
      <c r="Q11" s="64"/>
      <c r="R11" s="63" t="str">
        <f t="shared" si="11"/>
        <v>N%</v>
      </c>
      <c r="S11" s="64"/>
      <c r="T11" s="63" t="str">
        <f t="shared" si="12"/>
        <v>N% fnlEcj] nks gtkj N%</v>
      </c>
      <c r="U11" s="62"/>
    </row>
    <row r="12" spans="1:21" ht="18.75">
      <c r="A12" s="75">
        <v>6</v>
      </c>
      <c r="B12" s="80">
        <f>IF(details!G12="","",details!G12)</f>
        <v>38902</v>
      </c>
      <c r="C12" s="76" t="str">
        <f t="shared" si="0"/>
        <v>pkj tqykbZ] nks gtkj N%</v>
      </c>
      <c r="D12" s="76"/>
      <c r="E12" s="77" t="str">
        <f t="shared" si="1"/>
        <v>Tuesday</v>
      </c>
      <c r="F12" s="67"/>
      <c r="G12" s="67"/>
      <c r="H12" s="65" t="str">
        <f t="shared" si="2"/>
        <v>04</v>
      </c>
      <c r="I12" s="65" t="str">
        <f t="shared" si="3"/>
        <v>07</v>
      </c>
      <c r="J12" s="65" t="str">
        <f t="shared" si="4"/>
        <v>06</v>
      </c>
      <c r="K12" s="66" t="str">
        <f t="shared" si="5"/>
        <v>pkj</v>
      </c>
      <c r="L12" s="64" t="str">
        <f t="shared" si="6"/>
        <v>Four</v>
      </c>
      <c r="M12" s="63" t="str">
        <f t="shared" si="7"/>
        <v>tqykbZ</v>
      </c>
      <c r="N12" s="64" t="str">
        <f t="shared" si="8"/>
        <v>July</v>
      </c>
      <c r="O12" s="65">
        <f t="shared" si="9"/>
        <v>2006</v>
      </c>
      <c r="P12" s="63" t="str">
        <f t="shared" si="10"/>
        <v>nks gtkj</v>
      </c>
      <c r="Q12" s="64"/>
      <c r="R12" s="63" t="str">
        <f t="shared" si="11"/>
        <v>N%</v>
      </c>
      <c r="S12" s="64"/>
      <c r="T12" s="63" t="str">
        <f t="shared" si="12"/>
        <v>pkj tqykbZ] nks gtkj N%</v>
      </c>
      <c r="U12" s="62"/>
    </row>
    <row r="13" spans="1:21" ht="18.75">
      <c r="A13" s="75">
        <v>7</v>
      </c>
      <c r="B13" s="80">
        <f>IF(details!G13="","",details!G13)</f>
        <v>39558</v>
      </c>
      <c r="C13" s="76" t="str">
        <f t="shared" si="0"/>
        <v>chl vizsy] nks gtkj vkB</v>
      </c>
      <c r="D13" s="76"/>
      <c r="E13" s="77" t="str">
        <f t="shared" si="1"/>
        <v>Sunday</v>
      </c>
      <c r="F13" s="67"/>
      <c r="G13" s="67"/>
      <c r="H13" s="65" t="str">
        <f t="shared" si="2"/>
        <v>20</v>
      </c>
      <c r="I13" s="65" t="str">
        <f t="shared" si="3"/>
        <v>04</v>
      </c>
      <c r="J13" s="65" t="str">
        <f t="shared" si="4"/>
        <v>08</v>
      </c>
      <c r="K13" s="66" t="str">
        <f t="shared" si="5"/>
        <v>chl</v>
      </c>
      <c r="L13" s="64" t="str">
        <f t="shared" si="6"/>
        <v>Twenty</v>
      </c>
      <c r="M13" s="63" t="str">
        <f t="shared" si="7"/>
        <v>vizsy</v>
      </c>
      <c r="N13" s="64" t="str">
        <f t="shared" si="8"/>
        <v>April</v>
      </c>
      <c r="O13" s="65">
        <f t="shared" si="9"/>
        <v>2008</v>
      </c>
      <c r="P13" s="63" t="str">
        <f t="shared" si="10"/>
        <v>nks gtkj</v>
      </c>
      <c r="Q13" s="64"/>
      <c r="R13" s="63" t="str">
        <f t="shared" si="11"/>
        <v>vkB</v>
      </c>
      <c r="S13" s="64"/>
      <c r="T13" s="63" t="str">
        <f t="shared" si="12"/>
        <v>chl vizsy] nks gtkj vkB</v>
      </c>
      <c r="U13" s="62"/>
    </row>
    <row r="14" spans="1:21" ht="18.75">
      <c r="A14" s="75">
        <v>8</v>
      </c>
      <c r="B14" s="80">
        <f>IF(details!G14="","",details!G14)</f>
        <v>38884</v>
      </c>
      <c r="C14" s="76" t="str">
        <f t="shared" si="0"/>
        <v>lksyg twu] nks gtkj N%</v>
      </c>
      <c r="D14" s="76"/>
      <c r="E14" s="77" t="str">
        <f t="shared" si="1"/>
        <v>Friday</v>
      </c>
      <c r="F14" s="67"/>
      <c r="G14" s="67"/>
      <c r="H14" s="65" t="str">
        <f t="shared" si="2"/>
        <v>16</v>
      </c>
      <c r="I14" s="65" t="str">
        <f t="shared" si="3"/>
        <v>06</v>
      </c>
      <c r="J14" s="65" t="str">
        <f t="shared" si="4"/>
        <v>06</v>
      </c>
      <c r="K14" s="66" t="str">
        <f t="shared" si="5"/>
        <v>lksyg</v>
      </c>
      <c r="L14" s="64" t="str">
        <f t="shared" si="6"/>
        <v>Sixteen</v>
      </c>
      <c r="M14" s="63" t="str">
        <f t="shared" si="7"/>
        <v>twu</v>
      </c>
      <c r="N14" s="64" t="str">
        <f t="shared" si="8"/>
        <v>June</v>
      </c>
      <c r="O14" s="65">
        <f t="shared" si="9"/>
        <v>2006</v>
      </c>
      <c r="P14" s="63" t="str">
        <f t="shared" si="10"/>
        <v>nks gtkj</v>
      </c>
      <c r="Q14" s="64"/>
      <c r="R14" s="63" t="str">
        <f t="shared" si="11"/>
        <v>N%</v>
      </c>
      <c r="S14" s="64"/>
      <c r="T14" s="63" t="str">
        <f t="shared" si="12"/>
        <v>lksyg twu] nks gtkj N%</v>
      </c>
      <c r="U14" s="62"/>
    </row>
    <row r="15" spans="1:21" ht="18.75">
      <c r="A15" s="75">
        <v>9</v>
      </c>
      <c r="B15" s="80">
        <f>IF(details!G15="","",details!G15)</f>
        <v>39943</v>
      </c>
      <c r="C15" s="76" t="str">
        <f t="shared" si="0"/>
        <v>nl ebZ] nks gtkj ukS</v>
      </c>
      <c r="D15" s="76"/>
      <c r="E15" s="77" t="str">
        <f t="shared" si="1"/>
        <v>Sunday</v>
      </c>
      <c r="F15" s="67"/>
      <c r="G15" s="67"/>
      <c r="H15" s="65" t="str">
        <f t="shared" si="2"/>
        <v>10</v>
      </c>
      <c r="I15" s="65" t="str">
        <f t="shared" si="3"/>
        <v>05</v>
      </c>
      <c r="J15" s="65" t="str">
        <f t="shared" si="4"/>
        <v>09</v>
      </c>
      <c r="K15" s="66" t="str">
        <f t="shared" si="5"/>
        <v>nl</v>
      </c>
      <c r="L15" s="64" t="str">
        <f t="shared" si="6"/>
        <v>Ten</v>
      </c>
      <c r="M15" s="63" t="str">
        <f t="shared" si="7"/>
        <v>ebZ</v>
      </c>
      <c r="N15" s="64" t="str">
        <f t="shared" si="8"/>
        <v>May</v>
      </c>
      <c r="O15" s="65">
        <f t="shared" si="9"/>
        <v>2009</v>
      </c>
      <c r="P15" s="63" t="str">
        <f t="shared" si="10"/>
        <v>nks gtkj</v>
      </c>
      <c r="Q15" s="64"/>
      <c r="R15" s="63" t="str">
        <f t="shared" si="11"/>
        <v>ukS</v>
      </c>
      <c r="S15" s="64"/>
      <c r="T15" s="63" t="str">
        <f t="shared" si="12"/>
        <v>nl ebZ] nks gtkj ukS</v>
      </c>
      <c r="U15" s="62"/>
    </row>
    <row r="16" spans="1:21" ht="18.75">
      <c r="A16" s="75">
        <v>10</v>
      </c>
      <c r="B16" s="80">
        <f>IF(details!G16="","",details!G16)</f>
        <v>38952</v>
      </c>
      <c r="C16" s="76" t="str">
        <f t="shared" si="0"/>
        <v>rschl vxLr] nks gtkj N%</v>
      </c>
      <c r="D16" s="76"/>
      <c r="E16" s="77" t="str">
        <f t="shared" si="1"/>
        <v>Wednesday</v>
      </c>
      <c r="F16" s="67"/>
      <c r="G16" s="67"/>
      <c r="H16" s="65" t="str">
        <f t="shared" si="2"/>
        <v>23</v>
      </c>
      <c r="I16" s="65" t="str">
        <f t="shared" si="3"/>
        <v>08</v>
      </c>
      <c r="J16" s="65" t="str">
        <f t="shared" si="4"/>
        <v>06</v>
      </c>
      <c r="K16" s="66" t="str">
        <f t="shared" si="5"/>
        <v>rschl</v>
      </c>
      <c r="L16" s="64" t="str">
        <f t="shared" si="6"/>
        <v>Twenty Three</v>
      </c>
      <c r="M16" s="63" t="str">
        <f t="shared" si="7"/>
        <v>vxLr</v>
      </c>
      <c r="N16" s="64" t="str">
        <f t="shared" si="8"/>
        <v>August</v>
      </c>
      <c r="O16" s="65">
        <f t="shared" si="9"/>
        <v>2006</v>
      </c>
      <c r="P16" s="63" t="str">
        <f t="shared" si="10"/>
        <v>nks gtkj</v>
      </c>
      <c r="Q16" s="64"/>
      <c r="R16" s="63" t="str">
        <f t="shared" si="11"/>
        <v>N%</v>
      </c>
      <c r="S16" s="64"/>
      <c r="T16" s="63" t="str">
        <f t="shared" si="12"/>
        <v>rschl vxLr] nks gtkj N%</v>
      </c>
      <c r="U16" s="62"/>
    </row>
    <row r="17" spans="1:21" ht="18.75">
      <c r="A17" s="75">
        <v>11</v>
      </c>
      <c r="B17" s="80">
        <f>IF(details!G17="","",details!G17)</f>
        <v>39059</v>
      </c>
      <c r="C17" s="76" t="str">
        <f t="shared" si="0"/>
        <v>vkB fnlEcj] nks gtkj N%</v>
      </c>
      <c r="D17" s="76"/>
      <c r="E17" s="77" t="str">
        <f t="shared" si="1"/>
        <v>Friday</v>
      </c>
      <c r="F17" s="67"/>
      <c r="G17" s="67"/>
      <c r="H17" s="65" t="str">
        <f t="shared" si="2"/>
        <v>08</v>
      </c>
      <c r="I17" s="65" t="str">
        <f t="shared" si="3"/>
        <v>12</v>
      </c>
      <c r="J17" s="65" t="str">
        <f t="shared" si="4"/>
        <v>06</v>
      </c>
      <c r="K17" s="66" t="str">
        <f t="shared" si="5"/>
        <v>vkB</v>
      </c>
      <c r="L17" s="64" t="str">
        <f t="shared" si="6"/>
        <v>Eight</v>
      </c>
      <c r="M17" s="63" t="str">
        <f t="shared" si="7"/>
        <v>fnlEcj</v>
      </c>
      <c r="N17" s="64" t="str">
        <f t="shared" si="8"/>
        <v>December</v>
      </c>
      <c r="O17" s="65">
        <f t="shared" si="9"/>
        <v>2006</v>
      </c>
      <c r="P17" s="63" t="str">
        <f t="shared" si="10"/>
        <v>nks gtkj</v>
      </c>
      <c r="Q17" s="64"/>
      <c r="R17" s="63" t="str">
        <f t="shared" si="11"/>
        <v>N%</v>
      </c>
      <c r="S17" s="64"/>
      <c r="T17" s="63" t="str">
        <f t="shared" si="12"/>
        <v>vkB fnlEcj] nks gtkj N%</v>
      </c>
      <c r="U17" s="62"/>
    </row>
    <row r="18" spans="1:21" ht="18.75">
      <c r="A18" s="75">
        <v>12</v>
      </c>
      <c r="B18" s="80">
        <f>IF(details!G18="","",details!G18)</f>
        <v>38873</v>
      </c>
      <c r="C18" s="76" t="str">
        <f t="shared" si="0"/>
        <v>ikap twu] nks gtkj N%</v>
      </c>
      <c r="D18" s="76"/>
      <c r="E18" s="77" t="str">
        <f t="shared" si="1"/>
        <v>Monday</v>
      </c>
      <c r="F18" s="67"/>
      <c r="G18" s="67"/>
      <c r="H18" s="65" t="str">
        <f t="shared" si="2"/>
        <v>05</v>
      </c>
      <c r="I18" s="65" t="str">
        <f t="shared" si="3"/>
        <v>06</v>
      </c>
      <c r="J18" s="65" t="str">
        <f t="shared" si="4"/>
        <v>06</v>
      </c>
      <c r="K18" s="66" t="str">
        <f t="shared" si="5"/>
        <v>ikap</v>
      </c>
      <c r="L18" s="64" t="str">
        <f t="shared" si="6"/>
        <v>Five</v>
      </c>
      <c r="M18" s="63" t="str">
        <f t="shared" si="7"/>
        <v>twu</v>
      </c>
      <c r="N18" s="64" t="str">
        <f t="shared" si="8"/>
        <v>June</v>
      </c>
      <c r="O18" s="65">
        <f t="shared" si="9"/>
        <v>2006</v>
      </c>
      <c r="P18" s="63" t="str">
        <f t="shared" si="10"/>
        <v>nks gtkj</v>
      </c>
      <c r="Q18" s="64"/>
      <c r="R18" s="63" t="str">
        <f t="shared" si="11"/>
        <v>N%</v>
      </c>
      <c r="S18" s="64"/>
      <c r="T18" s="63" t="str">
        <f t="shared" si="12"/>
        <v>ikap twu] nks gtkj N%</v>
      </c>
      <c r="U18" s="62"/>
    </row>
    <row r="19" spans="1:21" ht="18.75">
      <c r="A19" s="75">
        <v>13</v>
      </c>
      <c r="B19" s="80">
        <f>IF(details!G19="","",details!G19)</f>
        <v>38899</v>
      </c>
      <c r="C19" s="76" t="str">
        <f t="shared" si="0"/>
        <v>,d tqykbZ] nks gtkj N%</v>
      </c>
      <c r="D19" s="76"/>
      <c r="E19" s="77" t="str">
        <f t="shared" si="1"/>
        <v>Saturday</v>
      </c>
      <c r="F19" s="67"/>
      <c r="G19" s="67"/>
      <c r="H19" s="65" t="str">
        <f t="shared" si="2"/>
        <v>01</v>
      </c>
      <c r="I19" s="65" t="str">
        <f t="shared" si="3"/>
        <v>07</v>
      </c>
      <c r="J19" s="65" t="str">
        <f t="shared" si="4"/>
        <v>06</v>
      </c>
      <c r="K19" s="66" t="str">
        <f t="shared" si="5"/>
        <v>,d</v>
      </c>
      <c r="L19" s="64" t="str">
        <f t="shared" si="6"/>
        <v>One</v>
      </c>
      <c r="M19" s="63" t="str">
        <f t="shared" si="7"/>
        <v>tqykbZ</v>
      </c>
      <c r="N19" s="64" t="str">
        <f t="shared" si="8"/>
        <v>July</v>
      </c>
      <c r="O19" s="65">
        <f t="shared" si="9"/>
        <v>2006</v>
      </c>
      <c r="P19" s="63" t="str">
        <f t="shared" si="10"/>
        <v>nks gtkj</v>
      </c>
      <c r="Q19" s="64"/>
      <c r="R19" s="63" t="str">
        <f t="shared" si="11"/>
        <v>N%</v>
      </c>
      <c r="S19" s="64"/>
      <c r="T19" s="63" t="str">
        <f t="shared" si="12"/>
        <v>,d tqykbZ] nks gtkj N%</v>
      </c>
      <c r="U19" s="62"/>
    </row>
    <row r="20" spans="1:21" ht="18.75">
      <c r="A20" s="75">
        <v>14</v>
      </c>
      <c r="B20" s="80">
        <f>IF(details!G20="","",details!G20)</f>
        <v>39294</v>
      </c>
      <c r="C20" s="76" t="str">
        <f t="shared" si="0"/>
        <v>bdrhl tqykbZ] nks gtkj lkr</v>
      </c>
      <c r="D20" s="76"/>
      <c r="E20" s="77" t="str">
        <f t="shared" si="1"/>
        <v>Tuesday</v>
      </c>
      <c r="F20" s="67"/>
      <c r="G20" s="67"/>
      <c r="H20" s="65" t="str">
        <f t="shared" si="2"/>
        <v>31</v>
      </c>
      <c r="I20" s="65" t="str">
        <f t="shared" si="3"/>
        <v>07</v>
      </c>
      <c r="J20" s="65" t="str">
        <f t="shared" si="4"/>
        <v>07</v>
      </c>
      <c r="K20" s="66" t="str">
        <f t="shared" si="5"/>
        <v>bdrhl</v>
      </c>
      <c r="L20" s="64" t="str">
        <f t="shared" si="6"/>
        <v>Thirty One</v>
      </c>
      <c r="M20" s="63" t="str">
        <f t="shared" si="7"/>
        <v>tqykbZ</v>
      </c>
      <c r="N20" s="64" t="str">
        <f t="shared" si="8"/>
        <v>July</v>
      </c>
      <c r="O20" s="65">
        <f t="shared" si="9"/>
        <v>2007</v>
      </c>
      <c r="P20" s="63" t="str">
        <f t="shared" si="10"/>
        <v>nks gtkj</v>
      </c>
      <c r="Q20" s="64"/>
      <c r="R20" s="63" t="str">
        <f t="shared" si="11"/>
        <v>lkr</v>
      </c>
      <c r="S20" s="64"/>
      <c r="T20" s="63" t="str">
        <f t="shared" si="12"/>
        <v>bdrhl tqykbZ] nks gtkj lkr</v>
      </c>
      <c r="U20" s="62"/>
    </row>
    <row r="21" spans="1:21" ht="18.75">
      <c r="A21" s="75">
        <v>15</v>
      </c>
      <c r="B21" s="80">
        <f>IF(details!G21="","",details!G21)</f>
        <v>39319</v>
      </c>
      <c r="C21" s="76" t="str">
        <f t="shared" si="0"/>
        <v>iPphl vxLr] nks gtkj lkr</v>
      </c>
      <c r="D21" s="76"/>
      <c r="E21" s="77" t="str">
        <f t="shared" si="1"/>
        <v>Saturday</v>
      </c>
      <c r="F21" s="67"/>
      <c r="G21" s="67"/>
      <c r="H21" s="65" t="str">
        <f t="shared" si="2"/>
        <v>25</v>
      </c>
      <c r="I21" s="65" t="str">
        <f t="shared" si="3"/>
        <v>08</v>
      </c>
      <c r="J21" s="65" t="str">
        <f t="shared" si="4"/>
        <v>07</v>
      </c>
      <c r="K21" s="66" t="str">
        <f t="shared" si="5"/>
        <v>iPphl</v>
      </c>
      <c r="L21" s="64" t="str">
        <f t="shared" si="6"/>
        <v>Twenty Five</v>
      </c>
      <c r="M21" s="63" t="str">
        <f t="shared" si="7"/>
        <v>vxLr</v>
      </c>
      <c r="N21" s="64" t="str">
        <f t="shared" si="8"/>
        <v>August</v>
      </c>
      <c r="O21" s="65">
        <f t="shared" si="9"/>
        <v>2007</v>
      </c>
      <c r="P21" s="63" t="str">
        <f t="shared" si="10"/>
        <v>nks gtkj</v>
      </c>
      <c r="Q21" s="64"/>
      <c r="R21" s="63" t="str">
        <f t="shared" si="11"/>
        <v>lkr</v>
      </c>
      <c r="S21" s="64"/>
      <c r="T21" s="63" t="str">
        <f t="shared" si="12"/>
        <v>iPphl vxLr] nks gtkj lkr</v>
      </c>
      <c r="U21" s="62"/>
    </row>
    <row r="22" spans="1:21" ht="18.75">
      <c r="A22" s="75">
        <v>16</v>
      </c>
      <c r="B22" s="80">
        <f>IF(details!G22="","",details!G22)</f>
        <v>38680</v>
      </c>
      <c r="C22" s="76" t="str">
        <f t="shared" si="0"/>
        <v>pkSchl uoEcj] nks gtkj ikap</v>
      </c>
      <c r="D22" s="76"/>
      <c r="E22" s="77" t="str">
        <f t="shared" si="1"/>
        <v>Thursday</v>
      </c>
      <c r="F22" s="67"/>
      <c r="G22" s="67"/>
      <c r="H22" s="65" t="str">
        <f t="shared" si="2"/>
        <v>24</v>
      </c>
      <c r="I22" s="65" t="str">
        <f t="shared" si="3"/>
        <v>11</v>
      </c>
      <c r="J22" s="65" t="str">
        <f t="shared" si="4"/>
        <v>05</v>
      </c>
      <c r="K22" s="66" t="str">
        <f t="shared" si="5"/>
        <v>pkSchl</v>
      </c>
      <c r="L22" s="64" t="str">
        <f t="shared" si="6"/>
        <v>Twenty Four</v>
      </c>
      <c r="M22" s="63" t="str">
        <f t="shared" si="7"/>
        <v>uoEcj</v>
      </c>
      <c r="N22" s="64" t="str">
        <f t="shared" si="8"/>
        <v>November</v>
      </c>
      <c r="O22" s="65">
        <f t="shared" si="9"/>
        <v>2005</v>
      </c>
      <c r="P22" s="63" t="str">
        <f t="shared" si="10"/>
        <v>nks gtkj</v>
      </c>
      <c r="Q22" s="64"/>
      <c r="R22" s="63" t="str">
        <f t="shared" si="11"/>
        <v>ikap</v>
      </c>
      <c r="S22" s="64"/>
      <c r="T22" s="63" t="str">
        <f t="shared" si="12"/>
        <v>pkSchl uoEcj] nks gtkj ikap</v>
      </c>
      <c r="U22" s="62"/>
    </row>
    <row r="23" spans="1:21" ht="18.75">
      <c r="A23" s="75">
        <v>17</v>
      </c>
      <c r="B23" s="80">
        <f>IF(details!G23="","",details!G23)</f>
        <v>39268</v>
      </c>
      <c r="C23" s="76" t="str">
        <f t="shared" si="0"/>
        <v>ikap tqykbZ] nks gtkj lkr</v>
      </c>
      <c r="D23" s="76"/>
      <c r="E23" s="77" t="str">
        <f t="shared" si="1"/>
        <v>Thursday</v>
      </c>
      <c r="F23" s="67"/>
      <c r="G23" s="67"/>
      <c r="H23" s="65" t="str">
        <f t="shared" si="2"/>
        <v>05</v>
      </c>
      <c r="I23" s="65" t="str">
        <f t="shared" si="3"/>
        <v>07</v>
      </c>
      <c r="J23" s="65" t="str">
        <f t="shared" si="4"/>
        <v>07</v>
      </c>
      <c r="K23" s="66" t="str">
        <f t="shared" si="5"/>
        <v>ikap</v>
      </c>
      <c r="L23" s="64" t="str">
        <f t="shared" si="6"/>
        <v>Five</v>
      </c>
      <c r="M23" s="63" t="str">
        <f t="shared" si="7"/>
        <v>tqykbZ</v>
      </c>
      <c r="N23" s="64" t="str">
        <f t="shared" si="8"/>
        <v>July</v>
      </c>
      <c r="O23" s="65">
        <f t="shared" si="9"/>
        <v>2007</v>
      </c>
      <c r="P23" s="63" t="str">
        <f t="shared" si="10"/>
        <v>nks gtkj</v>
      </c>
      <c r="Q23" s="64"/>
      <c r="R23" s="63" t="str">
        <f t="shared" si="11"/>
        <v>lkr</v>
      </c>
      <c r="S23" s="64"/>
      <c r="T23" s="63" t="str">
        <f t="shared" si="12"/>
        <v>ikap tqykbZ] nks gtkj lkr</v>
      </c>
      <c r="U23" s="62"/>
    </row>
    <row r="24" spans="1:21" ht="18.75">
      <c r="A24" s="75">
        <v>18</v>
      </c>
      <c r="B24" s="80">
        <f>IF(details!G24="","",details!G24)</f>
        <v>38878</v>
      </c>
      <c r="C24" s="76" t="str">
        <f t="shared" si="0"/>
        <v>nl twu] nks gtkj N%</v>
      </c>
      <c r="D24" s="76"/>
      <c r="E24" s="77" t="str">
        <f t="shared" si="1"/>
        <v>Saturday</v>
      </c>
      <c r="F24" s="67"/>
      <c r="G24" s="67"/>
      <c r="H24" s="65" t="str">
        <f t="shared" si="2"/>
        <v>10</v>
      </c>
      <c r="I24" s="65" t="str">
        <f t="shared" si="3"/>
        <v>06</v>
      </c>
      <c r="J24" s="65" t="str">
        <f t="shared" si="4"/>
        <v>06</v>
      </c>
      <c r="K24" s="66" t="str">
        <f t="shared" si="5"/>
        <v>nl</v>
      </c>
      <c r="L24" s="64" t="str">
        <f t="shared" si="6"/>
        <v>Ten</v>
      </c>
      <c r="M24" s="63" t="str">
        <f t="shared" si="7"/>
        <v>twu</v>
      </c>
      <c r="N24" s="64" t="str">
        <f t="shared" si="8"/>
        <v>June</v>
      </c>
      <c r="O24" s="65">
        <f t="shared" si="9"/>
        <v>2006</v>
      </c>
      <c r="P24" s="63" t="str">
        <f t="shared" si="10"/>
        <v>nks gtkj</v>
      </c>
      <c r="Q24" s="64"/>
      <c r="R24" s="63" t="str">
        <f t="shared" si="11"/>
        <v>N%</v>
      </c>
      <c r="S24" s="64"/>
      <c r="T24" s="63" t="str">
        <f t="shared" si="12"/>
        <v>nl twu] nks gtkj N%</v>
      </c>
      <c r="U24" s="62"/>
    </row>
    <row r="25" spans="1:21" ht="18.75">
      <c r="A25" s="75">
        <v>19</v>
      </c>
      <c r="B25" s="80">
        <f>IF(details!G25="","",details!G25)</f>
        <v>39571</v>
      </c>
      <c r="C25" s="76" t="str">
        <f t="shared" si="0"/>
        <v>rhu ebZ] nks gtkj vkB</v>
      </c>
      <c r="D25" s="76"/>
      <c r="E25" s="77" t="str">
        <f t="shared" si="1"/>
        <v>Saturday</v>
      </c>
      <c r="F25" s="67"/>
      <c r="G25" s="67"/>
      <c r="H25" s="65" t="str">
        <f t="shared" si="2"/>
        <v>03</v>
      </c>
      <c r="I25" s="65" t="str">
        <f t="shared" si="3"/>
        <v>05</v>
      </c>
      <c r="J25" s="65" t="str">
        <f t="shared" si="4"/>
        <v>08</v>
      </c>
      <c r="K25" s="66" t="str">
        <f t="shared" si="5"/>
        <v>rhu</v>
      </c>
      <c r="L25" s="64" t="str">
        <f t="shared" si="6"/>
        <v>Three</v>
      </c>
      <c r="M25" s="63" t="str">
        <f t="shared" si="7"/>
        <v>ebZ</v>
      </c>
      <c r="N25" s="64" t="str">
        <f t="shared" si="8"/>
        <v>May</v>
      </c>
      <c r="O25" s="65">
        <f t="shared" si="9"/>
        <v>2008</v>
      </c>
      <c r="P25" s="63" t="str">
        <f t="shared" si="10"/>
        <v>nks gtkj</v>
      </c>
      <c r="Q25" s="64"/>
      <c r="R25" s="63" t="str">
        <f t="shared" si="11"/>
        <v>vkB</v>
      </c>
      <c r="S25" s="64"/>
      <c r="T25" s="63" t="str">
        <f t="shared" si="12"/>
        <v>rhu ebZ] nks gtkj vkB</v>
      </c>
      <c r="U25" s="62"/>
    </row>
    <row r="26" spans="1:21" ht="18.75">
      <c r="A26" s="75">
        <v>20</v>
      </c>
      <c r="B26" s="80">
        <f>IF(details!G26="","",details!G26)</f>
        <v>38975</v>
      </c>
      <c r="C26" s="76" t="str">
        <f t="shared" si="0"/>
        <v>iUnzg flrEcj] nks gtkj N%</v>
      </c>
      <c r="D26" s="76"/>
      <c r="E26" s="77" t="str">
        <f t="shared" si="1"/>
        <v>Friday</v>
      </c>
      <c r="F26" s="67"/>
      <c r="G26" s="67"/>
      <c r="H26" s="65" t="str">
        <f t="shared" si="2"/>
        <v>15</v>
      </c>
      <c r="I26" s="65" t="str">
        <f t="shared" si="3"/>
        <v>09</v>
      </c>
      <c r="J26" s="65" t="str">
        <f t="shared" si="4"/>
        <v>06</v>
      </c>
      <c r="K26" s="66" t="str">
        <f t="shared" si="5"/>
        <v>iUnzg</v>
      </c>
      <c r="L26" s="64" t="str">
        <f t="shared" si="6"/>
        <v>Fifteen</v>
      </c>
      <c r="M26" s="63" t="str">
        <f t="shared" si="7"/>
        <v>flrEcj</v>
      </c>
      <c r="N26" s="64" t="str">
        <f t="shared" si="8"/>
        <v>September</v>
      </c>
      <c r="O26" s="65">
        <f t="shared" si="9"/>
        <v>2006</v>
      </c>
      <c r="P26" s="63" t="str">
        <f t="shared" si="10"/>
        <v>nks gtkj</v>
      </c>
      <c r="Q26" s="64"/>
      <c r="R26" s="63" t="str">
        <f t="shared" si="11"/>
        <v>N%</v>
      </c>
      <c r="S26" s="64"/>
      <c r="T26" s="63" t="str">
        <f t="shared" si="12"/>
        <v>iUnzg flrEcj] nks gtkj N%</v>
      </c>
      <c r="U26" s="62"/>
    </row>
    <row r="27" spans="1:21" ht="18.75">
      <c r="A27" s="75">
        <v>21</v>
      </c>
      <c r="B27" s="80">
        <f>IF(details!G27="","",details!G27)</f>
        <v>39119</v>
      </c>
      <c r="C27" s="76" t="str">
        <f t="shared" si="0"/>
        <v>N% Qjojh] nks gtkj lkr</v>
      </c>
      <c r="D27" s="76"/>
      <c r="E27" s="77" t="str">
        <f t="shared" si="1"/>
        <v>Tuesday</v>
      </c>
      <c r="F27" s="67"/>
      <c r="G27" s="67"/>
      <c r="H27" s="65" t="str">
        <f t="shared" si="2"/>
        <v>06</v>
      </c>
      <c r="I27" s="65" t="str">
        <f t="shared" si="3"/>
        <v>02</v>
      </c>
      <c r="J27" s="65" t="str">
        <f t="shared" si="4"/>
        <v>07</v>
      </c>
      <c r="K27" s="66" t="str">
        <f t="shared" si="5"/>
        <v>N%</v>
      </c>
      <c r="L27" s="64" t="str">
        <f t="shared" si="6"/>
        <v>Six</v>
      </c>
      <c r="M27" s="63" t="str">
        <f t="shared" si="7"/>
        <v>Qjojh</v>
      </c>
      <c r="N27" s="64" t="str">
        <f t="shared" si="8"/>
        <v>February</v>
      </c>
      <c r="O27" s="65">
        <f t="shared" si="9"/>
        <v>2007</v>
      </c>
      <c r="P27" s="63" t="str">
        <f t="shared" si="10"/>
        <v>nks gtkj</v>
      </c>
      <c r="Q27" s="64"/>
      <c r="R27" s="63" t="str">
        <f t="shared" si="11"/>
        <v>lkr</v>
      </c>
      <c r="S27" s="64"/>
      <c r="T27" s="63" t="str">
        <f t="shared" si="12"/>
        <v>N% Qjojh] nks gtkj lkr</v>
      </c>
      <c r="U27" s="62"/>
    </row>
    <row r="28" spans="1:21" ht="18.75">
      <c r="A28" s="75">
        <v>22</v>
      </c>
      <c r="B28" s="80">
        <f>IF(details!G28="","",details!G28)</f>
        <v>38366</v>
      </c>
      <c r="C28" s="76" t="str">
        <f t="shared" si="0"/>
        <v>pkSng tuojh] nks gtkj ikap</v>
      </c>
      <c r="D28" s="76"/>
      <c r="E28" s="77" t="str">
        <f t="shared" si="1"/>
        <v>Friday</v>
      </c>
      <c r="F28" s="67"/>
      <c r="G28" s="67"/>
      <c r="H28" s="65" t="str">
        <f t="shared" si="2"/>
        <v>14</v>
      </c>
      <c r="I28" s="65" t="str">
        <f t="shared" si="3"/>
        <v>01</v>
      </c>
      <c r="J28" s="65" t="str">
        <f t="shared" si="4"/>
        <v>05</v>
      </c>
      <c r="K28" s="66" t="str">
        <f t="shared" si="5"/>
        <v>pkSng</v>
      </c>
      <c r="L28" s="64" t="str">
        <f t="shared" si="6"/>
        <v>Forteen</v>
      </c>
      <c r="M28" s="63" t="str">
        <f t="shared" si="7"/>
        <v>tuojh</v>
      </c>
      <c r="N28" s="64" t="str">
        <f t="shared" si="8"/>
        <v>January</v>
      </c>
      <c r="O28" s="65">
        <f t="shared" si="9"/>
        <v>2005</v>
      </c>
      <c r="P28" s="63" t="str">
        <f t="shared" si="10"/>
        <v>nks gtkj</v>
      </c>
      <c r="Q28" s="64"/>
      <c r="R28" s="63" t="str">
        <f t="shared" si="11"/>
        <v>ikap</v>
      </c>
      <c r="S28" s="64"/>
      <c r="T28" s="63" t="str">
        <f t="shared" si="12"/>
        <v>pkSng tuojh] nks gtkj ikap</v>
      </c>
      <c r="U28" s="62"/>
    </row>
    <row r="29" spans="1:21" ht="18.75">
      <c r="A29" s="75">
        <v>23</v>
      </c>
      <c r="B29" s="80">
        <f>IF(details!G29="","",details!G29)</f>
        <v>38330</v>
      </c>
      <c r="C29" s="76" t="str">
        <f t="shared" si="0"/>
        <v>ukS fnlEcj] nks gtkj pkj</v>
      </c>
      <c r="D29" s="76"/>
      <c r="E29" s="77" t="str">
        <f t="shared" si="1"/>
        <v>Thursday</v>
      </c>
      <c r="F29" s="67"/>
      <c r="G29" s="67"/>
      <c r="H29" s="65" t="str">
        <f t="shared" si="2"/>
        <v>09</v>
      </c>
      <c r="I29" s="65" t="str">
        <f t="shared" si="3"/>
        <v>12</v>
      </c>
      <c r="J29" s="65" t="str">
        <f t="shared" si="4"/>
        <v>04</v>
      </c>
      <c r="K29" s="66" t="str">
        <f t="shared" si="5"/>
        <v>ukS</v>
      </c>
      <c r="L29" s="64" t="str">
        <f t="shared" si="6"/>
        <v>Nine</v>
      </c>
      <c r="M29" s="63" t="str">
        <f t="shared" si="7"/>
        <v>fnlEcj</v>
      </c>
      <c r="N29" s="64" t="str">
        <f t="shared" si="8"/>
        <v>December</v>
      </c>
      <c r="O29" s="65">
        <f t="shared" si="9"/>
        <v>2004</v>
      </c>
      <c r="P29" s="63" t="str">
        <f t="shared" si="10"/>
        <v>nks gtkj</v>
      </c>
      <c r="Q29" s="64"/>
      <c r="R29" s="63" t="str">
        <f t="shared" si="11"/>
        <v>pkj</v>
      </c>
      <c r="S29" s="64"/>
      <c r="T29" s="63" t="str">
        <f t="shared" si="12"/>
        <v>ukS fnlEcj] nks gtkj pkj</v>
      </c>
      <c r="U29" s="62"/>
    </row>
    <row r="30" spans="1:21" ht="18.75">
      <c r="A30" s="75">
        <v>24</v>
      </c>
      <c r="B30" s="80">
        <f>IF(details!G30="","",details!G30)</f>
        <v>38688</v>
      </c>
      <c r="C30" s="76" t="str">
        <f t="shared" si="0"/>
        <v>nks fnlEcj] nks gtkj ikap</v>
      </c>
      <c r="D30" s="76"/>
      <c r="E30" s="77" t="str">
        <f t="shared" si="1"/>
        <v>Friday</v>
      </c>
      <c r="F30" s="67"/>
      <c r="G30" s="67"/>
      <c r="H30" s="65" t="str">
        <f t="shared" si="2"/>
        <v>02</v>
      </c>
      <c r="I30" s="65" t="str">
        <f t="shared" si="3"/>
        <v>12</v>
      </c>
      <c r="J30" s="65" t="str">
        <f t="shared" si="4"/>
        <v>05</v>
      </c>
      <c r="K30" s="66" t="str">
        <f t="shared" si="5"/>
        <v>nks</v>
      </c>
      <c r="L30" s="64" t="str">
        <f t="shared" si="6"/>
        <v>Two</v>
      </c>
      <c r="M30" s="63" t="str">
        <f t="shared" si="7"/>
        <v>fnlEcj</v>
      </c>
      <c r="N30" s="64" t="str">
        <f t="shared" si="8"/>
        <v>December</v>
      </c>
      <c r="O30" s="65">
        <f t="shared" si="9"/>
        <v>2005</v>
      </c>
      <c r="P30" s="63" t="str">
        <f t="shared" si="10"/>
        <v>nks gtkj</v>
      </c>
      <c r="Q30" s="64"/>
      <c r="R30" s="63" t="str">
        <f t="shared" si="11"/>
        <v>ikap</v>
      </c>
      <c r="S30" s="64"/>
      <c r="T30" s="63" t="str">
        <f t="shared" si="12"/>
        <v>nks fnlEcj] nks gtkj ikap</v>
      </c>
      <c r="U30" s="62"/>
    </row>
    <row r="31" spans="1:21" ht="18.75">
      <c r="A31" s="75">
        <v>25</v>
      </c>
      <c r="B31" s="80">
        <f>IF(details!G31="","",details!G31)</f>
        <v>38572</v>
      </c>
      <c r="C31" s="76" t="str">
        <f t="shared" si="0"/>
        <v>vkB vxLr] nks gtkj ikap</v>
      </c>
      <c r="D31" s="76"/>
      <c r="E31" s="77" t="str">
        <f t="shared" si="1"/>
        <v>Monday</v>
      </c>
      <c r="F31" s="67"/>
      <c r="G31" s="67"/>
      <c r="H31" s="65" t="str">
        <f t="shared" si="2"/>
        <v>08</v>
      </c>
      <c r="I31" s="65" t="str">
        <f t="shared" si="3"/>
        <v>08</v>
      </c>
      <c r="J31" s="65" t="str">
        <f t="shared" si="4"/>
        <v>05</v>
      </c>
      <c r="K31" s="66" t="str">
        <f t="shared" si="5"/>
        <v>vkB</v>
      </c>
      <c r="L31" s="64" t="str">
        <f t="shared" si="6"/>
        <v>Eight</v>
      </c>
      <c r="M31" s="63" t="str">
        <f t="shared" si="7"/>
        <v>vxLr</v>
      </c>
      <c r="N31" s="64" t="str">
        <f t="shared" si="8"/>
        <v>August</v>
      </c>
      <c r="O31" s="65">
        <f t="shared" si="9"/>
        <v>2005</v>
      </c>
      <c r="P31" s="63" t="str">
        <f t="shared" si="10"/>
        <v>nks gtkj</v>
      </c>
      <c r="Q31" s="64"/>
      <c r="R31" s="63" t="str">
        <f t="shared" si="11"/>
        <v>ikap</v>
      </c>
      <c r="S31" s="64"/>
      <c r="T31" s="63" t="str">
        <f t="shared" si="12"/>
        <v>vkB vxLr] nks gtkj ikap</v>
      </c>
      <c r="U31" s="62"/>
    </row>
    <row r="32" spans="1:21" ht="18.75">
      <c r="A32" s="75">
        <v>26</v>
      </c>
      <c r="B32" s="80">
        <f>IF(details!G32="","",details!G32)</f>
        <v>38978</v>
      </c>
      <c r="C32" s="76" t="str">
        <f t="shared" si="0"/>
        <v>vBkjg flrEcj] nks gtkj N%</v>
      </c>
      <c r="D32" s="76"/>
      <c r="E32" s="77" t="str">
        <f t="shared" si="1"/>
        <v>Monday</v>
      </c>
      <c r="F32" s="67"/>
      <c r="G32" s="67"/>
      <c r="H32" s="65" t="str">
        <f t="shared" si="2"/>
        <v>18</v>
      </c>
      <c r="I32" s="65" t="str">
        <f t="shared" si="3"/>
        <v>09</v>
      </c>
      <c r="J32" s="65" t="str">
        <f t="shared" si="4"/>
        <v>06</v>
      </c>
      <c r="K32" s="66" t="str">
        <f t="shared" si="5"/>
        <v>vBkjg</v>
      </c>
      <c r="L32" s="64" t="str">
        <f t="shared" si="6"/>
        <v>Eighteen</v>
      </c>
      <c r="M32" s="63" t="str">
        <f t="shared" si="7"/>
        <v>flrEcj</v>
      </c>
      <c r="N32" s="64" t="str">
        <f t="shared" si="8"/>
        <v>September</v>
      </c>
      <c r="O32" s="65">
        <f t="shared" si="9"/>
        <v>2006</v>
      </c>
      <c r="P32" s="63" t="str">
        <f t="shared" si="10"/>
        <v>nks gtkj</v>
      </c>
      <c r="Q32" s="64"/>
      <c r="R32" s="63" t="str">
        <f t="shared" si="11"/>
        <v>N%</v>
      </c>
      <c r="S32" s="64"/>
      <c r="T32" s="63" t="str">
        <f t="shared" si="12"/>
        <v>vBkjg flrEcj] nks gtkj N%</v>
      </c>
      <c r="U32" s="62"/>
    </row>
    <row r="33" spans="1:21" ht="18.75">
      <c r="A33" s="75">
        <v>27</v>
      </c>
      <c r="B33" s="80">
        <f>IF(details!G33="","",details!G33)</f>
        <v>40066</v>
      </c>
      <c r="C33" s="76" t="str">
        <f t="shared" si="0"/>
        <v>nl flrEcj] nks gtkj ukS</v>
      </c>
      <c r="D33" s="76"/>
      <c r="E33" s="77" t="str">
        <f t="shared" si="1"/>
        <v>Thursday</v>
      </c>
      <c r="F33" s="67"/>
      <c r="G33" s="67"/>
      <c r="H33" s="65" t="str">
        <f t="shared" si="2"/>
        <v>10</v>
      </c>
      <c r="I33" s="65" t="str">
        <f t="shared" si="3"/>
        <v>09</v>
      </c>
      <c r="J33" s="65" t="str">
        <f t="shared" si="4"/>
        <v>09</v>
      </c>
      <c r="K33" s="66" t="str">
        <f t="shared" si="5"/>
        <v>nl</v>
      </c>
      <c r="L33" s="64" t="str">
        <f t="shared" si="6"/>
        <v>Ten</v>
      </c>
      <c r="M33" s="63" t="str">
        <f t="shared" si="7"/>
        <v>flrEcj</v>
      </c>
      <c r="N33" s="64" t="str">
        <f t="shared" si="8"/>
        <v>September</v>
      </c>
      <c r="O33" s="65">
        <f t="shared" si="9"/>
        <v>2009</v>
      </c>
      <c r="P33" s="63" t="str">
        <f t="shared" si="10"/>
        <v>nks gtkj</v>
      </c>
      <c r="Q33" s="64"/>
      <c r="R33" s="63" t="str">
        <f t="shared" si="11"/>
        <v>ukS</v>
      </c>
      <c r="S33" s="64"/>
      <c r="T33" s="63" t="str">
        <f t="shared" si="12"/>
        <v>nl flrEcj] nks gtkj ukS</v>
      </c>
      <c r="U33" s="62"/>
    </row>
    <row r="34" spans="1:21" ht="18.75">
      <c r="A34" s="75">
        <v>28</v>
      </c>
      <c r="B34" s="80">
        <f>IF(details!G34="","",details!G34)</f>
        <v>38477</v>
      </c>
      <c r="C34" s="76" t="str">
        <f t="shared" si="0"/>
        <v>ikap ebZ] nks gtkj ikap</v>
      </c>
      <c r="D34" s="76"/>
      <c r="E34" s="77" t="str">
        <f t="shared" si="1"/>
        <v>Thursday</v>
      </c>
      <c r="F34" s="67"/>
      <c r="G34" s="67"/>
      <c r="H34" s="65" t="str">
        <f t="shared" si="2"/>
        <v>05</v>
      </c>
      <c r="I34" s="65" t="str">
        <f t="shared" si="3"/>
        <v>05</v>
      </c>
      <c r="J34" s="65" t="str">
        <f t="shared" si="4"/>
        <v>05</v>
      </c>
      <c r="K34" s="66" t="str">
        <f t="shared" si="5"/>
        <v>ikap</v>
      </c>
      <c r="L34" s="64" t="str">
        <f t="shared" si="6"/>
        <v>Five</v>
      </c>
      <c r="M34" s="63" t="str">
        <f t="shared" si="7"/>
        <v>ebZ</v>
      </c>
      <c r="N34" s="64" t="str">
        <f t="shared" si="8"/>
        <v>May</v>
      </c>
      <c r="O34" s="65">
        <f t="shared" si="9"/>
        <v>2005</v>
      </c>
      <c r="P34" s="63" t="str">
        <f t="shared" si="10"/>
        <v>nks gtkj</v>
      </c>
      <c r="Q34" s="64"/>
      <c r="R34" s="63" t="str">
        <f t="shared" si="11"/>
        <v>ikap</v>
      </c>
      <c r="S34" s="64"/>
      <c r="T34" s="63" t="str">
        <f t="shared" si="12"/>
        <v>ikap ebZ] nks gtkj ikap</v>
      </c>
      <c r="U34" s="62"/>
    </row>
    <row r="35" spans="1:21" ht="18.75">
      <c r="A35" s="75">
        <v>29</v>
      </c>
      <c r="B35" s="80">
        <f>IF(details!G35="","",details!G35)</f>
        <v>39193</v>
      </c>
      <c r="C35" s="76" t="str">
        <f t="shared" si="0"/>
        <v>bDdhl vizsy] nks gtkj lkr</v>
      </c>
      <c r="D35" s="76"/>
      <c r="E35" s="77" t="str">
        <f t="shared" si="1"/>
        <v>Saturday</v>
      </c>
      <c r="F35" s="67"/>
      <c r="G35" s="67"/>
      <c r="H35" s="65" t="str">
        <f t="shared" si="2"/>
        <v>21</v>
      </c>
      <c r="I35" s="65" t="str">
        <f t="shared" si="3"/>
        <v>04</v>
      </c>
      <c r="J35" s="65" t="str">
        <f t="shared" si="4"/>
        <v>07</v>
      </c>
      <c r="K35" s="66" t="str">
        <f t="shared" si="5"/>
        <v>bDdhl</v>
      </c>
      <c r="L35" s="64" t="str">
        <f t="shared" si="6"/>
        <v>Twenty One</v>
      </c>
      <c r="M35" s="63" t="str">
        <f t="shared" si="7"/>
        <v>vizsy</v>
      </c>
      <c r="N35" s="64" t="str">
        <f t="shared" si="8"/>
        <v>April</v>
      </c>
      <c r="O35" s="65">
        <f t="shared" si="9"/>
        <v>2007</v>
      </c>
      <c r="P35" s="63" t="str">
        <f t="shared" si="10"/>
        <v>nks gtkj</v>
      </c>
      <c r="Q35" s="64"/>
      <c r="R35" s="63" t="str">
        <f t="shared" si="11"/>
        <v>lkr</v>
      </c>
      <c r="S35" s="64"/>
      <c r="T35" s="63" t="str">
        <f t="shared" si="12"/>
        <v>bDdhl vizsy] nks gtkj lkr</v>
      </c>
      <c r="U35" s="62"/>
    </row>
    <row r="36" spans="1:21" ht="18.75">
      <c r="A36" s="75">
        <v>30</v>
      </c>
      <c r="B36" s="80">
        <f>IF(details!G36="","",details!G36)</f>
        <v>39279</v>
      </c>
      <c r="C36" s="76" t="str">
        <f t="shared" si="0"/>
        <v>lksyg tqykbZ] nks gtkj lkr</v>
      </c>
      <c r="D36" s="76"/>
      <c r="E36" s="77" t="str">
        <f t="shared" si="1"/>
        <v>Monday</v>
      </c>
      <c r="F36" s="67"/>
      <c r="G36" s="67"/>
      <c r="H36" s="65" t="str">
        <f t="shared" si="2"/>
        <v>16</v>
      </c>
      <c r="I36" s="65" t="str">
        <f t="shared" si="3"/>
        <v>07</v>
      </c>
      <c r="J36" s="65" t="str">
        <f t="shared" si="4"/>
        <v>07</v>
      </c>
      <c r="K36" s="66" t="str">
        <f t="shared" si="5"/>
        <v>lksyg</v>
      </c>
      <c r="L36" s="64" t="str">
        <f t="shared" si="6"/>
        <v>Sixteen</v>
      </c>
      <c r="M36" s="63" t="str">
        <f t="shared" si="7"/>
        <v>tqykbZ</v>
      </c>
      <c r="N36" s="64" t="str">
        <f t="shared" si="8"/>
        <v>July</v>
      </c>
      <c r="O36" s="65">
        <f t="shared" si="9"/>
        <v>2007</v>
      </c>
      <c r="P36" s="63" t="str">
        <f t="shared" si="10"/>
        <v>nks gtkj</v>
      </c>
      <c r="Q36" s="64"/>
      <c r="R36" s="63" t="str">
        <f t="shared" si="11"/>
        <v>lkr</v>
      </c>
      <c r="S36" s="64"/>
      <c r="T36" s="63" t="str">
        <f t="shared" si="12"/>
        <v>lksyg tqykbZ] nks gtkj lkr</v>
      </c>
      <c r="U36" s="62"/>
    </row>
    <row r="37" spans="1:21" ht="18.75">
      <c r="A37" s="75">
        <v>31</v>
      </c>
      <c r="B37" s="80">
        <f>IF(details!G37="","",details!G37)</f>
        <v>39577</v>
      </c>
      <c r="C37" s="76" t="str">
        <f t="shared" si="0"/>
        <v>ukS ebZ] nks gtkj vkB</v>
      </c>
      <c r="D37" s="76"/>
      <c r="E37" s="77" t="str">
        <f t="shared" si="1"/>
        <v>Friday</v>
      </c>
      <c r="F37" s="67"/>
      <c r="G37" s="67"/>
      <c r="H37" s="65" t="str">
        <f t="shared" si="2"/>
        <v>09</v>
      </c>
      <c r="I37" s="65" t="str">
        <f t="shared" si="3"/>
        <v>05</v>
      </c>
      <c r="J37" s="65" t="str">
        <f t="shared" si="4"/>
        <v>08</v>
      </c>
      <c r="K37" s="66" t="str">
        <f t="shared" si="5"/>
        <v>ukS</v>
      </c>
      <c r="L37" s="64" t="str">
        <f t="shared" si="6"/>
        <v>Nine</v>
      </c>
      <c r="M37" s="63" t="str">
        <f t="shared" si="7"/>
        <v>ebZ</v>
      </c>
      <c r="N37" s="64" t="str">
        <f t="shared" si="8"/>
        <v>May</v>
      </c>
      <c r="O37" s="65">
        <f t="shared" si="9"/>
        <v>2008</v>
      </c>
      <c r="P37" s="63" t="str">
        <f t="shared" si="10"/>
        <v>nks gtkj</v>
      </c>
      <c r="Q37" s="64"/>
      <c r="R37" s="63" t="str">
        <f t="shared" si="11"/>
        <v>vkB</v>
      </c>
      <c r="S37" s="64"/>
      <c r="T37" s="63" t="str">
        <f t="shared" si="12"/>
        <v>ukS ebZ] nks gtkj vkB</v>
      </c>
      <c r="U37" s="62"/>
    </row>
    <row r="38" spans="1:21" ht="18.75">
      <c r="A38" s="75">
        <v>32</v>
      </c>
      <c r="B38" s="80">
        <f>IF(details!G38="","",details!G38)</f>
        <v>38643</v>
      </c>
      <c r="C38" s="76" t="str">
        <f t="shared" si="0"/>
        <v>vBkjg vDVwcj] nks gtkj ikap</v>
      </c>
      <c r="D38" s="76"/>
      <c r="E38" s="77" t="str">
        <f t="shared" si="1"/>
        <v>Tuesday</v>
      </c>
      <c r="F38" s="67"/>
      <c r="G38" s="67"/>
      <c r="H38" s="65" t="str">
        <f t="shared" si="2"/>
        <v>18</v>
      </c>
      <c r="I38" s="65" t="str">
        <f t="shared" si="3"/>
        <v>10</v>
      </c>
      <c r="J38" s="65" t="str">
        <f t="shared" si="4"/>
        <v>05</v>
      </c>
      <c r="K38" s="66" t="str">
        <f t="shared" si="5"/>
        <v>vBkjg</v>
      </c>
      <c r="L38" s="64" t="str">
        <f t="shared" si="6"/>
        <v>Eighteen</v>
      </c>
      <c r="M38" s="63" t="str">
        <f t="shared" si="7"/>
        <v>vDVwcj</v>
      </c>
      <c r="N38" s="64" t="str">
        <f t="shared" si="8"/>
        <v>October</v>
      </c>
      <c r="O38" s="65">
        <f t="shared" si="9"/>
        <v>2005</v>
      </c>
      <c r="P38" s="63" t="str">
        <f t="shared" si="10"/>
        <v>nks gtkj</v>
      </c>
      <c r="Q38" s="64"/>
      <c r="R38" s="63" t="str">
        <f t="shared" si="11"/>
        <v>ikap</v>
      </c>
      <c r="S38" s="64"/>
      <c r="T38" s="63" t="str">
        <f t="shared" si="12"/>
        <v>vBkjg vDVwcj] nks gtkj ikap</v>
      </c>
      <c r="U38" s="62"/>
    </row>
    <row r="39" spans="1:21" ht="18.75">
      <c r="A39" s="75">
        <v>33</v>
      </c>
      <c r="B39" s="80" t="str">
        <f>IF(details!G39="","",details!G39)</f>
        <v/>
      </c>
      <c r="C39" s="76" t="str">
        <f t="shared" ref="C39:C70" si="13">T39</f>
        <v/>
      </c>
      <c r="D39" s="76"/>
      <c r="E39" s="77" t="str">
        <f t="shared" ref="E39:E70" si="14">IF(B39="","",TEXT(B39,"DDDD"))</f>
        <v/>
      </c>
      <c r="F39" s="67"/>
      <c r="G39" s="67"/>
      <c r="H39" s="65" t="str">
        <f t="shared" ref="H39:H70" si="15">TEXT(B39,"DD")</f>
        <v/>
      </c>
      <c r="I39" s="65" t="str">
        <f t="shared" ref="I39:I70" si="16">TEXT(B39,"MM")</f>
        <v/>
      </c>
      <c r="J39" s="65" t="str">
        <f t="shared" ref="J39:J70" si="17">TEXT(B39,"YY")</f>
        <v/>
      </c>
      <c r="K39" s="66" t="str">
        <f t="shared" ref="K39:K70" si="18">IF(H39="01",",d",IF(H39="02","nks",IF(H39="03","rhu",IF(H39="04","pkj",IF(H39="05","ikap",IF(H39="06","N%",IF(H39="07","lkr",IF(H39="08","vkB",IF(H39="09","ukS",IF(H39="10","nl",IF(H39="11","X;kjg",IF(H39="12","ckjg",IF(H39="13","rsjg",IF(H39="14","pkSng",IF(H39="15","iUnzg",IF(H39="16","lksyg",IF(H39="17","l=g",IF(H39="18","vBkjg",IF(H39="19","mUuhl",IF(H39="20","chl",IF(H39="21","bDdhl",IF(H39="22","ckbZl",IF(H39="23","rschl",IF(H39="24","pkSchl",IF(H39="25","iPphl",IF(H39="26","NCchl",IF(H39="27","lRrkbZl",IF(H39="28","vBkbZl",IF(H39="29","mUrhl",IF(H39="30","rhl",IF(H39="31","bdrhl","")))))))))))))))))))))))))))))))</f>
        <v/>
      </c>
      <c r="L39" s="64" t="str">
        <f t="shared" ref="L39:L70" si="19">IF(H39="01","One",IF(H39="02","Two",IF(H39="03","Three",IF(H39="04","Four",IF(H39="05","Five",IF(H39="06","Six",IF(H39="07","Seven",IF(H39="08","Eight",IF(H39="09","Nine",IF(H39="10","Ten",IF(H39="11","Eleven",IF(H39="12","Twelve",IF(H39="13","Thirteen",IF(H39="14","Forteen",IF(H39="15","Fifteen",IF(H39="16","Sixteen",IF(H39="17","Seventeen",IF(H39="18","Eighteen",IF(H39="19","Nineteen",IF(H39="20","Twenty",IF(H39="21","Twenty One",IF(H39="22","Twenty Two",IF(H39="23","Twenty Three",IF(H39="24","Twenty Four",IF(H39="25","Twenty Five",IF(H39="26","Twenty Six",IF(H39="27","Twenty Seven",IF(H39="28","Twenty Eight",IF(H39="29","Twenty Nine",IF(H39="30","Thirty",IF(H39="31","Thirty One","")))))))))))))))))))))))))))))))</f>
        <v/>
      </c>
      <c r="M39" s="63" t="str">
        <f t="shared" ref="M39:M70" si="20">IF(I39="01","tuojh",IF(I39="02","Qjojh",IF(I39="03","ekpZ",IF(I39="04","vizsy",IF(I39="05","ebZ",IF(I39="06","twu",IF(I39="07","tqykbZ",IF(I39="08","vxLr",IF(I39="09","flrEcj",IF(I39="10","vDVwcj",IF(I39="11","uoEcj",IF(I39="12","fnlEcj",""))))))))))))</f>
        <v/>
      </c>
      <c r="N39" s="64" t="str">
        <f t="shared" ref="N39:N70" si="21">IF(I39="01","January",IF(I39="02","February",IF(I39="03","March",IF(I39="04","April",IF(I39="05","May",IF(I39="06","June",IF(I39="07","July",IF(I39="08","August",IF(I39="09","September",IF(I39="10","October",IF(I39="11","November",IF(I39="12","December",""))))))))))))</f>
        <v/>
      </c>
      <c r="O39" s="65" t="str">
        <f t="shared" ref="O39:O70" si="22">IF(B39="","",YEAR(B39))</f>
        <v/>
      </c>
      <c r="P39" s="63" t="str">
        <f t="shared" ref="P39:P70" si="23">IF(O39="","",IF(O39&lt;=1999,"mUuhl lkS","nks gtkj"))</f>
        <v/>
      </c>
      <c r="Q39" s="64"/>
      <c r="R39" s="63" t="str">
        <f t="shared" ref="R39:R70" si="24">IF(J39="60","lkB",IF(J39="61","bdlB",IF(J39="62","cklB",IF(J39="63","rjslB",IF(J39="64","pkSalB",IF(J39="65","iSalB",IF(J39="66","fN;kalB",IF(J39="67","lM+lB",IF(J39="68","vM+lB",IF(J39="69","mUgRrj",IF(J39="70","lRrj",IF(J39="71","bdsgRrj",IF(J39="72","cgRrj",IF(J39="73","frgsRrj",IF(J39="74","pkSgRrj",IF(J39="75","fipsgRrj",IF(J39="76","fN;sRrj",IF(J39="77","lrgRrj",IF(J39="78","vBRrj",IF(J39="79","mfu;kalh",IF(J39="80","vLlh",IF(J39="81","bD;klh",IF(J39="82","c;kalh",IF(J39="83","rh;kalh",IF(J39="84","pkSjklh",IF(J39="85","fiPpklh",IF(J39="86","Nh;kalh",IF(J39="87","lR;klh",IF(J39="88","vB~;klh",IF(J39="89","fuOokalh",IF(J39="90","uCcS",IF(J39="91","bdjkuoS",IF(J39="92","cjkuos",IF(J39="93","frjkuoS",IF(J39="94","pkSjkuos",IF(J39="95","fipkuos",IF(J39="96","fN;kuoS",IF(J39="97","lR;kuoS",IF(J39="98","vBkuoS",IF(J39="99","fuUukuoS",IF(J39="01",",d",IF(J39="02","nks",IF(J39="03","rhu",IF(J39="04","pkj",IF(J39="05","ikap",IF(J39="06","N%",IF(J39="07","lkr",IF(J39="08","vkB",IF(J39="09","ukS",IF(J39="10","nl",IF(J39="11","X;kjg",IF(J39="12","ckjg",IF(J39="13","rsjg",IF(J39="14","pkSng",IF(J39="15","iUnzg",IF(J39="16","lksyg",IF(J39="17","l=g",IF(J39="18","vBkjg",IF(J39="19","mUuhl",IF(J39="20","chl",IF(J39="21","bDdhl",IF(J39="22","ckbZl",IF(J39="23","rschl",IF(J39="24","pkSchl",IF(J39="25","iPphl","")))))))))))))))))))))))))))))))))))))))))))))))))))))))))))))))))</f>
        <v/>
      </c>
      <c r="S39" s="64"/>
      <c r="T39" s="63" t="str">
        <f t="shared" ref="T39:T70" si="25">IF(B39="","",CONCATENATE(K39," ",M39,"] ",P39," ",R39))</f>
        <v/>
      </c>
      <c r="U39" s="62"/>
    </row>
    <row r="40" spans="1:21" ht="18.75">
      <c r="A40" s="75">
        <v>34</v>
      </c>
      <c r="B40" s="80" t="str">
        <f>IF(details!G40="","",details!G40)</f>
        <v/>
      </c>
      <c r="C40" s="76" t="str">
        <f t="shared" si="13"/>
        <v/>
      </c>
      <c r="D40" s="76"/>
      <c r="E40" s="77" t="str">
        <f t="shared" si="14"/>
        <v/>
      </c>
      <c r="F40" s="67"/>
      <c r="G40" s="67"/>
      <c r="H40" s="65" t="str">
        <f t="shared" si="15"/>
        <v/>
      </c>
      <c r="I40" s="65" t="str">
        <f t="shared" si="16"/>
        <v/>
      </c>
      <c r="J40" s="65" t="str">
        <f t="shared" si="17"/>
        <v/>
      </c>
      <c r="K40" s="66" t="str">
        <f t="shared" si="18"/>
        <v/>
      </c>
      <c r="L40" s="64" t="str">
        <f t="shared" si="19"/>
        <v/>
      </c>
      <c r="M40" s="63" t="str">
        <f t="shared" si="20"/>
        <v/>
      </c>
      <c r="N40" s="64" t="str">
        <f t="shared" si="21"/>
        <v/>
      </c>
      <c r="O40" s="65" t="str">
        <f t="shared" si="22"/>
        <v/>
      </c>
      <c r="P40" s="63" t="str">
        <f t="shared" si="23"/>
        <v/>
      </c>
      <c r="Q40" s="64"/>
      <c r="R40" s="63" t="str">
        <f t="shared" si="24"/>
        <v/>
      </c>
      <c r="S40" s="64"/>
      <c r="T40" s="63" t="str">
        <f t="shared" si="25"/>
        <v/>
      </c>
      <c r="U40" s="62"/>
    </row>
    <row r="41" spans="1:21" ht="18.75">
      <c r="A41" s="75">
        <v>35</v>
      </c>
      <c r="B41" s="80" t="str">
        <f>IF(details!G41="","",details!G41)</f>
        <v/>
      </c>
      <c r="C41" s="76" t="str">
        <f t="shared" si="13"/>
        <v/>
      </c>
      <c r="D41" s="76"/>
      <c r="E41" s="77" t="str">
        <f t="shared" si="14"/>
        <v/>
      </c>
      <c r="F41" s="67"/>
      <c r="G41" s="67"/>
      <c r="H41" s="65" t="str">
        <f t="shared" si="15"/>
        <v/>
      </c>
      <c r="I41" s="65" t="str">
        <f t="shared" si="16"/>
        <v/>
      </c>
      <c r="J41" s="65" t="str">
        <f t="shared" si="17"/>
        <v/>
      </c>
      <c r="K41" s="66" t="str">
        <f t="shared" si="18"/>
        <v/>
      </c>
      <c r="L41" s="64" t="str">
        <f t="shared" si="19"/>
        <v/>
      </c>
      <c r="M41" s="63" t="str">
        <f t="shared" si="20"/>
        <v/>
      </c>
      <c r="N41" s="64" t="str">
        <f t="shared" si="21"/>
        <v/>
      </c>
      <c r="O41" s="65" t="str">
        <f t="shared" si="22"/>
        <v/>
      </c>
      <c r="P41" s="63" t="str">
        <f t="shared" si="23"/>
        <v/>
      </c>
      <c r="Q41" s="64"/>
      <c r="R41" s="63" t="str">
        <f t="shared" si="24"/>
        <v/>
      </c>
      <c r="S41" s="64"/>
      <c r="T41" s="63" t="str">
        <f t="shared" si="25"/>
        <v/>
      </c>
      <c r="U41" s="62"/>
    </row>
    <row r="42" spans="1:21" ht="18.75">
      <c r="A42" s="75">
        <v>36</v>
      </c>
      <c r="B42" s="80" t="str">
        <f>IF(details!G42="","",details!G42)</f>
        <v/>
      </c>
      <c r="C42" s="76" t="str">
        <f t="shared" si="13"/>
        <v/>
      </c>
      <c r="D42" s="76"/>
      <c r="E42" s="77" t="str">
        <f t="shared" si="14"/>
        <v/>
      </c>
      <c r="F42" s="67"/>
      <c r="G42" s="67"/>
      <c r="H42" s="65" t="str">
        <f t="shared" si="15"/>
        <v/>
      </c>
      <c r="I42" s="65" t="str">
        <f t="shared" si="16"/>
        <v/>
      </c>
      <c r="J42" s="65" t="str">
        <f t="shared" si="17"/>
        <v/>
      </c>
      <c r="K42" s="66" t="str">
        <f t="shared" si="18"/>
        <v/>
      </c>
      <c r="L42" s="64" t="str">
        <f t="shared" si="19"/>
        <v/>
      </c>
      <c r="M42" s="63" t="str">
        <f t="shared" si="20"/>
        <v/>
      </c>
      <c r="N42" s="64" t="str">
        <f t="shared" si="21"/>
        <v/>
      </c>
      <c r="O42" s="65" t="str">
        <f t="shared" si="22"/>
        <v/>
      </c>
      <c r="P42" s="63" t="str">
        <f t="shared" si="23"/>
        <v/>
      </c>
      <c r="Q42" s="64"/>
      <c r="R42" s="63" t="str">
        <f t="shared" si="24"/>
        <v/>
      </c>
      <c r="S42" s="64"/>
      <c r="T42" s="63" t="str">
        <f t="shared" si="25"/>
        <v/>
      </c>
      <c r="U42" s="62"/>
    </row>
    <row r="43" spans="1:21" ht="18.75">
      <c r="A43" s="75">
        <v>37</v>
      </c>
      <c r="B43" s="80" t="str">
        <f>IF(details!G43="","",details!G43)</f>
        <v/>
      </c>
      <c r="C43" s="76" t="str">
        <f t="shared" si="13"/>
        <v/>
      </c>
      <c r="D43" s="76"/>
      <c r="E43" s="77" t="str">
        <f t="shared" si="14"/>
        <v/>
      </c>
      <c r="F43" s="67"/>
      <c r="G43" s="67"/>
      <c r="H43" s="65" t="str">
        <f t="shared" si="15"/>
        <v/>
      </c>
      <c r="I43" s="65" t="str">
        <f t="shared" si="16"/>
        <v/>
      </c>
      <c r="J43" s="65" t="str">
        <f t="shared" si="17"/>
        <v/>
      </c>
      <c r="K43" s="66" t="str">
        <f t="shared" si="18"/>
        <v/>
      </c>
      <c r="L43" s="64" t="str">
        <f t="shared" si="19"/>
        <v/>
      </c>
      <c r="M43" s="63" t="str">
        <f t="shared" si="20"/>
        <v/>
      </c>
      <c r="N43" s="64" t="str">
        <f t="shared" si="21"/>
        <v/>
      </c>
      <c r="O43" s="65" t="str">
        <f t="shared" si="22"/>
        <v/>
      </c>
      <c r="P43" s="63" t="str">
        <f t="shared" si="23"/>
        <v/>
      </c>
      <c r="Q43" s="64"/>
      <c r="R43" s="63" t="str">
        <f t="shared" si="24"/>
        <v/>
      </c>
      <c r="S43" s="64"/>
      <c r="T43" s="63" t="str">
        <f t="shared" si="25"/>
        <v/>
      </c>
      <c r="U43" s="62"/>
    </row>
    <row r="44" spans="1:21" ht="18.75">
      <c r="A44" s="75">
        <v>38</v>
      </c>
      <c r="B44" s="80" t="str">
        <f>IF(details!G44="","",details!G44)</f>
        <v/>
      </c>
      <c r="C44" s="76" t="str">
        <f t="shared" si="13"/>
        <v/>
      </c>
      <c r="D44" s="76"/>
      <c r="E44" s="77" t="str">
        <f t="shared" si="14"/>
        <v/>
      </c>
      <c r="F44" s="67"/>
      <c r="G44" s="67"/>
      <c r="H44" s="65" t="str">
        <f t="shared" si="15"/>
        <v/>
      </c>
      <c r="I44" s="65" t="str">
        <f t="shared" si="16"/>
        <v/>
      </c>
      <c r="J44" s="65" t="str">
        <f t="shared" si="17"/>
        <v/>
      </c>
      <c r="K44" s="66" t="str">
        <f t="shared" si="18"/>
        <v/>
      </c>
      <c r="L44" s="64" t="str">
        <f t="shared" si="19"/>
        <v/>
      </c>
      <c r="M44" s="63" t="str">
        <f t="shared" si="20"/>
        <v/>
      </c>
      <c r="N44" s="64" t="str">
        <f t="shared" si="21"/>
        <v/>
      </c>
      <c r="O44" s="65" t="str">
        <f t="shared" si="22"/>
        <v/>
      </c>
      <c r="P44" s="63" t="str">
        <f t="shared" si="23"/>
        <v/>
      </c>
      <c r="Q44" s="64"/>
      <c r="R44" s="63" t="str">
        <f t="shared" si="24"/>
        <v/>
      </c>
      <c r="S44" s="64"/>
      <c r="T44" s="63" t="str">
        <f t="shared" si="25"/>
        <v/>
      </c>
      <c r="U44" s="62"/>
    </row>
    <row r="45" spans="1:21" ht="18.75">
      <c r="A45" s="75">
        <v>39</v>
      </c>
      <c r="B45" s="80" t="str">
        <f>IF(details!G45="","",details!G45)</f>
        <v/>
      </c>
      <c r="C45" s="76" t="str">
        <f t="shared" si="13"/>
        <v/>
      </c>
      <c r="D45" s="76"/>
      <c r="E45" s="77" t="str">
        <f t="shared" si="14"/>
        <v/>
      </c>
      <c r="F45" s="67"/>
      <c r="G45" s="67"/>
      <c r="H45" s="65" t="str">
        <f t="shared" si="15"/>
        <v/>
      </c>
      <c r="I45" s="65" t="str">
        <f t="shared" si="16"/>
        <v/>
      </c>
      <c r="J45" s="65" t="str">
        <f t="shared" si="17"/>
        <v/>
      </c>
      <c r="K45" s="66" t="str">
        <f t="shared" si="18"/>
        <v/>
      </c>
      <c r="L45" s="64" t="str">
        <f t="shared" si="19"/>
        <v/>
      </c>
      <c r="M45" s="63" t="str">
        <f t="shared" si="20"/>
        <v/>
      </c>
      <c r="N45" s="64" t="str">
        <f t="shared" si="21"/>
        <v/>
      </c>
      <c r="O45" s="65" t="str">
        <f t="shared" si="22"/>
        <v/>
      </c>
      <c r="P45" s="63" t="str">
        <f t="shared" si="23"/>
        <v/>
      </c>
      <c r="Q45" s="64"/>
      <c r="R45" s="63" t="str">
        <f t="shared" si="24"/>
        <v/>
      </c>
      <c r="S45" s="64"/>
      <c r="T45" s="63" t="str">
        <f t="shared" si="25"/>
        <v/>
      </c>
      <c r="U45" s="62"/>
    </row>
    <row r="46" spans="1:21" ht="18.75">
      <c r="A46" s="75">
        <v>40</v>
      </c>
      <c r="B46" s="80" t="str">
        <f>IF(details!G46="","",details!G46)</f>
        <v/>
      </c>
      <c r="C46" s="76" t="str">
        <f t="shared" si="13"/>
        <v/>
      </c>
      <c r="D46" s="76"/>
      <c r="E46" s="77" t="str">
        <f t="shared" si="14"/>
        <v/>
      </c>
      <c r="F46" s="67"/>
      <c r="G46" s="67"/>
      <c r="H46" s="65" t="str">
        <f t="shared" si="15"/>
        <v/>
      </c>
      <c r="I46" s="65" t="str">
        <f t="shared" si="16"/>
        <v/>
      </c>
      <c r="J46" s="65" t="str">
        <f t="shared" si="17"/>
        <v/>
      </c>
      <c r="K46" s="66" t="str">
        <f t="shared" si="18"/>
        <v/>
      </c>
      <c r="L46" s="64" t="str">
        <f t="shared" si="19"/>
        <v/>
      </c>
      <c r="M46" s="63" t="str">
        <f t="shared" si="20"/>
        <v/>
      </c>
      <c r="N46" s="64" t="str">
        <f t="shared" si="21"/>
        <v/>
      </c>
      <c r="O46" s="65" t="str">
        <f t="shared" si="22"/>
        <v/>
      </c>
      <c r="P46" s="63" t="str">
        <f t="shared" si="23"/>
        <v/>
      </c>
      <c r="Q46" s="64"/>
      <c r="R46" s="63" t="str">
        <f t="shared" si="24"/>
        <v/>
      </c>
      <c r="S46" s="64"/>
      <c r="T46" s="63" t="str">
        <f t="shared" si="25"/>
        <v/>
      </c>
      <c r="U46" s="62"/>
    </row>
    <row r="47" spans="1:21" ht="18.75">
      <c r="A47" s="75">
        <v>41</v>
      </c>
      <c r="B47" s="80" t="str">
        <f>IF(details!G47="","",details!G47)</f>
        <v/>
      </c>
      <c r="C47" s="76" t="str">
        <f t="shared" si="13"/>
        <v/>
      </c>
      <c r="D47" s="76"/>
      <c r="E47" s="77" t="str">
        <f t="shared" si="14"/>
        <v/>
      </c>
      <c r="F47" s="67"/>
      <c r="G47" s="67"/>
      <c r="H47" s="65" t="str">
        <f t="shared" si="15"/>
        <v/>
      </c>
      <c r="I47" s="65" t="str">
        <f t="shared" si="16"/>
        <v/>
      </c>
      <c r="J47" s="65" t="str">
        <f t="shared" si="17"/>
        <v/>
      </c>
      <c r="K47" s="66" t="str">
        <f t="shared" si="18"/>
        <v/>
      </c>
      <c r="L47" s="64" t="str">
        <f t="shared" si="19"/>
        <v/>
      </c>
      <c r="M47" s="63" t="str">
        <f t="shared" si="20"/>
        <v/>
      </c>
      <c r="N47" s="64" t="str">
        <f t="shared" si="21"/>
        <v/>
      </c>
      <c r="O47" s="65" t="str">
        <f t="shared" si="22"/>
        <v/>
      </c>
      <c r="P47" s="63" t="str">
        <f t="shared" si="23"/>
        <v/>
      </c>
      <c r="Q47" s="64"/>
      <c r="R47" s="63" t="str">
        <f t="shared" si="24"/>
        <v/>
      </c>
      <c r="S47" s="64"/>
      <c r="T47" s="63" t="str">
        <f t="shared" si="25"/>
        <v/>
      </c>
      <c r="U47" s="62"/>
    </row>
    <row r="48" spans="1:21" ht="18.75">
      <c r="A48" s="75">
        <v>42</v>
      </c>
      <c r="B48" s="80" t="str">
        <f>IF(details!G48="","",details!G48)</f>
        <v/>
      </c>
      <c r="C48" s="76" t="str">
        <f t="shared" si="13"/>
        <v/>
      </c>
      <c r="D48" s="76"/>
      <c r="E48" s="77" t="str">
        <f t="shared" si="14"/>
        <v/>
      </c>
      <c r="F48" s="67"/>
      <c r="G48" s="67"/>
      <c r="H48" s="65" t="str">
        <f t="shared" si="15"/>
        <v/>
      </c>
      <c r="I48" s="65" t="str">
        <f t="shared" si="16"/>
        <v/>
      </c>
      <c r="J48" s="65" t="str">
        <f t="shared" si="17"/>
        <v/>
      </c>
      <c r="K48" s="66" t="str">
        <f t="shared" si="18"/>
        <v/>
      </c>
      <c r="L48" s="64" t="str">
        <f t="shared" si="19"/>
        <v/>
      </c>
      <c r="M48" s="63" t="str">
        <f t="shared" si="20"/>
        <v/>
      </c>
      <c r="N48" s="64" t="str">
        <f t="shared" si="21"/>
        <v/>
      </c>
      <c r="O48" s="65" t="str">
        <f t="shared" si="22"/>
        <v/>
      </c>
      <c r="P48" s="63" t="str">
        <f t="shared" si="23"/>
        <v/>
      </c>
      <c r="Q48" s="64"/>
      <c r="R48" s="63" t="str">
        <f t="shared" si="24"/>
        <v/>
      </c>
      <c r="S48" s="64"/>
      <c r="T48" s="63" t="str">
        <f t="shared" si="25"/>
        <v/>
      </c>
      <c r="U48" s="62"/>
    </row>
    <row r="49" spans="1:21" ht="18.75">
      <c r="A49" s="75">
        <v>43</v>
      </c>
      <c r="B49" s="80" t="str">
        <f>IF(details!G49="","",details!G49)</f>
        <v/>
      </c>
      <c r="C49" s="76" t="str">
        <f t="shared" si="13"/>
        <v/>
      </c>
      <c r="D49" s="76"/>
      <c r="E49" s="77" t="str">
        <f t="shared" si="14"/>
        <v/>
      </c>
      <c r="F49" s="67"/>
      <c r="G49" s="67"/>
      <c r="H49" s="65" t="str">
        <f t="shared" si="15"/>
        <v/>
      </c>
      <c r="I49" s="65" t="str">
        <f t="shared" si="16"/>
        <v/>
      </c>
      <c r="J49" s="65" t="str">
        <f t="shared" si="17"/>
        <v/>
      </c>
      <c r="K49" s="66" t="str">
        <f t="shared" si="18"/>
        <v/>
      </c>
      <c r="L49" s="64" t="str">
        <f t="shared" si="19"/>
        <v/>
      </c>
      <c r="M49" s="63" t="str">
        <f t="shared" si="20"/>
        <v/>
      </c>
      <c r="N49" s="64" t="str">
        <f t="shared" si="21"/>
        <v/>
      </c>
      <c r="O49" s="65" t="str">
        <f t="shared" si="22"/>
        <v/>
      </c>
      <c r="P49" s="63" t="str">
        <f t="shared" si="23"/>
        <v/>
      </c>
      <c r="Q49" s="64"/>
      <c r="R49" s="63" t="str">
        <f t="shared" si="24"/>
        <v/>
      </c>
      <c r="S49" s="64"/>
      <c r="T49" s="63" t="str">
        <f t="shared" si="25"/>
        <v/>
      </c>
      <c r="U49" s="62"/>
    </row>
    <row r="50" spans="1:21" ht="18.75">
      <c r="A50" s="75">
        <v>44</v>
      </c>
      <c r="B50" s="80" t="str">
        <f>IF(details!G50="","",details!G50)</f>
        <v/>
      </c>
      <c r="C50" s="76" t="str">
        <f t="shared" si="13"/>
        <v/>
      </c>
      <c r="D50" s="76"/>
      <c r="E50" s="77" t="str">
        <f t="shared" si="14"/>
        <v/>
      </c>
      <c r="F50" s="67"/>
      <c r="G50" s="67"/>
      <c r="H50" s="65" t="str">
        <f t="shared" si="15"/>
        <v/>
      </c>
      <c r="I50" s="65" t="str">
        <f t="shared" si="16"/>
        <v/>
      </c>
      <c r="J50" s="65" t="str">
        <f t="shared" si="17"/>
        <v/>
      </c>
      <c r="K50" s="66" t="str">
        <f t="shared" si="18"/>
        <v/>
      </c>
      <c r="L50" s="64" t="str">
        <f t="shared" si="19"/>
        <v/>
      </c>
      <c r="M50" s="63" t="str">
        <f t="shared" si="20"/>
        <v/>
      </c>
      <c r="N50" s="64" t="str">
        <f t="shared" si="21"/>
        <v/>
      </c>
      <c r="O50" s="65" t="str">
        <f t="shared" si="22"/>
        <v/>
      </c>
      <c r="P50" s="63" t="str">
        <f t="shared" si="23"/>
        <v/>
      </c>
      <c r="Q50" s="64"/>
      <c r="R50" s="63" t="str">
        <f t="shared" si="24"/>
        <v/>
      </c>
      <c r="S50" s="64"/>
      <c r="T50" s="63" t="str">
        <f t="shared" si="25"/>
        <v/>
      </c>
      <c r="U50" s="62"/>
    </row>
    <row r="51" spans="1:21" ht="18.75">
      <c r="A51" s="75">
        <v>45</v>
      </c>
      <c r="B51" s="80" t="str">
        <f>IF(details!G51="","",details!G51)</f>
        <v/>
      </c>
      <c r="C51" s="76" t="str">
        <f t="shared" si="13"/>
        <v/>
      </c>
      <c r="D51" s="76"/>
      <c r="E51" s="77" t="str">
        <f t="shared" si="14"/>
        <v/>
      </c>
      <c r="F51" s="67"/>
      <c r="G51" s="67"/>
      <c r="H51" s="65" t="str">
        <f t="shared" si="15"/>
        <v/>
      </c>
      <c r="I51" s="65" t="str">
        <f t="shared" si="16"/>
        <v/>
      </c>
      <c r="J51" s="65" t="str">
        <f t="shared" si="17"/>
        <v/>
      </c>
      <c r="K51" s="66" t="str">
        <f t="shared" si="18"/>
        <v/>
      </c>
      <c r="L51" s="64" t="str">
        <f t="shared" si="19"/>
        <v/>
      </c>
      <c r="M51" s="63" t="str">
        <f t="shared" si="20"/>
        <v/>
      </c>
      <c r="N51" s="64" t="str">
        <f t="shared" si="21"/>
        <v/>
      </c>
      <c r="O51" s="65" t="str">
        <f t="shared" si="22"/>
        <v/>
      </c>
      <c r="P51" s="63" t="str">
        <f t="shared" si="23"/>
        <v/>
      </c>
      <c r="Q51" s="64"/>
      <c r="R51" s="63" t="str">
        <f t="shared" si="24"/>
        <v/>
      </c>
      <c r="S51" s="64"/>
      <c r="T51" s="63" t="str">
        <f t="shared" si="25"/>
        <v/>
      </c>
      <c r="U51" s="62"/>
    </row>
    <row r="52" spans="1:21" ht="18.75">
      <c r="A52" s="75">
        <v>46</v>
      </c>
      <c r="B52" s="80" t="str">
        <f>IF(details!G52="","",details!G52)</f>
        <v/>
      </c>
      <c r="C52" s="76" t="str">
        <f t="shared" si="13"/>
        <v/>
      </c>
      <c r="D52" s="76"/>
      <c r="E52" s="77" t="str">
        <f t="shared" si="14"/>
        <v/>
      </c>
      <c r="F52" s="67"/>
      <c r="G52" s="67"/>
      <c r="H52" s="65" t="str">
        <f t="shared" si="15"/>
        <v/>
      </c>
      <c r="I52" s="65" t="str">
        <f t="shared" si="16"/>
        <v/>
      </c>
      <c r="J52" s="65" t="str">
        <f t="shared" si="17"/>
        <v/>
      </c>
      <c r="K52" s="66" t="str">
        <f t="shared" si="18"/>
        <v/>
      </c>
      <c r="L52" s="64" t="str">
        <f t="shared" si="19"/>
        <v/>
      </c>
      <c r="M52" s="63" t="str">
        <f t="shared" si="20"/>
        <v/>
      </c>
      <c r="N52" s="64" t="str">
        <f t="shared" si="21"/>
        <v/>
      </c>
      <c r="O52" s="65" t="str">
        <f t="shared" si="22"/>
        <v/>
      </c>
      <c r="P52" s="63" t="str">
        <f t="shared" si="23"/>
        <v/>
      </c>
      <c r="Q52" s="64"/>
      <c r="R52" s="63" t="str">
        <f t="shared" si="24"/>
        <v/>
      </c>
      <c r="S52" s="64"/>
      <c r="T52" s="63" t="str">
        <f t="shared" si="25"/>
        <v/>
      </c>
      <c r="U52" s="62"/>
    </row>
    <row r="53" spans="1:21" ht="18.75">
      <c r="A53" s="75">
        <v>47</v>
      </c>
      <c r="B53" s="80" t="str">
        <f>IF(details!G53="","",details!G53)</f>
        <v/>
      </c>
      <c r="C53" s="76" t="str">
        <f t="shared" si="13"/>
        <v/>
      </c>
      <c r="D53" s="76"/>
      <c r="E53" s="77" t="str">
        <f t="shared" si="14"/>
        <v/>
      </c>
      <c r="F53" s="67"/>
      <c r="G53" s="67"/>
      <c r="H53" s="65" t="str">
        <f t="shared" si="15"/>
        <v/>
      </c>
      <c r="I53" s="65" t="str">
        <f t="shared" si="16"/>
        <v/>
      </c>
      <c r="J53" s="65" t="str">
        <f t="shared" si="17"/>
        <v/>
      </c>
      <c r="K53" s="66" t="str">
        <f t="shared" si="18"/>
        <v/>
      </c>
      <c r="L53" s="64" t="str">
        <f t="shared" si="19"/>
        <v/>
      </c>
      <c r="M53" s="63" t="str">
        <f t="shared" si="20"/>
        <v/>
      </c>
      <c r="N53" s="64" t="str">
        <f t="shared" si="21"/>
        <v/>
      </c>
      <c r="O53" s="65" t="str">
        <f t="shared" si="22"/>
        <v/>
      </c>
      <c r="P53" s="63" t="str">
        <f t="shared" si="23"/>
        <v/>
      </c>
      <c r="Q53" s="64"/>
      <c r="R53" s="63" t="str">
        <f t="shared" si="24"/>
        <v/>
      </c>
      <c r="S53" s="64"/>
      <c r="T53" s="63" t="str">
        <f t="shared" si="25"/>
        <v/>
      </c>
      <c r="U53" s="62"/>
    </row>
    <row r="54" spans="1:21" ht="18.75">
      <c r="A54" s="75">
        <v>48</v>
      </c>
      <c r="B54" s="80" t="str">
        <f>IF(details!G54="","",details!G54)</f>
        <v/>
      </c>
      <c r="C54" s="76" t="str">
        <f t="shared" si="13"/>
        <v/>
      </c>
      <c r="D54" s="76"/>
      <c r="E54" s="77" t="str">
        <f t="shared" si="14"/>
        <v/>
      </c>
      <c r="F54" s="67"/>
      <c r="G54" s="67"/>
      <c r="H54" s="65" t="str">
        <f t="shared" si="15"/>
        <v/>
      </c>
      <c r="I54" s="65" t="str">
        <f t="shared" si="16"/>
        <v/>
      </c>
      <c r="J54" s="65" t="str">
        <f t="shared" si="17"/>
        <v/>
      </c>
      <c r="K54" s="66" t="str">
        <f t="shared" si="18"/>
        <v/>
      </c>
      <c r="L54" s="64" t="str">
        <f t="shared" si="19"/>
        <v/>
      </c>
      <c r="M54" s="63" t="str">
        <f t="shared" si="20"/>
        <v/>
      </c>
      <c r="N54" s="64" t="str">
        <f t="shared" si="21"/>
        <v/>
      </c>
      <c r="O54" s="65" t="str">
        <f t="shared" si="22"/>
        <v/>
      </c>
      <c r="P54" s="63" t="str">
        <f t="shared" si="23"/>
        <v/>
      </c>
      <c r="Q54" s="64"/>
      <c r="R54" s="63" t="str">
        <f t="shared" si="24"/>
        <v/>
      </c>
      <c r="S54" s="64"/>
      <c r="T54" s="63" t="str">
        <f t="shared" si="25"/>
        <v/>
      </c>
      <c r="U54" s="62"/>
    </row>
    <row r="55" spans="1:21" ht="18.75">
      <c r="A55" s="75">
        <v>49</v>
      </c>
      <c r="B55" s="80" t="str">
        <f>IF(details!G55="","",details!G55)</f>
        <v/>
      </c>
      <c r="C55" s="76" t="str">
        <f t="shared" si="13"/>
        <v/>
      </c>
      <c r="D55" s="76"/>
      <c r="E55" s="77" t="str">
        <f t="shared" si="14"/>
        <v/>
      </c>
      <c r="F55" s="67"/>
      <c r="G55" s="67"/>
      <c r="H55" s="65" t="str">
        <f t="shared" si="15"/>
        <v/>
      </c>
      <c r="I55" s="65" t="str">
        <f t="shared" si="16"/>
        <v/>
      </c>
      <c r="J55" s="65" t="str">
        <f t="shared" si="17"/>
        <v/>
      </c>
      <c r="K55" s="66" t="str">
        <f t="shared" si="18"/>
        <v/>
      </c>
      <c r="L55" s="64" t="str">
        <f t="shared" si="19"/>
        <v/>
      </c>
      <c r="M55" s="63" t="str">
        <f t="shared" si="20"/>
        <v/>
      </c>
      <c r="N55" s="64" t="str">
        <f t="shared" si="21"/>
        <v/>
      </c>
      <c r="O55" s="65" t="str">
        <f t="shared" si="22"/>
        <v/>
      </c>
      <c r="P55" s="63" t="str">
        <f t="shared" si="23"/>
        <v/>
      </c>
      <c r="Q55" s="64"/>
      <c r="R55" s="63" t="str">
        <f t="shared" si="24"/>
        <v/>
      </c>
      <c r="S55" s="64"/>
      <c r="T55" s="63" t="str">
        <f t="shared" si="25"/>
        <v/>
      </c>
      <c r="U55" s="62"/>
    </row>
    <row r="56" spans="1:21" ht="18.75">
      <c r="A56" s="75">
        <v>50</v>
      </c>
      <c r="B56" s="80" t="str">
        <f>IF(details!G56="","",details!G56)</f>
        <v/>
      </c>
      <c r="C56" s="76" t="str">
        <f t="shared" si="13"/>
        <v/>
      </c>
      <c r="D56" s="76"/>
      <c r="E56" s="77" t="str">
        <f t="shared" si="14"/>
        <v/>
      </c>
      <c r="F56" s="67"/>
      <c r="G56" s="67"/>
      <c r="H56" s="65" t="str">
        <f t="shared" si="15"/>
        <v/>
      </c>
      <c r="I56" s="65" t="str">
        <f t="shared" si="16"/>
        <v/>
      </c>
      <c r="J56" s="65" t="str">
        <f t="shared" si="17"/>
        <v/>
      </c>
      <c r="K56" s="66" t="str">
        <f t="shared" si="18"/>
        <v/>
      </c>
      <c r="L56" s="64" t="str">
        <f t="shared" si="19"/>
        <v/>
      </c>
      <c r="M56" s="63" t="str">
        <f t="shared" si="20"/>
        <v/>
      </c>
      <c r="N56" s="64" t="str">
        <f t="shared" si="21"/>
        <v/>
      </c>
      <c r="O56" s="65" t="str">
        <f t="shared" si="22"/>
        <v/>
      </c>
      <c r="P56" s="63" t="str">
        <f t="shared" si="23"/>
        <v/>
      </c>
      <c r="Q56" s="64"/>
      <c r="R56" s="63" t="str">
        <f t="shared" si="24"/>
        <v/>
      </c>
      <c r="S56" s="64"/>
      <c r="T56" s="63" t="str">
        <f t="shared" si="25"/>
        <v/>
      </c>
      <c r="U56" s="62"/>
    </row>
    <row r="57" spans="1:21" ht="18.75">
      <c r="A57" s="75">
        <v>51</v>
      </c>
      <c r="B57" s="80" t="str">
        <f>IF(details!G57="","",details!G57)</f>
        <v/>
      </c>
      <c r="C57" s="76" t="str">
        <f t="shared" si="13"/>
        <v/>
      </c>
      <c r="D57" s="76"/>
      <c r="E57" s="77" t="str">
        <f t="shared" si="14"/>
        <v/>
      </c>
      <c r="F57" s="67"/>
      <c r="G57" s="67"/>
      <c r="H57" s="65" t="str">
        <f t="shared" si="15"/>
        <v/>
      </c>
      <c r="I57" s="65" t="str">
        <f t="shared" si="16"/>
        <v/>
      </c>
      <c r="J57" s="65" t="str">
        <f t="shared" si="17"/>
        <v/>
      </c>
      <c r="K57" s="66" t="str">
        <f t="shared" si="18"/>
        <v/>
      </c>
      <c r="L57" s="64" t="str">
        <f t="shared" si="19"/>
        <v/>
      </c>
      <c r="M57" s="63" t="str">
        <f t="shared" si="20"/>
        <v/>
      </c>
      <c r="N57" s="64" t="str">
        <f t="shared" si="21"/>
        <v/>
      </c>
      <c r="O57" s="65" t="str">
        <f t="shared" si="22"/>
        <v/>
      </c>
      <c r="P57" s="63" t="str">
        <f t="shared" si="23"/>
        <v/>
      </c>
      <c r="Q57" s="64"/>
      <c r="R57" s="63" t="str">
        <f t="shared" si="24"/>
        <v/>
      </c>
      <c r="S57" s="64"/>
      <c r="T57" s="63" t="str">
        <f t="shared" si="25"/>
        <v/>
      </c>
      <c r="U57" s="62"/>
    </row>
    <row r="58" spans="1:21" ht="18.75">
      <c r="A58" s="75">
        <v>52</v>
      </c>
      <c r="B58" s="80" t="str">
        <f>IF(details!G58="","",details!G58)</f>
        <v/>
      </c>
      <c r="C58" s="76" t="str">
        <f t="shared" si="13"/>
        <v/>
      </c>
      <c r="D58" s="76"/>
      <c r="E58" s="77" t="str">
        <f t="shared" si="14"/>
        <v/>
      </c>
      <c r="F58" s="67"/>
      <c r="G58" s="67"/>
      <c r="H58" s="65" t="str">
        <f t="shared" si="15"/>
        <v/>
      </c>
      <c r="I58" s="65" t="str">
        <f t="shared" si="16"/>
        <v/>
      </c>
      <c r="J58" s="65" t="str">
        <f t="shared" si="17"/>
        <v/>
      </c>
      <c r="K58" s="66" t="str">
        <f t="shared" si="18"/>
        <v/>
      </c>
      <c r="L58" s="64" t="str">
        <f t="shared" si="19"/>
        <v/>
      </c>
      <c r="M58" s="63" t="str">
        <f t="shared" si="20"/>
        <v/>
      </c>
      <c r="N58" s="64" t="str">
        <f t="shared" si="21"/>
        <v/>
      </c>
      <c r="O58" s="65" t="str">
        <f t="shared" si="22"/>
        <v/>
      </c>
      <c r="P58" s="63" t="str">
        <f t="shared" si="23"/>
        <v/>
      </c>
      <c r="Q58" s="64"/>
      <c r="R58" s="63" t="str">
        <f t="shared" si="24"/>
        <v/>
      </c>
      <c r="S58" s="64"/>
      <c r="T58" s="63" t="str">
        <f t="shared" si="25"/>
        <v/>
      </c>
      <c r="U58" s="62"/>
    </row>
    <row r="59" spans="1:21" ht="18.75">
      <c r="A59" s="75">
        <v>53</v>
      </c>
      <c r="B59" s="80" t="str">
        <f>IF(details!G59="","",details!G59)</f>
        <v/>
      </c>
      <c r="C59" s="76" t="str">
        <f t="shared" si="13"/>
        <v/>
      </c>
      <c r="D59" s="76"/>
      <c r="E59" s="77" t="str">
        <f t="shared" si="14"/>
        <v/>
      </c>
      <c r="F59" s="67"/>
      <c r="G59" s="67"/>
      <c r="H59" s="65" t="str">
        <f t="shared" si="15"/>
        <v/>
      </c>
      <c r="I59" s="65" t="str">
        <f t="shared" si="16"/>
        <v/>
      </c>
      <c r="J59" s="65" t="str">
        <f t="shared" si="17"/>
        <v/>
      </c>
      <c r="K59" s="66" t="str">
        <f t="shared" si="18"/>
        <v/>
      </c>
      <c r="L59" s="64" t="str">
        <f t="shared" si="19"/>
        <v/>
      </c>
      <c r="M59" s="63" t="str">
        <f t="shared" si="20"/>
        <v/>
      </c>
      <c r="N59" s="64" t="str">
        <f t="shared" si="21"/>
        <v/>
      </c>
      <c r="O59" s="65" t="str">
        <f t="shared" si="22"/>
        <v/>
      </c>
      <c r="P59" s="63" t="str">
        <f t="shared" si="23"/>
        <v/>
      </c>
      <c r="Q59" s="64"/>
      <c r="R59" s="63" t="str">
        <f t="shared" si="24"/>
        <v/>
      </c>
      <c r="S59" s="64"/>
      <c r="T59" s="63" t="str">
        <f t="shared" si="25"/>
        <v/>
      </c>
      <c r="U59" s="62"/>
    </row>
    <row r="60" spans="1:21" ht="18.75">
      <c r="A60" s="75">
        <v>54</v>
      </c>
      <c r="B60" s="80" t="str">
        <f>IF(details!G60="","",details!G60)</f>
        <v/>
      </c>
      <c r="C60" s="76" t="str">
        <f t="shared" si="13"/>
        <v/>
      </c>
      <c r="D60" s="76"/>
      <c r="E60" s="77" t="str">
        <f t="shared" si="14"/>
        <v/>
      </c>
      <c r="F60" s="67"/>
      <c r="G60" s="67"/>
      <c r="H60" s="65" t="str">
        <f t="shared" si="15"/>
        <v/>
      </c>
      <c r="I60" s="65" t="str">
        <f t="shared" si="16"/>
        <v/>
      </c>
      <c r="J60" s="65" t="str">
        <f t="shared" si="17"/>
        <v/>
      </c>
      <c r="K60" s="66" t="str">
        <f t="shared" si="18"/>
        <v/>
      </c>
      <c r="L60" s="64" t="str">
        <f t="shared" si="19"/>
        <v/>
      </c>
      <c r="M60" s="63" t="str">
        <f t="shared" si="20"/>
        <v/>
      </c>
      <c r="N60" s="64" t="str">
        <f t="shared" si="21"/>
        <v/>
      </c>
      <c r="O60" s="65" t="str">
        <f t="shared" si="22"/>
        <v/>
      </c>
      <c r="P60" s="63" t="str">
        <f t="shared" si="23"/>
        <v/>
      </c>
      <c r="Q60" s="64"/>
      <c r="R60" s="63" t="str">
        <f t="shared" si="24"/>
        <v/>
      </c>
      <c r="S60" s="64"/>
      <c r="T60" s="63" t="str">
        <f t="shared" si="25"/>
        <v/>
      </c>
      <c r="U60" s="62"/>
    </row>
    <row r="61" spans="1:21" ht="18.75">
      <c r="A61" s="75">
        <v>55</v>
      </c>
      <c r="B61" s="80" t="str">
        <f>IF(details!G61="","",details!G61)</f>
        <v/>
      </c>
      <c r="C61" s="76" t="str">
        <f t="shared" si="13"/>
        <v/>
      </c>
      <c r="D61" s="76"/>
      <c r="E61" s="77" t="str">
        <f t="shared" si="14"/>
        <v/>
      </c>
      <c r="F61" s="67"/>
      <c r="G61" s="67"/>
      <c r="H61" s="65" t="str">
        <f t="shared" si="15"/>
        <v/>
      </c>
      <c r="I61" s="65" t="str">
        <f t="shared" si="16"/>
        <v/>
      </c>
      <c r="J61" s="65" t="str">
        <f t="shared" si="17"/>
        <v/>
      </c>
      <c r="K61" s="66" t="str">
        <f t="shared" si="18"/>
        <v/>
      </c>
      <c r="L61" s="64" t="str">
        <f t="shared" si="19"/>
        <v/>
      </c>
      <c r="M61" s="63" t="str">
        <f t="shared" si="20"/>
        <v/>
      </c>
      <c r="N61" s="64" t="str">
        <f t="shared" si="21"/>
        <v/>
      </c>
      <c r="O61" s="65" t="str">
        <f t="shared" si="22"/>
        <v/>
      </c>
      <c r="P61" s="63" t="str">
        <f t="shared" si="23"/>
        <v/>
      </c>
      <c r="Q61" s="64"/>
      <c r="R61" s="63" t="str">
        <f t="shared" si="24"/>
        <v/>
      </c>
      <c r="S61" s="64"/>
      <c r="T61" s="63" t="str">
        <f t="shared" si="25"/>
        <v/>
      </c>
      <c r="U61" s="62"/>
    </row>
    <row r="62" spans="1:21" ht="18.75">
      <c r="A62" s="75">
        <v>56</v>
      </c>
      <c r="B62" s="80" t="str">
        <f>IF(details!G62="","",details!G62)</f>
        <v/>
      </c>
      <c r="C62" s="76" t="str">
        <f t="shared" si="13"/>
        <v/>
      </c>
      <c r="D62" s="76"/>
      <c r="E62" s="77" t="str">
        <f t="shared" si="14"/>
        <v/>
      </c>
      <c r="F62" s="67"/>
      <c r="G62" s="67"/>
      <c r="H62" s="65" t="str">
        <f t="shared" si="15"/>
        <v/>
      </c>
      <c r="I62" s="65" t="str">
        <f t="shared" si="16"/>
        <v/>
      </c>
      <c r="J62" s="65" t="str">
        <f t="shared" si="17"/>
        <v/>
      </c>
      <c r="K62" s="66" t="str">
        <f t="shared" si="18"/>
        <v/>
      </c>
      <c r="L62" s="64" t="str">
        <f t="shared" si="19"/>
        <v/>
      </c>
      <c r="M62" s="63" t="str">
        <f t="shared" si="20"/>
        <v/>
      </c>
      <c r="N62" s="64" t="str">
        <f t="shared" si="21"/>
        <v/>
      </c>
      <c r="O62" s="65" t="str">
        <f t="shared" si="22"/>
        <v/>
      </c>
      <c r="P62" s="63" t="str">
        <f t="shared" si="23"/>
        <v/>
      </c>
      <c r="Q62" s="64"/>
      <c r="R62" s="63" t="str">
        <f t="shared" si="24"/>
        <v/>
      </c>
      <c r="S62" s="64"/>
      <c r="T62" s="63" t="str">
        <f t="shared" si="25"/>
        <v/>
      </c>
      <c r="U62" s="62"/>
    </row>
    <row r="63" spans="1:21" ht="18.75">
      <c r="A63" s="75">
        <v>57</v>
      </c>
      <c r="B63" s="80" t="str">
        <f>IF(details!G63="","",details!G63)</f>
        <v/>
      </c>
      <c r="C63" s="76" t="str">
        <f t="shared" si="13"/>
        <v/>
      </c>
      <c r="D63" s="76"/>
      <c r="E63" s="77" t="str">
        <f t="shared" si="14"/>
        <v/>
      </c>
      <c r="F63" s="67"/>
      <c r="G63" s="67"/>
      <c r="H63" s="65" t="str">
        <f t="shared" si="15"/>
        <v/>
      </c>
      <c r="I63" s="65" t="str">
        <f t="shared" si="16"/>
        <v/>
      </c>
      <c r="J63" s="65" t="str">
        <f t="shared" si="17"/>
        <v/>
      </c>
      <c r="K63" s="66" t="str">
        <f t="shared" si="18"/>
        <v/>
      </c>
      <c r="L63" s="64" t="str">
        <f t="shared" si="19"/>
        <v/>
      </c>
      <c r="M63" s="63" t="str">
        <f t="shared" si="20"/>
        <v/>
      </c>
      <c r="N63" s="64" t="str">
        <f t="shared" si="21"/>
        <v/>
      </c>
      <c r="O63" s="65" t="str">
        <f t="shared" si="22"/>
        <v/>
      </c>
      <c r="P63" s="63" t="str">
        <f t="shared" si="23"/>
        <v/>
      </c>
      <c r="Q63" s="64"/>
      <c r="R63" s="63" t="str">
        <f t="shared" si="24"/>
        <v/>
      </c>
      <c r="S63" s="64"/>
      <c r="T63" s="63" t="str">
        <f t="shared" si="25"/>
        <v/>
      </c>
      <c r="U63" s="62"/>
    </row>
    <row r="64" spans="1:21" ht="18.75">
      <c r="A64" s="75">
        <v>58</v>
      </c>
      <c r="B64" s="80" t="str">
        <f>IF(details!G64="","",details!G64)</f>
        <v/>
      </c>
      <c r="C64" s="76" t="str">
        <f t="shared" si="13"/>
        <v/>
      </c>
      <c r="D64" s="76"/>
      <c r="E64" s="77" t="str">
        <f t="shared" si="14"/>
        <v/>
      </c>
      <c r="F64" s="67"/>
      <c r="G64" s="67"/>
      <c r="H64" s="65" t="str">
        <f t="shared" si="15"/>
        <v/>
      </c>
      <c r="I64" s="65" t="str">
        <f t="shared" si="16"/>
        <v/>
      </c>
      <c r="J64" s="65" t="str">
        <f t="shared" si="17"/>
        <v/>
      </c>
      <c r="K64" s="66" t="str">
        <f t="shared" si="18"/>
        <v/>
      </c>
      <c r="L64" s="64" t="str">
        <f t="shared" si="19"/>
        <v/>
      </c>
      <c r="M64" s="63" t="str">
        <f t="shared" si="20"/>
        <v/>
      </c>
      <c r="N64" s="64" t="str">
        <f t="shared" si="21"/>
        <v/>
      </c>
      <c r="O64" s="65" t="str">
        <f t="shared" si="22"/>
        <v/>
      </c>
      <c r="P64" s="63" t="str">
        <f t="shared" si="23"/>
        <v/>
      </c>
      <c r="Q64" s="64"/>
      <c r="R64" s="63" t="str">
        <f t="shared" si="24"/>
        <v/>
      </c>
      <c r="S64" s="64"/>
      <c r="T64" s="63" t="str">
        <f t="shared" si="25"/>
        <v/>
      </c>
      <c r="U64" s="62"/>
    </row>
    <row r="65" spans="1:21" ht="18.75">
      <c r="A65" s="75">
        <v>59</v>
      </c>
      <c r="B65" s="80" t="str">
        <f>IF(details!G65="","",details!G65)</f>
        <v/>
      </c>
      <c r="C65" s="76" t="str">
        <f t="shared" si="13"/>
        <v/>
      </c>
      <c r="D65" s="76"/>
      <c r="E65" s="77" t="str">
        <f t="shared" si="14"/>
        <v/>
      </c>
      <c r="F65" s="67"/>
      <c r="G65" s="67"/>
      <c r="H65" s="65" t="str">
        <f t="shared" si="15"/>
        <v/>
      </c>
      <c r="I65" s="65" t="str">
        <f t="shared" si="16"/>
        <v/>
      </c>
      <c r="J65" s="65" t="str">
        <f t="shared" si="17"/>
        <v/>
      </c>
      <c r="K65" s="66" t="str">
        <f t="shared" si="18"/>
        <v/>
      </c>
      <c r="L65" s="64" t="str">
        <f t="shared" si="19"/>
        <v/>
      </c>
      <c r="M65" s="63" t="str">
        <f t="shared" si="20"/>
        <v/>
      </c>
      <c r="N65" s="64" t="str">
        <f t="shared" si="21"/>
        <v/>
      </c>
      <c r="O65" s="65" t="str">
        <f t="shared" si="22"/>
        <v/>
      </c>
      <c r="P65" s="63" t="str">
        <f t="shared" si="23"/>
        <v/>
      </c>
      <c r="Q65" s="64"/>
      <c r="R65" s="63" t="str">
        <f t="shared" si="24"/>
        <v/>
      </c>
      <c r="S65" s="64"/>
      <c r="T65" s="63" t="str">
        <f t="shared" si="25"/>
        <v/>
      </c>
      <c r="U65" s="62"/>
    </row>
    <row r="66" spans="1:21" ht="18.75">
      <c r="A66" s="75">
        <v>60</v>
      </c>
      <c r="B66" s="80" t="str">
        <f>IF(details!G66="","",details!G66)</f>
        <v/>
      </c>
      <c r="C66" s="76" t="str">
        <f t="shared" si="13"/>
        <v/>
      </c>
      <c r="D66" s="76"/>
      <c r="E66" s="77" t="str">
        <f t="shared" si="14"/>
        <v/>
      </c>
      <c r="F66" s="67"/>
      <c r="G66" s="67"/>
      <c r="H66" s="65" t="str">
        <f t="shared" si="15"/>
        <v/>
      </c>
      <c r="I66" s="65" t="str">
        <f t="shared" si="16"/>
        <v/>
      </c>
      <c r="J66" s="65" t="str">
        <f t="shared" si="17"/>
        <v/>
      </c>
      <c r="K66" s="66" t="str">
        <f t="shared" si="18"/>
        <v/>
      </c>
      <c r="L66" s="64" t="str">
        <f t="shared" si="19"/>
        <v/>
      </c>
      <c r="M66" s="63" t="str">
        <f t="shared" si="20"/>
        <v/>
      </c>
      <c r="N66" s="64" t="str">
        <f t="shared" si="21"/>
        <v/>
      </c>
      <c r="O66" s="65" t="str">
        <f t="shared" si="22"/>
        <v/>
      </c>
      <c r="P66" s="63" t="str">
        <f t="shared" si="23"/>
        <v/>
      </c>
      <c r="Q66" s="64"/>
      <c r="R66" s="63" t="str">
        <f t="shared" si="24"/>
        <v/>
      </c>
      <c r="S66" s="64"/>
      <c r="T66" s="63" t="str">
        <f t="shared" si="25"/>
        <v/>
      </c>
      <c r="U66" s="62"/>
    </row>
    <row r="67" spans="1:21" ht="18.75">
      <c r="A67" s="75">
        <v>61</v>
      </c>
      <c r="B67" s="80" t="str">
        <f>IF(details!G67="","",details!G67)</f>
        <v/>
      </c>
      <c r="C67" s="76" t="str">
        <f t="shared" si="13"/>
        <v/>
      </c>
      <c r="D67" s="76"/>
      <c r="E67" s="77" t="str">
        <f t="shared" si="14"/>
        <v/>
      </c>
      <c r="F67" s="67"/>
      <c r="G67" s="67"/>
      <c r="H67" s="65" t="str">
        <f t="shared" si="15"/>
        <v/>
      </c>
      <c r="I67" s="65" t="str">
        <f t="shared" si="16"/>
        <v/>
      </c>
      <c r="J67" s="65" t="str">
        <f t="shared" si="17"/>
        <v/>
      </c>
      <c r="K67" s="66" t="str">
        <f t="shared" si="18"/>
        <v/>
      </c>
      <c r="L67" s="64" t="str">
        <f t="shared" si="19"/>
        <v/>
      </c>
      <c r="M67" s="63" t="str">
        <f t="shared" si="20"/>
        <v/>
      </c>
      <c r="N67" s="64" t="str">
        <f t="shared" si="21"/>
        <v/>
      </c>
      <c r="O67" s="65" t="str">
        <f t="shared" si="22"/>
        <v/>
      </c>
      <c r="P67" s="63" t="str">
        <f t="shared" si="23"/>
        <v/>
      </c>
      <c r="Q67" s="64"/>
      <c r="R67" s="63" t="str">
        <f t="shared" si="24"/>
        <v/>
      </c>
      <c r="S67" s="64"/>
      <c r="T67" s="63" t="str">
        <f t="shared" si="25"/>
        <v/>
      </c>
      <c r="U67" s="62"/>
    </row>
    <row r="68" spans="1:21" ht="18.75">
      <c r="A68" s="75">
        <v>62</v>
      </c>
      <c r="B68" s="80" t="str">
        <f>IF(details!G68="","",details!G68)</f>
        <v/>
      </c>
      <c r="C68" s="76" t="str">
        <f t="shared" si="13"/>
        <v/>
      </c>
      <c r="D68" s="76"/>
      <c r="E68" s="77" t="str">
        <f t="shared" si="14"/>
        <v/>
      </c>
      <c r="F68" s="67"/>
      <c r="G68" s="67"/>
      <c r="H68" s="65" t="str">
        <f t="shared" si="15"/>
        <v/>
      </c>
      <c r="I68" s="65" t="str">
        <f t="shared" si="16"/>
        <v/>
      </c>
      <c r="J68" s="65" t="str">
        <f t="shared" si="17"/>
        <v/>
      </c>
      <c r="K68" s="66" t="str">
        <f t="shared" si="18"/>
        <v/>
      </c>
      <c r="L68" s="64" t="str">
        <f t="shared" si="19"/>
        <v/>
      </c>
      <c r="M68" s="63" t="str">
        <f t="shared" si="20"/>
        <v/>
      </c>
      <c r="N68" s="64" t="str">
        <f t="shared" si="21"/>
        <v/>
      </c>
      <c r="O68" s="65" t="str">
        <f t="shared" si="22"/>
        <v/>
      </c>
      <c r="P68" s="63" t="str">
        <f t="shared" si="23"/>
        <v/>
      </c>
      <c r="Q68" s="64"/>
      <c r="R68" s="63" t="str">
        <f t="shared" si="24"/>
        <v/>
      </c>
      <c r="S68" s="64"/>
      <c r="T68" s="63" t="str">
        <f t="shared" si="25"/>
        <v/>
      </c>
      <c r="U68" s="62"/>
    </row>
    <row r="69" spans="1:21" ht="18.75">
      <c r="A69" s="75">
        <v>63</v>
      </c>
      <c r="B69" s="80" t="str">
        <f>IF(details!G69="","",details!G69)</f>
        <v/>
      </c>
      <c r="C69" s="76" t="str">
        <f t="shared" si="13"/>
        <v/>
      </c>
      <c r="D69" s="76"/>
      <c r="E69" s="77" t="str">
        <f t="shared" si="14"/>
        <v/>
      </c>
      <c r="F69" s="67"/>
      <c r="G69" s="67"/>
      <c r="H69" s="65" t="str">
        <f t="shared" si="15"/>
        <v/>
      </c>
      <c r="I69" s="65" t="str">
        <f t="shared" si="16"/>
        <v/>
      </c>
      <c r="J69" s="65" t="str">
        <f t="shared" si="17"/>
        <v/>
      </c>
      <c r="K69" s="66" t="str">
        <f t="shared" si="18"/>
        <v/>
      </c>
      <c r="L69" s="64" t="str">
        <f t="shared" si="19"/>
        <v/>
      </c>
      <c r="M69" s="63" t="str">
        <f t="shared" si="20"/>
        <v/>
      </c>
      <c r="N69" s="64" t="str">
        <f t="shared" si="21"/>
        <v/>
      </c>
      <c r="O69" s="65" t="str">
        <f t="shared" si="22"/>
        <v/>
      </c>
      <c r="P69" s="63" t="str">
        <f t="shared" si="23"/>
        <v/>
      </c>
      <c r="Q69" s="64"/>
      <c r="R69" s="63" t="str">
        <f t="shared" si="24"/>
        <v/>
      </c>
      <c r="S69" s="64"/>
      <c r="T69" s="63" t="str">
        <f t="shared" si="25"/>
        <v/>
      </c>
      <c r="U69" s="62"/>
    </row>
    <row r="70" spans="1:21" ht="18.75">
      <c r="A70" s="75">
        <v>64</v>
      </c>
      <c r="B70" s="80" t="str">
        <f>IF(details!G70="","",details!G70)</f>
        <v/>
      </c>
      <c r="C70" s="76" t="str">
        <f t="shared" si="13"/>
        <v/>
      </c>
      <c r="D70" s="76"/>
      <c r="E70" s="77" t="str">
        <f t="shared" si="14"/>
        <v/>
      </c>
      <c r="F70" s="67"/>
      <c r="G70" s="67"/>
      <c r="H70" s="65" t="str">
        <f t="shared" si="15"/>
        <v/>
      </c>
      <c r="I70" s="65" t="str">
        <f t="shared" si="16"/>
        <v/>
      </c>
      <c r="J70" s="65" t="str">
        <f t="shared" si="17"/>
        <v/>
      </c>
      <c r="K70" s="66" t="str">
        <f t="shared" si="18"/>
        <v/>
      </c>
      <c r="L70" s="64" t="str">
        <f t="shared" si="19"/>
        <v/>
      </c>
      <c r="M70" s="63" t="str">
        <f t="shared" si="20"/>
        <v/>
      </c>
      <c r="N70" s="64" t="str">
        <f t="shared" si="21"/>
        <v/>
      </c>
      <c r="O70" s="65" t="str">
        <f t="shared" si="22"/>
        <v/>
      </c>
      <c r="P70" s="63" t="str">
        <f t="shared" si="23"/>
        <v/>
      </c>
      <c r="Q70" s="64"/>
      <c r="R70" s="63" t="str">
        <f t="shared" si="24"/>
        <v/>
      </c>
      <c r="S70" s="64"/>
      <c r="T70" s="63" t="str">
        <f t="shared" si="25"/>
        <v/>
      </c>
      <c r="U70" s="62"/>
    </row>
    <row r="71" spans="1:21" ht="18.75">
      <c r="A71" s="75">
        <v>65</v>
      </c>
      <c r="B71" s="80" t="str">
        <f>IF(details!G71="","",details!G71)</f>
        <v/>
      </c>
      <c r="C71" s="76" t="str">
        <f t="shared" ref="C71:C106" si="26">T71</f>
        <v/>
      </c>
      <c r="D71" s="76"/>
      <c r="E71" s="77" t="str">
        <f t="shared" ref="E71:E106" si="27">IF(B71="","",TEXT(B71,"DDDD"))</f>
        <v/>
      </c>
      <c r="F71" s="67"/>
      <c r="G71" s="67"/>
      <c r="H71" s="65" t="str">
        <f t="shared" ref="H71:H106" si="28">TEXT(B71,"DD")</f>
        <v/>
      </c>
      <c r="I71" s="65" t="str">
        <f t="shared" ref="I71:I106" si="29">TEXT(B71,"MM")</f>
        <v/>
      </c>
      <c r="J71" s="65" t="str">
        <f t="shared" ref="J71:J106" si="30">TEXT(B71,"YY")</f>
        <v/>
      </c>
      <c r="K71" s="66" t="str">
        <f t="shared" ref="K71:K106" si="31">IF(H71="01",",d",IF(H71="02","nks",IF(H71="03","rhu",IF(H71="04","pkj",IF(H71="05","ikap",IF(H71="06","N%",IF(H71="07","lkr",IF(H71="08","vkB",IF(H71="09","ukS",IF(H71="10","nl",IF(H71="11","X;kjg",IF(H71="12","ckjg",IF(H71="13","rsjg",IF(H71="14","pkSng",IF(H71="15","iUnzg",IF(H71="16","lksyg",IF(H71="17","l=g",IF(H71="18","vBkjg",IF(H71="19","mUuhl",IF(H71="20","chl",IF(H71="21","bDdhl",IF(H71="22","ckbZl",IF(H71="23","rschl",IF(H71="24","pkSchl",IF(H71="25","iPphl",IF(H71="26","NCchl",IF(H71="27","lRrkbZl",IF(H71="28","vBkbZl",IF(H71="29","mUrhl",IF(H71="30","rhl",IF(H71="31","bdrhl","")))))))))))))))))))))))))))))))</f>
        <v/>
      </c>
      <c r="L71" s="64" t="str">
        <f t="shared" ref="L71:L106" si="32">IF(H71="01","One",IF(H71="02","Two",IF(H71="03","Three",IF(H71="04","Four",IF(H71="05","Five",IF(H71="06","Six",IF(H71="07","Seven",IF(H71="08","Eight",IF(H71="09","Nine",IF(H71="10","Ten",IF(H71="11","Eleven",IF(H71="12","Twelve",IF(H71="13","Thirteen",IF(H71="14","Forteen",IF(H71="15","Fifteen",IF(H71="16","Sixteen",IF(H71="17","Seventeen",IF(H71="18","Eighteen",IF(H71="19","Nineteen",IF(H71="20","Twenty",IF(H71="21","Twenty One",IF(H71="22","Twenty Two",IF(H71="23","Twenty Three",IF(H71="24","Twenty Four",IF(H71="25","Twenty Five",IF(H71="26","Twenty Six",IF(H71="27","Twenty Seven",IF(H71="28","Twenty Eight",IF(H71="29","Twenty Nine",IF(H71="30","Thirty",IF(H71="31","Thirty One","")))))))))))))))))))))))))))))))</f>
        <v/>
      </c>
      <c r="M71" s="63" t="str">
        <f t="shared" ref="M71:M106" si="33">IF(I71="01","tuojh",IF(I71="02","Qjojh",IF(I71="03","ekpZ",IF(I71="04","vizsy",IF(I71="05","ebZ",IF(I71="06","twu",IF(I71="07","tqykbZ",IF(I71="08","vxLr",IF(I71="09","flrEcj",IF(I71="10","vDVwcj",IF(I71="11","uoEcj",IF(I71="12","fnlEcj",""))))))))))))</f>
        <v/>
      </c>
      <c r="N71" s="64" t="str">
        <f t="shared" ref="N71:N106" si="34">IF(I71="01","January",IF(I71="02","February",IF(I71="03","March",IF(I71="04","April",IF(I71="05","May",IF(I71="06","June",IF(I71="07","July",IF(I71="08","August",IF(I71="09","September",IF(I71="10","October",IF(I71="11","November",IF(I71="12","December",""))))))))))))</f>
        <v/>
      </c>
      <c r="O71" s="65" t="str">
        <f t="shared" ref="O71:O106" si="35">IF(B71="","",YEAR(B71))</f>
        <v/>
      </c>
      <c r="P71" s="63" t="str">
        <f t="shared" ref="P71:P102" si="36">IF(O71="","",IF(O71&lt;=1999,"mUuhl lkS","nks gtkj"))</f>
        <v/>
      </c>
      <c r="Q71" s="64"/>
      <c r="R71" s="63" t="str">
        <f t="shared" ref="R71:R106" si="37">IF(J71="60","lkB",IF(J71="61","bdlB",IF(J71="62","cklB",IF(J71="63","rjslB",IF(J71="64","pkSalB",IF(J71="65","iSalB",IF(J71="66","fN;kalB",IF(J71="67","lM+lB",IF(J71="68","vM+lB",IF(J71="69","mUgRrj",IF(J71="70","lRrj",IF(J71="71","bdsgRrj",IF(J71="72","cgRrj",IF(J71="73","frgsRrj",IF(J71="74","pkSgRrj",IF(J71="75","fipsgRrj",IF(J71="76","fN;sRrj",IF(J71="77","lrgRrj",IF(J71="78","vBRrj",IF(J71="79","mfu;kalh",IF(J71="80","vLlh",IF(J71="81","bD;klh",IF(J71="82","c;kalh",IF(J71="83","rh;kalh",IF(J71="84","pkSjklh",IF(J71="85","fiPpklh",IF(J71="86","Nh;kalh",IF(J71="87","lR;klh",IF(J71="88","vB~;klh",IF(J71="89","fuOokalh",IF(J71="90","uCcS",IF(J71="91","bdjkuoS",IF(J71="92","cjkuos",IF(J71="93","frjkuoS",IF(J71="94","pkSjkuos",IF(J71="95","fipkuos",IF(J71="96","fN;kuoS",IF(J71="97","lR;kuoS",IF(J71="98","vBkuoS",IF(J71="99","fuUukuoS",IF(J71="01",",d",IF(J71="02","nks",IF(J71="03","rhu",IF(J71="04","pkj",IF(J71="05","ikap",IF(J71="06","N%",IF(J71="07","lkr",IF(J71="08","vkB",IF(J71="09","ukS",IF(J71="10","nl",IF(J71="11","X;kjg",IF(J71="12","ckjg",IF(J71="13","rsjg",IF(J71="14","pkSng",IF(J71="15","iUnzg",IF(J71="16","lksyg",IF(J71="17","l=g",IF(J71="18","vBkjg",IF(J71="19","mUuhl",IF(J71="20","chl",IF(J71="21","bDdhl",IF(J71="22","ckbZl",IF(J71="23","rschl",IF(J71="24","pkSchl",IF(J71="25","iPphl","")))))))))))))))))))))))))))))))))))))))))))))))))))))))))))))))))</f>
        <v/>
      </c>
      <c r="S71" s="64"/>
      <c r="T71" s="63" t="str">
        <f t="shared" ref="T71:T106" si="38">IF(B71="","",CONCATENATE(K71," ",M71,"] ",P71," ",R71))</f>
        <v/>
      </c>
      <c r="U71" s="62"/>
    </row>
    <row r="72" spans="1:21" ht="18.75">
      <c r="A72" s="75">
        <v>66</v>
      </c>
      <c r="B72" s="80" t="str">
        <f>IF(details!G72="","",details!G72)</f>
        <v/>
      </c>
      <c r="C72" s="76" t="str">
        <f t="shared" si="26"/>
        <v/>
      </c>
      <c r="D72" s="76"/>
      <c r="E72" s="77" t="str">
        <f t="shared" si="27"/>
        <v/>
      </c>
      <c r="F72" s="67"/>
      <c r="G72" s="67"/>
      <c r="H72" s="65" t="str">
        <f t="shared" si="28"/>
        <v/>
      </c>
      <c r="I72" s="65" t="str">
        <f t="shared" si="29"/>
        <v/>
      </c>
      <c r="J72" s="65" t="str">
        <f t="shared" si="30"/>
        <v/>
      </c>
      <c r="K72" s="66" t="str">
        <f t="shared" si="31"/>
        <v/>
      </c>
      <c r="L72" s="64" t="str">
        <f t="shared" si="32"/>
        <v/>
      </c>
      <c r="M72" s="63" t="str">
        <f t="shared" si="33"/>
        <v/>
      </c>
      <c r="N72" s="64" t="str">
        <f t="shared" si="34"/>
        <v/>
      </c>
      <c r="O72" s="65" t="str">
        <f t="shared" si="35"/>
        <v/>
      </c>
      <c r="P72" s="63" t="str">
        <f t="shared" si="36"/>
        <v/>
      </c>
      <c r="Q72" s="64"/>
      <c r="R72" s="63" t="str">
        <f t="shared" si="37"/>
        <v/>
      </c>
      <c r="S72" s="64"/>
      <c r="T72" s="63" t="str">
        <f t="shared" si="38"/>
        <v/>
      </c>
      <c r="U72" s="62"/>
    </row>
    <row r="73" spans="1:21" ht="18.75">
      <c r="A73" s="75">
        <v>67</v>
      </c>
      <c r="B73" s="80" t="str">
        <f>IF(details!G73="","",details!G73)</f>
        <v/>
      </c>
      <c r="C73" s="76" t="str">
        <f t="shared" si="26"/>
        <v/>
      </c>
      <c r="D73" s="76"/>
      <c r="E73" s="77" t="str">
        <f t="shared" si="27"/>
        <v/>
      </c>
      <c r="F73" s="67"/>
      <c r="G73" s="67"/>
      <c r="H73" s="65" t="str">
        <f t="shared" si="28"/>
        <v/>
      </c>
      <c r="I73" s="65" t="str">
        <f t="shared" si="29"/>
        <v/>
      </c>
      <c r="J73" s="65" t="str">
        <f t="shared" si="30"/>
        <v/>
      </c>
      <c r="K73" s="66" t="str">
        <f t="shared" si="31"/>
        <v/>
      </c>
      <c r="L73" s="64" t="str">
        <f t="shared" si="32"/>
        <v/>
      </c>
      <c r="M73" s="63" t="str">
        <f t="shared" si="33"/>
        <v/>
      </c>
      <c r="N73" s="64" t="str">
        <f t="shared" si="34"/>
        <v/>
      </c>
      <c r="O73" s="65" t="str">
        <f t="shared" si="35"/>
        <v/>
      </c>
      <c r="P73" s="63" t="str">
        <f t="shared" si="36"/>
        <v/>
      </c>
      <c r="Q73" s="64"/>
      <c r="R73" s="63" t="str">
        <f t="shared" si="37"/>
        <v/>
      </c>
      <c r="S73" s="64"/>
      <c r="T73" s="63" t="str">
        <f t="shared" si="38"/>
        <v/>
      </c>
      <c r="U73" s="62"/>
    </row>
    <row r="74" spans="1:21" ht="18.75">
      <c r="A74" s="75">
        <v>68</v>
      </c>
      <c r="B74" s="80" t="str">
        <f>IF(details!G74="","",details!G74)</f>
        <v/>
      </c>
      <c r="C74" s="76" t="str">
        <f t="shared" si="26"/>
        <v/>
      </c>
      <c r="D74" s="76"/>
      <c r="E74" s="77" t="str">
        <f t="shared" si="27"/>
        <v/>
      </c>
      <c r="F74" s="67"/>
      <c r="G74" s="67"/>
      <c r="H74" s="65" t="str">
        <f t="shared" si="28"/>
        <v/>
      </c>
      <c r="I74" s="65" t="str">
        <f t="shared" si="29"/>
        <v/>
      </c>
      <c r="J74" s="65" t="str">
        <f t="shared" si="30"/>
        <v/>
      </c>
      <c r="K74" s="66" t="str">
        <f t="shared" si="31"/>
        <v/>
      </c>
      <c r="L74" s="64" t="str">
        <f t="shared" si="32"/>
        <v/>
      </c>
      <c r="M74" s="63" t="str">
        <f t="shared" si="33"/>
        <v/>
      </c>
      <c r="N74" s="64" t="str">
        <f t="shared" si="34"/>
        <v/>
      </c>
      <c r="O74" s="65" t="str">
        <f t="shared" si="35"/>
        <v/>
      </c>
      <c r="P74" s="63" t="str">
        <f t="shared" si="36"/>
        <v/>
      </c>
      <c r="Q74" s="64"/>
      <c r="R74" s="63" t="str">
        <f t="shared" si="37"/>
        <v/>
      </c>
      <c r="S74" s="64"/>
      <c r="T74" s="63" t="str">
        <f t="shared" si="38"/>
        <v/>
      </c>
      <c r="U74" s="62"/>
    </row>
    <row r="75" spans="1:21" ht="18.75">
      <c r="A75" s="75">
        <v>69</v>
      </c>
      <c r="B75" s="80" t="str">
        <f>IF(details!G75="","",details!G75)</f>
        <v/>
      </c>
      <c r="C75" s="76" t="str">
        <f t="shared" si="26"/>
        <v/>
      </c>
      <c r="D75" s="76"/>
      <c r="E75" s="77" t="str">
        <f t="shared" si="27"/>
        <v/>
      </c>
      <c r="F75" s="67"/>
      <c r="G75" s="67"/>
      <c r="H75" s="65" t="str">
        <f t="shared" si="28"/>
        <v/>
      </c>
      <c r="I75" s="65" t="str">
        <f t="shared" si="29"/>
        <v/>
      </c>
      <c r="J75" s="65" t="str">
        <f t="shared" si="30"/>
        <v/>
      </c>
      <c r="K75" s="66" t="str">
        <f t="shared" si="31"/>
        <v/>
      </c>
      <c r="L75" s="64" t="str">
        <f t="shared" si="32"/>
        <v/>
      </c>
      <c r="M75" s="63" t="str">
        <f t="shared" si="33"/>
        <v/>
      </c>
      <c r="N75" s="64" t="str">
        <f t="shared" si="34"/>
        <v/>
      </c>
      <c r="O75" s="65" t="str">
        <f t="shared" si="35"/>
        <v/>
      </c>
      <c r="P75" s="63" t="str">
        <f t="shared" si="36"/>
        <v/>
      </c>
      <c r="Q75" s="64"/>
      <c r="R75" s="63" t="str">
        <f t="shared" si="37"/>
        <v/>
      </c>
      <c r="S75" s="64"/>
      <c r="T75" s="63" t="str">
        <f t="shared" si="38"/>
        <v/>
      </c>
      <c r="U75" s="62"/>
    </row>
    <row r="76" spans="1:21" ht="18.75">
      <c r="A76" s="75">
        <v>70</v>
      </c>
      <c r="B76" s="80" t="str">
        <f>IF(details!G76="","",details!G76)</f>
        <v/>
      </c>
      <c r="C76" s="76" t="str">
        <f t="shared" si="26"/>
        <v/>
      </c>
      <c r="D76" s="76"/>
      <c r="E76" s="77" t="str">
        <f t="shared" si="27"/>
        <v/>
      </c>
      <c r="F76" s="67"/>
      <c r="G76" s="67"/>
      <c r="H76" s="65" t="str">
        <f t="shared" si="28"/>
        <v/>
      </c>
      <c r="I76" s="65" t="str">
        <f t="shared" si="29"/>
        <v/>
      </c>
      <c r="J76" s="65" t="str">
        <f t="shared" si="30"/>
        <v/>
      </c>
      <c r="K76" s="66" t="str">
        <f t="shared" si="31"/>
        <v/>
      </c>
      <c r="L76" s="64" t="str">
        <f t="shared" si="32"/>
        <v/>
      </c>
      <c r="M76" s="63" t="str">
        <f t="shared" si="33"/>
        <v/>
      </c>
      <c r="N76" s="64" t="str">
        <f t="shared" si="34"/>
        <v/>
      </c>
      <c r="O76" s="65" t="str">
        <f t="shared" si="35"/>
        <v/>
      </c>
      <c r="P76" s="63" t="str">
        <f t="shared" si="36"/>
        <v/>
      </c>
      <c r="Q76" s="64"/>
      <c r="R76" s="63" t="str">
        <f t="shared" si="37"/>
        <v/>
      </c>
      <c r="S76" s="64"/>
      <c r="T76" s="63" t="str">
        <f t="shared" si="38"/>
        <v/>
      </c>
      <c r="U76" s="62"/>
    </row>
    <row r="77" spans="1:21" ht="18.75">
      <c r="A77" s="75">
        <v>71</v>
      </c>
      <c r="B77" s="80" t="str">
        <f>IF(details!G77="","",details!G77)</f>
        <v/>
      </c>
      <c r="C77" s="76" t="str">
        <f t="shared" si="26"/>
        <v/>
      </c>
      <c r="D77" s="76"/>
      <c r="E77" s="77" t="str">
        <f t="shared" si="27"/>
        <v/>
      </c>
      <c r="F77" s="67"/>
      <c r="G77" s="67"/>
      <c r="H77" s="65" t="str">
        <f t="shared" si="28"/>
        <v/>
      </c>
      <c r="I77" s="65" t="str">
        <f t="shared" si="29"/>
        <v/>
      </c>
      <c r="J77" s="65" t="str">
        <f t="shared" si="30"/>
        <v/>
      </c>
      <c r="K77" s="66" t="str">
        <f t="shared" si="31"/>
        <v/>
      </c>
      <c r="L77" s="64" t="str">
        <f t="shared" si="32"/>
        <v/>
      </c>
      <c r="M77" s="63" t="str">
        <f t="shared" si="33"/>
        <v/>
      </c>
      <c r="N77" s="64" t="str">
        <f t="shared" si="34"/>
        <v/>
      </c>
      <c r="O77" s="65" t="str">
        <f t="shared" si="35"/>
        <v/>
      </c>
      <c r="P77" s="63" t="str">
        <f t="shared" si="36"/>
        <v/>
      </c>
      <c r="Q77" s="64"/>
      <c r="R77" s="63" t="str">
        <f t="shared" si="37"/>
        <v/>
      </c>
      <c r="S77" s="64"/>
      <c r="T77" s="63" t="str">
        <f t="shared" si="38"/>
        <v/>
      </c>
      <c r="U77" s="62"/>
    </row>
    <row r="78" spans="1:21" ht="18.75">
      <c r="A78" s="75">
        <v>72</v>
      </c>
      <c r="B78" s="80" t="str">
        <f>IF(details!G78="","",details!G78)</f>
        <v/>
      </c>
      <c r="C78" s="76" t="str">
        <f t="shared" si="26"/>
        <v/>
      </c>
      <c r="D78" s="76"/>
      <c r="E78" s="77" t="str">
        <f t="shared" si="27"/>
        <v/>
      </c>
      <c r="F78" s="67"/>
      <c r="G78" s="67"/>
      <c r="H78" s="65" t="str">
        <f t="shared" si="28"/>
        <v/>
      </c>
      <c r="I78" s="65" t="str">
        <f t="shared" si="29"/>
        <v/>
      </c>
      <c r="J78" s="65" t="str">
        <f t="shared" si="30"/>
        <v/>
      </c>
      <c r="K78" s="66" t="str">
        <f t="shared" si="31"/>
        <v/>
      </c>
      <c r="L78" s="64" t="str">
        <f t="shared" si="32"/>
        <v/>
      </c>
      <c r="M78" s="63" t="str">
        <f t="shared" si="33"/>
        <v/>
      </c>
      <c r="N78" s="64" t="str">
        <f t="shared" si="34"/>
        <v/>
      </c>
      <c r="O78" s="65" t="str">
        <f t="shared" si="35"/>
        <v/>
      </c>
      <c r="P78" s="63" t="str">
        <f t="shared" si="36"/>
        <v/>
      </c>
      <c r="Q78" s="64"/>
      <c r="R78" s="63" t="str">
        <f t="shared" si="37"/>
        <v/>
      </c>
      <c r="S78" s="64"/>
      <c r="T78" s="63" t="str">
        <f t="shared" si="38"/>
        <v/>
      </c>
      <c r="U78" s="62"/>
    </row>
    <row r="79" spans="1:21" ht="18.75">
      <c r="A79" s="75">
        <v>73</v>
      </c>
      <c r="B79" s="80" t="str">
        <f>IF(details!G79="","",details!G79)</f>
        <v/>
      </c>
      <c r="C79" s="76" t="str">
        <f t="shared" si="26"/>
        <v/>
      </c>
      <c r="D79" s="76"/>
      <c r="E79" s="77" t="str">
        <f t="shared" si="27"/>
        <v/>
      </c>
      <c r="F79" s="67"/>
      <c r="G79" s="67"/>
      <c r="H79" s="65" t="str">
        <f t="shared" si="28"/>
        <v/>
      </c>
      <c r="I79" s="65" t="str">
        <f t="shared" si="29"/>
        <v/>
      </c>
      <c r="J79" s="65" t="str">
        <f t="shared" si="30"/>
        <v/>
      </c>
      <c r="K79" s="66" t="str">
        <f t="shared" si="31"/>
        <v/>
      </c>
      <c r="L79" s="64" t="str">
        <f t="shared" si="32"/>
        <v/>
      </c>
      <c r="M79" s="63" t="str">
        <f t="shared" si="33"/>
        <v/>
      </c>
      <c r="N79" s="64" t="str">
        <f t="shared" si="34"/>
        <v/>
      </c>
      <c r="O79" s="65" t="str">
        <f t="shared" si="35"/>
        <v/>
      </c>
      <c r="P79" s="63" t="str">
        <f t="shared" si="36"/>
        <v/>
      </c>
      <c r="Q79" s="64"/>
      <c r="R79" s="63" t="str">
        <f t="shared" si="37"/>
        <v/>
      </c>
      <c r="S79" s="64"/>
      <c r="T79" s="63" t="str">
        <f t="shared" si="38"/>
        <v/>
      </c>
      <c r="U79" s="62"/>
    </row>
    <row r="80" spans="1:21" ht="18.75">
      <c r="A80" s="75">
        <v>74</v>
      </c>
      <c r="B80" s="80" t="str">
        <f>IF(details!G80="","",details!G80)</f>
        <v/>
      </c>
      <c r="C80" s="76" t="str">
        <f t="shared" si="26"/>
        <v/>
      </c>
      <c r="D80" s="76"/>
      <c r="E80" s="77" t="str">
        <f t="shared" si="27"/>
        <v/>
      </c>
      <c r="F80" s="67"/>
      <c r="G80" s="67"/>
      <c r="H80" s="65" t="str">
        <f t="shared" si="28"/>
        <v/>
      </c>
      <c r="I80" s="65" t="str">
        <f t="shared" si="29"/>
        <v/>
      </c>
      <c r="J80" s="65" t="str">
        <f t="shared" si="30"/>
        <v/>
      </c>
      <c r="K80" s="66" t="str">
        <f t="shared" si="31"/>
        <v/>
      </c>
      <c r="L80" s="64" t="str">
        <f t="shared" si="32"/>
        <v/>
      </c>
      <c r="M80" s="63" t="str">
        <f t="shared" si="33"/>
        <v/>
      </c>
      <c r="N80" s="64" t="str">
        <f t="shared" si="34"/>
        <v/>
      </c>
      <c r="O80" s="65" t="str">
        <f t="shared" si="35"/>
        <v/>
      </c>
      <c r="P80" s="63" t="str">
        <f t="shared" si="36"/>
        <v/>
      </c>
      <c r="Q80" s="64"/>
      <c r="R80" s="63" t="str">
        <f t="shared" si="37"/>
        <v/>
      </c>
      <c r="S80" s="64"/>
      <c r="T80" s="63" t="str">
        <f t="shared" si="38"/>
        <v/>
      </c>
      <c r="U80" s="62"/>
    </row>
    <row r="81" spans="1:21" ht="18.75">
      <c r="A81" s="75">
        <v>75</v>
      </c>
      <c r="B81" s="80" t="str">
        <f>IF(details!G81="","",details!G81)</f>
        <v/>
      </c>
      <c r="C81" s="76" t="str">
        <f t="shared" si="26"/>
        <v/>
      </c>
      <c r="D81" s="76"/>
      <c r="E81" s="77" t="str">
        <f t="shared" si="27"/>
        <v/>
      </c>
      <c r="F81" s="67"/>
      <c r="G81" s="67"/>
      <c r="H81" s="65" t="str">
        <f t="shared" si="28"/>
        <v/>
      </c>
      <c r="I81" s="65" t="str">
        <f t="shared" si="29"/>
        <v/>
      </c>
      <c r="J81" s="65" t="str">
        <f t="shared" si="30"/>
        <v/>
      </c>
      <c r="K81" s="66" t="str">
        <f t="shared" si="31"/>
        <v/>
      </c>
      <c r="L81" s="64" t="str">
        <f t="shared" si="32"/>
        <v/>
      </c>
      <c r="M81" s="63" t="str">
        <f t="shared" si="33"/>
        <v/>
      </c>
      <c r="N81" s="64" t="str">
        <f t="shared" si="34"/>
        <v/>
      </c>
      <c r="O81" s="65" t="str">
        <f t="shared" si="35"/>
        <v/>
      </c>
      <c r="P81" s="63" t="str">
        <f t="shared" si="36"/>
        <v/>
      </c>
      <c r="Q81" s="64"/>
      <c r="R81" s="63" t="str">
        <f t="shared" si="37"/>
        <v/>
      </c>
      <c r="S81" s="64"/>
      <c r="T81" s="63" t="str">
        <f t="shared" si="38"/>
        <v/>
      </c>
      <c r="U81" s="62"/>
    </row>
    <row r="82" spans="1:21" ht="18.75">
      <c r="A82" s="75">
        <v>76</v>
      </c>
      <c r="B82" s="80" t="str">
        <f>IF(details!G82="","",details!G82)</f>
        <v/>
      </c>
      <c r="C82" s="76" t="str">
        <f t="shared" si="26"/>
        <v/>
      </c>
      <c r="D82" s="76"/>
      <c r="E82" s="77" t="str">
        <f t="shared" si="27"/>
        <v/>
      </c>
      <c r="F82" s="67"/>
      <c r="G82" s="67"/>
      <c r="H82" s="65" t="str">
        <f t="shared" si="28"/>
        <v/>
      </c>
      <c r="I82" s="65" t="str">
        <f t="shared" si="29"/>
        <v/>
      </c>
      <c r="J82" s="65" t="str">
        <f t="shared" si="30"/>
        <v/>
      </c>
      <c r="K82" s="66" t="str">
        <f t="shared" si="31"/>
        <v/>
      </c>
      <c r="L82" s="64" t="str">
        <f t="shared" si="32"/>
        <v/>
      </c>
      <c r="M82" s="63" t="str">
        <f t="shared" si="33"/>
        <v/>
      </c>
      <c r="N82" s="64" t="str">
        <f t="shared" si="34"/>
        <v/>
      </c>
      <c r="O82" s="65" t="str">
        <f t="shared" si="35"/>
        <v/>
      </c>
      <c r="P82" s="63" t="str">
        <f t="shared" si="36"/>
        <v/>
      </c>
      <c r="Q82" s="64"/>
      <c r="R82" s="63" t="str">
        <f t="shared" si="37"/>
        <v/>
      </c>
      <c r="S82" s="64"/>
      <c r="T82" s="63" t="str">
        <f t="shared" si="38"/>
        <v/>
      </c>
      <c r="U82" s="62"/>
    </row>
    <row r="83" spans="1:21" ht="18.75">
      <c r="A83" s="75">
        <v>77</v>
      </c>
      <c r="B83" s="80" t="str">
        <f>IF(details!G83="","",details!G83)</f>
        <v/>
      </c>
      <c r="C83" s="76" t="str">
        <f t="shared" si="26"/>
        <v/>
      </c>
      <c r="D83" s="76"/>
      <c r="E83" s="77" t="str">
        <f t="shared" si="27"/>
        <v/>
      </c>
      <c r="F83" s="67"/>
      <c r="G83" s="67"/>
      <c r="H83" s="65" t="str">
        <f t="shared" si="28"/>
        <v/>
      </c>
      <c r="I83" s="65" t="str">
        <f t="shared" si="29"/>
        <v/>
      </c>
      <c r="J83" s="65" t="str">
        <f t="shared" si="30"/>
        <v/>
      </c>
      <c r="K83" s="66" t="str">
        <f t="shared" si="31"/>
        <v/>
      </c>
      <c r="L83" s="64" t="str">
        <f t="shared" si="32"/>
        <v/>
      </c>
      <c r="M83" s="63" t="str">
        <f t="shared" si="33"/>
        <v/>
      </c>
      <c r="N83" s="64" t="str">
        <f t="shared" si="34"/>
        <v/>
      </c>
      <c r="O83" s="65" t="str">
        <f t="shared" si="35"/>
        <v/>
      </c>
      <c r="P83" s="63" t="str">
        <f t="shared" si="36"/>
        <v/>
      </c>
      <c r="Q83" s="64"/>
      <c r="R83" s="63" t="str">
        <f t="shared" si="37"/>
        <v/>
      </c>
      <c r="S83" s="64"/>
      <c r="T83" s="63" t="str">
        <f t="shared" si="38"/>
        <v/>
      </c>
      <c r="U83" s="62"/>
    </row>
    <row r="84" spans="1:21" ht="18.75">
      <c r="A84" s="75">
        <v>78</v>
      </c>
      <c r="B84" s="80" t="str">
        <f>IF(details!G84="","",details!G84)</f>
        <v/>
      </c>
      <c r="C84" s="76" t="str">
        <f t="shared" si="26"/>
        <v/>
      </c>
      <c r="D84" s="76"/>
      <c r="E84" s="77" t="str">
        <f t="shared" si="27"/>
        <v/>
      </c>
      <c r="F84" s="67"/>
      <c r="G84" s="67"/>
      <c r="H84" s="65" t="str">
        <f t="shared" si="28"/>
        <v/>
      </c>
      <c r="I84" s="65" t="str">
        <f t="shared" si="29"/>
        <v/>
      </c>
      <c r="J84" s="65" t="str">
        <f t="shared" si="30"/>
        <v/>
      </c>
      <c r="K84" s="66" t="str">
        <f t="shared" si="31"/>
        <v/>
      </c>
      <c r="L84" s="64" t="str">
        <f t="shared" si="32"/>
        <v/>
      </c>
      <c r="M84" s="63" t="str">
        <f t="shared" si="33"/>
        <v/>
      </c>
      <c r="N84" s="64" t="str">
        <f t="shared" si="34"/>
        <v/>
      </c>
      <c r="O84" s="65" t="str">
        <f t="shared" si="35"/>
        <v/>
      </c>
      <c r="P84" s="63" t="str">
        <f t="shared" si="36"/>
        <v/>
      </c>
      <c r="Q84" s="64"/>
      <c r="R84" s="63" t="str">
        <f t="shared" si="37"/>
        <v/>
      </c>
      <c r="S84" s="64"/>
      <c r="T84" s="63" t="str">
        <f t="shared" si="38"/>
        <v/>
      </c>
      <c r="U84" s="62"/>
    </row>
    <row r="85" spans="1:21" ht="18.75">
      <c r="A85" s="75">
        <v>79</v>
      </c>
      <c r="B85" s="80" t="str">
        <f>IF(details!G85="","",details!G85)</f>
        <v/>
      </c>
      <c r="C85" s="76" t="str">
        <f t="shared" si="26"/>
        <v/>
      </c>
      <c r="D85" s="76"/>
      <c r="E85" s="77" t="str">
        <f t="shared" si="27"/>
        <v/>
      </c>
      <c r="F85" s="67"/>
      <c r="G85" s="67"/>
      <c r="H85" s="65" t="str">
        <f t="shared" si="28"/>
        <v/>
      </c>
      <c r="I85" s="65" t="str">
        <f t="shared" si="29"/>
        <v/>
      </c>
      <c r="J85" s="65" t="str">
        <f t="shared" si="30"/>
        <v/>
      </c>
      <c r="K85" s="66" t="str">
        <f t="shared" si="31"/>
        <v/>
      </c>
      <c r="L85" s="64" t="str">
        <f t="shared" si="32"/>
        <v/>
      </c>
      <c r="M85" s="63" t="str">
        <f t="shared" si="33"/>
        <v/>
      </c>
      <c r="N85" s="64" t="str">
        <f t="shared" si="34"/>
        <v/>
      </c>
      <c r="O85" s="65" t="str">
        <f t="shared" si="35"/>
        <v/>
      </c>
      <c r="P85" s="63" t="str">
        <f t="shared" si="36"/>
        <v/>
      </c>
      <c r="Q85" s="64"/>
      <c r="R85" s="63" t="str">
        <f t="shared" si="37"/>
        <v/>
      </c>
      <c r="S85" s="64"/>
      <c r="T85" s="63" t="str">
        <f t="shared" si="38"/>
        <v/>
      </c>
      <c r="U85" s="62"/>
    </row>
    <row r="86" spans="1:21" ht="18.75">
      <c r="A86" s="75">
        <v>80</v>
      </c>
      <c r="B86" s="80" t="str">
        <f>IF(details!G86="","",details!G86)</f>
        <v/>
      </c>
      <c r="C86" s="76" t="str">
        <f t="shared" si="26"/>
        <v/>
      </c>
      <c r="D86" s="76"/>
      <c r="E86" s="77" t="str">
        <f t="shared" si="27"/>
        <v/>
      </c>
      <c r="F86" s="67"/>
      <c r="G86" s="67"/>
      <c r="H86" s="65" t="str">
        <f t="shared" si="28"/>
        <v/>
      </c>
      <c r="I86" s="65" t="str">
        <f t="shared" si="29"/>
        <v/>
      </c>
      <c r="J86" s="65" t="str">
        <f t="shared" si="30"/>
        <v/>
      </c>
      <c r="K86" s="66" t="str">
        <f t="shared" si="31"/>
        <v/>
      </c>
      <c r="L86" s="64" t="str">
        <f t="shared" si="32"/>
        <v/>
      </c>
      <c r="M86" s="63" t="str">
        <f t="shared" si="33"/>
        <v/>
      </c>
      <c r="N86" s="64" t="str">
        <f t="shared" si="34"/>
        <v/>
      </c>
      <c r="O86" s="65" t="str">
        <f t="shared" si="35"/>
        <v/>
      </c>
      <c r="P86" s="63" t="str">
        <f t="shared" si="36"/>
        <v/>
      </c>
      <c r="Q86" s="64"/>
      <c r="R86" s="63" t="str">
        <f t="shared" si="37"/>
        <v/>
      </c>
      <c r="S86" s="64"/>
      <c r="T86" s="63" t="str">
        <f t="shared" si="38"/>
        <v/>
      </c>
      <c r="U86" s="62"/>
    </row>
    <row r="87" spans="1:21" ht="18.75">
      <c r="A87" s="75">
        <v>81</v>
      </c>
      <c r="B87" s="80" t="str">
        <f>IF(details!G87="","",details!G87)</f>
        <v/>
      </c>
      <c r="C87" s="76" t="str">
        <f t="shared" si="26"/>
        <v/>
      </c>
      <c r="D87" s="76"/>
      <c r="E87" s="77" t="str">
        <f t="shared" si="27"/>
        <v/>
      </c>
      <c r="F87" s="67"/>
      <c r="G87" s="67"/>
      <c r="H87" s="65" t="str">
        <f t="shared" si="28"/>
        <v/>
      </c>
      <c r="I87" s="65" t="str">
        <f t="shared" si="29"/>
        <v/>
      </c>
      <c r="J87" s="65" t="str">
        <f t="shared" si="30"/>
        <v/>
      </c>
      <c r="K87" s="66" t="str">
        <f t="shared" si="31"/>
        <v/>
      </c>
      <c r="L87" s="64" t="str">
        <f t="shared" si="32"/>
        <v/>
      </c>
      <c r="M87" s="63" t="str">
        <f t="shared" si="33"/>
        <v/>
      </c>
      <c r="N87" s="64" t="str">
        <f t="shared" si="34"/>
        <v/>
      </c>
      <c r="O87" s="65" t="str">
        <f t="shared" si="35"/>
        <v/>
      </c>
      <c r="P87" s="63" t="str">
        <f t="shared" si="36"/>
        <v/>
      </c>
      <c r="Q87" s="64"/>
      <c r="R87" s="63" t="str">
        <f t="shared" si="37"/>
        <v/>
      </c>
      <c r="S87" s="64"/>
      <c r="T87" s="63" t="str">
        <f t="shared" si="38"/>
        <v/>
      </c>
      <c r="U87" s="62"/>
    </row>
    <row r="88" spans="1:21" ht="18.75">
      <c r="A88" s="75">
        <v>82</v>
      </c>
      <c r="B88" s="80" t="str">
        <f>IF(details!G88="","",details!G88)</f>
        <v/>
      </c>
      <c r="C88" s="76" t="str">
        <f t="shared" si="26"/>
        <v/>
      </c>
      <c r="D88" s="76"/>
      <c r="E88" s="77" t="str">
        <f t="shared" si="27"/>
        <v/>
      </c>
      <c r="F88" s="67"/>
      <c r="G88" s="67"/>
      <c r="H88" s="65" t="str">
        <f t="shared" si="28"/>
        <v/>
      </c>
      <c r="I88" s="65" t="str">
        <f t="shared" si="29"/>
        <v/>
      </c>
      <c r="J88" s="65" t="str">
        <f t="shared" si="30"/>
        <v/>
      </c>
      <c r="K88" s="66" t="str">
        <f t="shared" si="31"/>
        <v/>
      </c>
      <c r="L88" s="64" t="str">
        <f t="shared" si="32"/>
        <v/>
      </c>
      <c r="M88" s="63" t="str">
        <f t="shared" si="33"/>
        <v/>
      </c>
      <c r="N88" s="64" t="str">
        <f t="shared" si="34"/>
        <v/>
      </c>
      <c r="O88" s="65" t="str">
        <f t="shared" si="35"/>
        <v/>
      </c>
      <c r="P88" s="63" t="str">
        <f t="shared" si="36"/>
        <v/>
      </c>
      <c r="Q88" s="64"/>
      <c r="R88" s="63" t="str">
        <f t="shared" si="37"/>
        <v/>
      </c>
      <c r="S88" s="64"/>
      <c r="T88" s="63" t="str">
        <f t="shared" si="38"/>
        <v/>
      </c>
      <c r="U88" s="62"/>
    </row>
    <row r="89" spans="1:21" ht="18.75">
      <c r="A89" s="75">
        <v>83</v>
      </c>
      <c r="B89" s="80" t="str">
        <f>IF(details!G89="","",details!G89)</f>
        <v/>
      </c>
      <c r="C89" s="76" t="str">
        <f t="shared" si="26"/>
        <v/>
      </c>
      <c r="D89" s="76"/>
      <c r="E89" s="77" t="str">
        <f t="shared" si="27"/>
        <v/>
      </c>
      <c r="F89" s="67"/>
      <c r="G89" s="67"/>
      <c r="H89" s="65" t="str">
        <f t="shared" si="28"/>
        <v/>
      </c>
      <c r="I89" s="65" t="str">
        <f t="shared" si="29"/>
        <v/>
      </c>
      <c r="J89" s="65" t="str">
        <f t="shared" si="30"/>
        <v/>
      </c>
      <c r="K89" s="66" t="str">
        <f t="shared" si="31"/>
        <v/>
      </c>
      <c r="L89" s="64" t="str">
        <f t="shared" si="32"/>
        <v/>
      </c>
      <c r="M89" s="63" t="str">
        <f t="shared" si="33"/>
        <v/>
      </c>
      <c r="N89" s="64" t="str">
        <f t="shared" si="34"/>
        <v/>
      </c>
      <c r="O89" s="65" t="str">
        <f t="shared" si="35"/>
        <v/>
      </c>
      <c r="P89" s="63" t="str">
        <f t="shared" si="36"/>
        <v/>
      </c>
      <c r="Q89" s="64"/>
      <c r="R89" s="63" t="str">
        <f t="shared" si="37"/>
        <v/>
      </c>
      <c r="S89" s="64"/>
      <c r="T89" s="63" t="str">
        <f t="shared" si="38"/>
        <v/>
      </c>
      <c r="U89" s="62"/>
    </row>
    <row r="90" spans="1:21" ht="18.75">
      <c r="A90" s="75">
        <v>84</v>
      </c>
      <c r="B90" s="80" t="str">
        <f>IF(details!G90="","",details!G90)</f>
        <v/>
      </c>
      <c r="C90" s="76" t="str">
        <f t="shared" si="26"/>
        <v/>
      </c>
      <c r="D90" s="76"/>
      <c r="E90" s="77" t="str">
        <f t="shared" si="27"/>
        <v/>
      </c>
      <c r="F90" s="67"/>
      <c r="G90" s="67"/>
      <c r="H90" s="65" t="str">
        <f t="shared" si="28"/>
        <v/>
      </c>
      <c r="I90" s="65" t="str">
        <f t="shared" si="29"/>
        <v/>
      </c>
      <c r="J90" s="65" t="str">
        <f t="shared" si="30"/>
        <v/>
      </c>
      <c r="K90" s="66" t="str">
        <f t="shared" si="31"/>
        <v/>
      </c>
      <c r="L90" s="64" t="str">
        <f t="shared" si="32"/>
        <v/>
      </c>
      <c r="M90" s="63" t="str">
        <f t="shared" si="33"/>
        <v/>
      </c>
      <c r="N90" s="64" t="str">
        <f t="shared" si="34"/>
        <v/>
      </c>
      <c r="O90" s="65" t="str">
        <f t="shared" si="35"/>
        <v/>
      </c>
      <c r="P90" s="63" t="str">
        <f t="shared" si="36"/>
        <v/>
      </c>
      <c r="Q90" s="64"/>
      <c r="R90" s="63" t="str">
        <f t="shared" si="37"/>
        <v/>
      </c>
      <c r="S90" s="64"/>
      <c r="T90" s="63" t="str">
        <f t="shared" si="38"/>
        <v/>
      </c>
      <c r="U90" s="62"/>
    </row>
    <row r="91" spans="1:21" ht="18.75">
      <c r="A91" s="75">
        <v>85</v>
      </c>
      <c r="B91" s="80" t="str">
        <f>IF(details!G91="","",details!G91)</f>
        <v/>
      </c>
      <c r="C91" s="76" t="str">
        <f t="shared" si="26"/>
        <v/>
      </c>
      <c r="D91" s="76"/>
      <c r="E91" s="77" t="str">
        <f t="shared" si="27"/>
        <v/>
      </c>
      <c r="F91" s="67"/>
      <c r="G91" s="67"/>
      <c r="H91" s="65" t="str">
        <f t="shared" si="28"/>
        <v/>
      </c>
      <c r="I91" s="65" t="str">
        <f t="shared" si="29"/>
        <v/>
      </c>
      <c r="J91" s="65" t="str">
        <f t="shared" si="30"/>
        <v/>
      </c>
      <c r="K91" s="66" t="str">
        <f t="shared" si="31"/>
        <v/>
      </c>
      <c r="L91" s="64" t="str">
        <f t="shared" si="32"/>
        <v/>
      </c>
      <c r="M91" s="63" t="str">
        <f t="shared" si="33"/>
        <v/>
      </c>
      <c r="N91" s="64" t="str">
        <f t="shared" si="34"/>
        <v/>
      </c>
      <c r="O91" s="65" t="str">
        <f t="shared" si="35"/>
        <v/>
      </c>
      <c r="P91" s="63" t="str">
        <f t="shared" si="36"/>
        <v/>
      </c>
      <c r="Q91" s="64"/>
      <c r="R91" s="63" t="str">
        <f t="shared" si="37"/>
        <v/>
      </c>
      <c r="S91" s="64"/>
      <c r="T91" s="63" t="str">
        <f t="shared" si="38"/>
        <v/>
      </c>
      <c r="U91" s="62"/>
    </row>
    <row r="92" spans="1:21" ht="18.75">
      <c r="A92" s="75">
        <v>86</v>
      </c>
      <c r="B92" s="80" t="str">
        <f>IF(details!G92="","",details!G92)</f>
        <v/>
      </c>
      <c r="C92" s="76" t="str">
        <f t="shared" si="26"/>
        <v/>
      </c>
      <c r="D92" s="76"/>
      <c r="E92" s="77" t="str">
        <f t="shared" si="27"/>
        <v/>
      </c>
      <c r="F92" s="67"/>
      <c r="G92" s="67"/>
      <c r="H92" s="65" t="str">
        <f t="shared" si="28"/>
        <v/>
      </c>
      <c r="I92" s="65" t="str">
        <f t="shared" si="29"/>
        <v/>
      </c>
      <c r="J92" s="65" t="str">
        <f t="shared" si="30"/>
        <v/>
      </c>
      <c r="K92" s="66" t="str">
        <f t="shared" si="31"/>
        <v/>
      </c>
      <c r="L92" s="64" t="str">
        <f t="shared" si="32"/>
        <v/>
      </c>
      <c r="M92" s="63" t="str">
        <f t="shared" si="33"/>
        <v/>
      </c>
      <c r="N92" s="64" t="str">
        <f t="shared" si="34"/>
        <v/>
      </c>
      <c r="O92" s="65" t="str">
        <f t="shared" si="35"/>
        <v/>
      </c>
      <c r="P92" s="63" t="str">
        <f t="shared" si="36"/>
        <v/>
      </c>
      <c r="Q92" s="64"/>
      <c r="R92" s="63" t="str">
        <f t="shared" si="37"/>
        <v/>
      </c>
      <c r="S92" s="64"/>
      <c r="T92" s="63" t="str">
        <f t="shared" si="38"/>
        <v/>
      </c>
      <c r="U92" s="62"/>
    </row>
    <row r="93" spans="1:21" ht="18.75">
      <c r="A93" s="75">
        <v>87</v>
      </c>
      <c r="B93" s="80" t="str">
        <f>IF(details!G93="","",details!G93)</f>
        <v/>
      </c>
      <c r="C93" s="76" t="str">
        <f t="shared" si="26"/>
        <v/>
      </c>
      <c r="D93" s="76"/>
      <c r="E93" s="77" t="str">
        <f t="shared" si="27"/>
        <v/>
      </c>
      <c r="F93" s="67"/>
      <c r="G93" s="67"/>
      <c r="H93" s="65" t="str">
        <f t="shared" si="28"/>
        <v/>
      </c>
      <c r="I93" s="65" t="str">
        <f t="shared" si="29"/>
        <v/>
      </c>
      <c r="J93" s="65" t="str">
        <f t="shared" si="30"/>
        <v/>
      </c>
      <c r="K93" s="66" t="str">
        <f t="shared" si="31"/>
        <v/>
      </c>
      <c r="L93" s="64" t="str">
        <f t="shared" si="32"/>
        <v/>
      </c>
      <c r="M93" s="63" t="str">
        <f t="shared" si="33"/>
        <v/>
      </c>
      <c r="N93" s="64" t="str">
        <f t="shared" si="34"/>
        <v/>
      </c>
      <c r="O93" s="65" t="str">
        <f t="shared" si="35"/>
        <v/>
      </c>
      <c r="P93" s="63" t="str">
        <f t="shared" si="36"/>
        <v/>
      </c>
      <c r="Q93" s="64"/>
      <c r="R93" s="63" t="str">
        <f t="shared" si="37"/>
        <v/>
      </c>
      <c r="S93" s="64"/>
      <c r="T93" s="63" t="str">
        <f t="shared" si="38"/>
        <v/>
      </c>
      <c r="U93" s="62"/>
    </row>
    <row r="94" spans="1:21" ht="18.75">
      <c r="A94" s="75">
        <v>88</v>
      </c>
      <c r="B94" s="80" t="str">
        <f>IF(details!G94="","",details!G94)</f>
        <v/>
      </c>
      <c r="C94" s="76" t="str">
        <f t="shared" si="26"/>
        <v/>
      </c>
      <c r="D94" s="76"/>
      <c r="E94" s="77" t="str">
        <f t="shared" si="27"/>
        <v/>
      </c>
      <c r="F94" s="67"/>
      <c r="G94" s="67"/>
      <c r="H94" s="65" t="str">
        <f t="shared" si="28"/>
        <v/>
      </c>
      <c r="I94" s="65" t="str">
        <f t="shared" si="29"/>
        <v/>
      </c>
      <c r="J94" s="65" t="str">
        <f t="shared" si="30"/>
        <v/>
      </c>
      <c r="K94" s="66" t="str">
        <f t="shared" si="31"/>
        <v/>
      </c>
      <c r="L94" s="64" t="str">
        <f t="shared" si="32"/>
        <v/>
      </c>
      <c r="M94" s="63" t="str">
        <f t="shared" si="33"/>
        <v/>
      </c>
      <c r="N94" s="64" t="str">
        <f t="shared" si="34"/>
        <v/>
      </c>
      <c r="O94" s="65" t="str">
        <f t="shared" si="35"/>
        <v/>
      </c>
      <c r="P94" s="63" t="str">
        <f t="shared" si="36"/>
        <v/>
      </c>
      <c r="Q94" s="64"/>
      <c r="R94" s="63" t="str">
        <f t="shared" si="37"/>
        <v/>
      </c>
      <c r="S94" s="64"/>
      <c r="T94" s="63" t="str">
        <f t="shared" si="38"/>
        <v/>
      </c>
      <c r="U94" s="62"/>
    </row>
    <row r="95" spans="1:21" ht="18.75">
      <c r="A95" s="75">
        <v>89</v>
      </c>
      <c r="B95" s="80" t="str">
        <f>IF(details!G95="","",details!G95)</f>
        <v/>
      </c>
      <c r="C95" s="76" t="str">
        <f t="shared" si="26"/>
        <v/>
      </c>
      <c r="D95" s="76"/>
      <c r="E95" s="77" t="str">
        <f t="shared" si="27"/>
        <v/>
      </c>
      <c r="F95" s="67"/>
      <c r="G95" s="67"/>
      <c r="H95" s="65" t="str">
        <f t="shared" si="28"/>
        <v/>
      </c>
      <c r="I95" s="65" t="str">
        <f t="shared" si="29"/>
        <v/>
      </c>
      <c r="J95" s="65" t="str">
        <f t="shared" si="30"/>
        <v/>
      </c>
      <c r="K95" s="66" t="str">
        <f t="shared" si="31"/>
        <v/>
      </c>
      <c r="L95" s="64" t="str">
        <f t="shared" si="32"/>
        <v/>
      </c>
      <c r="M95" s="63" t="str">
        <f t="shared" si="33"/>
        <v/>
      </c>
      <c r="N95" s="64" t="str">
        <f t="shared" si="34"/>
        <v/>
      </c>
      <c r="O95" s="65" t="str">
        <f t="shared" si="35"/>
        <v/>
      </c>
      <c r="P95" s="63" t="str">
        <f t="shared" si="36"/>
        <v/>
      </c>
      <c r="Q95" s="64"/>
      <c r="R95" s="63" t="str">
        <f t="shared" si="37"/>
        <v/>
      </c>
      <c r="S95" s="64"/>
      <c r="T95" s="63" t="str">
        <f t="shared" si="38"/>
        <v/>
      </c>
      <c r="U95" s="62"/>
    </row>
    <row r="96" spans="1:21" ht="18.75">
      <c r="A96" s="75">
        <v>90</v>
      </c>
      <c r="B96" s="80" t="str">
        <f>IF(details!G96="","",details!G96)</f>
        <v/>
      </c>
      <c r="C96" s="76" t="str">
        <f t="shared" si="26"/>
        <v/>
      </c>
      <c r="D96" s="76"/>
      <c r="E96" s="77" t="str">
        <f t="shared" si="27"/>
        <v/>
      </c>
      <c r="F96" s="67"/>
      <c r="G96" s="67"/>
      <c r="H96" s="65" t="str">
        <f t="shared" si="28"/>
        <v/>
      </c>
      <c r="I96" s="65" t="str">
        <f t="shared" si="29"/>
        <v/>
      </c>
      <c r="J96" s="65" t="str">
        <f t="shared" si="30"/>
        <v/>
      </c>
      <c r="K96" s="66" t="str">
        <f t="shared" si="31"/>
        <v/>
      </c>
      <c r="L96" s="64" t="str">
        <f t="shared" si="32"/>
        <v/>
      </c>
      <c r="M96" s="63" t="str">
        <f t="shared" si="33"/>
        <v/>
      </c>
      <c r="N96" s="64" t="str">
        <f t="shared" si="34"/>
        <v/>
      </c>
      <c r="O96" s="65" t="str">
        <f t="shared" si="35"/>
        <v/>
      </c>
      <c r="P96" s="63" t="str">
        <f t="shared" si="36"/>
        <v/>
      </c>
      <c r="Q96" s="64"/>
      <c r="R96" s="63" t="str">
        <f t="shared" si="37"/>
        <v/>
      </c>
      <c r="S96" s="64"/>
      <c r="T96" s="63" t="str">
        <f t="shared" si="38"/>
        <v/>
      </c>
      <c r="U96" s="62"/>
    </row>
    <row r="97" spans="1:21" ht="18.75">
      <c r="A97" s="75">
        <v>91</v>
      </c>
      <c r="B97" s="80" t="str">
        <f>IF(details!G97="","",details!G97)</f>
        <v/>
      </c>
      <c r="C97" s="76" t="str">
        <f t="shared" si="26"/>
        <v/>
      </c>
      <c r="D97" s="76"/>
      <c r="E97" s="77" t="str">
        <f t="shared" si="27"/>
        <v/>
      </c>
      <c r="F97" s="67"/>
      <c r="G97" s="67"/>
      <c r="H97" s="65" t="str">
        <f t="shared" si="28"/>
        <v/>
      </c>
      <c r="I97" s="65" t="str">
        <f t="shared" si="29"/>
        <v/>
      </c>
      <c r="J97" s="65" t="str">
        <f t="shared" si="30"/>
        <v/>
      </c>
      <c r="K97" s="66" t="str">
        <f t="shared" si="31"/>
        <v/>
      </c>
      <c r="L97" s="64" t="str">
        <f t="shared" si="32"/>
        <v/>
      </c>
      <c r="M97" s="63" t="str">
        <f t="shared" si="33"/>
        <v/>
      </c>
      <c r="N97" s="64" t="str">
        <f t="shared" si="34"/>
        <v/>
      </c>
      <c r="O97" s="65" t="str">
        <f t="shared" si="35"/>
        <v/>
      </c>
      <c r="P97" s="63" t="str">
        <f t="shared" si="36"/>
        <v/>
      </c>
      <c r="Q97" s="64"/>
      <c r="R97" s="63" t="str">
        <f t="shared" si="37"/>
        <v/>
      </c>
      <c r="S97" s="64"/>
      <c r="T97" s="63" t="str">
        <f t="shared" si="38"/>
        <v/>
      </c>
      <c r="U97" s="62"/>
    </row>
    <row r="98" spans="1:21" ht="18.75">
      <c r="A98" s="75">
        <v>92</v>
      </c>
      <c r="B98" s="80" t="str">
        <f>IF(details!G98="","",details!G98)</f>
        <v/>
      </c>
      <c r="C98" s="76" t="str">
        <f t="shared" si="26"/>
        <v/>
      </c>
      <c r="D98" s="76"/>
      <c r="E98" s="77" t="str">
        <f t="shared" si="27"/>
        <v/>
      </c>
      <c r="F98" s="67"/>
      <c r="G98" s="67"/>
      <c r="H98" s="65" t="str">
        <f t="shared" si="28"/>
        <v/>
      </c>
      <c r="I98" s="65" t="str">
        <f t="shared" si="29"/>
        <v/>
      </c>
      <c r="J98" s="65" t="str">
        <f t="shared" si="30"/>
        <v/>
      </c>
      <c r="K98" s="66" t="str">
        <f t="shared" si="31"/>
        <v/>
      </c>
      <c r="L98" s="64" t="str">
        <f t="shared" si="32"/>
        <v/>
      </c>
      <c r="M98" s="63" t="str">
        <f t="shared" si="33"/>
        <v/>
      </c>
      <c r="N98" s="64" t="str">
        <f t="shared" si="34"/>
        <v/>
      </c>
      <c r="O98" s="65" t="str">
        <f t="shared" si="35"/>
        <v/>
      </c>
      <c r="P98" s="63" t="str">
        <f t="shared" si="36"/>
        <v/>
      </c>
      <c r="Q98" s="64"/>
      <c r="R98" s="63" t="str">
        <f t="shared" si="37"/>
        <v/>
      </c>
      <c r="S98" s="64"/>
      <c r="T98" s="63" t="str">
        <f t="shared" si="38"/>
        <v/>
      </c>
      <c r="U98" s="62"/>
    </row>
    <row r="99" spans="1:21" ht="18.75">
      <c r="A99" s="75">
        <v>93</v>
      </c>
      <c r="B99" s="80" t="str">
        <f>IF(details!G99="","",details!G99)</f>
        <v/>
      </c>
      <c r="C99" s="76" t="str">
        <f t="shared" si="26"/>
        <v/>
      </c>
      <c r="D99" s="76"/>
      <c r="E99" s="77" t="str">
        <f t="shared" si="27"/>
        <v/>
      </c>
      <c r="F99" s="67"/>
      <c r="G99" s="67"/>
      <c r="H99" s="65" t="str">
        <f t="shared" si="28"/>
        <v/>
      </c>
      <c r="I99" s="65" t="str">
        <f t="shared" si="29"/>
        <v/>
      </c>
      <c r="J99" s="65" t="str">
        <f t="shared" si="30"/>
        <v/>
      </c>
      <c r="K99" s="66" t="str">
        <f t="shared" si="31"/>
        <v/>
      </c>
      <c r="L99" s="64" t="str">
        <f t="shared" si="32"/>
        <v/>
      </c>
      <c r="M99" s="63" t="str">
        <f t="shared" si="33"/>
        <v/>
      </c>
      <c r="N99" s="64" t="str">
        <f t="shared" si="34"/>
        <v/>
      </c>
      <c r="O99" s="65" t="str">
        <f t="shared" si="35"/>
        <v/>
      </c>
      <c r="P99" s="63" t="str">
        <f t="shared" si="36"/>
        <v/>
      </c>
      <c r="Q99" s="64"/>
      <c r="R99" s="63" t="str">
        <f t="shared" si="37"/>
        <v/>
      </c>
      <c r="S99" s="64"/>
      <c r="T99" s="63" t="str">
        <f t="shared" si="38"/>
        <v/>
      </c>
      <c r="U99" s="62"/>
    </row>
    <row r="100" spans="1:21" ht="18.75">
      <c r="A100" s="75">
        <v>94</v>
      </c>
      <c r="B100" s="80" t="str">
        <f>IF(details!G100="","",details!G100)</f>
        <v/>
      </c>
      <c r="C100" s="76" t="str">
        <f t="shared" si="26"/>
        <v/>
      </c>
      <c r="D100" s="76"/>
      <c r="E100" s="77" t="str">
        <f t="shared" si="27"/>
        <v/>
      </c>
      <c r="F100" s="67"/>
      <c r="G100" s="67"/>
      <c r="H100" s="65" t="str">
        <f t="shared" si="28"/>
        <v/>
      </c>
      <c r="I100" s="65" t="str">
        <f t="shared" si="29"/>
        <v/>
      </c>
      <c r="J100" s="65" t="str">
        <f t="shared" si="30"/>
        <v/>
      </c>
      <c r="K100" s="66" t="str">
        <f t="shared" si="31"/>
        <v/>
      </c>
      <c r="L100" s="64" t="str">
        <f t="shared" si="32"/>
        <v/>
      </c>
      <c r="M100" s="63" t="str">
        <f t="shared" si="33"/>
        <v/>
      </c>
      <c r="N100" s="64" t="str">
        <f t="shared" si="34"/>
        <v/>
      </c>
      <c r="O100" s="65" t="str">
        <f t="shared" si="35"/>
        <v/>
      </c>
      <c r="P100" s="63" t="str">
        <f t="shared" si="36"/>
        <v/>
      </c>
      <c r="Q100" s="64"/>
      <c r="R100" s="63" t="str">
        <f t="shared" si="37"/>
        <v/>
      </c>
      <c r="S100" s="64"/>
      <c r="T100" s="63" t="str">
        <f t="shared" si="38"/>
        <v/>
      </c>
      <c r="U100" s="62"/>
    </row>
    <row r="101" spans="1:21" ht="18.75">
      <c r="A101" s="75">
        <v>95</v>
      </c>
      <c r="B101" s="80" t="str">
        <f>IF(details!G101="","",details!G101)</f>
        <v/>
      </c>
      <c r="C101" s="76" t="str">
        <f t="shared" si="26"/>
        <v/>
      </c>
      <c r="D101" s="76"/>
      <c r="E101" s="77" t="str">
        <f t="shared" si="27"/>
        <v/>
      </c>
      <c r="F101" s="67"/>
      <c r="G101" s="67"/>
      <c r="H101" s="65" t="str">
        <f t="shared" si="28"/>
        <v/>
      </c>
      <c r="I101" s="65" t="str">
        <f t="shared" si="29"/>
        <v/>
      </c>
      <c r="J101" s="65" t="str">
        <f t="shared" si="30"/>
        <v/>
      </c>
      <c r="K101" s="66" t="str">
        <f t="shared" si="31"/>
        <v/>
      </c>
      <c r="L101" s="64" t="str">
        <f t="shared" si="32"/>
        <v/>
      </c>
      <c r="M101" s="63" t="str">
        <f t="shared" si="33"/>
        <v/>
      </c>
      <c r="N101" s="64" t="str">
        <f t="shared" si="34"/>
        <v/>
      </c>
      <c r="O101" s="65" t="str">
        <f t="shared" si="35"/>
        <v/>
      </c>
      <c r="P101" s="63" t="str">
        <f t="shared" si="36"/>
        <v/>
      </c>
      <c r="Q101" s="64"/>
      <c r="R101" s="63" t="str">
        <f t="shared" si="37"/>
        <v/>
      </c>
      <c r="S101" s="64"/>
      <c r="T101" s="63" t="str">
        <f t="shared" si="38"/>
        <v/>
      </c>
      <c r="U101" s="62"/>
    </row>
    <row r="102" spans="1:21" ht="18.75">
      <c r="A102" s="75">
        <v>96</v>
      </c>
      <c r="B102" s="80" t="str">
        <f>IF(details!G102="","",details!G102)</f>
        <v/>
      </c>
      <c r="C102" s="76" t="str">
        <f t="shared" si="26"/>
        <v/>
      </c>
      <c r="D102" s="76"/>
      <c r="E102" s="77" t="str">
        <f t="shared" si="27"/>
        <v/>
      </c>
      <c r="F102" s="67"/>
      <c r="G102" s="67"/>
      <c r="H102" s="65" t="str">
        <f t="shared" si="28"/>
        <v/>
      </c>
      <c r="I102" s="65" t="str">
        <f t="shared" si="29"/>
        <v/>
      </c>
      <c r="J102" s="65" t="str">
        <f t="shared" si="30"/>
        <v/>
      </c>
      <c r="K102" s="66" t="str">
        <f t="shared" si="31"/>
        <v/>
      </c>
      <c r="L102" s="64" t="str">
        <f t="shared" si="32"/>
        <v/>
      </c>
      <c r="M102" s="63" t="str">
        <f t="shared" si="33"/>
        <v/>
      </c>
      <c r="N102" s="64" t="str">
        <f t="shared" si="34"/>
        <v/>
      </c>
      <c r="O102" s="65" t="str">
        <f t="shared" si="35"/>
        <v/>
      </c>
      <c r="P102" s="63" t="str">
        <f t="shared" si="36"/>
        <v/>
      </c>
      <c r="Q102" s="64"/>
      <c r="R102" s="63" t="str">
        <f t="shared" si="37"/>
        <v/>
      </c>
      <c r="S102" s="64"/>
      <c r="T102" s="63" t="str">
        <f t="shared" si="38"/>
        <v/>
      </c>
      <c r="U102" s="62"/>
    </row>
    <row r="103" spans="1:21" ht="18.75">
      <c r="A103" s="75">
        <v>97</v>
      </c>
      <c r="B103" s="80" t="str">
        <f>IF(details!G103="","",details!G103)</f>
        <v/>
      </c>
      <c r="C103" s="76" t="str">
        <f t="shared" si="26"/>
        <v/>
      </c>
      <c r="D103" s="76"/>
      <c r="E103" s="77" t="str">
        <f t="shared" si="27"/>
        <v/>
      </c>
      <c r="F103" s="67"/>
      <c r="G103" s="67"/>
      <c r="H103" s="65" t="str">
        <f t="shared" si="28"/>
        <v/>
      </c>
      <c r="I103" s="65" t="str">
        <f t="shared" si="29"/>
        <v/>
      </c>
      <c r="J103" s="65" t="str">
        <f t="shared" si="30"/>
        <v/>
      </c>
      <c r="K103" s="66" t="str">
        <f t="shared" si="31"/>
        <v/>
      </c>
      <c r="L103" s="64" t="str">
        <f t="shared" si="32"/>
        <v/>
      </c>
      <c r="M103" s="63" t="str">
        <f t="shared" si="33"/>
        <v/>
      </c>
      <c r="N103" s="64" t="str">
        <f t="shared" si="34"/>
        <v/>
      </c>
      <c r="O103" s="65" t="str">
        <f t="shared" si="35"/>
        <v/>
      </c>
      <c r="P103" s="63" t="str">
        <f>IF(O103="","",IF(O103&lt;=1999,"mUuhl lkS","nks gtkj"))</f>
        <v/>
      </c>
      <c r="Q103" s="64"/>
      <c r="R103" s="63" t="str">
        <f t="shared" si="37"/>
        <v/>
      </c>
      <c r="S103" s="64"/>
      <c r="T103" s="63" t="str">
        <f t="shared" si="38"/>
        <v/>
      </c>
      <c r="U103" s="62"/>
    </row>
    <row r="104" spans="1:21" ht="18.75">
      <c r="A104" s="75">
        <v>98</v>
      </c>
      <c r="B104" s="80" t="str">
        <f>IF(details!G104="","",details!G104)</f>
        <v/>
      </c>
      <c r="C104" s="76" t="str">
        <f t="shared" si="26"/>
        <v/>
      </c>
      <c r="D104" s="76"/>
      <c r="E104" s="77" t="str">
        <f t="shared" si="27"/>
        <v/>
      </c>
      <c r="F104" s="67"/>
      <c r="G104" s="67"/>
      <c r="H104" s="65" t="str">
        <f t="shared" si="28"/>
        <v/>
      </c>
      <c r="I104" s="65" t="str">
        <f t="shared" si="29"/>
        <v/>
      </c>
      <c r="J104" s="65" t="str">
        <f t="shared" si="30"/>
        <v/>
      </c>
      <c r="K104" s="66" t="str">
        <f t="shared" si="31"/>
        <v/>
      </c>
      <c r="L104" s="64" t="str">
        <f t="shared" si="32"/>
        <v/>
      </c>
      <c r="M104" s="63" t="str">
        <f t="shared" si="33"/>
        <v/>
      </c>
      <c r="N104" s="64" t="str">
        <f t="shared" si="34"/>
        <v/>
      </c>
      <c r="O104" s="65" t="str">
        <f t="shared" si="35"/>
        <v/>
      </c>
      <c r="P104" s="63" t="str">
        <f>IF(O104="","",IF(O104&lt;=1999,"mUuhl lkS","nks gtkj"))</f>
        <v/>
      </c>
      <c r="Q104" s="64"/>
      <c r="R104" s="63" t="str">
        <f t="shared" si="37"/>
        <v/>
      </c>
      <c r="S104" s="64"/>
      <c r="T104" s="63" t="str">
        <f t="shared" si="38"/>
        <v/>
      </c>
      <c r="U104" s="62"/>
    </row>
    <row r="105" spans="1:21" ht="18.75">
      <c r="A105" s="75">
        <v>99</v>
      </c>
      <c r="B105" s="80" t="str">
        <f>IF(details!G105="","",details!G105)</f>
        <v/>
      </c>
      <c r="C105" s="76" t="str">
        <f t="shared" si="26"/>
        <v/>
      </c>
      <c r="D105" s="76"/>
      <c r="E105" s="77" t="str">
        <f t="shared" si="27"/>
        <v/>
      </c>
      <c r="F105" s="67"/>
      <c r="G105" s="67"/>
      <c r="H105" s="65" t="str">
        <f t="shared" si="28"/>
        <v/>
      </c>
      <c r="I105" s="65" t="str">
        <f t="shared" si="29"/>
        <v/>
      </c>
      <c r="J105" s="65" t="str">
        <f t="shared" si="30"/>
        <v/>
      </c>
      <c r="K105" s="66" t="str">
        <f t="shared" si="31"/>
        <v/>
      </c>
      <c r="L105" s="64" t="str">
        <f t="shared" si="32"/>
        <v/>
      </c>
      <c r="M105" s="63" t="str">
        <f t="shared" si="33"/>
        <v/>
      </c>
      <c r="N105" s="64" t="str">
        <f t="shared" si="34"/>
        <v/>
      </c>
      <c r="O105" s="65" t="str">
        <f t="shared" si="35"/>
        <v/>
      </c>
      <c r="P105" s="63" t="str">
        <f>IF(O105="","",IF(O105&lt;=1999,"mUuhl lkS","nks gtkj"))</f>
        <v/>
      </c>
      <c r="Q105" s="64"/>
      <c r="R105" s="63" t="str">
        <f t="shared" si="37"/>
        <v/>
      </c>
      <c r="S105" s="64"/>
      <c r="T105" s="63" t="str">
        <f t="shared" si="38"/>
        <v/>
      </c>
      <c r="U105" s="62"/>
    </row>
    <row r="106" spans="1:21" ht="18.75">
      <c r="A106" s="75">
        <v>100</v>
      </c>
      <c r="B106" s="80" t="str">
        <f>IF(details!G106="","",details!G106)</f>
        <v/>
      </c>
      <c r="C106" s="76" t="str">
        <f t="shared" si="26"/>
        <v/>
      </c>
      <c r="D106" s="76"/>
      <c r="E106" s="77" t="str">
        <f t="shared" si="27"/>
        <v/>
      </c>
      <c r="F106" s="67"/>
      <c r="G106" s="67"/>
      <c r="H106" s="65" t="str">
        <f t="shared" si="28"/>
        <v/>
      </c>
      <c r="I106" s="65" t="str">
        <f t="shared" si="29"/>
        <v/>
      </c>
      <c r="J106" s="65" t="str">
        <f t="shared" si="30"/>
        <v/>
      </c>
      <c r="K106" s="66" t="str">
        <f t="shared" si="31"/>
        <v/>
      </c>
      <c r="L106" s="64" t="str">
        <f t="shared" si="32"/>
        <v/>
      </c>
      <c r="M106" s="63" t="str">
        <f t="shared" si="33"/>
        <v/>
      </c>
      <c r="N106" s="64" t="str">
        <f t="shared" si="34"/>
        <v/>
      </c>
      <c r="O106" s="65" t="str">
        <f t="shared" si="35"/>
        <v/>
      </c>
      <c r="P106" s="63" t="str">
        <f>IF(O106="","",IF(O106&lt;=1999,"mUuhl lkS","nks gtkj"))</f>
        <v/>
      </c>
      <c r="Q106" s="64"/>
      <c r="R106" s="63" t="str">
        <f t="shared" si="37"/>
        <v/>
      </c>
      <c r="S106" s="64"/>
      <c r="T106" s="63" t="str">
        <f t="shared" si="38"/>
        <v/>
      </c>
      <c r="U106" s="62"/>
    </row>
  </sheetData>
  <sheetProtection password="B68B" sheet="1" objects="1" scenarios="1"/>
  <mergeCells count="10">
    <mergeCell ref="H1:U4"/>
    <mergeCell ref="A2:E3"/>
    <mergeCell ref="C5:D5"/>
    <mergeCell ref="A1:E1"/>
    <mergeCell ref="A4:E4"/>
    <mergeCell ref="O5:R5"/>
    <mergeCell ref="K5:L5"/>
    <mergeCell ref="H5:H6"/>
    <mergeCell ref="I5:I6"/>
    <mergeCell ref="J5:J6"/>
  </mergeCells>
  <pageMargins left="0.75" right="0.75" top="1" bottom="1" header="0.5" footer="0.5"/>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sheetPr codeName="Sheet2" enableFormatConditionsCalculation="0">
    <tabColor rgb="FFFFC000"/>
  </sheetPr>
  <dimension ref="A1:JB140"/>
  <sheetViews>
    <sheetView zoomScalePageLayoutView="200" workbookViewId="0">
      <pane xSplit="4" ySplit="7" topLeftCell="CG8" activePane="bottomRight" state="frozen"/>
      <selection pane="topRight" activeCell="E1" sqref="E1"/>
      <selection pane="bottomLeft" activeCell="A8" sqref="A8"/>
      <selection pane="bottomRight" activeCell="DV7" sqref="DV7"/>
    </sheetView>
  </sheetViews>
  <sheetFormatPr defaultColWidth="9.140625" defaultRowHeight="0" customHeight="1" zeroHeight="1"/>
  <cols>
    <col min="1" max="1" width="3.7109375" style="4" customWidth="1"/>
    <col min="2" max="2" width="4.140625" style="4" customWidth="1"/>
    <col min="3" max="3" width="2.7109375" style="21" customWidth="1"/>
    <col min="4" max="5" width="4.28515625" style="22" customWidth="1"/>
    <col min="6" max="6" width="4.42578125" style="22" customWidth="1"/>
    <col min="7" max="7" width="9.28515625" style="22" customWidth="1"/>
    <col min="8" max="8" width="12.85546875" style="22" bestFit="1" customWidth="1"/>
    <col min="9" max="9" width="12.140625" style="23" customWidth="1"/>
    <col min="10" max="10" width="11.42578125" style="23" customWidth="1"/>
    <col min="11" max="11" width="9.85546875" style="23" customWidth="1"/>
    <col min="12" max="19" width="2.7109375" style="4" customWidth="1"/>
    <col min="20" max="23" width="2.7109375" style="2" customWidth="1"/>
    <col min="24" max="24" width="2.7109375" style="4" customWidth="1"/>
    <col min="25" max="25" width="3.42578125" style="4" customWidth="1"/>
    <col min="26" max="26" width="3" style="2" bestFit="1" customWidth="1"/>
    <col min="27" max="27" width="3.7109375" style="2" customWidth="1"/>
    <col min="28" max="29" width="3.7109375" style="4" customWidth="1"/>
    <col min="30" max="30" width="3" style="4" customWidth="1"/>
    <col min="31" max="31" width="2.42578125" style="2" customWidth="1"/>
    <col min="32" max="32" width="3.28515625" style="2" hidden="1" customWidth="1"/>
    <col min="33" max="33" width="3.140625" style="2" hidden="1" customWidth="1"/>
    <col min="34" max="36" width="2.7109375" style="4" customWidth="1"/>
    <col min="37" max="37" width="2.7109375" style="2" customWidth="1"/>
    <col min="38" max="38" width="2.7109375" style="4" customWidth="1"/>
    <col min="39" max="39" width="2.7109375" style="2" customWidth="1"/>
    <col min="40" max="46" width="2.7109375" style="4" customWidth="1"/>
    <col min="47" max="47" width="3.140625" style="4" customWidth="1"/>
    <col min="48" max="49" width="2.7109375" style="4" customWidth="1"/>
    <col min="50" max="50" width="4" style="4" customWidth="1"/>
    <col min="51" max="53" width="3.42578125" style="2" customWidth="1"/>
    <col min="54" max="54" width="3.85546875" style="2" hidden="1" customWidth="1"/>
    <col min="55" max="55" width="3.28515625" style="2" hidden="1" customWidth="1"/>
    <col min="56" max="56" width="3.140625" style="2" customWidth="1"/>
    <col min="57" max="59" width="2.7109375" style="4" customWidth="1"/>
    <col min="60" max="60" width="2.7109375" style="2" customWidth="1"/>
    <col min="61" max="61" width="2.7109375" style="4" customWidth="1"/>
    <col min="62" max="62" width="2.7109375" style="2" customWidth="1"/>
    <col min="63" max="63" width="2.7109375" style="4" customWidth="1"/>
    <col min="64" max="64" width="3.7109375" style="4" customWidth="1"/>
    <col min="65" max="66" width="2.7109375" style="4" customWidth="1"/>
    <col min="67" max="67" width="3" style="4" customWidth="1"/>
    <col min="68" max="69" width="2.7109375" style="4" customWidth="1"/>
    <col min="70" max="70" width="3.42578125" style="4" customWidth="1"/>
    <col min="71" max="71" width="2.7109375" style="4" customWidth="1"/>
    <col min="72" max="72" width="3.28515625" style="4" customWidth="1"/>
    <col min="73" max="73" width="3.42578125" style="4" customWidth="1"/>
    <col min="74" max="74" width="3.85546875" style="2" customWidth="1"/>
    <col min="75" max="75" width="3.7109375" style="2" customWidth="1"/>
    <col min="76" max="76" width="3.28515625" style="2" customWidth="1"/>
    <col min="77" max="77" width="3.42578125" style="2" hidden="1" customWidth="1"/>
    <col min="78" max="78" width="3.28515625" style="2" hidden="1" customWidth="1"/>
    <col min="79" max="81" width="2.7109375" style="4" customWidth="1"/>
    <col min="82" max="83" width="2.7109375" style="2" customWidth="1"/>
    <col min="84" max="91" width="2.7109375" style="4" customWidth="1"/>
    <col min="92" max="92" width="3.42578125" style="4" customWidth="1"/>
    <col min="93" max="94" width="2.7109375" style="4" customWidth="1"/>
    <col min="95" max="95" width="3.42578125" style="4" customWidth="1"/>
    <col min="96" max="98" width="3.42578125" style="2" customWidth="1"/>
    <col min="99" max="100" width="3.28515625" style="2" hidden="1" customWidth="1"/>
    <col min="101" max="113" width="2.7109375" style="2" customWidth="1"/>
    <col min="114" max="114" width="3.28515625" style="2" customWidth="1"/>
    <col min="115" max="116" width="2.7109375" style="2" customWidth="1"/>
    <col min="117" max="119" width="3.28515625" style="2" customWidth="1"/>
    <col min="120" max="120" width="2.42578125" style="2" customWidth="1"/>
    <col min="121" max="122" width="3.28515625" style="2" hidden="1" customWidth="1"/>
    <col min="123" max="135" width="2.7109375" style="2" customWidth="1"/>
    <col min="136" max="136" width="3.7109375" style="2" customWidth="1"/>
    <col min="137" max="138" width="2.7109375" style="2" customWidth="1"/>
    <col min="139" max="142" width="3.28515625" style="2" customWidth="1"/>
    <col min="143" max="143" width="3.42578125" style="2" hidden="1" customWidth="1"/>
    <col min="144" max="144" width="3.28515625" style="2" hidden="1" customWidth="1"/>
    <col min="145" max="149" width="2.7109375" style="4" customWidth="1"/>
    <col min="150" max="150" width="3.28515625" style="2" customWidth="1"/>
    <col min="151" max="152" width="3" style="2" customWidth="1"/>
    <col min="153" max="154" width="3" style="2" hidden="1" customWidth="1"/>
    <col min="155" max="156" width="3" style="4" customWidth="1"/>
    <col min="157" max="157" width="3" style="5" customWidth="1"/>
    <col min="158" max="159" width="3" style="4" customWidth="1"/>
    <col min="160" max="160" width="4" style="5" customWidth="1"/>
    <col min="161" max="161" width="3.28515625" style="5" customWidth="1"/>
    <col min="162" max="162" width="3" style="5" customWidth="1"/>
    <col min="163" max="164" width="3" style="5" hidden="1" customWidth="1"/>
    <col min="165" max="165" width="3" style="4" customWidth="1"/>
    <col min="166" max="169" width="3" style="5" customWidth="1"/>
    <col min="170" max="170" width="3.7109375" style="5" customWidth="1"/>
    <col min="171" max="171" width="3" style="5" customWidth="1"/>
    <col min="172" max="172" width="4" style="5" customWidth="1"/>
    <col min="173" max="174" width="3" style="5" hidden="1" customWidth="1"/>
    <col min="175" max="175" width="3.85546875" style="6" customWidth="1"/>
    <col min="176" max="176" width="3.85546875" style="4" customWidth="1"/>
    <col min="177" max="199" width="3.28515625" style="4" customWidth="1"/>
    <col min="200" max="200" width="2.7109375" style="4" bestFit="1" customWidth="1"/>
    <col min="201" max="202" width="4" style="4" bestFit="1" customWidth="1"/>
    <col min="203" max="203" width="2.85546875" style="4" customWidth="1"/>
    <col min="204" max="204" width="4" style="4" bestFit="1" customWidth="1"/>
    <col min="205" max="205" width="3.7109375" style="4" bestFit="1" customWidth="1"/>
    <col min="206" max="206" width="3.85546875" style="4" customWidth="1"/>
    <col min="207" max="210" width="3.85546875" style="4" hidden="1" customWidth="1"/>
    <col min="211" max="211" width="7.85546875" style="4" customWidth="1"/>
    <col min="212" max="212" width="5.28515625" style="4" customWidth="1"/>
    <col min="213" max="213" width="5.140625" style="4" customWidth="1"/>
    <col min="214" max="214" width="6.42578125" style="4" bestFit="1" customWidth="1"/>
    <col min="215" max="215" width="6.42578125" style="4" hidden="1" customWidth="1"/>
    <col min="216" max="216" width="3.28515625" style="4" customWidth="1"/>
    <col min="217" max="217" width="4.28515625" style="4" customWidth="1"/>
    <col min="218" max="218" width="3.42578125" style="4" customWidth="1"/>
    <col min="219" max="220" width="3.28515625" style="4" customWidth="1"/>
    <col min="221" max="221" width="8.42578125" style="4" customWidth="1"/>
    <col min="222" max="222" width="3.28515625" style="4" customWidth="1"/>
    <col min="223" max="223" width="5.28515625" style="4" customWidth="1"/>
    <col min="224" max="224" width="3.42578125" style="4" customWidth="1"/>
    <col min="225" max="225" width="4" style="4" customWidth="1"/>
    <col min="226" max="226" width="13.7109375" style="4" customWidth="1"/>
    <col min="227" max="227" width="6.42578125" style="4" customWidth="1"/>
    <col min="228" max="228" width="7.140625" style="4" customWidth="1"/>
    <col min="229" max="229" width="7.85546875" style="4" customWidth="1"/>
    <col min="230" max="230" width="6.7109375" style="4" bestFit="1" customWidth="1"/>
    <col min="231" max="239" width="6.7109375" style="4" customWidth="1"/>
    <col min="240" max="240" width="10.28515625" style="4" customWidth="1"/>
    <col min="241" max="241" width="6.7109375" style="4" customWidth="1"/>
    <col min="242" max="262" width="4.7109375" style="4" customWidth="1"/>
    <col min="263" max="16384" width="9.140625" style="4"/>
  </cols>
  <sheetData>
    <row r="1" spans="1:262" s="24" customFormat="1" ht="14.45" customHeight="1">
      <c r="A1" s="839" t="str">
        <f>details!A1</f>
        <v>MkW0Hkhejko vEcsMdj jkt0vkok0fo|k0cxMh]nkSlk</v>
      </c>
      <c r="B1" s="840"/>
      <c r="C1" s="840"/>
      <c r="D1" s="840"/>
      <c r="E1" s="840"/>
      <c r="F1" s="840"/>
      <c r="G1" s="840"/>
      <c r="H1" s="840"/>
      <c r="I1" s="840"/>
      <c r="J1" s="840"/>
      <c r="K1" s="840"/>
      <c r="L1" s="840"/>
      <c r="M1" s="840"/>
      <c r="N1" s="840"/>
      <c r="O1" s="840"/>
      <c r="P1" s="840"/>
      <c r="Q1" s="840"/>
      <c r="R1" s="840"/>
      <c r="S1" s="840"/>
      <c r="T1" s="840"/>
      <c r="U1" s="840"/>
      <c r="V1" s="840"/>
      <c r="W1" s="840"/>
      <c r="X1" s="840"/>
      <c r="Y1" s="840"/>
      <c r="Z1" s="840"/>
      <c r="AA1" s="840"/>
      <c r="AB1" s="840"/>
      <c r="AC1" s="840"/>
      <c r="AD1" s="840"/>
      <c r="AE1" s="840"/>
      <c r="AF1" s="840"/>
      <c r="AG1" s="840"/>
      <c r="AH1" s="840"/>
      <c r="AI1" s="840"/>
      <c r="AJ1" s="840"/>
      <c r="AK1" s="840"/>
      <c r="AL1" s="840"/>
      <c r="AM1" s="840"/>
      <c r="AN1" s="840"/>
      <c r="AO1" s="840"/>
      <c r="AP1" s="840"/>
      <c r="AQ1" s="840"/>
      <c r="AR1" s="840" t="s">
        <v>70</v>
      </c>
      <c r="AS1" s="840"/>
      <c r="AT1" s="840"/>
      <c r="AU1" s="840"/>
      <c r="AV1" s="840"/>
      <c r="AW1" s="840"/>
      <c r="AX1" s="840"/>
      <c r="AY1" s="840"/>
      <c r="AZ1" s="840"/>
      <c r="BA1" s="840"/>
      <c r="BB1" s="840"/>
      <c r="BC1" s="840"/>
      <c r="BD1" s="840"/>
      <c r="BE1" s="840"/>
      <c r="BF1" s="840"/>
      <c r="BG1" s="840"/>
      <c r="BH1" s="840"/>
      <c r="BI1" s="840"/>
      <c r="BJ1" s="840"/>
      <c r="BK1" s="840"/>
      <c r="BL1" s="840"/>
      <c r="BM1" s="840"/>
      <c r="BN1" s="840"/>
      <c r="BO1" s="840"/>
      <c r="BP1" s="840"/>
      <c r="BQ1" s="840"/>
      <c r="BR1" s="840"/>
      <c r="BS1" s="840"/>
      <c r="BT1" s="840"/>
      <c r="BU1" s="840"/>
      <c r="BV1" s="840"/>
      <c r="BW1" s="840"/>
      <c r="BX1" s="840"/>
      <c r="BY1" s="840"/>
      <c r="BZ1" s="840"/>
      <c r="CA1" s="840"/>
      <c r="CB1" s="840"/>
      <c r="CC1" s="840"/>
      <c r="CD1" s="840"/>
      <c r="CE1" s="840"/>
      <c r="CF1" s="840"/>
      <c r="CG1" s="840"/>
      <c r="CH1" s="840"/>
      <c r="CI1" s="840"/>
      <c r="CJ1" s="840"/>
      <c r="CK1" s="840"/>
      <c r="CL1" s="840"/>
      <c r="CM1" s="840"/>
      <c r="CN1" s="840"/>
      <c r="CO1" s="840"/>
      <c r="CP1" s="840"/>
      <c r="CQ1" s="840"/>
      <c r="CR1" s="840"/>
      <c r="CS1" s="840"/>
      <c r="CT1" s="840"/>
      <c r="CU1" s="840"/>
      <c r="CV1" s="840"/>
      <c r="CW1" s="840"/>
      <c r="CX1" s="840"/>
      <c r="CY1" s="840"/>
      <c r="CZ1" s="840" t="str">
        <f>A1</f>
        <v>MkW0Hkhejko vEcsMdj jkt0vkok0fo|k0cxMh]nkSlk</v>
      </c>
      <c r="DA1" s="840"/>
      <c r="DB1" s="840"/>
      <c r="DC1" s="840"/>
      <c r="DD1" s="840"/>
      <c r="DE1" s="840"/>
      <c r="DF1" s="840"/>
      <c r="DG1" s="840"/>
      <c r="DH1" s="840"/>
      <c r="DI1" s="840"/>
      <c r="DJ1" s="840"/>
      <c r="DK1" s="840"/>
      <c r="DL1" s="840"/>
      <c r="DM1" s="840"/>
      <c r="DN1" s="840"/>
      <c r="DO1" s="840"/>
      <c r="DP1" s="840"/>
      <c r="DQ1" s="840"/>
      <c r="DR1" s="840"/>
      <c r="DS1" s="840"/>
      <c r="DT1" s="840"/>
      <c r="DU1" s="840"/>
      <c r="DV1" s="840"/>
      <c r="DW1" s="840"/>
      <c r="DX1" s="840"/>
      <c r="DY1" s="840"/>
      <c r="DZ1" s="840"/>
      <c r="EA1" s="840"/>
      <c r="EB1" s="840"/>
      <c r="EC1" s="840"/>
      <c r="ED1" s="840"/>
      <c r="EE1" s="840"/>
      <c r="EF1" s="840"/>
      <c r="EG1" s="840"/>
      <c r="EH1" s="840"/>
      <c r="EI1" s="840"/>
      <c r="EJ1" s="840"/>
      <c r="EK1" s="840"/>
      <c r="EL1" s="840"/>
      <c r="EM1" s="840"/>
      <c r="EN1" s="840"/>
      <c r="EO1" s="840"/>
      <c r="EP1" s="840"/>
      <c r="EQ1" s="840"/>
      <c r="ER1" s="840"/>
      <c r="ES1" s="902" t="str">
        <f>AR1</f>
        <v>ijh{kk ifj.kke i=d</v>
      </c>
      <c r="ET1" s="903"/>
      <c r="EU1" s="903"/>
      <c r="EV1" s="903"/>
      <c r="EW1" s="903"/>
      <c r="EX1" s="903"/>
      <c r="EY1" s="903"/>
      <c r="EZ1" s="903"/>
      <c r="FA1" s="903"/>
      <c r="FB1" s="903"/>
      <c r="FC1" s="903"/>
      <c r="FD1" s="903"/>
      <c r="FE1" s="903"/>
      <c r="FF1" s="903"/>
      <c r="FG1" s="903"/>
      <c r="FH1" s="903"/>
      <c r="FI1" s="903"/>
      <c r="FJ1" s="903"/>
      <c r="FK1" s="903"/>
      <c r="FL1" s="903"/>
      <c r="FM1" s="903"/>
      <c r="FN1" s="903"/>
      <c r="FO1" s="903"/>
      <c r="FP1" s="903"/>
      <c r="FQ1" s="903"/>
      <c r="FR1" s="903"/>
      <c r="FS1" s="865" t="s">
        <v>22</v>
      </c>
      <c r="FT1" s="866"/>
      <c r="FU1" s="866"/>
      <c r="FV1" s="866"/>
      <c r="FW1" s="866"/>
      <c r="FX1" s="866"/>
      <c r="FY1" s="866"/>
      <c r="FZ1" s="866"/>
      <c r="GA1" s="866"/>
      <c r="GB1" s="866"/>
      <c r="GC1" s="866"/>
      <c r="GD1" s="866"/>
      <c r="GE1" s="866"/>
      <c r="GF1" s="866"/>
      <c r="GG1" s="866"/>
      <c r="GH1" s="866"/>
      <c r="GI1" s="866"/>
      <c r="GJ1" s="866"/>
      <c r="GK1" s="866"/>
      <c r="GL1" s="866"/>
      <c r="GM1" s="866"/>
      <c r="GN1" s="866"/>
      <c r="GO1" s="866"/>
      <c r="GP1" s="866"/>
      <c r="GQ1" s="866"/>
      <c r="GR1" s="866"/>
      <c r="GS1" s="866"/>
      <c r="GT1" s="866"/>
      <c r="GU1" s="866"/>
      <c r="GV1" s="866"/>
      <c r="GW1" s="866"/>
      <c r="GX1" s="866"/>
      <c r="GY1" s="866"/>
      <c r="GZ1" s="866"/>
      <c r="HA1" s="866"/>
      <c r="HB1" s="867"/>
      <c r="HC1" s="904" t="s">
        <v>250</v>
      </c>
      <c r="HD1" s="904"/>
      <c r="HE1" s="904"/>
      <c r="HF1" s="904"/>
      <c r="HG1" s="904"/>
      <c r="HH1" s="904"/>
      <c r="HI1" s="904"/>
      <c r="HJ1" s="910" t="s">
        <v>122</v>
      </c>
      <c r="HK1" s="911"/>
      <c r="HL1" s="912"/>
      <c r="HM1" s="905" t="str">
        <f>details!$CJ$1</f>
        <v>fVIi.kh</v>
      </c>
      <c r="HR1" s="919" t="str">
        <f>A1</f>
        <v>MkW0Hkhejko vEcsMdj jkt0vkok0fo|k0cxMh]nkSlk</v>
      </c>
      <c r="HS1" s="825"/>
      <c r="HT1" s="825"/>
      <c r="HU1" s="825"/>
      <c r="HV1" s="825"/>
      <c r="HW1" s="825"/>
      <c r="HX1" s="825"/>
      <c r="HY1" s="825" t="s">
        <v>80</v>
      </c>
      <c r="HZ1" s="849" t="str">
        <f>H3</f>
        <v>2016-17</v>
      </c>
      <c r="IA1" s="849"/>
      <c r="IB1" s="851" t="s">
        <v>251</v>
      </c>
      <c r="IC1" s="851"/>
      <c r="ID1" s="851"/>
      <c r="IE1" s="851"/>
      <c r="IF1" s="852"/>
    </row>
    <row r="2" spans="1:262" s="24" customFormat="1" ht="14.45" hidden="1" customHeight="1">
      <c r="A2" s="155"/>
      <c r="B2" s="262"/>
      <c r="C2" s="262"/>
      <c r="D2" s="262"/>
      <c r="E2" s="262"/>
      <c r="F2" s="262"/>
      <c r="G2" s="262"/>
      <c r="H2" s="262"/>
      <c r="I2" s="262"/>
      <c r="J2" s="262"/>
      <c r="K2" s="262"/>
      <c r="L2" s="262"/>
      <c r="M2" s="262"/>
      <c r="N2" s="262"/>
      <c r="O2" s="262"/>
      <c r="P2" s="262"/>
      <c r="Q2" s="262"/>
      <c r="R2" s="262"/>
      <c r="S2" s="262"/>
      <c r="T2" s="262"/>
      <c r="U2" s="262"/>
      <c r="V2" s="262"/>
      <c r="W2" s="262"/>
      <c r="X2" s="262"/>
      <c r="Y2" s="262"/>
      <c r="Z2" s="262"/>
      <c r="AA2" s="262"/>
      <c r="AB2" s="262"/>
      <c r="AC2" s="262"/>
      <c r="AD2" s="262"/>
      <c r="AE2" s="262"/>
      <c r="AF2" s="262"/>
      <c r="AG2" s="262"/>
      <c r="AH2" s="262"/>
      <c r="AI2" s="262"/>
      <c r="AJ2" s="262"/>
      <c r="AK2" s="262"/>
      <c r="AL2" s="262"/>
      <c r="AM2" s="262"/>
      <c r="AN2" s="262"/>
      <c r="AO2" s="262"/>
      <c r="AP2" s="262"/>
      <c r="AQ2" s="262"/>
      <c r="AR2" s="262"/>
      <c r="AS2" s="262"/>
      <c r="AT2" s="262"/>
      <c r="AU2" s="262"/>
      <c r="AV2" s="262"/>
      <c r="AW2" s="262"/>
      <c r="AX2" s="262"/>
      <c r="AY2" s="262"/>
      <c r="AZ2" s="262"/>
      <c r="BA2" s="262"/>
      <c r="BB2" s="262"/>
      <c r="BC2" s="262"/>
      <c r="BD2" s="262"/>
      <c r="BE2" s="262"/>
      <c r="BF2" s="262"/>
      <c r="BG2" s="262"/>
      <c r="BH2" s="262"/>
      <c r="BI2" s="262"/>
      <c r="BJ2" s="262"/>
      <c r="BK2" s="262"/>
      <c r="BL2" s="262"/>
      <c r="BM2" s="262"/>
      <c r="BN2" s="262"/>
      <c r="BO2" s="262"/>
      <c r="BP2" s="262"/>
      <c r="BQ2" s="262"/>
      <c r="BR2" s="262"/>
      <c r="BS2" s="262"/>
      <c r="BT2" s="262"/>
      <c r="BU2" s="262"/>
      <c r="BV2" s="262"/>
      <c r="BW2" s="262"/>
      <c r="BX2" s="262"/>
      <c r="BY2" s="262"/>
      <c r="BZ2" s="262"/>
      <c r="CA2" s="262"/>
      <c r="CB2" s="262"/>
      <c r="CC2" s="262"/>
      <c r="CD2" s="262"/>
      <c r="CE2" s="262"/>
      <c r="CF2" s="262"/>
      <c r="CG2" s="262"/>
      <c r="CH2" s="262"/>
      <c r="CI2" s="262"/>
      <c r="CJ2" s="262"/>
      <c r="CK2" s="262"/>
      <c r="CL2" s="262"/>
      <c r="CM2" s="262"/>
      <c r="CN2" s="262"/>
      <c r="CO2" s="262"/>
      <c r="CP2" s="262"/>
      <c r="CQ2" s="262"/>
      <c r="CR2" s="262"/>
      <c r="CS2" s="262"/>
      <c r="CT2" s="262"/>
      <c r="CU2" s="262"/>
      <c r="CV2" s="262"/>
      <c r="CW2" s="262"/>
      <c r="CX2" s="262"/>
      <c r="CY2" s="262"/>
      <c r="CZ2" s="262"/>
      <c r="DA2" s="262"/>
      <c r="DB2" s="262"/>
      <c r="DC2" s="262"/>
      <c r="DD2" s="262"/>
      <c r="DE2" s="262"/>
      <c r="DF2" s="262"/>
      <c r="DG2" s="262"/>
      <c r="DH2" s="262"/>
      <c r="DI2" s="262"/>
      <c r="DJ2" s="262"/>
      <c r="DK2" s="262"/>
      <c r="DL2" s="262"/>
      <c r="DM2" s="262"/>
      <c r="DN2" s="262"/>
      <c r="DO2" s="262"/>
      <c r="DP2" s="262"/>
      <c r="DQ2" s="262"/>
      <c r="DR2" s="262"/>
      <c r="DS2" s="262"/>
      <c r="DT2" s="262"/>
      <c r="DU2" s="262"/>
      <c r="DV2" s="262"/>
      <c r="DW2" s="262"/>
      <c r="DX2" s="262"/>
      <c r="DY2" s="262"/>
      <c r="DZ2" s="262"/>
      <c r="EA2" s="262"/>
      <c r="EB2" s="262"/>
      <c r="EC2" s="262"/>
      <c r="ED2" s="262"/>
      <c r="EE2" s="262"/>
      <c r="EF2" s="262"/>
      <c r="EG2" s="262"/>
      <c r="EH2" s="262"/>
      <c r="EI2" s="262"/>
      <c r="EJ2" s="262"/>
      <c r="EK2" s="262"/>
      <c r="EL2" s="262"/>
      <c r="EM2" s="262"/>
      <c r="EN2" s="262"/>
      <c r="EO2" s="262"/>
      <c r="EP2" s="262"/>
      <c r="EQ2" s="262"/>
      <c r="ER2" s="262"/>
      <c r="ES2" s="262"/>
      <c r="ET2" s="262"/>
      <c r="EU2" s="262"/>
      <c r="EV2" s="262"/>
      <c r="EW2" s="262"/>
      <c r="EX2" s="262"/>
      <c r="EY2" s="262"/>
      <c r="EZ2" s="262"/>
      <c r="FA2" s="262"/>
      <c r="FB2" s="262"/>
      <c r="FC2" s="262"/>
      <c r="FD2" s="262"/>
      <c r="FE2" s="262"/>
      <c r="FF2" s="262"/>
      <c r="FG2" s="262"/>
      <c r="FH2" s="262"/>
      <c r="FI2" s="262"/>
      <c r="FJ2" s="262"/>
      <c r="FK2" s="262"/>
      <c r="FL2" s="262"/>
      <c r="FM2" s="262"/>
      <c r="FN2" s="262"/>
      <c r="FO2" s="262"/>
      <c r="FP2" s="262"/>
      <c r="FQ2" s="262"/>
      <c r="FR2" s="263"/>
      <c r="FS2" s="868"/>
      <c r="FT2" s="869"/>
      <c r="FU2" s="869"/>
      <c r="FV2" s="869"/>
      <c r="FW2" s="869"/>
      <c r="FX2" s="869"/>
      <c r="FY2" s="869"/>
      <c r="FZ2" s="869"/>
      <c r="GA2" s="869"/>
      <c r="GB2" s="869"/>
      <c r="GC2" s="869"/>
      <c r="GD2" s="869"/>
      <c r="GE2" s="869"/>
      <c r="GF2" s="869"/>
      <c r="GG2" s="869"/>
      <c r="GH2" s="869"/>
      <c r="GI2" s="869"/>
      <c r="GJ2" s="869"/>
      <c r="GK2" s="869"/>
      <c r="GL2" s="869"/>
      <c r="GM2" s="869"/>
      <c r="GN2" s="869"/>
      <c r="GO2" s="869"/>
      <c r="GP2" s="869"/>
      <c r="GQ2" s="869"/>
      <c r="GR2" s="869"/>
      <c r="GS2" s="869"/>
      <c r="GT2" s="869"/>
      <c r="GU2" s="869"/>
      <c r="GV2" s="869"/>
      <c r="GW2" s="869"/>
      <c r="GX2" s="869"/>
      <c r="GY2" s="869"/>
      <c r="GZ2" s="869"/>
      <c r="HA2" s="869"/>
      <c r="HB2" s="870"/>
      <c r="HC2" s="834"/>
      <c r="HD2" s="834"/>
      <c r="HE2" s="834"/>
      <c r="HF2" s="834"/>
      <c r="HG2" s="834"/>
      <c r="HH2" s="834"/>
      <c r="HI2" s="834"/>
      <c r="HJ2" s="913"/>
      <c r="HK2" s="914"/>
      <c r="HL2" s="915"/>
      <c r="HM2" s="906"/>
      <c r="HR2" s="920"/>
      <c r="HS2" s="826"/>
      <c r="HT2" s="826"/>
      <c r="HU2" s="826"/>
      <c r="HV2" s="826"/>
      <c r="HW2" s="826"/>
      <c r="HX2" s="826"/>
      <c r="HY2" s="826"/>
      <c r="HZ2" s="850"/>
      <c r="IA2" s="850"/>
      <c r="IB2" s="853"/>
      <c r="IC2" s="853"/>
      <c r="ID2" s="853"/>
      <c r="IE2" s="853"/>
      <c r="IF2" s="854"/>
    </row>
    <row r="3" spans="1:262" s="25" customFormat="1" ht="14.1" customHeight="1">
      <c r="A3" s="818" t="s">
        <v>76</v>
      </c>
      <c r="B3" s="819"/>
      <c r="C3" s="255">
        <f>details!$B$4</f>
        <v>6</v>
      </c>
      <c r="D3" s="256" t="s">
        <v>212</v>
      </c>
      <c r="E3" s="256"/>
      <c r="F3" s="293" t="str">
        <f>IF(details!E4="","",details!E4)</f>
        <v>B</v>
      </c>
      <c r="G3" s="257" t="str">
        <f>CONCATENATE(C3," ",F3)</f>
        <v>6 B</v>
      </c>
      <c r="H3" s="125" t="str">
        <f>details!$K$1</f>
        <v>2016-17</v>
      </c>
      <c r="I3" s="187" t="str">
        <f>details!$H$1</f>
        <v xml:space="preserve">fo|ky; dk Mk;l dksM+ </v>
      </c>
      <c r="J3" s="185" t="str">
        <f>details!$I$1</f>
        <v xml:space="preserve">08291009401   </v>
      </c>
      <c r="K3" s="186"/>
      <c r="L3" s="834" t="str">
        <f>details!L1</f>
        <v>fgUnh</v>
      </c>
      <c r="M3" s="834"/>
      <c r="N3" s="834"/>
      <c r="O3" s="834"/>
      <c r="P3" s="834"/>
      <c r="Q3" s="834"/>
      <c r="R3" s="834"/>
      <c r="S3" s="834"/>
      <c r="T3" s="834"/>
      <c r="U3" s="834"/>
      <c r="V3" s="834"/>
      <c r="W3" s="834"/>
      <c r="X3" s="834"/>
      <c r="Y3" s="834"/>
      <c r="Z3" s="834"/>
      <c r="AA3" s="834"/>
      <c r="AB3" s="834"/>
      <c r="AC3" s="834"/>
      <c r="AD3" s="834"/>
      <c r="AE3" s="834"/>
      <c r="AF3" s="834"/>
      <c r="AG3" s="834"/>
      <c r="AH3" s="834" t="str">
        <f>details!V1</f>
        <v>vaxszth</v>
      </c>
      <c r="AI3" s="834"/>
      <c r="AJ3" s="834"/>
      <c r="AK3" s="834"/>
      <c r="AL3" s="834"/>
      <c r="AM3" s="834"/>
      <c r="AN3" s="834"/>
      <c r="AO3" s="834"/>
      <c r="AP3" s="834"/>
      <c r="AQ3" s="834"/>
      <c r="AR3" s="834"/>
      <c r="AS3" s="834"/>
      <c r="AT3" s="834"/>
      <c r="AU3" s="834"/>
      <c r="AV3" s="834"/>
      <c r="AW3" s="834"/>
      <c r="AX3" s="834"/>
      <c r="AY3" s="834"/>
      <c r="AZ3" s="834"/>
      <c r="BA3" s="834"/>
      <c r="BB3" s="834"/>
      <c r="BC3" s="834"/>
      <c r="BD3" s="834" t="str">
        <f>details!AF1</f>
        <v>r`rh; Hkk"kk</v>
      </c>
      <c r="BE3" s="834"/>
      <c r="BF3" s="834"/>
      <c r="BG3" s="834"/>
      <c r="BH3" s="834"/>
      <c r="BI3" s="834"/>
      <c r="BJ3" s="834"/>
      <c r="BK3" s="834"/>
      <c r="BL3" s="834"/>
      <c r="BM3" s="834"/>
      <c r="BN3" s="834"/>
      <c r="BO3" s="834"/>
      <c r="BP3" s="834"/>
      <c r="BQ3" s="834"/>
      <c r="BR3" s="834"/>
      <c r="BS3" s="834"/>
      <c r="BT3" s="834"/>
      <c r="BU3" s="834"/>
      <c r="BV3" s="834"/>
      <c r="BW3" s="834"/>
      <c r="BX3" s="834"/>
      <c r="BY3" s="834"/>
      <c r="BZ3" s="834"/>
      <c r="CA3" s="834" t="str">
        <f>details!AQ1</f>
        <v>xf.kr</v>
      </c>
      <c r="CB3" s="834"/>
      <c r="CC3" s="834"/>
      <c r="CD3" s="834"/>
      <c r="CE3" s="834"/>
      <c r="CF3" s="834"/>
      <c r="CG3" s="834"/>
      <c r="CH3" s="834"/>
      <c r="CI3" s="834"/>
      <c r="CJ3" s="834"/>
      <c r="CK3" s="834"/>
      <c r="CL3" s="834"/>
      <c r="CM3" s="834"/>
      <c r="CN3" s="834"/>
      <c r="CO3" s="834"/>
      <c r="CP3" s="834"/>
      <c r="CQ3" s="834"/>
      <c r="CR3" s="834"/>
      <c r="CS3" s="834"/>
      <c r="CT3" s="834"/>
      <c r="CU3" s="834"/>
      <c r="CV3" s="834"/>
      <c r="CW3" s="834" t="str">
        <f>details!BA1</f>
        <v>foKku</v>
      </c>
      <c r="CX3" s="834"/>
      <c r="CY3" s="834"/>
      <c r="CZ3" s="834"/>
      <c r="DA3" s="834"/>
      <c r="DB3" s="834"/>
      <c r="DC3" s="834"/>
      <c r="DD3" s="834"/>
      <c r="DE3" s="834"/>
      <c r="DF3" s="834"/>
      <c r="DG3" s="834"/>
      <c r="DH3" s="834"/>
      <c r="DI3" s="834"/>
      <c r="DJ3" s="834"/>
      <c r="DK3" s="834"/>
      <c r="DL3" s="834"/>
      <c r="DM3" s="834"/>
      <c r="DN3" s="834"/>
      <c r="DO3" s="834"/>
      <c r="DP3" s="834"/>
      <c r="DQ3" s="834"/>
      <c r="DR3" s="834"/>
      <c r="DS3" s="834" t="str">
        <f>details!BK1</f>
        <v>lkekftd foKku</v>
      </c>
      <c r="DT3" s="834"/>
      <c r="DU3" s="834"/>
      <c r="DV3" s="834"/>
      <c r="DW3" s="834"/>
      <c r="DX3" s="834"/>
      <c r="DY3" s="834"/>
      <c r="DZ3" s="834"/>
      <c r="EA3" s="834"/>
      <c r="EB3" s="834"/>
      <c r="EC3" s="834"/>
      <c r="ED3" s="834"/>
      <c r="EE3" s="834"/>
      <c r="EF3" s="834"/>
      <c r="EG3" s="834"/>
      <c r="EH3" s="834"/>
      <c r="EI3" s="834"/>
      <c r="EJ3" s="834"/>
      <c r="EK3" s="834"/>
      <c r="EL3" s="834"/>
      <c r="EM3" s="834"/>
      <c r="EN3" s="834"/>
      <c r="EO3" s="834" t="str">
        <f>details!BU1</f>
        <v>dk;kZuqHko</v>
      </c>
      <c r="EP3" s="834"/>
      <c r="EQ3" s="834"/>
      <c r="ER3" s="834"/>
      <c r="ES3" s="834"/>
      <c r="ET3" s="834"/>
      <c r="EU3" s="834"/>
      <c r="EV3" s="834"/>
      <c r="EW3" s="834"/>
      <c r="EX3" s="834"/>
      <c r="EY3" s="834" t="str">
        <f>details!BZ1</f>
        <v>dyk f'k{kk</v>
      </c>
      <c r="EZ3" s="834"/>
      <c r="FA3" s="834"/>
      <c r="FB3" s="834"/>
      <c r="FC3" s="834"/>
      <c r="FD3" s="834"/>
      <c r="FE3" s="834"/>
      <c r="FF3" s="834"/>
      <c r="FG3" s="834"/>
      <c r="FH3" s="834"/>
      <c r="FI3" s="834" t="str">
        <f>details!CE1</f>
        <v>LokLF; ,oe~ 'kkjhfjd f'k{kk</v>
      </c>
      <c r="FJ3" s="834"/>
      <c r="FK3" s="834"/>
      <c r="FL3" s="834"/>
      <c r="FM3" s="834"/>
      <c r="FN3" s="834"/>
      <c r="FO3" s="834"/>
      <c r="FP3" s="834"/>
      <c r="FQ3" s="834"/>
      <c r="FR3" s="874"/>
      <c r="FS3" s="871"/>
      <c r="FT3" s="872"/>
      <c r="FU3" s="872"/>
      <c r="FV3" s="872"/>
      <c r="FW3" s="872"/>
      <c r="FX3" s="872"/>
      <c r="FY3" s="872"/>
      <c r="FZ3" s="872"/>
      <c r="GA3" s="872"/>
      <c r="GB3" s="872"/>
      <c r="GC3" s="872"/>
      <c r="GD3" s="872"/>
      <c r="GE3" s="872"/>
      <c r="GF3" s="872"/>
      <c r="GG3" s="872"/>
      <c r="GH3" s="872"/>
      <c r="GI3" s="872"/>
      <c r="GJ3" s="872"/>
      <c r="GK3" s="872"/>
      <c r="GL3" s="872"/>
      <c r="GM3" s="872"/>
      <c r="GN3" s="872"/>
      <c r="GO3" s="872"/>
      <c r="GP3" s="872"/>
      <c r="GQ3" s="872"/>
      <c r="GR3" s="872"/>
      <c r="GS3" s="872"/>
      <c r="GT3" s="872"/>
      <c r="GU3" s="872"/>
      <c r="GV3" s="872"/>
      <c r="GW3" s="872"/>
      <c r="GX3" s="872"/>
      <c r="GY3" s="872"/>
      <c r="GZ3" s="872"/>
      <c r="HA3" s="872"/>
      <c r="HB3" s="873"/>
      <c r="HC3" s="834"/>
      <c r="HD3" s="834"/>
      <c r="HE3" s="834"/>
      <c r="HF3" s="834"/>
      <c r="HG3" s="834"/>
      <c r="HH3" s="834"/>
      <c r="HI3" s="834"/>
      <c r="HJ3" s="913"/>
      <c r="HK3" s="914"/>
      <c r="HL3" s="915"/>
      <c r="HM3" s="907"/>
      <c r="HR3" s="920"/>
      <c r="HS3" s="826"/>
      <c r="HT3" s="826"/>
      <c r="HU3" s="826"/>
      <c r="HV3" s="826"/>
      <c r="HW3" s="826"/>
      <c r="HX3" s="826"/>
      <c r="HY3" s="826"/>
      <c r="HZ3" s="850"/>
      <c r="IA3" s="850"/>
      <c r="IB3" s="853"/>
      <c r="IC3" s="853"/>
      <c r="ID3" s="853"/>
      <c r="IE3" s="853"/>
      <c r="IF3" s="854"/>
      <c r="IG3" s="159"/>
      <c r="IH3" s="159"/>
      <c r="IJ3" s="160"/>
      <c r="IK3" s="160"/>
      <c r="IL3" s="160"/>
      <c r="IM3" s="160"/>
      <c r="IN3" s="160"/>
      <c r="IO3" s="160"/>
      <c r="IP3" s="160"/>
      <c r="IR3" s="161"/>
      <c r="IS3" s="161"/>
      <c r="IT3" s="161"/>
      <c r="IU3" s="161"/>
      <c r="IV3" s="161"/>
      <c r="IW3" s="161"/>
      <c r="IX3" s="161"/>
      <c r="IY3" s="161"/>
      <c r="IZ3" s="161"/>
      <c r="JA3" s="161"/>
      <c r="JB3" s="161"/>
    </row>
    <row r="4" spans="1:262" s="31" customFormat="1" ht="21.6" customHeight="1">
      <c r="A4" s="841" t="str">
        <f>details!A5</f>
        <v>Øzekad</v>
      </c>
      <c r="B4" s="842" t="str">
        <f>details!B5</f>
        <v>tkfr</v>
      </c>
      <c r="C4" s="842" t="str">
        <f>details!C5</f>
        <v xml:space="preserve">Nk= @ Nk=k </v>
      </c>
      <c r="D4" s="842" t="str">
        <f>details!D5</f>
        <v>ukekad LFkkuh;</v>
      </c>
      <c r="E4" s="842" t="str">
        <f>details!E5</f>
        <v>ukekad cksMZ</v>
      </c>
      <c r="F4" s="888" t="str">
        <f>details!F5</f>
        <v>izos'kkad</v>
      </c>
      <c r="G4" s="842" t="str">
        <f>details!G5</f>
        <v>tUe fnukad ¼vadksa esa½</v>
      </c>
      <c r="H4" s="889" t="str">
        <f>details!H5</f>
        <v>tUe fnukad ¼'kCnksa esa½</v>
      </c>
      <c r="I4" s="887" t="str">
        <f>details!I5</f>
        <v>Nk= @ Nk=k dk uke</v>
      </c>
      <c r="J4" s="887" t="str">
        <f>details!J5</f>
        <v>firk dk uke</v>
      </c>
      <c r="K4" s="887" t="str">
        <f>details!K5</f>
        <v>ekrk dk uke</v>
      </c>
      <c r="L4" s="827" t="str">
        <f>details!L4</f>
        <v>izFke</v>
      </c>
      <c r="M4" s="827"/>
      <c r="N4" s="827"/>
      <c r="O4" s="827" t="str">
        <f>details!N4</f>
        <v>f}rh;</v>
      </c>
      <c r="P4" s="827"/>
      <c r="Q4" s="827"/>
      <c r="R4" s="827" t="str">
        <f>details!P4</f>
        <v xml:space="preserve">r`rh; </v>
      </c>
      <c r="S4" s="827"/>
      <c r="T4" s="827"/>
      <c r="U4" s="828" t="s">
        <v>2</v>
      </c>
      <c r="V4" s="827" t="str">
        <f>details!R4</f>
        <v>v)Zokf"kZd ijh{kk</v>
      </c>
      <c r="W4" s="827"/>
      <c r="X4" s="827"/>
      <c r="Y4" s="886" t="s">
        <v>107</v>
      </c>
      <c r="Z4" s="827" t="str">
        <f>details!T4</f>
        <v>okf"kZd ijh{kk</v>
      </c>
      <c r="AA4" s="827"/>
      <c r="AB4" s="827"/>
      <c r="AC4" s="836" t="s">
        <v>216</v>
      </c>
      <c r="AD4" s="836" t="s">
        <v>175</v>
      </c>
      <c r="AE4" s="836" t="s">
        <v>174</v>
      </c>
      <c r="AF4" s="829" t="s">
        <v>66</v>
      </c>
      <c r="AG4" s="830" t="s">
        <v>38</v>
      </c>
      <c r="AH4" s="827" t="str">
        <f>details!V4</f>
        <v>izFke</v>
      </c>
      <c r="AI4" s="827"/>
      <c r="AJ4" s="827"/>
      <c r="AK4" s="827" t="str">
        <f>details!X4</f>
        <v>f}rh;</v>
      </c>
      <c r="AL4" s="827"/>
      <c r="AM4" s="827"/>
      <c r="AN4" s="827" t="str">
        <f>details!Z4</f>
        <v xml:space="preserve">r`rh; </v>
      </c>
      <c r="AO4" s="827"/>
      <c r="AP4" s="827"/>
      <c r="AQ4" s="828" t="s">
        <v>2</v>
      </c>
      <c r="AR4" s="827" t="str">
        <f>details!AB4</f>
        <v>v)Zokf"kZd ijh{kk</v>
      </c>
      <c r="AS4" s="827"/>
      <c r="AT4" s="827"/>
      <c r="AU4" s="886" t="s">
        <v>107</v>
      </c>
      <c r="AV4" s="827" t="str">
        <f>details!AD4</f>
        <v>okf"kZd ijh{kk</v>
      </c>
      <c r="AW4" s="827"/>
      <c r="AX4" s="827"/>
      <c r="AY4" s="836" t="s">
        <v>216</v>
      </c>
      <c r="AZ4" s="836" t="s">
        <v>175</v>
      </c>
      <c r="BA4" s="836" t="s">
        <v>174</v>
      </c>
      <c r="BB4" s="829" t="s">
        <v>66</v>
      </c>
      <c r="BC4" s="830" t="s">
        <v>38</v>
      </c>
      <c r="BD4" s="842" t="str">
        <f>details!AF4</f>
        <v>fo"k; dksM+</v>
      </c>
      <c r="BE4" s="827" t="str">
        <f>details!AG4</f>
        <v>izFke</v>
      </c>
      <c r="BF4" s="827"/>
      <c r="BG4" s="827"/>
      <c r="BH4" s="827" t="str">
        <f>details!AI4</f>
        <v>f}rh;</v>
      </c>
      <c r="BI4" s="827"/>
      <c r="BJ4" s="827"/>
      <c r="BK4" s="827" t="str">
        <f>details!AK4</f>
        <v xml:space="preserve">r`rh; </v>
      </c>
      <c r="BL4" s="827"/>
      <c r="BM4" s="827"/>
      <c r="BN4" s="828" t="s">
        <v>2</v>
      </c>
      <c r="BO4" s="827" t="str">
        <f>details!AM4</f>
        <v>v)Zokf"kZd ijh{kk</v>
      </c>
      <c r="BP4" s="827"/>
      <c r="BQ4" s="827"/>
      <c r="BR4" s="886" t="s">
        <v>107</v>
      </c>
      <c r="BS4" s="827" t="str">
        <f>details!AO4</f>
        <v>okf"kZd ijh{kk</v>
      </c>
      <c r="BT4" s="827"/>
      <c r="BU4" s="827"/>
      <c r="BV4" s="836" t="s">
        <v>216</v>
      </c>
      <c r="BW4" s="836" t="s">
        <v>175</v>
      </c>
      <c r="BX4" s="836" t="s">
        <v>174</v>
      </c>
      <c r="BY4" s="829" t="s">
        <v>66</v>
      </c>
      <c r="BZ4" s="830" t="s">
        <v>38</v>
      </c>
      <c r="CA4" s="827" t="str">
        <f>details!AQ4</f>
        <v>izFke</v>
      </c>
      <c r="CB4" s="827"/>
      <c r="CC4" s="827"/>
      <c r="CD4" s="827" t="str">
        <f>details!AS4</f>
        <v>f}rh;</v>
      </c>
      <c r="CE4" s="827"/>
      <c r="CF4" s="827"/>
      <c r="CG4" s="827" t="str">
        <f>details!AU4</f>
        <v xml:space="preserve">r`rh; </v>
      </c>
      <c r="CH4" s="827"/>
      <c r="CI4" s="827"/>
      <c r="CJ4" s="828" t="s">
        <v>2</v>
      </c>
      <c r="CK4" s="827" t="str">
        <f>details!AW4</f>
        <v>v)Zokf"kZd ijh{kk</v>
      </c>
      <c r="CL4" s="827"/>
      <c r="CM4" s="827"/>
      <c r="CN4" s="886" t="s">
        <v>107</v>
      </c>
      <c r="CO4" s="827" t="str">
        <f>details!AY4</f>
        <v>okf"kZd ijh{kk</v>
      </c>
      <c r="CP4" s="827"/>
      <c r="CQ4" s="827"/>
      <c r="CR4" s="836" t="s">
        <v>216</v>
      </c>
      <c r="CS4" s="836" t="s">
        <v>175</v>
      </c>
      <c r="CT4" s="836" t="s">
        <v>174</v>
      </c>
      <c r="CU4" s="829" t="s">
        <v>66</v>
      </c>
      <c r="CV4" s="830" t="s">
        <v>38</v>
      </c>
      <c r="CW4" s="827" t="str">
        <f>details!BA4</f>
        <v>izFke</v>
      </c>
      <c r="CX4" s="827"/>
      <c r="CY4" s="827"/>
      <c r="CZ4" s="827" t="str">
        <f>details!BC4</f>
        <v>f}rh;</v>
      </c>
      <c r="DA4" s="827"/>
      <c r="DB4" s="827"/>
      <c r="DC4" s="827" t="str">
        <f>details!BE4</f>
        <v xml:space="preserve">r`rh; </v>
      </c>
      <c r="DD4" s="827"/>
      <c r="DE4" s="827"/>
      <c r="DF4" s="828" t="s">
        <v>2</v>
      </c>
      <c r="DG4" s="827" t="str">
        <f>details!BG4</f>
        <v>v)Zokf"kZd ijh{kk</v>
      </c>
      <c r="DH4" s="827"/>
      <c r="DI4" s="827"/>
      <c r="DJ4" s="886" t="s">
        <v>107</v>
      </c>
      <c r="DK4" s="827" t="str">
        <f>details!BI4</f>
        <v>okf"kZd ijh{kk</v>
      </c>
      <c r="DL4" s="827"/>
      <c r="DM4" s="827"/>
      <c r="DN4" s="836" t="s">
        <v>216</v>
      </c>
      <c r="DO4" s="836" t="s">
        <v>175</v>
      </c>
      <c r="DP4" s="836" t="s">
        <v>174</v>
      </c>
      <c r="DQ4" s="829" t="s">
        <v>66</v>
      </c>
      <c r="DR4" s="830" t="s">
        <v>38</v>
      </c>
      <c r="DS4" s="827" t="str">
        <f>details!BK4</f>
        <v>izFke</v>
      </c>
      <c r="DT4" s="827"/>
      <c r="DU4" s="827"/>
      <c r="DV4" s="827" t="str">
        <f>details!BM4</f>
        <v>f}rh;</v>
      </c>
      <c r="DW4" s="827"/>
      <c r="DX4" s="827"/>
      <c r="DY4" s="827" t="str">
        <f>details!BO4</f>
        <v xml:space="preserve">r`rh; </v>
      </c>
      <c r="DZ4" s="827"/>
      <c r="EA4" s="827"/>
      <c r="EB4" s="828" t="s">
        <v>2</v>
      </c>
      <c r="EC4" s="827" t="str">
        <f>details!BQ4</f>
        <v>v)Zokf"kZd ijh{kk</v>
      </c>
      <c r="ED4" s="827"/>
      <c r="EE4" s="827"/>
      <c r="EF4" s="886" t="s">
        <v>107</v>
      </c>
      <c r="EG4" s="827" t="str">
        <f>details!BS4</f>
        <v>okf"kZd ijh{kk</v>
      </c>
      <c r="EH4" s="827"/>
      <c r="EI4" s="827"/>
      <c r="EJ4" s="836" t="s">
        <v>216</v>
      </c>
      <c r="EK4" s="836" t="s">
        <v>175</v>
      </c>
      <c r="EL4" s="836" t="s">
        <v>174</v>
      </c>
      <c r="EM4" s="829" t="s">
        <v>66</v>
      </c>
      <c r="EN4" s="830" t="s">
        <v>38</v>
      </c>
      <c r="EO4" s="835" t="str">
        <f>details!BU4</f>
        <v>izFke ewY;kadu</v>
      </c>
      <c r="EP4" s="835" t="str">
        <f>details!BV4</f>
        <v>f}rh; ewY;kadu</v>
      </c>
      <c r="EQ4" s="835" t="str">
        <f>details!BW4</f>
        <v>r`rh; ewY;kadu</v>
      </c>
      <c r="ER4" s="835" t="str">
        <f>details!BX4</f>
        <v>prqFkZ ewY;kadu</v>
      </c>
      <c r="ES4" s="835" t="str">
        <f>details!BY4</f>
        <v>iape ewY;kadu</v>
      </c>
      <c r="ET4" s="836" t="s">
        <v>216</v>
      </c>
      <c r="EU4" s="836" t="s">
        <v>175</v>
      </c>
      <c r="EV4" s="836" t="s">
        <v>174</v>
      </c>
      <c r="EW4" s="829" t="s">
        <v>66</v>
      </c>
      <c r="EX4" s="830" t="s">
        <v>38</v>
      </c>
      <c r="EY4" s="835" t="str">
        <f>details!BZ4</f>
        <v>izFke ewY;kadu</v>
      </c>
      <c r="EZ4" s="835" t="str">
        <f>details!CA4</f>
        <v>f}rh; ewY;kadu</v>
      </c>
      <c r="FA4" s="835" t="str">
        <f>details!CB4</f>
        <v>r`rh; ewY;kadu</v>
      </c>
      <c r="FB4" s="835" t="str">
        <f>details!CC4</f>
        <v>prqFkZ ewY;kadu</v>
      </c>
      <c r="FC4" s="835" t="str">
        <f>details!CD4</f>
        <v>iape ewY;kadu</v>
      </c>
      <c r="FD4" s="836" t="s">
        <v>216</v>
      </c>
      <c r="FE4" s="836" t="s">
        <v>175</v>
      </c>
      <c r="FF4" s="836" t="s">
        <v>174</v>
      </c>
      <c r="FG4" s="829" t="s">
        <v>66</v>
      </c>
      <c r="FH4" s="830" t="s">
        <v>38</v>
      </c>
      <c r="FI4" s="835" t="str">
        <f>details!CE4</f>
        <v>izFke ewY;kadu</v>
      </c>
      <c r="FJ4" s="835" t="str">
        <f>details!CF4</f>
        <v>f}rh; ewY;kadu</v>
      </c>
      <c r="FK4" s="835" t="str">
        <f>details!CG4</f>
        <v>r`rh; ewY;kadu</v>
      </c>
      <c r="FL4" s="835" t="str">
        <f>details!CH4</f>
        <v>prqFkZ ewY;kadu</v>
      </c>
      <c r="FM4" s="835" t="str">
        <f>details!CI4</f>
        <v>iape ewY;kadu</v>
      </c>
      <c r="FN4" s="836" t="s">
        <v>216</v>
      </c>
      <c r="FO4" s="836" t="s">
        <v>175</v>
      </c>
      <c r="FP4" s="836" t="s">
        <v>174</v>
      </c>
      <c r="FQ4" s="829" t="s">
        <v>66</v>
      </c>
      <c r="FR4" s="946" t="s">
        <v>38</v>
      </c>
      <c r="FS4" s="875" t="str">
        <f>L3</f>
        <v>fgUnh</v>
      </c>
      <c r="FT4" s="832"/>
      <c r="FU4" s="833"/>
      <c r="FV4" s="831" t="str">
        <f>AH3</f>
        <v>vaxszth</v>
      </c>
      <c r="FW4" s="832"/>
      <c r="FX4" s="833"/>
      <c r="FY4" s="876" t="str">
        <f>BD3</f>
        <v>r`rh; Hkk"kk</v>
      </c>
      <c r="FZ4" s="877"/>
      <c r="GA4" s="878"/>
      <c r="GB4" s="837" t="s">
        <v>40</v>
      </c>
      <c r="GC4" s="837" t="s">
        <v>65</v>
      </c>
      <c r="GD4" s="837" t="s">
        <v>88</v>
      </c>
      <c r="GE4" s="837" t="s">
        <v>89</v>
      </c>
      <c r="GF4" s="837" t="s">
        <v>90</v>
      </c>
      <c r="GG4" s="831" t="str">
        <f>CA3</f>
        <v>xf.kr</v>
      </c>
      <c r="GH4" s="832"/>
      <c r="GI4" s="833"/>
      <c r="GJ4" s="831" t="str">
        <f>CW3</f>
        <v>foKku</v>
      </c>
      <c r="GK4" s="832"/>
      <c r="GL4" s="833"/>
      <c r="GM4" s="831" t="str">
        <f>DS3</f>
        <v>lkekftd foKku</v>
      </c>
      <c r="GN4" s="832"/>
      <c r="GO4" s="833"/>
      <c r="GP4" s="831" t="str">
        <f>EO3</f>
        <v>dk;kZuqHko</v>
      </c>
      <c r="GQ4" s="832"/>
      <c r="GR4" s="833"/>
      <c r="GS4" s="831" t="str">
        <f>EY3</f>
        <v>dyk f'k{kk</v>
      </c>
      <c r="GT4" s="832"/>
      <c r="GU4" s="833"/>
      <c r="GV4" s="831" t="str">
        <f>FI3</f>
        <v>LokLF; ,oe~ 'kkjhfjd f'k{kk</v>
      </c>
      <c r="GW4" s="832"/>
      <c r="GX4" s="833"/>
      <c r="GY4" s="925" t="s">
        <v>213</v>
      </c>
      <c r="GZ4" s="926"/>
      <c r="HA4" s="926"/>
      <c r="HB4" s="927"/>
      <c r="HC4" s="881" t="s">
        <v>108</v>
      </c>
      <c r="HD4" s="881" t="s">
        <v>214</v>
      </c>
      <c r="HE4" s="881" t="s">
        <v>102</v>
      </c>
      <c r="HF4" s="881" t="s">
        <v>5</v>
      </c>
      <c r="HG4" s="294"/>
      <c r="HH4" s="294"/>
      <c r="HI4" s="881" t="s">
        <v>215</v>
      </c>
      <c r="HJ4" s="916"/>
      <c r="HK4" s="917"/>
      <c r="HL4" s="918"/>
      <c r="HM4" s="196"/>
      <c r="HR4" s="169" t="s">
        <v>184</v>
      </c>
      <c r="HS4" s="126" t="str">
        <f>M107</f>
        <v>fgUnh</v>
      </c>
      <c r="HT4" s="134" t="str">
        <f>AH107</f>
        <v>vaxszth</v>
      </c>
      <c r="HU4" s="127" t="str">
        <f>BD107</f>
        <v>r`rh; Hkk"kk</v>
      </c>
      <c r="HV4" s="134" t="str">
        <f>BD108</f>
        <v>laLd`r</v>
      </c>
      <c r="HW4" s="134" t="str">
        <f>BD109</f>
        <v>mnwZ</v>
      </c>
      <c r="HX4" s="134" t="str">
        <f>BD110</f>
        <v>xqtjkrh</v>
      </c>
      <c r="HY4" s="134" t="str">
        <f>BD111</f>
        <v>iatkch</v>
      </c>
      <c r="HZ4" s="134" t="str">
        <f>BD112</f>
        <v>fla/kh</v>
      </c>
      <c r="IA4" s="134" t="str">
        <f>CA107</f>
        <v>xf.kr</v>
      </c>
      <c r="IB4" s="134" t="str">
        <f>CW107</f>
        <v>foKku</v>
      </c>
      <c r="IC4" s="135" t="str">
        <f>DS107</f>
        <v>lkekftd foKku</v>
      </c>
      <c r="ID4" s="134" t="str">
        <f>EO107</f>
        <v>dk;kZuqHko</v>
      </c>
      <c r="IE4" s="134" t="str">
        <f>EY107</f>
        <v>dyk f'k{kk</v>
      </c>
      <c r="IF4" s="166" t="str">
        <f>FI107</f>
        <v>LokLF; ,oe~ 'kkjhfjd f'k{kk</v>
      </c>
      <c r="IJ4" s="41"/>
      <c r="IK4" s="41"/>
      <c r="IM4" s="41"/>
      <c r="IN4" s="41"/>
      <c r="IP4" s="157"/>
      <c r="IQ4" s="157"/>
      <c r="IR4" s="157"/>
      <c r="IS4" s="157"/>
      <c r="IX4" s="41"/>
      <c r="IY4" s="41"/>
      <c r="JA4" s="157"/>
      <c r="JB4" s="157"/>
    </row>
    <row r="5" spans="1:262" s="32" customFormat="1" ht="75.95" customHeight="1">
      <c r="A5" s="841"/>
      <c r="B5" s="842"/>
      <c r="C5" s="842"/>
      <c r="D5" s="842"/>
      <c r="E5" s="842"/>
      <c r="F5" s="888"/>
      <c r="G5" s="842"/>
      <c r="H5" s="890"/>
      <c r="I5" s="887"/>
      <c r="J5" s="887"/>
      <c r="K5" s="887"/>
      <c r="L5" s="106" t="str">
        <f>details!L5</f>
        <v>fyf[kr f'k- }kjk</v>
      </c>
      <c r="M5" s="106" t="str">
        <f>details!M5</f>
        <v>xfrfof/k] ekSf[kd] izkstsDV] izk;ksfxd f'k{kd }kjk</v>
      </c>
      <c r="N5" s="106" t="s">
        <v>2</v>
      </c>
      <c r="O5" s="106" t="str">
        <f>details!N5</f>
        <v>fyf[kr f'k- }kjk</v>
      </c>
      <c r="P5" s="106" t="str">
        <f>details!O5</f>
        <v>xfrfof/k] ekSf[kd] izkstsDV] izk;ksfxd f'k{kd }kjk</v>
      </c>
      <c r="Q5" s="106" t="s">
        <v>2</v>
      </c>
      <c r="R5" s="106" t="str">
        <f>details!P5</f>
        <v>fyf[kr f'k- }kjk</v>
      </c>
      <c r="S5" s="106" t="str">
        <f>details!Q5</f>
        <v>xfrfof/k] ekSf[kd] izkstsDV] izk;ksfxd f'k{kd }kjk</v>
      </c>
      <c r="T5" s="106" t="s">
        <v>2</v>
      </c>
      <c r="U5" s="828"/>
      <c r="V5" s="106" t="str">
        <f>details!R5</f>
        <v>fyf[kr f'k- }kjk</v>
      </c>
      <c r="W5" s="106" t="str">
        <f>details!S5</f>
        <v>xfrfof/k] ekSf[kd] izkstsDV] izk;ksfxd f'k{kd }kjk</v>
      </c>
      <c r="X5" s="107" t="s">
        <v>2</v>
      </c>
      <c r="Y5" s="886"/>
      <c r="Z5" s="106" t="str">
        <f>details!T5</f>
        <v>fyf[kr f'k- }kjk</v>
      </c>
      <c r="AA5" s="106" t="str">
        <f>details!U5</f>
        <v>xfrfof/k] ekSf[kd] izkstsDV] izk;ksfxd f'k{kd }kjk</v>
      </c>
      <c r="AB5" s="107" t="s">
        <v>2</v>
      </c>
      <c r="AC5" s="836"/>
      <c r="AD5" s="836"/>
      <c r="AE5" s="836"/>
      <c r="AF5" s="829"/>
      <c r="AG5" s="830"/>
      <c r="AH5" s="106" t="str">
        <f>details!V5</f>
        <v>fyf[kr f'k- }kjk</v>
      </c>
      <c r="AI5" s="106" t="str">
        <f>details!W5</f>
        <v>xfrfof/k] ekSf[kd] izkstsDV] izk;ksfxd f'k{kd }kjk</v>
      </c>
      <c r="AJ5" s="106" t="s">
        <v>2</v>
      </c>
      <c r="AK5" s="106" t="str">
        <f>details!X5</f>
        <v>fyf[kr f'k- }kjk</v>
      </c>
      <c r="AL5" s="106" t="str">
        <f>details!Y5</f>
        <v>xfrfof/k] ekSf[kd] izkstsDV] izk;ksfxd f'k{kd }kjk</v>
      </c>
      <c r="AM5" s="106" t="s">
        <v>2</v>
      </c>
      <c r="AN5" s="106" t="str">
        <f>details!Z5</f>
        <v>fyf[kr f'k- }kjk</v>
      </c>
      <c r="AO5" s="106" t="str">
        <f>details!AA5</f>
        <v>xfrfof/k] ekSf[kd] izkstsDV] izk;ksfxd f'k{kd }kjk</v>
      </c>
      <c r="AP5" s="106" t="s">
        <v>2</v>
      </c>
      <c r="AQ5" s="828"/>
      <c r="AR5" s="106" t="str">
        <f>details!AB5</f>
        <v>fyf[kr f'k- }kjk</v>
      </c>
      <c r="AS5" s="106" t="str">
        <f>details!AC5</f>
        <v>xfrfof/k] ekSf[kd] izkstsDV] izk;ksfxd f'k{kd }kjk</v>
      </c>
      <c r="AT5" s="107" t="s">
        <v>2</v>
      </c>
      <c r="AU5" s="886"/>
      <c r="AV5" s="106" t="str">
        <f>details!AD5</f>
        <v>fyf[kr f'k- }kjk</v>
      </c>
      <c r="AW5" s="106" t="str">
        <f>details!AE5</f>
        <v>xfrfof/k] ekSf[kd] izkstsDV] izk;ksfxd f'k{kd }kjk</v>
      </c>
      <c r="AX5" s="107" t="s">
        <v>2</v>
      </c>
      <c r="AY5" s="836"/>
      <c r="AZ5" s="836"/>
      <c r="BA5" s="836"/>
      <c r="BB5" s="829"/>
      <c r="BC5" s="830"/>
      <c r="BD5" s="842"/>
      <c r="BE5" s="106" t="str">
        <f>details!AG5</f>
        <v>fyf[kr f'k- }kjk</v>
      </c>
      <c r="BF5" s="106" t="str">
        <f>details!AH5</f>
        <v>xfrfof/k] ekSf[kd] izkstsDV] izk;ksfxd f'k{kd }kjk</v>
      </c>
      <c r="BG5" s="106" t="s">
        <v>2</v>
      </c>
      <c r="BH5" s="106" t="str">
        <f>details!AI5</f>
        <v>fyf[kr f'k- }kjk</v>
      </c>
      <c r="BI5" s="106" t="str">
        <f>details!AJ5</f>
        <v>xfrfof/k] ekSf[kd] izkstsDV] izk;ksfxd f'k{kd }kjk</v>
      </c>
      <c r="BJ5" s="106" t="s">
        <v>2</v>
      </c>
      <c r="BK5" s="106" t="str">
        <f>details!AK5</f>
        <v>fyf[kr f'k- }kjk</v>
      </c>
      <c r="BL5" s="106" t="str">
        <f>details!AL5</f>
        <v>xfrfof/k] ekSf[kd] izkstsDV] izk;ksfxd f'k{kd }kjk</v>
      </c>
      <c r="BM5" s="106" t="s">
        <v>2</v>
      </c>
      <c r="BN5" s="828"/>
      <c r="BO5" s="106" t="str">
        <f>details!AM5</f>
        <v>fyf[kr f'k- }kjk</v>
      </c>
      <c r="BP5" s="106" t="str">
        <f>details!AN5</f>
        <v>xfrfof/k] ekSf[kd] izkstsDV] izk;ksfxd f'k{kd }kjk</v>
      </c>
      <c r="BQ5" s="107" t="s">
        <v>2</v>
      </c>
      <c r="BR5" s="886"/>
      <c r="BS5" s="106" t="str">
        <f>details!AO5</f>
        <v>fyf[kr f'k- }kjk</v>
      </c>
      <c r="BT5" s="106" t="str">
        <f>details!AP5</f>
        <v>xfrfof/k] ekSf[kd] izkstsDV] izk;ksfxd f'k{kd }kjk</v>
      </c>
      <c r="BU5" s="107" t="s">
        <v>2</v>
      </c>
      <c r="BV5" s="836"/>
      <c r="BW5" s="836"/>
      <c r="BX5" s="836"/>
      <c r="BY5" s="829"/>
      <c r="BZ5" s="830"/>
      <c r="CA5" s="106" t="str">
        <f>details!AQ5</f>
        <v>fyf[kr f'k- }kjk</v>
      </c>
      <c r="CB5" s="106" t="str">
        <f>details!AR5</f>
        <v>xfrfof/k] ekSf[kd] izkstsDV] izk;ksfxd f'k{kd }kjk</v>
      </c>
      <c r="CC5" s="106" t="s">
        <v>2</v>
      </c>
      <c r="CD5" s="106" t="str">
        <f>details!AS5</f>
        <v>fyf[kr f'k- }kjk</v>
      </c>
      <c r="CE5" s="106" t="str">
        <f>details!AT5</f>
        <v>xfrfof/k] ekSf[kd] izkstsDV] izk;ksfxd f'k{kd }kjk</v>
      </c>
      <c r="CF5" s="106" t="s">
        <v>2</v>
      </c>
      <c r="CG5" s="106" t="str">
        <f>details!AU5</f>
        <v>fyf[kr f'k- }kjk</v>
      </c>
      <c r="CH5" s="106" t="str">
        <f>details!AV5</f>
        <v>xfrfof/k] ekSf[kd] izkstsDV] izk;ksfxd f'k{kd }kjk</v>
      </c>
      <c r="CI5" s="106" t="s">
        <v>2</v>
      </c>
      <c r="CJ5" s="828"/>
      <c r="CK5" s="106" t="str">
        <f>details!AW5</f>
        <v>fyf[kr f'k- }kjk</v>
      </c>
      <c r="CL5" s="106" t="str">
        <f>details!AX5</f>
        <v>xfrfof/k] ekSf[kd] izkstsDV] izk;ksfxd f'k{kd }kjk</v>
      </c>
      <c r="CM5" s="107" t="s">
        <v>2</v>
      </c>
      <c r="CN5" s="886"/>
      <c r="CO5" s="106" t="str">
        <f>details!AY5</f>
        <v>fyf[kr f'k- }kjk</v>
      </c>
      <c r="CP5" s="106" t="str">
        <f>details!AZ5</f>
        <v>xfrfof/k] ekSf[kd] izkstsDV] izk;ksfxd f'k{kd }kjk</v>
      </c>
      <c r="CQ5" s="107" t="s">
        <v>2</v>
      </c>
      <c r="CR5" s="836"/>
      <c r="CS5" s="836"/>
      <c r="CT5" s="836"/>
      <c r="CU5" s="829"/>
      <c r="CV5" s="830"/>
      <c r="CW5" s="106" t="str">
        <f>details!BA5</f>
        <v>fyf[kr f'k- }kjk</v>
      </c>
      <c r="CX5" s="106" t="str">
        <f>details!BB5</f>
        <v>xfrfof/k] ekSf[kd] izkstsDV] izk;ksfxd f'k{kd }kjk</v>
      </c>
      <c r="CY5" s="106" t="s">
        <v>2</v>
      </c>
      <c r="CZ5" s="106" t="str">
        <f>details!BC5</f>
        <v>fyf[kr f'k- }kjk</v>
      </c>
      <c r="DA5" s="106" t="str">
        <f>details!BD5</f>
        <v>xfrfof/k] ekSf[kd] izkstsDV] izk;ksfxd f'k{kd }kjk</v>
      </c>
      <c r="DB5" s="106" t="s">
        <v>2</v>
      </c>
      <c r="DC5" s="106" t="str">
        <f>details!BE5</f>
        <v>fyf[kr f'k- }kjk</v>
      </c>
      <c r="DD5" s="106" t="str">
        <f>details!BF5</f>
        <v>xfrfof/k] ekSf[kd] izkstsDV] izk;ksfxd f'k{kd }kjk</v>
      </c>
      <c r="DE5" s="106" t="s">
        <v>2</v>
      </c>
      <c r="DF5" s="828"/>
      <c r="DG5" s="106" t="str">
        <f>details!BG5</f>
        <v>fyf[kr f'k- }kjk</v>
      </c>
      <c r="DH5" s="106" t="str">
        <f>details!BH5</f>
        <v>xfrfof/k] ekSf[kd] izkstsDV] izk;ksfxd f'k{kd }kjk</v>
      </c>
      <c r="DI5" s="106" t="s">
        <v>2</v>
      </c>
      <c r="DJ5" s="886"/>
      <c r="DK5" s="107" t="str">
        <f>details!BI5</f>
        <v>fyf[kr f'k- }kjk</v>
      </c>
      <c r="DL5" s="106" t="str">
        <f>details!BJ5</f>
        <v>xfrfof/k] ekSf[kd] izkstsDV] izk;ksfxd f'k{kd }kjk</v>
      </c>
      <c r="DM5" s="107" t="s">
        <v>2</v>
      </c>
      <c r="DN5" s="836"/>
      <c r="DO5" s="836"/>
      <c r="DP5" s="836"/>
      <c r="DQ5" s="829"/>
      <c r="DR5" s="830"/>
      <c r="DS5" s="106" t="str">
        <f>details!BK5</f>
        <v>fyf[kr f'k- }kjk</v>
      </c>
      <c r="DT5" s="106" t="str">
        <f>details!BL5</f>
        <v>xfrfof/k] ekSf[kd] izkstsDV] izk;ksfxd f'k{kd }kjk</v>
      </c>
      <c r="DU5" s="106" t="s">
        <v>2</v>
      </c>
      <c r="DV5" s="106" t="str">
        <f>details!BM5</f>
        <v>fyf[kr f'k- }kjk</v>
      </c>
      <c r="DW5" s="106" t="str">
        <f>details!BN5</f>
        <v>xfrfof/k] ekSf[kd] izkstsDV] izk;ksfxd f'k{kd }kjk</v>
      </c>
      <c r="DX5" s="106" t="s">
        <v>2</v>
      </c>
      <c r="DY5" s="106" t="str">
        <f>details!BO5</f>
        <v>fyf[kr f'k- }kjk</v>
      </c>
      <c r="DZ5" s="106" t="str">
        <f>details!BP5</f>
        <v>xfrfof/k] ekSf[kd] izkstsDV] izk;ksfxd f'k{kd }kjk</v>
      </c>
      <c r="EA5" s="106" t="s">
        <v>2</v>
      </c>
      <c r="EB5" s="828"/>
      <c r="EC5" s="106" t="str">
        <f>details!BQ5</f>
        <v>fyf[kr f'k- }kjk</v>
      </c>
      <c r="ED5" s="106" t="str">
        <f>details!BR5</f>
        <v>xfrfof/k] ekSf[kd] izkstsDV] izk;ksfxd f'k{kd }kjk</v>
      </c>
      <c r="EE5" s="107" t="s">
        <v>2</v>
      </c>
      <c r="EF5" s="886"/>
      <c r="EG5" s="106" t="str">
        <f>details!BS5</f>
        <v>fyf[kr f'k- }kjk</v>
      </c>
      <c r="EH5" s="106" t="str">
        <f>details!BT5</f>
        <v>xfrfof/k] ekSf[kd] izkstsDV] izk;ksfxd f'k{kd }kjk</v>
      </c>
      <c r="EI5" s="107" t="s">
        <v>2</v>
      </c>
      <c r="EJ5" s="836"/>
      <c r="EK5" s="836"/>
      <c r="EL5" s="836"/>
      <c r="EM5" s="829"/>
      <c r="EN5" s="830"/>
      <c r="EO5" s="835"/>
      <c r="EP5" s="835">
        <f>details!BV5</f>
        <v>0</v>
      </c>
      <c r="EQ5" s="835">
        <f>details!BW5</f>
        <v>0</v>
      </c>
      <c r="ER5" s="835">
        <f>details!BX5</f>
        <v>0</v>
      </c>
      <c r="ES5" s="835">
        <f>details!BY5</f>
        <v>0</v>
      </c>
      <c r="ET5" s="836"/>
      <c r="EU5" s="836"/>
      <c r="EV5" s="836"/>
      <c r="EW5" s="829"/>
      <c r="EX5" s="830"/>
      <c r="EY5" s="835">
        <f>details!BZ5</f>
        <v>0</v>
      </c>
      <c r="EZ5" s="835">
        <f>details!CA5</f>
        <v>0</v>
      </c>
      <c r="FA5" s="835">
        <f>details!CB5</f>
        <v>0</v>
      </c>
      <c r="FB5" s="835">
        <f>details!CC5</f>
        <v>0</v>
      </c>
      <c r="FC5" s="835">
        <f>details!CD5</f>
        <v>0</v>
      </c>
      <c r="FD5" s="836"/>
      <c r="FE5" s="836"/>
      <c r="FF5" s="836"/>
      <c r="FG5" s="829"/>
      <c r="FH5" s="830"/>
      <c r="FI5" s="835">
        <f>details!CE5</f>
        <v>0</v>
      </c>
      <c r="FJ5" s="835">
        <f>details!CF5</f>
        <v>0</v>
      </c>
      <c r="FK5" s="835">
        <f>details!CG5</f>
        <v>0</v>
      </c>
      <c r="FL5" s="835">
        <f>details!CH5</f>
        <v>0</v>
      </c>
      <c r="FM5" s="835">
        <f>details!CI5</f>
        <v>0</v>
      </c>
      <c r="FN5" s="836"/>
      <c r="FO5" s="836"/>
      <c r="FP5" s="836"/>
      <c r="FQ5" s="829"/>
      <c r="FR5" s="946"/>
      <c r="FS5" s="275" t="str">
        <f>AF4</f>
        <v>fo"k; iw.kkZad</v>
      </c>
      <c r="FT5" s="264" t="str">
        <f>AC4</f>
        <v>fo"k; izIrkad ;ksx</v>
      </c>
      <c r="FU5" s="264" t="str">
        <f>AE4</f>
        <v>fo"k; xzsM</v>
      </c>
      <c r="FV5" s="264" t="str">
        <f>BB4</f>
        <v>fo"k; iw.kkZad</v>
      </c>
      <c r="FW5" s="264" t="str">
        <f>AY4</f>
        <v>fo"k; izIrkad ;ksx</v>
      </c>
      <c r="FX5" s="264" t="str">
        <f>BA4</f>
        <v>fo"k; xzsM</v>
      </c>
      <c r="FY5" s="265" t="str">
        <f>BY4</f>
        <v>fo"k; iw.kkZad</v>
      </c>
      <c r="FZ5" s="265" t="str">
        <f>BV4</f>
        <v>fo"k; izIrkad ;ksx</v>
      </c>
      <c r="GA5" s="265" t="str">
        <f>BX4</f>
        <v>fo"k; xzsM</v>
      </c>
      <c r="GB5" s="838"/>
      <c r="GC5" s="838" t="str">
        <f>IF($BD4="u",GA4,"")</f>
        <v/>
      </c>
      <c r="GD5" s="838" t="str">
        <f>IF($BD4="g",GA4,"")</f>
        <v/>
      </c>
      <c r="GE5" s="838" t="str">
        <f>IF($BD4="p",GA4,"")</f>
        <v/>
      </c>
      <c r="GF5" s="838" t="str">
        <f>IF($BD4="sd",GA4,"")</f>
        <v/>
      </c>
      <c r="GG5" s="264" t="str">
        <f>CU4</f>
        <v>fo"k; iw.kkZad</v>
      </c>
      <c r="GH5" s="264" t="str">
        <f>CR4</f>
        <v>fo"k; izIrkad ;ksx</v>
      </c>
      <c r="GI5" s="264" t="str">
        <f>CT4</f>
        <v>fo"k; xzsM</v>
      </c>
      <c r="GJ5" s="264" t="str">
        <f>DQ4</f>
        <v>fo"k; iw.kkZad</v>
      </c>
      <c r="GK5" s="264" t="str">
        <f>DN4</f>
        <v>fo"k; izIrkad ;ksx</v>
      </c>
      <c r="GL5" s="264" t="str">
        <f>DP4</f>
        <v>fo"k; xzsM</v>
      </c>
      <c r="GM5" s="264" t="str">
        <f>EM4</f>
        <v>fo"k; iw.kkZad</v>
      </c>
      <c r="GN5" s="264" t="str">
        <f>EJ4</f>
        <v>fo"k; izIrkad ;ksx</v>
      </c>
      <c r="GO5" s="264" t="str">
        <f>EL4</f>
        <v>fo"k; xzsM</v>
      </c>
      <c r="GP5" s="264" t="str">
        <f>EW4</f>
        <v>fo"k; iw.kkZad</v>
      </c>
      <c r="GQ5" s="264" t="str">
        <f>ET4</f>
        <v>fo"k; izIrkad ;ksx</v>
      </c>
      <c r="GR5" s="264" t="str">
        <f>EV4</f>
        <v>fo"k; xzsM</v>
      </c>
      <c r="GS5" s="266" t="str">
        <f>FG4</f>
        <v>fo"k; iw.kkZad</v>
      </c>
      <c r="GT5" s="266" t="str">
        <f>FD4</f>
        <v>fo"k; izIrkad ;ksx</v>
      </c>
      <c r="GU5" s="266" t="str">
        <f>FF4</f>
        <v>fo"k; xzsM</v>
      </c>
      <c r="GV5" s="266" t="str">
        <f>FQ4</f>
        <v>fo"k; iw.kkZad</v>
      </c>
      <c r="GW5" s="266" t="str">
        <f>FN4</f>
        <v>fo"k; izIrkad ;ksx</v>
      </c>
      <c r="GX5" s="266" t="str">
        <f>FP4</f>
        <v>fo"k; xzsM</v>
      </c>
      <c r="GY5" s="267" t="s">
        <v>228</v>
      </c>
      <c r="GZ5" s="267" t="s">
        <v>229</v>
      </c>
      <c r="HA5" s="267" t="s">
        <v>203</v>
      </c>
      <c r="HB5" s="267" t="s">
        <v>202</v>
      </c>
      <c r="HC5" s="881"/>
      <c r="HD5" s="881"/>
      <c r="HE5" s="881"/>
      <c r="HF5" s="881"/>
      <c r="HG5" s="295"/>
      <c r="HH5" s="272" t="s">
        <v>225</v>
      </c>
      <c r="HI5" s="881"/>
      <c r="HJ5" s="272" t="str">
        <f>details!EH5</f>
        <v>dqy ehfVax</v>
      </c>
      <c r="HK5" s="193" t="str">
        <f>details!EI5</f>
        <v>Nk= mifLFkfr</v>
      </c>
      <c r="HL5" s="193" t="s">
        <v>227</v>
      </c>
      <c r="HM5" s="197"/>
      <c r="HR5" s="170"/>
      <c r="HS5" s="136">
        <f>M108</f>
        <v>1</v>
      </c>
      <c r="HT5" s="135">
        <f>AH108</f>
        <v>2</v>
      </c>
      <c r="HU5" s="136"/>
      <c r="HV5" s="136" t="str">
        <f>BH108</f>
        <v>jek</v>
      </c>
      <c r="HW5" s="134" t="str">
        <f>BH109</f>
        <v>xhrk</v>
      </c>
      <c r="HX5" s="135" t="str">
        <f>BH110</f>
        <v>Jh nqxkZs'kadj  eh.kk</v>
      </c>
      <c r="HY5" s="135" t="str">
        <f>BH111</f>
        <v>iYYko</v>
      </c>
      <c r="HZ5" s="135" t="str">
        <f>BH112</f>
        <v>vjfoUn</v>
      </c>
      <c r="IA5" s="135">
        <f>CA108</f>
        <v>4</v>
      </c>
      <c r="IB5" s="135">
        <f>CW108</f>
        <v>5</v>
      </c>
      <c r="IC5" s="135">
        <f>DS108</f>
        <v>6</v>
      </c>
      <c r="ID5" s="135">
        <f>EO108</f>
        <v>7</v>
      </c>
      <c r="IE5" s="135">
        <f>EY108</f>
        <v>8</v>
      </c>
      <c r="IF5" s="166">
        <f>FI108</f>
        <v>9</v>
      </c>
      <c r="IJ5" s="157"/>
      <c r="IK5" s="157"/>
      <c r="IM5" s="157"/>
      <c r="IN5" s="157"/>
      <c r="IP5" s="157"/>
      <c r="IQ5" s="157"/>
      <c r="IR5" s="157"/>
      <c r="IS5" s="157"/>
      <c r="IX5" s="157"/>
      <c r="IY5" s="157"/>
      <c r="JA5" s="157"/>
      <c r="JB5" s="157"/>
    </row>
    <row r="6" spans="1:262" s="9" customFormat="1" ht="16.5" customHeight="1">
      <c r="A6" s="198"/>
      <c r="B6" s="891" t="s">
        <v>105</v>
      </c>
      <c r="C6" s="891"/>
      <c r="D6" s="891"/>
      <c r="E6" s="891"/>
      <c r="F6" s="891"/>
      <c r="G6" s="891"/>
      <c r="H6" s="891"/>
      <c r="I6" s="891"/>
      <c r="J6" s="891"/>
      <c r="K6" s="108"/>
      <c r="L6" s="109">
        <f>IF(details!L6="","",details!L6)</f>
        <v>5</v>
      </c>
      <c r="M6" s="109">
        <f>IF(details!M6="","",details!M6)</f>
        <v>5</v>
      </c>
      <c r="N6" s="109">
        <f>IF(AND(L6="",M6=""),"",IF(AND(L6="NA",M6="NA"),"NA",SUM(L6:M6)))</f>
        <v>10</v>
      </c>
      <c r="O6" s="109">
        <f>IF(details!N6="","",details!N6)</f>
        <v>5</v>
      </c>
      <c r="P6" s="109">
        <f>IF(details!O6="","",details!O6)</f>
        <v>5</v>
      </c>
      <c r="Q6" s="109">
        <f>IF(AND(O6="",P6=""),"",IF(AND(O6="NA",P6="NA"),"NA",SUM(O6:P6)))</f>
        <v>10</v>
      </c>
      <c r="R6" s="109">
        <f>IF(details!P6="","",details!P6)</f>
        <v>5</v>
      </c>
      <c r="S6" s="109">
        <f>IF(details!Q6="","",details!Q6)</f>
        <v>5</v>
      </c>
      <c r="T6" s="109">
        <f>IF(AND(R6="",S6=""),"",IF(AND(R6="NA",S6="NA"),"NA",SUM(R6:S6)))</f>
        <v>10</v>
      </c>
      <c r="U6" s="449">
        <f>IF(AND(N6="",Q6="",T6=""),"",IF(AND(N6="NA",Q6="NA",T6="NA"),"NA",SUM(N6,Q6,T6)))</f>
        <v>30</v>
      </c>
      <c r="V6" s="109">
        <f>IF(details!R6="","",details!R6)</f>
        <v>50</v>
      </c>
      <c r="W6" s="109">
        <f>IF(details!S6="","",details!S6)</f>
        <v>20</v>
      </c>
      <c r="X6" s="110">
        <f>IF(AND(V6="",W6=""),"",IF(AND(V6="NA",W6="NA"),"NA",SUM(V6:W6)))</f>
        <v>70</v>
      </c>
      <c r="Y6" s="449">
        <f>IF(AND(U6="NA",X6="NA"),"NA",IF(X6="","",SUM(U6,X6)))</f>
        <v>100</v>
      </c>
      <c r="Z6" s="109">
        <f>IF(details!T6="","",details!T6)</f>
        <v>70</v>
      </c>
      <c r="AA6" s="109">
        <f>IF(details!U6="","",details!U6)</f>
        <v>30</v>
      </c>
      <c r="AB6" s="109">
        <f>IF(AND(Z6="",AA6=""),"",SUM(Z6:AA6))</f>
        <v>100</v>
      </c>
      <c r="AC6" s="109">
        <f>IF(AB6="","",SUM(Y6,AB6))</f>
        <v>200</v>
      </c>
      <c r="AD6" s="111" t="str">
        <f>IF(OR(AC6="",AF6=""),"",ROUNDUP(AC6/AF6*100,0))</f>
        <v/>
      </c>
      <c r="AE6" s="109" t="str">
        <f>IF(AD6="","",IF(AD6&gt;85,"A",IF(AD6&gt;70,"B",IF(AD6&gt;50,"C",IF(AD6&gt;30,"D","E")))))</f>
        <v/>
      </c>
      <c r="AF6" s="119" t="str">
        <f>IF(OR($D6="TC",$D6="drop",$D6=""),"",AC$6-AG6)</f>
        <v/>
      </c>
      <c r="AG6" s="119">
        <f>COUNTIF(N6,"NA")*10+COUNTIF(Q6,"NA")*10+COUNTIF(T6,"NA")*10+(COUNTIF(X6,"NA")*70)</f>
        <v>0</v>
      </c>
      <c r="AH6" s="112">
        <f>IF(details!V6="","",details!V6)</f>
        <v>5</v>
      </c>
      <c r="AI6" s="112">
        <f>IF(details!W6="","",details!W6)</f>
        <v>5</v>
      </c>
      <c r="AJ6" s="109">
        <f>IF(AND(AH6="",AI6=""),"",IF(AND(AH6="NA",AI6="NA"),"NA",SUM(AH6:AI6)))</f>
        <v>10</v>
      </c>
      <c r="AK6" s="112">
        <f>IF(details!X6="","",details!X6)</f>
        <v>5</v>
      </c>
      <c r="AL6" s="112">
        <f>IF(details!Y6="","",details!Y6)</f>
        <v>5</v>
      </c>
      <c r="AM6" s="109">
        <f>IF(AND(AK6="",AL6=""),"",IF(AND(AK6="NA",AL6="NA"),"NA",SUM(AK6:AL6)))</f>
        <v>10</v>
      </c>
      <c r="AN6" s="112">
        <f>IF(details!Z6="","",details!Z6)</f>
        <v>5</v>
      </c>
      <c r="AO6" s="112">
        <f>IF(details!AA6="","",details!AA6)</f>
        <v>5</v>
      </c>
      <c r="AP6" s="109">
        <f>IF(AND(AN6="",AO6=""),"",IF(AND(AN6="NA",AO6="NA"),"NA",SUM(AN6:AO6)))</f>
        <v>10</v>
      </c>
      <c r="AQ6" s="110">
        <f>IF(AND(AJ6="",AM6="",AP6=""),"",IF(AND(AJ6="NA",AM6="NA",AP6="NA"),"NA",SUM(AJ6,AM6,AP6)))</f>
        <v>30</v>
      </c>
      <c r="AR6" s="112">
        <f>IF(details!AB6="","",details!AB6)</f>
        <v>50</v>
      </c>
      <c r="AS6" s="112">
        <f>IF(details!AC6="","",details!AC6)</f>
        <v>20</v>
      </c>
      <c r="AT6" s="110">
        <f>IF(AND(AR6="",AS6=""),"",IF(AND(AR6="NA",AS6="NA"),"NA",SUM(AR6:AS6)))</f>
        <v>70</v>
      </c>
      <c r="AU6" s="449">
        <f>IF(AND(AQ6="NA",AT6="NA"),"NA",IF(AT6="","",SUM(AQ6,AT6)))</f>
        <v>100</v>
      </c>
      <c r="AV6" s="112">
        <f>IF(details!AD6="","",details!AD6)</f>
        <v>70</v>
      </c>
      <c r="AW6" s="112">
        <f>IF(details!AE6="","",details!AE6)</f>
        <v>30</v>
      </c>
      <c r="AX6" s="109">
        <f>IF(AND(AV6="",AW6=""),"",SUM(AV6:AW6))</f>
        <v>100</v>
      </c>
      <c r="AY6" s="109">
        <f>IF(AX6="","",SUM(AU6,AX6))</f>
        <v>200</v>
      </c>
      <c r="AZ6" s="111" t="str">
        <f>IF(OR(AY6="",BB6=""),"",ROUNDUP(AY6/BB6*100,0))</f>
        <v/>
      </c>
      <c r="BA6" s="109" t="str">
        <f>IF(AZ6="","",IF(AZ6&gt;85,"A",IF(AZ6&gt;70,"B",IF(AZ6&gt;50,"C",IF(AZ6&gt;30,"D","E")))))</f>
        <v/>
      </c>
      <c r="BB6" s="119" t="str">
        <f>IF(OR($D6="TC",$D6="drop",$D6=""),"",AY$6-BC6)</f>
        <v/>
      </c>
      <c r="BC6" s="119">
        <f>COUNTIF(AJ6,"NA")*10+COUNTIF(AM6,"NA")*10+COUNTIF(AP6,"NA")*10+(COUNTIF(AT6,"NA")*70)</f>
        <v>0</v>
      </c>
      <c r="BD6" s="102" t="str">
        <f>IF(D6="","",details!AF6)</f>
        <v/>
      </c>
      <c r="BE6" s="109">
        <f>IF(details!AG6="","",details!AG6)</f>
        <v>5</v>
      </c>
      <c r="BF6" s="109">
        <f>IF(details!AH6="","",details!AH6)</f>
        <v>5</v>
      </c>
      <c r="BG6" s="109">
        <f>IF(AND(BE6="",BF6=""),"",IF(AND(BE6="NA",BF6="NA"),"NA",SUM(BE6:BF6)))</f>
        <v>10</v>
      </c>
      <c r="BH6" s="109">
        <f>IF(details!AI6="","",details!AI6)</f>
        <v>5</v>
      </c>
      <c r="BI6" s="109">
        <f>IF(details!AJ6="","",details!AJ6)</f>
        <v>5</v>
      </c>
      <c r="BJ6" s="109">
        <f>IF(AND(BH6="",BI6=""),"",IF(AND(BH6="NA",BI6="NA"),"NA",SUM(BH6:BI6)))</f>
        <v>10</v>
      </c>
      <c r="BK6" s="109">
        <f>IF(details!AK6="","",details!AK6)</f>
        <v>5</v>
      </c>
      <c r="BL6" s="109">
        <f>IF(details!AL6="","",details!AL6)</f>
        <v>5</v>
      </c>
      <c r="BM6" s="109">
        <f>IF(AND(BK6="",BL6=""),"",IF(AND(BK6="NA",BL6="NA"),"NA",SUM(BK6:BL6)))</f>
        <v>10</v>
      </c>
      <c r="BN6" s="110">
        <f>IF(AND(BG6="",BJ6="",BM6=""),"",IF(AND(BG6="NA",BJ6="NA",BM6="NA"),"NA",SUM(BG6,BJ6,BM6)))</f>
        <v>30</v>
      </c>
      <c r="BO6" s="109">
        <f>IF(details!AM6="","",details!AM6)</f>
        <v>50</v>
      </c>
      <c r="BP6" s="109">
        <f>IF(details!AN6="","",details!AN6)</f>
        <v>20</v>
      </c>
      <c r="BQ6" s="110">
        <f>IF(AND(BO6="",BP6=""),"",IF(AND(BO6="NA",BP6="NA"),"NA",SUM(BO6:BP6)))</f>
        <v>70</v>
      </c>
      <c r="BR6" s="449">
        <f>IF(AND(BN6="NA",BQ6="NA"),"NA",IF(BQ6="","",SUM(BN6,BQ6)))</f>
        <v>100</v>
      </c>
      <c r="BS6" s="109">
        <f>IF(details!AO6="","",details!AO6)</f>
        <v>70</v>
      </c>
      <c r="BT6" s="109">
        <f>IF(details!AP6="","",details!AP6)</f>
        <v>30</v>
      </c>
      <c r="BU6" s="109">
        <f>IF(AND(BS6="",BT6=""),"",SUM(BS6:BT6))</f>
        <v>100</v>
      </c>
      <c r="BV6" s="109">
        <f>IF(BU6="","",SUM(BR6,BU6))</f>
        <v>200</v>
      </c>
      <c r="BW6" s="111" t="str">
        <f>IF(OR(BV6="",BY6=""),"",ROUNDUP(BV6/BY6*100,0))</f>
        <v/>
      </c>
      <c r="BX6" s="109" t="str">
        <f>IF(BW6="","",IF(BW6&gt;85,"A",IF(BW6&gt;70,"B",IF(BW6&gt;50,"C",IF(BW6&gt;30,"D","E")))))</f>
        <v/>
      </c>
      <c r="BY6" s="119" t="str">
        <f>IF(OR($D6="TC",$D6="drop",$D6=""),"",BV$6-BZ6)</f>
        <v/>
      </c>
      <c r="BZ6" s="119">
        <f>COUNTIF(BG6,"NA")*10+COUNTIF(BJ6,"NA")*10+COUNTIF(BM6,"NA")*10+(COUNTIF(BQ6,"NA")*70)</f>
        <v>0</v>
      </c>
      <c r="CA6" s="112">
        <f>IF(details!AQ6="","",details!AQ6)</f>
        <v>5</v>
      </c>
      <c r="CB6" s="112">
        <f>IF(details!AR6="","",details!AR6)</f>
        <v>5</v>
      </c>
      <c r="CC6" s="109">
        <f>IF(AND(CA6="",CB6=""),"",IF(AND(CA6="NA",CB6="NA"),"NA",SUM(CA6:CB6)))</f>
        <v>10</v>
      </c>
      <c r="CD6" s="112">
        <f>IF(details!AS6="","",details!AS6)</f>
        <v>5</v>
      </c>
      <c r="CE6" s="112">
        <f>IF(details!AT6="","",details!AT6)</f>
        <v>5</v>
      </c>
      <c r="CF6" s="109">
        <f>IF(AND(CD6="",CE6=""),"",IF(AND(CD6="NA",CE6="NA"),"NA",SUM(CD6:CE6)))</f>
        <v>10</v>
      </c>
      <c r="CG6" s="112">
        <f>IF(details!AU6="","",details!AU6)</f>
        <v>5</v>
      </c>
      <c r="CH6" s="112">
        <f>IF(details!AV6="","",details!AV6)</f>
        <v>5</v>
      </c>
      <c r="CI6" s="109">
        <f>IF(AND(CG6="",CH6=""),"",IF(AND(CG6="NA",CH6="NA"),"NA",SUM(CG6:CH6)))</f>
        <v>10</v>
      </c>
      <c r="CJ6" s="110">
        <f>IF(AND(CC6="",CF6="",CI6=""),"",IF(AND(CC6="NA",CF6="NA",CI6="NA"),"NA",SUM(CC6,CF6,CI6)))</f>
        <v>30</v>
      </c>
      <c r="CK6" s="112">
        <f>IF(details!AW6="","",details!AW6)</f>
        <v>50</v>
      </c>
      <c r="CL6" s="112">
        <f>IF(details!AX6="","",details!AX6)</f>
        <v>20</v>
      </c>
      <c r="CM6" s="110">
        <f>IF(AND(CK6="",CL6=""),"",IF(AND(CK6="NA",CL6="NA"),"NA",SUM(CK6:CL6)))</f>
        <v>70</v>
      </c>
      <c r="CN6" s="449">
        <f>IF(AND(CJ6="NA",CM6="NA"),"NA",IF(CM6="","",SUM(CJ6,CM6)))</f>
        <v>100</v>
      </c>
      <c r="CO6" s="112">
        <f>IF(details!AY6="","",details!AY6)</f>
        <v>70</v>
      </c>
      <c r="CP6" s="112">
        <f>IF(details!AZ6="","",details!AZ6)</f>
        <v>30</v>
      </c>
      <c r="CQ6" s="109">
        <f>IF(AND(CO6="",CP6=""),"",SUM(CO6:CP6))</f>
        <v>100</v>
      </c>
      <c r="CR6" s="109">
        <f>IF(CQ6="","",SUM(CN6,CQ6))</f>
        <v>200</v>
      </c>
      <c r="CS6" s="111" t="str">
        <f>IF(OR(CR6="",CU6=""),"",ROUNDUP(CR6/CU6*100,0))</f>
        <v/>
      </c>
      <c r="CT6" s="109" t="str">
        <f>IF(CS6="","",IF(CS6&gt;85,"A",IF(CS6&gt;70,"B",IF(CS6&gt;50,"C",IF(CS6&gt;30,"D","E")))))</f>
        <v/>
      </c>
      <c r="CU6" s="119" t="str">
        <f>IF(OR($D6="TC",$D6="drop",$D6=""),"",CR$6-CV6)</f>
        <v/>
      </c>
      <c r="CV6" s="119">
        <f>COUNTIF(CC6,"NA")*10+COUNTIF(CF6,"NA")*10+COUNTIF(CI6,"NA")*10+(COUNTIF(CM6,"NA")*70)</f>
        <v>0</v>
      </c>
      <c r="CW6" s="112">
        <f>IF(details!BA6="","",details!BA6)</f>
        <v>5</v>
      </c>
      <c r="CX6" s="112">
        <f>IF(details!BB6="","",details!BB6)</f>
        <v>5</v>
      </c>
      <c r="CY6" s="109">
        <f>IF(AND(CW6="",CX6=""),"",IF(AND(CW6="NA",CX6="NA"),"NA",SUM(CW6:CX6)))</f>
        <v>10</v>
      </c>
      <c r="CZ6" s="112">
        <f>IF(details!BC6="","",details!BC6)</f>
        <v>5</v>
      </c>
      <c r="DA6" s="112">
        <f>IF(details!BD6="","",details!BD6)</f>
        <v>5</v>
      </c>
      <c r="DB6" s="109">
        <f>IF(AND(CZ6="",DA6=""),"",IF(AND(CZ6="NA",DA6="NA"),"NA",SUM(CZ6:DA6)))</f>
        <v>10</v>
      </c>
      <c r="DC6" s="112">
        <f>IF(details!BE6="","",details!BE6)</f>
        <v>5</v>
      </c>
      <c r="DD6" s="112">
        <f>IF(details!BF6="","",details!BF6)</f>
        <v>5</v>
      </c>
      <c r="DE6" s="109">
        <f>IF(AND(DC6="",DD6=""),"",IF(AND(DC6="NA",DD6="NA"),"NA",SUM(DC6:DD6)))</f>
        <v>10</v>
      </c>
      <c r="DF6" s="110">
        <f>IF(AND(CY6="",DB6="",DE6=""),"",IF(AND(CY6="NA",DB6="NA",DE6="NA"),"NA",SUM(CY6,DB6,DE6)))</f>
        <v>30</v>
      </c>
      <c r="DG6" s="112">
        <f>IF(details!BG6="","",details!BG6)</f>
        <v>50</v>
      </c>
      <c r="DH6" s="112">
        <f>IF(details!BH6="","",details!BH6)</f>
        <v>20</v>
      </c>
      <c r="DI6" s="110">
        <f>IF(AND(DG6="",DH6=""),"",IF(AND(DG6="NA",DH6="NA"),"NA",SUM(DG6:DH6)))</f>
        <v>70</v>
      </c>
      <c r="DJ6" s="449">
        <f>IF(AND(DF6="NA",DI6="NA"),"NA",IF(DI6="","",SUM(DF6,DI6)))</f>
        <v>100</v>
      </c>
      <c r="DK6" s="112">
        <f>IF(details!BI6="","",details!BI6)</f>
        <v>70</v>
      </c>
      <c r="DL6" s="112">
        <f>IF(details!BJ6="","",details!BJ6)</f>
        <v>30</v>
      </c>
      <c r="DM6" s="109">
        <f>IF(AND(DK6="",DL6=""),"",SUM(DK6:DL6))</f>
        <v>100</v>
      </c>
      <c r="DN6" s="109">
        <f>IF(DM6="","",SUM(DJ6,DM6))</f>
        <v>200</v>
      </c>
      <c r="DO6" s="111" t="str">
        <f>IF(OR(DN6="",DQ6=""),"",ROUNDUP(DN6/DQ6*100,0))</f>
        <v/>
      </c>
      <c r="DP6" s="109" t="str">
        <f>IF(DO6="","",IF(DO6&gt;85,"A",IF(DO6&gt;70,"B",IF(DO6&gt;50,"C",IF(DO6&gt;30,"D","E")))))</f>
        <v/>
      </c>
      <c r="DQ6" s="119" t="str">
        <f>IF(OR($D6="TC",$D6="drop",$D6=""),"",DN$6-DR6)</f>
        <v/>
      </c>
      <c r="DR6" s="119">
        <f>COUNTIF(CY6,"NA")*10+COUNTIF(DB6,"NA")*10+COUNTIF(DE6,"NA")*10+(COUNTIF(DI6,"NA")*70)</f>
        <v>0</v>
      </c>
      <c r="DS6" s="112">
        <f>IF(details!BK6="","",details!BK6)</f>
        <v>5</v>
      </c>
      <c r="DT6" s="112">
        <f>IF(details!BL6="","",details!BL6)</f>
        <v>5</v>
      </c>
      <c r="DU6" s="109">
        <f>IF(AND(DS6="",DT6=""),"",IF(AND(DS6="NA",DT6="NA"),"NA",SUM(DS6:DT6)))</f>
        <v>10</v>
      </c>
      <c r="DV6" s="112">
        <f>IF(details!BM6="","",details!BM6)</f>
        <v>5</v>
      </c>
      <c r="DW6" s="112">
        <f>IF(details!BN6="","",details!BN6)</f>
        <v>5</v>
      </c>
      <c r="DX6" s="109">
        <f>IF(AND(DV6="",DW6=""),"",IF(AND(DV6="NA",DW6="NA"),"NA",SUM(DV6:DW6)))</f>
        <v>10</v>
      </c>
      <c r="DY6" s="112">
        <f>IF(details!BO6="","",details!BO6)</f>
        <v>5</v>
      </c>
      <c r="DZ6" s="112">
        <f>IF(details!BP6="","",details!BP6)</f>
        <v>5</v>
      </c>
      <c r="EA6" s="109">
        <f>IF(AND(DY6="",DZ6=""),"",IF(AND(DY6="NA",DZ6="NA"),"NA",SUM(DY6:DZ6)))</f>
        <v>10</v>
      </c>
      <c r="EB6" s="110">
        <f>IF(AND(DU6="",DX6="",EA6=""),"",IF(AND(DU6="NA",DX6="NA",EA6="NA"),"NA",SUM(DU6,DX6,EA6)))</f>
        <v>30</v>
      </c>
      <c r="EC6" s="112">
        <f>IF(details!BQ6="","",details!BQ6)</f>
        <v>50</v>
      </c>
      <c r="ED6" s="112">
        <f>IF(details!BR6="","",details!BR6)</f>
        <v>20</v>
      </c>
      <c r="EE6" s="110">
        <f>IF(AND(EC6="",ED6=""),"",IF(AND(EC6="NA",ED6="NA"),"NA",SUM(EC6:ED6)))</f>
        <v>70</v>
      </c>
      <c r="EF6" s="449">
        <f>IF(AND(EB6="NA",EE6="NA"),"NA",IF(EE6="","",SUM(EB6,EE6)))</f>
        <v>100</v>
      </c>
      <c r="EG6" s="112">
        <f>IF(details!BS6="","",details!BS6)</f>
        <v>70</v>
      </c>
      <c r="EH6" s="112">
        <f>IF(details!BT6="","",details!BT6)</f>
        <v>30</v>
      </c>
      <c r="EI6" s="109">
        <f>IF(AND(EG6="",EH6=""),"",SUM(EG6:EH6))</f>
        <v>100</v>
      </c>
      <c r="EJ6" s="109">
        <f>IF(EI6="","",SUM(EF6,EI6))</f>
        <v>200</v>
      </c>
      <c r="EK6" s="111" t="str">
        <f>IF(OR(EJ6="",EM6=""),"",ROUNDUP(EJ6/EM6*100,0))</f>
        <v/>
      </c>
      <c r="EL6" s="109" t="str">
        <f>IF(EK6="","",IF(EK6&gt;85,"A",IF(EK6&gt;70,"B",IF(EK6&gt;50,"C",IF(EK6&gt;30,"D","E")))))</f>
        <v/>
      </c>
      <c r="EM6" s="119" t="str">
        <f>IF(OR($D6="TC",$D6="drop",$D6=""),"",EJ$6-EN6)</f>
        <v/>
      </c>
      <c r="EN6" s="119">
        <f>COUNTIF(DU6,"NA")*10+COUNTIF(DX6,"NA")*10+COUNTIF(EA6,"NA")*10+(COUNTIF(EE6,"NA")*70)</f>
        <v>0</v>
      </c>
      <c r="EO6" s="112">
        <f>IF(details!BU6="","",details!BU6)</f>
        <v>20</v>
      </c>
      <c r="EP6" s="112">
        <f>IF(details!BV6="","",details!BV6)</f>
        <v>20</v>
      </c>
      <c r="EQ6" s="112">
        <f>IF(details!BW6="","",details!BW6)</f>
        <v>20</v>
      </c>
      <c r="ER6" s="112">
        <f>IF(details!BX6="","",details!BX6)</f>
        <v>20</v>
      </c>
      <c r="ES6" s="112">
        <f>IF(details!BY6="","",details!BY6)</f>
        <v>20</v>
      </c>
      <c r="ET6" s="109">
        <f>IF(AND(EO6="",EP6="",EQ6="",ER6="",ES6=""),"",IF(AND(EO6="NA",EP6="NA",EQ6="NA",ER6="NA",ES6="NA"),"NA",SUM(EO6:ES6)))</f>
        <v>100</v>
      </c>
      <c r="EU6" s="111" t="str">
        <f>IF(OR(ET6="",EW6=""),"",ROUNDUP(ET6/EW6*100,0))</f>
        <v/>
      </c>
      <c r="EV6" s="109" t="str">
        <f>IF(EU6="","",IF(EU6&gt;85,"A",IF(EU6&gt;70,"B",IF(EU6&gt;50,"C",IF(EU6&gt;30,"D","E")))))</f>
        <v/>
      </c>
      <c r="EW6" s="119" t="str">
        <f>IF(OR($D6="TC",$D6="drop",$D6=""),"",ET$6-EX6)</f>
        <v/>
      </c>
      <c r="EX6" s="119">
        <f>COUNTIF(EO6:ER6,"NA")*20</f>
        <v>0</v>
      </c>
      <c r="EY6" s="112">
        <f>IF(details!BZ6="","",details!BZ6)</f>
        <v>20</v>
      </c>
      <c r="EZ6" s="112">
        <f>IF(details!CA6="","",details!CA6)</f>
        <v>20</v>
      </c>
      <c r="FA6" s="112">
        <f>IF(details!CB6="","",details!CB6)</f>
        <v>20</v>
      </c>
      <c r="FB6" s="112">
        <f>IF(details!CC6="","",details!CC6)</f>
        <v>20</v>
      </c>
      <c r="FC6" s="112">
        <f>IF(details!CD6="","",details!CD6)</f>
        <v>20</v>
      </c>
      <c r="FD6" s="109">
        <f>IF(AND(EY6="",EZ6="",FA6="",FB6="",FC6=""),"",IF(AND(EY6="NA",EZ6="NA",FA6="NA",FB6="NA",FC6="NA"),"NA",SUM(EY6:FC6)))</f>
        <v>100</v>
      </c>
      <c r="FE6" s="111" t="str">
        <f>IF(OR(FD6="",FG6=""),"",ROUNDUP(FD6/FG6*100,0))</f>
        <v/>
      </c>
      <c r="FF6" s="109" t="str">
        <f>IF(FE6="","",IF(FE6&gt;85,"A",IF(FE6&gt;70,"B",IF(FE6&gt;50,"C",IF(FE6&gt;30,"D","E")))))</f>
        <v/>
      </c>
      <c r="FG6" s="119" t="str">
        <f>IF(OR($D6="TC",$D6="drop",$D6=""),"",FD$6-FH6)</f>
        <v/>
      </c>
      <c r="FH6" s="119">
        <f>COUNTIF(EY6:FB6,"NA")*20</f>
        <v>0</v>
      </c>
      <c r="FI6" s="112">
        <f>IF(details!CE6="","",details!CE6)</f>
        <v>20</v>
      </c>
      <c r="FJ6" s="112">
        <f>IF(details!CF6="","",details!CF6)</f>
        <v>20</v>
      </c>
      <c r="FK6" s="112">
        <f>IF(details!CG6="","",details!CG6)</f>
        <v>20</v>
      </c>
      <c r="FL6" s="112">
        <f>IF(details!CH6="","",details!CH6)</f>
        <v>20</v>
      </c>
      <c r="FM6" s="112">
        <f>IF(details!CI6="","",details!CI6)</f>
        <v>20</v>
      </c>
      <c r="FN6" s="109">
        <f>IF(AND(FI6="",FJ6="",FK6="",FL6="",FM6=""),"",IF(AND(FI6="NA",FJ6="NA",FK6="NA",FL6="NA",FM6="NA"),"NA",SUM(FI6:FM6)))</f>
        <v>100</v>
      </c>
      <c r="FO6" s="111" t="str">
        <f>IF(OR(FN6="",FQ6=""),"",ROUNDUP(FN6/FQ6*100,0))</f>
        <v/>
      </c>
      <c r="FP6" s="109" t="str">
        <f>IF(FO6="","",IF(FO6&gt;85,"A",IF(FO6&gt;70,"B",IF(FO6&gt;50,"C",IF(FO6&gt;30,"D","E")))))</f>
        <v/>
      </c>
      <c r="FQ6" s="119" t="str">
        <f>IF(OR($D6="TC",$D6="drop",$D6=""),"",FN$6-FR6)</f>
        <v/>
      </c>
      <c r="FR6" s="270">
        <f>COUNTIF(FI6:FL6,"NA")*20</f>
        <v>0</v>
      </c>
      <c r="FS6" s="276"/>
      <c r="FT6" s="113"/>
      <c r="FU6" s="113"/>
      <c r="FV6" s="113"/>
      <c r="FW6" s="113"/>
      <c r="FX6" s="113"/>
      <c r="FY6" s="113"/>
      <c r="FZ6" s="113"/>
      <c r="GA6" s="113"/>
      <c r="GB6" s="113"/>
      <c r="GC6" s="113"/>
      <c r="GD6" s="113"/>
      <c r="GE6" s="113"/>
      <c r="GF6" s="113"/>
      <c r="GG6" s="113"/>
      <c r="GH6" s="113"/>
      <c r="GI6" s="113"/>
      <c r="GJ6" s="113"/>
      <c r="GK6" s="113"/>
      <c r="GL6" s="113"/>
      <c r="GM6" s="113"/>
      <c r="GN6" s="113"/>
      <c r="GO6" s="113"/>
      <c r="GP6" s="113"/>
      <c r="GQ6" s="113"/>
      <c r="GR6" s="113"/>
      <c r="GS6" s="113"/>
      <c r="GT6" s="113"/>
      <c r="GU6" s="113"/>
      <c r="GV6" s="113"/>
      <c r="GW6" s="113"/>
      <c r="GX6" s="113"/>
      <c r="GY6" s="268"/>
      <c r="GZ6" s="268"/>
      <c r="HA6" s="268"/>
      <c r="HB6" s="268"/>
      <c r="HC6" s="113"/>
      <c r="HD6" s="113"/>
      <c r="HE6" s="113"/>
      <c r="HF6" s="113"/>
      <c r="HG6" s="296"/>
      <c r="HH6" s="296"/>
      <c r="HI6" s="113"/>
      <c r="HJ6" s="273"/>
      <c r="HK6" s="194"/>
      <c r="HL6" s="194"/>
      <c r="HM6" s="180"/>
      <c r="HR6" s="170"/>
      <c r="HS6" s="136"/>
      <c r="HT6" s="134"/>
      <c r="HU6" s="136"/>
      <c r="HV6" s="136"/>
      <c r="HW6" s="134"/>
      <c r="HX6" s="135"/>
      <c r="HY6" s="135"/>
      <c r="HZ6" s="135"/>
      <c r="IA6" s="135"/>
      <c r="IB6" s="135"/>
      <c r="IC6" s="135"/>
      <c r="ID6" s="135"/>
      <c r="IE6" s="135"/>
      <c r="IF6" s="166"/>
      <c r="IJ6" s="157"/>
      <c r="IK6" s="157"/>
      <c r="IM6" s="157"/>
      <c r="IN6" s="157"/>
      <c r="IP6" s="157"/>
      <c r="IQ6" s="157"/>
      <c r="IR6" s="157"/>
      <c r="IS6" s="157"/>
      <c r="IX6" s="157"/>
      <c r="IY6" s="157"/>
      <c r="JA6" s="157"/>
      <c r="JB6" s="157"/>
    </row>
    <row r="7" spans="1:262" s="20" customFormat="1" ht="14.1" customHeight="1">
      <c r="A7" s="199">
        <f>IF(details!A7="","",details!A7)</f>
        <v>1</v>
      </c>
      <c r="B7" s="260" t="str">
        <f>IF(details!B7="","",details!B7)</f>
        <v>SC</v>
      </c>
      <c r="C7" s="260" t="str">
        <f>IF(details!C7="","",details!C7)</f>
        <v>B</v>
      </c>
      <c r="D7" s="114">
        <f>IF(details!D7="","",details!D7)</f>
        <v>651</v>
      </c>
      <c r="E7" s="114">
        <f>IF(details!E7="","",details!E7)</f>
        <v>8001</v>
      </c>
      <c r="F7" s="260">
        <f>IF(details!F7="","",details!F7)</f>
        <v>1993</v>
      </c>
      <c r="G7" s="509">
        <f>IF(details!G7="","",details!G7)</f>
        <v>38986</v>
      </c>
      <c r="H7" s="188" t="str">
        <f>IF(details!CK7="","",details!CK7)</f>
        <v>NCchl flrEcj] nks gtkj N%</v>
      </c>
      <c r="I7" s="115" t="str">
        <f>IF(details!I7="","",details!I7)</f>
        <v>vfHk"ksd lkSx.k</v>
      </c>
      <c r="J7" s="115" t="str">
        <f>IF(details!J7="","",details!J7)</f>
        <v>Jh lkxjey lkSx.k</v>
      </c>
      <c r="K7" s="115" t="str">
        <f>IF(details!K7="","",details!K7)</f>
        <v>Jhefr cqxyh nsoh</v>
      </c>
      <c r="L7" s="260">
        <f>IF(details!L7="","",details!L7)</f>
        <v>4</v>
      </c>
      <c r="M7" s="260">
        <f>IF(details!M7="","",details!M7)</f>
        <v>5</v>
      </c>
      <c r="N7" s="260">
        <f>IF(AND(L7="",M7=""),"",IF(AND(L7="NA",M7="NA"),"NA",SUM(L7:M7)))</f>
        <v>9</v>
      </c>
      <c r="O7" s="260">
        <f>IF(details!N7="","",details!N7)</f>
        <v>1</v>
      </c>
      <c r="P7" s="260">
        <f>IF(details!O7="","",details!O7)</f>
        <v>5</v>
      </c>
      <c r="Q7" s="260">
        <f>IF(AND(O7="",P7=""),"",IF(AND(O7="NA",P7="NA"),"NA",SUM(O7:P7)))</f>
        <v>6</v>
      </c>
      <c r="R7" s="260" t="str">
        <f>IF(details!P7="","",details!P7)</f>
        <v/>
      </c>
      <c r="S7" s="260" t="str">
        <f>IF(details!Q7="","",details!Q7)</f>
        <v/>
      </c>
      <c r="T7" s="260" t="str">
        <f>IF(AND(R7="",S7=""),"",IF(AND(R7="NA",S7="NA"),"NA",SUM(R7:S7)))</f>
        <v/>
      </c>
      <c r="U7" s="116">
        <f>IF(AND(N7="",Q7="",T7=""),"",IF(AND(N7="NA",Q7="NA",T7="NA"),"NA",SUM(N7,Q7,T7)))</f>
        <v>15</v>
      </c>
      <c r="V7" s="260" t="str">
        <f>IF(details!R7="","",details!R7)</f>
        <v/>
      </c>
      <c r="W7" s="260" t="str">
        <f>IF(details!S7="","",details!S7)</f>
        <v/>
      </c>
      <c r="X7" s="116" t="str">
        <f>IF(AND(V7="",W7=""),"",IF(AND(V7="NA",W7="NA"),"NA",SUM(V7:W7)))</f>
        <v/>
      </c>
      <c r="Y7" s="117" t="str">
        <f>IF(AND(U7="NA",X7="NA"),"NA",IF(X7="","",SUM(U7,X7)))</f>
        <v/>
      </c>
      <c r="Z7" s="260" t="str">
        <f>IF(details!T7="","",details!T7)</f>
        <v/>
      </c>
      <c r="AA7" s="260" t="str">
        <f>IF(details!U7="","",details!U7)</f>
        <v/>
      </c>
      <c r="AB7" s="312" t="str">
        <f>IF(AND(Z7="",AA7=""),"",IF(OR(Z7="AB",AA7="AB"),"AB",IF(OR(Z7="ML",AA7="ML"),"ML",SUM(Z7:AA7))))</f>
        <v/>
      </c>
      <c r="AC7" s="114" t="str">
        <f>IF(AB7="","",SUM(Y7,AB7))</f>
        <v/>
      </c>
      <c r="AD7" s="118" t="str">
        <f>IF(OR(AC7="",AF7=""),"",ROUNDUP(AC7/AF7*100,0))</f>
        <v/>
      </c>
      <c r="AE7" s="313" t="str">
        <f>IF(AD7="","",IF(AB7="ab",AB7,IF(AB7="ML",AB7,IF(AD7&gt;85,"A",IF(AD7&gt;70,"B",IF(AD7&gt;50,"C",IF(AD7&gt;30,"D","E")))))))</f>
        <v/>
      </c>
      <c r="AF7" s="119">
        <f t="shared" ref="AF7:AF70" si="0">IF(OR($D7="TC",$D7="drop",$D7=""),"",AC$6-AG7)</f>
        <v>200</v>
      </c>
      <c r="AG7" s="119">
        <f>COUNTIF(N7,"NA")*10+COUNTIF(Q7,"NA")*10+COUNTIF(T7,"NA")*10+(COUNTIF(X7,"NA")*70)</f>
        <v>0</v>
      </c>
      <c r="AH7" s="260">
        <f>IF(details!V7="","",details!V7)</f>
        <v>4</v>
      </c>
      <c r="AI7" s="260">
        <f>IF(details!W7="","",details!W7)</f>
        <v>5</v>
      </c>
      <c r="AJ7" s="260">
        <f>IF(AND(AH7="",AI7=""),"",IF(AND(AH7="NA",AI7="NA"),"NA",SUM(AH7:AI7)))</f>
        <v>9</v>
      </c>
      <c r="AK7" s="260">
        <f>IF(details!X7="","",details!X7)</f>
        <v>3</v>
      </c>
      <c r="AL7" s="260">
        <f>IF(details!Y7="","",details!Y7)</f>
        <v>5</v>
      </c>
      <c r="AM7" s="260">
        <f>IF(AND(AK7="",AL7=""),"",IF(AND(AK7="NA",AL7="NA"),"NA",SUM(AK7:AL7)))</f>
        <v>8</v>
      </c>
      <c r="AN7" s="260" t="str">
        <f>IF(details!Z7="","",details!Z7)</f>
        <v/>
      </c>
      <c r="AO7" s="260" t="str">
        <f>IF(details!AA7="","",details!AA7)</f>
        <v/>
      </c>
      <c r="AP7" s="260" t="str">
        <f>IF(AND(AN7="",AO7=""),"",IF(AND(AN7="NA",AO7="NA"),"NA",SUM(AN7:AO7)))</f>
        <v/>
      </c>
      <c r="AQ7" s="116">
        <f>IF(AND(AJ7="",AM7="",AP7=""),"",IF(AND(AJ7="NA",AM7="NA",AP7="NA"),"NA",SUM(AJ7,AM7,AP7)))</f>
        <v>17</v>
      </c>
      <c r="AR7" s="260">
        <f>IF(details!AB7="","",details!AB7)</f>
        <v>33</v>
      </c>
      <c r="AS7" s="260">
        <f>IF(details!AC7="","",details!AC7)</f>
        <v>20</v>
      </c>
      <c r="AT7" s="116">
        <f>IF(AND(AR7="",AS7=""),"",IF(AND(AR7="NA",AS7="NA"),"NA",SUM(AR7:AS7)))</f>
        <v>53</v>
      </c>
      <c r="AU7" s="117">
        <f>IF(AND(AQ7="NA",AT7="NA"),"NA",IF(AT7="","",SUM(AQ7,AT7)))</f>
        <v>70</v>
      </c>
      <c r="AV7" s="260" t="str">
        <f>IF(details!AD7="","",details!AD7)</f>
        <v/>
      </c>
      <c r="AW7" s="260" t="str">
        <f>IF(details!AE7="","",details!AE7)</f>
        <v/>
      </c>
      <c r="AX7" s="312" t="str">
        <f>IF(AND(AV7="",AW7=""),"",IF(OR(AV7="AB",AW7="AB"),"AB",IF(OR(AV7="ML",AW7="ML"),"ML",SUM(AV7:AW7))))</f>
        <v/>
      </c>
      <c r="AY7" s="114" t="str">
        <f>IF(AX7="","",SUM(AU7,AX7))</f>
        <v/>
      </c>
      <c r="AZ7" s="118" t="str">
        <f>IF(OR(AY7="",BB7=""),"",ROUNDUP(AY7/BB7*100,0))</f>
        <v/>
      </c>
      <c r="BA7" s="313" t="str">
        <f>IF(AZ7="","",IF(AX7="ab",AX7,IF(AX7="ML",AX7,IF(AZ7&gt;85,"A",IF(AZ7&gt;70,"B",IF(AZ7&gt;50,"C",IF(AZ7&gt;30,"D","E")))))))</f>
        <v/>
      </c>
      <c r="BB7" s="119">
        <f t="shared" ref="BB7:BB70" si="1">IF(OR($D7="TC",$D7="drop",$D7=""),"",AY$6-BC7)</f>
        <v>200</v>
      </c>
      <c r="BC7" s="119">
        <f>COUNTIF(AJ7,"NA")*10+COUNTIF(AM7,"NA")*10+COUNTIF(AP7,"NA")*10+(COUNTIF(AT7,"NA")*70)</f>
        <v>0</v>
      </c>
      <c r="BD7" s="101" t="str">
        <f>IF(D7="","",details!AF7)</f>
        <v>s</v>
      </c>
      <c r="BE7" s="260">
        <f>IF(details!AG7="","",details!AG7)</f>
        <v>3</v>
      </c>
      <c r="BF7" s="260">
        <f>IF(details!AH7="","",details!AH7)</f>
        <v>5</v>
      </c>
      <c r="BG7" s="260">
        <f>IF(AND(BE7="",BF7=""),"",IF(AND(BE7="NA",BF7="NA"),"NA",SUM(BE7:BF7)))</f>
        <v>8</v>
      </c>
      <c r="BH7" s="260">
        <f>IF(details!AI7="","",details!AI7)</f>
        <v>3</v>
      </c>
      <c r="BI7" s="260">
        <f>IF(details!AJ7="","",details!AJ7)</f>
        <v>5</v>
      </c>
      <c r="BJ7" s="260">
        <f>IF(AND(BH7="",BI7=""),"",IF(AND(BH7="NA",BI7="NA"),"NA",SUM(BH7:BI7)))</f>
        <v>8</v>
      </c>
      <c r="BK7" s="260" t="str">
        <f>IF(details!AK7="","",details!AK7)</f>
        <v/>
      </c>
      <c r="BL7" s="260" t="str">
        <f>IF(details!AL7="","",details!AL7)</f>
        <v/>
      </c>
      <c r="BM7" s="260" t="str">
        <f>IF(AND(BK7="",BL7=""),"",IF(AND(BK7="NA",BL7="NA"),"NA",SUM(BK7:BL7)))</f>
        <v/>
      </c>
      <c r="BN7" s="116">
        <f>IF(AND(BG7="",BJ7="",BM7=""),"",IF(AND(BG7="NA",BJ7="NA",BM7="NA"),"NA",SUM(BG7,BJ7,BM7)))</f>
        <v>16</v>
      </c>
      <c r="BO7" s="260" t="str">
        <f>IF(details!AM7="","",details!AM7)</f>
        <v/>
      </c>
      <c r="BP7" s="260" t="str">
        <f>IF(details!AN7="","",details!AN7)</f>
        <v/>
      </c>
      <c r="BQ7" s="116" t="str">
        <f>IF(AND(BO7="",BP7=""),"",IF(AND(BO7="NA",BP7="NA"),"NA",SUM(BO7:BP7)))</f>
        <v/>
      </c>
      <c r="BR7" s="117" t="str">
        <f>IF(AND(BN7="NA",BQ7="NA"),"NA",IF(BQ7="","",SUM(BN7,BQ7)))</f>
        <v/>
      </c>
      <c r="BS7" s="260" t="str">
        <f>IF(details!AO7="","",details!AO7)</f>
        <v/>
      </c>
      <c r="BT7" s="260" t="str">
        <f>IF(details!AP7="","",details!AP7)</f>
        <v/>
      </c>
      <c r="BU7" s="312" t="str">
        <f>IF(AND(BS7="",BT7=""),"",IF(OR(BS7="AB",BT7="AB"),"AB",IF(OR(BS7="ML",BT7="ML"),"ML",SUM(BS7:BT7))))</f>
        <v/>
      </c>
      <c r="BV7" s="114" t="str">
        <f>IF(BU7="","",SUM(BR7,BU7))</f>
        <v/>
      </c>
      <c r="BW7" s="118" t="str">
        <f>IF(OR(BV7="",BY7=""),"",ROUNDUP(BV7/BY7*100,0))</f>
        <v/>
      </c>
      <c r="BX7" s="313" t="str">
        <f>IF(BW7="","",IF(BU7="ab",BU7,IF(BU7="ML",BU7,IF(BW7&gt;85,"A",IF(BW7&gt;70,"B",IF(BW7&gt;50,"C",IF(BW7&gt;30,"D","E")))))))</f>
        <v/>
      </c>
      <c r="BY7" s="119">
        <f t="shared" ref="BY7:BY70" si="2">IF(OR($D7="TC",$D7="drop",$D7=""),"",BV$6-BZ7)</f>
        <v>200</v>
      </c>
      <c r="BZ7" s="119">
        <f>COUNTIF(BG7,"NA")*10+COUNTIF(BJ7,"NA")*10+COUNTIF(BM7,"NA")*10+(COUNTIF(BQ7,"NA")*70)</f>
        <v>0</v>
      </c>
      <c r="CA7" s="260">
        <f>IF(details!AQ7="","",details!AQ7)</f>
        <v>2</v>
      </c>
      <c r="CB7" s="260">
        <f>IF(details!AR7="","",details!AR7)</f>
        <v>5</v>
      </c>
      <c r="CC7" s="260">
        <f>IF(AND(CA7="",CB7=""),"",IF(AND(CA7="NA",CB7="NA"),"NA",SUM(CA7:CB7)))</f>
        <v>7</v>
      </c>
      <c r="CD7" s="260" t="str">
        <f>IF(details!AS7="","",details!AS7)</f>
        <v/>
      </c>
      <c r="CE7" s="260" t="str">
        <f>IF(details!AT7="","",details!AT7)</f>
        <v/>
      </c>
      <c r="CF7" s="260" t="str">
        <f>IF(AND(CD7="",CE7=""),"",IF(AND(CD7="NA",CE7="NA"),"NA",SUM(CD7:CE7)))</f>
        <v/>
      </c>
      <c r="CG7" s="260" t="str">
        <f>IF(details!AU7="","",details!AU7)</f>
        <v/>
      </c>
      <c r="CH7" s="260" t="str">
        <f>IF(details!AV7="","",details!AV7)</f>
        <v/>
      </c>
      <c r="CI7" s="260" t="str">
        <f>IF(AND(CG7="",CH7=""),"",IF(AND(CG7="NA",CH7="NA"),"NA",SUM(CG7:CH7)))</f>
        <v/>
      </c>
      <c r="CJ7" s="116">
        <f>IF(AND(CC7="",CF7="",CI7=""),"",IF(AND(CC7="NA",CF7="NA",CI7="NA"),"NA",SUM(CC7,CF7,CI7)))</f>
        <v>7</v>
      </c>
      <c r="CK7" s="260">
        <f>IF(details!AW7="","",details!AW7)</f>
        <v>16</v>
      </c>
      <c r="CL7" s="260">
        <f>IF(details!AX7="","",details!AX7)</f>
        <v>20</v>
      </c>
      <c r="CM7" s="116">
        <f>IF(AND(CK7="",CL7=""),"",IF(AND(CK7="NA",CL7="NA"),"NA",SUM(CK7:CL7)))</f>
        <v>36</v>
      </c>
      <c r="CN7" s="117">
        <f>IF(AND(CJ7="NA",CM7="NA"),"NA",IF(CM7="","",SUM(CJ7,CM7)))</f>
        <v>43</v>
      </c>
      <c r="CO7" s="260" t="str">
        <f>IF(details!AY7="","",details!AY7)</f>
        <v/>
      </c>
      <c r="CP7" s="260" t="str">
        <f>IF(details!AZ7="","",details!AZ7)</f>
        <v/>
      </c>
      <c r="CQ7" s="312" t="str">
        <f>IF(AND(CO7="",CP7=""),"",IF(OR(CO7="AB",CP7="AB"),"AB",IF(OR(CO7="ML",CP7="ML"),"ML",SUM(CO7:CP7))))</f>
        <v/>
      </c>
      <c r="CR7" s="114" t="str">
        <f>IF(CQ7="","",SUM(CN7,CQ7))</f>
        <v/>
      </c>
      <c r="CS7" s="118" t="str">
        <f>IF(OR(CR7="",CU7=""),"",ROUNDUP(CR7/CU7*100,0))</f>
        <v/>
      </c>
      <c r="CT7" s="313" t="str">
        <f>IF(CS7="","",IF(CQ7="ab",CQ7,IF(CQ7="ML",CQ7,IF(CS7&gt;85,"A",IF(CS7&gt;70,"B",IF(CS7&gt;50,"C",IF(CS7&gt;30,"D","E")))))))</f>
        <v/>
      </c>
      <c r="CU7" s="119">
        <f t="shared" ref="CU7:CU70" si="3">IF(OR($D7="TC",$D7="drop",$D7=""),"",CR$6-CV7)</f>
        <v>200</v>
      </c>
      <c r="CV7" s="119">
        <f>COUNTIF(CC7,"NA")*10+COUNTIF(CF7,"NA")*10+COUNTIF(CI7,"NA")*10+(COUNTIF(CM7,"NA")*70)</f>
        <v>0</v>
      </c>
      <c r="CW7" s="260" t="str">
        <f>IF(details!BA7="","",details!BA7)</f>
        <v/>
      </c>
      <c r="CX7" s="260" t="str">
        <f>IF(details!BB7="","",details!BB7)</f>
        <v/>
      </c>
      <c r="CY7" s="260" t="str">
        <f>IF(AND(CW7="",CX7=""),"",IF(AND(CW7="NA",CX7="NA"),"NA",SUM(CW7:CX7)))</f>
        <v/>
      </c>
      <c r="CZ7" s="260">
        <f>IF(details!BC7="","",details!BC7)</f>
        <v>2</v>
      </c>
      <c r="DA7" s="260">
        <f>IF(details!BD7="","",details!BD7)</f>
        <v>5</v>
      </c>
      <c r="DB7" s="260">
        <f>IF(AND(CZ7="",DA7=""),"",IF(AND(CZ7="NA",DA7="NA"),"NA",SUM(CZ7:DA7)))</f>
        <v>7</v>
      </c>
      <c r="DC7" s="260" t="str">
        <f>IF(details!BE7="","",details!BE7)</f>
        <v/>
      </c>
      <c r="DD7" s="260" t="str">
        <f>IF(details!BF7="","",details!BF7)</f>
        <v/>
      </c>
      <c r="DE7" s="260" t="str">
        <f>IF(AND(DC7="",DD7=""),"",IF(AND(DC7="NA",DD7="NA"),"NA",SUM(DC7:DD7)))</f>
        <v/>
      </c>
      <c r="DF7" s="116">
        <f>IF(AND(CY7="",DB7="",DE7=""),"",IF(AND(CY7="NA",DB7="NA",DE7="NA"),"NA",SUM(CY7,DB7,DE7)))</f>
        <v>7</v>
      </c>
      <c r="DG7" s="260">
        <f>IF(details!BG7="","",details!BG7)</f>
        <v>32</v>
      </c>
      <c r="DH7" s="260">
        <f>IF(details!BH7="","",details!BH7)</f>
        <v>17</v>
      </c>
      <c r="DI7" s="116">
        <f>IF(AND(DG7="",DH7=""),"",IF(AND(DG7="NA",DH7="NA"),"NA",SUM(DG7:DH7)))</f>
        <v>49</v>
      </c>
      <c r="DJ7" s="117">
        <f>IF(AND(DF7="NA",DI7="NA"),"NA",IF(DI7="","",SUM(DF7,DI7)))</f>
        <v>56</v>
      </c>
      <c r="DK7" s="260" t="str">
        <f>IF(details!BI7="","",details!BI7)</f>
        <v/>
      </c>
      <c r="DL7" s="260" t="str">
        <f>IF(details!BJ7="","",details!BJ7)</f>
        <v/>
      </c>
      <c r="DM7" s="312" t="str">
        <f>IF(AND(DK7="",DL7=""),"",IF(OR(DK7="AB",DL7="AB"),"AB",IF(OR(DK7="ML",DL7="ML"),"ML",SUM(DK7:DL7))))</f>
        <v/>
      </c>
      <c r="DN7" s="114" t="str">
        <f>IF(DM7="","",SUM(DJ7,DM7))</f>
        <v/>
      </c>
      <c r="DO7" s="118" t="str">
        <f>IF(OR(DN7="",DQ7=""),"",ROUNDUP(DN7/DQ7*100,0))</f>
        <v/>
      </c>
      <c r="DP7" s="313" t="str">
        <f>IF(DO7="","",IF(DM7="ab",DM7,IF(DM7="ML",DM7,IF(DO7&gt;85,"A",IF(DO7&gt;70,"B",IF(DO7&gt;50,"C",IF(DO7&gt;30,"D","E")))))))</f>
        <v/>
      </c>
      <c r="DQ7" s="119">
        <f t="shared" ref="DQ7:DQ70" si="4">IF(OR($D7="TC",$D7="drop",$D7=""),"",DN$6-DR7)</f>
        <v>200</v>
      </c>
      <c r="DR7" s="119">
        <f>COUNTIF(CY7,"NA")*10+COUNTIF(DB7,"NA")*10+COUNTIF(DE7,"NA")*10+(COUNTIF(DI7,"NA")*70)</f>
        <v>0</v>
      </c>
      <c r="DS7" s="260">
        <f>IF(details!BK7="","",details!BK7)</f>
        <v>4</v>
      </c>
      <c r="DT7" s="260">
        <f>IF(details!BL7="","",details!BL7)</f>
        <v>5</v>
      </c>
      <c r="DU7" s="260">
        <f>IF(AND(DS7="",DT7=""),"",IF(AND(DS7="NA",DT7="NA"),"NA",SUM(DS7:DT7)))</f>
        <v>9</v>
      </c>
      <c r="DV7" s="260">
        <f>IF(details!BM7="","",details!BM7)</f>
        <v>4</v>
      </c>
      <c r="DW7" s="260">
        <f>IF(details!BN7="","",details!BN7)</f>
        <v>5</v>
      </c>
      <c r="DX7" s="260">
        <f>IF(AND(DV7="",DW7=""),"",IF(AND(DV7="NA",DW7="NA"),"NA",SUM(DV7:DW7)))</f>
        <v>9</v>
      </c>
      <c r="DY7" s="260" t="str">
        <f>IF(details!BO7="","",details!BO7)</f>
        <v/>
      </c>
      <c r="DZ7" s="260" t="str">
        <f>IF(details!BP7="","",details!BP7)</f>
        <v/>
      </c>
      <c r="EA7" s="260" t="str">
        <f>IF(AND(DY7="",DZ7=""),"",IF(AND(DY7="NA",DZ7="NA"),"NA",SUM(DY7:DZ7)))</f>
        <v/>
      </c>
      <c r="EB7" s="116">
        <f>IF(AND(DU7="",DX7="",EA7=""),"",IF(AND(DU7="NA",DX7="NA",EA7="NA"),"NA",SUM(DU7,DX7,EA7)))</f>
        <v>18</v>
      </c>
      <c r="EC7" s="260">
        <f>IF(details!BQ7="","",details!BQ7)</f>
        <v>43</v>
      </c>
      <c r="ED7" s="260">
        <f>IF(details!BR7="","",details!BR7)</f>
        <v>19</v>
      </c>
      <c r="EE7" s="116">
        <f>IF(AND(EC7="",ED7=""),"",IF(AND(EC7="NA",ED7="NA"),"NA",SUM(EC7:ED7)))</f>
        <v>62</v>
      </c>
      <c r="EF7" s="117">
        <f>IF(AND(EB7="NA",EE7="NA"),"NA",IF(EE7="","",SUM(EB7,EE7)))</f>
        <v>80</v>
      </c>
      <c r="EG7" s="260" t="str">
        <f>IF(details!BS7="","",details!BS7)</f>
        <v/>
      </c>
      <c r="EH7" s="260" t="str">
        <f>IF(details!BT7="","",details!BT7)</f>
        <v/>
      </c>
      <c r="EI7" s="312" t="str">
        <f>IF(AND(EG7="",EH7=""),"",IF(OR(EG7="AB",EH7="AB"),"AB",IF(OR(EG7="ML",EH7="ML"),"ML",SUM(EG7:EH7))))</f>
        <v/>
      </c>
      <c r="EJ7" s="114" t="str">
        <f>IF(EI7="","",SUM(EF7,EI7))</f>
        <v/>
      </c>
      <c r="EK7" s="118" t="str">
        <f>IF(OR(EJ7="",EM7=""),"",ROUNDUP(EJ7/EM7*100,0))</f>
        <v/>
      </c>
      <c r="EL7" s="313" t="str">
        <f>IF(EK7="","",IF(EI7="ab",EI7,IF(EI7="ML",EI7,IF(EK7&gt;85,"A",IF(EK7&gt;70,"B",IF(EK7&gt;50,"C",IF(EK7&gt;30,"D","E")))))))</f>
        <v/>
      </c>
      <c r="EM7" s="119">
        <f t="shared" ref="EM7:EM70" si="5">IF(OR($D7="TC",$D7="drop",$D7=""),"",EJ$6-EN7)</f>
        <v>200</v>
      </c>
      <c r="EN7" s="119">
        <f>COUNTIF(DU7,"NA")*10+COUNTIF(DX7,"NA")*10+COUNTIF(EA7,"NA")*10+(COUNTIF(EE7,"NA")*70)</f>
        <v>0</v>
      </c>
      <c r="EO7" s="260" t="str">
        <f>IF(details!BU7="","",details!BU7)</f>
        <v/>
      </c>
      <c r="EP7" s="260" t="str">
        <f>IF(details!BV7="","",details!BV7)</f>
        <v/>
      </c>
      <c r="EQ7" s="260" t="str">
        <f>IF(details!BW7="","",details!BW7)</f>
        <v/>
      </c>
      <c r="ER7" s="260" t="str">
        <f>IF(details!BX7="","",details!BX7)</f>
        <v/>
      </c>
      <c r="ES7" s="260" t="str">
        <f>IF(details!BY7="","",details!BY7)</f>
        <v/>
      </c>
      <c r="ET7" s="313" t="str">
        <f>IF(EW7="","",IF(ES7="","",IF(AND(EO7="AB",EP7="AB",EQ7="AB",ER7="AB",ES7="AB"),"AB",IF(AND(EO7="NA",EP7="NA",EQ7="NA",ER7="NA",ES7="NA"),"NA",SUM(EO7:ES7)))))</f>
        <v/>
      </c>
      <c r="EU7" s="313" t="str">
        <f>IF(OR(ET7="",EW7=""),"",IF(ET7="AB","",ROUNDUP(ET7/EW7*100,0)))</f>
        <v/>
      </c>
      <c r="EV7" s="313" t="str">
        <f t="shared" ref="EV7" si="6">IF(EU7="","",IF(EU7&gt;85,"A",IF(EU7&gt;70,"B",IF(EU7&gt;50,"C",IF(EU7&gt;30,"D","E")))))</f>
        <v/>
      </c>
      <c r="EW7" s="119">
        <f t="shared" ref="EW7:EW70" si="7">IF(OR($D7="TC",$D7="drop",$D7=""),"",ET$6-EX7)</f>
        <v>100</v>
      </c>
      <c r="EX7" s="119">
        <f t="shared" ref="EX7" si="8">COUNTIF(EO7:ER7,"NA")*20</f>
        <v>0</v>
      </c>
      <c r="EY7" s="260" t="str">
        <f>IF(details!BZ7="","",details!BZ7)</f>
        <v/>
      </c>
      <c r="EZ7" s="260" t="str">
        <f>IF(details!CA7="","",details!CA7)</f>
        <v/>
      </c>
      <c r="FA7" s="260" t="str">
        <f>IF(details!CB7="","",details!CB7)</f>
        <v/>
      </c>
      <c r="FB7" s="260" t="str">
        <f>IF(details!CC7="","",details!CC7)</f>
        <v/>
      </c>
      <c r="FC7" s="260" t="str">
        <f>IF(details!CD7="","",details!CD7)</f>
        <v/>
      </c>
      <c r="FD7" s="313" t="str">
        <f>IF(FG7="","",IF(FC7="","",IF(AND(EY7="AB",EZ7="AB",FA7="AB",FB7="AB",FC7="AB"),"AB",IF(AND(EY7="NA",EZ7="NA",FA7="NA",FB7="NA",FC7="NA"),"NA",SUM(EY7:FC7)))))</f>
        <v/>
      </c>
      <c r="FE7" s="313" t="str">
        <f>IF(OR(FD7="",FG7=""),"",IF(FD7="AB","",ROUNDUP(FD7/FG7*100,0)))</f>
        <v/>
      </c>
      <c r="FF7" s="313" t="str">
        <f t="shared" ref="FF7" si="9">IF(FE7="","",IF(FE7&gt;85,"A",IF(FE7&gt;70,"B",IF(FE7&gt;50,"C",IF(FE7&gt;30,"D","E")))))</f>
        <v/>
      </c>
      <c r="FG7" s="119">
        <f t="shared" ref="FG7:FG70" si="10">IF(OR($D7="TC",$D7="drop",$D7=""),"",FD$6-FH7)</f>
        <v>100</v>
      </c>
      <c r="FH7" s="119">
        <f t="shared" ref="FH7" si="11">COUNTIF(EY7:FB7,"NA")*20</f>
        <v>0</v>
      </c>
      <c r="FI7" s="260" t="str">
        <f>IF(details!CE7="","",details!CE7)</f>
        <v/>
      </c>
      <c r="FJ7" s="260" t="str">
        <f>IF(details!CF7="","",details!CF7)</f>
        <v/>
      </c>
      <c r="FK7" s="260" t="str">
        <f>IF(details!CG7="","",details!CG7)</f>
        <v/>
      </c>
      <c r="FL7" s="260" t="str">
        <f>IF(details!CH7="","",details!CH7)</f>
        <v/>
      </c>
      <c r="FM7" s="260" t="str">
        <f>IF(details!CI7="","",details!CI7)</f>
        <v/>
      </c>
      <c r="FN7" s="313" t="str">
        <f>IF(FQ7="","",IF(FM7="","",IF(AND(FI7="AB",FJ7="AB",FK7="AB",FL7="AB",FM7="AB"),"AB",IF(AND(FI7="NA",FJ7="NA",FK7="NA",FL7="NA",FM7="NA"),"NA",SUM(FI7:FM7)))))</f>
        <v/>
      </c>
      <c r="FO7" s="313" t="str">
        <f>IF(OR(FN7="",FQ7=""),"",IF(FN7="AB","",ROUNDUP(FN7/FQ7*100,0)))</f>
        <v/>
      </c>
      <c r="FP7" s="313" t="str">
        <f t="shared" ref="FP7" si="12">IF(FO7="","",IF(FO7&gt;85,"A",IF(FO7&gt;70,"B",IF(FO7&gt;50,"C",IF(FO7&gt;30,"D","E")))))</f>
        <v/>
      </c>
      <c r="FQ7" s="119">
        <f t="shared" ref="FQ7:FQ70" si="13">IF(OR($D7="TC",$D7="drop",$D7=""),"",FN$6-FR7)</f>
        <v>100</v>
      </c>
      <c r="FR7" s="270">
        <f t="shared" ref="FR7" si="14">COUNTIF(FI7:FL7,"NA")*20</f>
        <v>0</v>
      </c>
      <c r="FS7" s="277">
        <f>AF7</f>
        <v>200</v>
      </c>
      <c r="FT7" s="261" t="str">
        <f>AC7</f>
        <v/>
      </c>
      <c r="FU7" s="261" t="str">
        <f>AE7</f>
        <v/>
      </c>
      <c r="FV7" s="261">
        <f>BB7</f>
        <v>200</v>
      </c>
      <c r="FW7" s="261" t="str">
        <f>AY7</f>
        <v/>
      </c>
      <c r="FX7" s="261" t="str">
        <f>BA7</f>
        <v/>
      </c>
      <c r="FY7" s="261">
        <f>BY7</f>
        <v>200</v>
      </c>
      <c r="FZ7" s="120" t="str">
        <f>BV7</f>
        <v/>
      </c>
      <c r="GA7" s="120" t="str">
        <f>BX7</f>
        <v/>
      </c>
      <c r="GB7" s="261" t="str">
        <f>IF($BD7="s",GA7,"")</f>
        <v/>
      </c>
      <c r="GC7" s="261" t="str">
        <f>IF($BD7="u",GA7,"")</f>
        <v/>
      </c>
      <c r="GD7" s="261" t="str">
        <f>IF($BD7="g",GA7,"")</f>
        <v/>
      </c>
      <c r="GE7" s="261" t="str">
        <f>IF($BD7="p",GA7,"")</f>
        <v/>
      </c>
      <c r="GF7" s="261" t="str">
        <f>IF($BD7="sd",GA7,"")</f>
        <v/>
      </c>
      <c r="GG7" s="261">
        <f>CU7</f>
        <v>200</v>
      </c>
      <c r="GH7" s="261" t="str">
        <f>CR7</f>
        <v/>
      </c>
      <c r="GI7" s="261" t="str">
        <f>CT7</f>
        <v/>
      </c>
      <c r="GJ7" s="261">
        <f>DQ7</f>
        <v>200</v>
      </c>
      <c r="GK7" s="261" t="str">
        <f>DN7</f>
        <v/>
      </c>
      <c r="GL7" s="261" t="str">
        <f>DP7</f>
        <v/>
      </c>
      <c r="GM7" s="261">
        <f>EM7</f>
        <v>200</v>
      </c>
      <c r="GN7" s="261" t="str">
        <f>EJ7</f>
        <v/>
      </c>
      <c r="GO7" s="261" t="str">
        <f>EL7</f>
        <v/>
      </c>
      <c r="GP7" s="261">
        <f>EW7</f>
        <v>100</v>
      </c>
      <c r="GQ7" s="261" t="str">
        <f>ET7</f>
        <v/>
      </c>
      <c r="GR7" s="261" t="str">
        <f>EV7</f>
        <v/>
      </c>
      <c r="GS7" s="121">
        <f>FG7</f>
        <v>100</v>
      </c>
      <c r="GT7" s="121" t="str">
        <f>FD7</f>
        <v/>
      </c>
      <c r="GU7" s="121" t="str">
        <f>FF7</f>
        <v/>
      </c>
      <c r="GV7" s="121">
        <f>FQ7</f>
        <v>100</v>
      </c>
      <c r="GW7" s="121" t="str">
        <f>FN7</f>
        <v/>
      </c>
      <c r="GX7" s="121" t="str">
        <f>FP7</f>
        <v/>
      </c>
      <c r="GY7" s="269">
        <f>COUNTIF(FU7:GX7,"AB")</f>
        <v>0</v>
      </c>
      <c r="GZ7" s="269">
        <f>COUNTIF(FU7:GX7,"ML")</f>
        <v>0</v>
      </c>
      <c r="HA7" s="269">
        <f>COUNTBLANK(FS7:GX7)</f>
        <v>23</v>
      </c>
      <c r="HB7" s="269">
        <f>COUNTIF(FU7:GX7,"E")</f>
        <v>0</v>
      </c>
      <c r="HC7" s="258" t="str">
        <f t="shared" ref="HC7:HC38" si="15">IF(OR(D7=0,D7=""),"",IF(D7="TC","LFkkukarfjr",IF(D7="DROP","Mzki",IF(GY7&gt;0,"vuqifLFkr",IF(GZ7&gt;0,"vodk'k",IF(AND(HB7&gt;0,$C$3=8),"",IF(HA7&gt;4,"",IF(HB7&gt;0,"d{kksUur","mRrh.kZ"))))))))</f>
        <v/>
      </c>
      <c r="HD7" s="278">
        <f>IF(OR(FS7="",FV7="",FY7="",GG7="",GJ7="",GM7=""),"",SUM(FS7,FV7,FY7,GG7,GJ7,GM7))</f>
        <v>1200</v>
      </c>
      <c r="HE7" s="278" t="str">
        <f>IF(OR(FT7="",FW7="",FZ7="",GH7="",GK7="",GN7=""),"",SUM(FT7,FW7,FZ7,GH7,GK7,GN7))</f>
        <v/>
      </c>
      <c r="HF7" s="279" t="str">
        <f>IF(OR(HE7="",HD7=""),"",HE7/HD7*100)</f>
        <v/>
      </c>
      <c r="HG7" s="297" t="str">
        <f>IF(HC7="mRrh.kZ",HF7,"")</f>
        <v/>
      </c>
      <c r="HH7" s="298" t="str">
        <f>IF(HG7="","",SUMPRODUCT((HG7&lt;HG$7:HG$106)/COUNTIF(HG$7:HG$106,HG$7:HG$106)))</f>
        <v/>
      </c>
      <c r="HI7" s="114" t="str">
        <f>IF(OR(HF7="",HC7&lt;&gt;"MRrh.kZ"),"",IF(HF7&gt;85,"A",IF(HF7&gt;70,"B",IF(HF7&gt;50,"C",IF(HF7&gt;30,"D","E")))))</f>
        <v/>
      </c>
      <c r="HJ7" s="274" t="str">
        <f>details!EH7</f>
        <v/>
      </c>
      <c r="HK7" s="195" t="str">
        <f>details!EI7</f>
        <v/>
      </c>
      <c r="HL7" s="304" t="str">
        <f>IF(OR(HJ7="",HK7=""),"",HK7/HJ7*100)</f>
        <v/>
      </c>
      <c r="HM7" s="201" t="str">
        <f>IF(details!CJ7="","",details!CJ7)</f>
        <v/>
      </c>
      <c r="HR7" s="155" t="str">
        <f>HC107</f>
        <v xml:space="preserve">dqy izfo"V </v>
      </c>
      <c r="HS7" s="125">
        <f t="shared" ref="HS7:HT12" si="16">FU107</f>
        <v>0</v>
      </c>
      <c r="HT7" s="125">
        <f t="shared" si="16"/>
        <v>0</v>
      </c>
      <c r="HU7" s="125">
        <f>FY107</f>
        <v>0</v>
      </c>
      <c r="HV7" s="125">
        <f t="shared" ref="HV7:IA12" si="17">GB107</f>
        <v>0</v>
      </c>
      <c r="HW7" s="125">
        <f t="shared" si="17"/>
        <v>0</v>
      </c>
      <c r="HX7" s="125">
        <f t="shared" si="17"/>
        <v>0</v>
      </c>
      <c r="HY7" s="125">
        <f t="shared" si="17"/>
        <v>0</v>
      </c>
      <c r="HZ7" s="125">
        <f t="shared" si="17"/>
        <v>0</v>
      </c>
      <c r="IA7" s="125">
        <f t="shared" si="17"/>
        <v>0</v>
      </c>
      <c r="IB7" s="125">
        <f t="shared" ref="IB7:IB12" si="18">GJ107</f>
        <v>0</v>
      </c>
      <c r="IC7" s="125">
        <f t="shared" ref="IC7:IC12" si="19">GM107</f>
        <v>0</v>
      </c>
      <c r="ID7" s="125">
        <f t="shared" ref="ID7:ID12" si="20">GP107</f>
        <v>0</v>
      </c>
      <c r="IE7" s="125">
        <f t="shared" ref="IE7:IE12" si="21">GS107</f>
        <v>0</v>
      </c>
      <c r="IF7" s="167">
        <f t="shared" ref="IF7:IF12" si="22">GV107</f>
        <v>0</v>
      </c>
      <c r="IJ7" s="158"/>
      <c r="IK7" s="158"/>
      <c r="IM7" s="158"/>
      <c r="IN7" s="158"/>
      <c r="IP7" s="158"/>
      <c r="IQ7" s="158"/>
      <c r="IR7" s="158"/>
      <c r="IS7" s="158"/>
      <c r="IX7" s="158"/>
      <c r="IY7" s="158"/>
      <c r="JA7" s="158"/>
      <c r="JB7" s="158"/>
    </row>
    <row r="8" spans="1:262" s="20" customFormat="1" ht="14.1" customHeight="1">
      <c r="A8" s="199">
        <f>IF(details!A8="","",details!A8)</f>
        <v>2</v>
      </c>
      <c r="B8" s="309" t="str">
        <f>IF(details!B8="","",details!B8)</f>
        <v>OBC</v>
      </c>
      <c r="C8" s="309" t="str">
        <f>IF(details!C8="","",details!C8)</f>
        <v>B</v>
      </c>
      <c r="D8" s="114">
        <f>IF(details!D8="","",details!D8)</f>
        <v>652</v>
      </c>
      <c r="E8" s="114">
        <f>IF(details!E8="","",details!E8)</f>
        <v>8002</v>
      </c>
      <c r="F8" s="309">
        <f>IF(details!F8="","",details!F8)</f>
        <v>2036</v>
      </c>
      <c r="G8" s="509">
        <f>IF(details!G8="","",details!G8)</f>
        <v>39238</v>
      </c>
      <c r="H8" s="188" t="str">
        <f>IF(details!CK8="","",details!CK8)</f>
        <v>ikap twu] nks gtkj lkr</v>
      </c>
      <c r="I8" s="115" t="str">
        <f>IF(details!I8="","",details!I8)</f>
        <v>vt; dqekj lSuh</v>
      </c>
      <c r="J8" s="115" t="str">
        <f>IF(details!J8="","",details!J8)</f>
        <v>Jh eqds'k pUn lSuh</v>
      </c>
      <c r="K8" s="115" t="str">
        <f>IF(details!K8="","",details!K8)</f>
        <v>Jhefr xksnkojh nsoh</v>
      </c>
      <c r="L8" s="309">
        <f>IF(details!L8="","",details!L8)</f>
        <v>4</v>
      </c>
      <c r="M8" s="309">
        <f>IF(details!M8="","",details!M8)</f>
        <v>5</v>
      </c>
      <c r="N8" s="309">
        <f t="shared" ref="N8:N21" si="23">IF(AND(L8="",M8=""),"",IF(AND(L8="NA",M8="NA"),"NA",SUM(L8:M8)))</f>
        <v>9</v>
      </c>
      <c r="O8" s="309">
        <f>IF(details!N8="","",details!N8)</f>
        <v>5</v>
      </c>
      <c r="P8" s="309">
        <f>IF(details!O8="","",details!O8)</f>
        <v>5</v>
      </c>
      <c r="Q8" s="309">
        <f t="shared" ref="Q8:Q21" si="24">IF(AND(O8="",P8=""),"",IF(AND(O8="NA",P8="NA"),"NA",SUM(O8:P8)))</f>
        <v>10</v>
      </c>
      <c r="R8" s="309" t="str">
        <f>IF(details!P8="","",details!P8)</f>
        <v/>
      </c>
      <c r="S8" s="309" t="str">
        <f>IF(details!Q8="","",details!Q8)</f>
        <v/>
      </c>
      <c r="T8" s="309" t="str">
        <f t="shared" ref="T8:T21" si="25">IF(AND(R8="",S8=""),"",IF(AND(R8="NA",S8="NA"),"NA",SUM(R8:S8)))</f>
        <v/>
      </c>
      <c r="U8" s="116">
        <f t="shared" ref="U8:U21" si="26">IF(AND(N8="",Q8="",T8=""),"",IF(AND(N8="NA",Q8="NA",T8="NA"),"NA",SUM(N8,Q8,T8)))</f>
        <v>19</v>
      </c>
      <c r="V8" s="309" t="str">
        <f>IF(details!R8="","",details!R8)</f>
        <v/>
      </c>
      <c r="W8" s="309" t="str">
        <f>IF(details!S8="","",details!S8)</f>
        <v/>
      </c>
      <c r="X8" s="116" t="str">
        <f t="shared" ref="X8:X21" si="27">IF(AND(V8="",W8=""),"",IF(AND(V8="NA",W8="NA"),"NA",SUM(V8:W8)))</f>
        <v/>
      </c>
      <c r="Y8" s="117" t="str">
        <f t="shared" ref="Y8:Y71" si="28">IF(AND(U8="NA",X8="NA"),"NA",IF(X8="","",SUM(U8,X8)))</f>
        <v/>
      </c>
      <c r="Z8" s="309" t="str">
        <f>IF(details!T8="","",details!T8)</f>
        <v/>
      </c>
      <c r="AA8" s="309" t="str">
        <f>IF(details!U8="","",details!U8)</f>
        <v/>
      </c>
      <c r="AB8" s="312" t="str">
        <f t="shared" ref="AB8:AB21" si="29">IF(AND(Z8="",AA8=""),"",IF(OR(Z8="AB",AA8="AB"),"AB",IF(OR(Z8="ML",AA8="ML"),"ML",SUM(Z8:AA8))))</f>
        <v/>
      </c>
      <c r="AC8" s="114" t="str">
        <f t="shared" ref="AC8:AC21" si="30">IF(AB8="","",SUM(Y8,AB8))</f>
        <v/>
      </c>
      <c r="AD8" s="118" t="str">
        <f t="shared" ref="AD8:AD21" si="31">IF(OR(AC8="",AF8=""),"",ROUNDUP(AC8/AF8*100,0))</f>
        <v/>
      </c>
      <c r="AE8" s="313" t="str">
        <f t="shared" ref="AE8:AE21" si="32">IF(AD8="","",IF(AB8="ab",AB8,IF(AB8="ML",AB8,IF(AD8&gt;85,"A",IF(AD8&gt;70,"B",IF(AD8&gt;50,"C",IF(AD8&gt;30,"D","E")))))))</f>
        <v/>
      </c>
      <c r="AF8" s="119">
        <f t="shared" si="0"/>
        <v>200</v>
      </c>
      <c r="AG8" s="119">
        <f t="shared" ref="AG8:AG21" si="33">COUNTIF(N8,"NA")*10+COUNTIF(Q8,"NA")*10+COUNTIF(T8,"NA")*10+(COUNTIF(X8,"NA")*70)</f>
        <v>0</v>
      </c>
      <c r="AH8" s="309">
        <f>IF(details!V8="","",details!V8)</f>
        <v>5</v>
      </c>
      <c r="AI8" s="309">
        <f>IF(details!W8="","",details!W8)</f>
        <v>5</v>
      </c>
      <c r="AJ8" s="309">
        <f t="shared" ref="AJ8:AJ21" si="34">IF(AND(AH8="",AI8=""),"",IF(AND(AH8="NA",AI8="NA"),"NA",SUM(AH8:AI8)))</f>
        <v>10</v>
      </c>
      <c r="AK8" s="309">
        <f>IF(details!X8="","",details!X8)</f>
        <v>4</v>
      </c>
      <c r="AL8" s="309">
        <f>IF(details!Y8="","",details!Y8)</f>
        <v>5</v>
      </c>
      <c r="AM8" s="309">
        <f t="shared" ref="AM8:AM21" si="35">IF(AND(AK8="",AL8=""),"",IF(AND(AK8="NA",AL8="NA"),"NA",SUM(AK8:AL8)))</f>
        <v>9</v>
      </c>
      <c r="AN8" s="309" t="str">
        <f>IF(details!Z8="","",details!Z8)</f>
        <v/>
      </c>
      <c r="AO8" s="309" t="str">
        <f>IF(details!AA8="","",details!AA8)</f>
        <v/>
      </c>
      <c r="AP8" s="309" t="str">
        <f t="shared" ref="AP8:AP21" si="36">IF(AND(AN8="",AO8=""),"",IF(AND(AN8="NA",AO8="NA"),"NA",SUM(AN8:AO8)))</f>
        <v/>
      </c>
      <c r="AQ8" s="116">
        <f t="shared" ref="AQ8:AQ21" si="37">IF(AND(AJ8="",AM8="",AP8=""),"",IF(AND(AJ8="NA",AM8="NA",AP8="NA"),"NA",SUM(AJ8,AM8,AP8)))</f>
        <v>19</v>
      </c>
      <c r="AR8" s="309">
        <f>IF(details!AB8="","",details!AB8)</f>
        <v>39</v>
      </c>
      <c r="AS8" s="309">
        <f>IF(details!AC8="","",details!AC8)</f>
        <v>20</v>
      </c>
      <c r="AT8" s="116">
        <f t="shared" ref="AT8:AT21" si="38">IF(AND(AR8="",AS8=""),"",IF(AND(AR8="NA",AS8="NA"),"NA",SUM(AR8:AS8)))</f>
        <v>59</v>
      </c>
      <c r="AU8" s="117">
        <f t="shared" ref="AU8:AU71" si="39">IF(AND(AQ8="NA",AT8="NA"),"NA",IF(AT8="","",SUM(AQ8,AT8)))</f>
        <v>78</v>
      </c>
      <c r="AV8" s="309" t="str">
        <f>IF(details!AD8="","",details!AD8)</f>
        <v/>
      </c>
      <c r="AW8" s="309" t="str">
        <f>IF(details!AE8="","",details!AE8)</f>
        <v/>
      </c>
      <c r="AX8" s="312" t="str">
        <f t="shared" ref="AX8:AX21" si="40">IF(AND(AV8="",AW8=""),"",IF(OR(AV8="AB",AW8="AB"),"AB",IF(OR(AV8="ML",AW8="ML"),"ML",SUM(AV8:AW8))))</f>
        <v/>
      </c>
      <c r="AY8" s="114" t="str">
        <f t="shared" ref="AY8:AY21" si="41">IF(AX8="","",SUM(AU8,AX8))</f>
        <v/>
      </c>
      <c r="AZ8" s="118" t="str">
        <f t="shared" ref="AZ8:AZ21" si="42">IF(OR(AY8="",BB8=""),"",ROUNDUP(AY8/BB8*100,0))</f>
        <v/>
      </c>
      <c r="BA8" s="313" t="str">
        <f t="shared" ref="BA8:BA21" si="43">IF(AZ8="","",IF(AX8="ab",AX8,IF(AX8="ML",AX8,IF(AZ8&gt;85,"A",IF(AZ8&gt;70,"B",IF(AZ8&gt;50,"C",IF(AZ8&gt;30,"D","E")))))))</f>
        <v/>
      </c>
      <c r="BB8" s="119">
        <f t="shared" si="1"/>
        <v>200</v>
      </c>
      <c r="BC8" s="119">
        <f t="shared" ref="BC8:BC21" si="44">COUNTIF(AJ8,"NA")*10+COUNTIF(AM8,"NA")*10+COUNTIF(AP8,"NA")*10+(COUNTIF(AT8,"NA")*70)</f>
        <v>0</v>
      </c>
      <c r="BD8" s="101" t="str">
        <f>IF(D8="","",details!AF8)</f>
        <v>s</v>
      </c>
      <c r="BE8" s="309">
        <f>IF(details!AG8="","",details!AG8)</f>
        <v>5</v>
      </c>
      <c r="BF8" s="309">
        <f>IF(details!AH8="","",details!AH8)</f>
        <v>5</v>
      </c>
      <c r="BG8" s="309">
        <f t="shared" ref="BG8:BG21" si="45">IF(AND(BE8="",BF8=""),"",IF(AND(BE8="NA",BF8="NA"),"NA",SUM(BE8:BF8)))</f>
        <v>10</v>
      </c>
      <c r="BH8" s="309">
        <f>IF(details!AI8="","",details!AI8)</f>
        <v>4</v>
      </c>
      <c r="BI8" s="309">
        <f>IF(details!AJ8="","",details!AJ8)</f>
        <v>5</v>
      </c>
      <c r="BJ8" s="309">
        <f t="shared" ref="BJ8:BJ21" si="46">IF(AND(BH8="",BI8=""),"",IF(AND(BH8="NA",BI8="NA"),"NA",SUM(BH8:BI8)))</f>
        <v>9</v>
      </c>
      <c r="BK8" s="309" t="str">
        <f>IF(details!AK8="","",details!AK8)</f>
        <v/>
      </c>
      <c r="BL8" s="309" t="str">
        <f>IF(details!AL8="","",details!AL8)</f>
        <v/>
      </c>
      <c r="BM8" s="309" t="str">
        <f t="shared" ref="BM8:BM21" si="47">IF(AND(BK8="",BL8=""),"",IF(AND(BK8="NA",BL8="NA"),"NA",SUM(BK8:BL8)))</f>
        <v/>
      </c>
      <c r="BN8" s="116">
        <f t="shared" ref="BN8:BN21" si="48">IF(AND(BG8="",BJ8="",BM8=""),"",IF(AND(BG8="NA",BJ8="NA",BM8="NA"),"NA",SUM(BG8,BJ8,BM8)))</f>
        <v>19</v>
      </c>
      <c r="BO8" s="309" t="str">
        <f>IF(details!AM8="","",details!AM8)</f>
        <v/>
      </c>
      <c r="BP8" s="309" t="str">
        <f>IF(details!AN8="","",details!AN8)</f>
        <v/>
      </c>
      <c r="BQ8" s="116" t="str">
        <f t="shared" ref="BQ8:BQ21" si="49">IF(AND(BO8="",BP8=""),"",IF(AND(BO8="NA",BP8="NA"),"NA",SUM(BO8:BP8)))</f>
        <v/>
      </c>
      <c r="BR8" s="117" t="str">
        <f t="shared" ref="BR8:BR71" si="50">IF(AND(BN8="NA",BQ8="NA"),"NA",IF(BQ8="","",SUM(BN8,BQ8)))</f>
        <v/>
      </c>
      <c r="BS8" s="309" t="str">
        <f>IF(details!AO8="","",details!AO8)</f>
        <v/>
      </c>
      <c r="BT8" s="309" t="str">
        <f>IF(details!AP8="","",details!AP8)</f>
        <v/>
      </c>
      <c r="BU8" s="312" t="str">
        <f t="shared" ref="BU8:BU21" si="51">IF(AND(BS8="",BT8=""),"",IF(OR(BS8="AB",BT8="AB"),"AB",IF(OR(BS8="ML",BT8="ML"),"ML",SUM(BS8:BT8))))</f>
        <v/>
      </c>
      <c r="BV8" s="114" t="str">
        <f t="shared" ref="BV8:BV21" si="52">IF(BU8="","",SUM(BR8,BU8))</f>
        <v/>
      </c>
      <c r="BW8" s="118" t="str">
        <f t="shared" ref="BW8:BW21" si="53">IF(OR(BV8="",BY8=""),"",ROUNDUP(BV8/BY8*100,0))</f>
        <v/>
      </c>
      <c r="BX8" s="313" t="str">
        <f t="shared" ref="BX8:BX21" si="54">IF(BW8="","",IF(BU8="ab",BU8,IF(BU8="ML",BU8,IF(BW8&gt;85,"A",IF(BW8&gt;70,"B",IF(BW8&gt;50,"C",IF(BW8&gt;30,"D","E")))))))</f>
        <v/>
      </c>
      <c r="BY8" s="119">
        <f t="shared" si="2"/>
        <v>200</v>
      </c>
      <c r="BZ8" s="119">
        <f t="shared" ref="BZ8:BZ21" si="55">COUNTIF(BG8,"NA")*10+COUNTIF(BJ8,"NA")*10+COUNTIF(BM8,"NA")*10+(COUNTIF(BQ8,"NA")*70)</f>
        <v>0</v>
      </c>
      <c r="CA8" s="309">
        <f>IF(details!AQ8="","",details!AQ8)</f>
        <v>3</v>
      </c>
      <c r="CB8" s="309">
        <f>IF(details!AR8="","",details!AR8)</f>
        <v>5</v>
      </c>
      <c r="CC8" s="309">
        <f t="shared" ref="CC8:CC21" si="56">IF(AND(CA8="",CB8=""),"",IF(AND(CA8="NA",CB8="NA"),"NA",SUM(CA8:CB8)))</f>
        <v>8</v>
      </c>
      <c r="CD8" s="309" t="str">
        <f>IF(details!AS8="","",details!AS8)</f>
        <v/>
      </c>
      <c r="CE8" s="309" t="str">
        <f>IF(details!AT8="","",details!AT8)</f>
        <v/>
      </c>
      <c r="CF8" s="309" t="str">
        <f t="shared" ref="CF8:CF21" si="57">IF(AND(CD8="",CE8=""),"",IF(AND(CD8="NA",CE8="NA"),"NA",SUM(CD8:CE8)))</f>
        <v/>
      </c>
      <c r="CG8" s="309" t="str">
        <f>IF(details!AU8="","",details!AU8)</f>
        <v/>
      </c>
      <c r="CH8" s="309" t="str">
        <f>IF(details!AV8="","",details!AV8)</f>
        <v/>
      </c>
      <c r="CI8" s="309" t="str">
        <f t="shared" ref="CI8:CI21" si="58">IF(AND(CG8="",CH8=""),"",IF(AND(CG8="NA",CH8="NA"),"NA",SUM(CG8:CH8)))</f>
        <v/>
      </c>
      <c r="CJ8" s="116">
        <f t="shared" ref="CJ8:CJ21" si="59">IF(AND(CC8="",CF8="",CI8=""),"",IF(AND(CC8="NA",CF8="NA",CI8="NA"),"NA",SUM(CC8,CF8,CI8)))</f>
        <v>8</v>
      </c>
      <c r="CK8" s="309">
        <f>IF(details!AW8="","",details!AW8)</f>
        <v>22</v>
      </c>
      <c r="CL8" s="309">
        <f>IF(details!AX8="","",details!AX8)</f>
        <v>20</v>
      </c>
      <c r="CM8" s="116">
        <f t="shared" ref="CM8:CM21" si="60">IF(AND(CK8="",CL8=""),"",IF(AND(CK8="NA",CL8="NA"),"NA",SUM(CK8:CL8)))</f>
        <v>42</v>
      </c>
      <c r="CN8" s="117">
        <f t="shared" ref="CN8:CN71" si="61">IF(AND(CJ8="NA",CM8="NA"),"NA",IF(CM8="","",SUM(CJ8,CM8)))</f>
        <v>50</v>
      </c>
      <c r="CO8" s="309" t="str">
        <f>IF(details!AY8="","",details!AY8)</f>
        <v/>
      </c>
      <c r="CP8" s="309" t="str">
        <f>IF(details!AZ8="","",details!AZ8)</f>
        <v/>
      </c>
      <c r="CQ8" s="312" t="str">
        <f t="shared" ref="CQ8:CQ21" si="62">IF(AND(CO8="",CP8=""),"",IF(OR(CO8="AB",CP8="AB"),"AB",IF(OR(CO8="ML",CP8="ML"),"ML",SUM(CO8:CP8))))</f>
        <v/>
      </c>
      <c r="CR8" s="114" t="str">
        <f t="shared" ref="CR8:CR21" si="63">IF(CQ8="","",SUM(CN8,CQ8))</f>
        <v/>
      </c>
      <c r="CS8" s="118" t="str">
        <f t="shared" ref="CS8:CS21" si="64">IF(OR(CR8="",CU8=""),"",ROUNDUP(CR8/CU8*100,0))</f>
        <v/>
      </c>
      <c r="CT8" s="313" t="str">
        <f t="shared" ref="CT8:CT21" si="65">IF(CS8="","",IF(CQ8="ab",CQ8,IF(CQ8="ML",CQ8,IF(CS8&gt;85,"A",IF(CS8&gt;70,"B",IF(CS8&gt;50,"C",IF(CS8&gt;30,"D","E")))))))</f>
        <v/>
      </c>
      <c r="CU8" s="119">
        <f t="shared" si="3"/>
        <v>200</v>
      </c>
      <c r="CV8" s="119">
        <f t="shared" ref="CV8:CV21" si="66">COUNTIF(CC8,"NA")*10+COUNTIF(CF8,"NA")*10+COUNTIF(CI8,"NA")*10+(COUNTIF(CM8,"NA")*70)</f>
        <v>0</v>
      </c>
      <c r="CW8" s="309" t="str">
        <f>IF(details!BA8="","",details!BA8)</f>
        <v/>
      </c>
      <c r="CX8" s="309" t="str">
        <f>IF(details!BB8="","",details!BB8)</f>
        <v/>
      </c>
      <c r="CY8" s="309" t="str">
        <f t="shared" ref="CY8:CY21" si="67">IF(AND(CW8="",CX8=""),"",IF(AND(CW8="NA",CX8="NA"),"NA",SUM(CW8:CX8)))</f>
        <v/>
      </c>
      <c r="CZ8" s="309">
        <f>IF(details!BC8="","",details!BC8)</f>
        <v>2</v>
      </c>
      <c r="DA8" s="309">
        <f>IF(details!BD8="","",details!BD8)</f>
        <v>5</v>
      </c>
      <c r="DB8" s="309">
        <f t="shared" ref="DB8:DB21" si="68">IF(AND(CZ8="",DA8=""),"",IF(AND(CZ8="NA",DA8="NA"),"NA",SUM(CZ8:DA8)))</f>
        <v>7</v>
      </c>
      <c r="DC8" s="309" t="str">
        <f>IF(details!BE8="","",details!BE8)</f>
        <v/>
      </c>
      <c r="DD8" s="309" t="str">
        <f>IF(details!BF8="","",details!BF8)</f>
        <v/>
      </c>
      <c r="DE8" s="309" t="str">
        <f t="shared" ref="DE8:DE21" si="69">IF(AND(DC8="",DD8=""),"",IF(AND(DC8="NA",DD8="NA"),"NA",SUM(DC8:DD8)))</f>
        <v/>
      </c>
      <c r="DF8" s="116">
        <f t="shared" ref="DF8:DF21" si="70">IF(AND(CY8="",DB8="",DE8=""),"",IF(AND(CY8="NA",DB8="NA",DE8="NA"),"NA",SUM(CY8,DB8,DE8)))</f>
        <v>7</v>
      </c>
      <c r="DG8" s="309">
        <f>IF(details!BG8="","",details!BG8)</f>
        <v>38</v>
      </c>
      <c r="DH8" s="309">
        <f>IF(details!BH8="","",details!BH8)</f>
        <v>18</v>
      </c>
      <c r="DI8" s="116">
        <f t="shared" ref="DI8:DI21" si="71">IF(AND(DG8="",DH8=""),"",IF(AND(DG8="NA",DH8="NA"),"NA",SUM(DG8:DH8)))</f>
        <v>56</v>
      </c>
      <c r="DJ8" s="117">
        <f t="shared" ref="DJ8:DJ71" si="72">IF(AND(DF8="NA",DI8="NA"),"NA",IF(DI8="","",SUM(DF8,DI8)))</f>
        <v>63</v>
      </c>
      <c r="DK8" s="309" t="str">
        <f>IF(details!BI8="","",details!BI8)</f>
        <v/>
      </c>
      <c r="DL8" s="309" t="str">
        <f>IF(details!BJ8="","",details!BJ8)</f>
        <v/>
      </c>
      <c r="DM8" s="312" t="str">
        <f t="shared" ref="DM8:DM21" si="73">IF(AND(DK8="",DL8=""),"",IF(OR(DK8="AB",DL8="AB"),"AB",IF(OR(DK8="ML",DL8="ML"),"ML",SUM(DK8:DL8))))</f>
        <v/>
      </c>
      <c r="DN8" s="114" t="str">
        <f t="shared" ref="DN8:DN21" si="74">IF(DM8="","",SUM(DJ8,DM8))</f>
        <v/>
      </c>
      <c r="DO8" s="118" t="str">
        <f t="shared" ref="DO8:DO21" si="75">IF(OR(DN8="",DQ8=""),"",ROUNDUP(DN8/DQ8*100,0))</f>
        <v/>
      </c>
      <c r="DP8" s="313" t="str">
        <f t="shared" ref="DP8:DP21" si="76">IF(DO8="","",IF(DM8="ab",DM8,IF(DM8="ML",DM8,IF(DO8&gt;85,"A",IF(DO8&gt;70,"B",IF(DO8&gt;50,"C",IF(DO8&gt;30,"D","E")))))))</f>
        <v/>
      </c>
      <c r="DQ8" s="119">
        <f t="shared" si="4"/>
        <v>200</v>
      </c>
      <c r="DR8" s="119">
        <f t="shared" ref="DR8:DR21" si="77">COUNTIF(CY8,"NA")*10+COUNTIF(DB8,"NA")*10+COUNTIF(DE8,"NA")*10+(COUNTIF(DI8,"NA")*70)</f>
        <v>0</v>
      </c>
      <c r="DS8" s="309">
        <f>IF(details!BK8="","",details!BK8)</f>
        <v>5</v>
      </c>
      <c r="DT8" s="309">
        <f>IF(details!BL8="","",details!BL8)</f>
        <v>5</v>
      </c>
      <c r="DU8" s="309">
        <f t="shared" ref="DU8:DU21" si="78">IF(AND(DS8="",DT8=""),"",IF(AND(DS8="NA",DT8="NA"),"NA",SUM(DS8:DT8)))</f>
        <v>10</v>
      </c>
      <c r="DV8" s="309">
        <f>IF(details!BM8="","",details!BM8)</f>
        <v>5</v>
      </c>
      <c r="DW8" s="309">
        <f>IF(details!BN8="","",details!BN8)</f>
        <v>5</v>
      </c>
      <c r="DX8" s="309">
        <f t="shared" ref="DX8:DX21" si="79">IF(AND(DV8="",DW8=""),"",IF(AND(DV8="NA",DW8="NA"),"NA",SUM(DV8:DW8)))</f>
        <v>10</v>
      </c>
      <c r="DY8" s="309" t="str">
        <f>IF(details!BO8="","",details!BO8)</f>
        <v/>
      </c>
      <c r="DZ8" s="309" t="str">
        <f>IF(details!BP8="","",details!BP8)</f>
        <v/>
      </c>
      <c r="EA8" s="309" t="str">
        <f t="shared" ref="EA8:EA21" si="80">IF(AND(DY8="",DZ8=""),"",IF(AND(DY8="NA",DZ8="NA"),"NA",SUM(DY8:DZ8)))</f>
        <v/>
      </c>
      <c r="EB8" s="116">
        <f t="shared" ref="EB8:EB21" si="81">IF(AND(DU8="",DX8="",EA8=""),"",IF(AND(DU8="NA",DX8="NA",EA8="NA"),"NA",SUM(DU8,DX8,EA8)))</f>
        <v>20</v>
      </c>
      <c r="EC8" s="309">
        <f>IF(details!BQ8="","",details!BQ8)</f>
        <v>50</v>
      </c>
      <c r="ED8" s="309">
        <f>IF(details!BR8="","",details!BR8)</f>
        <v>20</v>
      </c>
      <c r="EE8" s="116">
        <f t="shared" ref="EE8:EE21" si="82">IF(AND(EC8="",ED8=""),"",IF(AND(EC8="NA",ED8="NA"),"NA",SUM(EC8:ED8)))</f>
        <v>70</v>
      </c>
      <c r="EF8" s="117">
        <f t="shared" ref="EF8:EF71" si="83">IF(AND(EB8="NA",EE8="NA"),"NA",IF(EE8="","",SUM(EB8,EE8)))</f>
        <v>90</v>
      </c>
      <c r="EG8" s="309" t="str">
        <f>IF(details!BS8="","",details!BS8)</f>
        <v/>
      </c>
      <c r="EH8" s="309" t="str">
        <f>IF(details!BT8="","",details!BT8)</f>
        <v/>
      </c>
      <c r="EI8" s="312" t="str">
        <f t="shared" ref="EI8:EI21" si="84">IF(AND(EG8="",EH8=""),"",IF(OR(EG8="AB",EH8="AB"),"AB",IF(OR(EG8="ML",EH8="ML"),"ML",SUM(EG8:EH8))))</f>
        <v/>
      </c>
      <c r="EJ8" s="114" t="str">
        <f t="shared" ref="EJ8:EJ21" si="85">IF(EI8="","",SUM(EF8,EI8))</f>
        <v/>
      </c>
      <c r="EK8" s="118" t="str">
        <f t="shared" ref="EK8:EK21" si="86">IF(OR(EJ8="",EM8=""),"",ROUNDUP(EJ8/EM8*100,0))</f>
        <v/>
      </c>
      <c r="EL8" s="313" t="str">
        <f t="shared" ref="EL8:EL21" si="87">IF(EK8="","",IF(EI8="ab",EI8,IF(EI8="ML",EI8,IF(EK8&gt;85,"A",IF(EK8&gt;70,"B",IF(EK8&gt;50,"C",IF(EK8&gt;30,"D","E")))))))</f>
        <v/>
      </c>
      <c r="EM8" s="119">
        <f t="shared" si="5"/>
        <v>200</v>
      </c>
      <c r="EN8" s="119">
        <f t="shared" ref="EN8:EN21" si="88">COUNTIF(DU8,"NA")*10+COUNTIF(DX8,"NA")*10+COUNTIF(EA8,"NA")*10+(COUNTIF(EE8,"NA")*70)</f>
        <v>0</v>
      </c>
      <c r="EO8" s="309" t="str">
        <f>IF(details!BU8="","",details!BU8)</f>
        <v/>
      </c>
      <c r="EP8" s="309" t="str">
        <f>IF(details!BV8="","",details!BV8)</f>
        <v/>
      </c>
      <c r="EQ8" s="309" t="str">
        <f>IF(details!BW8="","",details!BW8)</f>
        <v/>
      </c>
      <c r="ER8" s="309" t="str">
        <f>IF(details!BX8="","",details!BX8)</f>
        <v/>
      </c>
      <c r="ES8" s="309" t="str">
        <f>IF(details!BY8="","",details!BY8)</f>
        <v/>
      </c>
      <c r="ET8" s="313" t="str">
        <f t="shared" ref="ET8:ET71" si="89">IF(EW8="","",IF(ES8="","",IF(AND(EO8="AB",EP8="AB",EQ8="AB",ER8="AB",ES8="AB"),"AB",IF(AND(EO8="NA",EP8="NA",EQ8="NA",ER8="NA",ES8="NA"),"NA",SUM(EO8:ES8)))))</f>
        <v/>
      </c>
      <c r="EU8" s="313" t="str">
        <f t="shared" ref="EU8:EU71" si="90">IF(OR(ET8="",EW8=""),"",IF(ET8="AB","",ROUNDUP(ET8/EW8*100,0)))</f>
        <v/>
      </c>
      <c r="EV8" s="313" t="str">
        <f t="shared" ref="EV8:EV21" si="91">IF(EU8="","",IF(EU8&gt;85,"A",IF(EU8&gt;70,"B",IF(EU8&gt;50,"C",IF(EU8&gt;30,"D","E")))))</f>
        <v/>
      </c>
      <c r="EW8" s="119">
        <f t="shared" si="7"/>
        <v>100</v>
      </c>
      <c r="EX8" s="119">
        <f t="shared" ref="EX8:EX21" si="92">COUNTIF(EO8:ER8,"NA")*20</f>
        <v>0</v>
      </c>
      <c r="EY8" s="309" t="str">
        <f>IF(details!BZ8="","",details!BZ8)</f>
        <v/>
      </c>
      <c r="EZ8" s="309" t="str">
        <f>IF(details!CA8="","",details!CA8)</f>
        <v/>
      </c>
      <c r="FA8" s="309" t="str">
        <f>IF(details!CB8="","",details!CB8)</f>
        <v/>
      </c>
      <c r="FB8" s="309" t="str">
        <f>IF(details!CC8="","",details!CC8)</f>
        <v/>
      </c>
      <c r="FC8" s="309" t="str">
        <f>IF(details!CD8="","",details!CD8)</f>
        <v/>
      </c>
      <c r="FD8" s="313" t="str">
        <f t="shared" ref="FD8:FD71" si="93">IF(FG8="","",IF(FC8="","",IF(AND(EY8="AB",EZ8="AB",FA8="AB",FB8="AB",FC8="AB"),"AB",IF(AND(EY8="NA",EZ8="NA",FA8="NA",FB8="NA",FC8="NA"),"NA",SUM(EY8:FC8)))))</f>
        <v/>
      </c>
      <c r="FE8" s="313" t="str">
        <f t="shared" ref="FE8:FE71" si="94">IF(OR(FD8="",FG8=""),"",IF(FD8="AB","",ROUNDUP(FD8/FG8*100,0)))</f>
        <v/>
      </c>
      <c r="FF8" s="313" t="str">
        <f t="shared" ref="FF8:FF21" si="95">IF(FE8="","",IF(FE8&gt;85,"A",IF(FE8&gt;70,"B",IF(FE8&gt;50,"C",IF(FE8&gt;30,"D","E")))))</f>
        <v/>
      </c>
      <c r="FG8" s="119">
        <f t="shared" si="10"/>
        <v>100</v>
      </c>
      <c r="FH8" s="119">
        <f t="shared" ref="FH8:FH21" si="96">COUNTIF(EY8:FB8,"NA")*20</f>
        <v>0</v>
      </c>
      <c r="FI8" s="309" t="str">
        <f>IF(details!CE8="","",details!CE8)</f>
        <v/>
      </c>
      <c r="FJ8" s="309" t="str">
        <f>IF(details!CF8="","",details!CF8)</f>
        <v/>
      </c>
      <c r="FK8" s="309" t="str">
        <f>IF(details!CG8="","",details!CG8)</f>
        <v/>
      </c>
      <c r="FL8" s="309" t="str">
        <f>IF(details!CH8="","",details!CH8)</f>
        <v/>
      </c>
      <c r="FM8" s="309" t="str">
        <f>IF(details!CI8="","",details!CI8)</f>
        <v/>
      </c>
      <c r="FN8" s="313" t="str">
        <f t="shared" ref="FN8:FN71" si="97">IF(FQ8="","",IF(FM8="","",IF(AND(FI8="AB",FJ8="AB",FK8="AB",FL8="AB",FM8="AB"),"AB",IF(AND(FI8="NA",FJ8="NA",FK8="NA",FL8="NA",FM8="NA"),"NA",SUM(FI8:FM8)))))</f>
        <v/>
      </c>
      <c r="FO8" s="313" t="str">
        <f t="shared" ref="FO8:FO71" si="98">IF(OR(FN8="",FQ8=""),"",IF(FN8="AB","",ROUNDUP(FN8/FQ8*100,0)))</f>
        <v/>
      </c>
      <c r="FP8" s="313" t="str">
        <f t="shared" ref="FP8:FP21" si="99">IF(FO8="","",IF(FO8&gt;85,"A",IF(FO8&gt;70,"B",IF(FO8&gt;50,"C",IF(FO8&gt;30,"D","E")))))</f>
        <v/>
      </c>
      <c r="FQ8" s="119">
        <f t="shared" si="13"/>
        <v>100</v>
      </c>
      <c r="FR8" s="270">
        <f t="shared" ref="FR8:FR21" si="100">COUNTIF(FI8:FL8,"NA")*20</f>
        <v>0</v>
      </c>
      <c r="FS8" s="277">
        <f t="shared" ref="FS8:FS21" si="101">AF8</f>
        <v>200</v>
      </c>
      <c r="FT8" s="306" t="str">
        <f t="shared" ref="FT8:FT21" si="102">AC8</f>
        <v/>
      </c>
      <c r="FU8" s="306" t="str">
        <f t="shared" ref="FU8:FU21" si="103">AE8</f>
        <v/>
      </c>
      <c r="FV8" s="306">
        <f t="shared" ref="FV8:FV21" si="104">BB8</f>
        <v>200</v>
      </c>
      <c r="FW8" s="306" t="str">
        <f t="shared" ref="FW8:FW21" si="105">AY8</f>
        <v/>
      </c>
      <c r="FX8" s="306" t="str">
        <f t="shared" ref="FX8:FX21" si="106">BA8</f>
        <v/>
      </c>
      <c r="FY8" s="306">
        <f t="shared" ref="FY8:FY21" si="107">BY8</f>
        <v>200</v>
      </c>
      <c r="FZ8" s="120" t="str">
        <f t="shared" ref="FZ8:FZ21" si="108">BV8</f>
        <v/>
      </c>
      <c r="GA8" s="120" t="str">
        <f t="shared" ref="GA8:GA21" si="109">BX8</f>
        <v/>
      </c>
      <c r="GB8" s="306" t="str">
        <f t="shared" ref="GB8:GB71" si="110">IF($BD8="s",GA8,"")</f>
        <v/>
      </c>
      <c r="GC8" s="306" t="str">
        <f t="shared" ref="GC8:GC21" si="111">IF($BD8="u",GA8,"")</f>
        <v/>
      </c>
      <c r="GD8" s="306" t="str">
        <f t="shared" ref="GD8:GD21" si="112">IF($BD8="g",GA8,"")</f>
        <v/>
      </c>
      <c r="GE8" s="306" t="str">
        <f t="shared" ref="GE8:GE21" si="113">IF($BD8="p",GA8,"")</f>
        <v/>
      </c>
      <c r="GF8" s="306" t="str">
        <f t="shared" ref="GF8:GF21" si="114">IF($BD8="sd",GA8,"")</f>
        <v/>
      </c>
      <c r="GG8" s="306">
        <f t="shared" ref="GG8:GG21" si="115">CU8</f>
        <v>200</v>
      </c>
      <c r="GH8" s="306" t="str">
        <f t="shared" ref="GH8:GH21" si="116">CR8</f>
        <v/>
      </c>
      <c r="GI8" s="306" t="str">
        <f t="shared" ref="GI8:GI21" si="117">CT8</f>
        <v/>
      </c>
      <c r="GJ8" s="306">
        <f t="shared" ref="GJ8:GJ21" si="118">DQ8</f>
        <v>200</v>
      </c>
      <c r="GK8" s="306" t="str">
        <f t="shared" ref="GK8:GK21" si="119">DN8</f>
        <v/>
      </c>
      <c r="GL8" s="306" t="str">
        <f t="shared" ref="GL8:GL21" si="120">DP8</f>
        <v/>
      </c>
      <c r="GM8" s="306">
        <f t="shared" ref="GM8:GM21" si="121">EM8</f>
        <v>200</v>
      </c>
      <c r="GN8" s="306" t="str">
        <f t="shared" ref="GN8:GN21" si="122">EJ8</f>
        <v/>
      </c>
      <c r="GO8" s="306" t="str">
        <f t="shared" ref="GO8:GO21" si="123">EL8</f>
        <v/>
      </c>
      <c r="GP8" s="306">
        <f t="shared" ref="GP8:GP21" si="124">EW8</f>
        <v>100</v>
      </c>
      <c r="GQ8" s="306" t="str">
        <f t="shared" ref="GQ8:GQ21" si="125">ET8</f>
        <v/>
      </c>
      <c r="GR8" s="306" t="str">
        <f t="shared" ref="GR8:GR21" si="126">EV8</f>
        <v/>
      </c>
      <c r="GS8" s="121">
        <f t="shared" ref="GS8:GS21" si="127">FG8</f>
        <v>100</v>
      </c>
      <c r="GT8" s="121" t="str">
        <f t="shared" ref="GT8:GT21" si="128">FD8</f>
        <v/>
      </c>
      <c r="GU8" s="121" t="str">
        <f t="shared" ref="GU8:GU21" si="129">FF8</f>
        <v/>
      </c>
      <c r="GV8" s="121">
        <f t="shared" ref="GV8:GV21" si="130">FQ8</f>
        <v>100</v>
      </c>
      <c r="GW8" s="121" t="str">
        <f t="shared" ref="GW8:GW21" si="131">FN8</f>
        <v/>
      </c>
      <c r="GX8" s="121" t="str">
        <f t="shared" ref="GX8:GX21" si="132">FP8</f>
        <v/>
      </c>
      <c r="GY8" s="269">
        <f t="shared" ref="GY8:GY21" si="133">COUNTIF(FU8:GX8,"AB")</f>
        <v>0</v>
      </c>
      <c r="GZ8" s="269">
        <f t="shared" ref="GZ8:GZ21" si="134">COUNTIF(FU8:GX8,"ML")</f>
        <v>0</v>
      </c>
      <c r="HA8" s="269">
        <f t="shared" ref="HA8:HA21" si="135">COUNTBLANK(FS8:GX8)</f>
        <v>23</v>
      </c>
      <c r="HB8" s="269">
        <f t="shared" ref="HB8:HB21" si="136">COUNTIF(FU8:GX8,"E")</f>
        <v>0</v>
      </c>
      <c r="HC8" s="310" t="str">
        <f t="shared" si="15"/>
        <v/>
      </c>
      <c r="HD8" s="278">
        <f t="shared" ref="HD8:HD21" si="137">IF(OR(FS8="",FV8="",FY8="",GG8="",GJ8="",GM8=""),"",SUM(FS8,FV8,FY8,GG8,GJ8,GM8))</f>
        <v>1200</v>
      </c>
      <c r="HE8" s="278" t="str">
        <f t="shared" ref="HE8:HE21" si="138">IF(OR(FT8="",FW8="",FZ8="",GH8="",GK8="",GN8=""),"",SUM(FT8,FW8,FZ8,GH8,GK8,GN8))</f>
        <v/>
      </c>
      <c r="HF8" s="279" t="str">
        <f t="shared" ref="HF8:HF21" si="139">IF(OR(HE8="",HD8=""),"",HE8/HD8*100)</f>
        <v/>
      </c>
      <c r="HG8" s="297" t="str">
        <f t="shared" ref="HG8:HG21" si="140">IF(HC8="mRrh.kZ",HF8,"")</f>
        <v/>
      </c>
      <c r="HH8" s="298" t="str">
        <f t="shared" ref="HH8:HH71" si="141">IF(HG8="","",SUMPRODUCT((HG8&lt;HG$7:HG$106)/COUNTIF(HG$7:HG$106,HG$7:HG$106)))</f>
        <v/>
      </c>
      <c r="HI8" s="114" t="str">
        <f t="shared" ref="HI8:HI71" si="142">IF(OR(HF8="",HC8&lt;&gt;"MRrh.kZ"),"",IF(HF8&gt;85,"A",IF(HF8&gt;70,"B",IF(HF8&gt;50,"C",IF(HF8&gt;30,"D","E")))))</f>
        <v/>
      </c>
      <c r="HJ8" s="274" t="str">
        <f>details!EH8</f>
        <v/>
      </c>
      <c r="HK8" s="195" t="str">
        <f>details!EI8</f>
        <v/>
      </c>
      <c r="HL8" s="304" t="str">
        <f t="shared" ref="HL8:HL21" si="143">IF(OR(HJ8="",HK8=""),"",HK8/HJ8*100)</f>
        <v/>
      </c>
      <c r="HM8" s="201" t="str">
        <f>IF(details!CJ8="","",details!CJ8)</f>
        <v/>
      </c>
      <c r="HR8" s="284" t="str">
        <f t="shared" ref="HR8:HR12" si="144">HC108</f>
        <v>grade 'A'</v>
      </c>
      <c r="HS8" s="125">
        <f t="shared" si="16"/>
        <v>0</v>
      </c>
      <c r="HT8" s="125">
        <f t="shared" si="16"/>
        <v>0</v>
      </c>
      <c r="HU8" s="125">
        <f t="shared" ref="HU8:HU12" si="145">FY108</f>
        <v>0</v>
      </c>
      <c r="HV8" s="125">
        <f t="shared" si="17"/>
        <v>0</v>
      </c>
      <c r="HW8" s="125">
        <f t="shared" si="17"/>
        <v>0</v>
      </c>
      <c r="HX8" s="125">
        <f t="shared" si="17"/>
        <v>0</v>
      </c>
      <c r="HY8" s="125">
        <f t="shared" si="17"/>
        <v>0</v>
      </c>
      <c r="HZ8" s="125">
        <f t="shared" si="17"/>
        <v>0</v>
      </c>
      <c r="IA8" s="125">
        <f t="shared" si="17"/>
        <v>0</v>
      </c>
      <c r="IB8" s="125">
        <f t="shared" si="18"/>
        <v>0</v>
      </c>
      <c r="IC8" s="125">
        <f t="shared" si="19"/>
        <v>0</v>
      </c>
      <c r="ID8" s="125">
        <f t="shared" si="20"/>
        <v>0</v>
      </c>
      <c r="IE8" s="125">
        <f t="shared" si="21"/>
        <v>0</v>
      </c>
      <c r="IF8" s="167">
        <f t="shared" si="22"/>
        <v>0</v>
      </c>
      <c r="IJ8" s="158"/>
      <c r="IK8" s="158"/>
      <c r="IM8" s="158"/>
      <c r="IN8" s="158"/>
      <c r="IP8" s="158"/>
      <c r="IQ8" s="158"/>
      <c r="IR8" s="158"/>
      <c r="IS8" s="158"/>
      <c r="IX8" s="158"/>
      <c r="IY8" s="158"/>
      <c r="JA8" s="158"/>
      <c r="JB8" s="158"/>
    </row>
    <row r="9" spans="1:262" s="20" customFormat="1" ht="14.1" customHeight="1">
      <c r="A9" s="199">
        <f>IF(details!A9="","",details!A9)</f>
        <v>3</v>
      </c>
      <c r="B9" s="309" t="str">
        <f>IF(details!B9="","",details!B9)</f>
        <v>SC</v>
      </c>
      <c r="C9" s="309" t="str">
        <f>IF(details!C9="","",details!C9)</f>
        <v>B</v>
      </c>
      <c r="D9" s="114">
        <f>IF(details!D9="","",details!D9)</f>
        <v>653</v>
      </c>
      <c r="E9" s="114" t="str">
        <f>IF(details!E9="","",details!E9)</f>
        <v/>
      </c>
      <c r="F9" s="309">
        <f>IF(details!F9="","",details!F9)</f>
        <v>1995</v>
      </c>
      <c r="G9" s="509">
        <f>IF(details!G9="","",details!G9)</f>
        <v>38880</v>
      </c>
      <c r="H9" s="188" t="str">
        <f>IF(details!CK9="","",details!CK9)</f>
        <v>ckjg twu] nks gtkj N%</v>
      </c>
      <c r="I9" s="115" t="str">
        <f>IF(details!I9="","",details!I9)</f>
        <v>vfHkus'k dqekj cSjok</v>
      </c>
      <c r="J9" s="115" t="str">
        <f>IF(details!J9="","",details!J9)</f>
        <v>Jh ccyq jke cSjok</v>
      </c>
      <c r="K9" s="115" t="str">
        <f>IF(details!K9="","",details!K9)</f>
        <v>Jhefr lqfurk nsoh</v>
      </c>
      <c r="L9" s="309">
        <f>IF(details!L9="","",details!L9)</f>
        <v>5</v>
      </c>
      <c r="M9" s="309">
        <f>IF(details!M9="","",details!M9)</f>
        <v>5</v>
      </c>
      <c r="N9" s="309">
        <f t="shared" si="23"/>
        <v>10</v>
      </c>
      <c r="O9" s="309">
        <f>IF(details!N9="","",details!N9)</f>
        <v>4</v>
      </c>
      <c r="P9" s="309">
        <f>IF(details!O9="","",details!O9)</f>
        <v>5</v>
      </c>
      <c r="Q9" s="309">
        <f t="shared" si="24"/>
        <v>9</v>
      </c>
      <c r="R9" s="309" t="str">
        <f>IF(details!P9="","",details!P9)</f>
        <v/>
      </c>
      <c r="S9" s="309" t="str">
        <f>IF(details!Q9="","",details!Q9)</f>
        <v/>
      </c>
      <c r="T9" s="309" t="str">
        <f t="shared" si="25"/>
        <v/>
      </c>
      <c r="U9" s="116">
        <f t="shared" si="26"/>
        <v>19</v>
      </c>
      <c r="V9" s="309" t="str">
        <f>IF(details!R9="","",details!R9)</f>
        <v/>
      </c>
      <c r="W9" s="309" t="str">
        <f>IF(details!S9="","",details!S9)</f>
        <v/>
      </c>
      <c r="X9" s="116" t="str">
        <f t="shared" si="27"/>
        <v/>
      </c>
      <c r="Y9" s="117" t="str">
        <f t="shared" si="28"/>
        <v/>
      </c>
      <c r="Z9" s="309" t="str">
        <f>IF(details!T9="","",details!T9)</f>
        <v/>
      </c>
      <c r="AA9" s="309" t="str">
        <f>IF(details!U9="","",details!U9)</f>
        <v/>
      </c>
      <c r="AB9" s="312" t="str">
        <f t="shared" si="29"/>
        <v/>
      </c>
      <c r="AC9" s="114" t="str">
        <f t="shared" si="30"/>
        <v/>
      </c>
      <c r="AD9" s="118" t="str">
        <f t="shared" si="31"/>
        <v/>
      </c>
      <c r="AE9" s="313" t="str">
        <f t="shared" si="32"/>
        <v/>
      </c>
      <c r="AF9" s="119">
        <f t="shared" si="0"/>
        <v>200</v>
      </c>
      <c r="AG9" s="119">
        <f t="shared" si="33"/>
        <v>0</v>
      </c>
      <c r="AH9" s="309">
        <f>IF(details!V9="","",details!V9)</f>
        <v>5</v>
      </c>
      <c r="AI9" s="309">
        <f>IF(details!W9="","",details!W9)</f>
        <v>5</v>
      </c>
      <c r="AJ9" s="309">
        <f t="shared" si="34"/>
        <v>10</v>
      </c>
      <c r="AK9" s="309">
        <f>IF(details!X9="","",details!X9)</f>
        <v>4</v>
      </c>
      <c r="AL9" s="309">
        <f>IF(details!Y9="","",details!Y9)</f>
        <v>5</v>
      </c>
      <c r="AM9" s="309">
        <f t="shared" si="35"/>
        <v>9</v>
      </c>
      <c r="AN9" s="309" t="str">
        <f>IF(details!Z9="","",details!Z9)</f>
        <v/>
      </c>
      <c r="AO9" s="309" t="str">
        <f>IF(details!AA9="","",details!AA9)</f>
        <v/>
      </c>
      <c r="AP9" s="309" t="str">
        <f t="shared" si="36"/>
        <v/>
      </c>
      <c r="AQ9" s="116">
        <f t="shared" si="37"/>
        <v>19</v>
      </c>
      <c r="AR9" s="309">
        <f>IF(details!AB9="","",details!AB9)</f>
        <v>37</v>
      </c>
      <c r="AS9" s="309">
        <f>IF(details!AC9="","",details!AC9)</f>
        <v>20</v>
      </c>
      <c r="AT9" s="116">
        <f t="shared" si="38"/>
        <v>57</v>
      </c>
      <c r="AU9" s="117">
        <f t="shared" si="39"/>
        <v>76</v>
      </c>
      <c r="AV9" s="309" t="str">
        <f>IF(details!AD9="","",details!AD9)</f>
        <v/>
      </c>
      <c r="AW9" s="309" t="str">
        <f>IF(details!AE9="","",details!AE9)</f>
        <v/>
      </c>
      <c r="AX9" s="312" t="str">
        <f t="shared" si="40"/>
        <v/>
      </c>
      <c r="AY9" s="114" t="str">
        <f t="shared" si="41"/>
        <v/>
      </c>
      <c r="AZ9" s="118" t="str">
        <f t="shared" si="42"/>
        <v/>
      </c>
      <c r="BA9" s="313" t="str">
        <f t="shared" si="43"/>
        <v/>
      </c>
      <c r="BB9" s="119">
        <f t="shared" si="1"/>
        <v>200</v>
      </c>
      <c r="BC9" s="119">
        <f t="shared" si="44"/>
        <v>0</v>
      </c>
      <c r="BD9" s="101" t="str">
        <f>IF(D9="","",details!AF9)</f>
        <v>s</v>
      </c>
      <c r="BE9" s="309">
        <f>IF(details!AG9="","",details!AG9)</f>
        <v>5</v>
      </c>
      <c r="BF9" s="309">
        <f>IF(details!AH9="","",details!AH9)</f>
        <v>5</v>
      </c>
      <c r="BG9" s="309">
        <f t="shared" si="45"/>
        <v>10</v>
      </c>
      <c r="BH9" s="309">
        <f>IF(details!AI9="","",details!AI9)</f>
        <v>4</v>
      </c>
      <c r="BI9" s="309">
        <f>IF(details!AJ9="","",details!AJ9)</f>
        <v>5</v>
      </c>
      <c r="BJ9" s="309">
        <f t="shared" si="46"/>
        <v>9</v>
      </c>
      <c r="BK9" s="309" t="str">
        <f>IF(details!AK9="","",details!AK9)</f>
        <v/>
      </c>
      <c r="BL9" s="309" t="str">
        <f>IF(details!AL9="","",details!AL9)</f>
        <v/>
      </c>
      <c r="BM9" s="309" t="str">
        <f t="shared" si="47"/>
        <v/>
      </c>
      <c r="BN9" s="116">
        <f t="shared" si="48"/>
        <v>19</v>
      </c>
      <c r="BO9" s="309" t="str">
        <f>IF(details!AM9="","",details!AM9)</f>
        <v/>
      </c>
      <c r="BP9" s="309" t="str">
        <f>IF(details!AN9="","",details!AN9)</f>
        <v/>
      </c>
      <c r="BQ9" s="116" t="str">
        <f t="shared" si="49"/>
        <v/>
      </c>
      <c r="BR9" s="117" t="str">
        <f t="shared" si="50"/>
        <v/>
      </c>
      <c r="BS9" s="309" t="str">
        <f>IF(details!AO9="","",details!AO9)</f>
        <v/>
      </c>
      <c r="BT9" s="309" t="str">
        <f>IF(details!AP9="","",details!AP9)</f>
        <v/>
      </c>
      <c r="BU9" s="312" t="str">
        <f t="shared" si="51"/>
        <v/>
      </c>
      <c r="BV9" s="114" t="str">
        <f t="shared" si="52"/>
        <v/>
      </c>
      <c r="BW9" s="118" t="str">
        <f t="shared" si="53"/>
        <v/>
      </c>
      <c r="BX9" s="313" t="str">
        <f t="shared" si="54"/>
        <v/>
      </c>
      <c r="BY9" s="119">
        <f t="shared" si="2"/>
        <v>200</v>
      </c>
      <c r="BZ9" s="119">
        <f t="shared" si="55"/>
        <v>0</v>
      </c>
      <c r="CA9" s="309">
        <f>IF(details!AQ9="","",details!AQ9)</f>
        <v>2</v>
      </c>
      <c r="CB9" s="309">
        <f>IF(details!AR9="","",details!AR9)</f>
        <v>5</v>
      </c>
      <c r="CC9" s="309">
        <f t="shared" si="56"/>
        <v>7</v>
      </c>
      <c r="CD9" s="309" t="str">
        <f>IF(details!AS9="","",details!AS9)</f>
        <v/>
      </c>
      <c r="CE9" s="309" t="str">
        <f>IF(details!AT9="","",details!AT9)</f>
        <v/>
      </c>
      <c r="CF9" s="309" t="str">
        <f t="shared" si="57"/>
        <v/>
      </c>
      <c r="CG9" s="309" t="str">
        <f>IF(details!AU9="","",details!AU9)</f>
        <v/>
      </c>
      <c r="CH9" s="309" t="str">
        <f>IF(details!AV9="","",details!AV9)</f>
        <v/>
      </c>
      <c r="CI9" s="309" t="str">
        <f t="shared" si="58"/>
        <v/>
      </c>
      <c r="CJ9" s="116">
        <f t="shared" si="59"/>
        <v>7</v>
      </c>
      <c r="CK9" s="309">
        <f>IF(details!AW9="","",details!AW9)</f>
        <v>20</v>
      </c>
      <c r="CL9" s="309">
        <f>IF(details!AX9="","",details!AX9)</f>
        <v>18</v>
      </c>
      <c r="CM9" s="116">
        <f t="shared" si="60"/>
        <v>38</v>
      </c>
      <c r="CN9" s="117">
        <f t="shared" si="61"/>
        <v>45</v>
      </c>
      <c r="CO9" s="309" t="str">
        <f>IF(details!AY9="","",details!AY9)</f>
        <v/>
      </c>
      <c r="CP9" s="309" t="str">
        <f>IF(details!AZ9="","",details!AZ9)</f>
        <v/>
      </c>
      <c r="CQ9" s="312" t="str">
        <f t="shared" si="62"/>
        <v/>
      </c>
      <c r="CR9" s="114" t="str">
        <f t="shared" si="63"/>
        <v/>
      </c>
      <c r="CS9" s="118" t="str">
        <f t="shared" si="64"/>
        <v/>
      </c>
      <c r="CT9" s="313" t="str">
        <f t="shared" si="65"/>
        <v/>
      </c>
      <c r="CU9" s="119">
        <f t="shared" si="3"/>
        <v>200</v>
      </c>
      <c r="CV9" s="119">
        <f t="shared" si="66"/>
        <v>0</v>
      </c>
      <c r="CW9" s="309" t="str">
        <f>IF(details!BA9="","",details!BA9)</f>
        <v/>
      </c>
      <c r="CX9" s="309" t="str">
        <f>IF(details!BB9="","",details!BB9)</f>
        <v/>
      </c>
      <c r="CY9" s="309" t="str">
        <f t="shared" si="67"/>
        <v/>
      </c>
      <c r="CZ9" s="309">
        <f>IF(details!BC9="","",details!BC9)</f>
        <v>1</v>
      </c>
      <c r="DA9" s="309">
        <f>IF(details!BD9="","",details!BD9)</f>
        <v>5</v>
      </c>
      <c r="DB9" s="309">
        <f t="shared" si="68"/>
        <v>6</v>
      </c>
      <c r="DC9" s="309" t="str">
        <f>IF(details!BE9="","",details!BE9)</f>
        <v/>
      </c>
      <c r="DD9" s="309" t="str">
        <f>IF(details!BF9="","",details!BF9)</f>
        <v/>
      </c>
      <c r="DE9" s="309" t="str">
        <f t="shared" si="69"/>
        <v/>
      </c>
      <c r="DF9" s="116">
        <f t="shared" si="70"/>
        <v>6</v>
      </c>
      <c r="DG9" s="309">
        <f>IF(details!BG9="","",details!BG9)</f>
        <v>37</v>
      </c>
      <c r="DH9" s="309">
        <f>IF(details!BH9="","",details!BH9)</f>
        <v>17</v>
      </c>
      <c r="DI9" s="116">
        <f t="shared" si="71"/>
        <v>54</v>
      </c>
      <c r="DJ9" s="117">
        <f t="shared" si="72"/>
        <v>60</v>
      </c>
      <c r="DK9" s="309" t="str">
        <f>IF(details!BI9="","",details!BI9)</f>
        <v/>
      </c>
      <c r="DL9" s="309" t="str">
        <f>IF(details!BJ9="","",details!BJ9)</f>
        <v/>
      </c>
      <c r="DM9" s="312" t="str">
        <f t="shared" si="73"/>
        <v/>
      </c>
      <c r="DN9" s="114" t="str">
        <f t="shared" si="74"/>
        <v/>
      </c>
      <c r="DO9" s="118" t="str">
        <f t="shared" si="75"/>
        <v/>
      </c>
      <c r="DP9" s="313" t="str">
        <f t="shared" si="76"/>
        <v/>
      </c>
      <c r="DQ9" s="119">
        <f t="shared" si="4"/>
        <v>200</v>
      </c>
      <c r="DR9" s="119">
        <f t="shared" si="77"/>
        <v>0</v>
      </c>
      <c r="DS9" s="309">
        <f>IF(details!BK9="","",details!BK9)</f>
        <v>5</v>
      </c>
      <c r="DT9" s="309">
        <f>IF(details!BL9="","",details!BL9)</f>
        <v>5</v>
      </c>
      <c r="DU9" s="309">
        <f t="shared" si="78"/>
        <v>10</v>
      </c>
      <c r="DV9" s="309">
        <f>IF(details!BM9="","",details!BM9)</f>
        <v>4</v>
      </c>
      <c r="DW9" s="309">
        <f>IF(details!BN9="","",details!BN9)</f>
        <v>5</v>
      </c>
      <c r="DX9" s="309">
        <f t="shared" si="79"/>
        <v>9</v>
      </c>
      <c r="DY9" s="309" t="str">
        <f>IF(details!BO9="","",details!BO9)</f>
        <v/>
      </c>
      <c r="DZ9" s="309" t="str">
        <f>IF(details!BP9="","",details!BP9)</f>
        <v/>
      </c>
      <c r="EA9" s="309" t="str">
        <f t="shared" si="80"/>
        <v/>
      </c>
      <c r="EB9" s="116">
        <f t="shared" si="81"/>
        <v>19</v>
      </c>
      <c r="EC9" s="309">
        <f>IF(details!BQ9="","",details!BQ9)</f>
        <v>50</v>
      </c>
      <c r="ED9" s="309">
        <f>IF(details!BR9="","",details!BR9)</f>
        <v>20</v>
      </c>
      <c r="EE9" s="116">
        <f t="shared" si="82"/>
        <v>70</v>
      </c>
      <c r="EF9" s="117">
        <f t="shared" si="83"/>
        <v>89</v>
      </c>
      <c r="EG9" s="309" t="str">
        <f>IF(details!BS9="","",details!BS9)</f>
        <v/>
      </c>
      <c r="EH9" s="309" t="str">
        <f>IF(details!BT9="","",details!BT9)</f>
        <v/>
      </c>
      <c r="EI9" s="312" t="str">
        <f t="shared" si="84"/>
        <v/>
      </c>
      <c r="EJ9" s="114" t="str">
        <f t="shared" si="85"/>
        <v/>
      </c>
      <c r="EK9" s="118" t="str">
        <f t="shared" si="86"/>
        <v/>
      </c>
      <c r="EL9" s="313" t="str">
        <f t="shared" si="87"/>
        <v/>
      </c>
      <c r="EM9" s="119">
        <f t="shared" si="5"/>
        <v>200</v>
      </c>
      <c r="EN9" s="119">
        <f t="shared" si="88"/>
        <v>0</v>
      </c>
      <c r="EO9" s="309" t="str">
        <f>IF(details!BU9="","",details!BU9)</f>
        <v/>
      </c>
      <c r="EP9" s="309" t="str">
        <f>IF(details!BV9="","",details!BV9)</f>
        <v/>
      </c>
      <c r="EQ9" s="309" t="str">
        <f>IF(details!BW9="","",details!BW9)</f>
        <v/>
      </c>
      <c r="ER9" s="309" t="str">
        <f>IF(details!BX9="","",details!BX9)</f>
        <v/>
      </c>
      <c r="ES9" s="309" t="str">
        <f>IF(details!BY9="","",details!BY9)</f>
        <v/>
      </c>
      <c r="ET9" s="313" t="str">
        <f t="shared" si="89"/>
        <v/>
      </c>
      <c r="EU9" s="313" t="str">
        <f t="shared" si="90"/>
        <v/>
      </c>
      <c r="EV9" s="313" t="str">
        <f t="shared" si="91"/>
        <v/>
      </c>
      <c r="EW9" s="119">
        <f t="shared" si="7"/>
        <v>100</v>
      </c>
      <c r="EX9" s="119">
        <f t="shared" si="92"/>
        <v>0</v>
      </c>
      <c r="EY9" s="309" t="str">
        <f>IF(details!BZ9="","",details!BZ9)</f>
        <v/>
      </c>
      <c r="EZ9" s="309" t="str">
        <f>IF(details!CA9="","",details!CA9)</f>
        <v/>
      </c>
      <c r="FA9" s="309" t="str">
        <f>IF(details!CB9="","",details!CB9)</f>
        <v/>
      </c>
      <c r="FB9" s="309" t="str">
        <f>IF(details!CC9="","",details!CC9)</f>
        <v/>
      </c>
      <c r="FC9" s="309" t="str">
        <f>IF(details!CD9="","",details!CD9)</f>
        <v/>
      </c>
      <c r="FD9" s="313" t="str">
        <f t="shared" si="93"/>
        <v/>
      </c>
      <c r="FE9" s="313" t="str">
        <f t="shared" si="94"/>
        <v/>
      </c>
      <c r="FF9" s="313" t="str">
        <f t="shared" si="95"/>
        <v/>
      </c>
      <c r="FG9" s="119">
        <f t="shared" si="10"/>
        <v>100</v>
      </c>
      <c r="FH9" s="119">
        <f t="shared" si="96"/>
        <v>0</v>
      </c>
      <c r="FI9" s="309" t="str">
        <f>IF(details!CE9="","",details!CE9)</f>
        <v/>
      </c>
      <c r="FJ9" s="309" t="str">
        <f>IF(details!CF9="","",details!CF9)</f>
        <v/>
      </c>
      <c r="FK9" s="309" t="str">
        <f>IF(details!CG9="","",details!CG9)</f>
        <v/>
      </c>
      <c r="FL9" s="309" t="str">
        <f>IF(details!CH9="","",details!CH9)</f>
        <v/>
      </c>
      <c r="FM9" s="309" t="str">
        <f>IF(details!CI9="","",details!CI9)</f>
        <v/>
      </c>
      <c r="FN9" s="313" t="str">
        <f t="shared" si="97"/>
        <v/>
      </c>
      <c r="FO9" s="313" t="str">
        <f t="shared" si="98"/>
        <v/>
      </c>
      <c r="FP9" s="313" t="str">
        <f t="shared" si="99"/>
        <v/>
      </c>
      <c r="FQ9" s="119">
        <f t="shared" si="13"/>
        <v>100</v>
      </c>
      <c r="FR9" s="270">
        <f t="shared" si="100"/>
        <v>0</v>
      </c>
      <c r="FS9" s="277">
        <f t="shared" si="101"/>
        <v>200</v>
      </c>
      <c r="FT9" s="306" t="str">
        <f t="shared" si="102"/>
        <v/>
      </c>
      <c r="FU9" s="306" t="str">
        <f t="shared" si="103"/>
        <v/>
      </c>
      <c r="FV9" s="306">
        <f t="shared" si="104"/>
        <v>200</v>
      </c>
      <c r="FW9" s="306" t="str">
        <f t="shared" si="105"/>
        <v/>
      </c>
      <c r="FX9" s="306" t="str">
        <f t="shared" si="106"/>
        <v/>
      </c>
      <c r="FY9" s="306">
        <f t="shared" si="107"/>
        <v>200</v>
      </c>
      <c r="FZ9" s="120" t="str">
        <f t="shared" si="108"/>
        <v/>
      </c>
      <c r="GA9" s="120" t="str">
        <f t="shared" si="109"/>
        <v/>
      </c>
      <c r="GB9" s="306" t="str">
        <f t="shared" si="110"/>
        <v/>
      </c>
      <c r="GC9" s="306" t="str">
        <f t="shared" si="111"/>
        <v/>
      </c>
      <c r="GD9" s="306" t="str">
        <f t="shared" si="112"/>
        <v/>
      </c>
      <c r="GE9" s="306" t="str">
        <f t="shared" si="113"/>
        <v/>
      </c>
      <c r="GF9" s="306" t="str">
        <f t="shared" si="114"/>
        <v/>
      </c>
      <c r="GG9" s="306">
        <f t="shared" si="115"/>
        <v>200</v>
      </c>
      <c r="GH9" s="306" t="str">
        <f t="shared" si="116"/>
        <v/>
      </c>
      <c r="GI9" s="306" t="str">
        <f t="shared" si="117"/>
        <v/>
      </c>
      <c r="GJ9" s="306">
        <f t="shared" si="118"/>
        <v>200</v>
      </c>
      <c r="GK9" s="306" t="str">
        <f t="shared" si="119"/>
        <v/>
      </c>
      <c r="GL9" s="306" t="str">
        <f t="shared" si="120"/>
        <v/>
      </c>
      <c r="GM9" s="306">
        <f t="shared" si="121"/>
        <v>200</v>
      </c>
      <c r="GN9" s="306" t="str">
        <f t="shared" si="122"/>
        <v/>
      </c>
      <c r="GO9" s="306" t="str">
        <f t="shared" si="123"/>
        <v/>
      </c>
      <c r="GP9" s="306">
        <f t="shared" si="124"/>
        <v>100</v>
      </c>
      <c r="GQ9" s="306" t="str">
        <f t="shared" si="125"/>
        <v/>
      </c>
      <c r="GR9" s="306" t="str">
        <f t="shared" si="126"/>
        <v/>
      </c>
      <c r="GS9" s="121">
        <f t="shared" si="127"/>
        <v>100</v>
      </c>
      <c r="GT9" s="121" t="str">
        <f t="shared" si="128"/>
        <v/>
      </c>
      <c r="GU9" s="121" t="str">
        <f t="shared" si="129"/>
        <v/>
      </c>
      <c r="GV9" s="121">
        <f t="shared" si="130"/>
        <v>100</v>
      </c>
      <c r="GW9" s="121" t="str">
        <f t="shared" si="131"/>
        <v/>
      </c>
      <c r="GX9" s="121" t="str">
        <f t="shared" si="132"/>
        <v/>
      </c>
      <c r="GY9" s="269">
        <f t="shared" si="133"/>
        <v>0</v>
      </c>
      <c r="GZ9" s="269">
        <f t="shared" si="134"/>
        <v>0</v>
      </c>
      <c r="HA9" s="269">
        <f t="shared" si="135"/>
        <v>23</v>
      </c>
      <c r="HB9" s="269">
        <f t="shared" si="136"/>
        <v>0</v>
      </c>
      <c r="HC9" s="310" t="str">
        <f t="shared" si="15"/>
        <v/>
      </c>
      <c r="HD9" s="278">
        <f t="shared" si="137"/>
        <v>1200</v>
      </c>
      <c r="HE9" s="278" t="str">
        <f t="shared" si="138"/>
        <v/>
      </c>
      <c r="HF9" s="279" t="str">
        <f t="shared" si="139"/>
        <v/>
      </c>
      <c r="HG9" s="297" t="str">
        <f t="shared" si="140"/>
        <v/>
      </c>
      <c r="HH9" s="298" t="str">
        <f t="shared" si="141"/>
        <v/>
      </c>
      <c r="HI9" s="114" t="str">
        <f t="shared" si="142"/>
        <v/>
      </c>
      <c r="HJ9" s="274" t="str">
        <f>details!EH9</f>
        <v/>
      </c>
      <c r="HK9" s="195" t="str">
        <f>details!EI9</f>
        <v/>
      </c>
      <c r="HL9" s="304" t="str">
        <f t="shared" si="143"/>
        <v/>
      </c>
      <c r="HM9" s="201" t="str">
        <f>IF(details!CJ9="","",details!CJ9)</f>
        <v/>
      </c>
      <c r="HR9" s="284" t="str">
        <f t="shared" si="144"/>
        <v>grade 'B'</v>
      </c>
      <c r="HS9" s="125">
        <f t="shared" si="16"/>
        <v>0</v>
      </c>
      <c r="HT9" s="125">
        <f t="shared" si="16"/>
        <v>0</v>
      </c>
      <c r="HU9" s="125">
        <f t="shared" si="145"/>
        <v>0</v>
      </c>
      <c r="HV9" s="125">
        <f t="shared" si="17"/>
        <v>0</v>
      </c>
      <c r="HW9" s="125">
        <f t="shared" si="17"/>
        <v>0</v>
      </c>
      <c r="HX9" s="125">
        <f t="shared" si="17"/>
        <v>0</v>
      </c>
      <c r="HY9" s="125">
        <f t="shared" si="17"/>
        <v>0</v>
      </c>
      <c r="HZ9" s="125">
        <f t="shared" si="17"/>
        <v>0</v>
      </c>
      <c r="IA9" s="125">
        <f t="shared" si="17"/>
        <v>0</v>
      </c>
      <c r="IB9" s="125">
        <f t="shared" si="18"/>
        <v>0</v>
      </c>
      <c r="IC9" s="125">
        <f t="shared" si="19"/>
        <v>0</v>
      </c>
      <c r="ID9" s="125">
        <f t="shared" si="20"/>
        <v>0</v>
      </c>
      <c r="IE9" s="125">
        <f t="shared" si="21"/>
        <v>0</v>
      </c>
      <c r="IF9" s="167">
        <f t="shared" si="22"/>
        <v>0</v>
      </c>
      <c r="IJ9" s="158"/>
      <c r="IK9" s="158"/>
      <c r="IM9" s="158"/>
      <c r="IN9" s="158"/>
      <c r="IP9" s="158"/>
      <c r="IQ9" s="158"/>
      <c r="IR9" s="158"/>
      <c r="IS9" s="158"/>
      <c r="IX9" s="158"/>
      <c r="IY9" s="158"/>
      <c r="JA9" s="158"/>
      <c r="JB9" s="158"/>
    </row>
    <row r="10" spans="1:262" s="20" customFormat="1" ht="14.1" customHeight="1">
      <c r="A10" s="199">
        <f>IF(details!A10="","",details!A10)</f>
        <v>4</v>
      </c>
      <c r="B10" s="309" t="str">
        <f>IF(details!B10="","",details!B10)</f>
        <v>ST</v>
      </c>
      <c r="C10" s="309" t="str">
        <f>IF(details!C10="","",details!C10)</f>
        <v>B</v>
      </c>
      <c r="D10" s="114">
        <f>IF(details!D10="","",details!D10)</f>
        <v>654</v>
      </c>
      <c r="E10" s="114" t="str">
        <f>IF(details!E10="","",details!E10)</f>
        <v/>
      </c>
      <c r="F10" s="309">
        <f>IF(details!F10="","",details!F10)</f>
        <v>2023</v>
      </c>
      <c r="G10" s="509">
        <f>IF(details!G10="","",details!G10)</f>
        <v>39335</v>
      </c>
      <c r="H10" s="188" t="str">
        <f>IF(details!CK10="","",details!CK10)</f>
        <v>nl flrEcj] nks gtkj lkr</v>
      </c>
      <c r="I10" s="115" t="str">
        <f>IF(details!I10="","",details!I10)</f>
        <v>vafdr dqekj ehuk</v>
      </c>
      <c r="J10" s="115" t="str">
        <f>IF(details!J10="","",details!J10)</f>
        <v>Jh 'kEHkq yky ehuk</v>
      </c>
      <c r="K10" s="115" t="str">
        <f>IF(details!K10="","",details!K10)</f>
        <v>Jhefr dsyh nssoh</v>
      </c>
      <c r="L10" s="309">
        <f>IF(details!L10="","",details!L10)</f>
        <v>3</v>
      </c>
      <c r="M10" s="309">
        <f>IF(details!M10="","",details!M10)</f>
        <v>5</v>
      </c>
      <c r="N10" s="309">
        <f t="shared" si="23"/>
        <v>8</v>
      </c>
      <c r="O10" s="309">
        <f>IF(details!N10="","",details!N10)</f>
        <v>2</v>
      </c>
      <c r="P10" s="309">
        <f>IF(details!O10="","",details!O10)</f>
        <v>5</v>
      </c>
      <c r="Q10" s="309">
        <f t="shared" si="24"/>
        <v>7</v>
      </c>
      <c r="R10" s="309" t="str">
        <f>IF(details!P10="","",details!P10)</f>
        <v/>
      </c>
      <c r="S10" s="309" t="str">
        <f>IF(details!Q10="","",details!Q10)</f>
        <v/>
      </c>
      <c r="T10" s="309" t="str">
        <f t="shared" si="25"/>
        <v/>
      </c>
      <c r="U10" s="116">
        <f t="shared" si="26"/>
        <v>15</v>
      </c>
      <c r="V10" s="309" t="str">
        <f>IF(details!R10="","",details!R10)</f>
        <v/>
      </c>
      <c r="W10" s="309" t="str">
        <f>IF(details!S10="","",details!S10)</f>
        <v/>
      </c>
      <c r="X10" s="116" t="str">
        <f t="shared" si="27"/>
        <v/>
      </c>
      <c r="Y10" s="117" t="str">
        <f t="shared" si="28"/>
        <v/>
      </c>
      <c r="Z10" s="309" t="str">
        <f>IF(details!T10="","",details!T10)</f>
        <v/>
      </c>
      <c r="AA10" s="309" t="str">
        <f>IF(details!U10="","",details!U10)</f>
        <v/>
      </c>
      <c r="AB10" s="312" t="str">
        <f t="shared" si="29"/>
        <v/>
      </c>
      <c r="AC10" s="114" t="str">
        <f t="shared" si="30"/>
        <v/>
      </c>
      <c r="AD10" s="118" t="str">
        <f t="shared" si="31"/>
        <v/>
      </c>
      <c r="AE10" s="313" t="str">
        <f t="shared" si="32"/>
        <v/>
      </c>
      <c r="AF10" s="119">
        <f t="shared" si="0"/>
        <v>200</v>
      </c>
      <c r="AG10" s="119">
        <f t="shared" si="33"/>
        <v>0</v>
      </c>
      <c r="AH10" s="309">
        <f>IF(details!V10="","",details!V10)</f>
        <v>2</v>
      </c>
      <c r="AI10" s="309">
        <f>IF(details!W10="","",details!W10)</f>
        <v>5</v>
      </c>
      <c r="AJ10" s="309">
        <f t="shared" si="34"/>
        <v>7</v>
      </c>
      <c r="AK10" s="309">
        <f>IF(details!X10="","",details!X10)</f>
        <v>3</v>
      </c>
      <c r="AL10" s="309">
        <f>IF(details!Y10="","",details!Y10)</f>
        <v>5</v>
      </c>
      <c r="AM10" s="309">
        <f t="shared" si="35"/>
        <v>8</v>
      </c>
      <c r="AN10" s="309" t="str">
        <f>IF(details!Z10="","",details!Z10)</f>
        <v/>
      </c>
      <c r="AO10" s="309" t="str">
        <f>IF(details!AA10="","",details!AA10)</f>
        <v/>
      </c>
      <c r="AP10" s="309" t="str">
        <f t="shared" si="36"/>
        <v/>
      </c>
      <c r="AQ10" s="116">
        <f t="shared" si="37"/>
        <v>15</v>
      </c>
      <c r="AR10" s="309">
        <f>IF(details!AB10="","",details!AB10)</f>
        <v>29</v>
      </c>
      <c r="AS10" s="309">
        <f>IF(details!AC10="","",details!AC10)</f>
        <v>20</v>
      </c>
      <c r="AT10" s="116">
        <f t="shared" si="38"/>
        <v>49</v>
      </c>
      <c r="AU10" s="117">
        <f t="shared" si="39"/>
        <v>64</v>
      </c>
      <c r="AV10" s="309" t="str">
        <f>IF(details!AD10="","",details!AD10)</f>
        <v/>
      </c>
      <c r="AW10" s="309" t="str">
        <f>IF(details!AE10="","",details!AE10)</f>
        <v/>
      </c>
      <c r="AX10" s="312" t="str">
        <f t="shared" si="40"/>
        <v/>
      </c>
      <c r="AY10" s="114" t="str">
        <f t="shared" si="41"/>
        <v/>
      </c>
      <c r="AZ10" s="118" t="str">
        <f t="shared" si="42"/>
        <v/>
      </c>
      <c r="BA10" s="313" t="str">
        <f t="shared" si="43"/>
        <v/>
      </c>
      <c r="BB10" s="119">
        <f t="shared" si="1"/>
        <v>200</v>
      </c>
      <c r="BC10" s="119">
        <f t="shared" si="44"/>
        <v>0</v>
      </c>
      <c r="BD10" s="101" t="str">
        <f>IF(D10="","",details!AF10)</f>
        <v>s</v>
      </c>
      <c r="BE10" s="309">
        <f>IF(details!AG10="","",details!AG10)</f>
        <v>3</v>
      </c>
      <c r="BF10" s="309">
        <f>IF(details!AH10="","",details!AH10)</f>
        <v>5</v>
      </c>
      <c r="BG10" s="309">
        <f t="shared" si="45"/>
        <v>8</v>
      </c>
      <c r="BH10" s="309">
        <f>IF(details!AI10="","",details!AI10)</f>
        <v>2</v>
      </c>
      <c r="BI10" s="309">
        <f>IF(details!AJ10="","",details!AJ10)</f>
        <v>5</v>
      </c>
      <c r="BJ10" s="309">
        <f t="shared" si="46"/>
        <v>7</v>
      </c>
      <c r="BK10" s="309" t="str">
        <f>IF(details!AK10="","",details!AK10)</f>
        <v/>
      </c>
      <c r="BL10" s="309" t="str">
        <f>IF(details!AL10="","",details!AL10)</f>
        <v/>
      </c>
      <c r="BM10" s="309" t="str">
        <f t="shared" si="47"/>
        <v/>
      </c>
      <c r="BN10" s="116">
        <f t="shared" si="48"/>
        <v>15</v>
      </c>
      <c r="BO10" s="309" t="str">
        <f>IF(details!AM10="","",details!AM10)</f>
        <v/>
      </c>
      <c r="BP10" s="309" t="str">
        <f>IF(details!AN10="","",details!AN10)</f>
        <v/>
      </c>
      <c r="BQ10" s="116" t="str">
        <f t="shared" si="49"/>
        <v/>
      </c>
      <c r="BR10" s="117" t="str">
        <f t="shared" si="50"/>
        <v/>
      </c>
      <c r="BS10" s="309" t="str">
        <f>IF(details!AO10="","",details!AO10)</f>
        <v/>
      </c>
      <c r="BT10" s="309" t="str">
        <f>IF(details!AP10="","",details!AP10)</f>
        <v/>
      </c>
      <c r="BU10" s="312" t="str">
        <f t="shared" si="51"/>
        <v/>
      </c>
      <c r="BV10" s="114" t="str">
        <f t="shared" si="52"/>
        <v/>
      </c>
      <c r="BW10" s="118" t="str">
        <f t="shared" si="53"/>
        <v/>
      </c>
      <c r="BX10" s="313" t="str">
        <f t="shared" si="54"/>
        <v/>
      </c>
      <c r="BY10" s="119">
        <f t="shared" si="2"/>
        <v>200</v>
      </c>
      <c r="BZ10" s="119">
        <f t="shared" si="55"/>
        <v>0</v>
      </c>
      <c r="CA10" s="309">
        <f>IF(details!AQ10="","",details!AQ10)</f>
        <v>2</v>
      </c>
      <c r="CB10" s="309">
        <f>IF(details!AR10="","",details!AR10)</f>
        <v>5</v>
      </c>
      <c r="CC10" s="309">
        <f t="shared" si="56"/>
        <v>7</v>
      </c>
      <c r="CD10" s="309" t="str">
        <f>IF(details!AS10="","",details!AS10)</f>
        <v/>
      </c>
      <c r="CE10" s="309" t="str">
        <f>IF(details!AT10="","",details!AT10)</f>
        <v/>
      </c>
      <c r="CF10" s="309" t="str">
        <f t="shared" si="57"/>
        <v/>
      </c>
      <c r="CG10" s="309" t="str">
        <f>IF(details!AU10="","",details!AU10)</f>
        <v/>
      </c>
      <c r="CH10" s="309" t="str">
        <f>IF(details!AV10="","",details!AV10)</f>
        <v/>
      </c>
      <c r="CI10" s="309" t="str">
        <f t="shared" si="58"/>
        <v/>
      </c>
      <c r="CJ10" s="116">
        <f t="shared" si="59"/>
        <v>7</v>
      </c>
      <c r="CK10" s="309">
        <f>IF(details!AW10="","",details!AW10)</f>
        <v>11</v>
      </c>
      <c r="CL10" s="309">
        <f>IF(details!AX10="","",details!AX10)</f>
        <v>20</v>
      </c>
      <c r="CM10" s="116">
        <f t="shared" si="60"/>
        <v>31</v>
      </c>
      <c r="CN10" s="117">
        <f t="shared" si="61"/>
        <v>38</v>
      </c>
      <c r="CO10" s="309" t="str">
        <f>IF(details!AY10="","",details!AY10)</f>
        <v/>
      </c>
      <c r="CP10" s="309" t="str">
        <f>IF(details!AZ10="","",details!AZ10)</f>
        <v/>
      </c>
      <c r="CQ10" s="312" t="str">
        <f t="shared" si="62"/>
        <v/>
      </c>
      <c r="CR10" s="114" t="str">
        <f t="shared" si="63"/>
        <v/>
      </c>
      <c r="CS10" s="118" t="str">
        <f t="shared" si="64"/>
        <v/>
      </c>
      <c r="CT10" s="313" t="str">
        <f t="shared" si="65"/>
        <v/>
      </c>
      <c r="CU10" s="119">
        <f t="shared" si="3"/>
        <v>200</v>
      </c>
      <c r="CV10" s="119">
        <f t="shared" si="66"/>
        <v>0</v>
      </c>
      <c r="CW10" s="309" t="str">
        <f>IF(details!BA10="","",details!BA10)</f>
        <v/>
      </c>
      <c r="CX10" s="309" t="str">
        <f>IF(details!BB10="","",details!BB10)</f>
        <v/>
      </c>
      <c r="CY10" s="309" t="str">
        <f t="shared" si="67"/>
        <v/>
      </c>
      <c r="CZ10" s="309">
        <f>IF(details!BC10="","",details!BC10)</f>
        <v>0</v>
      </c>
      <c r="DA10" s="309">
        <f>IF(details!BD10="","",details!BD10)</f>
        <v>5</v>
      </c>
      <c r="DB10" s="309">
        <f t="shared" si="68"/>
        <v>5</v>
      </c>
      <c r="DC10" s="309" t="str">
        <f>IF(details!BE10="","",details!BE10)</f>
        <v/>
      </c>
      <c r="DD10" s="309" t="str">
        <f>IF(details!BF10="","",details!BF10)</f>
        <v/>
      </c>
      <c r="DE10" s="309" t="str">
        <f t="shared" si="69"/>
        <v/>
      </c>
      <c r="DF10" s="116">
        <f t="shared" si="70"/>
        <v>5</v>
      </c>
      <c r="DG10" s="309">
        <f>IF(details!BG10="","",details!BG10)</f>
        <v>31</v>
      </c>
      <c r="DH10" s="309">
        <f>IF(details!BH10="","",details!BH10)</f>
        <v>16</v>
      </c>
      <c r="DI10" s="116">
        <f t="shared" si="71"/>
        <v>47</v>
      </c>
      <c r="DJ10" s="117">
        <f t="shared" si="72"/>
        <v>52</v>
      </c>
      <c r="DK10" s="309" t="str">
        <f>IF(details!BI10="","",details!BI10)</f>
        <v/>
      </c>
      <c r="DL10" s="309" t="str">
        <f>IF(details!BJ10="","",details!BJ10)</f>
        <v/>
      </c>
      <c r="DM10" s="312" t="str">
        <f t="shared" si="73"/>
        <v/>
      </c>
      <c r="DN10" s="114" t="str">
        <f t="shared" si="74"/>
        <v/>
      </c>
      <c r="DO10" s="118" t="str">
        <f t="shared" si="75"/>
        <v/>
      </c>
      <c r="DP10" s="313" t="str">
        <f t="shared" si="76"/>
        <v/>
      </c>
      <c r="DQ10" s="119">
        <f t="shared" si="4"/>
        <v>200</v>
      </c>
      <c r="DR10" s="119">
        <f t="shared" si="77"/>
        <v>0</v>
      </c>
      <c r="DS10" s="309">
        <f>IF(details!BK10="","",details!BK10)</f>
        <v>4</v>
      </c>
      <c r="DT10" s="309">
        <f>IF(details!BL10="","",details!BL10)</f>
        <v>5</v>
      </c>
      <c r="DU10" s="309">
        <f t="shared" si="78"/>
        <v>9</v>
      </c>
      <c r="DV10" s="309">
        <f>IF(details!BM10="","",details!BM10)</f>
        <v>3</v>
      </c>
      <c r="DW10" s="309">
        <f>IF(details!BN10="","",details!BN10)</f>
        <v>5</v>
      </c>
      <c r="DX10" s="309">
        <f t="shared" si="79"/>
        <v>8</v>
      </c>
      <c r="DY10" s="309" t="str">
        <f>IF(details!BO10="","",details!BO10)</f>
        <v/>
      </c>
      <c r="DZ10" s="309" t="str">
        <f>IF(details!BP10="","",details!BP10)</f>
        <v/>
      </c>
      <c r="EA10" s="309" t="str">
        <f t="shared" si="80"/>
        <v/>
      </c>
      <c r="EB10" s="116">
        <f t="shared" si="81"/>
        <v>17</v>
      </c>
      <c r="EC10" s="309">
        <f>IF(details!BQ10="","",details!BQ10)</f>
        <v>45</v>
      </c>
      <c r="ED10" s="309">
        <f>IF(details!BR10="","",details!BR10)</f>
        <v>20</v>
      </c>
      <c r="EE10" s="116">
        <f t="shared" si="82"/>
        <v>65</v>
      </c>
      <c r="EF10" s="117">
        <f t="shared" si="83"/>
        <v>82</v>
      </c>
      <c r="EG10" s="309" t="str">
        <f>IF(details!BS10="","",details!BS10)</f>
        <v/>
      </c>
      <c r="EH10" s="309" t="str">
        <f>IF(details!BT10="","",details!BT10)</f>
        <v/>
      </c>
      <c r="EI10" s="312" t="str">
        <f t="shared" si="84"/>
        <v/>
      </c>
      <c r="EJ10" s="114" t="str">
        <f t="shared" si="85"/>
        <v/>
      </c>
      <c r="EK10" s="118" t="str">
        <f t="shared" si="86"/>
        <v/>
      </c>
      <c r="EL10" s="313" t="str">
        <f t="shared" si="87"/>
        <v/>
      </c>
      <c r="EM10" s="119">
        <f t="shared" si="5"/>
        <v>200</v>
      </c>
      <c r="EN10" s="119">
        <f t="shared" si="88"/>
        <v>0</v>
      </c>
      <c r="EO10" s="309" t="str">
        <f>IF(details!BU10="","",details!BU10)</f>
        <v/>
      </c>
      <c r="EP10" s="309" t="str">
        <f>IF(details!BV10="","",details!BV10)</f>
        <v/>
      </c>
      <c r="EQ10" s="309" t="str">
        <f>IF(details!BW10="","",details!BW10)</f>
        <v/>
      </c>
      <c r="ER10" s="309" t="str">
        <f>IF(details!BX10="","",details!BX10)</f>
        <v/>
      </c>
      <c r="ES10" s="309" t="str">
        <f>IF(details!BY10="","",details!BY10)</f>
        <v/>
      </c>
      <c r="ET10" s="313" t="str">
        <f t="shared" si="89"/>
        <v/>
      </c>
      <c r="EU10" s="313" t="str">
        <f t="shared" si="90"/>
        <v/>
      </c>
      <c r="EV10" s="313" t="str">
        <f t="shared" si="91"/>
        <v/>
      </c>
      <c r="EW10" s="119">
        <f t="shared" si="7"/>
        <v>100</v>
      </c>
      <c r="EX10" s="119">
        <f t="shared" si="92"/>
        <v>0</v>
      </c>
      <c r="EY10" s="309" t="str">
        <f>IF(details!BZ10="","",details!BZ10)</f>
        <v/>
      </c>
      <c r="EZ10" s="309" t="str">
        <f>IF(details!CA10="","",details!CA10)</f>
        <v/>
      </c>
      <c r="FA10" s="309" t="str">
        <f>IF(details!CB10="","",details!CB10)</f>
        <v/>
      </c>
      <c r="FB10" s="309" t="str">
        <f>IF(details!CC10="","",details!CC10)</f>
        <v/>
      </c>
      <c r="FC10" s="309" t="str">
        <f>IF(details!CD10="","",details!CD10)</f>
        <v/>
      </c>
      <c r="FD10" s="313" t="str">
        <f t="shared" si="93"/>
        <v/>
      </c>
      <c r="FE10" s="313" t="str">
        <f t="shared" si="94"/>
        <v/>
      </c>
      <c r="FF10" s="313" t="str">
        <f t="shared" si="95"/>
        <v/>
      </c>
      <c r="FG10" s="119">
        <f t="shared" si="10"/>
        <v>100</v>
      </c>
      <c r="FH10" s="119">
        <f t="shared" si="96"/>
        <v>0</v>
      </c>
      <c r="FI10" s="309" t="str">
        <f>IF(details!CE10="","",details!CE10)</f>
        <v/>
      </c>
      <c r="FJ10" s="309" t="str">
        <f>IF(details!CF10="","",details!CF10)</f>
        <v/>
      </c>
      <c r="FK10" s="309" t="str">
        <f>IF(details!CG10="","",details!CG10)</f>
        <v/>
      </c>
      <c r="FL10" s="309" t="str">
        <f>IF(details!CH10="","",details!CH10)</f>
        <v/>
      </c>
      <c r="FM10" s="309" t="str">
        <f>IF(details!CI10="","",details!CI10)</f>
        <v/>
      </c>
      <c r="FN10" s="313" t="str">
        <f t="shared" si="97"/>
        <v/>
      </c>
      <c r="FO10" s="313" t="str">
        <f t="shared" si="98"/>
        <v/>
      </c>
      <c r="FP10" s="313" t="str">
        <f t="shared" si="99"/>
        <v/>
      </c>
      <c r="FQ10" s="119">
        <f t="shared" si="13"/>
        <v>100</v>
      </c>
      <c r="FR10" s="270">
        <f t="shared" si="100"/>
        <v>0</v>
      </c>
      <c r="FS10" s="277">
        <f t="shared" si="101"/>
        <v>200</v>
      </c>
      <c r="FT10" s="306" t="str">
        <f t="shared" si="102"/>
        <v/>
      </c>
      <c r="FU10" s="306" t="str">
        <f t="shared" si="103"/>
        <v/>
      </c>
      <c r="FV10" s="306">
        <f t="shared" si="104"/>
        <v>200</v>
      </c>
      <c r="FW10" s="306" t="str">
        <f t="shared" si="105"/>
        <v/>
      </c>
      <c r="FX10" s="306" t="str">
        <f t="shared" si="106"/>
        <v/>
      </c>
      <c r="FY10" s="306">
        <f t="shared" si="107"/>
        <v>200</v>
      </c>
      <c r="FZ10" s="120" t="str">
        <f t="shared" si="108"/>
        <v/>
      </c>
      <c r="GA10" s="120" t="str">
        <f t="shared" si="109"/>
        <v/>
      </c>
      <c r="GB10" s="306" t="str">
        <f t="shared" si="110"/>
        <v/>
      </c>
      <c r="GC10" s="306" t="str">
        <f t="shared" si="111"/>
        <v/>
      </c>
      <c r="GD10" s="306" t="str">
        <f t="shared" si="112"/>
        <v/>
      </c>
      <c r="GE10" s="306" t="str">
        <f t="shared" si="113"/>
        <v/>
      </c>
      <c r="GF10" s="306" t="str">
        <f t="shared" si="114"/>
        <v/>
      </c>
      <c r="GG10" s="306">
        <f t="shared" si="115"/>
        <v>200</v>
      </c>
      <c r="GH10" s="306" t="str">
        <f t="shared" si="116"/>
        <v/>
      </c>
      <c r="GI10" s="306" t="str">
        <f t="shared" si="117"/>
        <v/>
      </c>
      <c r="GJ10" s="306">
        <f t="shared" si="118"/>
        <v>200</v>
      </c>
      <c r="GK10" s="306" t="str">
        <f t="shared" si="119"/>
        <v/>
      </c>
      <c r="GL10" s="306" t="str">
        <f t="shared" si="120"/>
        <v/>
      </c>
      <c r="GM10" s="306">
        <f t="shared" si="121"/>
        <v>200</v>
      </c>
      <c r="GN10" s="306" t="str">
        <f t="shared" si="122"/>
        <v/>
      </c>
      <c r="GO10" s="306" t="str">
        <f t="shared" si="123"/>
        <v/>
      </c>
      <c r="GP10" s="306">
        <f t="shared" si="124"/>
        <v>100</v>
      </c>
      <c r="GQ10" s="306" t="str">
        <f t="shared" si="125"/>
        <v/>
      </c>
      <c r="GR10" s="306" t="str">
        <f t="shared" si="126"/>
        <v/>
      </c>
      <c r="GS10" s="121">
        <f t="shared" si="127"/>
        <v>100</v>
      </c>
      <c r="GT10" s="121" t="str">
        <f t="shared" si="128"/>
        <v/>
      </c>
      <c r="GU10" s="121" t="str">
        <f t="shared" si="129"/>
        <v/>
      </c>
      <c r="GV10" s="121">
        <f t="shared" si="130"/>
        <v>100</v>
      </c>
      <c r="GW10" s="121" t="str">
        <f t="shared" si="131"/>
        <v/>
      </c>
      <c r="GX10" s="121" t="str">
        <f t="shared" si="132"/>
        <v/>
      </c>
      <c r="GY10" s="269">
        <f t="shared" si="133"/>
        <v>0</v>
      </c>
      <c r="GZ10" s="269">
        <f t="shared" si="134"/>
        <v>0</v>
      </c>
      <c r="HA10" s="269">
        <f t="shared" si="135"/>
        <v>23</v>
      </c>
      <c r="HB10" s="269">
        <f t="shared" si="136"/>
        <v>0</v>
      </c>
      <c r="HC10" s="310" t="str">
        <f t="shared" si="15"/>
        <v/>
      </c>
      <c r="HD10" s="278">
        <f t="shared" si="137"/>
        <v>1200</v>
      </c>
      <c r="HE10" s="278" t="str">
        <f t="shared" si="138"/>
        <v/>
      </c>
      <c r="HF10" s="279" t="str">
        <f t="shared" si="139"/>
        <v/>
      </c>
      <c r="HG10" s="297" t="str">
        <f t="shared" si="140"/>
        <v/>
      </c>
      <c r="HH10" s="298" t="str">
        <f t="shared" si="141"/>
        <v/>
      </c>
      <c r="HI10" s="114" t="str">
        <f t="shared" si="142"/>
        <v/>
      </c>
      <c r="HJ10" s="274" t="str">
        <f>details!EH10</f>
        <v/>
      </c>
      <c r="HK10" s="195" t="str">
        <f>details!EI10</f>
        <v/>
      </c>
      <c r="HL10" s="304" t="str">
        <f t="shared" si="143"/>
        <v/>
      </c>
      <c r="HM10" s="201" t="str">
        <f>IF(details!CJ10="","",details!CJ10)</f>
        <v/>
      </c>
      <c r="HR10" s="284" t="str">
        <f t="shared" si="144"/>
        <v>grade 'C'</v>
      </c>
      <c r="HS10" s="125">
        <f t="shared" si="16"/>
        <v>0</v>
      </c>
      <c r="HT10" s="125">
        <f t="shared" si="16"/>
        <v>0</v>
      </c>
      <c r="HU10" s="125">
        <f t="shared" si="145"/>
        <v>0</v>
      </c>
      <c r="HV10" s="125">
        <f t="shared" si="17"/>
        <v>0</v>
      </c>
      <c r="HW10" s="125">
        <f t="shared" si="17"/>
        <v>0</v>
      </c>
      <c r="HX10" s="125">
        <f t="shared" si="17"/>
        <v>0</v>
      </c>
      <c r="HY10" s="125">
        <f t="shared" si="17"/>
        <v>0</v>
      </c>
      <c r="HZ10" s="125">
        <f t="shared" si="17"/>
        <v>0</v>
      </c>
      <c r="IA10" s="125">
        <f t="shared" si="17"/>
        <v>0</v>
      </c>
      <c r="IB10" s="125">
        <f t="shared" si="18"/>
        <v>0</v>
      </c>
      <c r="IC10" s="125">
        <f t="shared" si="19"/>
        <v>0</v>
      </c>
      <c r="ID10" s="125">
        <f t="shared" si="20"/>
        <v>0</v>
      </c>
      <c r="IE10" s="125">
        <f t="shared" si="21"/>
        <v>0</v>
      </c>
      <c r="IF10" s="167">
        <f t="shared" si="22"/>
        <v>0</v>
      </c>
      <c r="IJ10" s="158"/>
      <c r="IK10" s="158"/>
      <c r="IM10" s="158"/>
      <c r="IN10" s="158"/>
      <c r="IP10" s="158"/>
      <c r="IQ10" s="158"/>
      <c r="IR10" s="158"/>
      <c r="IS10" s="158"/>
      <c r="IX10" s="158"/>
      <c r="IY10" s="158"/>
      <c r="JA10" s="158"/>
      <c r="JB10" s="158"/>
    </row>
    <row r="11" spans="1:262" s="20" customFormat="1" ht="14.1" customHeight="1">
      <c r="A11" s="199">
        <f>IF(details!A11="","",details!A11)</f>
        <v>5</v>
      </c>
      <c r="B11" s="309" t="str">
        <f>IF(details!B11="","",details!B11)</f>
        <v>SC</v>
      </c>
      <c r="C11" s="309" t="str">
        <f>IF(details!C11="","",details!C11)</f>
        <v>B</v>
      </c>
      <c r="D11" s="114">
        <f>IF(details!D11="","",details!D11)</f>
        <v>655</v>
      </c>
      <c r="E11" s="114" t="str">
        <f>IF(details!E11="","",details!E11)</f>
        <v/>
      </c>
      <c r="F11" s="309">
        <f>IF(details!F11="","",details!F11)</f>
        <v>1973</v>
      </c>
      <c r="G11" s="509">
        <f>IF(details!G11="","",details!G11)</f>
        <v>39057</v>
      </c>
      <c r="H11" s="188" t="str">
        <f>IF(details!CK11="","",details!CK11)</f>
        <v>N% fnlEcj] nks gtkj N%</v>
      </c>
      <c r="I11" s="115" t="str">
        <f>IF(details!I11="","",details!I11)</f>
        <v>vk'kh"k egkoj</v>
      </c>
      <c r="J11" s="115" t="str">
        <f>IF(details!J11="","",details!J11)</f>
        <v>Jh jes'k egkoj</v>
      </c>
      <c r="K11" s="115" t="str">
        <f>IF(details!K11="","",details!K11)</f>
        <v>Jhefr nzksirh nsoh</v>
      </c>
      <c r="L11" s="309">
        <f>IF(details!L11="","",details!L11)</f>
        <v>3</v>
      </c>
      <c r="M11" s="309">
        <f>IF(details!M11="","",details!M11)</f>
        <v>5</v>
      </c>
      <c r="N11" s="309">
        <f t="shared" si="23"/>
        <v>8</v>
      </c>
      <c r="O11" s="309">
        <f>IF(details!N11="","",details!N11)</f>
        <v>3</v>
      </c>
      <c r="P11" s="309">
        <f>IF(details!O11="","",details!O11)</f>
        <v>5</v>
      </c>
      <c r="Q11" s="309">
        <f t="shared" si="24"/>
        <v>8</v>
      </c>
      <c r="R11" s="309" t="str">
        <f>IF(details!P11="","",details!P11)</f>
        <v/>
      </c>
      <c r="S11" s="309" t="str">
        <f>IF(details!Q11="","",details!Q11)</f>
        <v/>
      </c>
      <c r="T11" s="309" t="str">
        <f t="shared" si="25"/>
        <v/>
      </c>
      <c r="U11" s="116">
        <f t="shared" si="26"/>
        <v>16</v>
      </c>
      <c r="V11" s="309" t="str">
        <f>IF(details!R11="","",details!R11)</f>
        <v/>
      </c>
      <c r="W11" s="309" t="str">
        <f>IF(details!S11="","",details!S11)</f>
        <v/>
      </c>
      <c r="X11" s="116" t="str">
        <f t="shared" si="27"/>
        <v/>
      </c>
      <c r="Y11" s="117" t="str">
        <f t="shared" si="28"/>
        <v/>
      </c>
      <c r="Z11" s="309" t="str">
        <f>IF(details!T11="","",details!T11)</f>
        <v/>
      </c>
      <c r="AA11" s="309" t="str">
        <f>IF(details!U11="","",details!U11)</f>
        <v/>
      </c>
      <c r="AB11" s="312" t="str">
        <f t="shared" si="29"/>
        <v/>
      </c>
      <c r="AC11" s="114" t="str">
        <f t="shared" si="30"/>
        <v/>
      </c>
      <c r="AD11" s="118" t="str">
        <f t="shared" si="31"/>
        <v/>
      </c>
      <c r="AE11" s="313" t="str">
        <f t="shared" si="32"/>
        <v/>
      </c>
      <c r="AF11" s="119">
        <f t="shared" si="0"/>
        <v>200</v>
      </c>
      <c r="AG11" s="119">
        <f t="shared" si="33"/>
        <v>0</v>
      </c>
      <c r="AH11" s="309">
        <f>IF(details!V11="","",details!V11)</f>
        <v>3</v>
      </c>
      <c r="AI11" s="309">
        <f>IF(details!W11="","",details!W11)</f>
        <v>5</v>
      </c>
      <c r="AJ11" s="309">
        <f t="shared" si="34"/>
        <v>8</v>
      </c>
      <c r="AK11" s="309">
        <f>IF(details!X11="","",details!X11)</f>
        <v>3</v>
      </c>
      <c r="AL11" s="309">
        <f>IF(details!Y11="","",details!Y11)</f>
        <v>5</v>
      </c>
      <c r="AM11" s="309">
        <f t="shared" si="35"/>
        <v>8</v>
      </c>
      <c r="AN11" s="309" t="str">
        <f>IF(details!Z11="","",details!Z11)</f>
        <v/>
      </c>
      <c r="AO11" s="309" t="str">
        <f>IF(details!AA11="","",details!AA11)</f>
        <v/>
      </c>
      <c r="AP11" s="309" t="str">
        <f t="shared" si="36"/>
        <v/>
      </c>
      <c r="AQ11" s="116">
        <f t="shared" si="37"/>
        <v>16</v>
      </c>
      <c r="AR11" s="309">
        <f>IF(details!AB11="","",details!AB11)</f>
        <v>25</v>
      </c>
      <c r="AS11" s="309">
        <f>IF(details!AC11="","",details!AC11)</f>
        <v>20</v>
      </c>
      <c r="AT11" s="116">
        <f t="shared" si="38"/>
        <v>45</v>
      </c>
      <c r="AU11" s="117">
        <f t="shared" si="39"/>
        <v>61</v>
      </c>
      <c r="AV11" s="309" t="str">
        <f>IF(details!AD11="","",details!AD11)</f>
        <v/>
      </c>
      <c r="AW11" s="309" t="str">
        <f>IF(details!AE11="","",details!AE11)</f>
        <v/>
      </c>
      <c r="AX11" s="312" t="str">
        <f t="shared" si="40"/>
        <v/>
      </c>
      <c r="AY11" s="114" t="str">
        <f t="shared" si="41"/>
        <v/>
      </c>
      <c r="AZ11" s="118" t="str">
        <f t="shared" si="42"/>
        <v/>
      </c>
      <c r="BA11" s="313" t="str">
        <f t="shared" si="43"/>
        <v/>
      </c>
      <c r="BB11" s="119">
        <f t="shared" si="1"/>
        <v>200</v>
      </c>
      <c r="BC11" s="119">
        <f t="shared" si="44"/>
        <v>0</v>
      </c>
      <c r="BD11" s="101" t="str">
        <f>IF(D11="","",details!AF11)</f>
        <v>s</v>
      </c>
      <c r="BE11" s="309">
        <f>IF(details!AG11="","",details!AG11)</f>
        <v>4</v>
      </c>
      <c r="BF11" s="309">
        <f>IF(details!AH11="","",details!AH11)</f>
        <v>5</v>
      </c>
      <c r="BG11" s="309">
        <f t="shared" si="45"/>
        <v>9</v>
      </c>
      <c r="BH11" s="309">
        <f>IF(details!AI11="","",details!AI11)</f>
        <v>2</v>
      </c>
      <c r="BI11" s="309">
        <f>IF(details!AJ11="","",details!AJ11)</f>
        <v>5</v>
      </c>
      <c r="BJ11" s="309">
        <f t="shared" si="46"/>
        <v>7</v>
      </c>
      <c r="BK11" s="309" t="str">
        <f>IF(details!AK11="","",details!AK11)</f>
        <v/>
      </c>
      <c r="BL11" s="309" t="str">
        <f>IF(details!AL11="","",details!AL11)</f>
        <v/>
      </c>
      <c r="BM11" s="309" t="str">
        <f t="shared" si="47"/>
        <v/>
      </c>
      <c r="BN11" s="116">
        <f t="shared" si="48"/>
        <v>16</v>
      </c>
      <c r="BO11" s="309" t="str">
        <f>IF(details!AM11="","",details!AM11)</f>
        <v/>
      </c>
      <c r="BP11" s="309" t="str">
        <f>IF(details!AN11="","",details!AN11)</f>
        <v/>
      </c>
      <c r="BQ11" s="116" t="str">
        <f t="shared" si="49"/>
        <v/>
      </c>
      <c r="BR11" s="117" t="str">
        <f t="shared" si="50"/>
        <v/>
      </c>
      <c r="BS11" s="309" t="str">
        <f>IF(details!AO11="","",details!AO11)</f>
        <v/>
      </c>
      <c r="BT11" s="309" t="str">
        <f>IF(details!AP11="","",details!AP11)</f>
        <v/>
      </c>
      <c r="BU11" s="312" t="str">
        <f t="shared" si="51"/>
        <v/>
      </c>
      <c r="BV11" s="114" t="str">
        <f t="shared" si="52"/>
        <v/>
      </c>
      <c r="BW11" s="118" t="str">
        <f t="shared" si="53"/>
        <v/>
      </c>
      <c r="BX11" s="313" t="str">
        <f t="shared" si="54"/>
        <v/>
      </c>
      <c r="BY11" s="119">
        <f t="shared" si="2"/>
        <v>200</v>
      </c>
      <c r="BZ11" s="119">
        <f t="shared" si="55"/>
        <v>0</v>
      </c>
      <c r="CA11" s="309">
        <f>IF(details!AQ11="","",details!AQ11)</f>
        <v>5</v>
      </c>
      <c r="CB11" s="309">
        <f>IF(details!AR11="","",details!AR11)</f>
        <v>5</v>
      </c>
      <c r="CC11" s="309">
        <f t="shared" si="56"/>
        <v>10</v>
      </c>
      <c r="CD11" s="309" t="str">
        <f>IF(details!AS11="","",details!AS11)</f>
        <v/>
      </c>
      <c r="CE11" s="309" t="str">
        <f>IF(details!AT11="","",details!AT11)</f>
        <v/>
      </c>
      <c r="CF11" s="309" t="str">
        <f t="shared" si="57"/>
        <v/>
      </c>
      <c r="CG11" s="309" t="str">
        <f>IF(details!AU11="","",details!AU11)</f>
        <v/>
      </c>
      <c r="CH11" s="309" t="str">
        <f>IF(details!AV11="","",details!AV11)</f>
        <v/>
      </c>
      <c r="CI11" s="309" t="str">
        <f t="shared" si="58"/>
        <v/>
      </c>
      <c r="CJ11" s="116">
        <f t="shared" si="59"/>
        <v>10</v>
      </c>
      <c r="CK11" s="309">
        <f>IF(details!AW11="","",details!AW11)</f>
        <v>22</v>
      </c>
      <c r="CL11" s="309">
        <f>IF(details!AX11="","",details!AX11)</f>
        <v>20</v>
      </c>
      <c r="CM11" s="116">
        <f t="shared" si="60"/>
        <v>42</v>
      </c>
      <c r="CN11" s="117">
        <f t="shared" si="61"/>
        <v>52</v>
      </c>
      <c r="CO11" s="309" t="str">
        <f>IF(details!AY11="","",details!AY11)</f>
        <v/>
      </c>
      <c r="CP11" s="309" t="str">
        <f>IF(details!AZ11="","",details!AZ11)</f>
        <v/>
      </c>
      <c r="CQ11" s="312" t="str">
        <f t="shared" si="62"/>
        <v/>
      </c>
      <c r="CR11" s="114" t="str">
        <f t="shared" si="63"/>
        <v/>
      </c>
      <c r="CS11" s="118" t="str">
        <f t="shared" si="64"/>
        <v/>
      </c>
      <c r="CT11" s="313" t="str">
        <f t="shared" si="65"/>
        <v/>
      </c>
      <c r="CU11" s="119">
        <f t="shared" si="3"/>
        <v>200</v>
      </c>
      <c r="CV11" s="119">
        <f t="shared" si="66"/>
        <v>0</v>
      </c>
      <c r="CW11" s="309" t="str">
        <f>IF(details!BA11="","",details!BA11)</f>
        <v/>
      </c>
      <c r="CX11" s="309" t="str">
        <f>IF(details!BB11="","",details!BB11)</f>
        <v/>
      </c>
      <c r="CY11" s="309" t="str">
        <f t="shared" si="67"/>
        <v/>
      </c>
      <c r="CZ11" s="309">
        <f>IF(details!BC11="","",details!BC11)</f>
        <v>0</v>
      </c>
      <c r="DA11" s="309">
        <f>IF(details!BD11="","",details!BD11)</f>
        <v>5</v>
      </c>
      <c r="DB11" s="309">
        <f t="shared" si="68"/>
        <v>5</v>
      </c>
      <c r="DC11" s="309" t="str">
        <f>IF(details!BE11="","",details!BE11)</f>
        <v/>
      </c>
      <c r="DD11" s="309" t="str">
        <f>IF(details!BF11="","",details!BF11)</f>
        <v/>
      </c>
      <c r="DE11" s="309" t="str">
        <f t="shared" si="69"/>
        <v/>
      </c>
      <c r="DF11" s="116">
        <f t="shared" si="70"/>
        <v>5</v>
      </c>
      <c r="DG11" s="309">
        <f>IF(details!BG11="","",details!BG11)</f>
        <v>32</v>
      </c>
      <c r="DH11" s="309">
        <f>IF(details!BH11="","",details!BH11)</f>
        <v>15</v>
      </c>
      <c r="DI11" s="116">
        <f t="shared" si="71"/>
        <v>47</v>
      </c>
      <c r="DJ11" s="117">
        <f t="shared" si="72"/>
        <v>52</v>
      </c>
      <c r="DK11" s="309" t="str">
        <f>IF(details!BI11="","",details!BI11)</f>
        <v/>
      </c>
      <c r="DL11" s="309" t="str">
        <f>IF(details!BJ11="","",details!BJ11)</f>
        <v/>
      </c>
      <c r="DM11" s="312" t="str">
        <f t="shared" si="73"/>
        <v/>
      </c>
      <c r="DN11" s="114" t="str">
        <f t="shared" si="74"/>
        <v/>
      </c>
      <c r="DO11" s="118" t="str">
        <f t="shared" si="75"/>
        <v/>
      </c>
      <c r="DP11" s="313" t="str">
        <f t="shared" si="76"/>
        <v/>
      </c>
      <c r="DQ11" s="119">
        <f t="shared" si="4"/>
        <v>200</v>
      </c>
      <c r="DR11" s="119">
        <f t="shared" si="77"/>
        <v>0</v>
      </c>
      <c r="DS11" s="309">
        <f>IF(details!BK11="","",details!BK11)</f>
        <v>4</v>
      </c>
      <c r="DT11" s="309">
        <f>IF(details!BL11="","",details!BL11)</f>
        <v>5</v>
      </c>
      <c r="DU11" s="309">
        <f t="shared" si="78"/>
        <v>9</v>
      </c>
      <c r="DV11" s="309">
        <f>IF(details!BM11="","",details!BM11)</f>
        <v>3</v>
      </c>
      <c r="DW11" s="309">
        <f>IF(details!BN11="","",details!BN11)</f>
        <v>5</v>
      </c>
      <c r="DX11" s="309">
        <f t="shared" si="79"/>
        <v>8</v>
      </c>
      <c r="DY11" s="309" t="str">
        <f>IF(details!BO11="","",details!BO11)</f>
        <v/>
      </c>
      <c r="DZ11" s="309" t="str">
        <f>IF(details!BP11="","",details!BP11)</f>
        <v/>
      </c>
      <c r="EA11" s="309" t="str">
        <f t="shared" si="80"/>
        <v/>
      </c>
      <c r="EB11" s="116">
        <f t="shared" si="81"/>
        <v>17</v>
      </c>
      <c r="EC11" s="309">
        <f>IF(details!BQ11="","",details!BQ11)</f>
        <v>44</v>
      </c>
      <c r="ED11" s="309">
        <f>IF(details!BR11="","",details!BR11)</f>
        <v>20</v>
      </c>
      <c r="EE11" s="116">
        <f t="shared" si="82"/>
        <v>64</v>
      </c>
      <c r="EF11" s="117">
        <f t="shared" si="83"/>
        <v>81</v>
      </c>
      <c r="EG11" s="309" t="str">
        <f>IF(details!BS11="","",details!BS11)</f>
        <v/>
      </c>
      <c r="EH11" s="309" t="str">
        <f>IF(details!BT11="","",details!BT11)</f>
        <v/>
      </c>
      <c r="EI11" s="312" t="str">
        <f t="shared" si="84"/>
        <v/>
      </c>
      <c r="EJ11" s="114" t="str">
        <f t="shared" si="85"/>
        <v/>
      </c>
      <c r="EK11" s="118" t="str">
        <f t="shared" si="86"/>
        <v/>
      </c>
      <c r="EL11" s="313" t="str">
        <f t="shared" si="87"/>
        <v/>
      </c>
      <c r="EM11" s="119">
        <f t="shared" si="5"/>
        <v>200</v>
      </c>
      <c r="EN11" s="119">
        <f t="shared" si="88"/>
        <v>0</v>
      </c>
      <c r="EO11" s="309" t="str">
        <f>IF(details!BU11="","",details!BU11)</f>
        <v/>
      </c>
      <c r="EP11" s="309" t="str">
        <f>IF(details!BV11="","",details!BV11)</f>
        <v/>
      </c>
      <c r="EQ11" s="309" t="str">
        <f>IF(details!BW11="","",details!BW11)</f>
        <v/>
      </c>
      <c r="ER11" s="309" t="str">
        <f>IF(details!BX11="","",details!BX11)</f>
        <v/>
      </c>
      <c r="ES11" s="309" t="str">
        <f>IF(details!BY11="","",details!BY11)</f>
        <v/>
      </c>
      <c r="ET11" s="313" t="str">
        <f t="shared" si="89"/>
        <v/>
      </c>
      <c r="EU11" s="313" t="str">
        <f t="shared" si="90"/>
        <v/>
      </c>
      <c r="EV11" s="313" t="str">
        <f t="shared" si="91"/>
        <v/>
      </c>
      <c r="EW11" s="119">
        <f t="shared" si="7"/>
        <v>100</v>
      </c>
      <c r="EX11" s="119">
        <f t="shared" si="92"/>
        <v>0</v>
      </c>
      <c r="EY11" s="309" t="str">
        <f>IF(details!BZ11="","",details!BZ11)</f>
        <v/>
      </c>
      <c r="EZ11" s="309" t="str">
        <f>IF(details!CA11="","",details!CA11)</f>
        <v/>
      </c>
      <c r="FA11" s="309" t="str">
        <f>IF(details!CB11="","",details!CB11)</f>
        <v/>
      </c>
      <c r="FB11" s="309" t="str">
        <f>IF(details!CC11="","",details!CC11)</f>
        <v/>
      </c>
      <c r="FC11" s="309" t="str">
        <f>IF(details!CD11="","",details!CD11)</f>
        <v/>
      </c>
      <c r="FD11" s="313" t="str">
        <f t="shared" si="93"/>
        <v/>
      </c>
      <c r="FE11" s="313" t="str">
        <f t="shared" si="94"/>
        <v/>
      </c>
      <c r="FF11" s="313" t="str">
        <f t="shared" si="95"/>
        <v/>
      </c>
      <c r="FG11" s="119">
        <f t="shared" si="10"/>
        <v>100</v>
      </c>
      <c r="FH11" s="119">
        <f t="shared" si="96"/>
        <v>0</v>
      </c>
      <c r="FI11" s="309" t="str">
        <f>IF(details!CE11="","",details!CE11)</f>
        <v/>
      </c>
      <c r="FJ11" s="309" t="str">
        <f>IF(details!CF11="","",details!CF11)</f>
        <v/>
      </c>
      <c r="FK11" s="309" t="str">
        <f>IF(details!CG11="","",details!CG11)</f>
        <v/>
      </c>
      <c r="FL11" s="309" t="str">
        <f>IF(details!CH11="","",details!CH11)</f>
        <v/>
      </c>
      <c r="FM11" s="309" t="str">
        <f>IF(details!CI11="","",details!CI11)</f>
        <v/>
      </c>
      <c r="FN11" s="313" t="str">
        <f t="shared" si="97"/>
        <v/>
      </c>
      <c r="FO11" s="313" t="str">
        <f t="shared" si="98"/>
        <v/>
      </c>
      <c r="FP11" s="313" t="str">
        <f t="shared" si="99"/>
        <v/>
      </c>
      <c r="FQ11" s="119">
        <f t="shared" si="13"/>
        <v>100</v>
      </c>
      <c r="FR11" s="270">
        <f t="shared" si="100"/>
        <v>0</v>
      </c>
      <c r="FS11" s="277">
        <f t="shared" si="101"/>
        <v>200</v>
      </c>
      <c r="FT11" s="306" t="str">
        <f t="shared" si="102"/>
        <v/>
      </c>
      <c r="FU11" s="306" t="str">
        <f t="shared" si="103"/>
        <v/>
      </c>
      <c r="FV11" s="306">
        <f t="shared" si="104"/>
        <v>200</v>
      </c>
      <c r="FW11" s="306" t="str">
        <f t="shared" si="105"/>
        <v/>
      </c>
      <c r="FX11" s="306" t="str">
        <f t="shared" si="106"/>
        <v/>
      </c>
      <c r="FY11" s="306">
        <f t="shared" si="107"/>
        <v>200</v>
      </c>
      <c r="FZ11" s="120" t="str">
        <f t="shared" si="108"/>
        <v/>
      </c>
      <c r="GA11" s="120" t="str">
        <f t="shared" si="109"/>
        <v/>
      </c>
      <c r="GB11" s="306" t="str">
        <f t="shared" si="110"/>
        <v/>
      </c>
      <c r="GC11" s="306" t="str">
        <f t="shared" si="111"/>
        <v/>
      </c>
      <c r="GD11" s="306" t="str">
        <f t="shared" si="112"/>
        <v/>
      </c>
      <c r="GE11" s="306" t="str">
        <f t="shared" si="113"/>
        <v/>
      </c>
      <c r="GF11" s="306" t="str">
        <f t="shared" si="114"/>
        <v/>
      </c>
      <c r="GG11" s="306">
        <f t="shared" si="115"/>
        <v>200</v>
      </c>
      <c r="GH11" s="306" t="str">
        <f t="shared" si="116"/>
        <v/>
      </c>
      <c r="GI11" s="306" t="str">
        <f t="shared" si="117"/>
        <v/>
      </c>
      <c r="GJ11" s="306">
        <f t="shared" si="118"/>
        <v>200</v>
      </c>
      <c r="GK11" s="306" t="str">
        <f t="shared" si="119"/>
        <v/>
      </c>
      <c r="GL11" s="306" t="str">
        <f t="shared" si="120"/>
        <v/>
      </c>
      <c r="GM11" s="306">
        <f t="shared" si="121"/>
        <v>200</v>
      </c>
      <c r="GN11" s="306" t="str">
        <f t="shared" si="122"/>
        <v/>
      </c>
      <c r="GO11" s="306" t="str">
        <f t="shared" si="123"/>
        <v/>
      </c>
      <c r="GP11" s="306">
        <f t="shared" si="124"/>
        <v>100</v>
      </c>
      <c r="GQ11" s="306" t="str">
        <f t="shared" si="125"/>
        <v/>
      </c>
      <c r="GR11" s="306" t="str">
        <f t="shared" si="126"/>
        <v/>
      </c>
      <c r="GS11" s="121">
        <f t="shared" si="127"/>
        <v>100</v>
      </c>
      <c r="GT11" s="121" t="str">
        <f t="shared" si="128"/>
        <v/>
      </c>
      <c r="GU11" s="121" t="str">
        <f t="shared" si="129"/>
        <v/>
      </c>
      <c r="GV11" s="121">
        <f t="shared" si="130"/>
        <v>100</v>
      </c>
      <c r="GW11" s="121" t="str">
        <f t="shared" si="131"/>
        <v/>
      </c>
      <c r="GX11" s="121" t="str">
        <f t="shared" si="132"/>
        <v/>
      </c>
      <c r="GY11" s="269">
        <f t="shared" si="133"/>
        <v>0</v>
      </c>
      <c r="GZ11" s="269">
        <f t="shared" si="134"/>
        <v>0</v>
      </c>
      <c r="HA11" s="269">
        <f t="shared" si="135"/>
        <v>23</v>
      </c>
      <c r="HB11" s="269">
        <f t="shared" si="136"/>
        <v>0</v>
      </c>
      <c r="HC11" s="310" t="str">
        <f t="shared" si="15"/>
        <v/>
      </c>
      <c r="HD11" s="278">
        <f t="shared" si="137"/>
        <v>1200</v>
      </c>
      <c r="HE11" s="278" t="str">
        <f t="shared" si="138"/>
        <v/>
      </c>
      <c r="HF11" s="279" t="str">
        <f t="shared" si="139"/>
        <v/>
      </c>
      <c r="HG11" s="297" t="str">
        <f t="shared" si="140"/>
        <v/>
      </c>
      <c r="HH11" s="298" t="str">
        <f t="shared" si="141"/>
        <v/>
      </c>
      <c r="HI11" s="114" t="str">
        <f t="shared" si="142"/>
        <v/>
      </c>
      <c r="HJ11" s="274" t="str">
        <f>details!EH11</f>
        <v/>
      </c>
      <c r="HK11" s="195" t="str">
        <f>details!EI11</f>
        <v/>
      </c>
      <c r="HL11" s="304" t="str">
        <f t="shared" si="143"/>
        <v/>
      </c>
      <c r="HM11" s="201" t="str">
        <f>IF(details!CJ11="","",details!CJ11)</f>
        <v/>
      </c>
      <c r="HR11" s="284" t="str">
        <f t="shared" si="144"/>
        <v>grade 'D'</v>
      </c>
      <c r="HS11" s="125">
        <f t="shared" si="16"/>
        <v>0</v>
      </c>
      <c r="HT11" s="125">
        <f t="shared" si="16"/>
        <v>0</v>
      </c>
      <c r="HU11" s="125">
        <f t="shared" si="145"/>
        <v>0</v>
      </c>
      <c r="HV11" s="125">
        <f t="shared" si="17"/>
        <v>0</v>
      </c>
      <c r="HW11" s="125">
        <f t="shared" si="17"/>
        <v>0</v>
      </c>
      <c r="HX11" s="125">
        <f t="shared" si="17"/>
        <v>0</v>
      </c>
      <c r="HY11" s="125">
        <f t="shared" si="17"/>
        <v>0</v>
      </c>
      <c r="HZ11" s="125">
        <f t="shared" si="17"/>
        <v>0</v>
      </c>
      <c r="IA11" s="125">
        <f t="shared" si="17"/>
        <v>0</v>
      </c>
      <c r="IB11" s="125">
        <f t="shared" si="18"/>
        <v>0</v>
      </c>
      <c r="IC11" s="125">
        <f t="shared" si="19"/>
        <v>0</v>
      </c>
      <c r="ID11" s="125">
        <f t="shared" si="20"/>
        <v>0</v>
      </c>
      <c r="IE11" s="125">
        <f t="shared" si="21"/>
        <v>0</v>
      </c>
      <c r="IF11" s="167">
        <f t="shared" si="22"/>
        <v>0</v>
      </c>
      <c r="IJ11" s="158"/>
      <c r="IK11" s="158"/>
      <c r="IM11" s="158"/>
      <c r="IN11" s="158"/>
      <c r="IP11" s="158"/>
      <c r="IQ11" s="158"/>
      <c r="IR11" s="158"/>
      <c r="IS11" s="158"/>
      <c r="IX11" s="158"/>
      <c r="IY11" s="158"/>
      <c r="JA11" s="158"/>
      <c r="JB11" s="158"/>
    </row>
    <row r="12" spans="1:262" s="20" customFormat="1" ht="14.1" customHeight="1">
      <c r="A12" s="199">
        <f>IF(details!A12="","",details!A12)</f>
        <v>6</v>
      </c>
      <c r="B12" s="309" t="str">
        <f>IF(details!B12="","",details!B12)</f>
        <v>OBC</v>
      </c>
      <c r="C12" s="309" t="str">
        <f>IF(details!C12="","",details!C12)</f>
        <v>B</v>
      </c>
      <c r="D12" s="114">
        <f>IF(details!D12="","",details!D12)</f>
        <v>656</v>
      </c>
      <c r="E12" s="114" t="str">
        <f>IF(details!E12="","",details!E12)</f>
        <v/>
      </c>
      <c r="F12" s="309">
        <f>IF(details!F12="","",details!F12)</f>
        <v>2038</v>
      </c>
      <c r="G12" s="509">
        <f>IF(details!G12="","",details!G12)</f>
        <v>38902</v>
      </c>
      <c r="H12" s="188" t="str">
        <f>IF(details!CK12="","",details!CK12)</f>
        <v>pkj tqykbZ] nks gtkj N%</v>
      </c>
      <c r="I12" s="115" t="str">
        <f>IF(details!I12="","",details!I12)</f>
        <v>v'kksd dqekj xqtZj</v>
      </c>
      <c r="J12" s="115" t="str">
        <f>IF(details!J12="","",details!J12)</f>
        <v>Jh xqykc pUn xqtZj</v>
      </c>
      <c r="K12" s="115" t="str">
        <f>IF(details!K12="","",details!K12)</f>
        <v>Jhefr yfyrk nsoh</v>
      </c>
      <c r="L12" s="309">
        <f>IF(details!L12="","",details!L12)</f>
        <v>3</v>
      </c>
      <c r="M12" s="309">
        <f>IF(details!M12="","",details!M12)</f>
        <v>5</v>
      </c>
      <c r="N12" s="309">
        <f t="shared" si="23"/>
        <v>8</v>
      </c>
      <c r="O12" s="309">
        <f>IF(details!N12="","",details!N12)</f>
        <v>2</v>
      </c>
      <c r="P12" s="309">
        <f>IF(details!O12="","",details!O12)</f>
        <v>5</v>
      </c>
      <c r="Q12" s="309">
        <f t="shared" si="24"/>
        <v>7</v>
      </c>
      <c r="R12" s="309" t="str">
        <f>IF(details!P12="","",details!P12)</f>
        <v/>
      </c>
      <c r="S12" s="309" t="str">
        <f>IF(details!Q12="","",details!Q12)</f>
        <v/>
      </c>
      <c r="T12" s="309" t="str">
        <f t="shared" si="25"/>
        <v/>
      </c>
      <c r="U12" s="116">
        <f t="shared" si="26"/>
        <v>15</v>
      </c>
      <c r="V12" s="309" t="str">
        <f>IF(details!R12="","",details!R12)</f>
        <v/>
      </c>
      <c r="W12" s="309" t="str">
        <f>IF(details!S12="","",details!S12)</f>
        <v/>
      </c>
      <c r="X12" s="116" t="str">
        <f t="shared" si="27"/>
        <v/>
      </c>
      <c r="Y12" s="117" t="str">
        <f t="shared" si="28"/>
        <v/>
      </c>
      <c r="Z12" s="309" t="str">
        <f>IF(details!T12="","",details!T12)</f>
        <v/>
      </c>
      <c r="AA12" s="309" t="str">
        <f>IF(details!U12="","",details!U12)</f>
        <v/>
      </c>
      <c r="AB12" s="312" t="str">
        <f t="shared" si="29"/>
        <v/>
      </c>
      <c r="AC12" s="114" t="str">
        <f t="shared" si="30"/>
        <v/>
      </c>
      <c r="AD12" s="118" t="str">
        <f t="shared" si="31"/>
        <v/>
      </c>
      <c r="AE12" s="313" t="str">
        <f t="shared" si="32"/>
        <v/>
      </c>
      <c r="AF12" s="119">
        <f t="shared" si="0"/>
        <v>200</v>
      </c>
      <c r="AG12" s="119">
        <f t="shared" si="33"/>
        <v>0</v>
      </c>
      <c r="AH12" s="309">
        <f>IF(details!V12="","",details!V12)</f>
        <v>2</v>
      </c>
      <c r="AI12" s="309">
        <f>IF(details!W12="","",details!W12)</f>
        <v>5</v>
      </c>
      <c r="AJ12" s="309">
        <f t="shared" si="34"/>
        <v>7</v>
      </c>
      <c r="AK12" s="309">
        <f>IF(details!X12="","",details!X12)</f>
        <v>2</v>
      </c>
      <c r="AL12" s="309">
        <f>IF(details!Y12="","",details!Y12)</f>
        <v>5</v>
      </c>
      <c r="AM12" s="309">
        <f t="shared" si="35"/>
        <v>7</v>
      </c>
      <c r="AN12" s="309" t="str">
        <f>IF(details!Z12="","",details!Z12)</f>
        <v/>
      </c>
      <c r="AO12" s="309" t="str">
        <f>IF(details!AA12="","",details!AA12)</f>
        <v/>
      </c>
      <c r="AP12" s="309" t="str">
        <f t="shared" si="36"/>
        <v/>
      </c>
      <c r="AQ12" s="116">
        <f t="shared" si="37"/>
        <v>14</v>
      </c>
      <c r="AR12" s="309">
        <f>IF(details!AB12="","",details!AB12)</f>
        <v>25</v>
      </c>
      <c r="AS12" s="309">
        <f>IF(details!AC12="","",details!AC12)</f>
        <v>20</v>
      </c>
      <c r="AT12" s="116">
        <f t="shared" si="38"/>
        <v>45</v>
      </c>
      <c r="AU12" s="117">
        <f t="shared" si="39"/>
        <v>59</v>
      </c>
      <c r="AV12" s="309" t="str">
        <f>IF(details!AD12="","",details!AD12)</f>
        <v/>
      </c>
      <c r="AW12" s="309" t="str">
        <f>IF(details!AE12="","",details!AE12)</f>
        <v/>
      </c>
      <c r="AX12" s="312" t="str">
        <f t="shared" si="40"/>
        <v/>
      </c>
      <c r="AY12" s="114" t="str">
        <f t="shared" si="41"/>
        <v/>
      </c>
      <c r="AZ12" s="118" t="str">
        <f t="shared" si="42"/>
        <v/>
      </c>
      <c r="BA12" s="313" t="str">
        <f t="shared" si="43"/>
        <v/>
      </c>
      <c r="BB12" s="119">
        <f t="shared" si="1"/>
        <v>200</v>
      </c>
      <c r="BC12" s="119">
        <f t="shared" si="44"/>
        <v>0</v>
      </c>
      <c r="BD12" s="101" t="str">
        <f>IF(D12="","",details!AF12)</f>
        <v>s</v>
      </c>
      <c r="BE12" s="309">
        <f>IF(details!AG12="","",details!AG12)</f>
        <v>3</v>
      </c>
      <c r="BF12" s="309">
        <f>IF(details!AH12="","",details!AH12)</f>
        <v>5</v>
      </c>
      <c r="BG12" s="309">
        <f t="shared" si="45"/>
        <v>8</v>
      </c>
      <c r="BH12" s="309">
        <f>IF(details!AI12="","",details!AI12)</f>
        <v>4</v>
      </c>
      <c r="BI12" s="309">
        <f>IF(details!AJ12="","",details!AJ12)</f>
        <v>5</v>
      </c>
      <c r="BJ12" s="309">
        <f t="shared" si="46"/>
        <v>9</v>
      </c>
      <c r="BK12" s="309" t="str">
        <f>IF(details!AK12="","",details!AK12)</f>
        <v/>
      </c>
      <c r="BL12" s="309" t="str">
        <f>IF(details!AL12="","",details!AL12)</f>
        <v/>
      </c>
      <c r="BM12" s="309" t="str">
        <f t="shared" si="47"/>
        <v/>
      </c>
      <c r="BN12" s="116">
        <f t="shared" si="48"/>
        <v>17</v>
      </c>
      <c r="BO12" s="309" t="str">
        <f>IF(details!AM12="","",details!AM12)</f>
        <v/>
      </c>
      <c r="BP12" s="309" t="str">
        <f>IF(details!AN12="","",details!AN12)</f>
        <v/>
      </c>
      <c r="BQ12" s="116" t="str">
        <f t="shared" si="49"/>
        <v/>
      </c>
      <c r="BR12" s="117" t="str">
        <f t="shared" si="50"/>
        <v/>
      </c>
      <c r="BS12" s="309" t="str">
        <f>IF(details!AO12="","",details!AO12)</f>
        <v/>
      </c>
      <c r="BT12" s="309" t="str">
        <f>IF(details!AP12="","",details!AP12)</f>
        <v/>
      </c>
      <c r="BU12" s="312" t="str">
        <f t="shared" si="51"/>
        <v/>
      </c>
      <c r="BV12" s="114" t="str">
        <f t="shared" si="52"/>
        <v/>
      </c>
      <c r="BW12" s="118" t="str">
        <f t="shared" si="53"/>
        <v/>
      </c>
      <c r="BX12" s="313" t="str">
        <f t="shared" si="54"/>
        <v/>
      </c>
      <c r="BY12" s="119">
        <f t="shared" si="2"/>
        <v>200</v>
      </c>
      <c r="BZ12" s="119">
        <f t="shared" si="55"/>
        <v>0</v>
      </c>
      <c r="CA12" s="309">
        <f>IF(details!AQ12="","",details!AQ12)</f>
        <v>2</v>
      </c>
      <c r="CB12" s="309">
        <f>IF(details!AR12="","",details!AR12)</f>
        <v>5</v>
      </c>
      <c r="CC12" s="309">
        <f t="shared" si="56"/>
        <v>7</v>
      </c>
      <c r="CD12" s="309" t="str">
        <f>IF(details!AS12="","",details!AS12)</f>
        <v/>
      </c>
      <c r="CE12" s="309" t="str">
        <f>IF(details!AT12="","",details!AT12)</f>
        <v/>
      </c>
      <c r="CF12" s="309" t="str">
        <f t="shared" si="57"/>
        <v/>
      </c>
      <c r="CG12" s="309" t="str">
        <f>IF(details!AU12="","",details!AU12)</f>
        <v/>
      </c>
      <c r="CH12" s="309" t="str">
        <f>IF(details!AV12="","",details!AV12)</f>
        <v/>
      </c>
      <c r="CI12" s="309" t="str">
        <f t="shared" si="58"/>
        <v/>
      </c>
      <c r="CJ12" s="116">
        <f t="shared" si="59"/>
        <v>7</v>
      </c>
      <c r="CK12" s="309">
        <f>IF(details!AW12="","",details!AW12)</f>
        <v>13</v>
      </c>
      <c r="CL12" s="309">
        <f>IF(details!AX12="","",details!AX12)</f>
        <v>16</v>
      </c>
      <c r="CM12" s="116">
        <f t="shared" si="60"/>
        <v>29</v>
      </c>
      <c r="CN12" s="117">
        <f t="shared" si="61"/>
        <v>36</v>
      </c>
      <c r="CO12" s="309" t="str">
        <f>IF(details!AY12="","",details!AY12)</f>
        <v/>
      </c>
      <c r="CP12" s="309" t="str">
        <f>IF(details!AZ12="","",details!AZ12)</f>
        <v/>
      </c>
      <c r="CQ12" s="312" t="str">
        <f t="shared" si="62"/>
        <v/>
      </c>
      <c r="CR12" s="114" t="str">
        <f t="shared" si="63"/>
        <v/>
      </c>
      <c r="CS12" s="118" t="str">
        <f t="shared" si="64"/>
        <v/>
      </c>
      <c r="CT12" s="313" t="str">
        <f t="shared" si="65"/>
        <v/>
      </c>
      <c r="CU12" s="119">
        <f t="shared" si="3"/>
        <v>200</v>
      </c>
      <c r="CV12" s="119">
        <f t="shared" si="66"/>
        <v>0</v>
      </c>
      <c r="CW12" s="309" t="str">
        <f>IF(details!BA12="","",details!BA12)</f>
        <v/>
      </c>
      <c r="CX12" s="309" t="str">
        <f>IF(details!BB12="","",details!BB12)</f>
        <v/>
      </c>
      <c r="CY12" s="309" t="str">
        <f t="shared" si="67"/>
        <v/>
      </c>
      <c r="CZ12" s="309">
        <f>IF(details!BC12="","",details!BC12)</f>
        <v>1</v>
      </c>
      <c r="DA12" s="309">
        <f>IF(details!BD12="","",details!BD12)</f>
        <v>5</v>
      </c>
      <c r="DB12" s="309">
        <f t="shared" si="68"/>
        <v>6</v>
      </c>
      <c r="DC12" s="309" t="str">
        <f>IF(details!BE12="","",details!BE12)</f>
        <v/>
      </c>
      <c r="DD12" s="309" t="str">
        <f>IF(details!BF12="","",details!BF12)</f>
        <v/>
      </c>
      <c r="DE12" s="309" t="str">
        <f t="shared" si="69"/>
        <v/>
      </c>
      <c r="DF12" s="116">
        <f t="shared" si="70"/>
        <v>6</v>
      </c>
      <c r="DG12" s="309">
        <f>IF(details!BG12="","",details!BG12)</f>
        <v>30</v>
      </c>
      <c r="DH12" s="309">
        <f>IF(details!BH12="","",details!BH12)</f>
        <v>20</v>
      </c>
      <c r="DI12" s="116">
        <f t="shared" si="71"/>
        <v>50</v>
      </c>
      <c r="DJ12" s="117">
        <f t="shared" si="72"/>
        <v>56</v>
      </c>
      <c r="DK12" s="309" t="str">
        <f>IF(details!BI12="","",details!BI12)</f>
        <v/>
      </c>
      <c r="DL12" s="309" t="str">
        <f>IF(details!BJ12="","",details!BJ12)</f>
        <v/>
      </c>
      <c r="DM12" s="312" t="str">
        <f t="shared" si="73"/>
        <v/>
      </c>
      <c r="DN12" s="114" t="str">
        <f t="shared" si="74"/>
        <v/>
      </c>
      <c r="DO12" s="118" t="str">
        <f t="shared" si="75"/>
        <v/>
      </c>
      <c r="DP12" s="313" t="str">
        <f t="shared" si="76"/>
        <v/>
      </c>
      <c r="DQ12" s="119">
        <f t="shared" si="4"/>
        <v>200</v>
      </c>
      <c r="DR12" s="119">
        <f t="shared" si="77"/>
        <v>0</v>
      </c>
      <c r="DS12" s="309">
        <f>IF(details!BK12="","",details!BK12)</f>
        <v>4</v>
      </c>
      <c r="DT12" s="309">
        <f>IF(details!BL12="","",details!BL12)</f>
        <v>5</v>
      </c>
      <c r="DU12" s="309">
        <f t="shared" si="78"/>
        <v>9</v>
      </c>
      <c r="DV12" s="309">
        <f>IF(details!BM12="","",details!BM12)</f>
        <v>5</v>
      </c>
      <c r="DW12" s="309">
        <f>IF(details!BN12="","",details!BN12)</f>
        <v>5</v>
      </c>
      <c r="DX12" s="309">
        <f t="shared" si="79"/>
        <v>10</v>
      </c>
      <c r="DY12" s="309" t="str">
        <f>IF(details!BO12="","",details!BO12)</f>
        <v/>
      </c>
      <c r="DZ12" s="309" t="str">
        <f>IF(details!BP12="","",details!BP12)</f>
        <v/>
      </c>
      <c r="EA12" s="309" t="str">
        <f t="shared" si="80"/>
        <v/>
      </c>
      <c r="EB12" s="116">
        <f t="shared" si="81"/>
        <v>19</v>
      </c>
      <c r="EC12" s="309">
        <f>IF(details!BQ12="","",details!BQ12)</f>
        <v>43</v>
      </c>
      <c r="ED12" s="309">
        <f>IF(details!BR12="","",details!BR12)</f>
        <v>20</v>
      </c>
      <c r="EE12" s="116">
        <f t="shared" si="82"/>
        <v>63</v>
      </c>
      <c r="EF12" s="117">
        <f t="shared" si="83"/>
        <v>82</v>
      </c>
      <c r="EG12" s="309" t="str">
        <f>IF(details!BS12="","",details!BS12)</f>
        <v/>
      </c>
      <c r="EH12" s="309" t="str">
        <f>IF(details!BT12="","",details!BT12)</f>
        <v/>
      </c>
      <c r="EI12" s="312" t="str">
        <f t="shared" si="84"/>
        <v/>
      </c>
      <c r="EJ12" s="114" t="str">
        <f t="shared" si="85"/>
        <v/>
      </c>
      <c r="EK12" s="118" t="str">
        <f t="shared" si="86"/>
        <v/>
      </c>
      <c r="EL12" s="313" t="str">
        <f t="shared" si="87"/>
        <v/>
      </c>
      <c r="EM12" s="119">
        <f t="shared" si="5"/>
        <v>200</v>
      </c>
      <c r="EN12" s="119">
        <f t="shared" si="88"/>
        <v>0</v>
      </c>
      <c r="EO12" s="309" t="str">
        <f>IF(details!BU12="","",details!BU12)</f>
        <v/>
      </c>
      <c r="EP12" s="309" t="str">
        <f>IF(details!BV12="","",details!BV12)</f>
        <v/>
      </c>
      <c r="EQ12" s="309" t="str">
        <f>IF(details!BW12="","",details!BW12)</f>
        <v/>
      </c>
      <c r="ER12" s="309" t="str">
        <f>IF(details!BX12="","",details!BX12)</f>
        <v/>
      </c>
      <c r="ES12" s="309" t="str">
        <f>IF(details!BY12="","",details!BY12)</f>
        <v/>
      </c>
      <c r="ET12" s="313" t="str">
        <f t="shared" si="89"/>
        <v/>
      </c>
      <c r="EU12" s="313" t="str">
        <f t="shared" si="90"/>
        <v/>
      </c>
      <c r="EV12" s="313" t="str">
        <f t="shared" si="91"/>
        <v/>
      </c>
      <c r="EW12" s="119">
        <f t="shared" si="7"/>
        <v>100</v>
      </c>
      <c r="EX12" s="119">
        <f t="shared" si="92"/>
        <v>0</v>
      </c>
      <c r="EY12" s="309" t="str">
        <f>IF(details!BZ12="","",details!BZ12)</f>
        <v/>
      </c>
      <c r="EZ12" s="309" t="str">
        <f>IF(details!CA12="","",details!CA12)</f>
        <v/>
      </c>
      <c r="FA12" s="309" t="str">
        <f>IF(details!CB12="","",details!CB12)</f>
        <v/>
      </c>
      <c r="FB12" s="309" t="str">
        <f>IF(details!CC12="","",details!CC12)</f>
        <v/>
      </c>
      <c r="FC12" s="309" t="str">
        <f>IF(details!CD12="","",details!CD12)</f>
        <v/>
      </c>
      <c r="FD12" s="313" t="str">
        <f t="shared" si="93"/>
        <v/>
      </c>
      <c r="FE12" s="313" t="str">
        <f t="shared" si="94"/>
        <v/>
      </c>
      <c r="FF12" s="313" t="str">
        <f t="shared" si="95"/>
        <v/>
      </c>
      <c r="FG12" s="119">
        <f t="shared" si="10"/>
        <v>100</v>
      </c>
      <c r="FH12" s="119">
        <f t="shared" si="96"/>
        <v>0</v>
      </c>
      <c r="FI12" s="309" t="str">
        <f>IF(details!CE12="","",details!CE12)</f>
        <v/>
      </c>
      <c r="FJ12" s="309" t="str">
        <f>IF(details!CF12="","",details!CF12)</f>
        <v/>
      </c>
      <c r="FK12" s="309" t="str">
        <f>IF(details!CG12="","",details!CG12)</f>
        <v/>
      </c>
      <c r="FL12" s="309" t="str">
        <f>IF(details!CH12="","",details!CH12)</f>
        <v/>
      </c>
      <c r="FM12" s="309" t="str">
        <f>IF(details!CI12="","",details!CI12)</f>
        <v/>
      </c>
      <c r="FN12" s="313" t="str">
        <f t="shared" si="97"/>
        <v/>
      </c>
      <c r="FO12" s="313" t="str">
        <f t="shared" si="98"/>
        <v/>
      </c>
      <c r="FP12" s="313" t="str">
        <f t="shared" si="99"/>
        <v/>
      </c>
      <c r="FQ12" s="119">
        <f t="shared" si="13"/>
        <v>100</v>
      </c>
      <c r="FR12" s="270">
        <f t="shared" si="100"/>
        <v>0</v>
      </c>
      <c r="FS12" s="277">
        <f t="shared" si="101"/>
        <v>200</v>
      </c>
      <c r="FT12" s="306" t="str">
        <f t="shared" si="102"/>
        <v/>
      </c>
      <c r="FU12" s="306" t="str">
        <f t="shared" si="103"/>
        <v/>
      </c>
      <c r="FV12" s="306">
        <f t="shared" si="104"/>
        <v>200</v>
      </c>
      <c r="FW12" s="306" t="str">
        <f t="shared" si="105"/>
        <v/>
      </c>
      <c r="FX12" s="306" t="str">
        <f t="shared" si="106"/>
        <v/>
      </c>
      <c r="FY12" s="306">
        <f t="shared" si="107"/>
        <v>200</v>
      </c>
      <c r="FZ12" s="120" t="str">
        <f t="shared" si="108"/>
        <v/>
      </c>
      <c r="GA12" s="120" t="str">
        <f t="shared" si="109"/>
        <v/>
      </c>
      <c r="GB12" s="306" t="str">
        <f t="shared" si="110"/>
        <v/>
      </c>
      <c r="GC12" s="306" t="str">
        <f t="shared" si="111"/>
        <v/>
      </c>
      <c r="GD12" s="306" t="str">
        <f t="shared" si="112"/>
        <v/>
      </c>
      <c r="GE12" s="306" t="str">
        <f t="shared" si="113"/>
        <v/>
      </c>
      <c r="GF12" s="306" t="str">
        <f t="shared" si="114"/>
        <v/>
      </c>
      <c r="GG12" s="306">
        <f t="shared" si="115"/>
        <v>200</v>
      </c>
      <c r="GH12" s="306" t="str">
        <f t="shared" si="116"/>
        <v/>
      </c>
      <c r="GI12" s="306" t="str">
        <f t="shared" si="117"/>
        <v/>
      </c>
      <c r="GJ12" s="306">
        <f t="shared" si="118"/>
        <v>200</v>
      </c>
      <c r="GK12" s="306" t="str">
        <f t="shared" si="119"/>
        <v/>
      </c>
      <c r="GL12" s="306" t="str">
        <f t="shared" si="120"/>
        <v/>
      </c>
      <c r="GM12" s="306">
        <f t="shared" si="121"/>
        <v>200</v>
      </c>
      <c r="GN12" s="306" t="str">
        <f t="shared" si="122"/>
        <v/>
      </c>
      <c r="GO12" s="306" t="str">
        <f t="shared" si="123"/>
        <v/>
      </c>
      <c r="GP12" s="306">
        <f t="shared" si="124"/>
        <v>100</v>
      </c>
      <c r="GQ12" s="306" t="str">
        <f t="shared" si="125"/>
        <v/>
      </c>
      <c r="GR12" s="306" t="str">
        <f t="shared" si="126"/>
        <v/>
      </c>
      <c r="GS12" s="121">
        <f t="shared" si="127"/>
        <v>100</v>
      </c>
      <c r="GT12" s="121" t="str">
        <f t="shared" si="128"/>
        <v/>
      </c>
      <c r="GU12" s="121" t="str">
        <f t="shared" si="129"/>
        <v/>
      </c>
      <c r="GV12" s="121">
        <f t="shared" si="130"/>
        <v>100</v>
      </c>
      <c r="GW12" s="121" t="str">
        <f t="shared" si="131"/>
        <v/>
      </c>
      <c r="GX12" s="121" t="str">
        <f t="shared" si="132"/>
        <v/>
      </c>
      <c r="GY12" s="269">
        <f t="shared" si="133"/>
        <v>0</v>
      </c>
      <c r="GZ12" s="269">
        <f t="shared" si="134"/>
        <v>0</v>
      </c>
      <c r="HA12" s="269">
        <f t="shared" si="135"/>
        <v>23</v>
      </c>
      <c r="HB12" s="269">
        <f t="shared" si="136"/>
        <v>0</v>
      </c>
      <c r="HC12" s="310" t="str">
        <f t="shared" si="15"/>
        <v/>
      </c>
      <c r="HD12" s="278">
        <f t="shared" si="137"/>
        <v>1200</v>
      </c>
      <c r="HE12" s="278" t="str">
        <f t="shared" si="138"/>
        <v/>
      </c>
      <c r="HF12" s="279" t="str">
        <f t="shared" si="139"/>
        <v/>
      </c>
      <c r="HG12" s="297" t="str">
        <f t="shared" si="140"/>
        <v/>
      </c>
      <c r="HH12" s="298" t="str">
        <f t="shared" si="141"/>
        <v/>
      </c>
      <c r="HI12" s="114" t="str">
        <f t="shared" si="142"/>
        <v/>
      </c>
      <c r="HJ12" s="274" t="str">
        <f>details!EH12</f>
        <v/>
      </c>
      <c r="HK12" s="195" t="str">
        <f>details!EI12</f>
        <v/>
      </c>
      <c r="HL12" s="304" t="str">
        <f t="shared" si="143"/>
        <v/>
      </c>
      <c r="HM12" s="201" t="str">
        <f>IF(details!CJ12="","",details!CJ12)</f>
        <v/>
      </c>
      <c r="HR12" s="284" t="str">
        <f t="shared" si="144"/>
        <v>grade 'E'</v>
      </c>
      <c r="HS12" s="125">
        <f t="shared" si="16"/>
        <v>0</v>
      </c>
      <c r="HT12" s="125">
        <f t="shared" si="16"/>
        <v>0</v>
      </c>
      <c r="HU12" s="125">
        <f t="shared" si="145"/>
        <v>0</v>
      </c>
      <c r="HV12" s="125">
        <f t="shared" si="17"/>
        <v>0</v>
      </c>
      <c r="HW12" s="125">
        <f t="shared" si="17"/>
        <v>0</v>
      </c>
      <c r="HX12" s="125">
        <f t="shared" si="17"/>
        <v>0</v>
      </c>
      <c r="HY12" s="125">
        <f t="shared" si="17"/>
        <v>0</v>
      </c>
      <c r="HZ12" s="125">
        <f t="shared" si="17"/>
        <v>0</v>
      </c>
      <c r="IA12" s="125">
        <f t="shared" si="17"/>
        <v>0</v>
      </c>
      <c r="IB12" s="125">
        <f t="shared" si="18"/>
        <v>0</v>
      </c>
      <c r="IC12" s="125">
        <f t="shared" si="19"/>
        <v>0</v>
      </c>
      <c r="ID12" s="125">
        <f t="shared" si="20"/>
        <v>0</v>
      </c>
      <c r="IE12" s="125">
        <f t="shared" si="21"/>
        <v>0</v>
      </c>
      <c r="IF12" s="167">
        <f t="shared" si="22"/>
        <v>0</v>
      </c>
      <c r="IJ12" s="158"/>
      <c r="IK12" s="158"/>
      <c r="IM12" s="158"/>
      <c r="IN12" s="158"/>
      <c r="IP12" s="158"/>
      <c r="IQ12" s="158"/>
      <c r="IR12" s="158"/>
      <c r="IS12" s="158"/>
      <c r="IX12" s="158"/>
      <c r="IY12" s="158"/>
      <c r="JA12" s="158"/>
      <c r="JB12" s="158"/>
    </row>
    <row r="13" spans="1:262" s="20" customFormat="1" ht="14.1" customHeight="1">
      <c r="A13" s="199">
        <f>IF(details!A13="","",details!A13)</f>
        <v>7</v>
      </c>
      <c r="B13" s="309" t="str">
        <f>IF(details!B13="","",details!B13)</f>
        <v>SC</v>
      </c>
      <c r="C13" s="309" t="str">
        <f>IF(details!C13="","",details!C13)</f>
        <v>B</v>
      </c>
      <c r="D13" s="114">
        <f>IF(details!D13="","",details!D13)</f>
        <v>657</v>
      </c>
      <c r="E13" s="114" t="str">
        <f>IF(details!E13="","",details!E13)</f>
        <v/>
      </c>
      <c r="F13" s="309">
        <f>IF(details!F13="","",details!F13)</f>
        <v>2017</v>
      </c>
      <c r="G13" s="509">
        <f>IF(details!G13="","",details!G13)</f>
        <v>39558</v>
      </c>
      <c r="H13" s="188" t="str">
        <f>IF(details!CK13="","",details!CK13)</f>
        <v>chl vizsy] nks gtkj vkB</v>
      </c>
      <c r="I13" s="115" t="str">
        <f>IF(details!I13="","",details!I13)</f>
        <v>nhid cSjok</v>
      </c>
      <c r="J13" s="115" t="str">
        <f>IF(details!J13="","",details!J13)</f>
        <v>Jh eksgu yky cSjok</v>
      </c>
      <c r="K13" s="115" t="str">
        <f>IF(details!K13="","",details!K13)</f>
        <v>Jhefr nk[kk nsoh</v>
      </c>
      <c r="L13" s="309">
        <f>IF(details!L13="","",details!L13)</f>
        <v>3</v>
      </c>
      <c r="M13" s="309">
        <f>IF(details!M13="","",details!M13)</f>
        <v>5</v>
      </c>
      <c r="N13" s="309">
        <f t="shared" si="23"/>
        <v>8</v>
      </c>
      <c r="O13" s="309">
        <f>IF(details!N13="","",details!N13)</f>
        <v>2</v>
      </c>
      <c r="P13" s="309">
        <f>IF(details!O13="","",details!O13)</f>
        <v>5</v>
      </c>
      <c r="Q13" s="309">
        <f t="shared" si="24"/>
        <v>7</v>
      </c>
      <c r="R13" s="309" t="str">
        <f>IF(details!P13="","",details!P13)</f>
        <v/>
      </c>
      <c r="S13" s="309" t="str">
        <f>IF(details!Q13="","",details!Q13)</f>
        <v/>
      </c>
      <c r="T13" s="309" t="str">
        <f t="shared" si="25"/>
        <v/>
      </c>
      <c r="U13" s="116">
        <f t="shared" si="26"/>
        <v>15</v>
      </c>
      <c r="V13" s="309" t="str">
        <f>IF(details!R13="","",details!R13)</f>
        <v/>
      </c>
      <c r="W13" s="309" t="str">
        <f>IF(details!S13="","",details!S13)</f>
        <v/>
      </c>
      <c r="X13" s="116" t="str">
        <f t="shared" si="27"/>
        <v/>
      </c>
      <c r="Y13" s="117" t="str">
        <f t="shared" si="28"/>
        <v/>
      </c>
      <c r="Z13" s="309" t="str">
        <f>IF(details!T13="","",details!T13)</f>
        <v/>
      </c>
      <c r="AA13" s="309" t="str">
        <f>IF(details!U13="","",details!U13)</f>
        <v/>
      </c>
      <c r="AB13" s="312" t="str">
        <f t="shared" si="29"/>
        <v/>
      </c>
      <c r="AC13" s="114" t="str">
        <f t="shared" si="30"/>
        <v/>
      </c>
      <c r="AD13" s="118" t="str">
        <f t="shared" si="31"/>
        <v/>
      </c>
      <c r="AE13" s="313" t="str">
        <f t="shared" si="32"/>
        <v/>
      </c>
      <c r="AF13" s="119">
        <f t="shared" si="0"/>
        <v>200</v>
      </c>
      <c r="AG13" s="119">
        <f t="shared" si="33"/>
        <v>0</v>
      </c>
      <c r="AH13" s="309">
        <f>IF(details!V13="","",details!V13)</f>
        <v>3</v>
      </c>
      <c r="AI13" s="309">
        <f>IF(details!W13="","",details!W13)</f>
        <v>5</v>
      </c>
      <c r="AJ13" s="309">
        <f t="shared" si="34"/>
        <v>8</v>
      </c>
      <c r="AK13" s="309">
        <f>IF(details!X13="","",details!X13)</f>
        <v>2</v>
      </c>
      <c r="AL13" s="309">
        <f>IF(details!Y13="","",details!Y13)</f>
        <v>5</v>
      </c>
      <c r="AM13" s="309">
        <f t="shared" si="35"/>
        <v>7</v>
      </c>
      <c r="AN13" s="309" t="str">
        <f>IF(details!Z13="","",details!Z13)</f>
        <v/>
      </c>
      <c r="AO13" s="309" t="str">
        <f>IF(details!AA13="","",details!AA13)</f>
        <v/>
      </c>
      <c r="AP13" s="309" t="str">
        <f t="shared" si="36"/>
        <v/>
      </c>
      <c r="AQ13" s="116">
        <f t="shared" si="37"/>
        <v>15</v>
      </c>
      <c r="AR13" s="309">
        <f>IF(details!AB13="","",details!AB13)</f>
        <v>24</v>
      </c>
      <c r="AS13" s="309">
        <f>IF(details!AC13="","",details!AC13)</f>
        <v>20</v>
      </c>
      <c r="AT13" s="116">
        <f t="shared" si="38"/>
        <v>44</v>
      </c>
      <c r="AU13" s="117">
        <f t="shared" si="39"/>
        <v>59</v>
      </c>
      <c r="AV13" s="309" t="str">
        <f>IF(details!AD13="","",details!AD13)</f>
        <v/>
      </c>
      <c r="AW13" s="309" t="str">
        <f>IF(details!AE13="","",details!AE13)</f>
        <v/>
      </c>
      <c r="AX13" s="312" t="str">
        <f t="shared" si="40"/>
        <v/>
      </c>
      <c r="AY13" s="114" t="str">
        <f t="shared" si="41"/>
        <v/>
      </c>
      <c r="AZ13" s="118" t="str">
        <f t="shared" si="42"/>
        <v/>
      </c>
      <c r="BA13" s="313" t="str">
        <f t="shared" si="43"/>
        <v/>
      </c>
      <c r="BB13" s="119">
        <f t="shared" si="1"/>
        <v>200</v>
      </c>
      <c r="BC13" s="119">
        <f t="shared" si="44"/>
        <v>0</v>
      </c>
      <c r="BD13" s="101" t="str">
        <f>IF(D13="","",details!AF13)</f>
        <v>s</v>
      </c>
      <c r="BE13" s="309">
        <f>IF(details!AG13="","",details!AG13)</f>
        <v>2</v>
      </c>
      <c r="BF13" s="309">
        <f>IF(details!AH13="","",details!AH13)</f>
        <v>5</v>
      </c>
      <c r="BG13" s="309">
        <f t="shared" si="45"/>
        <v>7</v>
      </c>
      <c r="BH13" s="309">
        <f>IF(details!AI13="","",details!AI13)</f>
        <v>2</v>
      </c>
      <c r="BI13" s="309">
        <f>IF(details!AJ13="","",details!AJ13)</f>
        <v>5</v>
      </c>
      <c r="BJ13" s="309">
        <f t="shared" si="46"/>
        <v>7</v>
      </c>
      <c r="BK13" s="309" t="str">
        <f>IF(details!AK13="","",details!AK13)</f>
        <v/>
      </c>
      <c r="BL13" s="309" t="str">
        <f>IF(details!AL13="","",details!AL13)</f>
        <v/>
      </c>
      <c r="BM13" s="309" t="str">
        <f t="shared" si="47"/>
        <v/>
      </c>
      <c r="BN13" s="116">
        <f t="shared" si="48"/>
        <v>14</v>
      </c>
      <c r="BO13" s="309" t="str">
        <f>IF(details!AM13="","",details!AM13)</f>
        <v/>
      </c>
      <c r="BP13" s="309" t="str">
        <f>IF(details!AN13="","",details!AN13)</f>
        <v/>
      </c>
      <c r="BQ13" s="116" t="str">
        <f t="shared" si="49"/>
        <v/>
      </c>
      <c r="BR13" s="117" t="str">
        <f t="shared" si="50"/>
        <v/>
      </c>
      <c r="BS13" s="309" t="str">
        <f>IF(details!AO13="","",details!AO13)</f>
        <v/>
      </c>
      <c r="BT13" s="309" t="str">
        <f>IF(details!AP13="","",details!AP13)</f>
        <v/>
      </c>
      <c r="BU13" s="312" t="str">
        <f t="shared" si="51"/>
        <v/>
      </c>
      <c r="BV13" s="114" t="str">
        <f t="shared" si="52"/>
        <v/>
      </c>
      <c r="BW13" s="118" t="str">
        <f t="shared" si="53"/>
        <v/>
      </c>
      <c r="BX13" s="313" t="str">
        <f t="shared" si="54"/>
        <v/>
      </c>
      <c r="BY13" s="119">
        <f t="shared" si="2"/>
        <v>200</v>
      </c>
      <c r="BZ13" s="119">
        <f t="shared" si="55"/>
        <v>0</v>
      </c>
      <c r="CA13" s="309">
        <f>IF(details!AQ13="","",details!AQ13)</f>
        <v>2</v>
      </c>
      <c r="CB13" s="309">
        <f>IF(details!AR13="","",details!AR13)</f>
        <v>5</v>
      </c>
      <c r="CC13" s="309">
        <f t="shared" si="56"/>
        <v>7</v>
      </c>
      <c r="CD13" s="309" t="str">
        <f>IF(details!AS13="","",details!AS13)</f>
        <v/>
      </c>
      <c r="CE13" s="309" t="str">
        <f>IF(details!AT13="","",details!AT13)</f>
        <v/>
      </c>
      <c r="CF13" s="309" t="str">
        <f t="shared" si="57"/>
        <v/>
      </c>
      <c r="CG13" s="309" t="str">
        <f>IF(details!AU13="","",details!AU13)</f>
        <v/>
      </c>
      <c r="CH13" s="309" t="str">
        <f>IF(details!AV13="","",details!AV13)</f>
        <v/>
      </c>
      <c r="CI13" s="309" t="str">
        <f t="shared" si="58"/>
        <v/>
      </c>
      <c r="CJ13" s="116">
        <f t="shared" si="59"/>
        <v>7</v>
      </c>
      <c r="CK13" s="309">
        <f>IF(details!AW13="","",details!AW13)</f>
        <v>8</v>
      </c>
      <c r="CL13" s="309">
        <f>IF(details!AX13="","",details!AX13)</f>
        <v>16</v>
      </c>
      <c r="CM13" s="116">
        <f t="shared" si="60"/>
        <v>24</v>
      </c>
      <c r="CN13" s="117">
        <f t="shared" si="61"/>
        <v>31</v>
      </c>
      <c r="CO13" s="309" t="str">
        <f>IF(details!AY13="","",details!AY13)</f>
        <v/>
      </c>
      <c r="CP13" s="309" t="str">
        <f>IF(details!AZ13="","",details!AZ13)</f>
        <v/>
      </c>
      <c r="CQ13" s="312" t="str">
        <f t="shared" si="62"/>
        <v/>
      </c>
      <c r="CR13" s="114" t="str">
        <f t="shared" si="63"/>
        <v/>
      </c>
      <c r="CS13" s="118" t="str">
        <f t="shared" si="64"/>
        <v/>
      </c>
      <c r="CT13" s="313" t="str">
        <f t="shared" si="65"/>
        <v/>
      </c>
      <c r="CU13" s="119">
        <f t="shared" si="3"/>
        <v>200</v>
      </c>
      <c r="CV13" s="119">
        <f t="shared" si="66"/>
        <v>0</v>
      </c>
      <c r="CW13" s="309" t="str">
        <f>IF(details!BA13="","",details!BA13)</f>
        <v/>
      </c>
      <c r="CX13" s="309" t="str">
        <f>IF(details!BB13="","",details!BB13)</f>
        <v/>
      </c>
      <c r="CY13" s="309" t="str">
        <f t="shared" si="67"/>
        <v/>
      </c>
      <c r="CZ13" s="309">
        <f>IF(details!BC13="","",details!BC13)</f>
        <v>0</v>
      </c>
      <c r="DA13" s="309">
        <f>IF(details!BD13="","",details!BD13)</f>
        <v>5</v>
      </c>
      <c r="DB13" s="309">
        <f t="shared" si="68"/>
        <v>5</v>
      </c>
      <c r="DC13" s="309" t="str">
        <f>IF(details!BE13="","",details!BE13)</f>
        <v/>
      </c>
      <c r="DD13" s="309" t="str">
        <f>IF(details!BF13="","",details!BF13)</f>
        <v/>
      </c>
      <c r="DE13" s="309" t="str">
        <f t="shared" si="69"/>
        <v/>
      </c>
      <c r="DF13" s="116">
        <f t="shared" si="70"/>
        <v>5</v>
      </c>
      <c r="DG13" s="309">
        <f>IF(details!BG13="","",details!BG13)</f>
        <v>22</v>
      </c>
      <c r="DH13" s="309">
        <f>IF(details!BH13="","",details!BH13)</f>
        <v>16</v>
      </c>
      <c r="DI13" s="116">
        <f t="shared" si="71"/>
        <v>38</v>
      </c>
      <c r="DJ13" s="117">
        <f t="shared" si="72"/>
        <v>43</v>
      </c>
      <c r="DK13" s="309" t="str">
        <f>IF(details!BI13="","",details!BI13)</f>
        <v/>
      </c>
      <c r="DL13" s="309" t="str">
        <f>IF(details!BJ13="","",details!BJ13)</f>
        <v/>
      </c>
      <c r="DM13" s="312" t="str">
        <f t="shared" si="73"/>
        <v/>
      </c>
      <c r="DN13" s="114" t="str">
        <f t="shared" si="74"/>
        <v/>
      </c>
      <c r="DO13" s="118" t="str">
        <f t="shared" si="75"/>
        <v/>
      </c>
      <c r="DP13" s="313" t="str">
        <f t="shared" si="76"/>
        <v/>
      </c>
      <c r="DQ13" s="119">
        <f t="shared" si="4"/>
        <v>200</v>
      </c>
      <c r="DR13" s="119">
        <f t="shared" si="77"/>
        <v>0</v>
      </c>
      <c r="DS13" s="309">
        <f>IF(details!BK13="","",details!BK13)</f>
        <v>4</v>
      </c>
      <c r="DT13" s="309">
        <f>IF(details!BL13="","",details!BL13)</f>
        <v>5</v>
      </c>
      <c r="DU13" s="309">
        <f t="shared" si="78"/>
        <v>9</v>
      </c>
      <c r="DV13" s="309">
        <f>IF(details!BM13="","",details!BM13)</f>
        <v>2</v>
      </c>
      <c r="DW13" s="309">
        <f>IF(details!BN13="","",details!BN13)</f>
        <v>5</v>
      </c>
      <c r="DX13" s="309">
        <f t="shared" si="79"/>
        <v>7</v>
      </c>
      <c r="DY13" s="309" t="str">
        <f>IF(details!BO13="","",details!BO13)</f>
        <v/>
      </c>
      <c r="DZ13" s="309" t="str">
        <f>IF(details!BP13="","",details!BP13)</f>
        <v/>
      </c>
      <c r="EA13" s="309" t="str">
        <f t="shared" si="80"/>
        <v/>
      </c>
      <c r="EB13" s="116">
        <f t="shared" si="81"/>
        <v>16</v>
      </c>
      <c r="EC13" s="309">
        <f>IF(details!BQ13="","",details!BQ13)</f>
        <v>25</v>
      </c>
      <c r="ED13" s="309">
        <f>IF(details!BR13="","",details!BR13)</f>
        <v>17</v>
      </c>
      <c r="EE13" s="116">
        <f t="shared" si="82"/>
        <v>42</v>
      </c>
      <c r="EF13" s="117">
        <f t="shared" si="83"/>
        <v>58</v>
      </c>
      <c r="EG13" s="309" t="str">
        <f>IF(details!BS13="","",details!BS13)</f>
        <v/>
      </c>
      <c r="EH13" s="309" t="str">
        <f>IF(details!BT13="","",details!BT13)</f>
        <v/>
      </c>
      <c r="EI13" s="312" t="str">
        <f t="shared" si="84"/>
        <v/>
      </c>
      <c r="EJ13" s="114" t="str">
        <f t="shared" si="85"/>
        <v/>
      </c>
      <c r="EK13" s="118" t="str">
        <f t="shared" si="86"/>
        <v/>
      </c>
      <c r="EL13" s="313" t="str">
        <f t="shared" si="87"/>
        <v/>
      </c>
      <c r="EM13" s="119">
        <f t="shared" si="5"/>
        <v>200</v>
      </c>
      <c r="EN13" s="119">
        <f t="shared" si="88"/>
        <v>0</v>
      </c>
      <c r="EO13" s="309" t="str">
        <f>IF(details!BU13="","",details!BU13)</f>
        <v/>
      </c>
      <c r="EP13" s="309" t="str">
        <f>IF(details!BV13="","",details!BV13)</f>
        <v/>
      </c>
      <c r="EQ13" s="309" t="str">
        <f>IF(details!BW13="","",details!BW13)</f>
        <v/>
      </c>
      <c r="ER13" s="309" t="str">
        <f>IF(details!BX13="","",details!BX13)</f>
        <v/>
      </c>
      <c r="ES13" s="309" t="str">
        <f>IF(details!BY13="","",details!BY13)</f>
        <v/>
      </c>
      <c r="ET13" s="313" t="str">
        <f t="shared" si="89"/>
        <v/>
      </c>
      <c r="EU13" s="313" t="str">
        <f t="shared" si="90"/>
        <v/>
      </c>
      <c r="EV13" s="313" t="str">
        <f t="shared" si="91"/>
        <v/>
      </c>
      <c r="EW13" s="119">
        <f t="shared" si="7"/>
        <v>100</v>
      </c>
      <c r="EX13" s="119">
        <f t="shared" si="92"/>
        <v>0</v>
      </c>
      <c r="EY13" s="309" t="str">
        <f>IF(details!BZ13="","",details!BZ13)</f>
        <v/>
      </c>
      <c r="EZ13" s="309" t="str">
        <f>IF(details!CA13="","",details!CA13)</f>
        <v/>
      </c>
      <c r="FA13" s="309" t="str">
        <f>IF(details!CB13="","",details!CB13)</f>
        <v/>
      </c>
      <c r="FB13" s="309" t="str">
        <f>IF(details!CC13="","",details!CC13)</f>
        <v/>
      </c>
      <c r="FC13" s="309" t="str">
        <f>IF(details!CD13="","",details!CD13)</f>
        <v/>
      </c>
      <c r="FD13" s="313" t="str">
        <f t="shared" si="93"/>
        <v/>
      </c>
      <c r="FE13" s="313" t="str">
        <f t="shared" si="94"/>
        <v/>
      </c>
      <c r="FF13" s="313" t="str">
        <f t="shared" si="95"/>
        <v/>
      </c>
      <c r="FG13" s="119">
        <f t="shared" si="10"/>
        <v>100</v>
      </c>
      <c r="FH13" s="119">
        <f t="shared" si="96"/>
        <v>0</v>
      </c>
      <c r="FI13" s="309" t="str">
        <f>IF(details!CE13="","",details!CE13)</f>
        <v/>
      </c>
      <c r="FJ13" s="309" t="str">
        <f>IF(details!CF13="","",details!CF13)</f>
        <v/>
      </c>
      <c r="FK13" s="309" t="str">
        <f>IF(details!CG13="","",details!CG13)</f>
        <v/>
      </c>
      <c r="FL13" s="309" t="str">
        <f>IF(details!CH13="","",details!CH13)</f>
        <v/>
      </c>
      <c r="FM13" s="309" t="str">
        <f>IF(details!CI13="","",details!CI13)</f>
        <v/>
      </c>
      <c r="FN13" s="313" t="str">
        <f t="shared" si="97"/>
        <v/>
      </c>
      <c r="FO13" s="313" t="str">
        <f t="shared" si="98"/>
        <v/>
      </c>
      <c r="FP13" s="313" t="str">
        <f t="shared" si="99"/>
        <v/>
      </c>
      <c r="FQ13" s="119">
        <f t="shared" si="13"/>
        <v>100</v>
      </c>
      <c r="FR13" s="270">
        <f t="shared" si="100"/>
        <v>0</v>
      </c>
      <c r="FS13" s="277">
        <f t="shared" si="101"/>
        <v>200</v>
      </c>
      <c r="FT13" s="306" t="str">
        <f t="shared" si="102"/>
        <v/>
      </c>
      <c r="FU13" s="306" t="str">
        <f t="shared" si="103"/>
        <v/>
      </c>
      <c r="FV13" s="306">
        <f t="shared" si="104"/>
        <v>200</v>
      </c>
      <c r="FW13" s="306" t="str">
        <f t="shared" si="105"/>
        <v/>
      </c>
      <c r="FX13" s="306" t="str">
        <f t="shared" si="106"/>
        <v/>
      </c>
      <c r="FY13" s="306">
        <f t="shared" si="107"/>
        <v>200</v>
      </c>
      <c r="FZ13" s="120" t="str">
        <f t="shared" si="108"/>
        <v/>
      </c>
      <c r="GA13" s="120" t="str">
        <f t="shared" si="109"/>
        <v/>
      </c>
      <c r="GB13" s="306" t="str">
        <f t="shared" si="110"/>
        <v/>
      </c>
      <c r="GC13" s="306" t="str">
        <f t="shared" si="111"/>
        <v/>
      </c>
      <c r="GD13" s="306" t="str">
        <f t="shared" si="112"/>
        <v/>
      </c>
      <c r="GE13" s="306" t="str">
        <f t="shared" si="113"/>
        <v/>
      </c>
      <c r="GF13" s="306" t="str">
        <f t="shared" si="114"/>
        <v/>
      </c>
      <c r="GG13" s="306">
        <f t="shared" si="115"/>
        <v>200</v>
      </c>
      <c r="GH13" s="306" t="str">
        <f t="shared" si="116"/>
        <v/>
      </c>
      <c r="GI13" s="306" t="str">
        <f t="shared" si="117"/>
        <v/>
      </c>
      <c r="GJ13" s="306">
        <f t="shared" si="118"/>
        <v>200</v>
      </c>
      <c r="GK13" s="306" t="str">
        <f t="shared" si="119"/>
        <v/>
      </c>
      <c r="GL13" s="306" t="str">
        <f t="shared" si="120"/>
        <v/>
      </c>
      <c r="GM13" s="306">
        <f t="shared" si="121"/>
        <v>200</v>
      </c>
      <c r="GN13" s="306" t="str">
        <f t="shared" si="122"/>
        <v/>
      </c>
      <c r="GO13" s="306" t="str">
        <f t="shared" si="123"/>
        <v/>
      </c>
      <c r="GP13" s="306">
        <f t="shared" si="124"/>
        <v>100</v>
      </c>
      <c r="GQ13" s="306" t="str">
        <f t="shared" si="125"/>
        <v/>
      </c>
      <c r="GR13" s="306" t="str">
        <f t="shared" si="126"/>
        <v/>
      </c>
      <c r="GS13" s="121">
        <f t="shared" si="127"/>
        <v>100</v>
      </c>
      <c r="GT13" s="121" t="str">
        <f t="shared" si="128"/>
        <v/>
      </c>
      <c r="GU13" s="121" t="str">
        <f t="shared" si="129"/>
        <v/>
      </c>
      <c r="GV13" s="121">
        <f t="shared" si="130"/>
        <v>100</v>
      </c>
      <c r="GW13" s="121" t="str">
        <f t="shared" si="131"/>
        <v/>
      </c>
      <c r="GX13" s="121" t="str">
        <f t="shared" si="132"/>
        <v/>
      </c>
      <c r="GY13" s="269">
        <f t="shared" si="133"/>
        <v>0</v>
      </c>
      <c r="GZ13" s="269">
        <f t="shared" si="134"/>
        <v>0</v>
      </c>
      <c r="HA13" s="269">
        <f t="shared" si="135"/>
        <v>23</v>
      </c>
      <c r="HB13" s="269">
        <f t="shared" si="136"/>
        <v>0</v>
      </c>
      <c r="HC13" s="310" t="str">
        <f t="shared" si="15"/>
        <v/>
      </c>
      <c r="HD13" s="278">
        <f t="shared" si="137"/>
        <v>1200</v>
      </c>
      <c r="HE13" s="278" t="str">
        <f t="shared" si="138"/>
        <v/>
      </c>
      <c r="HF13" s="279" t="str">
        <f t="shared" si="139"/>
        <v/>
      </c>
      <c r="HG13" s="297" t="str">
        <f t="shared" si="140"/>
        <v/>
      </c>
      <c r="HH13" s="298" t="str">
        <f t="shared" si="141"/>
        <v/>
      </c>
      <c r="HI13" s="114" t="str">
        <f t="shared" si="142"/>
        <v/>
      </c>
      <c r="HJ13" s="274" t="str">
        <f>details!EH13</f>
        <v/>
      </c>
      <c r="HK13" s="195" t="str">
        <f>details!EI13</f>
        <v/>
      </c>
      <c r="HL13" s="304" t="str">
        <f t="shared" si="143"/>
        <v/>
      </c>
      <c r="HM13" s="201" t="str">
        <f>IF(details!CJ13="","",details!CJ13)</f>
        <v/>
      </c>
      <c r="HR13" s="155" t="s">
        <v>67</v>
      </c>
      <c r="HS13" s="125">
        <f>SUM(HS8:HS11)</f>
        <v>0</v>
      </c>
      <c r="HT13" s="125">
        <f t="shared" ref="HT13:HZ13" si="146">SUM(HT8:HT11)</f>
        <v>0</v>
      </c>
      <c r="HU13" s="125">
        <f t="shared" si="146"/>
        <v>0</v>
      </c>
      <c r="HV13" s="125">
        <f t="shared" si="146"/>
        <v>0</v>
      </c>
      <c r="HW13" s="125">
        <f t="shared" si="146"/>
        <v>0</v>
      </c>
      <c r="HX13" s="125">
        <f t="shared" si="146"/>
        <v>0</v>
      </c>
      <c r="HY13" s="125">
        <f t="shared" si="146"/>
        <v>0</v>
      </c>
      <c r="HZ13" s="125">
        <f t="shared" si="146"/>
        <v>0</v>
      </c>
      <c r="IA13" s="125">
        <f>SUM(IA8:IA11)</f>
        <v>0</v>
      </c>
      <c r="IB13" s="125">
        <f t="shared" ref="IB13:IF13" si="147">SUM(IB8:IB11)</f>
        <v>0</v>
      </c>
      <c r="IC13" s="125">
        <f t="shared" si="147"/>
        <v>0</v>
      </c>
      <c r="ID13" s="125">
        <f t="shared" si="147"/>
        <v>0</v>
      </c>
      <c r="IE13" s="125">
        <f t="shared" si="147"/>
        <v>0</v>
      </c>
      <c r="IF13" s="167">
        <f t="shared" si="147"/>
        <v>0</v>
      </c>
      <c r="IJ13" s="158"/>
      <c r="IK13" s="158"/>
      <c r="IM13" s="158"/>
      <c r="IN13" s="158"/>
      <c r="IP13" s="158"/>
      <c r="IQ13" s="158"/>
      <c r="IR13" s="158"/>
      <c r="IS13" s="158"/>
      <c r="IX13" s="158"/>
      <c r="IY13" s="158"/>
      <c r="JA13" s="158"/>
      <c r="JB13" s="158"/>
    </row>
    <row r="14" spans="1:262" s="20" customFormat="1" ht="14.1" customHeight="1" thickBot="1">
      <c r="A14" s="199">
        <f>IF(details!A14="","",details!A14)</f>
        <v>8</v>
      </c>
      <c r="B14" s="309" t="str">
        <f>IF(details!B14="","",details!B14)</f>
        <v>OBC</v>
      </c>
      <c r="C14" s="309" t="str">
        <f>IF(details!C14="","",details!C14)</f>
        <v>B</v>
      </c>
      <c r="D14" s="114">
        <f>IF(details!D14="","",details!D14)</f>
        <v>658</v>
      </c>
      <c r="E14" s="114" t="str">
        <f>IF(details!E14="","",details!E14)</f>
        <v/>
      </c>
      <c r="F14" s="309">
        <f>IF(details!F14="","",details!F14)</f>
        <v>1978</v>
      </c>
      <c r="G14" s="509">
        <f>IF(details!G14="","",details!G14)</f>
        <v>38884</v>
      </c>
      <c r="H14" s="188" t="str">
        <f>IF(details!CK14="","",details!CK14)</f>
        <v>lksyg twu] nks gtkj N%</v>
      </c>
      <c r="I14" s="115" t="str">
        <f>IF(details!I14="","",details!I14)</f>
        <v>fnus'k dqekj lSuh</v>
      </c>
      <c r="J14" s="115" t="str">
        <f>IF(details!J14="","",details!J14)</f>
        <v>Jh jkds'k dqekj lSuh</v>
      </c>
      <c r="K14" s="115" t="str">
        <f>IF(details!K14="","",details!K14)</f>
        <v>Jhefr eerk lSuh</v>
      </c>
      <c r="L14" s="309">
        <f>IF(details!L14="","",details!L14)</f>
        <v>3</v>
      </c>
      <c r="M14" s="309">
        <f>IF(details!M14="","",details!M14)</f>
        <v>5</v>
      </c>
      <c r="N14" s="309">
        <f t="shared" si="23"/>
        <v>8</v>
      </c>
      <c r="O14" s="309">
        <f>IF(details!N14="","",details!N14)</f>
        <v>3</v>
      </c>
      <c r="P14" s="309">
        <f>IF(details!O14="","",details!O14)</f>
        <v>5</v>
      </c>
      <c r="Q14" s="309">
        <f t="shared" si="24"/>
        <v>8</v>
      </c>
      <c r="R14" s="309" t="str">
        <f>IF(details!P14="","",details!P14)</f>
        <v/>
      </c>
      <c r="S14" s="309" t="str">
        <f>IF(details!Q14="","",details!Q14)</f>
        <v/>
      </c>
      <c r="T14" s="309" t="str">
        <f t="shared" si="25"/>
        <v/>
      </c>
      <c r="U14" s="116">
        <f t="shared" si="26"/>
        <v>16</v>
      </c>
      <c r="V14" s="309" t="str">
        <f>IF(details!R14="","",details!R14)</f>
        <v/>
      </c>
      <c r="W14" s="309" t="str">
        <f>IF(details!S14="","",details!S14)</f>
        <v/>
      </c>
      <c r="X14" s="116" t="str">
        <f t="shared" si="27"/>
        <v/>
      </c>
      <c r="Y14" s="117" t="str">
        <f t="shared" si="28"/>
        <v/>
      </c>
      <c r="Z14" s="309" t="str">
        <f>IF(details!T14="","",details!T14)</f>
        <v/>
      </c>
      <c r="AA14" s="309" t="str">
        <f>IF(details!U14="","",details!U14)</f>
        <v/>
      </c>
      <c r="AB14" s="312" t="str">
        <f t="shared" si="29"/>
        <v/>
      </c>
      <c r="AC14" s="114" t="str">
        <f t="shared" si="30"/>
        <v/>
      </c>
      <c r="AD14" s="118" t="str">
        <f t="shared" si="31"/>
        <v/>
      </c>
      <c r="AE14" s="313" t="str">
        <f t="shared" si="32"/>
        <v/>
      </c>
      <c r="AF14" s="119">
        <f t="shared" si="0"/>
        <v>200</v>
      </c>
      <c r="AG14" s="119">
        <f t="shared" si="33"/>
        <v>0</v>
      </c>
      <c r="AH14" s="309">
        <f>IF(details!V14="","",details!V14)</f>
        <v>3</v>
      </c>
      <c r="AI14" s="309">
        <f>IF(details!W14="","",details!W14)</f>
        <v>5</v>
      </c>
      <c r="AJ14" s="309">
        <f t="shared" si="34"/>
        <v>8</v>
      </c>
      <c r="AK14" s="309">
        <f>IF(details!X14="","",details!X14)</f>
        <v>4</v>
      </c>
      <c r="AL14" s="309">
        <f>IF(details!Y14="","",details!Y14)</f>
        <v>5</v>
      </c>
      <c r="AM14" s="309">
        <f t="shared" si="35"/>
        <v>9</v>
      </c>
      <c r="AN14" s="309" t="str">
        <f>IF(details!Z14="","",details!Z14)</f>
        <v/>
      </c>
      <c r="AO14" s="309" t="str">
        <f>IF(details!AA14="","",details!AA14)</f>
        <v/>
      </c>
      <c r="AP14" s="309" t="str">
        <f t="shared" si="36"/>
        <v/>
      </c>
      <c r="AQ14" s="116">
        <f t="shared" si="37"/>
        <v>17</v>
      </c>
      <c r="AR14" s="309">
        <f>IF(details!AB14="","",details!AB14)</f>
        <v>31</v>
      </c>
      <c r="AS14" s="309">
        <f>IF(details!AC14="","",details!AC14)</f>
        <v>20</v>
      </c>
      <c r="AT14" s="116">
        <f t="shared" si="38"/>
        <v>51</v>
      </c>
      <c r="AU14" s="117">
        <f t="shared" si="39"/>
        <v>68</v>
      </c>
      <c r="AV14" s="309" t="str">
        <f>IF(details!AD14="","",details!AD14)</f>
        <v/>
      </c>
      <c r="AW14" s="309" t="str">
        <f>IF(details!AE14="","",details!AE14)</f>
        <v/>
      </c>
      <c r="AX14" s="312" t="str">
        <f t="shared" si="40"/>
        <v/>
      </c>
      <c r="AY14" s="114" t="str">
        <f t="shared" si="41"/>
        <v/>
      </c>
      <c r="AZ14" s="118" t="str">
        <f t="shared" si="42"/>
        <v/>
      </c>
      <c r="BA14" s="313" t="str">
        <f t="shared" si="43"/>
        <v/>
      </c>
      <c r="BB14" s="119">
        <f t="shared" si="1"/>
        <v>200</v>
      </c>
      <c r="BC14" s="119">
        <f t="shared" si="44"/>
        <v>0</v>
      </c>
      <c r="BD14" s="101" t="str">
        <f>IF(D14="","",details!AF14)</f>
        <v>s</v>
      </c>
      <c r="BE14" s="309">
        <f>IF(details!AG14="","",details!AG14)</f>
        <v>3</v>
      </c>
      <c r="BF14" s="309">
        <f>IF(details!AH14="","",details!AH14)</f>
        <v>5</v>
      </c>
      <c r="BG14" s="309">
        <f t="shared" si="45"/>
        <v>8</v>
      </c>
      <c r="BH14" s="309">
        <f>IF(details!AI14="","",details!AI14)</f>
        <v>3</v>
      </c>
      <c r="BI14" s="309">
        <f>IF(details!AJ14="","",details!AJ14)</f>
        <v>5</v>
      </c>
      <c r="BJ14" s="309">
        <f t="shared" si="46"/>
        <v>8</v>
      </c>
      <c r="BK14" s="309" t="str">
        <f>IF(details!AK14="","",details!AK14)</f>
        <v/>
      </c>
      <c r="BL14" s="309" t="str">
        <f>IF(details!AL14="","",details!AL14)</f>
        <v/>
      </c>
      <c r="BM14" s="309" t="str">
        <f t="shared" si="47"/>
        <v/>
      </c>
      <c r="BN14" s="116">
        <f t="shared" si="48"/>
        <v>16</v>
      </c>
      <c r="BO14" s="309" t="str">
        <f>IF(details!AM14="","",details!AM14)</f>
        <v/>
      </c>
      <c r="BP14" s="309" t="str">
        <f>IF(details!AN14="","",details!AN14)</f>
        <v/>
      </c>
      <c r="BQ14" s="116" t="str">
        <f t="shared" si="49"/>
        <v/>
      </c>
      <c r="BR14" s="117" t="str">
        <f t="shared" si="50"/>
        <v/>
      </c>
      <c r="BS14" s="309" t="str">
        <f>IF(details!AO14="","",details!AO14)</f>
        <v/>
      </c>
      <c r="BT14" s="309" t="str">
        <f>IF(details!AP14="","",details!AP14)</f>
        <v/>
      </c>
      <c r="BU14" s="312" t="str">
        <f t="shared" si="51"/>
        <v/>
      </c>
      <c r="BV14" s="114" t="str">
        <f t="shared" si="52"/>
        <v/>
      </c>
      <c r="BW14" s="118" t="str">
        <f t="shared" si="53"/>
        <v/>
      </c>
      <c r="BX14" s="313" t="str">
        <f t="shared" si="54"/>
        <v/>
      </c>
      <c r="BY14" s="119">
        <f t="shared" si="2"/>
        <v>200</v>
      </c>
      <c r="BZ14" s="119">
        <f t="shared" si="55"/>
        <v>0</v>
      </c>
      <c r="CA14" s="309">
        <f>IF(details!AQ14="","",details!AQ14)</f>
        <v>2</v>
      </c>
      <c r="CB14" s="309">
        <f>IF(details!AR14="","",details!AR14)</f>
        <v>5</v>
      </c>
      <c r="CC14" s="309">
        <f t="shared" si="56"/>
        <v>7</v>
      </c>
      <c r="CD14" s="309" t="str">
        <f>IF(details!AS14="","",details!AS14)</f>
        <v/>
      </c>
      <c r="CE14" s="309" t="str">
        <f>IF(details!AT14="","",details!AT14)</f>
        <v/>
      </c>
      <c r="CF14" s="309" t="str">
        <f t="shared" si="57"/>
        <v/>
      </c>
      <c r="CG14" s="309" t="str">
        <f>IF(details!AU14="","",details!AU14)</f>
        <v/>
      </c>
      <c r="CH14" s="309" t="str">
        <f>IF(details!AV14="","",details!AV14)</f>
        <v/>
      </c>
      <c r="CI14" s="309" t="str">
        <f t="shared" si="58"/>
        <v/>
      </c>
      <c r="CJ14" s="116">
        <f t="shared" si="59"/>
        <v>7</v>
      </c>
      <c r="CK14" s="309">
        <f>IF(details!AW14="","",details!AW14)</f>
        <v>8</v>
      </c>
      <c r="CL14" s="309">
        <f>IF(details!AX14="","",details!AX14)</f>
        <v>16</v>
      </c>
      <c r="CM14" s="116">
        <f t="shared" si="60"/>
        <v>24</v>
      </c>
      <c r="CN14" s="117">
        <f t="shared" si="61"/>
        <v>31</v>
      </c>
      <c r="CO14" s="309" t="str">
        <f>IF(details!AY14="","",details!AY14)</f>
        <v/>
      </c>
      <c r="CP14" s="309" t="str">
        <f>IF(details!AZ14="","",details!AZ14)</f>
        <v/>
      </c>
      <c r="CQ14" s="312" t="str">
        <f t="shared" si="62"/>
        <v/>
      </c>
      <c r="CR14" s="114" t="str">
        <f t="shared" si="63"/>
        <v/>
      </c>
      <c r="CS14" s="118" t="str">
        <f t="shared" si="64"/>
        <v/>
      </c>
      <c r="CT14" s="313" t="str">
        <f t="shared" si="65"/>
        <v/>
      </c>
      <c r="CU14" s="119">
        <f t="shared" si="3"/>
        <v>200</v>
      </c>
      <c r="CV14" s="119">
        <f t="shared" si="66"/>
        <v>0</v>
      </c>
      <c r="CW14" s="309" t="str">
        <f>IF(details!BA14="","",details!BA14)</f>
        <v/>
      </c>
      <c r="CX14" s="309" t="str">
        <f>IF(details!BB14="","",details!BB14)</f>
        <v/>
      </c>
      <c r="CY14" s="309" t="str">
        <f t="shared" si="67"/>
        <v/>
      </c>
      <c r="CZ14" s="309">
        <f>IF(details!BC14="","",details!BC14)</f>
        <v>1</v>
      </c>
      <c r="DA14" s="309">
        <f>IF(details!BD14="","",details!BD14)</f>
        <v>5</v>
      </c>
      <c r="DB14" s="309">
        <f t="shared" si="68"/>
        <v>6</v>
      </c>
      <c r="DC14" s="309" t="str">
        <f>IF(details!BE14="","",details!BE14)</f>
        <v/>
      </c>
      <c r="DD14" s="309" t="str">
        <f>IF(details!BF14="","",details!BF14)</f>
        <v/>
      </c>
      <c r="DE14" s="309" t="str">
        <f t="shared" si="69"/>
        <v/>
      </c>
      <c r="DF14" s="116">
        <f t="shared" si="70"/>
        <v>6</v>
      </c>
      <c r="DG14" s="309">
        <f>IF(details!BG14="","",details!BG14)</f>
        <v>38</v>
      </c>
      <c r="DH14" s="309">
        <f>IF(details!BH14="","",details!BH14)</f>
        <v>16</v>
      </c>
      <c r="DI14" s="116">
        <f t="shared" si="71"/>
        <v>54</v>
      </c>
      <c r="DJ14" s="117">
        <f t="shared" si="72"/>
        <v>60</v>
      </c>
      <c r="DK14" s="309" t="str">
        <f>IF(details!BI14="","",details!BI14)</f>
        <v/>
      </c>
      <c r="DL14" s="309" t="str">
        <f>IF(details!BJ14="","",details!BJ14)</f>
        <v/>
      </c>
      <c r="DM14" s="312" t="str">
        <f t="shared" si="73"/>
        <v/>
      </c>
      <c r="DN14" s="114" t="str">
        <f t="shared" si="74"/>
        <v/>
      </c>
      <c r="DO14" s="118" t="str">
        <f t="shared" si="75"/>
        <v/>
      </c>
      <c r="DP14" s="313" t="str">
        <f t="shared" si="76"/>
        <v/>
      </c>
      <c r="DQ14" s="119">
        <f t="shared" si="4"/>
        <v>200</v>
      </c>
      <c r="DR14" s="119">
        <f t="shared" si="77"/>
        <v>0</v>
      </c>
      <c r="DS14" s="309">
        <f>IF(details!BK14="","",details!BK14)</f>
        <v>4</v>
      </c>
      <c r="DT14" s="309">
        <f>IF(details!BL14="","",details!BL14)</f>
        <v>5</v>
      </c>
      <c r="DU14" s="309">
        <f t="shared" si="78"/>
        <v>9</v>
      </c>
      <c r="DV14" s="309">
        <f>IF(details!BM14="","",details!BM14)</f>
        <v>4</v>
      </c>
      <c r="DW14" s="309">
        <f>IF(details!BN14="","",details!BN14)</f>
        <v>5</v>
      </c>
      <c r="DX14" s="309">
        <f t="shared" si="79"/>
        <v>9</v>
      </c>
      <c r="DY14" s="309" t="str">
        <f>IF(details!BO14="","",details!BO14)</f>
        <v/>
      </c>
      <c r="DZ14" s="309" t="str">
        <f>IF(details!BP14="","",details!BP14)</f>
        <v/>
      </c>
      <c r="EA14" s="309" t="str">
        <f t="shared" si="80"/>
        <v/>
      </c>
      <c r="EB14" s="116">
        <f t="shared" si="81"/>
        <v>18</v>
      </c>
      <c r="EC14" s="309">
        <f>IF(details!BQ14="","",details!BQ14)</f>
        <v>46</v>
      </c>
      <c r="ED14" s="309">
        <f>IF(details!BR14="","",details!BR14)</f>
        <v>20</v>
      </c>
      <c r="EE14" s="116">
        <f t="shared" si="82"/>
        <v>66</v>
      </c>
      <c r="EF14" s="117">
        <f t="shared" si="83"/>
        <v>84</v>
      </c>
      <c r="EG14" s="309" t="str">
        <f>IF(details!BS14="","",details!BS14)</f>
        <v/>
      </c>
      <c r="EH14" s="309" t="str">
        <f>IF(details!BT14="","",details!BT14)</f>
        <v/>
      </c>
      <c r="EI14" s="312" t="str">
        <f t="shared" si="84"/>
        <v/>
      </c>
      <c r="EJ14" s="114" t="str">
        <f t="shared" si="85"/>
        <v/>
      </c>
      <c r="EK14" s="118" t="str">
        <f t="shared" si="86"/>
        <v/>
      </c>
      <c r="EL14" s="313" t="str">
        <f t="shared" si="87"/>
        <v/>
      </c>
      <c r="EM14" s="119">
        <f t="shared" si="5"/>
        <v>200</v>
      </c>
      <c r="EN14" s="119">
        <f t="shared" si="88"/>
        <v>0</v>
      </c>
      <c r="EO14" s="309" t="str">
        <f>IF(details!BU14="","",details!BU14)</f>
        <v/>
      </c>
      <c r="EP14" s="309" t="str">
        <f>IF(details!BV14="","",details!BV14)</f>
        <v/>
      </c>
      <c r="EQ14" s="309" t="str">
        <f>IF(details!BW14="","",details!BW14)</f>
        <v/>
      </c>
      <c r="ER14" s="309" t="str">
        <f>IF(details!BX14="","",details!BX14)</f>
        <v/>
      </c>
      <c r="ES14" s="309" t="str">
        <f>IF(details!BY14="","",details!BY14)</f>
        <v/>
      </c>
      <c r="ET14" s="313" t="str">
        <f t="shared" si="89"/>
        <v/>
      </c>
      <c r="EU14" s="313" t="str">
        <f t="shared" si="90"/>
        <v/>
      </c>
      <c r="EV14" s="313" t="str">
        <f t="shared" si="91"/>
        <v/>
      </c>
      <c r="EW14" s="119">
        <f t="shared" si="7"/>
        <v>100</v>
      </c>
      <c r="EX14" s="119">
        <f t="shared" si="92"/>
        <v>0</v>
      </c>
      <c r="EY14" s="309" t="str">
        <f>IF(details!BZ14="","",details!BZ14)</f>
        <v/>
      </c>
      <c r="EZ14" s="309" t="str">
        <f>IF(details!CA14="","",details!CA14)</f>
        <v/>
      </c>
      <c r="FA14" s="309" t="str">
        <f>IF(details!CB14="","",details!CB14)</f>
        <v/>
      </c>
      <c r="FB14" s="309" t="str">
        <f>IF(details!CC14="","",details!CC14)</f>
        <v/>
      </c>
      <c r="FC14" s="309" t="str">
        <f>IF(details!CD14="","",details!CD14)</f>
        <v/>
      </c>
      <c r="FD14" s="313" t="str">
        <f t="shared" si="93"/>
        <v/>
      </c>
      <c r="FE14" s="313" t="str">
        <f t="shared" si="94"/>
        <v/>
      </c>
      <c r="FF14" s="313" t="str">
        <f t="shared" si="95"/>
        <v/>
      </c>
      <c r="FG14" s="119">
        <f t="shared" si="10"/>
        <v>100</v>
      </c>
      <c r="FH14" s="119">
        <f t="shared" si="96"/>
        <v>0</v>
      </c>
      <c r="FI14" s="309" t="str">
        <f>IF(details!CE14="","",details!CE14)</f>
        <v/>
      </c>
      <c r="FJ14" s="309" t="str">
        <f>IF(details!CF14="","",details!CF14)</f>
        <v/>
      </c>
      <c r="FK14" s="309" t="str">
        <f>IF(details!CG14="","",details!CG14)</f>
        <v/>
      </c>
      <c r="FL14" s="309" t="str">
        <f>IF(details!CH14="","",details!CH14)</f>
        <v/>
      </c>
      <c r="FM14" s="309" t="str">
        <f>IF(details!CI14="","",details!CI14)</f>
        <v/>
      </c>
      <c r="FN14" s="313" t="str">
        <f t="shared" si="97"/>
        <v/>
      </c>
      <c r="FO14" s="313" t="str">
        <f t="shared" si="98"/>
        <v/>
      </c>
      <c r="FP14" s="313" t="str">
        <f t="shared" si="99"/>
        <v/>
      </c>
      <c r="FQ14" s="119">
        <f t="shared" si="13"/>
        <v>100</v>
      </c>
      <c r="FR14" s="270">
        <f t="shared" si="100"/>
        <v>0</v>
      </c>
      <c r="FS14" s="277">
        <f t="shared" si="101"/>
        <v>200</v>
      </c>
      <c r="FT14" s="306" t="str">
        <f t="shared" si="102"/>
        <v/>
      </c>
      <c r="FU14" s="306" t="str">
        <f t="shared" si="103"/>
        <v/>
      </c>
      <c r="FV14" s="306">
        <f t="shared" si="104"/>
        <v>200</v>
      </c>
      <c r="FW14" s="306" t="str">
        <f t="shared" si="105"/>
        <v/>
      </c>
      <c r="FX14" s="306" t="str">
        <f t="shared" si="106"/>
        <v/>
      </c>
      <c r="FY14" s="306">
        <f t="shared" si="107"/>
        <v>200</v>
      </c>
      <c r="FZ14" s="120" t="str">
        <f t="shared" si="108"/>
        <v/>
      </c>
      <c r="GA14" s="120" t="str">
        <f t="shared" si="109"/>
        <v/>
      </c>
      <c r="GB14" s="306" t="str">
        <f t="shared" si="110"/>
        <v/>
      </c>
      <c r="GC14" s="306" t="str">
        <f t="shared" si="111"/>
        <v/>
      </c>
      <c r="GD14" s="306" t="str">
        <f t="shared" si="112"/>
        <v/>
      </c>
      <c r="GE14" s="306" t="str">
        <f t="shared" si="113"/>
        <v/>
      </c>
      <c r="GF14" s="306" t="str">
        <f t="shared" si="114"/>
        <v/>
      </c>
      <c r="GG14" s="306">
        <f t="shared" si="115"/>
        <v>200</v>
      </c>
      <c r="GH14" s="306" t="str">
        <f t="shared" si="116"/>
        <v/>
      </c>
      <c r="GI14" s="306" t="str">
        <f t="shared" si="117"/>
        <v/>
      </c>
      <c r="GJ14" s="306">
        <f t="shared" si="118"/>
        <v>200</v>
      </c>
      <c r="GK14" s="306" t="str">
        <f t="shared" si="119"/>
        <v/>
      </c>
      <c r="GL14" s="306" t="str">
        <f t="shared" si="120"/>
        <v/>
      </c>
      <c r="GM14" s="306">
        <f t="shared" si="121"/>
        <v>200</v>
      </c>
      <c r="GN14" s="306" t="str">
        <f t="shared" si="122"/>
        <v/>
      </c>
      <c r="GO14" s="306" t="str">
        <f t="shared" si="123"/>
        <v/>
      </c>
      <c r="GP14" s="306">
        <f t="shared" si="124"/>
        <v>100</v>
      </c>
      <c r="GQ14" s="306" t="str">
        <f t="shared" si="125"/>
        <v/>
      </c>
      <c r="GR14" s="306" t="str">
        <f t="shared" si="126"/>
        <v/>
      </c>
      <c r="GS14" s="121">
        <f t="shared" si="127"/>
        <v>100</v>
      </c>
      <c r="GT14" s="121" t="str">
        <f t="shared" si="128"/>
        <v/>
      </c>
      <c r="GU14" s="121" t="str">
        <f t="shared" si="129"/>
        <v/>
      </c>
      <c r="GV14" s="121">
        <f t="shared" si="130"/>
        <v>100</v>
      </c>
      <c r="GW14" s="121" t="str">
        <f t="shared" si="131"/>
        <v/>
      </c>
      <c r="GX14" s="121" t="str">
        <f t="shared" si="132"/>
        <v/>
      </c>
      <c r="GY14" s="269">
        <f t="shared" si="133"/>
        <v>0</v>
      </c>
      <c r="GZ14" s="269">
        <f t="shared" si="134"/>
        <v>0</v>
      </c>
      <c r="HA14" s="269">
        <f t="shared" si="135"/>
        <v>23</v>
      </c>
      <c r="HB14" s="269">
        <f t="shared" si="136"/>
        <v>0</v>
      </c>
      <c r="HC14" s="310" t="str">
        <f t="shared" si="15"/>
        <v/>
      </c>
      <c r="HD14" s="278">
        <f t="shared" si="137"/>
        <v>1200</v>
      </c>
      <c r="HE14" s="278" t="str">
        <f t="shared" si="138"/>
        <v/>
      </c>
      <c r="HF14" s="279" t="str">
        <f t="shared" si="139"/>
        <v/>
      </c>
      <c r="HG14" s="297" t="str">
        <f t="shared" si="140"/>
        <v/>
      </c>
      <c r="HH14" s="298" t="str">
        <f t="shared" si="141"/>
        <v/>
      </c>
      <c r="HI14" s="114" t="str">
        <f t="shared" si="142"/>
        <v/>
      </c>
      <c r="HJ14" s="274" t="str">
        <f>details!EH14</f>
        <v/>
      </c>
      <c r="HK14" s="195" t="str">
        <f>details!EI14</f>
        <v/>
      </c>
      <c r="HL14" s="304" t="str">
        <f t="shared" si="143"/>
        <v/>
      </c>
      <c r="HM14" s="201" t="str">
        <f>IF(details!CJ14="","",details!CJ14)</f>
        <v/>
      </c>
      <c r="HR14" s="156" t="s">
        <v>5</v>
      </c>
      <c r="HS14" s="153" t="e">
        <f t="shared" ref="HS14" si="148">HS13/HS7*100</f>
        <v>#DIV/0!</v>
      </c>
      <c r="HT14" s="153" t="e">
        <f t="shared" ref="HT14:IA14" si="149">HT13/HT7*100</f>
        <v>#DIV/0!</v>
      </c>
      <c r="HU14" s="153" t="e">
        <f>HU13/HU7*100</f>
        <v>#DIV/0!</v>
      </c>
      <c r="HV14" s="153" t="e">
        <f t="shared" si="149"/>
        <v>#DIV/0!</v>
      </c>
      <c r="HW14" s="153" t="e">
        <f t="shared" si="149"/>
        <v>#DIV/0!</v>
      </c>
      <c r="HX14" s="153" t="e">
        <f t="shared" si="149"/>
        <v>#DIV/0!</v>
      </c>
      <c r="HY14" s="153" t="e">
        <f t="shared" si="149"/>
        <v>#DIV/0!</v>
      </c>
      <c r="HZ14" s="153" t="e">
        <f t="shared" si="149"/>
        <v>#DIV/0!</v>
      </c>
      <c r="IA14" s="153" t="e">
        <f t="shared" si="149"/>
        <v>#DIV/0!</v>
      </c>
      <c r="IB14" s="153" t="e">
        <f t="shared" ref="IB14:IF14" si="150">IB13/IB7*100</f>
        <v>#DIV/0!</v>
      </c>
      <c r="IC14" s="153" t="e">
        <f t="shared" si="150"/>
        <v>#DIV/0!</v>
      </c>
      <c r="ID14" s="153" t="e">
        <f t="shared" si="150"/>
        <v>#DIV/0!</v>
      </c>
      <c r="IE14" s="153" t="e">
        <f t="shared" si="150"/>
        <v>#DIV/0!</v>
      </c>
      <c r="IF14" s="229" t="e">
        <f t="shared" si="150"/>
        <v>#DIV/0!</v>
      </c>
      <c r="IJ14" s="158"/>
      <c r="IK14" s="158"/>
      <c r="IM14" s="158"/>
      <c r="IN14" s="158"/>
      <c r="IP14" s="158"/>
      <c r="IQ14" s="158"/>
      <c r="IR14" s="158"/>
      <c r="IS14" s="158"/>
      <c r="IX14" s="158"/>
      <c r="IY14" s="158"/>
      <c r="JA14" s="158"/>
      <c r="JB14" s="158"/>
    </row>
    <row r="15" spans="1:262" s="20" customFormat="1" ht="14.1" customHeight="1">
      <c r="A15" s="199">
        <f>IF(details!A15="","",details!A15)</f>
        <v>9</v>
      </c>
      <c r="B15" s="309" t="str">
        <f>IF(details!B15="","",details!B15)</f>
        <v>ST</v>
      </c>
      <c r="C15" s="309" t="str">
        <f>IF(details!C15="","",details!C15)</f>
        <v>B</v>
      </c>
      <c r="D15" s="114">
        <f>IF(details!D15="","",details!D15)</f>
        <v>659</v>
      </c>
      <c r="E15" s="114" t="str">
        <f>IF(details!E15="","",details!E15)</f>
        <v/>
      </c>
      <c r="F15" s="309">
        <f>IF(details!F15="","",details!F15)</f>
        <v>1970</v>
      </c>
      <c r="G15" s="509">
        <f>IF(details!G15="","",details!G15)</f>
        <v>39943</v>
      </c>
      <c r="H15" s="188" t="str">
        <f>IF(details!CK15="","",details!CK15)</f>
        <v>nl ebZ] nks gtkj ukS</v>
      </c>
      <c r="I15" s="115" t="str">
        <f>IF(details!I15="","",details!I15)</f>
        <v>gjds'k ehuk</v>
      </c>
      <c r="J15" s="115" t="str">
        <f>IF(details!J15="","",details!J15)</f>
        <v>Jh vaxn  ehuk</v>
      </c>
      <c r="K15" s="115" t="str">
        <f>IF(details!K15="","",details!K15)</f>
        <v>Jhefr eSek nsoh</v>
      </c>
      <c r="L15" s="309">
        <f>IF(details!L15="","",details!L15)</f>
        <v>2</v>
      </c>
      <c r="M15" s="309">
        <f>IF(details!M15="","",details!M15)</f>
        <v>5</v>
      </c>
      <c r="N15" s="309">
        <f t="shared" si="23"/>
        <v>7</v>
      </c>
      <c r="O15" s="309">
        <f>IF(details!N15="","",details!N15)</f>
        <v>1</v>
      </c>
      <c r="P15" s="309">
        <f>IF(details!O15="","",details!O15)</f>
        <v>5</v>
      </c>
      <c r="Q15" s="309">
        <f t="shared" si="24"/>
        <v>6</v>
      </c>
      <c r="R15" s="309" t="str">
        <f>IF(details!P15="","",details!P15)</f>
        <v/>
      </c>
      <c r="S15" s="309" t="str">
        <f>IF(details!Q15="","",details!Q15)</f>
        <v/>
      </c>
      <c r="T15" s="309" t="str">
        <f t="shared" si="25"/>
        <v/>
      </c>
      <c r="U15" s="116">
        <f t="shared" si="26"/>
        <v>13</v>
      </c>
      <c r="V15" s="309" t="str">
        <f>IF(details!R15="","",details!R15)</f>
        <v/>
      </c>
      <c r="W15" s="309" t="str">
        <f>IF(details!S15="","",details!S15)</f>
        <v/>
      </c>
      <c r="X15" s="116" t="str">
        <f t="shared" si="27"/>
        <v/>
      </c>
      <c r="Y15" s="117" t="str">
        <f t="shared" si="28"/>
        <v/>
      </c>
      <c r="Z15" s="309" t="str">
        <f>IF(details!T15="","",details!T15)</f>
        <v/>
      </c>
      <c r="AA15" s="309" t="str">
        <f>IF(details!U15="","",details!U15)</f>
        <v/>
      </c>
      <c r="AB15" s="312" t="str">
        <f t="shared" si="29"/>
        <v/>
      </c>
      <c r="AC15" s="114" t="str">
        <f t="shared" si="30"/>
        <v/>
      </c>
      <c r="AD15" s="118" t="str">
        <f t="shared" si="31"/>
        <v/>
      </c>
      <c r="AE15" s="313" t="str">
        <f t="shared" si="32"/>
        <v/>
      </c>
      <c r="AF15" s="119">
        <f t="shared" si="0"/>
        <v>200</v>
      </c>
      <c r="AG15" s="119">
        <f t="shared" si="33"/>
        <v>0</v>
      </c>
      <c r="AH15" s="309">
        <f>IF(details!V15="","",details!V15)</f>
        <v>2</v>
      </c>
      <c r="AI15" s="309">
        <f>IF(details!W15="","",details!W15)</f>
        <v>5</v>
      </c>
      <c r="AJ15" s="309">
        <f t="shared" si="34"/>
        <v>7</v>
      </c>
      <c r="AK15" s="309">
        <f>IF(details!X15="","",details!X15)</f>
        <v>2</v>
      </c>
      <c r="AL15" s="309">
        <f>IF(details!Y15="","",details!Y15)</f>
        <v>5</v>
      </c>
      <c r="AM15" s="309">
        <f t="shared" si="35"/>
        <v>7</v>
      </c>
      <c r="AN15" s="309" t="str">
        <f>IF(details!Z15="","",details!Z15)</f>
        <v/>
      </c>
      <c r="AO15" s="309" t="str">
        <f>IF(details!AA15="","",details!AA15)</f>
        <v/>
      </c>
      <c r="AP15" s="309" t="str">
        <f t="shared" si="36"/>
        <v/>
      </c>
      <c r="AQ15" s="116">
        <f t="shared" si="37"/>
        <v>14</v>
      </c>
      <c r="AR15" s="309">
        <f>IF(details!AB15="","",details!AB15)</f>
        <v>22</v>
      </c>
      <c r="AS15" s="309">
        <f>IF(details!AC15="","",details!AC15)</f>
        <v>20</v>
      </c>
      <c r="AT15" s="116">
        <f t="shared" si="38"/>
        <v>42</v>
      </c>
      <c r="AU15" s="117">
        <f t="shared" si="39"/>
        <v>56</v>
      </c>
      <c r="AV15" s="309" t="str">
        <f>IF(details!AD15="","",details!AD15)</f>
        <v/>
      </c>
      <c r="AW15" s="309" t="str">
        <f>IF(details!AE15="","",details!AE15)</f>
        <v/>
      </c>
      <c r="AX15" s="312" t="str">
        <f t="shared" si="40"/>
        <v/>
      </c>
      <c r="AY15" s="114" t="str">
        <f t="shared" si="41"/>
        <v/>
      </c>
      <c r="AZ15" s="118" t="str">
        <f t="shared" si="42"/>
        <v/>
      </c>
      <c r="BA15" s="313" t="str">
        <f t="shared" si="43"/>
        <v/>
      </c>
      <c r="BB15" s="119">
        <f t="shared" si="1"/>
        <v>200</v>
      </c>
      <c r="BC15" s="119">
        <f t="shared" si="44"/>
        <v>0</v>
      </c>
      <c r="BD15" s="101" t="str">
        <f>IF(D15="","",details!AF15)</f>
        <v>s</v>
      </c>
      <c r="BE15" s="309">
        <f>IF(details!AG15="","",details!AG15)</f>
        <v>3</v>
      </c>
      <c r="BF15" s="309">
        <f>IF(details!AH15="","",details!AH15)</f>
        <v>5</v>
      </c>
      <c r="BG15" s="309">
        <f t="shared" si="45"/>
        <v>8</v>
      </c>
      <c r="BH15" s="309">
        <f>IF(details!AI15="","",details!AI15)</f>
        <v>3</v>
      </c>
      <c r="BI15" s="309">
        <f>IF(details!AJ15="","",details!AJ15)</f>
        <v>5</v>
      </c>
      <c r="BJ15" s="309">
        <f t="shared" si="46"/>
        <v>8</v>
      </c>
      <c r="BK15" s="309" t="str">
        <f>IF(details!AK15="","",details!AK15)</f>
        <v/>
      </c>
      <c r="BL15" s="309" t="str">
        <f>IF(details!AL15="","",details!AL15)</f>
        <v/>
      </c>
      <c r="BM15" s="309" t="str">
        <f t="shared" si="47"/>
        <v/>
      </c>
      <c r="BN15" s="116">
        <f t="shared" si="48"/>
        <v>16</v>
      </c>
      <c r="BO15" s="309" t="str">
        <f>IF(details!AM15="","",details!AM15)</f>
        <v/>
      </c>
      <c r="BP15" s="309" t="str">
        <f>IF(details!AN15="","",details!AN15)</f>
        <v/>
      </c>
      <c r="BQ15" s="116" t="str">
        <f t="shared" si="49"/>
        <v/>
      </c>
      <c r="BR15" s="117" t="str">
        <f t="shared" si="50"/>
        <v/>
      </c>
      <c r="BS15" s="309" t="str">
        <f>IF(details!AO15="","",details!AO15)</f>
        <v/>
      </c>
      <c r="BT15" s="309" t="str">
        <f>IF(details!AP15="","",details!AP15)</f>
        <v/>
      </c>
      <c r="BU15" s="312" t="str">
        <f t="shared" si="51"/>
        <v/>
      </c>
      <c r="BV15" s="114" t="str">
        <f t="shared" si="52"/>
        <v/>
      </c>
      <c r="BW15" s="118" t="str">
        <f t="shared" si="53"/>
        <v/>
      </c>
      <c r="BX15" s="313" t="str">
        <f t="shared" si="54"/>
        <v/>
      </c>
      <c r="BY15" s="119">
        <f t="shared" si="2"/>
        <v>200</v>
      </c>
      <c r="BZ15" s="119">
        <f t="shared" si="55"/>
        <v>0</v>
      </c>
      <c r="CA15" s="309">
        <f>IF(details!AQ15="","",details!AQ15)</f>
        <v>2</v>
      </c>
      <c r="CB15" s="309">
        <f>IF(details!AR15="","",details!AR15)</f>
        <v>5</v>
      </c>
      <c r="CC15" s="309">
        <f t="shared" si="56"/>
        <v>7</v>
      </c>
      <c r="CD15" s="309" t="str">
        <f>IF(details!AS15="","",details!AS15)</f>
        <v/>
      </c>
      <c r="CE15" s="309" t="str">
        <f>IF(details!AT15="","",details!AT15)</f>
        <v/>
      </c>
      <c r="CF15" s="309" t="str">
        <f t="shared" si="57"/>
        <v/>
      </c>
      <c r="CG15" s="309" t="str">
        <f>IF(details!AU15="","",details!AU15)</f>
        <v/>
      </c>
      <c r="CH15" s="309" t="str">
        <f>IF(details!AV15="","",details!AV15)</f>
        <v/>
      </c>
      <c r="CI15" s="309" t="str">
        <f t="shared" si="58"/>
        <v/>
      </c>
      <c r="CJ15" s="116">
        <f t="shared" si="59"/>
        <v>7</v>
      </c>
      <c r="CK15" s="309">
        <f>IF(details!AW15="","",details!AW15)</f>
        <v>5</v>
      </c>
      <c r="CL15" s="309">
        <f>IF(details!AX15="","",details!AX15)</f>
        <v>16</v>
      </c>
      <c r="CM15" s="116">
        <f t="shared" si="60"/>
        <v>21</v>
      </c>
      <c r="CN15" s="117">
        <f t="shared" si="61"/>
        <v>28</v>
      </c>
      <c r="CO15" s="309" t="str">
        <f>IF(details!AY15="","",details!AY15)</f>
        <v/>
      </c>
      <c r="CP15" s="309" t="str">
        <f>IF(details!AZ15="","",details!AZ15)</f>
        <v/>
      </c>
      <c r="CQ15" s="312" t="str">
        <f t="shared" si="62"/>
        <v/>
      </c>
      <c r="CR15" s="114" t="str">
        <f t="shared" si="63"/>
        <v/>
      </c>
      <c r="CS15" s="118" t="str">
        <f t="shared" si="64"/>
        <v/>
      </c>
      <c r="CT15" s="313" t="str">
        <f t="shared" si="65"/>
        <v/>
      </c>
      <c r="CU15" s="119">
        <f t="shared" si="3"/>
        <v>200</v>
      </c>
      <c r="CV15" s="119">
        <f t="shared" si="66"/>
        <v>0</v>
      </c>
      <c r="CW15" s="309" t="str">
        <f>IF(details!BA15="","",details!BA15)</f>
        <v/>
      </c>
      <c r="CX15" s="309" t="str">
        <f>IF(details!BB15="","",details!BB15)</f>
        <v/>
      </c>
      <c r="CY15" s="309" t="str">
        <f t="shared" si="67"/>
        <v/>
      </c>
      <c r="CZ15" s="309">
        <f>IF(details!BC15="","",details!BC15)</f>
        <v>1</v>
      </c>
      <c r="DA15" s="309">
        <f>IF(details!BD15="","",details!BD15)</f>
        <v>5</v>
      </c>
      <c r="DB15" s="309">
        <f t="shared" si="68"/>
        <v>6</v>
      </c>
      <c r="DC15" s="309" t="str">
        <f>IF(details!BE15="","",details!BE15)</f>
        <v/>
      </c>
      <c r="DD15" s="309" t="str">
        <f>IF(details!BF15="","",details!BF15)</f>
        <v/>
      </c>
      <c r="DE15" s="309" t="str">
        <f t="shared" si="69"/>
        <v/>
      </c>
      <c r="DF15" s="116">
        <f t="shared" si="70"/>
        <v>6</v>
      </c>
      <c r="DG15" s="309">
        <f>IF(details!BG15="","",details!BG15)</f>
        <v>25</v>
      </c>
      <c r="DH15" s="309">
        <f>IF(details!BH15="","",details!BH15)</f>
        <v>17</v>
      </c>
      <c r="DI15" s="116">
        <f t="shared" si="71"/>
        <v>42</v>
      </c>
      <c r="DJ15" s="117">
        <f t="shared" si="72"/>
        <v>48</v>
      </c>
      <c r="DK15" s="309" t="str">
        <f>IF(details!BI15="","",details!BI15)</f>
        <v/>
      </c>
      <c r="DL15" s="309" t="str">
        <f>IF(details!BJ15="","",details!BJ15)</f>
        <v/>
      </c>
      <c r="DM15" s="312" t="str">
        <f t="shared" si="73"/>
        <v/>
      </c>
      <c r="DN15" s="114" t="str">
        <f t="shared" si="74"/>
        <v/>
      </c>
      <c r="DO15" s="118" t="str">
        <f t="shared" si="75"/>
        <v/>
      </c>
      <c r="DP15" s="313" t="str">
        <f t="shared" si="76"/>
        <v/>
      </c>
      <c r="DQ15" s="119">
        <f t="shared" si="4"/>
        <v>200</v>
      </c>
      <c r="DR15" s="119">
        <f t="shared" si="77"/>
        <v>0</v>
      </c>
      <c r="DS15" s="309">
        <f>IF(details!BK15="","",details!BK15)</f>
        <v>2</v>
      </c>
      <c r="DT15" s="309">
        <f>IF(details!BL15="","",details!BL15)</f>
        <v>5</v>
      </c>
      <c r="DU15" s="309">
        <f t="shared" si="78"/>
        <v>7</v>
      </c>
      <c r="DV15" s="309">
        <f>IF(details!BM15="","",details!BM15)</f>
        <v>2</v>
      </c>
      <c r="DW15" s="309">
        <f>IF(details!BN15="","",details!BN15)</f>
        <v>5</v>
      </c>
      <c r="DX15" s="309">
        <f t="shared" si="79"/>
        <v>7</v>
      </c>
      <c r="DY15" s="309" t="str">
        <f>IF(details!BO15="","",details!BO15)</f>
        <v/>
      </c>
      <c r="DZ15" s="309" t="str">
        <f>IF(details!BP15="","",details!BP15)</f>
        <v/>
      </c>
      <c r="EA15" s="309" t="str">
        <f t="shared" si="80"/>
        <v/>
      </c>
      <c r="EB15" s="116">
        <f t="shared" si="81"/>
        <v>14</v>
      </c>
      <c r="EC15" s="309">
        <f>IF(details!BQ15="","",details!BQ15)</f>
        <v>25</v>
      </c>
      <c r="ED15" s="309">
        <f>IF(details!BR15="","",details!BR15)</f>
        <v>19</v>
      </c>
      <c r="EE15" s="116">
        <f t="shared" si="82"/>
        <v>44</v>
      </c>
      <c r="EF15" s="117">
        <f t="shared" si="83"/>
        <v>58</v>
      </c>
      <c r="EG15" s="309" t="str">
        <f>IF(details!BS15="","",details!BS15)</f>
        <v/>
      </c>
      <c r="EH15" s="309" t="str">
        <f>IF(details!BT15="","",details!BT15)</f>
        <v/>
      </c>
      <c r="EI15" s="312" t="str">
        <f t="shared" si="84"/>
        <v/>
      </c>
      <c r="EJ15" s="114" t="str">
        <f t="shared" si="85"/>
        <v/>
      </c>
      <c r="EK15" s="118" t="str">
        <f t="shared" si="86"/>
        <v/>
      </c>
      <c r="EL15" s="313" t="str">
        <f t="shared" si="87"/>
        <v/>
      </c>
      <c r="EM15" s="119">
        <f t="shared" si="5"/>
        <v>200</v>
      </c>
      <c r="EN15" s="119">
        <f t="shared" si="88"/>
        <v>0</v>
      </c>
      <c r="EO15" s="309" t="str">
        <f>IF(details!BU15="","",details!BU15)</f>
        <v/>
      </c>
      <c r="EP15" s="309" t="str">
        <f>IF(details!BV15="","",details!BV15)</f>
        <v/>
      </c>
      <c r="EQ15" s="309" t="str">
        <f>IF(details!BW15="","",details!BW15)</f>
        <v/>
      </c>
      <c r="ER15" s="309" t="str">
        <f>IF(details!BX15="","",details!BX15)</f>
        <v/>
      </c>
      <c r="ES15" s="309" t="str">
        <f>IF(details!BY15="","",details!BY15)</f>
        <v/>
      </c>
      <c r="ET15" s="313" t="str">
        <f t="shared" si="89"/>
        <v/>
      </c>
      <c r="EU15" s="313" t="str">
        <f t="shared" si="90"/>
        <v/>
      </c>
      <c r="EV15" s="313" t="str">
        <f t="shared" si="91"/>
        <v/>
      </c>
      <c r="EW15" s="119">
        <f t="shared" si="7"/>
        <v>100</v>
      </c>
      <c r="EX15" s="119">
        <f t="shared" si="92"/>
        <v>0</v>
      </c>
      <c r="EY15" s="309" t="str">
        <f>IF(details!BZ15="","",details!BZ15)</f>
        <v/>
      </c>
      <c r="EZ15" s="309" t="str">
        <f>IF(details!CA15="","",details!CA15)</f>
        <v/>
      </c>
      <c r="FA15" s="309" t="str">
        <f>IF(details!CB15="","",details!CB15)</f>
        <v/>
      </c>
      <c r="FB15" s="309" t="str">
        <f>IF(details!CC15="","",details!CC15)</f>
        <v/>
      </c>
      <c r="FC15" s="309" t="str">
        <f>IF(details!CD15="","",details!CD15)</f>
        <v/>
      </c>
      <c r="FD15" s="313" t="str">
        <f t="shared" si="93"/>
        <v/>
      </c>
      <c r="FE15" s="313" t="str">
        <f t="shared" si="94"/>
        <v/>
      </c>
      <c r="FF15" s="313" t="str">
        <f t="shared" si="95"/>
        <v/>
      </c>
      <c r="FG15" s="119">
        <f t="shared" si="10"/>
        <v>100</v>
      </c>
      <c r="FH15" s="119">
        <f t="shared" si="96"/>
        <v>0</v>
      </c>
      <c r="FI15" s="309" t="str">
        <f>IF(details!CE15="","",details!CE15)</f>
        <v/>
      </c>
      <c r="FJ15" s="309" t="str">
        <f>IF(details!CF15="","",details!CF15)</f>
        <v/>
      </c>
      <c r="FK15" s="309" t="str">
        <f>IF(details!CG15="","",details!CG15)</f>
        <v/>
      </c>
      <c r="FL15" s="309" t="str">
        <f>IF(details!CH15="","",details!CH15)</f>
        <v/>
      </c>
      <c r="FM15" s="309" t="str">
        <f>IF(details!CI15="","",details!CI15)</f>
        <v/>
      </c>
      <c r="FN15" s="313" t="str">
        <f t="shared" si="97"/>
        <v/>
      </c>
      <c r="FO15" s="313" t="str">
        <f t="shared" si="98"/>
        <v/>
      </c>
      <c r="FP15" s="313" t="str">
        <f t="shared" si="99"/>
        <v/>
      </c>
      <c r="FQ15" s="119">
        <f t="shared" si="13"/>
        <v>100</v>
      </c>
      <c r="FR15" s="270">
        <f t="shared" si="100"/>
        <v>0</v>
      </c>
      <c r="FS15" s="277">
        <f t="shared" si="101"/>
        <v>200</v>
      </c>
      <c r="FT15" s="306" t="str">
        <f t="shared" si="102"/>
        <v/>
      </c>
      <c r="FU15" s="306" t="str">
        <f t="shared" si="103"/>
        <v/>
      </c>
      <c r="FV15" s="306">
        <f t="shared" si="104"/>
        <v>200</v>
      </c>
      <c r="FW15" s="306" t="str">
        <f t="shared" si="105"/>
        <v/>
      </c>
      <c r="FX15" s="306" t="str">
        <f t="shared" si="106"/>
        <v/>
      </c>
      <c r="FY15" s="306">
        <f t="shared" si="107"/>
        <v>200</v>
      </c>
      <c r="FZ15" s="120" t="str">
        <f t="shared" si="108"/>
        <v/>
      </c>
      <c r="GA15" s="120" t="str">
        <f t="shared" si="109"/>
        <v/>
      </c>
      <c r="GB15" s="306" t="str">
        <f t="shared" si="110"/>
        <v/>
      </c>
      <c r="GC15" s="306" t="str">
        <f t="shared" si="111"/>
        <v/>
      </c>
      <c r="GD15" s="306" t="str">
        <f t="shared" si="112"/>
        <v/>
      </c>
      <c r="GE15" s="306" t="str">
        <f t="shared" si="113"/>
        <v/>
      </c>
      <c r="GF15" s="306" t="str">
        <f t="shared" si="114"/>
        <v/>
      </c>
      <c r="GG15" s="306">
        <f t="shared" si="115"/>
        <v>200</v>
      </c>
      <c r="GH15" s="306" t="str">
        <f t="shared" si="116"/>
        <v/>
      </c>
      <c r="GI15" s="306" t="str">
        <f t="shared" si="117"/>
        <v/>
      </c>
      <c r="GJ15" s="306">
        <f t="shared" si="118"/>
        <v>200</v>
      </c>
      <c r="GK15" s="306" t="str">
        <f t="shared" si="119"/>
        <v/>
      </c>
      <c r="GL15" s="306" t="str">
        <f t="shared" si="120"/>
        <v/>
      </c>
      <c r="GM15" s="306">
        <f t="shared" si="121"/>
        <v>200</v>
      </c>
      <c r="GN15" s="306" t="str">
        <f t="shared" si="122"/>
        <v/>
      </c>
      <c r="GO15" s="306" t="str">
        <f t="shared" si="123"/>
        <v/>
      </c>
      <c r="GP15" s="306">
        <f t="shared" si="124"/>
        <v>100</v>
      </c>
      <c r="GQ15" s="306" t="str">
        <f t="shared" si="125"/>
        <v/>
      </c>
      <c r="GR15" s="306" t="str">
        <f t="shared" si="126"/>
        <v/>
      </c>
      <c r="GS15" s="121">
        <f t="shared" si="127"/>
        <v>100</v>
      </c>
      <c r="GT15" s="121" t="str">
        <f t="shared" si="128"/>
        <v/>
      </c>
      <c r="GU15" s="121" t="str">
        <f t="shared" si="129"/>
        <v/>
      </c>
      <c r="GV15" s="121">
        <f t="shared" si="130"/>
        <v>100</v>
      </c>
      <c r="GW15" s="121" t="str">
        <f t="shared" si="131"/>
        <v/>
      </c>
      <c r="GX15" s="121" t="str">
        <f t="shared" si="132"/>
        <v/>
      </c>
      <c r="GY15" s="269">
        <f t="shared" si="133"/>
        <v>0</v>
      </c>
      <c r="GZ15" s="269">
        <f t="shared" si="134"/>
        <v>0</v>
      </c>
      <c r="HA15" s="269">
        <f t="shared" si="135"/>
        <v>23</v>
      </c>
      <c r="HB15" s="269">
        <f t="shared" si="136"/>
        <v>0</v>
      </c>
      <c r="HC15" s="310" t="str">
        <f t="shared" si="15"/>
        <v/>
      </c>
      <c r="HD15" s="278">
        <f t="shared" si="137"/>
        <v>1200</v>
      </c>
      <c r="HE15" s="278" t="str">
        <f t="shared" si="138"/>
        <v/>
      </c>
      <c r="HF15" s="279" t="str">
        <f t="shared" si="139"/>
        <v/>
      </c>
      <c r="HG15" s="297" t="str">
        <f t="shared" si="140"/>
        <v/>
      </c>
      <c r="HH15" s="298" t="str">
        <f t="shared" si="141"/>
        <v/>
      </c>
      <c r="HI15" s="114" t="str">
        <f t="shared" si="142"/>
        <v/>
      </c>
      <c r="HJ15" s="274" t="str">
        <f>details!EH15</f>
        <v/>
      </c>
      <c r="HK15" s="195" t="str">
        <f>details!EI15</f>
        <v/>
      </c>
      <c r="HL15" s="304" t="str">
        <f t="shared" si="143"/>
        <v/>
      </c>
      <c r="HM15" s="201" t="str">
        <f>IF(details!CJ15="","",details!CJ15)</f>
        <v/>
      </c>
      <c r="HR15" s="864"/>
      <c r="HS15" s="864"/>
      <c r="HT15" s="864"/>
      <c r="HU15" s="864"/>
      <c r="HV15" s="864"/>
      <c r="HW15" s="864"/>
      <c r="HX15" s="864"/>
      <c r="HY15" s="864"/>
      <c r="HZ15" s="864"/>
      <c r="IA15" s="864"/>
      <c r="IB15" s="864"/>
      <c r="IC15" s="864"/>
      <c r="ID15" s="864"/>
      <c r="IE15" s="864"/>
      <c r="IF15" s="864"/>
      <c r="IG15" s="168"/>
      <c r="IH15" s="168"/>
      <c r="II15" s="168"/>
      <c r="IJ15" s="168"/>
      <c r="IK15" s="168"/>
      <c r="IL15" s="168"/>
      <c r="IM15" s="168"/>
      <c r="IN15" s="168"/>
      <c r="IO15" s="168"/>
      <c r="IP15" s="168"/>
      <c r="IQ15" s="168"/>
      <c r="IR15" s="168"/>
      <c r="IS15" s="168"/>
      <c r="IT15" s="168"/>
      <c r="IU15" s="168"/>
      <c r="IV15" s="168"/>
      <c r="IW15" s="168"/>
      <c r="IX15" s="168"/>
      <c r="IY15" s="168"/>
      <c r="IZ15" s="168"/>
      <c r="JA15" s="168"/>
      <c r="JB15" s="168"/>
    </row>
    <row r="16" spans="1:262" s="20" customFormat="1" ht="14.1" customHeight="1" thickBot="1">
      <c r="A16" s="199">
        <f>IF(details!A16="","",details!A16)</f>
        <v>10</v>
      </c>
      <c r="B16" s="309" t="str">
        <f>IF(details!B16="","",details!B16)</f>
        <v>SC</v>
      </c>
      <c r="C16" s="309" t="str">
        <f>IF(details!C16="","",details!C16)</f>
        <v>B</v>
      </c>
      <c r="D16" s="114">
        <f>IF(details!D16="","",details!D16)</f>
        <v>660</v>
      </c>
      <c r="E16" s="114" t="str">
        <f>IF(details!E16="","",details!E16)</f>
        <v/>
      </c>
      <c r="F16" s="309">
        <f>IF(details!F16="","",details!F16)</f>
        <v>1990</v>
      </c>
      <c r="G16" s="509">
        <f>IF(details!G16="","",details!G16)</f>
        <v>38952</v>
      </c>
      <c r="H16" s="188" t="str">
        <f>IF(details!CK16="","",details!CK16)</f>
        <v>rschl vxLr] nks gtkj N%</v>
      </c>
      <c r="I16" s="115" t="str">
        <f>IF(details!I16="","",details!I16)</f>
        <v>fgeka'kq oekZ</v>
      </c>
      <c r="J16" s="115" t="str">
        <f>IF(details!J16="","",details!J16)</f>
        <v>Jh rstey oekZ</v>
      </c>
      <c r="K16" s="115" t="str">
        <f>IF(details!K16="","",details!K16)</f>
        <v>Jhefr lUtw nsoh</v>
      </c>
      <c r="L16" s="309">
        <f>IF(details!L16="","",details!L16)</f>
        <v>3</v>
      </c>
      <c r="M16" s="309">
        <f>IF(details!M16="","",details!M16)</f>
        <v>5</v>
      </c>
      <c r="N16" s="309">
        <f t="shared" si="23"/>
        <v>8</v>
      </c>
      <c r="O16" s="309">
        <f>IF(details!N16="","",details!N16)</f>
        <v>5</v>
      </c>
      <c r="P16" s="309">
        <f>IF(details!O16="","",details!O16)</f>
        <v>5</v>
      </c>
      <c r="Q16" s="309">
        <f t="shared" si="24"/>
        <v>10</v>
      </c>
      <c r="R16" s="309" t="str">
        <f>IF(details!P16="","",details!P16)</f>
        <v/>
      </c>
      <c r="S16" s="309" t="str">
        <f>IF(details!Q16="","",details!Q16)</f>
        <v/>
      </c>
      <c r="T16" s="309" t="str">
        <f t="shared" si="25"/>
        <v/>
      </c>
      <c r="U16" s="116">
        <f t="shared" si="26"/>
        <v>18</v>
      </c>
      <c r="V16" s="309" t="str">
        <f>IF(details!R16="","",details!R16)</f>
        <v/>
      </c>
      <c r="W16" s="309" t="str">
        <f>IF(details!S16="","",details!S16)</f>
        <v/>
      </c>
      <c r="X16" s="116" t="str">
        <f t="shared" si="27"/>
        <v/>
      </c>
      <c r="Y16" s="117" t="str">
        <f t="shared" si="28"/>
        <v/>
      </c>
      <c r="Z16" s="309" t="str">
        <f>IF(details!T16="","",details!T16)</f>
        <v/>
      </c>
      <c r="AA16" s="309" t="str">
        <f>IF(details!U16="","",details!U16)</f>
        <v/>
      </c>
      <c r="AB16" s="312" t="str">
        <f t="shared" si="29"/>
        <v/>
      </c>
      <c r="AC16" s="114" t="str">
        <f t="shared" si="30"/>
        <v/>
      </c>
      <c r="AD16" s="118" t="str">
        <f t="shared" si="31"/>
        <v/>
      </c>
      <c r="AE16" s="313" t="str">
        <f t="shared" si="32"/>
        <v/>
      </c>
      <c r="AF16" s="119">
        <f t="shared" si="0"/>
        <v>200</v>
      </c>
      <c r="AG16" s="119">
        <f t="shared" si="33"/>
        <v>0</v>
      </c>
      <c r="AH16" s="309">
        <f>IF(details!V16="","",details!V16)</f>
        <v>5</v>
      </c>
      <c r="AI16" s="309">
        <f>IF(details!W16="","",details!W16)</f>
        <v>5</v>
      </c>
      <c r="AJ16" s="309">
        <f t="shared" si="34"/>
        <v>10</v>
      </c>
      <c r="AK16" s="309">
        <f>IF(details!X16="","",details!X16)</f>
        <v>5</v>
      </c>
      <c r="AL16" s="309">
        <f>IF(details!Y16="","",details!Y16)</f>
        <v>5</v>
      </c>
      <c r="AM16" s="309">
        <f t="shared" si="35"/>
        <v>10</v>
      </c>
      <c r="AN16" s="309" t="str">
        <f>IF(details!Z16="","",details!Z16)</f>
        <v/>
      </c>
      <c r="AO16" s="309" t="str">
        <f>IF(details!AA16="","",details!AA16)</f>
        <v/>
      </c>
      <c r="AP16" s="309" t="str">
        <f t="shared" si="36"/>
        <v/>
      </c>
      <c r="AQ16" s="116">
        <f t="shared" si="37"/>
        <v>20</v>
      </c>
      <c r="AR16" s="309">
        <f>IF(details!AB16="","",details!AB16)</f>
        <v>38</v>
      </c>
      <c r="AS16" s="309">
        <f>IF(details!AC16="","",details!AC16)</f>
        <v>20</v>
      </c>
      <c r="AT16" s="116">
        <f t="shared" si="38"/>
        <v>58</v>
      </c>
      <c r="AU16" s="117">
        <f t="shared" si="39"/>
        <v>78</v>
      </c>
      <c r="AV16" s="309" t="str">
        <f>IF(details!AD16="","",details!AD16)</f>
        <v/>
      </c>
      <c r="AW16" s="309" t="str">
        <f>IF(details!AE16="","",details!AE16)</f>
        <v/>
      </c>
      <c r="AX16" s="312" t="str">
        <f t="shared" si="40"/>
        <v/>
      </c>
      <c r="AY16" s="114" t="str">
        <f t="shared" si="41"/>
        <v/>
      </c>
      <c r="AZ16" s="118" t="str">
        <f t="shared" si="42"/>
        <v/>
      </c>
      <c r="BA16" s="313" t="str">
        <f t="shared" si="43"/>
        <v/>
      </c>
      <c r="BB16" s="119">
        <f t="shared" si="1"/>
        <v>200</v>
      </c>
      <c r="BC16" s="119">
        <f t="shared" si="44"/>
        <v>0</v>
      </c>
      <c r="BD16" s="101" t="str">
        <f>IF(D16="","",details!AF16)</f>
        <v>s</v>
      </c>
      <c r="BE16" s="309">
        <f>IF(details!AG16="","",details!AG16)</f>
        <v>4</v>
      </c>
      <c r="BF16" s="309">
        <f>IF(details!AH16="","",details!AH16)</f>
        <v>5</v>
      </c>
      <c r="BG16" s="309">
        <f t="shared" si="45"/>
        <v>9</v>
      </c>
      <c r="BH16" s="309">
        <f>IF(details!AI16="","",details!AI16)</f>
        <v>4</v>
      </c>
      <c r="BI16" s="309">
        <f>IF(details!AJ16="","",details!AJ16)</f>
        <v>5</v>
      </c>
      <c r="BJ16" s="309">
        <f t="shared" si="46"/>
        <v>9</v>
      </c>
      <c r="BK16" s="309" t="str">
        <f>IF(details!AK16="","",details!AK16)</f>
        <v/>
      </c>
      <c r="BL16" s="309" t="str">
        <f>IF(details!AL16="","",details!AL16)</f>
        <v/>
      </c>
      <c r="BM16" s="309" t="str">
        <f t="shared" si="47"/>
        <v/>
      </c>
      <c r="BN16" s="116">
        <f t="shared" si="48"/>
        <v>18</v>
      </c>
      <c r="BO16" s="309" t="str">
        <f>IF(details!AM16="","",details!AM16)</f>
        <v/>
      </c>
      <c r="BP16" s="309" t="str">
        <f>IF(details!AN16="","",details!AN16)</f>
        <v/>
      </c>
      <c r="BQ16" s="116" t="str">
        <f t="shared" si="49"/>
        <v/>
      </c>
      <c r="BR16" s="117" t="str">
        <f t="shared" si="50"/>
        <v/>
      </c>
      <c r="BS16" s="309" t="str">
        <f>IF(details!AO16="","",details!AO16)</f>
        <v/>
      </c>
      <c r="BT16" s="309" t="str">
        <f>IF(details!AP16="","",details!AP16)</f>
        <v/>
      </c>
      <c r="BU16" s="312" t="str">
        <f t="shared" si="51"/>
        <v/>
      </c>
      <c r="BV16" s="114" t="str">
        <f t="shared" si="52"/>
        <v/>
      </c>
      <c r="BW16" s="118" t="str">
        <f t="shared" si="53"/>
        <v/>
      </c>
      <c r="BX16" s="313" t="str">
        <f t="shared" si="54"/>
        <v/>
      </c>
      <c r="BY16" s="119">
        <f t="shared" si="2"/>
        <v>200</v>
      </c>
      <c r="BZ16" s="119">
        <f t="shared" si="55"/>
        <v>0</v>
      </c>
      <c r="CA16" s="309">
        <f>IF(details!AQ16="","",details!AQ16)</f>
        <v>2</v>
      </c>
      <c r="CB16" s="309">
        <f>IF(details!AR16="","",details!AR16)</f>
        <v>5</v>
      </c>
      <c r="CC16" s="309">
        <f t="shared" si="56"/>
        <v>7</v>
      </c>
      <c r="CD16" s="309" t="str">
        <f>IF(details!AS16="","",details!AS16)</f>
        <v/>
      </c>
      <c r="CE16" s="309" t="str">
        <f>IF(details!AT16="","",details!AT16)</f>
        <v/>
      </c>
      <c r="CF16" s="309" t="str">
        <f t="shared" si="57"/>
        <v/>
      </c>
      <c r="CG16" s="309" t="str">
        <f>IF(details!AU16="","",details!AU16)</f>
        <v/>
      </c>
      <c r="CH16" s="309" t="str">
        <f>IF(details!AV16="","",details!AV16)</f>
        <v/>
      </c>
      <c r="CI16" s="309" t="str">
        <f t="shared" si="58"/>
        <v/>
      </c>
      <c r="CJ16" s="116">
        <f t="shared" si="59"/>
        <v>7</v>
      </c>
      <c r="CK16" s="309">
        <f>IF(details!AW16="","",details!AW16)</f>
        <v>13</v>
      </c>
      <c r="CL16" s="309">
        <f>IF(details!AX16="","",details!AX16)</f>
        <v>18</v>
      </c>
      <c r="CM16" s="116">
        <f t="shared" si="60"/>
        <v>31</v>
      </c>
      <c r="CN16" s="117">
        <f t="shared" si="61"/>
        <v>38</v>
      </c>
      <c r="CO16" s="309" t="str">
        <f>IF(details!AY16="","",details!AY16)</f>
        <v/>
      </c>
      <c r="CP16" s="309" t="str">
        <f>IF(details!AZ16="","",details!AZ16)</f>
        <v/>
      </c>
      <c r="CQ16" s="312" t="str">
        <f t="shared" si="62"/>
        <v/>
      </c>
      <c r="CR16" s="114" t="str">
        <f t="shared" si="63"/>
        <v/>
      </c>
      <c r="CS16" s="118" t="str">
        <f t="shared" si="64"/>
        <v/>
      </c>
      <c r="CT16" s="313" t="str">
        <f t="shared" si="65"/>
        <v/>
      </c>
      <c r="CU16" s="119">
        <f t="shared" si="3"/>
        <v>200</v>
      </c>
      <c r="CV16" s="119">
        <f t="shared" si="66"/>
        <v>0</v>
      </c>
      <c r="CW16" s="309" t="str">
        <f>IF(details!BA16="","",details!BA16)</f>
        <v/>
      </c>
      <c r="CX16" s="309" t="str">
        <f>IF(details!BB16="","",details!BB16)</f>
        <v/>
      </c>
      <c r="CY16" s="309" t="str">
        <f t="shared" si="67"/>
        <v/>
      </c>
      <c r="CZ16" s="309">
        <f>IF(details!BC16="","",details!BC16)</f>
        <v>2</v>
      </c>
      <c r="DA16" s="309">
        <f>IF(details!BD16="","",details!BD16)</f>
        <v>5</v>
      </c>
      <c r="DB16" s="309">
        <f t="shared" si="68"/>
        <v>7</v>
      </c>
      <c r="DC16" s="309" t="str">
        <f>IF(details!BE16="","",details!BE16)</f>
        <v/>
      </c>
      <c r="DD16" s="309" t="str">
        <f>IF(details!BF16="","",details!BF16)</f>
        <v/>
      </c>
      <c r="DE16" s="309" t="str">
        <f t="shared" si="69"/>
        <v/>
      </c>
      <c r="DF16" s="116">
        <f t="shared" si="70"/>
        <v>7</v>
      </c>
      <c r="DG16" s="309">
        <f>IF(details!BG16="","",details!BG16)</f>
        <v>37</v>
      </c>
      <c r="DH16" s="309">
        <f>IF(details!BH16="","",details!BH16)</f>
        <v>15</v>
      </c>
      <c r="DI16" s="116">
        <f t="shared" si="71"/>
        <v>52</v>
      </c>
      <c r="DJ16" s="117">
        <f t="shared" si="72"/>
        <v>59</v>
      </c>
      <c r="DK16" s="309" t="str">
        <f>IF(details!BI16="","",details!BI16)</f>
        <v/>
      </c>
      <c r="DL16" s="309" t="str">
        <f>IF(details!BJ16="","",details!BJ16)</f>
        <v/>
      </c>
      <c r="DM16" s="312" t="str">
        <f t="shared" si="73"/>
        <v/>
      </c>
      <c r="DN16" s="114" t="str">
        <f t="shared" si="74"/>
        <v/>
      </c>
      <c r="DO16" s="118" t="str">
        <f t="shared" si="75"/>
        <v/>
      </c>
      <c r="DP16" s="313" t="str">
        <f t="shared" si="76"/>
        <v/>
      </c>
      <c r="DQ16" s="119">
        <f t="shared" si="4"/>
        <v>200</v>
      </c>
      <c r="DR16" s="119">
        <f t="shared" si="77"/>
        <v>0</v>
      </c>
      <c r="DS16" s="309">
        <f>IF(details!BK16="","",details!BK16)</f>
        <v>5</v>
      </c>
      <c r="DT16" s="309">
        <f>IF(details!BL16="","",details!BL16)</f>
        <v>5</v>
      </c>
      <c r="DU16" s="309">
        <f t="shared" si="78"/>
        <v>10</v>
      </c>
      <c r="DV16" s="309">
        <f>IF(details!BM16="","",details!BM16)</f>
        <v>4</v>
      </c>
      <c r="DW16" s="309">
        <f>IF(details!BN16="","",details!BN16)</f>
        <v>5</v>
      </c>
      <c r="DX16" s="309">
        <f t="shared" si="79"/>
        <v>9</v>
      </c>
      <c r="DY16" s="309" t="str">
        <f>IF(details!BO16="","",details!BO16)</f>
        <v/>
      </c>
      <c r="DZ16" s="309" t="str">
        <f>IF(details!BP16="","",details!BP16)</f>
        <v/>
      </c>
      <c r="EA16" s="309" t="str">
        <f t="shared" si="80"/>
        <v/>
      </c>
      <c r="EB16" s="116">
        <f t="shared" si="81"/>
        <v>19</v>
      </c>
      <c r="EC16" s="309">
        <f>IF(details!BQ16="","",details!BQ16)</f>
        <v>40</v>
      </c>
      <c r="ED16" s="309">
        <f>IF(details!BR16="","",details!BR16)</f>
        <v>19</v>
      </c>
      <c r="EE16" s="116">
        <f t="shared" si="82"/>
        <v>59</v>
      </c>
      <c r="EF16" s="117">
        <f t="shared" si="83"/>
        <v>78</v>
      </c>
      <c r="EG16" s="309" t="str">
        <f>IF(details!BS16="","",details!BS16)</f>
        <v/>
      </c>
      <c r="EH16" s="309" t="str">
        <f>IF(details!BT16="","",details!BT16)</f>
        <v/>
      </c>
      <c r="EI16" s="312" t="str">
        <f t="shared" si="84"/>
        <v/>
      </c>
      <c r="EJ16" s="114" t="str">
        <f t="shared" si="85"/>
        <v/>
      </c>
      <c r="EK16" s="118" t="str">
        <f t="shared" si="86"/>
        <v/>
      </c>
      <c r="EL16" s="313" t="str">
        <f t="shared" si="87"/>
        <v/>
      </c>
      <c r="EM16" s="119">
        <f t="shared" si="5"/>
        <v>200</v>
      </c>
      <c r="EN16" s="119">
        <f t="shared" si="88"/>
        <v>0</v>
      </c>
      <c r="EO16" s="309" t="str">
        <f>IF(details!BU16="","",details!BU16)</f>
        <v/>
      </c>
      <c r="EP16" s="309" t="str">
        <f>IF(details!BV16="","",details!BV16)</f>
        <v/>
      </c>
      <c r="EQ16" s="309" t="str">
        <f>IF(details!BW16="","",details!BW16)</f>
        <v/>
      </c>
      <c r="ER16" s="309" t="str">
        <f>IF(details!BX16="","",details!BX16)</f>
        <v/>
      </c>
      <c r="ES16" s="309" t="str">
        <f>IF(details!BY16="","",details!BY16)</f>
        <v/>
      </c>
      <c r="ET16" s="313" t="str">
        <f t="shared" si="89"/>
        <v/>
      </c>
      <c r="EU16" s="313" t="str">
        <f t="shared" si="90"/>
        <v/>
      </c>
      <c r="EV16" s="313" t="str">
        <f t="shared" si="91"/>
        <v/>
      </c>
      <c r="EW16" s="119">
        <f t="shared" si="7"/>
        <v>100</v>
      </c>
      <c r="EX16" s="119">
        <f t="shared" si="92"/>
        <v>0</v>
      </c>
      <c r="EY16" s="309" t="str">
        <f>IF(details!BZ16="","",details!BZ16)</f>
        <v/>
      </c>
      <c r="EZ16" s="309" t="str">
        <f>IF(details!CA16="","",details!CA16)</f>
        <v/>
      </c>
      <c r="FA16" s="309" t="str">
        <f>IF(details!CB16="","",details!CB16)</f>
        <v/>
      </c>
      <c r="FB16" s="309" t="str">
        <f>IF(details!CC16="","",details!CC16)</f>
        <v/>
      </c>
      <c r="FC16" s="309" t="str">
        <f>IF(details!CD16="","",details!CD16)</f>
        <v/>
      </c>
      <c r="FD16" s="313" t="str">
        <f t="shared" si="93"/>
        <v/>
      </c>
      <c r="FE16" s="313" t="str">
        <f t="shared" si="94"/>
        <v/>
      </c>
      <c r="FF16" s="313" t="str">
        <f t="shared" si="95"/>
        <v/>
      </c>
      <c r="FG16" s="119">
        <f t="shared" si="10"/>
        <v>100</v>
      </c>
      <c r="FH16" s="119">
        <f t="shared" si="96"/>
        <v>0</v>
      </c>
      <c r="FI16" s="309" t="str">
        <f>IF(details!CE16="","",details!CE16)</f>
        <v/>
      </c>
      <c r="FJ16" s="309" t="str">
        <f>IF(details!CF16="","",details!CF16)</f>
        <v/>
      </c>
      <c r="FK16" s="309" t="str">
        <f>IF(details!CG16="","",details!CG16)</f>
        <v/>
      </c>
      <c r="FL16" s="309" t="str">
        <f>IF(details!CH16="","",details!CH16)</f>
        <v/>
      </c>
      <c r="FM16" s="309" t="str">
        <f>IF(details!CI16="","",details!CI16)</f>
        <v/>
      </c>
      <c r="FN16" s="313" t="str">
        <f t="shared" si="97"/>
        <v/>
      </c>
      <c r="FO16" s="313" t="str">
        <f t="shared" si="98"/>
        <v/>
      </c>
      <c r="FP16" s="313" t="str">
        <f t="shared" si="99"/>
        <v/>
      </c>
      <c r="FQ16" s="119">
        <f t="shared" si="13"/>
        <v>100</v>
      </c>
      <c r="FR16" s="270">
        <f t="shared" si="100"/>
        <v>0</v>
      </c>
      <c r="FS16" s="277">
        <f t="shared" si="101"/>
        <v>200</v>
      </c>
      <c r="FT16" s="306" t="str">
        <f t="shared" si="102"/>
        <v/>
      </c>
      <c r="FU16" s="306" t="str">
        <f t="shared" si="103"/>
        <v/>
      </c>
      <c r="FV16" s="306">
        <f t="shared" si="104"/>
        <v>200</v>
      </c>
      <c r="FW16" s="306" t="str">
        <f t="shared" si="105"/>
        <v/>
      </c>
      <c r="FX16" s="306" t="str">
        <f t="shared" si="106"/>
        <v/>
      </c>
      <c r="FY16" s="306">
        <f t="shared" si="107"/>
        <v>200</v>
      </c>
      <c r="FZ16" s="120" t="str">
        <f t="shared" si="108"/>
        <v/>
      </c>
      <c r="GA16" s="120" t="str">
        <f t="shared" si="109"/>
        <v/>
      </c>
      <c r="GB16" s="306" t="str">
        <f t="shared" si="110"/>
        <v/>
      </c>
      <c r="GC16" s="306" t="str">
        <f t="shared" si="111"/>
        <v/>
      </c>
      <c r="GD16" s="306" t="str">
        <f t="shared" si="112"/>
        <v/>
      </c>
      <c r="GE16" s="306" t="str">
        <f t="shared" si="113"/>
        <v/>
      </c>
      <c r="GF16" s="306" t="str">
        <f t="shared" si="114"/>
        <v/>
      </c>
      <c r="GG16" s="306">
        <f t="shared" si="115"/>
        <v>200</v>
      </c>
      <c r="GH16" s="306" t="str">
        <f t="shared" si="116"/>
        <v/>
      </c>
      <c r="GI16" s="306" t="str">
        <f t="shared" si="117"/>
        <v/>
      </c>
      <c r="GJ16" s="306">
        <f t="shared" si="118"/>
        <v>200</v>
      </c>
      <c r="GK16" s="306" t="str">
        <f t="shared" si="119"/>
        <v/>
      </c>
      <c r="GL16" s="306" t="str">
        <f t="shared" si="120"/>
        <v/>
      </c>
      <c r="GM16" s="306">
        <f t="shared" si="121"/>
        <v>200</v>
      </c>
      <c r="GN16" s="306" t="str">
        <f t="shared" si="122"/>
        <v/>
      </c>
      <c r="GO16" s="306" t="str">
        <f t="shared" si="123"/>
        <v/>
      </c>
      <c r="GP16" s="306">
        <f t="shared" si="124"/>
        <v>100</v>
      </c>
      <c r="GQ16" s="306" t="str">
        <f t="shared" si="125"/>
        <v/>
      </c>
      <c r="GR16" s="306" t="str">
        <f t="shared" si="126"/>
        <v/>
      </c>
      <c r="GS16" s="121">
        <f t="shared" si="127"/>
        <v>100</v>
      </c>
      <c r="GT16" s="121" t="str">
        <f t="shared" si="128"/>
        <v/>
      </c>
      <c r="GU16" s="121" t="str">
        <f t="shared" si="129"/>
        <v/>
      </c>
      <c r="GV16" s="121">
        <f t="shared" si="130"/>
        <v>100</v>
      </c>
      <c r="GW16" s="121" t="str">
        <f t="shared" si="131"/>
        <v/>
      </c>
      <c r="GX16" s="121" t="str">
        <f t="shared" si="132"/>
        <v/>
      </c>
      <c r="GY16" s="269">
        <f t="shared" si="133"/>
        <v>0</v>
      </c>
      <c r="GZ16" s="269">
        <f t="shared" si="134"/>
        <v>0</v>
      </c>
      <c r="HA16" s="269">
        <f t="shared" si="135"/>
        <v>23</v>
      </c>
      <c r="HB16" s="269">
        <f t="shared" si="136"/>
        <v>0</v>
      </c>
      <c r="HC16" s="310" t="str">
        <f t="shared" si="15"/>
        <v/>
      </c>
      <c r="HD16" s="278">
        <f t="shared" si="137"/>
        <v>1200</v>
      </c>
      <c r="HE16" s="278" t="str">
        <f t="shared" si="138"/>
        <v/>
      </c>
      <c r="HF16" s="279" t="str">
        <f t="shared" si="139"/>
        <v/>
      </c>
      <c r="HG16" s="297" t="str">
        <f t="shared" si="140"/>
        <v/>
      </c>
      <c r="HH16" s="298" t="str">
        <f t="shared" si="141"/>
        <v/>
      </c>
      <c r="HI16" s="114" t="str">
        <f t="shared" si="142"/>
        <v/>
      </c>
      <c r="HJ16" s="274" t="str">
        <f>details!EH16</f>
        <v/>
      </c>
      <c r="HK16" s="195" t="str">
        <f>details!EI16</f>
        <v/>
      </c>
      <c r="HL16" s="304" t="str">
        <f t="shared" si="143"/>
        <v/>
      </c>
      <c r="HM16" s="201" t="str">
        <f>IF(details!CJ16="","",details!CJ16)</f>
        <v/>
      </c>
      <c r="HR16" s="863"/>
      <c r="HS16" s="863"/>
      <c r="HT16" s="863"/>
      <c r="HU16" s="863"/>
      <c r="HV16" s="863"/>
      <c r="HW16" s="863"/>
      <c r="HX16" s="863"/>
      <c r="HY16" s="863"/>
      <c r="HZ16" s="863"/>
      <c r="IA16" s="863"/>
      <c r="IB16" s="863"/>
      <c r="IC16" s="863"/>
      <c r="ID16" s="863"/>
      <c r="IE16" s="863"/>
      <c r="IF16" s="863"/>
      <c r="IH16" s="162"/>
      <c r="II16" s="162"/>
      <c r="IK16" s="162"/>
      <c r="IL16" s="162"/>
      <c r="IN16" s="163"/>
      <c r="IO16" s="163"/>
      <c r="IP16" s="163"/>
      <c r="IQ16" s="128"/>
      <c r="IR16" s="128"/>
      <c r="IS16" s="128"/>
      <c r="IT16" s="128"/>
      <c r="IU16" s="2"/>
      <c r="IV16" s="2"/>
      <c r="IW16" s="2"/>
      <c r="IX16" s="2"/>
      <c r="IY16" s="150"/>
      <c r="IZ16" s="150"/>
      <c r="JA16" s="150"/>
      <c r="JB16" s="150"/>
    </row>
    <row r="17" spans="1:262" s="20" customFormat="1" ht="14.1" customHeight="1" thickTop="1">
      <c r="A17" s="199">
        <f>IF(details!A17="","",details!A17)</f>
        <v>11</v>
      </c>
      <c r="B17" s="309" t="str">
        <f>IF(details!B17="","",details!B17)</f>
        <v>OBC</v>
      </c>
      <c r="C17" s="309" t="str">
        <f>IF(details!C17="","",details!C17)</f>
        <v>B</v>
      </c>
      <c r="D17" s="114">
        <f>IF(details!D17="","",details!D17)</f>
        <v>661</v>
      </c>
      <c r="E17" s="114" t="str">
        <f>IF(details!E17="","",details!E17)</f>
        <v/>
      </c>
      <c r="F17" s="309">
        <f>IF(details!F17="","",details!F17)</f>
        <v>2173</v>
      </c>
      <c r="G17" s="509">
        <f>IF(details!G17="","",details!G17)</f>
        <v>39059</v>
      </c>
      <c r="H17" s="188" t="str">
        <f>IF(details!CK17="","",details!CK17)</f>
        <v>vkB fnlEcj] nks gtkj N%</v>
      </c>
      <c r="I17" s="115" t="str">
        <f>IF(details!I17="","",details!I17)</f>
        <v>ftrsUnz csuhoky</v>
      </c>
      <c r="J17" s="115" t="str">
        <f>IF(details!J17="","",details!J17)</f>
        <v>Jh [ksekjke</v>
      </c>
      <c r="K17" s="115" t="str">
        <f>IF(details!K17="","",details!K17)</f>
        <v>Jhefr v.klh nsoh</v>
      </c>
      <c r="L17" s="309">
        <f>IF(details!L17="","",details!L17)</f>
        <v>3</v>
      </c>
      <c r="M17" s="309">
        <f>IF(details!M17="","",details!M17)</f>
        <v>5</v>
      </c>
      <c r="N17" s="309">
        <f t="shared" si="23"/>
        <v>8</v>
      </c>
      <c r="O17" s="309">
        <f>IF(details!N17="","",details!N17)</f>
        <v>2</v>
      </c>
      <c r="P17" s="309">
        <f>IF(details!O17="","",details!O17)</f>
        <v>5</v>
      </c>
      <c r="Q17" s="309">
        <f t="shared" si="24"/>
        <v>7</v>
      </c>
      <c r="R17" s="309" t="str">
        <f>IF(details!P17="","",details!P17)</f>
        <v/>
      </c>
      <c r="S17" s="309" t="str">
        <f>IF(details!Q17="","",details!Q17)</f>
        <v/>
      </c>
      <c r="T17" s="309" t="str">
        <f t="shared" si="25"/>
        <v/>
      </c>
      <c r="U17" s="116">
        <f t="shared" si="26"/>
        <v>15</v>
      </c>
      <c r="V17" s="309" t="str">
        <f>IF(details!R17="","",details!R17)</f>
        <v/>
      </c>
      <c r="W17" s="309" t="str">
        <f>IF(details!S17="","",details!S17)</f>
        <v/>
      </c>
      <c r="X17" s="116" t="str">
        <f t="shared" si="27"/>
        <v/>
      </c>
      <c r="Y17" s="117" t="str">
        <f t="shared" si="28"/>
        <v/>
      </c>
      <c r="Z17" s="309" t="str">
        <f>IF(details!T17="","",details!T17)</f>
        <v/>
      </c>
      <c r="AA17" s="309" t="str">
        <f>IF(details!U17="","",details!U17)</f>
        <v/>
      </c>
      <c r="AB17" s="312" t="str">
        <f t="shared" si="29"/>
        <v/>
      </c>
      <c r="AC17" s="114" t="str">
        <f t="shared" si="30"/>
        <v/>
      </c>
      <c r="AD17" s="118" t="str">
        <f t="shared" si="31"/>
        <v/>
      </c>
      <c r="AE17" s="313" t="str">
        <f t="shared" si="32"/>
        <v/>
      </c>
      <c r="AF17" s="119">
        <f t="shared" si="0"/>
        <v>200</v>
      </c>
      <c r="AG17" s="119">
        <f t="shared" si="33"/>
        <v>0</v>
      </c>
      <c r="AH17" s="309">
        <f>IF(details!V17="","",details!V17)</f>
        <v>3</v>
      </c>
      <c r="AI17" s="309">
        <f>IF(details!W17="","",details!W17)</f>
        <v>5</v>
      </c>
      <c r="AJ17" s="309">
        <f t="shared" si="34"/>
        <v>8</v>
      </c>
      <c r="AK17" s="309">
        <f>IF(details!X17="","",details!X17)</f>
        <v>4</v>
      </c>
      <c r="AL17" s="309">
        <f>IF(details!Y17="","",details!Y17)</f>
        <v>5</v>
      </c>
      <c r="AM17" s="309">
        <f t="shared" si="35"/>
        <v>9</v>
      </c>
      <c r="AN17" s="309" t="str">
        <f>IF(details!Z17="","",details!Z17)</f>
        <v/>
      </c>
      <c r="AO17" s="309" t="str">
        <f>IF(details!AA17="","",details!AA17)</f>
        <v/>
      </c>
      <c r="AP17" s="309" t="str">
        <f t="shared" si="36"/>
        <v/>
      </c>
      <c r="AQ17" s="116">
        <f t="shared" si="37"/>
        <v>17</v>
      </c>
      <c r="AR17" s="309">
        <f>IF(details!AB17="","",details!AB17)</f>
        <v>22</v>
      </c>
      <c r="AS17" s="309">
        <f>IF(details!AC17="","",details!AC17)</f>
        <v>20</v>
      </c>
      <c r="AT17" s="116">
        <f t="shared" si="38"/>
        <v>42</v>
      </c>
      <c r="AU17" s="117">
        <f t="shared" si="39"/>
        <v>59</v>
      </c>
      <c r="AV17" s="309" t="str">
        <f>IF(details!AD17="","",details!AD17)</f>
        <v/>
      </c>
      <c r="AW17" s="309" t="str">
        <f>IF(details!AE17="","",details!AE17)</f>
        <v/>
      </c>
      <c r="AX17" s="312" t="str">
        <f t="shared" si="40"/>
        <v/>
      </c>
      <c r="AY17" s="114" t="str">
        <f t="shared" si="41"/>
        <v/>
      </c>
      <c r="AZ17" s="118" t="str">
        <f t="shared" si="42"/>
        <v/>
      </c>
      <c r="BA17" s="313" t="str">
        <f t="shared" si="43"/>
        <v/>
      </c>
      <c r="BB17" s="119">
        <f t="shared" si="1"/>
        <v>200</v>
      </c>
      <c r="BC17" s="119">
        <f t="shared" si="44"/>
        <v>0</v>
      </c>
      <c r="BD17" s="101" t="str">
        <f>IF(D17="","",details!AF17)</f>
        <v>s</v>
      </c>
      <c r="BE17" s="309">
        <f>IF(details!AG17="","",details!AG17)</f>
        <v>3</v>
      </c>
      <c r="BF17" s="309">
        <f>IF(details!AH17="","",details!AH17)</f>
        <v>5</v>
      </c>
      <c r="BG17" s="309">
        <f t="shared" si="45"/>
        <v>8</v>
      </c>
      <c r="BH17" s="309">
        <f>IF(details!AI17="","",details!AI17)</f>
        <v>3</v>
      </c>
      <c r="BI17" s="309">
        <f>IF(details!AJ17="","",details!AJ17)</f>
        <v>5</v>
      </c>
      <c r="BJ17" s="309">
        <f t="shared" si="46"/>
        <v>8</v>
      </c>
      <c r="BK17" s="309" t="str">
        <f>IF(details!AK17="","",details!AK17)</f>
        <v/>
      </c>
      <c r="BL17" s="309" t="str">
        <f>IF(details!AL17="","",details!AL17)</f>
        <v/>
      </c>
      <c r="BM17" s="309" t="str">
        <f t="shared" si="47"/>
        <v/>
      </c>
      <c r="BN17" s="116">
        <f t="shared" si="48"/>
        <v>16</v>
      </c>
      <c r="BO17" s="309" t="str">
        <f>IF(details!AM17="","",details!AM17)</f>
        <v/>
      </c>
      <c r="BP17" s="309" t="str">
        <f>IF(details!AN17="","",details!AN17)</f>
        <v/>
      </c>
      <c r="BQ17" s="116" t="str">
        <f t="shared" si="49"/>
        <v/>
      </c>
      <c r="BR17" s="117" t="str">
        <f t="shared" si="50"/>
        <v/>
      </c>
      <c r="BS17" s="309" t="str">
        <f>IF(details!AO17="","",details!AO17)</f>
        <v/>
      </c>
      <c r="BT17" s="309" t="str">
        <f>IF(details!AP17="","",details!AP17)</f>
        <v/>
      </c>
      <c r="BU17" s="312" t="str">
        <f t="shared" si="51"/>
        <v/>
      </c>
      <c r="BV17" s="114" t="str">
        <f t="shared" si="52"/>
        <v/>
      </c>
      <c r="BW17" s="118" t="str">
        <f t="shared" si="53"/>
        <v/>
      </c>
      <c r="BX17" s="313" t="str">
        <f t="shared" si="54"/>
        <v/>
      </c>
      <c r="BY17" s="119">
        <f t="shared" si="2"/>
        <v>200</v>
      </c>
      <c r="BZ17" s="119">
        <f t="shared" si="55"/>
        <v>0</v>
      </c>
      <c r="CA17" s="309">
        <f>IF(details!AQ17="","",details!AQ17)</f>
        <v>2</v>
      </c>
      <c r="CB17" s="309">
        <f>IF(details!AR17="","",details!AR17)</f>
        <v>5</v>
      </c>
      <c r="CC17" s="309">
        <f t="shared" si="56"/>
        <v>7</v>
      </c>
      <c r="CD17" s="309" t="str">
        <f>IF(details!AS17="","",details!AS17)</f>
        <v/>
      </c>
      <c r="CE17" s="309" t="str">
        <f>IF(details!AT17="","",details!AT17)</f>
        <v/>
      </c>
      <c r="CF17" s="309" t="str">
        <f t="shared" si="57"/>
        <v/>
      </c>
      <c r="CG17" s="309" t="str">
        <f>IF(details!AU17="","",details!AU17)</f>
        <v/>
      </c>
      <c r="CH17" s="309" t="str">
        <f>IF(details!AV17="","",details!AV17)</f>
        <v/>
      </c>
      <c r="CI17" s="309" t="str">
        <f t="shared" si="58"/>
        <v/>
      </c>
      <c r="CJ17" s="116">
        <f t="shared" si="59"/>
        <v>7</v>
      </c>
      <c r="CK17" s="309">
        <f>IF(details!AW17="","",details!AW17)</f>
        <v>9</v>
      </c>
      <c r="CL17" s="309">
        <f>IF(details!AX17="","",details!AX17)</f>
        <v>16</v>
      </c>
      <c r="CM17" s="116">
        <f t="shared" si="60"/>
        <v>25</v>
      </c>
      <c r="CN17" s="117">
        <f t="shared" si="61"/>
        <v>32</v>
      </c>
      <c r="CO17" s="309" t="str">
        <f>IF(details!AY17="","",details!AY17)</f>
        <v/>
      </c>
      <c r="CP17" s="309" t="str">
        <f>IF(details!AZ17="","",details!AZ17)</f>
        <v/>
      </c>
      <c r="CQ17" s="312" t="str">
        <f t="shared" si="62"/>
        <v/>
      </c>
      <c r="CR17" s="114" t="str">
        <f t="shared" si="63"/>
        <v/>
      </c>
      <c r="CS17" s="118" t="str">
        <f t="shared" si="64"/>
        <v/>
      </c>
      <c r="CT17" s="313" t="str">
        <f t="shared" si="65"/>
        <v/>
      </c>
      <c r="CU17" s="119">
        <f t="shared" si="3"/>
        <v>200</v>
      </c>
      <c r="CV17" s="119">
        <f t="shared" si="66"/>
        <v>0</v>
      </c>
      <c r="CW17" s="309" t="str">
        <f>IF(details!BA17="","",details!BA17)</f>
        <v/>
      </c>
      <c r="CX17" s="309" t="str">
        <f>IF(details!BB17="","",details!BB17)</f>
        <v/>
      </c>
      <c r="CY17" s="309" t="str">
        <f t="shared" si="67"/>
        <v/>
      </c>
      <c r="CZ17" s="309">
        <f>IF(details!BC17="","",details!BC17)</f>
        <v>1</v>
      </c>
      <c r="DA17" s="309">
        <f>IF(details!BD17="","",details!BD17)</f>
        <v>5</v>
      </c>
      <c r="DB17" s="309">
        <f t="shared" si="68"/>
        <v>6</v>
      </c>
      <c r="DC17" s="309" t="str">
        <f>IF(details!BE17="","",details!BE17)</f>
        <v/>
      </c>
      <c r="DD17" s="309" t="str">
        <f>IF(details!BF17="","",details!BF17)</f>
        <v/>
      </c>
      <c r="DE17" s="309" t="str">
        <f t="shared" si="69"/>
        <v/>
      </c>
      <c r="DF17" s="116">
        <f t="shared" si="70"/>
        <v>6</v>
      </c>
      <c r="DG17" s="309">
        <f>IF(details!BG17="","",details!BG17)</f>
        <v>31</v>
      </c>
      <c r="DH17" s="309">
        <f>IF(details!BH17="","",details!BH17)</f>
        <v>15</v>
      </c>
      <c r="DI17" s="116">
        <f t="shared" si="71"/>
        <v>46</v>
      </c>
      <c r="DJ17" s="117">
        <f t="shared" si="72"/>
        <v>52</v>
      </c>
      <c r="DK17" s="309" t="str">
        <f>IF(details!BI17="","",details!BI17)</f>
        <v/>
      </c>
      <c r="DL17" s="309" t="str">
        <f>IF(details!BJ17="","",details!BJ17)</f>
        <v/>
      </c>
      <c r="DM17" s="312" t="str">
        <f t="shared" si="73"/>
        <v/>
      </c>
      <c r="DN17" s="114" t="str">
        <f t="shared" si="74"/>
        <v/>
      </c>
      <c r="DO17" s="118" t="str">
        <f t="shared" si="75"/>
        <v/>
      </c>
      <c r="DP17" s="313" t="str">
        <f t="shared" si="76"/>
        <v/>
      </c>
      <c r="DQ17" s="119">
        <f t="shared" si="4"/>
        <v>200</v>
      </c>
      <c r="DR17" s="119">
        <f t="shared" si="77"/>
        <v>0</v>
      </c>
      <c r="DS17" s="309">
        <f>IF(details!BK17="","",details!BK17)</f>
        <v>4</v>
      </c>
      <c r="DT17" s="309">
        <f>IF(details!BL17="","",details!BL17)</f>
        <v>5</v>
      </c>
      <c r="DU17" s="309">
        <f t="shared" si="78"/>
        <v>9</v>
      </c>
      <c r="DV17" s="309">
        <f>IF(details!BM17="","",details!BM17)</f>
        <v>3</v>
      </c>
      <c r="DW17" s="309">
        <f>IF(details!BN17="","",details!BN17)</f>
        <v>5</v>
      </c>
      <c r="DX17" s="309">
        <f t="shared" si="79"/>
        <v>8</v>
      </c>
      <c r="DY17" s="309" t="str">
        <f>IF(details!BO17="","",details!BO17)</f>
        <v/>
      </c>
      <c r="DZ17" s="309" t="str">
        <f>IF(details!BP17="","",details!BP17)</f>
        <v/>
      </c>
      <c r="EA17" s="309" t="str">
        <f t="shared" si="80"/>
        <v/>
      </c>
      <c r="EB17" s="116">
        <f t="shared" si="81"/>
        <v>17</v>
      </c>
      <c r="EC17" s="309">
        <f>IF(details!BQ17="","",details!BQ17)</f>
        <v>40</v>
      </c>
      <c r="ED17" s="309">
        <f>IF(details!BR17="","",details!BR17)</f>
        <v>19</v>
      </c>
      <c r="EE17" s="116">
        <f t="shared" si="82"/>
        <v>59</v>
      </c>
      <c r="EF17" s="117">
        <f t="shared" si="83"/>
        <v>76</v>
      </c>
      <c r="EG17" s="309" t="str">
        <f>IF(details!BS17="","",details!BS17)</f>
        <v/>
      </c>
      <c r="EH17" s="309" t="str">
        <f>IF(details!BT17="","",details!BT17)</f>
        <v/>
      </c>
      <c r="EI17" s="312" t="str">
        <f t="shared" si="84"/>
        <v/>
      </c>
      <c r="EJ17" s="114" t="str">
        <f t="shared" si="85"/>
        <v/>
      </c>
      <c r="EK17" s="118" t="str">
        <f t="shared" si="86"/>
        <v/>
      </c>
      <c r="EL17" s="313" t="str">
        <f t="shared" si="87"/>
        <v/>
      </c>
      <c r="EM17" s="119">
        <f t="shared" si="5"/>
        <v>200</v>
      </c>
      <c r="EN17" s="119">
        <f t="shared" si="88"/>
        <v>0</v>
      </c>
      <c r="EO17" s="309" t="str">
        <f>IF(details!BU17="","",details!BU17)</f>
        <v/>
      </c>
      <c r="EP17" s="309" t="str">
        <f>IF(details!BV17="","",details!BV17)</f>
        <v/>
      </c>
      <c r="EQ17" s="309" t="str">
        <f>IF(details!BW17="","",details!BW17)</f>
        <v/>
      </c>
      <c r="ER17" s="309" t="str">
        <f>IF(details!BX17="","",details!BX17)</f>
        <v/>
      </c>
      <c r="ES17" s="309" t="str">
        <f>IF(details!BY17="","",details!BY17)</f>
        <v/>
      </c>
      <c r="ET17" s="313" t="str">
        <f t="shared" si="89"/>
        <v/>
      </c>
      <c r="EU17" s="313" t="str">
        <f t="shared" si="90"/>
        <v/>
      </c>
      <c r="EV17" s="313" t="str">
        <f t="shared" si="91"/>
        <v/>
      </c>
      <c r="EW17" s="119">
        <f t="shared" si="7"/>
        <v>100</v>
      </c>
      <c r="EX17" s="119">
        <f t="shared" si="92"/>
        <v>0</v>
      </c>
      <c r="EY17" s="309" t="str">
        <f>IF(details!BZ17="","",details!BZ17)</f>
        <v/>
      </c>
      <c r="EZ17" s="309" t="str">
        <f>IF(details!CA17="","",details!CA17)</f>
        <v/>
      </c>
      <c r="FA17" s="309" t="str">
        <f>IF(details!CB17="","",details!CB17)</f>
        <v/>
      </c>
      <c r="FB17" s="309" t="str">
        <f>IF(details!CC17="","",details!CC17)</f>
        <v/>
      </c>
      <c r="FC17" s="309" t="str">
        <f>IF(details!CD17="","",details!CD17)</f>
        <v/>
      </c>
      <c r="FD17" s="313" t="str">
        <f t="shared" si="93"/>
        <v/>
      </c>
      <c r="FE17" s="313" t="str">
        <f t="shared" si="94"/>
        <v/>
      </c>
      <c r="FF17" s="313" t="str">
        <f t="shared" si="95"/>
        <v/>
      </c>
      <c r="FG17" s="119">
        <f t="shared" si="10"/>
        <v>100</v>
      </c>
      <c r="FH17" s="119">
        <f t="shared" si="96"/>
        <v>0</v>
      </c>
      <c r="FI17" s="309" t="str">
        <f>IF(details!CE17="","",details!CE17)</f>
        <v/>
      </c>
      <c r="FJ17" s="309" t="str">
        <f>IF(details!CF17="","",details!CF17)</f>
        <v/>
      </c>
      <c r="FK17" s="309" t="str">
        <f>IF(details!CG17="","",details!CG17)</f>
        <v/>
      </c>
      <c r="FL17" s="309" t="str">
        <f>IF(details!CH17="","",details!CH17)</f>
        <v/>
      </c>
      <c r="FM17" s="309" t="str">
        <f>IF(details!CI17="","",details!CI17)</f>
        <v/>
      </c>
      <c r="FN17" s="313" t="str">
        <f t="shared" si="97"/>
        <v/>
      </c>
      <c r="FO17" s="313" t="str">
        <f t="shared" si="98"/>
        <v/>
      </c>
      <c r="FP17" s="313" t="str">
        <f t="shared" si="99"/>
        <v/>
      </c>
      <c r="FQ17" s="119">
        <f t="shared" si="13"/>
        <v>100</v>
      </c>
      <c r="FR17" s="270">
        <f t="shared" si="100"/>
        <v>0</v>
      </c>
      <c r="FS17" s="277">
        <f t="shared" si="101"/>
        <v>200</v>
      </c>
      <c r="FT17" s="306" t="str">
        <f t="shared" si="102"/>
        <v/>
      </c>
      <c r="FU17" s="306" t="str">
        <f t="shared" si="103"/>
        <v/>
      </c>
      <c r="FV17" s="306">
        <f t="shared" si="104"/>
        <v>200</v>
      </c>
      <c r="FW17" s="306" t="str">
        <f t="shared" si="105"/>
        <v/>
      </c>
      <c r="FX17" s="306" t="str">
        <f t="shared" si="106"/>
        <v/>
      </c>
      <c r="FY17" s="306">
        <f t="shared" si="107"/>
        <v>200</v>
      </c>
      <c r="FZ17" s="120" t="str">
        <f t="shared" si="108"/>
        <v/>
      </c>
      <c r="GA17" s="120" t="str">
        <f t="shared" si="109"/>
        <v/>
      </c>
      <c r="GB17" s="306" t="str">
        <f t="shared" si="110"/>
        <v/>
      </c>
      <c r="GC17" s="306" t="str">
        <f t="shared" si="111"/>
        <v/>
      </c>
      <c r="GD17" s="306" t="str">
        <f t="shared" si="112"/>
        <v/>
      </c>
      <c r="GE17" s="306" t="str">
        <f t="shared" si="113"/>
        <v/>
      </c>
      <c r="GF17" s="306" t="str">
        <f t="shared" si="114"/>
        <v/>
      </c>
      <c r="GG17" s="306">
        <f t="shared" si="115"/>
        <v>200</v>
      </c>
      <c r="GH17" s="306" t="str">
        <f t="shared" si="116"/>
        <v/>
      </c>
      <c r="GI17" s="306" t="str">
        <f t="shared" si="117"/>
        <v/>
      </c>
      <c r="GJ17" s="306">
        <f t="shared" si="118"/>
        <v>200</v>
      </c>
      <c r="GK17" s="306" t="str">
        <f t="shared" si="119"/>
        <v/>
      </c>
      <c r="GL17" s="306" t="str">
        <f t="shared" si="120"/>
        <v/>
      </c>
      <c r="GM17" s="306">
        <f t="shared" si="121"/>
        <v>200</v>
      </c>
      <c r="GN17" s="306" t="str">
        <f t="shared" si="122"/>
        <v/>
      </c>
      <c r="GO17" s="306" t="str">
        <f t="shared" si="123"/>
        <v/>
      </c>
      <c r="GP17" s="306">
        <f t="shared" si="124"/>
        <v>100</v>
      </c>
      <c r="GQ17" s="306" t="str">
        <f t="shared" si="125"/>
        <v/>
      </c>
      <c r="GR17" s="306" t="str">
        <f t="shared" si="126"/>
        <v/>
      </c>
      <c r="GS17" s="121">
        <f t="shared" si="127"/>
        <v>100</v>
      </c>
      <c r="GT17" s="121" t="str">
        <f t="shared" si="128"/>
        <v/>
      </c>
      <c r="GU17" s="121" t="str">
        <f t="shared" si="129"/>
        <v/>
      </c>
      <c r="GV17" s="121">
        <f t="shared" si="130"/>
        <v>100</v>
      </c>
      <c r="GW17" s="121" t="str">
        <f t="shared" si="131"/>
        <v/>
      </c>
      <c r="GX17" s="121" t="str">
        <f t="shared" si="132"/>
        <v/>
      </c>
      <c r="GY17" s="269">
        <f t="shared" si="133"/>
        <v>0</v>
      </c>
      <c r="GZ17" s="269">
        <f t="shared" si="134"/>
        <v>0</v>
      </c>
      <c r="HA17" s="269">
        <f t="shared" si="135"/>
        <v>23</v>
      </c>
      <c r="HB17" s="269">
        <f t="shared" si="136"/>
        <v>0</v>
      </c>
      <c r="HC17" s="310" t="str">
        <f t="shared" si="15"/>
        <v/>
      </c>
      <c r="HD17" s="278">
        <f t="shared" si="137"/>
        <v>1200</v>
      </c>
      <c r="HE17" s="278" t="str">
        <f t="shared" si="138"/>
        <v/>
      </c>
      <c r="HF17" s="279" t="str">
        <f t="shared" si="139"/>
        <v/>
      </c>
      <c r="HG17" s="297" t="str">
        <f t="shared" si="140"/>
        <v/>
      </c>
      <c r="HH17" s="298" t="str">
        <f t="shared" si="141"/>
        <v/>
      </c>
      <c r="HI17" s="114" t="str">
        <f t="shared" si="142"/>
        <v/>
      </c>
      <c r="HJ17" s="274" t="str">
        <f>details!EH17</f>
        <v/>
      </c>
      <c r="HK17" s="195" t="str">
        <f>details!EI17</f>
        <v/>
      </c>
      <c r="HL17" s="304" t="str">
        <f t="shared" si="143"/>
        <v/>
      </c>
      <c r="HM17" s="201" t="str">
        <f>IF(details!CJ17="","",details!CJ17)</f>
        <v/>
      </c>
      <c r="HR17" s="855" t="str">
        <f>A1</f>
        <v>MkW0Hkhejko vEcsMdj jkt0vkok0fo|k0cxMh]nkSlk</v>
      </c>
      <c r="HS17" s="856"/>
      <c r="HT17" s="856"/>
      <c r="HU17" s="856"/>
      <c r="HV17" s="856"/>
      <c r="HW17" s="856"/>
      <c r="HX17" s="856"/>
      <c r="HY17" s="856" t="str">
        <f>'result aggregate'!U107</f>
        <v>tkfrokj ifj.kke</v>
      </c>
      <c r="HZ17" s="856"/>
      <c r="IA17" s="856"/>
      <c r="IB17" s="856"/>
      <c r="IC17" s="856" t="s">
        <v>80</v>
      </c>
      <c r="ID17" s="859" t="str">
        <f>H3</f>
        <v>2016-17</v>
      </c>
      <c r="IE17" s="860"/>
      <c r="IP17" s="164"/>
      <c r="IQ17" s="151"/>
      <c r="IS17" s="151"/>
      <c r="IT17" s="151"/>
      <c r="IU17" s="2"/>
      <c r="IV17" s="151"/>
      <c r="IW17" s="151"/>
      <c r="IX17" s="2"/>
      <c r="IY17" s="151"/>
      <c r="IZ17" s="151"/>
      <c r="JA17" s="2"/>
      <c r="JB17" s="129"/>
    </row>
    <row r="18" spans="1:262" s="20" customFormat="1" ht="14.1" customHeight="1">
      <c r="A18" s="199">
        <f>IF(details!A18="","",details!A18)</f>
        <v>12</v>
      </c>
      <c r="B18" s="309" t="str">
        <f>IF(details!B18="","",details!B18)</f>
        <v>SC</v>
      </c>
      <c r="C18" s="309" t="str">
        <f>IF(details!C18="","",details!C18)</f>
        <v>B</v>
      </c>
      <c r="D18" s="114">
        <f>IF(details!D18="","",details!D18)</f>
        <v>662</v>
      </c>
      <c r="E18" s="114" t="str">
        <f>IF(details!E18="","",details!E18)</f>
        <v/>
      </c>
      <c r="F18" s="309">
        <f>IF(details!F18="","",details!F18)</f>
        <v>1977</v>
      </c>
      <c r="G18" s="509">
        <f>IF(details!G18="","",details!G18)</f>
        <v>38873</v>
      </c>
      <c r="H18" s="188" t="str">
        <f>IF(details!CK18="","",details!CK18)</f>
        <v>ikap twu] nks gtkj N%</v>
      </c>
      <c r="I18" s="115" t="str">
        <f>IF(details!I18="","",details!I18)</f>
        <v>yky pUn cSjok</v>
      </c>
      <c r="J18" s="115" t="str">
        <f>IF(details!J18="","",details!J18)</f>
        <v>Jh eksth jke cSjok</v>
      </c>
      <c r="K18" s="115" t="str">
        <f>IF(details!K18="","",details!K18)</f>
        <v>Jhefr /kkiw nsoh</v>
      </c>
      <c r="L18" s="309">
        <f>IF(details!L18="","",details!L18)</f>
        <v>2</v>
      </c>
      <c r="M18" s="309">
        <f>IF(details!M18="","",details!M18)</f>
        <v>5</v>
      </c>
      <c r="N18" s="309">
        <f t="shared" si="23"/>
        <v>7</v>
      </c>
      <c r="O18" s="309">
        <f>IF(details!N18="","",details!N18)</f>
        <v>1</v>
      </c>
      <c r="P18" s="309">
        <f>IF(details!O18="","",details!O18)</f>
        <v>5</v>
      </c>
      <c r="Q18" s="309">
        <f t="shared" si="24"/>
        <v>6</v>
      </c>
      <c r="R18" s="309" t="str">
        <f>IF(details!P18="","",details!P18)</f>
        <v/>
      </c>
      <c r="S18" s="309" t="str">
        <f>IF(details!Q18="","",details!Q18)</f>
        <v/>
      </c>
      <c r="T18" s="309" t="str">
        <f t="shared" si="25"/>
        <v/>
      </c>
      <c r="U18" s="116">
        <f t="shared" si="26"/>
        <v>13</v>
      </c>
      <c r="V18" s="309" t="str">
        <f>IF(details!R18="","",details!R18)</f>
        <v/>
      </c>
      <c r="W18" s="309" t="str">
        <f>IF(details!S18="","",details!S18)</f>
        <v/>
      </c>
      <c r="X18" s="116" t="str">
        <f t="shared" si="27"/>
        <v/>
      </c>
      <c r="Y18" s="117" t="str">
        <f t="shared" si="28"/>
        <v/>
      </c>
      <c r="Z18" s="309" t="str">
        <f>IF(details!T18="","",details!T18)</f>
        <v/>
      </c>
      <c r="AA18" s="309" t="str">
        <f>IF(details!U18="","",details!U18)</f>
        <v/>
      </c>
      <c r="AB18" s="312" t="str">
        <f t="shared" si="29"/>
        <v/>
      </c>
      <c r="AC18" s="114" t="str">
        <f t="shared" si="30"/>
        <v/>
      </c>
      <c r="AD18" s="118" t="str">
        <f t="shared" si="31"/>
        <v/>
      </c>
      <c r="AE18" s="313" t="str">
        <f t="shared" si="32"/>
        <v/>
      </c>
      <c r="AF18" s="119">
        <f t="shared" si="0"/>
        <v>200</v>
      </c>
      <c r="AG18" s="119">
        <f t="shared" si="33"/>
        <v>0</v>
      </c>
      <c r="AH18" s="309">
        <f>IF(details!V18="","",details!V18)</f>
        <v>2</v>
      </c>
      <c r="AI18" s="309">
        <f>IF(details!W18="","",details!W18)</f>
        <v>4</v>
      </c>
      <c r="AJ18" s="309">
        <f t="shared" si="34"/>
        <v>6</v>
      </c>
      <c r="AK18" s="309">
        <f>IF(details!X18="","",details!X18)</f>
        <v>2</v>
      </c>
      <c r="AL18" s="309">
        <f>IF(details!Y18="","",details!Y18)</f>
        <v>5</v>
      </c>
      <c r="AM18" s="309">
        <f t="shared" si="35"/>
        <v>7</v>
      </c>
      <c r="AN18" s="309" t="str">
        <f>IF(details!Z18="","",details!Z18)</f>
        <v/>
      </c>
      <c r="AO18" s="309" t="str">
        <f>IF(details!AA18="","",details!AA18)</f>
        <v/>
      </c>
      <c r="AP18" s="309" t="str">
        <f t="shared" si="36"/>
        <v/>
      </c>
      <c r="AQ18" s="116">
        <f t="shared" si="37"/>
        <v>13</v>
      </c>
      <c r="AR18" s="309">
        <f>IF(details!AB18="","",details!AB18)</f>
        <v>20</v>
      </c>
      <c r="AS18" s="309">
        <f>IF(details!AC18="","",details!AC18)</f>
        <v>20</v>
      </c>
      <c r="AT18" s="116">
        <f t="shared" si="38"/>
        <v>40</v>
      </c>
      <c r="AU18" s="117">
        <f t="shared" si="39"/>
        <v>53</v>
      </c>
      <c r="AV18" s="309" t="str">
        <f>IF(details!AD18="","",details!AD18)</f>
        <v/>
      </c>
      <c r="AW18" s="309" t="str">
        <f>IF(details!AE18="","",details!AE18)</f>
        <v/>
      </c>
      <c r="AX18" s="312" t="str">
        <f t="shared" si="40"/>
        <v/>
      </c>
      <c r="AY18" s="114" t="str">
        <f t="shared" si="41"/>
        <v/>
      </c>
      <c r="AZ18" s="118" t="str">
        <f t="shared" si="42"/>
        <v/>
      </c>
      <c r="BA18" s="313" t="str">
        <f t="shared" si="43"/>
        <v/>
      </c>
      <c r="BB18" s="119">
        <f t="shared" si="1"/>
        <v>200</v>
      </c>
      <c r="BC18" s="119">
        <f t="shared" si="44"/>
        <v>0</v>
      </c>
      <c r="BD18" s="101" t="str">
        <f>IF(D18="","",details!AF18)</f>
        <v>s</v>
      </c>
      <c r="BE18" s="309">
        <f>IF(details!AG18="","",details!AG18)</f>
        <v>3</v>
      </c>
      <c r="BF18" s="309">
        <f>IF(details!AH18="","",details!AH18)</f>
        <v>5</v>
      </c>
      <c r="BG18" s="309">
        <f t="shared" si="45"/>
        <v>8</v>
      </c>
      <c r="BH18" s="309">
        <f>IF(details!AI18="","",details!AI18)</f>
        <v>2</v>
      </c>
      <c r="BI18" s="309">
        <f>IF(details!AJ18="","",details!AJ18)</f>
        <v>5</v>
      </c>
      <c r="BJ18" s="309">
        <f t="shared" si="46"/>
        <v>7</v>
      </c>
      <c r="BK18" s="309" t="str">
        <f>IF(details!AK18="","",details!AK18)</f>
        <v/>
      </c>
      <c r="BL18" s="309" t="str">
        <f>IF(details!AL18="","",details!AL18)</f>
        <v/>
      </c>
      <c r="BM18" s="309" t="str">
        <f t="shared" si="47"/>
        <v/>
      </c>
      <c r="BN18" s="116">
        <f t="shared" si="48"/>
        <v>15</v>
      </c>
      <c r="BO18" s="309" t="str">
        <f>IF(details!AM18="","",details!AM18)</f>
        <v/>
      </c>
      <c r="BP18" s="309" t="str">
        <f>IF(details!AN18="","",details!AN18)</f>
        <v/>
      </c>
      <c r="BQ18" s="116" t="str">
        <f t="shared" si="49"/>
        <v/>
      </c>
      <c r="BR18" s="117" t="str">
        <f t="shared" si="50"/>
        <v/>
      </c>
      <c r="BS18" s="309" t="str">
        <f>IF(details!AO18="","",details!AO18)</f>
        <v/>
      </c>
      <c r="BT18" s="309" t="str">
        <f>IF(details!AP18="","",details!AP18)</f>
        <v/>
      </c>
      <c r="BU18" s="312" t="str">
        <f t="shared" si="51"/>
        <v/>
      </c>
      <c r="BV18" s="114" t="str">
        <f t="shared" si="52"/>
        <v/>
      </c>
      <c r="BW18" s="118" t="str">
        <f t="shared" si="53"/>
        <v/>
      </c>
      <c r="BX18" s="313" t="str">
        <f t="shared" si="54"/>
        <v/>
      </c>
      <c r="BY18" s="119">
        <f t="shared" si="2"/>
        <v>200</v>
      </c>
      <c r="BZ18" s="119">
        <f t="shared" si="55"/>
        <v>0</v>
      </c>
      <c r="CA18" s="309">
        <f>IF(details!AQ18="","",details!AQ18)</f>
        <v>2</v>
      </c>
      <c r="CB18" s="309">
        <f>IF(details!AR18="","",details!AR18)</f>
        <v>5</v>
      </c>
      <c r="CC18" s="309">
        <f t="shared" si="56"/>
        <v>7</v>
      </c>
      <c r="CD18" s="309" t="str">
        <f>IF(details!AS18="","",details!AS18)</f>
        <v/>
      </c>
      <c r="CE18" s="309" t="str">
        <f>IF(details!AT18="","",details!AT18)</f>
        <v/>
      </c>
      <c r="CF18" s="309" t="str">
        <f t="shared" si="57"/>
        <v/>
      </c>
      <c r="CG18" s="309" t="str">
        <f>IF(details!AU18="","",details!AU18)</f>
        <v/>
      </c>
      <c r="CH18" s="309" t="str">
        <f>IF(details!AV18="","",details!AV18)</f>
        <v/>
      </c>
      <c r="CI18" s="309" t="str">
        <f t="shared" si="58"/>
        <v/>
      </c>
      <c r="CJ18" s="116">
        <f t="shared" si="59"/>
        <v>7</v>
      </c>
      <c r="CK18" s="309">
        <f>IF(details!AW18="","",details!AW18)</f>
        <v>5</v>
      </c>
      <c r="CL18" s="309">
        <f>IF(details!AX18="","",details!AX18)</f>
        <v>16</v>
      </c>
      <c r="CM18" s="116">
        <f t="shared" si="60"/>
        <v>21</v>
      </c>
      <c r="CN18" s="117">
        <f t="shared" si="61"/>
        <v>28</v>
      </c>
      <c r="CO18" s="309" t="str">
        <f>IF(details!AY18="","",details!AY18)</f>
        <v/>
      </c>
      <c r="CP18" s="309" t="str">
        <f>IF(details!AZ18="","",details!AZ18)</f>
        <v/>
      </c>
      <c r="CQ18" s="312" t="str">
        <f t="shared" si="62"/>
        <v/>
      </c>
      <c r="CR18" s="114" t="str">
        <f t="shared" si="63"/>
        <v/>
      </c>
      <c r="CS18" s="118" t="str">
        <f t="shared" si="64"/>
        <v/>
      </c>
      <c r="CT18" s="313" t="str">
        <f t="shared" si="65"/>
        <v/>
      </c>
      <c r="CU18" s="119">
        <f t="shared" si="3"/>
        <v>200</v>
      </c>
      <c r="CV18" s="119">
        <f t="shared" si="66"/>
        <v>0</v>
      </c>
      <c r="CW18" s="309" t="str">
        <f>IF(details!BA18="","",details!BA18)</f>
        <v/>
      </c>
      <c r="CX18" s="309" t="str">
        <f>IF(details!BB18="","",details!BB18)</f>
        <v/>
      </c>
      <c r="CY18" s="309" t="str">
        <f t="shared" si="67"/>
        <v/>
      </c>
      <c r="CZ18" s="309">
        <f>IF(details!BC18="","",details!BC18)</f>
        <v>0</v>
      </c>
      <c r="DA18" s="309">
        <f>IF(details!BD18="","",details!BD18)</f>
        <v>5</v>
      </c>
      <c r="DB18" s="309">
        <f t="shared" si="68"/>
        <v>5</v>
      </c>
      <c r="DC18" s="309" t="str">
        <f>IF(details!BE18="","",details!BE18)</f>
        <v/>
      </c>
      <c r="DD18" s="309" t="str">
        <f>IF(details!BF18="","",details!BF18)</f>
        <v/>
      </c>
      <c r="DE18" s="309" t="str">
        <f t="shared" si="69"/>
        <v/>
      </c>
      <c r="DF18" s="116">
        <f t="shared" si="70"/>
        <v>5</v>
      </c>
      <c r="DG18" s="309">
        <f>IF(details!BG18="","",details!BG18)</f>
        <v>17</v>
      </c>
      <c r="DH18" s="309">
        <f>IF(details!BH18="","",details!BH18)</f>
        <v>16</v>
      </c>
      <c r="DI18" s="116">
        <f t="shared" si="71"/>
        <v>33</v>
      </c>
      <c r="DJ18" s="117">
        <f t="shared" si="72"/>
        <v>38</v>
      </c>
      <c r="DK18" s="309" t="str">
        <f>IF(details!BI18="","",details!BI18)</f>
        <v/>
      </c>
      <c r="DL18" s="309" t="str">
        <f>IF(details!BJ18="","",details!BJ18)</f>
        <v/>
      </c>
      <c r="DM18" s="312" t="str">
        <f t="shared" si="73"/>
        <v/>
      </c>
      <c r="DN18" s="114" t="str">
        <f t="shared" si="74"/>
        <v/>
      </c>
      <c r="DO18" s="118" t="str">
        <f t="shared" si="75"/>
        <v/>
      </c>
      <c r="DP18" s="313" t="str">
        <f t="shared" si="76"/>
        <v/>
      </c>
      <c r="DQ18" s="119">
        <f t="shared" si="4"/>
        <v>200</v>
      </c>
      <c r="DR18" s="119">
        <f t="shared" si="77"/>
        <v>0</v>
      </c>
      <c r="DS18" s="309">
        <f>IF(details!BK18="","",details!BK18)</f>
        <v>3</v>
      </c>
      <c r="DT18" s="309">
        <f>IF(details!BL18="","",details!BL18)</f>
        <v>5</v>
      </c>
      <c r="DU18" s="309">
        <f t="shared" si="78"/>
        <v>8</v>
      </c>
      <c r="DV18" s="309">
        <f>IF(details!BM18="","",details!BM18)</f>
        <v>2</v>
      </c>
      <c r="DW18" s="309">
        <f>IF(details!BN18="","",details!BN18)</f>
        <v>5</v>
      </c>
      <c r="DX18" s="309">
        <f t="shared" si="79"/>
        <v>7</v>
      </c>
      <c r="DY18" s="309" t="str">
        <f>IF(details!BO18="","",details!BO18)</f>
        <v/>
      </c>
      <c r="DZ18" s="309" t="str">
        <f>IF(details!BP18="","",details!BP18)</f>
        <v/>
      </c>
      <c r="EA18" s="309" t="str">
        <f t="shared" si="80"/>
        <v/>
      </c>
      <c r="EB18" s="116">
        <f t="shared" si="81"/>
        <v>15</v>
      </c>
      <c r="EC18" s="309">
        <f>IF(details!BQ18="","",details!BQ18)</f>
        <v>27</v>
      </c>
      <c r="ED18" s="309">
        <f>IF(details!BR18="","",details!BR18)</f>
        <v>19</v>
      </c>
      <c r="EE18" s="116">
        <f t="shared" si="82"/>
        <v>46</v>
      </c>
      <c r="EF18" s="117">
        <f t="shared" si="83"/>
        <v>61</v>
      </c>
      <c r="EG18" s="309" t="str">
        <f>IF(details!BS18="","",details!BS18)</f>
        <v/>
      </c>
      <c r="EH18" s="309" t="str">
        <f>IF(details!BT18="","",details!BT18)</f>
        <v/>
      </c>
      <c r="EI18" s="312" t="str">
        <f t="shared" si="84"/>
        <v/>
      </c>
      <c r="EJ18" s="114" t="str">
        <f t="shared" si="85"/>
        <v/>
      </c>
      <c r="EK18" s="118" t="str">
        <f t="shared" si="86"/>
        <v/>
      </c>
      <c r="EL18" s="313" t="str">
        <f t="shared" si="87"/>
        <v/>
      </c>
      <c r="EM18" s="119">
        <f t="shared" si="5"/>
        <v>200</v>
      </c>
      <c r="EN18" s="119">
        <f t="shared" si="88"/>
        <v>0</v>
      </c>
      <c r="EO18" s="309" t="str">
        <f>IF(details!BU18="","",details!BU18)</f>
        <v/>
      </c>
      <c r="EP18" s="309" t="str">
        <f>IF(details!BV18="","",details!BV18)</f>
        <v/>
      </c>
      <c r="EQ18" s="309" t="str">
        <f>IF(details!BW18="","",details!BW18)</f>
        <v/>
      </c>
      <c r="ER18" s="309" t="str">
        <f>IF(details!BX18="","",details!BX18)</f>
        <v/>
      </c>
      <c r="ES18" s="309" t="str">
        <f>IF(details!BY18="","",details!BY18)</f>
        <v/>
      </c>
      <c r="ET18" s="313" t="str">
        <f t="shared" si="89"/>
        <v/>
      </c>
      <c r="EU18" s="313" t="str">
        <f t="shared" si="90"/>
        <v/>
      </c>
      <c r="EV18" s="313" t="str">
        <f t="shared" si="91"/>
        <v/>
      </c>
      <c r="EW18" s="119">
        <f t="shared" si="7"/>
        <v>100</v>
      </c>
      <c r="EX18" s="119">
        <f t="shared" si="92"/>
        <v>0</v>
      </c>
      <c r="EY18" s="309" t="str">
        <f>IF(details!BZ18="","",details!BZ18)</f>
        <v/>
      </c>
      <c r="EZ18" s="309" t="str">
        <f>IF(details!CA18="","",details!CA18)</f>
        <v/>
      </c>
      <c r="FA18" s="309" t="str">
        <f>IF(details!CB18="","",details!CB18)</f>
        <v/>
      </c>
      <c r="FB18" s="309" t="str">
        <f>IF(details!CC18="","",details!CC18)</f>
        <v/>
      </c>
      <c r="FC18" s="309" t="str">
        <f>IF(details!CD18="","",details!CD18)</f>
        <v/>
      </c>
      <c r="FD18" s="313" t="str">
        <f t="shared" si="93"/>
        <v/>
      </c>
      <c r="FE18" s="313" t="str">
        <f t="shared" si="94"/>
        <v/>
      </c>
      <c r="FF18" s="313" t="str">
        <f t="shared" si="95"/>
        <v/>
      </c>
      <c r="FG18" s="119">
        <f t="shared" si="10"/>
        <v>100</v>
      </c>
      <c r="FH18" s="119">
        <f t="shared" si="96"/>
        <v>0</v>
      </c>
      <c r="FI18" s="309" t="str">
        <f>IF(details!CE18="","",details!CE18)</f>
        <v/>
      </c>
      <c r="FJ18" s="309" t="str">
        <f>IF(details!CF18="","",details!CF18)</f>
        <v/>
      </c>
      <c r="FK18" s="309" t="str">
        <f>IF(details!CG18="","",details!CG18)</f>
        <v/>
      </c>
      <c r="FL18" s="309" t="str">
        <f>IF(details!CH18="","",details!CH18)</f>
        <v/>
      </c>
      <c r="FM18" s="309" t="str">
        <f>IF(details!CI18="","",details!CI18)</f>
        <v/>
      </c>
      <c r="FN18" s="313" t="str">
        <f t="shared" si="97"/>
        <v/>
      </c>
      <c r="FO18" s="313" t="str">
        <f t="shared" si="98"/>
        <v/>
      </c>
      <c r="FP18" s="313" t="str">
        <f t="shared" si="99"/>
        <v/>
      </c>
      <c r="FQ18" s="119">
        <f t="shared" si="13"/>
        <v>100</v>
      </c>
      <c r="FR18" s="270">
        <f t="shared" si="100"/>
        <v>0</v>
      </c>
      <c r="FS18" s="277">
        <f t="shared" si="101"/>
        <v>200</v>
      </c>
      <c r="FT18" s="306" t="str">
        <f t="shared" si="102"/>
        <v/>
      </c>
      <c r="FU18" s="306" t="str">
        <f t="shared" si="103"/>
        <v/>
      </c>
      <c r="FV18" s="306">
        <f t="shared" si="104"/>
        <v>200</v>
      </c>
      <c r="FW18" s="306" t="str">
        <f t="shared" si="105"/>
        <v/>
      </c>
      <c r="FX18" s="306" t="str">
        <f t="shared" si="106"/>
        <v/>
      </c>
      <c r="FY18" s="306">
        <f t="shared" si="107"/>
        <v>200</v>
      </c>
      <c r="FZ18" s="120" t="str">
        <f t="shared" si="108"/>
        <v/>
      </c>
      <c r="GA18" s="120" t="str">
        <f t="shared" si="109"/>
        <v/>
      </c>
      <c r="GB18" s="306" t="str">
        <f t="shared" si="110"/>
        <v/>
      </c>
      <c r="GC18" s="306" t="str">
        <f t="shared" si="111"/>
        <v/>
      </c>
      <c r="GD18" s="306" t="str">
        <f t="shared" si="112"/>
        <v/>
      </c>
      <c r="GE18" s="306" t="str">
        <f t="shared" si="113"/>
        <v/>
      </c>
      <c r="GF18" s="306" t="str">
        <f t="shared" si="114"/>
        <v/>
      </c>
      <c r="GG18" s="306">
        <f t="shared" si="115"/>
        <v>200</v>
      </c>
      <c r="GH18" s="306" t="str">
        <f t="shared" si="116"/>
        <v/>
      </c>
      <c r="GI18" s="306" t="str">
        <f t="shared" si="117"/>
        <v/>
      </c>
      <c r="GJ18" s="306">
        <f t="shared" si="118"/>
        <v>200</v>
      </c>
      <c r="GK18" s="306" t="str">
        <f t="shared" si="119"/>
        <v/>
      </c>
      <c r="GL18" s="306" t="str">
        <f t="shared" si="120"/>
        <v/>
      </c>
      <c r="GM18" s="306">
        <f t="shared" si="121"/>
        <v>200</v>
      </c>
      <c r="GN18" s="306" t="str">
        <f t="shared" si="122"/>
        <v/>
      </c>
      <c r="GO18" s="306" t="str">
        <f t="shared" si="123"/>
        <v/>
      </c>
      <c r="GP18" s="306">
        <f t="shared" si="124"/>
        <v>100</v>
      </c>
      <c r="GQ18" s="306" t="str">
        <f t="shared" si="125"/>
        <v/>
      </c>
      <c r="GR18" s="306" t="str">
        <f t="shared" si="126"/>
        <v/>
      </c>
      <c r="GS18" s="121">
        <f t="shared" si="127"/>
        <v>100</v>
      </c>
      <c r="GT18" s="121" t="str">
        <f t="shared" si="128"/>
        <v/>
      </c>
      <c r="GU18" s="121" t="str">
        <f t="shared" si="129"/>
        <v/>
      </c>
      <c r="GV18" s="121">
        <f t="shared" si="130"/>
        <v>100</v>
      </c>
      <c r="GW18" s="121" t="str">
        <f t="shared" si="131"/>
        <v/>
      </c>
      <c r="GX18" s="121" t="str">
        <f t="shared" si="132"/>
        <v/>
      </c>
      <c r="GY18" s="269">
        <f t="shared" si="133"/>
        <v>0</v>
      </c>
      <c r="GZ18" s="269">
        <f t="shared" si="134"/>
        <v>0</v>
      </c>
      <c r="HA18" s="269">
        <f t="shared" si="135"/>
        <v>23</v>
      </c>
      <c r="HB18" s="269">
        <f t="shared" si="136"/>
        <v>0</v>
      </c>
      <c r="HC18" s="310" t="str">
        <f t="shared" si="15"/>
        <v/>
      </c>
      <c r="HD18" s="278">
        <f t="shared" si="137"/>
        <v>1200</v>
      </c>
      <c r="HE18" s="278" t="str">
        <f t="shared" si="138"/>
        <v/>
      </c>
      <c r="HF18" s="279" t="str">
        <f t="shared" si="139"/>
        <v/>
      </c>
      <c r="HG18" s="297" t="str">
        <f t="shared" si="140"/>
        <v/>
      </c>
      <c r="HH18" s="298" t="str">
        <f t="shared" si="141"/>
        <v/>
      </c>
      <c r="HI18" s="114" t="str">
        <f t="shared" si="142"/>
        <v/>
      </c>
      <c r="HJ18" s="274" t="str">
        <f>details!EH18</f>
        <v/>
      </c>
      <c r="HK18" s="195" t="str">
        <f>details!EI18</f>
        <v/>
      </c>
      <c r="HL18" s="304" t="str">
        <f t="shared" si="143"/>
        <v/>
      </c>
      <c r="HM18" s="201" t="str">
        <f>IF(details!CJ18="","",details!CJ18)</f>
        <v/>
      </c>
      <c r="HR18" s="857"/>
      <c r="HS18" s="858"/>
      <c r="HT18" s="858"/>
      <c r="HU18" s="858"/>
      <c r="HV18" s="858"/>
      <c r="HW18" s="858"/>
      <c r="HX18" s="858"/>
      <c r="HY18" s="858"/>
      <c r="HZ18" s="858"/>
      <c r="IA18" s="858"/>
      <c r="IB18" s="858"/>
      <c r="IC18" s="858"/>
      <c r="ID18" s="861"/>
      <c r="IE18" s="862"/>
      <c r="IP18" s="165"/>
      <c r="IQ18" s="152"/>
      <c r="IS18" s="152"/>
      <c r="IT18" s="152"/>
      <c r="IU18" s="2"/>
      <c r="IV18" s="152"/>
      <c r="IW18" s="152"/>
      <c r="IX18" s="2"/>
      <c r="IY18" s="152"/>
      <c r="IZ18" s="152"/>
      <c r="JA18" s="2"/>
      <c r="JB18" s="152"/>
    </row>
    <row r="19" spans="1:262" s="20" customFormat="1" ht="14.1" customHeight="1">
      <c r="A19" s="199">
        <f>IF(details!A19="","",details!A19)</f>
        <v>13</v>
      </c>
      <c r="B19" s="309" t="str">
        <f>IF(details!B19="","",details!B19)</f>
        <v>SC</v>
      </c>
      <c r="C19" s="309" t="str">
        <f>IF(details!C19="","",details!C19)</f>
        <v>B</v>
      </c>
      <c r="D19" s="114">
        <f>IF(details!D19="","",details!D19)</f>
        <v>663</v>
      </c>
      <c r="E19" s="114" t="str">
        <f>IF(details!E19="","",details!E19)</f>
        <v/>
      </c>
      <c r="F19" s="309">
        <f>IF(details!F19="","",details!F19)</f>
        <v>1985</v>
      </c>
      <c r="G19" s="509">
        <f>IF(details!G19="","",details!G19)</f>
        <v>38899</v>
      </c>
      <c r="H19" s="188" t="str">
        <f>IF(details!CK19="","",details!CK19)</f>
        <v>,d tqykbZ] nks gtkj N%</v>
      </c>
      <c r="I19" s="115" t="str">
        <f>IF(details!I19="","",details!I19)</f>
        <v>euh"k es?koa'kh</v>
      </c>
      <c r="J19" s="115" t="str">
        <f>IF(details!J19="","",details!J19)</f>
        <v>Jh txnh'k yky es?koa'kh</v>
      </c>
      <c r="K19" s="115" t="str">
        <f>IF(details!K19="","",details!K19)</f>
        <v>Jhefr Mkyh nsoh</v>
      </c>
      <c r="L19" s="309">
        <f>IF(details!L19="","",details!L19)</f>
        <v>2</v>
      </c>
      <c r="M19" s="309">
        <f>IF(details!M19="","",details!M19)</f>
        <v>5</v>
      </c>
      <c r="N19" s="309">
        <f t="shared" si="23"/>
        <v>7</v>
      </c>
      <c r="O19" s="309">
        <f>IF(details!N19="","",details!N19)</f>
        <v>1</v>
      </c>
      <c r="P19" s="309">
        <f>IF(details!O19="","",details!O19)</f>
        <v>5</v>
      </c>
      <c r="Q19" s="309">
        <f t="shared" si="24"/>
        <v>6</v>
      </c>
      <c r="R19" s="309" t="str">
        <f>IF(details!P19="","",details!P19)</f>
        <v/>
      </c>
      <c r="S19" s="309" t="str">
        <f>IF(details!Q19="","",details!Q19)</f>
        <v/>
      </c>
      <c r="T19" s="309" t="str">
        <f t="shared" si="25"/>
        <v/>
      </c>
      <c r="U19" s="116">
        <f t="shared" si="26"/>
        <v>13</v>
      </c>
      <c r="V19" s="309" t="str">
        <f>IF(details!R19="","",details!R19)</f>
        <v/>
      </c>
      <c r="W19" s="309" t="str">
        <f>IF(details!S19="","",details!S19)</f>
        <v/>
      </c>
      <c r="X19" s="116" t="str">
        <f t="shared" si="27"/>
        <v/>
      </c>
      <c r="Y19" s="117" t="str">
        <f t="shared" si="28"/>
        <v/>
      </c>
      <c r="Z19" s="309" t="str">
        <f>IF(details!T19="","",details!T19)</f>
        <v/>
      </c>
      <c r="AA19" s="309" t="str">
        <f>IF(details!U19="","",details!U19)</f>
        <v/>
      </c>
      <c r="AB19" s="312" t="str">
        <f t="shared" si="29"/>
        <v/>
      </c>
      <c r="AC19" s="114" t="str">
        <f t="shared" si="30"/>
        <v/>
      </c>
      <c r="AD19" s="118" t="str">
        <f t="shared" si="31"/>
        <v/>
      </c>
      <c r="AE19" s="313" t="str">
        <f t="shared" si="32"/>
        <v/>
      </c>
      <c r="AF19" s="119">
        <f t="shared" si="0"/>
        <v>200</v>
      </c>
      <c r="AG19" s="119">
        <f t="shared" si="33"/>
        <v>0</v>
      </c>
      <c r="AH19" s="309">
        <f>IF(details!V19="","",details!V19)</f>
        <v>2</v>
      </c>
      <c r="AI19" s="309">
        <f>IF(details!W19="","",details!W19)</f>
        <v>5</v>
      </c>
      <c r="AJ19" s="309">
        <f t="shared" si="34"/>
        <v>7</v>
      </c>
      <c r="AK19" s="309">
        <f>IF(details!X19="","",details!X19)</f>
        <v>3</v>
      </c>
      <c r="AL19" s="309">
        <f>IF(details!Y19="","",details!Y19)</f>
        <v>5</v>
      </c>
      <c r="AM19" s="309">
        <f t="shared" si="35"/>
        <v>8</v>
      </c>
      <c r="AN19" s="309" t="str">
        <f>IF(details!Z19="","",details!Z19)</f>
        <v/>
      </c>
      <c r="AO19" s="309" t="str">
        <f>IF(details!AA19="","",details!AA19)</f>
        <v/>
      </c>
      <c r="AP19" s="309" t="str">
        <f t="shared" si="36"/>
        <v/>
      </c>
      <c r="AQ19" s="116">
        <f t="shared" si="37"/>
        <v>15</v>
      </c>
      <c r="AR19" s="309">
        <f>IF(details!AB19="","",details!AB19)</f>
        <v>20</v>
      </c>
      <c r="AS19" s="309">
        <f>IF(details!AC19="","",details!AC19)</f>
        <v>20</v>
      </c>
      <c r="AT19" s="116">
        <f t="shared" si="38"/>
        <v>40</v>
      </c>
      <c r="AU19" s="117">
        <f t="shared" si="39"/>
        <v>55</v>
      </c>
      <c r="AV19" s="309" t="str">
        <f>IF(details!AD19="","",details!AD19)</f>
        <v/>
      </c>
      <c r="AW19" s="309" t="str">
        <f>IF(details!AE19="","",details!AE19)</f>
        <v/>
      </c>
      <c r="AX19" s="312" t="str">
        <f t="shared" si="40"/>
        <v/>
      </c>
      <c r="AY19" s="114" t="str">
        <f t="shared" si="41"/>
        <v/>
      </c>
      <c r="AZ19" s="118" t="str">
        <f t="shared" si="42"/>
        <v/>
      </c>
      <c r="BA19" s="313" t="str">
        <f t="shared" si="43"/>
        <v/>
      </c>
      <c r="BB19" s="119">
        <f t="shared" si="1"/>
        <v>200</v>
      </c>
      <c r="BC19" s="119">
        <f t="shared" si="44"/>
        <v>0</v>
      </c>
      <c r="BD19" s="101" t="str">
        <f>IF(D19="","",details!AF19)</f>
        <v>s</v>
      </c>
      <c r="BE19" s="309">
        <f>IF(details!AG19="","",details!AG19)</f>
        <v>2</v>
      </c>
      <c r="BF19" s="309">
        <f>IF(details!AH19="","",details!AH19)</f>
        <v>5</v>
      </c>
      <c r="BG19" s="309">
        <f t="shared" si="45"/>
        <v>7</v>
      </c>
      <c r="BH19" s="309">
        <f>IF(details!AI19="","",details!AI19)</f>
        <v>2</v>
      </c>
      <c r="BI19" s="309">
        <f>IF(details!AJ19="","",details!AJ19)</f>
        <v>5</v>
      </c>
      <c r="BJ19" s="309">
        <f t="shared" si="46"/>
        <v>7</v>
      </c>
      <c r="BK19" s="309" t="str">
        <f>IF(details!AK19="","",details!AK19)</f>
        <v/>
      </c>
      <c r="BL19" s="309" t="str">
        <f>IF(details!AL19="","",details!AL19)</f>
        <v/>
      </c>
      <c r="BM19" s="309" t="str">
        <f t="shared" si="47"/>
        <v/>
      </c>
      <c r="BN19" s="116">
        <f t="shared" si="48"/>
        <v>14</v>
      </c>
      <c r="BO19" s="309" t="str">
        <f>IF(details!AM19="","",details!AM19)</f>
        <v/>
      </c>
      <c r="BP19" s="309" t="str">
        <f>IF(details!AN19="","",details!AN19)</f>
        <v/>
      </c>
      <c r="BQ19" s="116" t="str">
        <f t="shared" si="49"/>
        <v/>
      </c>
      <c r="BR19" s="117" t="str">
        <f t="shared" si="50"/>
        <v/>
      </c>
      <c r="BS19" s="309" t="str">
        <f>IF(details!AO19="","",details!AO19)</f>
        <v/>
      </c>
      <c r="BT19" s="309" t="str">
        <f>IF(details!AP19="","",details!AP19)</f>
        <v/>
      </c>
      <c r="BU19" s="312" t="str">
        <f t="shared" si="51"/>
        <v/>
      </c>
      <c r="BV19" s="114" t="str">
        <f t="shared" si="52"/>
        <v/>
      </c>
      <c r="BW19" s="118" t="str">
        <f t="shared" si="53"/>
        <v/>
      </c>
      <c r="BX19" s="313" t="str">
        <f t="shared" si="54"/>
        <v/>
      </c>
      <c r="BY19" s="119">
        <f t="shared" si="2"/>
        <v>200</v>
      </c>
      <c r="BZ19" s="119">
        <f t="shared" si="55"/>
        <v>0</v>
      </c>
      <c r="CA19" s="309">
        <f>IF(details!AQ19="","",details!AQ19)</f>
        <v>2</v>
      </c>
      <c r="CB19" s="309">
        <f>IF(details!AR19="","",details!AR19)</f>
        <v>5</v>
      </c>
      <c r="CC19" s="309">
        <f t="shared" si="56"/>
        <v>7</v>
      </c>
      <c r="CD19" s="309" t="str">
        <f>IF(details!AS19="","",details!AS19)</f>
        <v/>
      </c>
      <c r="CE19" s="309" t="str">
        <f>IF(details!AT19="","",details!AT19)</f>
        <v/>
      </c>
      <c r="CF19" s="309" t="str">
        <f t="shared" si="57"/>
        <v/>
      </c>
      <c r="CG19" s="309" t="str">
        <f>IF(details!AU19="","",details!AU19)</f>
        <v/>
      </c>
      <c r="CH19" s="309" t="str">
        <f>IF(details!AV19="","",details!AV19)</f>
        <v/>
      </c>
      <c r="CI19" s="309" t="str">
        <f t="shared" si="58"/>
        <v/>
      </c>
      <c r="CJ19" s="116">
        <f t="shared" si="59"/>
        <v>7</v>
      </c>
      <c r="CK19" s="309">
        <f>IF(details!AW19="","",details!AW19)</f>
        <v>7</v>
      </c>
      <c r="CL19" s="309">
        <f>IF(details!AX19="","",details!AX19)</f>
        <v>16</v>
      </c>
      <c r="CM19" s="116">
        <f t="shared" si="60"/>
        <v>23</v>
      </c>
      <c r="CN19" s="117">
        <f t="shared" si="61"/>
        <v>30</v>
      </c>
      <c r="CO19" s="309" t="str">
        <f>IF(details!AY19="","",details!AY19)</f>
        <v/>
      </c>
      <c r="CP19" s="309" t="str">
        <f>IF(details!AZ19="","",details!AZ19)</f>
        <v/>
      </c>
      <c r="CQ19" s="312" t="str">
        <f t="shared" si="62"/>
        <v/>
      </c>
      <c r="CR19" s="114" t="str">
        <f t="shared" si="63"/>
        <v/>
      </c>
      <c r="CS19" s="118" t="str">
        <f t="shared" si="64"/>
        <v/>
      </c>
      <c r="CT19" s="313" t="str">
        <f t="shared" si="65"/>
        <v/>
      </c>
      <c r="CU19" s="119">
        <f t="shared" si="3"/>
        <v>200</v>
      </c>
      <c r="CV19" s="119">
        <f t="shared" si="66"/>
        <v>0</v>
      </c>
      <c r="CW19" s="309" t="str">
        <f>IF(details!BA19="","",details!BA19)</f>
        <v/>
      </c>
      <c r="CX19" s="309" t="str">
        <f>IF(details!BB19="","",details!BB19)</f>
        <v/>
      </c>
      <c r="CY19" s="309" t="str">
        <f t="shared" si="67"/>
        <v/>
      </c>
      <c r="CZ19" s="309">
        <f>IF(details!BC19="","",details!BC19)</f>
        <v>2</v>
      </c>
      <c r="DA19" s="309">
        <f>IF(details!BD19="","",details!BD19)</f>
        <v>5</v>
      </c>
      <c r="DB19" s="309">
        <f t="shared" si="68"/>
        <v>7</v>
      </c>
      <c r="DC19" s="309" t="str">
        <f>IF(details!BE19="","",details!BE19)</f>
        <v/>
      </c>
      <c r="DD19" s="309" t="str">
        <f>IF(details!BF19="","",details!BF19)</f>
        <v/>
      </c>
      <c r="DE19" s="309" t="str">
        <f t="shared" si="69"/>
        <v/>
      </c>
      <c r="DF19" s="116">
        <f t="shared" si="70"/>
        <v>7</v>
      </c>
      <c r="DG19" s="309">
        <f>IF(details!BG19="","",details!BG19)</f>
        <v>26</v>
      </c>
      <c r="DH19" s="309">
        <f>IF(details!BH19="","",details!BH19)</f>
        <v>17</v>
      </c>
      <c r="DI19" s="116">
        <f t="shared" si="71"/>
        <v>43</v>
      </c>
      <c r="DJ19" s="117">
        <f t="shared" si="72"/>
        <v>50</v>
      </c>
      <c r="DK19" s="309" t="str">
        <f>IF(details!BI19="","",details!BI19)</f>
        <v/>
      </c>
      <c r="DL19" s="309" t="str">
        <f>IF(details!BJ19="","",details!BJ19)</f>
        <v/>
      </c>
      <c r="DM19" s="312" t="str">
        <f t="shared" si="73"/>
        <v/>
      </c>
      <c r="DN19" s="114" t="str">
        <f t="shared" si="74"/>
        <v/>
      </c>
      <c r="DO19" s="118" t="str">
        <f t="shared" si="75"/>
        <v/>
      </c>
      <c r="DP19" s="313" t="str">
        <f t="shared" si="76"/>
        <v/>
      </c>
      <c r="DQ19" s="119">
        <f t="shared" si="4"/>
        <v>200</v>
      </c>
      <c r="DR19" s="119">
        <f t="shared" si="77"/>
        <v>0</v>
      </c>
      <c r="DS19" s="309">
        <f>IF(details!BK19="","",details!BK19)</f>
        <v>2</v>
      </c>
      <c r="DT19" s="309">
        <f>IF(details!BL19="","",details!BL19)</f>
        <v>5</v>
      </c>
      <c r="DU19" s="309">
        <f t="shared" si="78"/>
        <v>7</v>
      </c>
      <c r="DV19" s="309">
        <f>IF(details!BM19="","",details!BM19)</f>
        <v>2</v>
      </c>
      <c r="DW19" s="309">
        <f>IF(details!BN19="","",details!BN19)</f>
        <v>5</v>
      </c>
      <c r="DX19" s="309">
        <f t="shared" si="79"/>
        <v>7</v>
      </c>
      <c r="DY19" s="309" t="str">
        <f>IF(details!BO19="","",details!BO19)</f>
        <v/>
      </c>
      <c r="DZ19" s="309" t="str">
        <f>IF(details!BP19="","",details!BP19)</f>
        <v/>
      </c>
      <c r="EA19" s="309" t="str">
        <f t="shared" si="80"/>
        <v/>
      </c>
      <c r="EB19" s="116">
        <f t="shared" si="81"/>
        <v>14</v>
      </c>
      <c r="EC19" s="309">
        <f>IF(details!BQ19="","",details!BQ19)</f>
        <v>30</v>
      </c>
      <c r="ED19" s="309">
        <f>IF(details!BR19="","",details!BR19)</f>
        <v>17</v>
      </c>
      <c r="EE19" s="116">
        <f t="shared" si="82"/>
        <v>47</v>
      </c>
      <c r="EF19" s="117">
        <f t="shared" si="83"/>
        <v>61</v>
      </c>
      <c r="EG19" s="309" t="str">
        <f>IF(details!BS19="","",details!BS19)</f>
        <v/>
      </c>
      <c r="EH19" s="309" t="str">
        <f>IF(details!BT19="","",details!BT19)</f>
        <v/>
      </c>
      <c r="EI19" s="312" t="str">
        <f t="shared" si="84"/>
        <v/>
      </c>
      <c r="EJ19" s="114" t="str">
        <f t="shared" si="85"/>
        <v/>
      </c>
      <c r="EK19" s="118" t="str">
        <f t="shared" si="86"/>
        <v/>
      </c>
      <c r="EL19" s="313" t="str">
        <f t="shared" si="87"/>
        <v/>
      </c>
      <c r="EM19" s="119">
        <f t="shared" si="5"/>
        <v>200</v>
      </c>
      <c r="EN19" s="119">
        <f t="shared" si="88"/>
        <v>0</v>
      </c>
      <c r="EO19" s="309" t="str">
        <f>IF(details!BU19="","",details!BU19)</f>
        <v/>
      </c>
      <c r="EP19" s="309" t="str">
        <f>IF(details!BV19="","",details!BV19)</f>
        <v/>
      </c>
      <c r="EQ19" s="309" t="str">
        <f>IF(details!BW19="","",details!BW19)</f>
        <v/>
      </c>
      <c r="ER19" s="309" t="str">
        <f>IF(details!BX19="","",details!BX19)</f>
        <v/>
      </c>
      <c r="ES19" s="309" t="str">
        <f>IF(details!BY19="","",details!BY19)</f>
        <v/>
      </c>
      <c r="ET19" s="313" t="str">
        <f t="shared" si="89"/>
        <v/>
      </c>
      <c r="EU19" s="313" t="str">
        <f t="shared" si="90"/>
        <v/>
      </c>
      <c r="EV19" s="313" t="str">
        <f t="shared" si="91"/>
        <v/>
      </c>
      <c r="EW19" s="119">
        <f t="shared" si="7"/>
        <v>100</v>
      </c>
      <c r="EX19" s="119">
        <f t="shared" si="92"/>
        <v>0</v>
      </c>
      <c r="EY19" s="309" t="str">
        <f>IF(details!BZ19="","",details!BZ19)</f>
        <v/>
      </c>
      <c r="EZ19" s="309" t="str">
        <f>IF(details!CA19="","",details!CA19)</f>
        <v/>
      </c>
      <c r="FA19" s="309" t="str">
        <f>IF(details!CB19="","",details!CB19)</f>
        <v/>
      </c>
      <c r="FB19" s="309" t="str">
        <f>IF(details!CC19="","",details!CC19)</f>
        <v/>
      </c>
      <c r="FC19" s="309" t="str">
        <f>IF(details!CD19="","",details!CD19)</f>
        <v/>
      </c>
      <c r="FD19" s="313" t="str">
        <f t="shared" si="93"/>
        <v/>
      </c>
      <c r="FE19" s="313" t="str">
        <f t="shared" si="94"/>
        <v/>
      </c>
      <c r="FF19" s="313" t="str">
        <f t="shared" si="95"/>
        <v/>
      </c>
      <c r="FG19" s="119">
        <f t="shared" si="10"/>
        <v>100</v>
      </c>
      <c r="FH19" s="119">
        <f t="shared" si="96"/>
        <v>0</v>
      </c>
      <c r="FI19" s="309" t="str">
        <f>IF(details!CE19="","",details!CE19)</f>
        <v/>
      </c>
      <c r="FJ19" s="309" t="str">
        <f>IF(details!CF19="","",details!CF19)</f>
        <v/>
      </c>
      <c r="FK19" s="309" t="str">
        <f>IF(details!CG19="","",details!CG19)</f>
        <v/>
      </c>
      <c r="FL19" s="309" t="str">
        <f>IF(details!CH19="","",details!CH19)</f>
        <v/>
      </c>
      <c r="FM19" s="309" t="str">
        <f>IF(details!CI19="","",details!CI19)</f>
        <v/>
      </c>
      <c r="FN19" s="313" t="str">
        <f t="shared" si="97"/>
        <v/>
      </c>
      <c r="FO19" s="313" t="str">
        <f t="shared" si="98"/>
        <v/>
      </c>
      <c r="FP19" s="313" t="str">
        <f t="shared" si="99"/>
        <v/>
      </c>
      <c r="FQ19" s="119">
        <f t="shared" si="13"/>
        <v>100</v>
      </c>
      <c r="FR19" s="270">
        <f t="shared" si="100"/>
        <v>0</v>
      </c>
      <c r="FS19" s="277">
        <f t="shared" si="101"/>
        <v>200</v>
      </c>
      <c r="FT19" s="306" t="str">
        <f t="shared" si="102"/>
        <v/>
      </c>
      <c r="FU19" s="306" t="str">
        <f t="shared" si="103"/>
        <v/>
      </c>
      <c r="FV19" s="306">
        <f t="shared" si="104"/>
        <v>200</v>
      </c>
      <c r="FW19" s="306" t="str">
        <f t="shared" si="105"/>
        <v/>
      </c>
      <c r="FX19" s="306" t="str">
        <f t="shared" si="106"/>
        <v/>
      </c>
      <c r="FY19" s="306">
        <f t="shared" si="107"/>
        <v>200</v>
      </c>
      <c r="FZ19" s="120" t="str">
        <f t="shared" si="108"/>
        <v/>
      </c>
      <c r="GA19" s="120" t="str">
        <f t="shared" si="109"/>
        <v/>
      </c>
      <c r="GB19" s="306" t="str">
        <f t="shared" si="110"/>
        <v/>
      </c>
      <c r="GC19" s="306" t="str">
        <f t="shared" si="111"/>
        <v/>
      </c>
      <c r="GD19" s="306" t="str">
        <f t="shared" si="112"/>
        <v/>
      </c>
      <c r="GE19" s="306" t="str">
        <f t="shared" si="113"/>
        <v/>
      </c>
      <c r="GF19" s="306" t="str">
        <f t="shared" si="114"/>
        <v/>
      </c>
      <c r="GG19" s="306">
        <f t="shared" si="115"/>
        <v>200</v>
      </c>
      <c r="GH19" s="306" t="str">
        <f t="shared" si="116"/>
        <v/>
      </c>
      <c r="GI19" s="306" t="str">
        <f t="shared" si="117"/>
        <v/>
      </c>
      <c r="GJ19" s="306">
        <f t="shared" si="118"/>
        <v>200</v>
      </c>
      <c r="GK19" s="306" t="str">
        <f t="shared" si="119"/>
        <v/>
      </c>
      <c r="GL19" s="306" t="str">
        <f t="shared" si="120"/>
        <v/>
      </c>
      <c r="GM19" s="306">
        <f t="shared" si="121"/>
        <v>200</v>
      </c>
      <c r="GN19" s="306" t="str">
        <f t="shared" si="122"/>
        <v/>
      </c>
      <c r="GO19" s="306" t="str">
        <f t="shared" si="123"/>
        <v/>
      </c>
      <c r="GP19" s="306">
        <f t="shared" si="124"/>
        <v>100</v>
      </c>
      <c r="GQ19" s="306" t="str">
        <f t="shared" si="125"/>
        <v/>
      </c>
      <c r="GR19" s="306" t="str">
        <f t="shared" si="126"/>
        <v/>
      </c>
      <c r="GS19" s="121">
        <f t="shared" si="127"/>
        <v>100</v>
      </c>
      <c r="GT19" s="121" t="str">
        <f t="shared" si="128"/>
        <v/>
      </c>
      <c r="GU19" s="121" t="str">
        <f t="shared" si="129"/>
        <v/>
      </c>
      <c r="GV19" s="121">
        <f t="shared" si="130"/>
        <v>100</v>
      </c>
      <c r="GW19" s="121" t="str">
        <f t="shared" si="131"/>
        <v/>
      </c>
      <c r="GX19" s="121" t="str">
        <f t="shared" si="132"/>
        <v/>
      </c>
      <c r="GY19" s="269">
        <f t="shared" si="133"/>
        <v>0</v>
      </c>
      <c r="GZ19" s="269">
        <f t="shared" si="134"/>
        <v>0</v>
      </c>
      <c r="HA19" s="269">
        <f t="shared" si="135"/>
        <v>23</v>
      </c>
      <c r="HB19" s="269">
        <f t="shared" si="136"/>
        <v>0</v>
      </c>
      <c r="HC19" s="310" t="str">
        <f t="shared" si="15"/>
        <v/>
      </c>
      <c r="HD19" s="278">
        <f t="shared" si="137"/>
        <v>1200</v>
      </c>
      <c r="HE19" s="278" t="str">
        <f t="shared" si="138"/>
        <v/>
      </c>
      <c r="HF19" s="279" t="str">
        <f t="shared" si="139"/>
        <v/>
      </c>
      <c r="HG19" s="297" t="str">
        <f t="shared" si="140"/>
        <v/>
      </c>
      <c r="HH19" s="298" t="str">
        <f t="shared" si="141"/>
        <v/>
      </c>
      <c r="HI19" s="114" t="str">
        <f t="shared" si="142"/>
        <v/>
      </c>
      <c r="HJ19" s="274" t="str">
        <f>details!EH19</f>
        <v/>
      </c>
      <c r="HK19" s="195" t="str">
        <f>details!EI19</f>
        <v/>
      </c>
      <c r="HL19" s="304" t="str">
        <f t="shared" si="143"/>
        <v/>
      </c>
      <c r="HM19" s="201" t="str">
        <f>IF(details!CJ19="","",details!CJ19)</f>
        <v/>
      </c>
      <c r="HR19" s="923"/>
      <c r="HS19" s="908" t="str">
        <f>'result aggregate'!P108</f>
        <v>SC BOYS</v>
      </c>
      <c r="HT19" s="908" t="str">
        <f>'result aggregate'!Q108</f>
        <v>SC GIRLS</v>
      </c>
      <c r="HU19" s="908" t="str">
        <f>'result aggregate'!R108</f>
        <v>ST BOYS</v>
      </c>
      <c r="HV19" s="908" t="str">
        <f>'result aggregate'!S108</f>
        <v>ST GIRLS</v>
      </c>
      <c r="HW19" s="908" t="str">
        <f>'result aggregate'!T108</f>
        <v>OBC BOYS</v>
      </c>
      <c r="HX19" s="908" t="str">
        <f>'result aggregate'!U108</f>
        <v>OBC GIRLS</v>
      </c>
      <c r="HY19" s="908" t="str">
        <f>'result aggregate'!V108</f>
        <v>GEN BOYS</v>
      </c>
      <c r="HZ19" s="908" t="str">
        <f>'result aggregate'!W108</f>
        <v>GEN GIRLS</v>
      </c>
      <c r="IA19" s="908" t="str">
        <f>'result aggregate'!X108</f>
        <v>MIN BOYS</v>
      </c>
      <c r="IB19" s="908" t="str">
        <f>'result aggregate'!Y108</f>
        <v>MIN GIRLS</v>
      </c>
      <c r="IC19" s="908" t="str">
        <f>'result aggregate'!Z108</f>
        <v>SBC BYS</v>
      </c>
      <c r="ID19" s="908" t="str">
        <f>'result aggregate'!AA108</f>
        <v>SBC GRL</v>
      </c>
      <c r="IE19" s="921" t="str">
        <f>'result aggregate'!AB108</f>
        <v>TOTAL</v>
      </c>
      <c r="IP19" s="165"/>
      <c r="IQ19" s="152"/>
      <c r="IS19" s="152"/>
      <c r="IT19" s="152"/>
      <c r="IU19" s="2"/>
      <c r="IV19" s="152"/>
      <c r="IW19" s="152"/>
      <c r="IX19" s="2"/>
      <c r="IY19" s="152"/>
      <c r="IZ19" s="152"/>
      <c r="JA19" s="2"/>
      <c r="JB19" s="152"/>
    </row>
    <row r="20" spans="1:262" s="20" customFormat="1" ht="14.1" customHeight="1">
      <c r="A20" s="199">
        <f>IF(details!A20="","",details!A20)</f>
        <v>14</v>
      </c>
      <c r="B20" s="309" t="str">
        <f>IF(details!B20="","",details!B20)</f>
        <v>ST</v>
      </c>
      <c r="C20" s="309" t="str">
        <f>IF(details!C20="","",details!C20)</f>
        <v>B</v>
      </c>
      <c r="D20" s="114">
        <f>IF(details!D20="","",details!D20)</f>
        <v>664</v>
      </c>
      <c r="E20" s="114" t="str">
        <f>IF(details!E20="","",details!E20)</f>
        <v/>
      </c>
      <c r="F20" s="309">
        <f>IF(details!F20="","",details!F20)</f>
        <v>1984</v>
      </c>
      <c r="G20" s="509">
        <f>IF(details!G20="","",details!G20)</f>
        <v>39294</v>
      </c>
      <c r="H20" s="188" t="str">
        <f>IF(details!CK20="","",details!CK20)</f>
        <v>bdrhl tqykbZ] nks gtkj lkr</v>
      </c>
      <c r="I20" s="115" t="str">
        <f>IF(details!I20="","",details!I20)</f>
        <v>euh"k dqekj ehuk</v>
      </c>
      <c r="J20" s="115" t="str">
        <f>IF(details!J20="","",details!J20)</f>
        <v>Jh ehBk yky ehuk</v>
      </c>
      <c r="K20" s="115" t="str">
        <f>IF(details!K20="","",details!K20)</f>
        <v>Jhefr [ksyk nsoh</v>
      </c>
      <c r="L20" s="309">
        <f>IF(details!L20="","",details!L20)</f>
        <v>5</v>
      </c>
      <c r="M20" s="309">
        <f>IF(details!M20="","",details!M20)</f>
        <v>5</v>
      </c>
      <c r="N20" s="309">
        <f t="shared" si="23"/>
        <v>10</v>
      </c>
      <c r="O20" s="309">
        <f>IF(details!N20="","",details!N20)</f>
        <v>3</v>
      </c>
      <c r="P20" s="309">
        <f>IF(details!O20="","",details!O20)</f>
        <v>5</v>
      </c>
      <c r="Q20" s="309">
        <f t="shared" si="24"/>
        <v>8</v>
      </c>
      <c r="R20" s="309" t="str">
        <f>IF(details!P20="","",details!P20)</f>
        <v/>
      </c>
      <c r="S20" s="309" t="str">
        <f>IF(details!Q20="","",details!Q20)</f>
        <v/>
      </c>
      <c r="T20" s="309" t="str">
        <f t="shared" si="25"/>
        <v/>
      </c>
      <c r="U20" s="116">
        <f t="shared" si="26"/>
        <v>18</v>
      </c>
      <c r="V20" s="309" t="str">
        <f>IF(details!R20="","",details!R20)</f>
        <v/>
      </c>
      <c r="W20" s="309" t="str">
        <f>IF(details!S20="","",details!S20)</f>
        <v/>
      </c>
      <c r="X20" s="116" t="str">
        <f t="shared" si="27"/>
        <v/>
      </c>
      <c r="Y20" s="117" t="str">
        <f t="shared" si="28"/>
        <v/>
      </c>
      <c r="Z20" s="309" t="str">
        <f>IF(details!T20="","",details!T20)</f>
        <v/>
      </c>
      <c r="AA20" s="309" t="str">
        <f>IF(details!U20="","",details!U20)</f>
        <v/>
      </c>
      <c r="AB20" s="312" t="str">
        <f t="shared" si="29"/>
        <v/>
      </c>
      <c r="AC20" s="114" t="str">
        <f t="shared" si="30"/>
        <v/>
      </c>
      <c r="AD20" s="118" t="str">
        <f t="shared" si="31"/>
        <v/>
      </c>
      <c r="AE20" s="313" t="str">
        <f t="shared" si="32"/>
        <v/>
      </c>
      <c r="AF20" s="119">
        <f t="shared" si="0"/>
        <v>200</v>
      </c>
      <c r="AG20" s="119">
        <f t="shared" si="33"/>
        <v>0</v>
      </c>
      <c r="AH20" s="309">
        <f>IF(details!V20="","",details!V20)</f>
        <v>5</v>
      </c>
      <c r="AI20" s="309">
        <f>IF(details!W20="","",details!W20)</f>
        <v>5</v>
      </c>
      <c r="AJ20" s="309">
        <f t="shared" si="34"/>
        <v>10</v>
      </c>
      <c r="AK20" s="309">
        <f>IF(details!X20="","",details!X20)</f>
        <v>4</v>
      </c>
      <c r="AL20" s="309">
        <f>IF(details!Y20="","",details!Y20)</f>
        <v>5</v>
      </c>
      <c r="AM20" s="309">
        <f t="shared" si="35"/>
        <v>9</v>
      </c>
      <c r="AN20" s="309" t="str">
        <f>IF(details!Z20="","",details!Z20)</f>
        <v/>
      </c>
      <c r="AO20" s="309" t="str">
        <f>IF(details!AA20="","",details!AA20)</f>
        <v/>
      </c>
      <c r="AP20" s="309" t="str">
        <f t="shared" si="36"/>
        <v/>
      </c>
      <c r="AQ20" s="116">
        <f t="shared" si="37"/>
        <v>19</v>
      </c>
      <c r="AR20" s="309">
        <f>IF(details!AB20="","",details!AB20)</f>
        <v>47</v>
      </c>
      <c r="AS20" s="309">
        <f>IF(details!AC20="","",details!AC20)</f>
        <v>20</v>
      </c>
      <c r="AT20" s="116">
        <f t="shared" si="38"/>
        <v>67</v>
      </c>
      <c r="AU20" s="117">
        <f t="shared" si="39"/>
        <v>86</v>
      </c>
      <c r="AV20" s="309" t="str">
        <f>IF(details!AD20="","",details!AD20)</f>
        <v/>
      </c>
      <c r="AW20" s="309" t="str">
        <f>IF(details!AE20="","",details!AE20)</f>
        <v/>
      </c>
      <c r="AX20" s="312" t="str">
        <f t="shared" si="40"/>
        <v/>
      </c>
      <c r="AY20" s="114" t="str">
        <f t="shared" si="41"/>
        <v/>
      </c>
      <c r="AZ20" s="118" t="str">
        <f t="shared" si="42"/>
        <v/>
      </c>
      <c r="BA20" s="313" t="str">
        <f t="shared" si="43"/>
        <v/>
      </c>
      <c r="BB20" s="119">
        <f t="shared" si="1"/>
        <v>200</v>
      </c>
      <c r="BC20" s="119">
        <f t="shared" si="44"/>
        <v>0</v>
      </c>
      <c r="BD20" s="101" t="str">
        <f>IF(D20="","",details!AF20)</f>
        <v>s</v>
      </c>
      <c r="BE20" s="309" t="str">
        <f>IF(details!AG20="","",details!AG20)</f>
        <v>ab</v>
      </c>
      <c r="BF20" s="309" t="str">
        <f>IF(details!AH20="","",details!AH20)</f>
        <v>ab</v>
      </c>
      <c r="BG20" s="309">
        <f t="shared" si="45"/>
        <v>0</v>
      </c>
      <c r="BH20" s="309">
        <f>IF(details!AI20="","",details!AI20)</f>
        <v>4</v>
      </c>
      <c r="BI20" s="309">
        <f>IF(details!AJ20="","",details!AJ20)</f>
        <v>5</v>
      </c>
      <c r="BJ20" s="309">
        <f t="shared" si="46"/>
        <v>9</v>
      </c>
      <c r="BK20" s="309" t="str">
        <f>IF(details!AK20="","",details!AK20)</f>
        <v/>
      </c>
      <c r="BL20" s="309" t="str">
        <f>IF(details!AL20="","",details!AL20)</f>
        <v/>
      </c>
      <c r="BM20" s="309" t="str">
        <f t="shared" si="47"/>
        <v/>
      </c>
      <c r="BN20" s="116">
        <f t="shared" si="48"/>
        <v>9</v>
      </c>
      <c r="BO20" s="309" t="str">
        <f>IF(details!AM20="","",details!AM20)</f>
        <v/>
      </c>
      <c r="BP20" s="309" t="str">
        <f>IF(details!AN20="","",details!AN20)</f>
        <v/>
      </c>
      <c r="BQ20" s="116" t="str">
        <f t="shared" si="49"/>
        <v/>
      </c>
      <c r="BR20" s="117" t="str">
        <f t="shared" si="50"/>
        <v/>
      </c>
      <c r="BS20" s="309" t="str">
        <f>IF(details!AO20="","",details!AO20)</f>
        <v/>
      </c>
      <c r="BT20" s="309" t="str">
        <f>IF(details!AP20="","",details!AP20)</f>
        <v/>
      </c>
      <c r="BU20" s="312" t="str">
        <f t="shared" si="51"/>
        <v/>
      </c>
      <c r="BV20" s="114" t="str">
        <f t="shared" si="52"/>
        <v/>
      </c>
      <c r="BW20" s="118" t="str">
        <f t="shared" si="53"/>
        <v/>
      </c>
      <c r="BX20" s="313" t="str">
        <f t="shared" si="54"/>
        <v/>
      </c>
      <c r="BY20" s="119">
        <f t="shared" si="2"/>
        <v>200</v>
      </c>
      <c r="BZ20" s="119">
        <f t="shared" si="55"/>
        <v>0</v>
      </c>
      <c r="CA20" s="309" t="str">
        <f>IF(details!AQ20="","",details!AQ20)</f>
        <v>ab</v>
      </c>
      <c r="CB20" s="309" t="str">
        <f>IF(details!AR20="","",details!AR20)</f>
        <v>ab</v>
      </c>
      <c r="CC20" s="309">
        <f t="shared" si="56"/>
        <v>0</v>
      </c>
      <c r="CD20" s="309" t="str">
        <f>IF(details!AS20="","",details!AS20)</f>
        <v/>
      </c>
      <c r="CE20" s="309" t="str">
        <f>IF(details!AT20="","",details!AT20)</f>
        <v/>
      </c>
      <c r="CF20" s="309" t="str">
        <f t="shared" si="57"/>
        <v/>
      </c>
      <c r="CG20" s="309" t="str">
        <f>IF(details!AU20="","",details!AU20)</f>
        <v/>
      </c>
      <c r="CH20" s="309" t="str">
        <f>IF(details!AV20="","",details!AV20)</f>
        <v/>
      </c>
      <c r="CI20" s="309" t="str">
        <f t="shared" si="58"/>
        <v/>
      </c>
      <c r="CJ20" s="116">
        <f t="shared" si="59"/>
        <v>0</v>
      </c>
      <c r="CK20" s="309">
        <f>IF(details!AW20="","",details!AW20)</f>
        <v>16</v>
      </c>
      <c r="CL20" s="309">
        <f>IF(details!AX20="","",details!AX20)</f>
        <v>20</v>
      </c>
      <c r="CM20" s="116">
        <f t="shared" si="60"/>
        <v>36</v>
      </c>
      <c r="CN20" s="117">
        <f t="shared" si="61"/>
        <v>36</v>
      </c>
      <c r="CO20" s="309" t="str">
        <f>IF(details!AY20="","",details!AY20)</f>
        <v/>
      </c>
      <c r="CP20" s="309" t="str">
        <f>IF(details!AZ20="","",details!AZ20)</f>
        <v/>
      </c>
      <c r="CQ20" s="312" t="str">
        <f t="shared" si="62"/>
        <v/>
      </c>
      <c r="CR20" s="114" t="str">
        <f t="shared" si="63"/>
        <v/>
      </c>
      <c r="CS20" s="118" t="str">
        <f t="shared" si="64"/>
        <v/>
      </c>
      <c r="CT20" s="313" t="str">
        <f t="shared" si="65"/>
        <v/>
      </c>
      <c r="CU20" s="119">
        <f t="shared" si="3"/>
        <v>200</v>
      </c>
      <c r="CV20" s="119">
        <f t="shared" si="66"/>
        <v>0</v>
      </c>
      <c r="CW20" s="309" t="str">
        <f>IF(details!BA20="","",details!BA20)</f>
        <v/>
      </c>
      <c r="CX20" s="309" t="str">
        <f>IF(details!BB20="","",details!BB20)</f>
        <v/>
      </c>
      <c r="CY20" s="309" t="str">
        <f t="shared" si="67"/>
        <v/>
      </c>
      <c r="CZ20" s="309" t="str">
        <f>IF(details!BC20="","",details!BC20)</f>
        <v>ab</v>
      </c>
      <c r="DA20" s="309" t="str">
        <f>IF(details!BD20="","",details!BD20)</f>
        <v>ab</v>
      </c>
      <c r="DB20" s="309">
        <f t="shared" si="68"/>
        <v>0</v>
      </c>
      <c r="DC20" s="309" t="str">
        <f>IF(details!BE20="","",details!BE20)</f>
        <v/>
      </c>
      <c r="DD20" s="309" t="str">
        <f>IF(details!BF20="","",details!BF20)</f>
        <v/>
      </c>
      <c r="DE20" s="309" t="str">
        <f t="shared" si="69"/>
        <v/>
      </c>
      <c r="DF20" s="116">
        <f t="shared" si="70"/>
        <v>0</v>
      </c>
      <c r="DG20" s="309">
        <f>IF(details!BG20="","",details!BG20)</f>
        <v>31</v>
      </c>
      <c r="DH20" s="309">
        <f>IF(details!BH20="","",details!BH20)</f>
        <v>18</v>
      </c>
      <c r="DI20" s="116">
        <f t="shared" si="71"/>
        <v>49</v>
      </c>
      <c r="DJ20" s="117">
        <f t="shared" si="72"/>
        <v>49</v>
      </c>
      <c r="DK20" s="309" t="str">
        <f>IF(details!BI20="","",details!BI20)</f>
        <v/>
      </c>
      <c r="DL20" s="309" t="str">
        <f>IF(details!BJ20="","",details!BJ20)</f>
        <v/>
      </c>
      <c r="DM20" s="312" t="str">
        <f t="shared" si="73"/>
        <v/>
      </c>
      <c r="DN20" s="114" t="str">
        <f t="shared" si="74"/>
        <v/>
      </c>
      <c r="DO20" s="118" t="str">
        <f t="shared" si="75"/>
        <v/>
      </c>
      <c r="DP20" s="313" t="str">
        <f t="shared" si="76"/>
        <v/>
      </c>
      <c r="DQ20" s="119">
        <f t="shared" si="4"/>
        <v>200</v>
      </c>
      <c r="DR20" s="119">
        <f t="shared" si="77"/>
        <v>0</v>
      </c>
      <c r="DS20" s="309">
        <f>IF(details!BK20="","",details!BK20)</f>
        <v>5</v>
      </c>
      <c r="DT20" s="309">
        <f>IF(details!BL20="","",details!BL20)</f>
        <v>5</v>
      </c>
      <c r="DU20" s="309">
        <f t="shared" si="78"/>
        <v>10</v>
      </c>
      <c r="DV20" s="309">
        <f>IF(details!BM20="","",details!BM20)</f>
        <v>5</v>
      </c>
      <c r="DW20" s="309">
        <f>IF(details!BN20="","",details!BN20)</f>
        <v>5</v>
      </c>
      <c r="DX20" s="309">
        <f t="shared" si="79"/>
        <v>10</v>
      </c>
      <c r="DY20" s="309" t="str">
        <f>IF(details!BO20="","",details!BO20)</f>
        <v/>
      </c>
      <c r="DZ20" s="309" t="str">
        <f>IF(details!BP20="","",details!BP20)</f>
        <v/>
      </c>
      <c r="EA20" s="309" t="str">
        <f t="shared" si="80"/>
        <v/>
      </c>
      <c r="EB20" s="116">
        <f t="shared" si="81"/>
        <v>20</v>
      </c>
      <c r="EC20" s="309">
        <f>IF(details!BQ20="","",details!BQ20)</f>
        <v>48</v>
      </c>
      <c r="ED20" s="309">
        <f>IF(details!BR20="","",details!BR20)</f>
        <v>19</v>
      </c>
      <c r="EE20" s="116">
        <f t="shared" si="82"/>
        <v>67</v>
      </c>
      <c r="EF20" s="117">
        <f t="shared" si="83"/>
        <v>87</v>
      </c>
      <c r="EG20" s="309" t="str">
        <f>IF(details!BS20="","",details!BS20)</f>
        <v/>
      </c>
      <c r="EH20" s="309" t="str">
        <f>IF(details!BT20="","",details!BT20)</f>
        <v/>
      </c>
      <c r="EI20" s="312" t="str">
        <f t="shared" si="84"/>
        <v/>
      </c>
      <c r="EJ20" s="114" t="str">
        <f t="shared" si="85"/>
        <v/>
      </c>
      <c r="EK20" s="118" t="str">
        <f t="shared" si="86"/>
        <v/>
      </c>
      <c r="EL20" s="313" t="str">
        <f t="shared" si="87"/>
        <v/>
      </c>
      <c r="EM20" s="119">
        <f t="shared" si="5"/>
        <v>200</v>
      </c>
      <c r="EN20" s="119">
        <f t="shared" si="88"/>
        <v>0</v>
      </c>
      <c r="EO20" s="309" t="str">
        <f>IF(details!BU20="","",details!BU20)</f>
        <v/>
      </c>
      <c r="EP20" s="309" t="str">
        <f>IF(details!BV20="","",details!BV20)</f>
        <v/>
      </c>
      <c r="EQ20" s="309" t="str">
        <f>IF(details!BW20="","",details!BW20)</f>
        <v/>
      </c>
      <c r="ER20" s="309" t="str">
        <f>IF(details!BX20="","",details!BX20)</f>
        <v/>
      </c>
      <c r="ES20" s="309" t="str">
        <f>IF(details!BY20="","",details!BY20)</f>
        <v/>
      </c>
      <c r="ET20" s="313" t="str">
        <f t="shared" si="89"/>
        <v/>
      </c>
      <c r="EU20" s="313" t="str">
        <f t="shared" si="90"/>
        <v/>
      </c>
      <c r="EV20" s="313" t="str">
        <f t="shared" si="91"/>
        <v/>
      </c>
      <c r="EW20" s="119">
        <f t="shared" si="7"/>
        <v>100</v>
      </c>
      <c r="EX20" s="119">
        <f t="shared" si="92"/>
        <v>0</v>
      </c>
      <c r="EY20" s="309" t="str">
        <f>IF(details!BZ20="","",details!BZ20)</f>
        <v/>
      </c>
      <c r="EZ20" s="309" t="str">
        <f>IF(details!CA20="","",details!CA20)</f>
        <v/>
      </c>
      <c r="FA20" s="309" t="str">
        <f>IF(details!CB20="","",details!CB20)</f>
        <v/>
      </c>
      <c r="FB20" s="309" t="str">
        <f>IF(details!CC20="","",details!CC20)</f>
        <v/>
      </c>
      <c r="FC20" s="309" t="str">
        <f>IF(details!CD20="","",details!CD20)</f>
        <v/>
      </c>
      <c r="FD20" s="313" t="str">
        <f t="shared" si="93"/>
        <v/>
      </c>
      <c r="FE20" s="313" t="str">
        <f t="shared" si="94"/>
        <v/>
      </c>
      <c r="FF20" s="313" t="str">
        <f t="shared" si="95"/>
        <v/>
      </c>
      <c r="FG20" s="119">
        <f t="shared" si="10"/>
        <v>100</v>
      </c>
      <c r="FH20" s="119">
        <f t="shared" si="96"/>
        <v>0</v>
      </c>
      <c r="FI20" s="309" t="str">
        <f>IF(details!CE20="","",details!CE20)</f>
        <v/>
      </c>
      <c r="FJ20" s="309" t="str">
        <f>IF(details!CF20="","",details!CF20)</f>
        <v/>
      </c>
      <c r="FK20" s="309" t="str">
        <f>IF(details!CG20="","",details!CG20)</f>
        <v/>
      </c>
      <c r="FL20" s="309" t="str">
        <f>IF(details!CH20="","",details!CH20)</f>
        <v/>
      </c>
      <c r="FM20" s="309" t="str">
        <f>IF(details!CI20="","",details!CI20)</f>
        <v/>
      </c>
      <c r="FN20" s="313" t="str">
        <f t="shared" si="97"/>
        <v/>
      </c>
      <c r="FO20" s="313" t="str">
        <f t="shared" si="98"/>
        <v/>
      </c>
      <c r="FP20" s="313" t="str">
        <f t="shared" si="99"/>
        <v/>
      </c>
      <c r="FQ20" s="119">
        <f t="shared" si="13"/>
        <v>100</v>
      </c>
      <c r="FR20" s="270">
        <f t="shared" si="100"/>
        <v>0</v>
      </c>
      <c r="FS20" s="277">
        <f t="shared" si="101"/>
        <v>200</v>
      </c>
      <c r="FT20" s="306" t="str">
        <f t="shared" si="102"/>
        <v/>
      </c>
      <c r="FU20" s="306" t="str">
        <f t="shared" si="103"/>
        <v/>
      </c>
      <c r="FV20" s="306">
        <f t="shared" si="104"/>
        <v>200</v>
      </c>
      <c r="FW20" s="306" t="str">
        <f t="shared" si="105"/>
        <v/>
      </c>
      <c r="FX20" s="306" t="str">
        <f t="shared" si="106"/>
        <v/>
      </c>
      <c r="FY20" s="306">
        <f t="shared" si="107"/>
        <v>200</v>
      </c>
      <c r="FZ20" s="120" t="str">
        <f t="shared" si="108"/>
        <v/>
      </c>
      <c r="GA20" s="120" t="str">
        <f t="shared" si="109"/>
        <v/>
      </c>
      <c r="GB20" s="306" t="str">
        <f t="shared" si="110"/>
        <v/>
      </c>
      <c r="GC20" s="306" t="str">
        <f t="shared" si="111"/>
        <v/>
      </c>
      <c r="GD20" s="306" t="str">
        <f t="shared" si="112"/>
        <v/>
      </c>
      <c r="GE20" s="306" t="str">
        <f t="shared" si="113"/>
        <v/>
      </c>
      <c r="GF20" s="306" t="str">
        <f t="shared" si="114"/>
        <v/>
      </c>
      <c r="GG20" s="306">
        <f t="shared" si="115"/>
        <v>200</v>
      </c>
      <c r="GH20" s="306" t="str">
        <f t="shared" si="116"/>
        <v/>
      </c>
      <c r="GI20" s="306" t="str">
        <f t="shared" si="117"/>
        <v/>
      </c>
      <c r="GJ20" s="306">
        <f t="shared" si="118"/>
        <v>200</v>
      </c>
      <c r="GK20" s="306" t="str">
        <f t="shared" si="119"/>
        <v/>
      </c>
      <c r="GL20" s="306" t="str">
        <f t="shared" si="120"/>
        <v/>
      </c>
      <c r="GM20" s="306">
        <f t="shared" si="121"/>
        <v>200</v>
      </c>
      <c r="GN20" s="306" t="str">
        <f t="shared" si="122"/>
        <v/>
      </c>
      <c r="GO20" s="306" t="str">
        <f t="shared" si="123"/>
        <v/>
      </c>
      <c r="GP20" s="306">
        <f t="shared" si="124"/>
        <v>100</v>
      </c>
      <c r="GQ20" s="306" t="str">
        <f t="shared" si="125"/>
        <v/>
      </c>
      <c r="GR20" s="306" t="str">
        <f t="shared" si="126"/>
        <v/>
      </c>
      <c r="GS20" s="121">
        <f t="shared" si="127"/>
        <v>100</v>
      </c>
      <c r="GT20" s="121" t="str">
        <f t="shared" si="128"/>
        <v/>
      </c>
      <c r="GU20" s="121" t="str">
        <f t="shared" si="129"/>
        <v/>
      </c>
      <c r="GV20" s="121">
        <f t="shared" si="130"/>
        <v>100</v>
      </c>
      <c r="GW20" s="121" t="str">
        <f t="shared" si="131"/>
        <v/>
      </c>
      <c r="GX20" s="121" t="str">
        <f t="shared" si="132"/>
        <v/>
      </c>
      <c r="GY20" s="269">
        <f t="shared" si="133"/>
        <v>0</v>
      </c>
      <c r="GZ20" s="269">
        <f t="shared" si="134"/>
        <v>0</v>
      </c>
      <c r="HA20" s="269">
        <f t="shared" si="135"/>
        <v>23</v>
      </c>
      <c r="HB20" s="269">
        <f t="shared" si="136"/>
        <v>0</v>
      </c>
      <c r="HC20" s="310" t="str">
        <f t="shared" si="15"/>
        <v/>
      </c>
      <c r="HD20" s="278">
        <f t="shared" si="137"/>
        <v>1200</v>
      </c>
      <c r="HE20" s="278" t="str">
        <f t="shared" si="138"/>
        <v/>
      </c>
      <c r="HF20" s="279" t="str">
        <f t="shared" si="139"/>
        <v/>
      </c>
      <c r="HG20" s="297" t="str">
        <f t="shared" si="140"/>
        <v/>
      </c>
      <c r="HH20" s="298" t="str">
        <f t="shared" si="141"/>
        <v/>
      </c>
      <c r="HI20" s="114" t="str">
        <f t="shared" si="142"/>
        <v/>
      </c>
      <c r="HJ20" s="274" t="str">
        <f>details!EH20</f>
        <v/>
      </c>
      <c r="HK20" s="195" t="str">
        <f>details!EI20</f>
        <v/>
      </c>
      <c r="HL20" s="304" t="str">
        <f t="shared" si="143"/>
        <v/>
      </c>
      <c r="HM20" s="201" t="str">
        <f>IF(details!CJ20="","",details!CJ20)</f>
        <v/>
      </c>
      <c r="HR20" s="924"/>
      <c r="HS20" s="909"/>
      <c r="HT20" s="909"/>
      <c r="HU20" s="909"/>
      <c r="HV20" s="909"/>
      <c r="HW20" s="909"/>
      <c r="HX20" s="909"/>
      <c r="HY20" s="909"/>
      <c r="HZ20" s="909"/>
      <c r="IA20" s="909"/>
      <c r="IB20" s="909"/>
      <c r="IC20" s="909"/>
      <c r="ID20" s="909"/>
      <c r="IE20" s="922"/>
      <c r="IP20" s="165"/>
      <c r="IQ20" s="152"/>
      <c r="IS20" s="152"/>
      <c r="IT20" s="152"/>
      <c r="IU20" s="2"/>
      <c r="IV20" s="152"/>
      <c r="IW20" s="152"/>
      <c r="IX20" s="2"/>
      <c r="IY20" s="152"/>
      <c r="IZ20" s="152"/>
      <c r="JA20" s="2"/>
      <c r="JB20" s="152"/>
    </row>
    <row r="21" spans="1:262" s="20" customFormat="1" ht="14.1" customHeight="1">
      <c r="A21" s="199">
        <f>IF(details!A21="","",details!A21)</f>
        <v>15</v>
      </c>
      <c r="B21" s="309" t="str">
        <f>IF(details!B21="","",details!B21)</f>
        <v>SC</v>
      </c>
      <c r="C21" s="309" t="str">
        <f>IF(details!C21="","",details!C21)</f>
        <v>B</v>
      </c>
      <c r="D21" s="114">
        <f>IF(details!D21="","",details!D21)</f>
        <v>665</v>
      </c>
      <c r="E21" s="114" t="str">
        <f>IF(details!E21="","",details!E21)</f>
        <v/>
      </c>
      <c r="F21" s="309">
        <f>IF(details!F21="","",details!F21)</f>
        <v>1966</v>
      </c>
      <c r="G21" s="509">
        <f>IF(details!G21="","",details!G21)</f>
        <v>39319</v>
      </c>
      <c r="H21" s="188" t="str">
        <f>IF(details!CK21="","",details!CK21)</f>
        <v>iPphl vxLr] nks gtkj lkr</v>
      </c>
      <c r="I21" s="115" t="str">
        <f>IF(details!I21="","",details!I21)</f>
        <v>eueksgu flag</v>
      </c>
      <c r="J21" s="115" t="str">
        <f>IF(details!J21="","",details!J21)</f>
        <v>Jh jktdqekj</v>
      </c>
      <c r="K21" s="115" t="str">
        <f>IF(details!K21="","",details!K21)</f>
        <v>Jhefr Qwy dqekjh</v>
      </c>
      <c r="L21" s="309">
        <f>IF(details!L21="","",details!L21)</f>
        <v>4</v>
      </c>
      <c r="M21" s="309">
        <f>IF(details!M21="","",details!M21)</f>
        <v>5</v>
      </c>
      <c r="N21" s="309">
        <f t="shared" si="23"/>
        <v>9</v>
      </c>
      <c r="O21" s="309">
        <f>IF(details!N21="","",details!N21)</f>
        <v>5</v>
      </c>
      <c r="P21" s="309">
        <f>IF(details!O21="","",details!O21)</f>
        <v>5</v>
      </c>
      <c r="Q21" s="309">
        <f t="shared" si="24"/>
        <v>10</v>
      </c>
      <c r="R21" s="309" t="str">
        <f>IF(details!P21="","",details!P21)</f>
        <v/>
      </c>
      <c r="S21" s="309" t="str">
        <f>IF(details!Q21="","",details!Q21)</f>
        <v/>
      </c>
      <c r="T21" s="309" t="str">
        <f t="shared" si="25"/>
        <v/>
      </c>
      <c r="U21" s="116">
        <f t="shared" si="26"/>
        <v>19</v>
      </c>
      <c r="V21" s="309" t="str">
        <f>IF(details!R21="","",details!R21)</f>
        <v/>
      </c>
      <c r="W21" s="309" t="str">
        <f>IF(details!S21="","",details!S21)</f>
        <v/>
      </c>
      <c r="X21" s="116" t="str">
        <f t="shared" si="27"/>
        <v/>
      </c>
      <c r="Y21" s="117" t="str">
        <f t="shared" si="28"/>
        <v/>
      </c>
      <c r="Z21" s="309" t="str">
        <f>IF(details!T21="","",details!T21)</f>
        <v/>
      </c>
      <c r="AA21" s="309" t="str">
        <f>IF(details!U21="","",details!U21)</f>
        <v/>
      </c>
      <c r="AB21" s="312" t="str">
        <f t="shared" si="29"/>
        <v/>
      </c>
      <c r="AC21" s="114" t="str">
        <f t="shared" si="30"/>
        <v/>
      </c>
      <c r="AD21" s="118" t="str">
        <f t="shared" si="31"/>
        <v/>
      </c>
      <c r="AE21" s="313" t="str">
        <f t="shared" si="32"/>
        <v/>
      </c>
      <c r="AF21" s="119">
        <f t="shared" si="0"/>
        <v>200</v>
      </c>
      <c r="AG21" s="119">
        <f t="shared" si="33"/>
        <v>0</v>
      </c>
      <c r="AH21" s="309">
        <f>IF(details!V21="","",details!V21)</f>
        <v>5</v>
      </c>
      <c r="AI21" s="309">
        <f>IF(details!W21="","",details!W21)</f>
        <v>5</v>
      </c>
      <c r="AJ21" s="309">
        <f t="shared" si="34"/>
        <v>10</v>
      </c>
      <c r="AK21" s="309">
        <f>IF(details!X21="","",details!X21)</f>
        <v>5</v>
      </c>
      <c r="AL21" s="309">
        <f>IF(details!Y21="","",details!Y21)</f>
        <v>5</v>
      </c>
      <c r="AM21" s="309">
        <f t="shared" si="35"/>
        <v>10</v>
      </c>
      <c r="AN21" s="309" t="str">
        <f>IF(details!Z21="","",details!Z21)</f>
        <v/>
      </c>
      <c r="AO21" s="309" t="str">
        <f>IF(details!AA21="","",details!AA21)</f>
        <v/>
      </c>
      <c r="AP21" s="309" t="str">
        <f t="shared" si="36"/>
        <v/>
      </c>
      <c r="AQ21" s="116">
        <f t="shared" si="37"/>
        <v>20</v>
      </c>
      <c r="AR21" s="309">
        <f>IF(details!AB21="","",details!AB21)</f>
        <v>50</v>
      </c>
      <c r="AS21" s="309">
        <f>IF(details!AC21="","",details!AC21)</f>
        <v>20</v>
      </c>
      <c r="AT21" s="116">
        <f t="shared" si="38"/>
        <v>70</v>
      </c>
      <c r="AU21" s="117">
        <f t="shared" si="39"/>
        <v>90</v>
      </c>
      <c r="AV21" s="309" t="str">
        <f>IF(details!AD21="","",details!AD21)</f>
        <v/>
      </c>
      <c r="AW21" s="309" t="str">
        <f>IF(details!AE21="","",details!AE21)</f>
        <v/>
      </c>
      <c r="AX21" s="312" t="str">
        <f t="shared" si="40"/>
        <v/>
      </c>
      <c r="AY21" s="114" t="str">
        <f t="shared" si="41"/>
        <v/>
      </c>
      <c r="AZ21" s="118" t="str">
        <f t="shared" si="42"/>
        <v/>
      </c>
      <c r="BA21" s="313" t="str">
        <f t="shared" si="43"/>
        <v/>
      </c>
      <c r="BB21" s="119">
        <f t="shared" si="1"/>
        <v>200</v>
      </c>
      <c r="BC21" s="119">
        <f t="shared" si="44"/>
        <v>0</v>
      </c>
      <c r="BD21" s="101" t="str">
        <f>IF(D21="","",details!AF21)</f>
        <v>s</v>
      </c>
      <c r="BE21" s="309">
        <f>IF(details!AG21="","",details!AG21)</f>
        <v>5</v>
      </c>
      <c r="BF21" s="309">
        <f>IF(details!AH21="","",details!AH21)</f>
        <v>5</v>
      </c>
      <c r="BG21" s="309">
        <f t="shared" si="45"/>
        <v>10</v>
      </c>
      <c r="BH21" s="309">
        <f>IF(details!AI21="","",details!AI21)</f>
        <v>4</v>
      </c>
      <c r="BI21" s="309">
        <f>IF(details!AJ21="","",details!AJ21)</f>
        <v>5</v>
      </c>
      <c r="BJ21" s="309">
        <f t="shared" si="46"/>
        <v>9</v>
      </c>
      <c r="BK21" s="309" t="str">
        <f>IF(details!AK21="","",details!AK21)</f>
        <v/>
      </c>
      <c r="BL21" s="309" t="str">
        <f>IF(details!AL21="","",details!AL21)</f>
        <v/>
      </c>
      <c r="BM21" s="309" t="str">
        <f t="shared" si="47"/>
        <v/>
      </c>
      <c r="BN21" s="116">
        <f t="shared" si="48"/>
        <v>19</v>
      </c>
      <c r="BO21" s="309" t="str">
        <f>IF(details!AM21="","",details!AM21)</f>
        <v/>
      </c>
      <c r="BP21" s="309" t="str">
        <f>IF(details!AN21="","",details!AN21)</f>
        <v/>
      </c>
      <c r="BQ21" s="116" t="str">
        <f t="shared" si="49"/>
        <v/>
      </c>
      <c r="BR21" s="117" t="str">
        <f t="shared" si="50"/>
        <v/>
      </c>
      <c r="BS21" s="309" t="str">
        <f>IF(details!AO21="","",details!AO21)</f>
        <v/>
      </c>
      <c r="BT21" s="309" t="str">
        <f>IF(details!AP21="","",details!AP21)</f>
        <v/>
      </c>
      <c r="BU21" s="312" t="str">
        <f t="shared" si="51"/>
        <v/>
      </c>
      <c r="BV21" s="114" t="str">
        <f t="shared" si="52"/>
        <v/>
      </c>
      <c r="BW21" s="118" t="str">
        <f t="shared" si="53"/>
        <v/>
      </c>
      <c r="BX21" s="313" t="str">
        <f t="shared" si="54"/>
        <v/>
      </c>
      <c r="BY21" s="119">
        <f t="shared" si="2"/>
        <v>200</v>
      </c>
      <c r="BZ21" s="119">
        <f t="shared" si="55"/>
        <v>0</v>
      </c>
      <c r="CA21" s="309">
        <f>IF(details!AQ21="","",details!AQ21)</f>
        <v>5</v>
      </c>
      <c r="CB21" s="309">
        <f>IF(details!AR21="","",details!AR21)</f>
        <v>5</v>
      </c>
      <c r="CC21" s="309">
        <f t="shared" si="56"/>
        <v>10</v>
      </c>
      <c r="CD21" s="309" t="str">
        <f>IF(details!AS21="","",details!AS21)</f>
        <v/>
      </c>
      <c r="CE21" s="309" t="str">
        <f>IF(details!AT21="","",details!AT21)</f>
        <v/>
      </c>
      <c r="CF21" s="309" t="str">
        <f t="shared" si="57"/>
        <v/>
      </c>
      <c r="CG21" s="309" t="str">
        <f>IF(details!AU21="","",details!AU21)</f>
        <v/>
      </c>
      <c r="CH21" s="309" t="str">
        <f>IF(details!AV21="","",details!AV21)</f>
        <v/>
      </c>
      <c r="CI21" s="309" t="str">
        <f t="shared" si="58"/>
        <v/>
      </c>
      <c r="CJ21" s="116">
        <f t="shared" si="59"/>
        <v>10</v>
      </c>
      <c r="CK21" s="309">
        <f>IF(details!AW21="","",details!AW21)</f>
        <v>30</v>
      </c>
      <c r="CL21" s="309">
        <f>IF(details!AX21="","",details!AX21)</f>
        <v>20</v>
      </c>
      <c r="CM21" s="116">
        <f t="shared" si="60"/>
        <v>50</v>
      </c>
      <c r="CN21" s="117">
        <f t="shared" si="61"/>
        <v>60</v>
      </c>
      <c r="CO21" s="309" t="str">
        <f>IF(details!AY21="","",details!AY21)</f>
        <v/>
      </c>
      <c r="CP21" s="309" t="str">
        <f>IF(details!AZ21="","",details!AZ21)</f>
        <v/>
      </c>
      <c r="CQ21" s="312" t="str">
        <f t="shared" si="62"/>
        <v/>
      </c>
      <c r="CR21" s="114" t="str">
        <f t="shared" si="63"/>
        <v/>
      </c>
      <c r="CS21" s="118" t="str">
        <f t="shared" si="64"/>
        <v/>
      </c>
      <c r="CT21" s="313" t="str">
        <f t="shared" si="65"/>
        <v/>
      </c>
      <c r="CU21" s="119">
        <f t="shared" si="3"/>
        <v>200</v>
      </c>
      <c r="CV21" s="119">
        <f t="shared" si="66"/>
        <v>0</v>
      </c>
      <c r="CW21" s="309" t="str">
        <f>IF(details!BA21="","",details!BA21)</f>
        <v/>
      </c>
      <c r="CX21" s="309" t="str">
        <f>IF(details!BB21="","",details!BB21)</f>
        <v/>
      </c>
      <c r="CY21" s="309" t="str">
        <f t="shared" si="67"/>
        <v/>
      </c>
      <c r="CZ21" s="309">
        <f>IF(details!BC21="","",details!BC21)</f>
        <v>3</v>
      </c>
      <c r="DA21" s="309">
        <f>IF(details!BD21="","",details!BD21)</f>
        <v>5</v>
      </c>
      <c r="DB21" s="309">
        <f t="shared" si="68"/>
        <v>8</v>
      </c>
      <c r="DC21" s="309" t="str">
        <f>IF(details!BE21="","",details!BE21)</f>
        <v/>
      </c>
      <c r="DD21" s="309" t="str">
        <f>IF(details!BF21="","",details!BF21)</f>
        <v/>
      </c>
      <c r="DE21" s="309" t="str">
        <f t="shared" si="69"/>
        <v/>
      </c>
      <c r="DF21" s="116">
        <f t="shared" si="70"/>
        <v>8</v>
      </c>
      <c r="DG21" s="309">
        <f>IF(details!BG21="","",details!BG21)</f>
        <v>43</v>
      </c>
      <c r="DH21" s="309">
        <f>IF(details!BH21="","",details!BH21)</f>
        <v>20</v>
      </c>
      <c r="DI21" s="116">
        <f t="shared" si="71"/>
        <v>63</v>
      </c>
      <c r="DJ21" s="117">
        <f t="shared" si="72"/>
        <v>71</v>
      </c>
      <c r="DK21" s="309" t="str">
        <f>IF(details!BI21="","",details!BI21)</f>
        <v/>
      </c>
      <c r="DL21" s="309" t="str">
        <f>IF(details!BJ21="","",details!BJ21)</f>
        <v/>
      </c>
      <c r="DM21" s="312" t="str">
        <f t="shared" si="73"/>
        <v/>
      </c>
      <c r="DN21" s="114" t="str">
        <f t="shared" si="74"/>
        <v/>
      </c>
      <c r="DO21" s="118" t="str">
        <f t="shared" si="75"/>
        <v/>
      </c>
      <c r="DP21" s="313" t="str">
        <f t="shared" si="76"/>
        <v/>
      </c>
      <c r="DQ21" s="119">
        <f t="shared" si="4"/>
        <v>200</v>
      </c>
      <c r="DR21" s="119">
        <f t="shared" si="77"/>
        <v>0</v>
      </c>
      <c r="DS21" s="309">
        <f>IF(details!BK21="","",details!BK21)</f>
        <v>5</v>
      </c>
      <c r="DT21" s="309">
        <f>IF(details!BL21="","",details!BL21)</f>
        <v>5</v>
      </c>
      <c r="DU21" s="309">
        <f t="shared" si="78"/>
        <v>10</v>
      </c>
      <c r="DV21" s="309">
        <f>IF(details!BM21="","",details!BM21)</f>
        <v>5</v>
      </c>
      <c r="DW21" s="309">
        <f>IF(details!BN21="","",details!BN21)</f>
        <v>5</v>
      </c>
      <c r="DX21" s="309">
        <f t="shared" si="79"/>
        <v>10</v>
      </c>
      <c r="DY21" s="309" t="str">
        <f>IF(details!BO21="","",details!BO21)</f>
        <v/>
      </c>
      <c r="DZ21" s="309" t="str">
        <f>IF(details!BP21="","",details!BP21)</f>
        <v/>
      </c>
      <c r="EA21" s="309" t="str">
        <f t="shared" si="80"/>
        <v/>
      </c>
      <c r="EB21" s="116">
        <f t="shared" si="81"/>
        <v>20</v>
      </c>
      <c r="EC21" s="309">
        <f>IF(details!BQ21="","",details!BQ21)</f>
        <v>50</v>
      </c>
      <c r="ED21" s="309">
        <f>IF(details!BR21="","",details!BR21)</f>
        <v>20</v>
      </c>
      <c r="EE21" s="116">
        <f t="shared" si="82"/>
        <v>70</v>
      </c>
      <c r="EF21" s="117">
        <f t="shared" si="83"/>
        <v>90</v>
      </c>
      <c r="EG21" s="309" t="str">
        <f>IF(details!BS21="","",details!BS21)</f>
        <v/>
      </c>
      <c r="EH21" s="309" t="str">
        <f>IF(details!BT21="","",details!BT21)</f>
        <v/>
      </c>
      <c r="EI21" s="312" t="str">
        <f t="shared" si="84"/>
        <v/>
      </c>
      <c r="EJ21" s="114" t="str">
        <f t="shared" si="85"/>
        <v/>
      </c>
      <c r="EK21" s="118" t="str">
        <f t="shared" si="86"/>
        <v/>
      </c>
      <c r="EL21" s="313" t="str">
        <f t="shared" si="87"/>
        <v/>
      </c>
      <c r="EM21" s="119">
        <f t="shared" si="5"/>
        <v>200</v>
      </c>
      <c r="EN21" s="119">
        <f t="shared" si="88"/>
        <v>0</v>
      </c>
      <c r="EO21" s="309" t="str">
        <f>IF(details!BU21="","",details!BU21)</f>
        <v/>
      </c>
      <c r="EP21" s="309" t="str">
        <f>IF(details!BV21="","",details!BV21)</f>
        <v/>
      </c>
      <c r="EQ21" s="309" t="str">
        <f>IF(details!BW21="","",details!BW21)</f>
        <v/>
      </c>
      <c r="ER21" s="309" t="str">
        <f>IF(details!BX21="","",details!BX21)</f>
        <v/>
      </c>
      <c r="ES21" s="309" t="str">
        <f>IF(details!BY21="","",details!BY21)</f>
        <v/>
      </c>
      <c r="ET21" s="313" t="str">
        <f t="shared" si="89"/>
        <v/>
      </c>
      <c r="EU21" s="313" t="str">
        <f t="shared" si="90"/>
        <v/>
      </c>
      <c r="EV21" s="313" t="str">
        <f t="shared" si="91"/>
        <v/>
      </c>
      <c r="EW21" s="119">
        <f t="shared" si="7"/>
        <v>100</v>
      </c>
      <c r="EX21" s="119">
        <f t="shared" si="92"/>
        <v>0</v>
      </c>
      <c r="EY21" s="309" t="str">
        <f>IF(details!BZ21="","",details!BZ21)</f>
        <v/>
      </c>
      <c r="EZ21" s="309" t="str">
        <f>IF(details!CA21="","",details!CA21)</f>
        <v/>
      </c>
      <c r="FA21" s="309" t="str">
        <f>IF(details!CB21="","",details!CB21)</f>
        <v/>
      </c>
      <c r="FB21" s="309" t="str">
        <f>IF(details!CC21="","",details!CC21)</f>
        <v/>
      </c>
      <c r="FC21" s="309" t="str">
        <f>IF(details!CD21="","",details!CD21)</f>
        <v/>
      </c>
      <c r="FD21" s="313" t="str">
        <f t="shared" si="93"/>
        <v/>
      </c>
      <c r="FE21" s="313" t="str">
        <f t="shared" si="94"/>
        <v/>
      </c>
      <c r="FF21" s="313" t="str">
        <f t="shared" si="95"/>
        <v/>
      </c>
      <c r="FG21" s="119">
        <f t="shared" si="10"/>
        <v>100</v>
      </c>
      <c r="FH21" s="119">
        <f t="shared" si="96"/>
        <v>0</v>
      </c>
      <c r="FI21" s="309" t="str">
        <f>IF(details!CE21="","",details!CE21)</f>
        <v/>
      </c>
      <c r="FJ21" s="309" t="str">
        <f>IF(details!CF21="","",details!CF21)</f>
        <v/>
      </c>
      <c r="FK21" s="309" t="str">
        <f>IF(details!CG21="","",details!CG21)</f>
        <v/>
      </c>
      <c r="FL21" s="309" t="str">
        <f>IF(details!CH21="","",details!CH21)</f>
        <v/>
      </c>
      <c r="FM21" s="309" t="str">
        <f>IF(details!CI21="","",details!CI21)</f>
        <v/>
      </c>
      <c r="FN21" s="313" t="str">
        <f t="shared" si="97"/>
        <v/>
      </c>
      <c r="FO21" s="313" t="str">
        <f t="shared" si="98"/>
        <v/>
      </c>
      <c r="FP21" s="313" t="str">
        <f t="shared" si="99"/>
        <v/>
      </c>
      <c r="FQ21" s="119">
        <f t="shared" si="13"/>
        <v>100</v>
      </c>
      <c r="FR21" s="270">
        <f t="shared" si="100"/>
        <v>0</v>
      </c>
      <c r="FS21" s="277">
        <f t="shared" si="101"/>
        <v>200</v>
      </c>
      <c r="FT21" s="306" t="str">
        <f t="shared" si="102"/>
        <v/>
      </c>
      <c r="FU21" s="306" t="str">
        <f t="shared" si="103"/>
        <v/>
      </c>
      <c r="FV21" s="306">
        <f t="shared" si="104"/>
        <v>200</v>
      </c>
      <c r="FW21" s="306" t="str">
        <f t="shared" si="105"/>
        <v/>
      </c>
      <c r="FX21" s="306" t="str">
        <f t="shared" si="106"/>
        <v/>
      </c>
      <c r="FY21" s="306">
        <f t="shared" si="107"/>
        <v>200</v>
      </c>
      <c r="FZ21" s="120" t="str">
        <f t="shared" si="108"/>
        <v/>
      </c>
      <c r="GA21" s="120" t="str">
        <f t="shared" si="109"/>
        <v/>
      </c>
      <c r="GB21" s="306" t="str">
        <f t="shared" si="110"/>
        <v/>
      </c>
      <c r="GC21" s="306" t="str">
        <f t="shared" si="111"/>
        <v/>
      </c>
      <c r="GD21" s="306" t="str">
        <f t="shared" si="112"/>
        <v/>
      </c>
      <c r="GE21" s="306" t="str">
        <f t="shared" si="113"/>
        <v/>
      </c>
      <c r="GF21" s="306" t="str">
        <f t="shared" si="114"/>
        <v/>
      </c>
      <c r="GG21" s="306">
        <f t="shared" si="115"/>
        <v>200</v>
      </c>
      <c r="GH21" s="306" t="str">
        <f t="shared" si="116"/>
        <v/>
      </c>
      <c r="GI21" s="306" t="str">
        <f t="shared" si="117"/>
        <v/>
      </c>
      <c r="GJ21" s="306">
        <f t="shared" si="118"/>
        <v>200</v>
      </c>
      <c r="GK21" s="306" t="str">
        <f t="shared" si="119"/>
        <v/>
      </c>
      <c r="GL21" s="306" t="str">
        <f t="shared" si="120"/>
        <v/>
      </c>
      <c r="GM21" s="306">
        <f t="shared" si="121"/>
        <v>200</v>
      </c>
      <c r="GN21" s="306" t="str">
        <f t="shared" si="122"/>
        <v/>
      </c>
      <c r="GO21" s="306" t="str">
        <f t="shared" si="123"/>
        <v/>
      </c>
      <c r="GP21" s="306">
        <f t="shared" si="124"/>
        <v>100</v>
      </c>
      <c r="GQ21" s="306" t="str">
        <f t="shared" si="125"/>
        <v/>
      </c>
      <c r="GR21" s="306" t="str">
        <f t="shared" si="126"/>
        <v/>
      </c>
      <c r="GS21" s="121">
        <f t="shared" si="127"/>
        <v>100</v>
      </c>
      <c r="GT21" s="121" t="str">
        <f t="shared" si="128"/>
        <v/>
      </c>
      <c r="GU21" s="121" t="str">
        <f t="shared" si="129"/>
        <v/>
      </c>
      <c r="GV21" s="121">
        <f t="shared" si="130"/>
        <v>100</v>
      </c>
      <c r="GW21" s="121" t="str">
        <f t="shared" si="131"/>
        <v/>
      </c>
      <c r="GX21" s="121" t="str">
        <f t="shared" si="132"/>
        <v/>
      </c>
      <c r="GY21" s="269">
        <f t="shared" si="133"/>
        <v>0</v>
      </c>
      <c r="GZ21" s="269">
        <f t="shared" si="134"/>
        <v>0</v>
      </c>
      <c r="HA21" s="269">
        <f t="shared" si="135"/>
        <v>23</v>
      </c>
      <c r="HB21" s="269">
        <f t="shared" si="136"/>
        <v>0</v>
      </c>
      <c r="HC21" s="310" t="str">
        <f t="shared" si="15"/>
        <v/>
      </c>
      <c r="HD21" s="278">
        <f t="shared" si="137"/>
        <v>1200</v>
      </c>
      <c r="HE21" s="278" t="str">
        <f t="shared" si="138"/>
        <v/>
      </c>
      <c r="HF21" s="279" t="str">
        <f t="shared" si="139"/>
        <v/>
      </c>
      <c r="HG21" s="297" t="str">
        <f t="shared" si="140"/>
        <v/>
      </c>
      <c r="HH21" s="298" t="str">
        <f t="shared" si="141"/>
        <v/>
      </c>
      <c r="HI21" s="114" t="str">
        <f t="shared" si="142"/>
        <v/>
      </c>
      <c r="HJ21" s="274" t="str">
        <f>details!EH21</f>
        <v/>
      </c>
      <c r="HK21" s="195" t="str">
        <f>details!EI21</f>
        <v/>
      </c>
      <c r="HL21" s="304" t="str">
        <f t="shared" si="143"/>
        <v/>
      </c>
      <c r="HM21" s="201" t="str">
        <f>IF(details!CJ21="","",details!CJ21)</f>
        <v/>
      </c>
      <c r="HR21" s="501" t="str">
        <f>'result aggregate'!O109</f>
        <v>izfo"V Nk= la[;k</v>
      </c>
      <c r="HS21" s="171">
        <f>'result aggregate'!P109</f>
        <v>0</v>
      </c>
      <c r="HT21" s="171">
        <f>'result aggregate'!Q109</f>
        <v>0</v>
      </c>
      <c r="HU21" s="171">
        <f>'result aggregate'!R109</f>
        <v>0</v>
      </c>
      <c r="HV21" s="171">
        <f>'result aggregate'!S109</f>
        <v>0</v>
      </c>
      <c r="HW21" s="171">
        <f>'result aggregate'!T109</f>
        <v>0</v>
      </c>
      <c r="HX21" s="171">
        <f>'result aggregate'!U109</f>
        <v>0</v>
      </c>
      <c r="HY21" s="171">
        <f>'result aggregate'!V109</f>
        <v>0</v>
      </c>
      <c r="HZ21" s="171">
        <f>'result aggregate'!W109</f>
        <v>0</v>
      </c>
      <c r="IA21" s="171">
        <f>'result aggregate'!X109</f>
        <v>0</v>
      </c>
      <c r="IB21" s="171">
        <f>'result aggregate'!Y109</f>
        <v>0</v>
      </c>
      <c r="IC21" s="171">
        <f>'result aggregate'!Z109</f>
        <v>0</v>
      </c>
      <c r="ID21" s="171">
        <f>'result aggregate'!AA109</f>
        <v>0</v>
      </c>
      <c r="IE21" s="502">
        <f>'result aggregate'!AB109</f>
        <v>0</v>
      </c>
      <c r="IP21" s="165"/>
      <c r="IQ21" s="152"/>
      <c r="IS21" s="152"/>
      <c r="IT21" s="152"/>
      <c r="IU21" s="2"/>
      <c r="IV21" s="152"/>
      <c r="IW21" s="152"/>
      <c r="IX21" s="2"/>
      <c r="IY21" s="152"/>
      <c r="IZ21" s="152"/>
      <c r="JA21" s="2"/>
      <c r="JB21" s="152"/>
    </row>
    <row r="22" spans="1:262" s="20" customFormat="1" ht="14.1" customHeight="1">
      <c r="A22" s="199">
        <f>IF(details!A22="","",details!A22)</f>
        <v>16</v>
      </c>
      <c r="B22" s="309" t="str">
        <f>IF(details!B22="","",details!B22)</f>
        <v>SC</v>
      </c>
      <c r="C22" s="309" t="str">
        <f>IF(details!C22="","",details!C22)</f>
        <v>B</v>
      </c>
      <c r="D22" s="114">
        <f>IF(details!D22="","",details!D22)</f>
        <v>666</v>
      </c>
      <c r="E22" s="114" t="str">
        <f>IF(details!E22="","",details!E22)</f>
        <v/>
      </c>
      <c r="F22" s="309">
        <f>IF(details!F22="","",details!F22)</f>
        <v>2029</v>
      </c>
      <c r="G22" s="509">
        <f>IF(details!G22="","",details!G22)</f>
        <v>38680</v>
      </c>
      <c r="H22" s="188" t="str">
        <f>IF(details!CK22="","",details!CK22)</f>
        <v>pkSchl uoEcj] nks gtkj ikap</v>
      </c>
      <c r="I22" s="115" t="str">
        <f>IF(details!I22="","",details!I22)</f>
        <v>e;ad</v>
      </c>
      <c r="J22" s="115" t="str">
        <f>IF(details!J22="","",details!J22)</f>
        <v>Jh le; flag</v>
      </c>
      <c r="K22" s="115" t="str">
        <f>IF(details!K22="","",details!K22)</f>
        <v xml:space="preserve">Jhefr xqM~Mh </v>
      </c>
      <c r="L22" s="309">
        <f>IF(details!L22="","",details!L22)</f>
        <v>3</v>
      </c>
      <c r="M22" s="309">
        <f>IF(details!M22="","",details!M22)</f>
        <v>5</v>
      </c>
      <c r="N22" s="309">
        <f t="shared" ref="N22:N85" si="151">IF(AND(L22="",M22=""),"",IF(AND(L22="NA",M22="NA"),"NA",SUM(L22:M22)))</f>
        <v>8</v>
      </c>
      <c r="O22" s="309">
        <f>IF(details!N22="","",details!N22)</f>
        <v>3</v>
      </c>
      <c r="P22" s="309">
        <f>IF(details!O22="","",details!O22)</f>
        <v>5</v>
      </c>
      <c r="Q22" s="309">
        <f t="shared" ref="Q22:Q85" si="152">IF(AND(O22="",P22=""),"",IF(AND(O22="NA",P22="NA"),"NA",SUM(O22:P22)))</f>
        <v>8</v>
      </c>
      <c r="R22" s="309" t="str">
        <f>IF(details!P22="","",details!P22)</f>
        <v/>
      </c>
      <c r="S22" s="309" t="str">
        <f>IF(details!Q22="","",details!Q22)</f>
        <v/>
      </c>
      <c r="T22" s="309" t="str">
        <f t="shared" ref="T22:T85" si="153">IF(AND(R22="",S22=""),"",IF(AND(R22="NA",S22="NA"),"NA",SUM(R22:S22)))</f>
        <v/>
      </c>
      <c r="U22" s="116">
        <f t="shared" ref="U22:U85" si="154">IF(AND(N22="",Q22="",T22=""),"",IF(AND(N22="NA",Q22="NA",T22="NA"),"NA",SUM(N22,Q22,T22)))</f>
        <v>16</v>
      </c>
      <c r="V22" s="309" t="str">
        <f>IF(details!R22="","",details!R22)</f>
        <v/>
      </c>
      <c r="W22" s="309" t="str">
        <f>IF(details!S22="","",details!S22)</f>
        <v/>
      </c>
      <c r="X22" s="116" t="str">
        <f t="shared" ref="X22:X85" si="155">IF(AND(V22="",W22=""),"",IF(AND(V22="NA",W22="NA"),"NA",SUM(V22:W22)))</f>
        <v/>
      </c>
      <c r="Y22" s="117" t="str">
        <f t="shared" si="28"/>
        <v/>
      </c>
      <c r="Z22" s="309" t="str">
        <f>IF(details!T22="","",details!T22)</f>
        <v/>
      </c>
      <c r="AA22" s="309" t="str">
        <f>IF(details!U22="","",details!U22)</f>
        <v/>
      </c>
      <c r="AB22" s="312" t="str">
        <f t="shared" ref="AB22:AB85" si="156">IF(AND(Z22="",AA22=""),"",IF(OR(Z22="AB",AA22="AB"),"AB",IF(OR(Z22="ML",AA22="ML"),"ML",SUM(Z22:AA22))))</f>
        <v/>
      </c>
      <c r="AC22" s="114" t="str">
        <f t="shared" ref="AC22:AC85" si="157">IF(AB22="","",SUM(Y22,AB22))</f>
        <v/>
      </c>
      <c r="AD22" s="118" t="str">
        <f t="shared" ref="AD22:AD85" si="158">IF(OR(AC22="",AF22=""),"",ROUNDUP(AC22/AF22*100,0))</f>
        <v/>
      </c>
      <c r="AE22" s="313" t="str">
        <f t="shared" ref="AE22:AE85" si="159">IF(AD22="","",IF(AB22="ab",AB22,IF(AB22="ML",AB22,IF(AD22&gt;85,"A",IF(AD22&gt;70,"B",IF(AD22&gt;50,"C",IF(AD22&gt;30,"D","E")))))))</f>
        <v/>
      </c>
      <c r="AF22" s="119">
        <f t="shared" si="0"/>
        <v>200</v>
      </c>
      <c r="AG22" s="119">
        <f t="shared" ref="AG22:AG85" si="160">COUNTIF(N22,"NA")*10+COUNTIF(Q22,"NA")*10+COUNTIF(T22,"NA")*10+(COUNTIF(X22,"NA")*70)</f>
        <v>0</v>
      </c>
      <c r="AH22" s="309">
        <f>IF(details!V22="","",details!V22)</f>
        <v>3</v>
      </c>
      <c r="AI22" s="309">
        <f>IF(details!W22="","",details!W22)</f>
        <v>5</v>
      </c>
      <c r="AJ22" s="309">
        <f t="shared" ref="AJ22:AJ85" si="161">IF(AND(AH22="",AI22=""),"",IF(AND(AH22="NA",AI22="NA"),"NA",SUM(AH22:AI22)))</f>
        <v>8</v>
      </c>
      <c r="AK22" s="309">
        <f>IF(details!X22="","",details!X22)</f>
        <v>4</v>
      </c>
      <c r="AL22" s="309">
        <f>IF(details!Y22="","",details!Y22)</f>
        <v>5</v>
      </c>
      <c r="AM22" s="309">
        <f t="shared" ref="AM22:AM85" si="162">IF(AND(AK22="",AL22=""),"",IF(AND(AK22="NA",AL22="NA"),"NA",SUM(AK22:AL22)))</f>
        <v>9</v>
      </c>
      <c r="AN22" s="309" t="str">
        <f>IF(details!Z22="","",details!Z22)</f>
        <v/>
      </c>
      <c r="AO22" s="309" t="str">
        <f>IF(details!AA22="","",details!AA22)</f>
        <v/>
      </c>
      <c r="AP22" s="309" t="str">
        <f t="shared" ref="AP22:AP85" si="163">IF(AND(AN22="",AO22=""),"",IF(AND(AN22="NA",AO22="NA"),"NA",SUM(AN22:AO22)))</f>
        <v/>
      </c>
      <c r="AQ22" s="116">
        <f t="shared" ref="AQ22:AQ85" si="164">IF(AND(AJ22="",AM22="",AP22=""),"",IF(AND(AJ22="NA",AM22="NA",AP22="NA"),"NA",SUM(AJ22,AM22,AP22)))</f>
        <v>17</v>
      </c>
      <c r="AR22" s="309">
        <f>IF(details!AB22="","",details!AB22)</f>
        <v>22</v>
      </c>
      <c r="AS22" s="309">
        <f>IF(details!AC22="","",details!AC22)</f>
        <v>20</v>
      </c>
      <c r="AT22" s="116">
        <f t="shared" ref="AT22:AT85" si="165">IF(AND(AR22="",AS22=""),"",IF(AND(AR22="NA",AS22="NA"),"NA",SUM(AR22:AS22)))</f>
        <v>42</v>
      </c>
      <c r="AU22" s="117">
        <f t="shared" si="39"/>
        <v>59</v>
      </c>
      <c r="AV22" s="309" t="str">
        <f>IF(details!AD22="","",details!AD22)</f>
        <v/>
      </c>
      <c r="AW22" s="309" t="str">
        <f>IF(details!AE22="","",details!AE22)</f>
        <v/>
      </c>
      <c r="AX22" s="312" t="str">
        <f t="shared" ref="AX22:AX85" si="166">IF(AND(AV22="",AW22=""),"",IF(OR(AV22="AB",AW22="AB"),"AB",IF(OR(AV22="ML",AW22="ML"),"ML",SUM(AV22:AW22))))</f>
        <v/>
      </c>
      <c r="AY22" s="114" t="str">
        <f t="shared" ref="AY22:AY85" si="167">IF(AX22="","",SUM(AU22,AX22))</f>
        <v/>
      </c>
      <c r="AZ22" s="118" t="str">
        <f t="shared" ref="AZ22:AZ85" si="168">IF(OR(AY22="",BB22=""),"",ROUNDUP(AY22/BB22*100,0))</f>
        <v/>
      </c>
      <c r="BA22" s="313" t="str">
        <f t="shared" ref="BA22:BA85" si="169">IF(AZ22="","",IF(AX22="ab",AX22,IF(AX22="ML",AX22,IF(AZ22&gt;85,"A",IF(AZ22&gt;70,"B",IF(AZ22&gt;50,"C",IF(AZ22&gt;30,"D","E")))))))</f>
        <v/>
      </c>
      <c r="BB22" s="119">
        <f t="shared" si="1"/>
        <v>200</v>
      </c>
      <c r="BC22" s="119">
        <f t="shared" ref="BC22:BC85" si="170">COUNTIF(AJ22,"NA")*10+COUNTIF(AM22,"NA")*10+COUNTIF(AP22,"NA")*10+(COUNTIF(AT22,"NA")*70)</f>
        <v>0</v>
      </c>
      <c r="BD22" s="101" t="str">
        <f>IF(D22="","",details!AF22)</f>
        <v>s</v>
      </c>
      <c r="BE22" s="309">
        <f>IF(details!AG22="","",details!AG22)</f>
        <v>3</v>
      </c>
      <c r="BF22" s="309">
        <f>IF(details!AH22="","",details!AH22)</f>
        <v>5</v>
      </c>
      <c r="BG22" s="309">
        <f t="shared" ref="BG22:BG85" si="171">IF(AND(BE22="",BF22=""),"",IF(AND(BE22="NA",BF22="NA"),"NA",SUM(BE22:BF22)))</f>
        <v>8</v>
      </c>
      <c r="BH22" s="309">
        <f>IF(details!AI22="","",details!AI22)</f>
        <v>3</v>
      </c>
      <c r="BI22" s="309">
        <f>IF(details!AJ22="","",details!AJ22)</f>
        <v>5</v>
      </c>
      <c r="BJ22" s="309">
        <f t="shared" ref="BJ22:BJ85" si="172">IF(AND(BH22="",BI22=""),"",IF(AND(BH22="NA",BI22="NA"),"NA",SUM(BH22:BI22)))</f>
        <v>8</v>
      </c>
      <c r="BK22" s="309" t="str">
        <f>IF(details!AK22="","",details!AK22)</f>
        <v/>
      </c>
      <c r="BL22" s="309" t="str">
        <f>IF(details!AL22="","",details!AL22)</f>
        <v/>
      </c>
      <c r="BM22" s="309" t="str">
        <f t="shared" ref="BM22:BM85" si="173">IF(AND(BK22="",BL22=""),"",IF(AND(BK22="NA",BL22="NA"),"NA",SUM(BK22:BL22)))</f>
        <v/>
      </c>
      <c r="BN22" s="116">
        <f t="shared" ref="BN22:BN85" si="174">IF(AND(BG22="",BJ22="",BM22=""),"",IF(AND(BG22="NA",BJ22="NA",BM22="NA"),"NA",SUM(BG22,BJ22,BM22)))</f>
        <v>16</v>
      </c>
      <c r="BO22" s="309" t="str">
        <f>IF(details!AM22="","",details!AM22)</f>
        <v/>
      </c>
      <c r="BP22" s="309" t="str">
        <f>IF(details!AN22="","",details!AN22)</f>
        <v/>
      </c>
      <c r="BQ22" s="116" t="str">
        <f t="shared" ref="BQ22:BQ85" si="175">IF(AND(BO22="",BP22=""),"",IF(AND(BO22="NA",BP22="NA"),"NA",SUM(BO22:BP22)))</f>
        <v/>
      </c>
      <c r="BR22" s="117" t="str">
        <f t="shared" si="50"/>
        <v/>
      </c>
      <c r="BS22" s="309" t="str">
        <f>IF(details!AO22="","",details!AO22)</f>
        <v/>
      </c>
      <c r="BT22" s="309" t="str">
        <f>IF(details!AP22="","",details!AP22)</f>
        <v/>
      </c>
      <c r="BU22" s="312" t="str">
        <f t="shared" ref="BU22:BU85" si="176">IF(AND(BS22="",BT22=""),"",IF(OR(BS22="AB",BT22="AB"),"AB",IF(OR(BS22="ML",BT22="ML"),"ML",SUM(BS22:BT22))))</f>
        <v/>
      </c>
      <c r="BV22" s="114" t="str">
        <f t="shared" ref="BV22:BV85" si="177">IF(BU22="","",SUM(BR22,BU22))</f>
        <v/>
      </c>
      <c r="BW22" s="118" t="str">
        <f t="shared" ref="BW22:BW85" si="178">IF(OR(BV22="",BY22=""),"",ROUNDUP(BV22/BY22*100,0))</f>
        <v/>
      </c>
      <c r="BX22" s="313" t="str">
        <f t="shared" ref="BX22:BX85" si="179">IF(BW22="","",IF(BU22="ab",BU22,IF(BU22="ML",BU22,IF(BW22&gt;85,"A",IF(BW22&gt;70,"B",IF(BW22&gt;50,"C",IF(BW22&gt;30,"D","E")))))))</f>
        <v/>
      </c>
      <c r="BY22" s="119">
        <f t="shared" si="2"/>
        <v>200</v>
      </c>
      <c r="BZ22" s="119">
        <f t="shared" ref="BZ22:BZ85" si="180">COUNTIF(BG22,"NA")*10+COUNTIF(BJ22,"NA")*10+COUNTIF(BM22,"NA")*10+(COUNTIF(BQ22,"NA")*70)</f>
        <v>0</v>
      </c>
      <c r="CA22" s="309">
        <f>IF(details!AQ22="","",details!AQ22)</f>
        <v>2</v>
      </c>
      <c r="CB22" s="309">
        <f>IF(details!AR22="","",details!AR22)</f>
        <v>5</v>
      </c>
      <c r="CC22" s="309">
        <f t="shared" ref="CC22:CC85" si="181">IF(AND(CA22="",CB22=""),"",IF(AND(CA22="NA",CB22="NA"),"NA",SUM(CA22:CB22)))</f>
        <v>7</v>
      </c>
      <c r="CD22" s="309" t="str">
        <f>IF(details!AS22="","",details!AS22)</f>
        <v/>
      </c>
      <c r="CE22" s="309" t="str">
        <f>IF(details!AT22="","",details!AT22)</f>
        <v/>
      </c>
      <c r="CF22" s="309" t="str">
        <f t="shared" ref="CF22:CF85" si="182">IF(AND(CD22="",CE22=""),"",IF(AND(CD22="NA",CE22="NA"),"NA",SUM(CD22:CE22)))</f>
        <v/>
      </c>
      <c r="CG22" s="309" t="str">
        <f>IF(details!AU22="","",details!AU22)</f>
        <v/>
      </c>
      <c r="CH22" s="309" t="str">
        <f>IF(details!AV22="","",details!AV22)</f>
        <v/>
      </c>
      <c r="CI22" s="309" t="str">
        <f t="shared" ref="CI22:CI85" si="183">IF(AND(CG22="",CH22=""),"",IF(AND(CG22="NA",CH22="NA"),"NA",SUM(CG22:CH22)))</f>
        <v/>
      </c>
      <c r="CJ22" s="116">
        <f t="shared" ref="CJ22:CJ85" si="184">IF(AND(CC22="",CF22="",CI22=""),"",IF(AND(CC22="NA",CF22="NA",CI22="NA"),"NA",SUM(CC22,CF22,CI22)))</f>
        <v>7</v>
      </c>
      <c r="CK22" s="309">
        <f>IF(details!AW22="","",details!AW22)</f>
        <v>15</v>
      </c>
      <c r="CL22" s="309">
        <f>IF(details!AX22="","",details!AX22)</f>
        <v>18</v>
      </c>
      <c r="CM22" s="116">
        <f t="shared" ref="CM22:CM85" si="185">IF(AND(CK22="",CL22=""),"",IF(AND(CK22="NA",CL22="NA"),"NA",SUM(CK22:CL22)))</f>
        <v>33</v>
      </c>
      <c r="CN22" s="117">
        <f t="shared" si="61"/>
        <v>40</v>
      </c>
      <c r="CO22" s="309" t="str">
        <f>IF(details!AY22="","",details!AY22)</f>
        <v/>
      </c>
      <c r="CP22" s="309" t="str">
        <f>IF(details!AZ22="","",details!AZ22)</f>
        <v/>
      </c>
      <c r="CQ22" s="312" t="str">
        <f t="shared" ref="CQ22:CQ85" si="186">IF(AND(CO22="",CP22=""),"",IF(OR(CO22="AB",CP22="AB"),"AB",IF(OR(CO22="ML",CP22="ML"),"ML",SUM(CO22:CP22))))</f>
        <v/>
      </c>
      <c r="CR22" s="114" t="str">
        <f t="shared" ref="CR22:CR85" si="187">IF(CQ22="","",SUM(CN22,CQ22))</f>
        <v/>
      </c>
      <c r="CS22" s="118" t="str">
        <f t="shared" ref="CS22:CS85" si="188">IF(OR(CR22="",CU22=""),"",ROUNDUP(CR22/CU22*100,0))</f>
        <v/>
      </c>
      <c r="CT22" s="313" t="str">
        <f t="shared" ref="CT22:CT85" si="189">IF(CS22="","",IF(CQ22="ab",CQ22,IF(CQ22="ML",CQ22,IF(CS22&gt;85,"A",IF(CS22&gt;70,"B",IF(CS22&gt;50,"C",IF(CS22&gt;30,"D","E")))))))</f>
        <v/>
      </c>
      <c r="CU22" s="119">
        <f t="shared" si="3"/>
        <v>200</v>
      </c>
      <c r="CV22" s="119">
        <f t="shared" ref="CV22:CV85" si="190">COUNTIF(CC22,"NA")*10+COUNTIF(CF22,"NA")*10+COUNTIF(CI22,"NA")*10+(COUNTIF(CM22,"NA")*70)</f>
        <v>0</v>
      </c>
      <c r="CW22" s="309" t="str">
        <f>IF(details!BA22="","",details!BA22)</f>
        <v/>
      </c>
      <c r="CX22" s="309" t="str">
        <f>IF(details!BB22="","",details!BB22)</f>
        <v/>
      </c>
      <c r="CY22" s="309" t="str">
        <f t="shared" ref="CY22:CY85" si="191">IF(AND(CW22="",CX22=""),"",IF(AND(CW22="NA",CX22="NA"),"NA",SUM(CW22:CX22)))</f>
        <v/>
      </c>
      <c r="CZ22" s="309">
        <f>IF(details!BC22="","",details!BC22)</f>
        <v>0</v>
      </c>
      <c r="DA22" s="309">
        <f>IF(details!BD22="","",details!BD22)</f>
        <v>5</v>
      </c>
      <c r="DB22" s="309">
        <f t="shared" ref="DB22:DB85" si="192">IF(AND(CZ22="",DA22=""),"",IF(AND(CZ22="NA",DA22="NA"),"NA",SUM(CZ22:DA22)))</f>
        <v>5</v>
      </c>
      <c r="DC22" s="309" t="str">
        <f>IF(details!BE22="","",details!BE22)</f>
        <v/>
      </c>
      <c r="DD22" s="309" t="str">
        <f>IF(details!BF22="","",details!BF22)</f>
        <v/>
      </c>
      <c r="DE22" s="309" t="str">
        <f t="shared" ref="DE22:DE85" si="193">IF(AND(DC22="",DD22=""),"",IF(AND(DC22="NA",DD22="NA"),"NA",SUM(DC22:DD22)))</f>
        <v/>
      </c>
      <c r="DF22" s="116">
        <f t="shared" ref="DF22:DF85" si="194">IF(AND(CY22="",DB22="",DE22=""),"",IF(AND(CY22="NA",DB22="NA",DE22="NA"),"NA",SUM(CY22,DB22,DE22)))</f>
        <v>5</v>
      </c>
      <c r="DG22" s="309">
        <f>IF(details!BG22="","",details!BG22)</f>
        <v>25</v>
      </c>
      <c r="DH22" s="309">
        <f>IF(details!BH22="","",details!BH22)</f>
        <v>15</v>
      </c>
      <c r="DI22" s="116">
        <f t="shared" ref="DI22:DI85" si="195">IF(AND(DG22="",DH22=""),"",IF(AND(DG22="NA",DH22="NA"),"NA",SUM(DG22:DH22)))</f>
        <v>40</v>
      </c>
      <c r="DJ22" s="117">
        <f t="shared" si="72"/>
        <v>45</v>
      </c>
      <c r="DK22" s="309" t="str">
        <f>IF(details!BI22="","",details!BI22)</f>
        <v/>
      </c>
      <c r="DL22" s="309" t="str">
        <f>IF(details!BJ22="","",details!BJ22)</f>
        <v/>
      </c>
      <c r="DM22" s="312" t="str">
        <f t="shared" ref="DM22:DM85" si="196">IF(AND(DK22="",DL22=""),"",IF(OR(DK22="AB",DL22="AB"),"AB",IF(OR(DK22="ML",DL22="ML"),"ML",SUM(DK22:DL22))))</f>
        <v/>
      </c>
      <c r="DN22" s="114" t="str">
        <f t="shared" ref="DN22:DN85" si="197">IF(DM22="","",SUM(DJ22,DM22))</f>
        <v/>
      </c>
      <c r="DO22" s="118" t="str">
        <f t="shared" ref="DO22:DO85" si="198">IF(OR(DN22="",DQ22=""),"",ROUNDUP(DN22/DQ22*100,0))</f>
        <v/>
      </c>
      <c r="DP22" s="313" t="str">
        <f t="shared" ref="DP22:DP85" si="199">IF(DO22="","",IF(DM22="ab",DM22,IF(DM22="ML",DM22,IF(DO22&gt;85,"A",IF(DO22&gt;70,"B",IF(DO22&gt;50,"C",IF(DO22&gt;30,"D","E")))))))</f>
        <v/>
      </c>
      <c r="DQ22" s="119">
        <f t="shared" si="4"/>
        <v>200</v>
      </c>
      <c r="DR22" s="119">
        <f t="shared" ref="DR22:DR85" si="200">COUNTIF(CY22,"NA")*10+COUNTIF(DB22,"NA")*10+COUNTIF(DE22,"NA")*10+(COUNTIF(DI22,"NA")*70)</f>
        <v>0</v>
      </c>
      <c r="DS22" s="309">
        <f>IF(details!BK22="","",details!BK22)</f>
        <v>4</v>
      </c>
      <c r="DT22" s="309">
        <f>IF(details!BL22="","",details!BL22)</f>
        <v>5</v>
      </c>
      <c r="DU22" s="309">
        <f t="shared" ref="DU22:DU85" si="201">IF(AND(DS22="",DT22=""),"",IF(AND(DS22="NA",DT22="NA"),"NA",SUM(DS22:DT22)))</f>
        <v>9</v>
      </c>
      <c r="DV22" s="309">
        <f>IF(details!BM22="","",details!BM22)</f>
        <v>2</v>
      </c>
      <c r="DW22" s="309">
        <f>IF(details!BN22="","",details!BN22)</f>
        <v>5</v>
      </c>
      <c r="DX22" s="309">
        <f t="shared" ref="DX22:DX85" si="202">IF(AND(DV22="",DW22=""),"",IF(AND(DV22="NA",DW22="NA"),"NA",SUM(DV22:DW22)))</f>
        <v>7</v>
      </c>
      <c r="DY22" s="309" t="str">
        <f>IF(details!BO22="","",details!BO22)</f>
        <v/>
      </c>
      <c r="DZ22" s="309" t="str">
        <f>IF(details!BP22="","",details!BP22)</f>
        <v/>
      </c>
      <c r="EA22" s="309" t="str">
        <f t="shared" ref="EA22:EA85" si="203">IF(AND(DY22="",DZ22=""),"",IF(AND(DY22="NA",DZ22="NA"),"NA",SUM(DY22:DZ22)))</f>
        <v/>
      </c>
      <c r="EB22" s="116">
        <f t="shared" ref="EB22:EB85" si="204">IF(AND(DU22="",DX22="",EA22=""),"",IF(AND(DU22="NA",DX22="NA",EA22="NA"),"NA",SUM(DU22,DX22,EA22)))</f>
        <v>16</v>
      </c>
      <c r="EC22" s="309">
        <f>IF(details!BQ22="","",details!BQ22)</f>
        <v>40</v>
      </c>
      <c r="ED22" s="309">
        <f>IF(details!BR22="","",details!BR22)</f>
        <v>19</v>
      </c>
      <c r="EE22" s="116">
        <f t="shared" ref="EE22:EE85" si="205">IF(AND(EC22="",ED22=""),"",IF(AND(EC22="NA",ED22="NA"),"NA",SUM(EC22:ED22)))</f>
        <v>59</v>
      </c>
      <c r="EF22" s="117">
        <f t="shared" si="83"/>
        <v>75</v>
      </c>
      <c r="EG22" s="309" t="str">
        <f>IF(details!BS22="","",details!BS22)</f>
        <v/>
      </c>
      <c r="EH22" s="309" t="str">
        <f>IF(details!BT22="","",details!BT22)</f>
        <v/>
      </c>
      <c r="EI22" s="312" t="str">
        <f t="shared" ref="EI22:EI85" si="206">IF(AND(EG22="",EH22=""),"",IF(OR(EG22="AB",EH22="AB"),"AB",IF(OR(EG22="ML",EH22="ML"),"ML",SUM(EG22:EH22))))</f>
        <v/>
      </c>
      <c r="EJ22" s="114" t="str">
        <f t="shared" ref="EJ22:EJ85" si="207">IF(EI22="","",SUM(EF22,EI22))</f>
        <v/>
      </c>
      <c r="EK22" s="118" t="str">
        <f t="shared" ref="EK22:EK85" si="208">IF(OR(EJ22="",EM22=""),"",ROUNDUP(EJ22/EM22*100,0))</f>
        <v/>
      </c>
      <c r="EL22" s="313" t="str">
        <f t="shared" ref="EL22:EL85" si="209">IF(EK22="","",IF(EI22="ab",EI22,IF(EI22="ML",EI22,IF(EK22&gt;85,"A",IF(EK22&gt;70,"B",IF(EK22&gt;50,"C",IF(EK22&gt;30,"D","E")))))))</f>
        <v/>
      </c>
      <c r="EM22" s="119">
        <f t="shared" si="5"/>
        <v>200</v>
      </c>
      <c r="EN22" s="119">
        <f t="shared" ref="EN22:EN85" si="210">COUNTIF(DU22,"NA")*10+COUNTIF(DX22,"NA")*10+COUNTIF(EA22,"NA")*10+(COUNTIF(EE22,"NA")*70)</f>
        <v>0</v>
      </c>
      <c r="EO22" s="309" t="str">
        <f>IF(details!BU22="","",details!BU22)</f>
        <v/>
      </c>
      <c r="EP22" s="309" t="str">
        <f>IF(details!BV22="","",details!BV22)</f>
        <v/>
      </c>
      <c r="EQ22" s="309" t="str">
        <f>IF(details!BW22="","",details!BW22)</f>
        <v/>
      </c>
      <c r="ER22" s="309" t="str">
        <f>IF(details!BX22="","",details!BX22)</f>
        <v/>
      </c>
      <c r="ES22" s="309" t="str">
        <f>IF(details!BY22="","",details!BY22)</f>
        <v/>
      </c>
      <c r="ET22" s="313" t="str">
        <f t="shared" si="89"/>
        <v/>
      </c>
      <c r="EU22" s="313" t="str">
        <f t="shared" si="90"/>
        <v/>
      </c>
      <c r="EV22" s="313" t="str">
        <f t="shared" ref="EV22:EV85" si="211">IF(EU22="","",IF(EU22&gt;85,"A",IF(EU22&gt;70,"B",IF(EU22&gt;50,"C",IF(EU22&gt;30,"D","E")))))</f>
        <v/>
      </c>
      <c r="EW22" s="119">
        <f t="shared" si="7"/>
        <v>100</v>
      </c>
      <c r="EX22" s="119">
        <f t="shared" ref="EX22:EX85" si="212">COUNTIF(EO22:ER22,"NA")*20</f>
        <v>0</v>
      </c>
      <c r="EY22" s="309" t="str">
        <f>IF(details!BZ22="","",details!BZ22)</f>
        <v/>
      </c>
      <c r="EZ22" s="309" t="str">
        <f>IF(details!CA22="","",details!CA22)</f>
        <v/>
      </c>
      <c r="FA22" s="309" t="str">
        <f>IF(details!CB22="","",details!CB22)</f>
        <v/>
      </c>
      <c r="FB22" s="309" t="str">
        <f>IF(details!CC22="","",details!CC22)</f>
        <v/>
      </c>
      <c r="FC22" s="309" t="str">
        <f>IF(details!CD22="","",details!CD22)</f>
        <v/>
      </c>
      <c r="FD22" s="313" t="str">
        <f t="shared" si="93"/>
        <v/>
      </c>
      <c r="FE22" s="313" t="str">
        <f t="shared" si="94"/>
        <v/>
      </c>
      <c r="FF22" s="313" t="str">
        <f t="shared" ref="FF22:FF85" si="213">IF(FE22="","",IF(FE22&gt;85,"A",IF(FE22&gt;70,"B",IF(FE22&gt;50,"C",IF(FE22&gt;30,"D","E")))))</f>
        <v/>
      </c>
      <c r="FG22" s="119">
        <f t="shared" si="10"/>
        <v>100</v>
      </c>
      <c r="FH22" s="119">
        <f t="shared" ref="FH22:FH85" si="214">COUNTIF(EY22:FB22,"NA")*20</f>
        <v>0</v>
      </c>
      <c r="FI22" s="309" t="str">
        <f>IF(details!CE22="","",details!CE22)</f>
        <v/>
      </c>
      <c r="FJ22" s="309" t="str">
        <f>IF(details!CF22="","",details!CF22)</f>
        <v/>
      </c>
      <c r="FK22" s="309" t="str">
        <f>IF(details!CG22="","",details!CG22)</f>
        <v/>
      </c>
      <c r="FL22" s="309" t="str">
        <f>IF(details!CH22="","",details!CH22)</f>
        <v/>
      </c>
      <c r="FM22" s="309" t="str">
        <f>IF(details!CI22="","",details!CI22)</f>
        <v/>
      </c>
      <c r="FN22" s="313" t="str">
        <f t="shared" si="97"/>
        <v/>
      </c>
      <c r="FO22" s="313" t="str">
        <f t="shared" si="98"/>
        <v/>
      </c>
      <c r="FP22" s="313" t="str">
        <f t="shared" ref="FP22:FP85" si="215">IF(FO22="","",IF(FO22&gt;85,"A",IF(FO22&gt;70,"B",IF(FO22&gt;50,"C",IF(FO22&gt;30,"D","E")))))</f>
        <v/>
      </c>
      <c r="FQ22" s="119">
        <f t="shared" si="13"/>
        <v>100</v>
      </c>
      <c r="FR22" s="270">
        <f t="shared" ref="FR22:FR85" si="216">COUNTIF(FI22:FL22,"NA")*20</f>
        <v>0</v>
      </c>
      <c r="FS22" s="277">
        <f t="shared" ref="FS22:FS85" si="217">AF22</f>
        <v>200</v>
      </c>
      <c r="FT22" s="306" t="str">
        <f t="shared" ref="FT22:FT85" si="218">AC22</f>
        <v/>
      </c>
      <c r="FU22" s="306" t="str">
        <f t="shared" ref="FU22:FU85" si="219">AE22</f>
        <v/>
      </c>
      <c r="FV22" s="306">
        <f t="shared" ref="FV22:FV85" si="220">BB22</f>
        <v>200</v>
      </c>
      <c r="FW22" s="306" t="str">
        <f t="shared" ref="FW22:FW85" si="221">AY22</f>
        <v/>
      </c>
      <c r="FX22" s="306" t="str">
        <f t="shared" ref="FX22:FX85" si="222">BA22</f>
        <v/>
      </c>
      <c r="FY22" s="306">
        <f t="shared" ref="FY22:FY85" si="223">BY22</f>
        <v>200</v>
      </c>
      <c r="FZ22" s="120" t="str">
        <f t="shared" ref="FZ22:FZ85" si="224">BV22</f>
        <v/>
      </c>
      <c r="GA22" s="120" t="str">
        <f t="shared" ref="GA22:GA85" si="225">BX22</f>
        <v/>
      </c>
      <c r="GB22" s="306" t="str">
        <f t="shared" si="110"/>
        <v/>
      </c>
      <c r="GC22" s="306" t="str">
        <f t="shared" ref="GC22:GC85" si="226">IF($BD22="u",GA22,"")</f>
        <v/>
      </c>
      <c r="GD22" s="306" t="str">
        <f t="shared" ref="GD22:GD85" si="227">IF($BD22="g",GA22,"")</f>
        <v/>
      </c>
      <c r="GE22" s="306" t="str">
        <f t="shared" ref="GE22:GE85" si="228">IF($BD22="p",GA22,"")</f>
        <v/>
      </c>
      <c r="GF22" s="306" t="str">
        <f t="shared" ref="GF22:GF85" si="229">IF($BD22="sd",GA22,"")</f>
        <v/>
      </c>
      <c r="GG22" s="306">
        <f t="shared" ref="GG22:GG85" si="230">CU22</f>
        <v>200</v>
      </c>
      <c r="GH22" s="306" t="str">
        <f t="shared" ref="GH22:GH85" si="231">CR22</f>
        <v/>
      </c>
      <c r="GI22" s="306" t="str">
        <f t="shared" ref="GI22:GI85" si="232">CT22</f>
        <v/>
      </c>
      <c r="GJ22" s="306">
        <f t="shared" ref="GJ22:GJ85" si="233">DQ22</f>
        <v>200</v>
      </c>
      <c r="GK22" s="306" t="str">
        <f t="shared" ref="GK22:GK85" si="234">DN22</f>
        <v/>
      </c>
      <c r="GL22" s="306" t="str">
        <f t="shared" ref="GL22:GL85" si="235">DP22</f>
        <v/>
      </c>
      <c r="GM22" s="306">
        <f t="shared" ref="GM22:GM85" si="236">EM22</f>
        <v>200</v>
      </c>
      <c r="GN22" s="306" t="str">
        <f t="shared" ref="GN22:GN85" si="237">EJ22</f>
        <v/>
      </c>
      <c r="GO22" s="306" t="str">
        <f t="shared" ref="GO22:GO85" si="238">EL22</f>
        <v/>
      </c>
      <c r="GP22" s="306">
        <f t="shared" ref="GP22:GP85" si="239">EW22</f>
        <v>100</v>
      </c>
      <c r="GQ22" s="306" t="str">
        <f t="shared" ref="GQ22:GQ85" si="240">ET22</f>
        <v/>
      </c>
      <c r="GR22" s="306" t="str">
        <f t="shared" ref="GR22:GR85" si="241">EV22</f>
        <v/>
      </c>
      <c r="GS22" s="121">
        <f t="shared" ref="GS22:GS85" si="242">FG22</f>
        <v>100</v>
      </c>
      <c r="GT22" s="121" t="str">
        <f t="shared" ref="GT22:GT85" si="243">FD22</f>
        <v/>
      </c>
      <c r="GU22" s="121" t="str">
        <f t="shared" ref="GU22:GU85" si="244">FF22</f>
        <v/>
      </c>
      <c r="GV22" s="121">
        <f t="shared" ref="GV22:GV85" si="245">FQ22</f>
        <v>100</v>
      </c>
      <c r="GW22" s="121" t="str">
        <f t="shared" ref="GW22:GW85" si="246">FN22</f>
        <v/>
      </c>
      <c r="GX22" s="121" t="str">
        <f t="shared" ref="GX22:GX85" si="247">FP22</f>
        <v/>
      </c>
      <c r="GY22" s="269">
        <f t="shared" ref="GY22:GY85" si="248">COUNTIF(FU22:GX22,"AB")</f>
        <v>0</v>
      </c>
      <c r="GZ22" s="269">
        <f t="shared" ref="GZ22:GZ85" si="249">COUNTIF(FU22:GX22,"ML")</f>
        <v>0</v>
      </c>
      <c r="HA22" s="269">
        <f t="shared" ref="HA22:HA85" si="250">COUNTBLANK(FS22:GX22)</f>
        <v>23</v>
      </c>
      <c r="HB22" s="269">
        <f t="shared" ref="HB22:HB85" si="251">COUNTIF(FU22:GX22,"E")</f>
        <v>0</v>
      </c>
      <c r="HC22" s="310" t="str">
        <f t="shared" si="15"/>
        <v/>
      </c>
      <c r="HD22" s="278">
        <f t="shared" ref="HD22:HD85" si="252">IF(OR(FS22="",FV22="",FY22="",GG22="",GJ22="",GM22=""),"",SUM(FS22,FV22,FY22,GG22,GJ22,GM22))</f>
        <v>1200</v>
      </c>
      <c r="HE22" s="278" t="str">
        <f t="shared" ref="HE22:HE85" si="253">IF(OR(FT22="",FW22="",FZ22="",GH22="",GK22="",GN22=""),"",SUM(FT22,FW22,FZ22,GH22,GK22,GN22))</f>
        <v/>
      </c>
      <c r="HF22" s="279" t="str">
        <f t="shared" ref="HF22:HF85" si="254">IF(OR(HE22="",HD22=""),"",HE22/HD22*100)</f>
        <v/>
      </c>
      <c r="HG22" s="297" t="str">
        <f t="shared" ref="HG22:HG85" si="255">IF(HC22="mRrh.kZ",HF22,"")</f>
        <v/>
      </c>
      <c r="HH22" s="298" t="str">
        <f t="shared" si="141"/>
        <v/>
      </c>
      <c r="HI22" s="114" t="str">
        <f t="shared" si="142"/>
        <v/>
      </c>
      <c r="HJ22" s="274" t="str">
        <f>details!EH22</f>
        <v/>
      </c>
      <c r="HK22" s="195" t="str">
        <f>details!EI22</f>
        <v/>
      </c>
      <c r="HL22" s="304" t="str">
        <f t="shared" ref="HL22:HL85" si="256">IF(OR(HJ22="",HK22=""),"",HK22/HJ22*100)</f>
        <v/>
      </c>
      <c r="HM22" s="201" t="str">
        <f>IF(details!CJ22="","",details!CJ22)</f>
        <v/>
      </c>
      <c r="HR22" s="501" t="str">
        <f>'result aggregate'!O110</f>
        <v>mRrh.kZ Nk= la[;k</v>
      </c>
      <c r="HS22" s="171">
        <f>'result aggregate'!P110</f>
        <v>0</v>
      </c>
      <c r="HT22" s="171">
        <f>'result aggregate'!Q110</f>
        <v>0</v>
      </c>
      <c r="HU22" s="171">
        <f>'result aggregate'!R110</f>
        <v>0</v>
      </c>
      <c r="HV22" s="171">
        <f>'result aggregate'!S110</f>
        <v>0</v>
      </c>
      <c r="HW22" s="171">
        <f>'result aggregate'!T110</f>
        <v>0</v>
      </c>
      <c r="HX22" s="171">
        <f>'result aggregate'!U110</f>
        <v>0</v>
      </c>
      <c r="HY22" s="171">
        <f>'result aggregate'!V110</f>
        <v>0</v>
      </c>
      <c r="HZ22" s="171">
        <f>'result aggregate'!W110</f>
        <v>0</v>
      </c>
      <c r="IA22" s="171">
        <f>'result aggregate'!X110</f>
        <v>0</v>
      </c>
      <c r="IB22" s="171">
        <f>'result aggregate'!Y110</f>
        <v>0</v>
      </c>
      <c r="IC22" s="171">
        <f>'result aggregate'!Z110</f>
        <v>0</v>
      </c>
      <c r="ID22" s="171">
        <f>'result aggregate'!AA110</f>
        <v>0</v>
      </c>
      <c r="IE22" s="502">
        <f>'result aggregate'!AB110</f>
        <v>0</v>
      </c>
      <c r="IP22" s="165"/>
      <c r="IQ22" s="152"/>
      <c r="IS22" s="152"/>
      <c r="IT22" s="152"/>
      <c r="IU22" s="2"/>
      <c r="IV22" s="152"/>
      <c r="IW22" s="152"/>
      <c r="IX22" s="2"/>
      <c r="IY22" s="152"/>
      <c r="IZ22" s="152"/>
      <c r="JA22" s="2"/>
      <c r="JB22" s="152"/>
    </row>
    <row r="23" spans="1:262" s="20" customFormat="1" ht="14.1" customHeight="1">
      <c r="A23" s="199">
        <f>IF(details!A23="","",details!A23)</f>
        <v>17</v>
      </c>
      <c r="B23" s="309" t="str">
        <f>IF(details!B23="","",details!B23)</f>
        <v>SC</v>
      </c>
      <c r="C23" s="309" t="str">
        <f>IF(details!C23="","",details!C23)</f>
        <v>B</v>
      </c>
      <c r="D23" s="114">
        <f>IF(details!D23="","",details!D23)</f>
        <v>667</v>
      </c>
      <c r="E23" s="114" t="str">
        <f>IF(details!E23="","",details!E23)</f>
        <v/>
      </c>
      <c r="F23" s="309">
        <f>IF(details!F23="","",details!F23)</f>
        <v>2176</v>
      </c>
      <c r="G23" s="509">
        <f>IF(details!G23="","",details!G23)</f>
        <v>39268</v>
      </c>
      <c r="H23" s="188" t="str">
        <f>IF(details!CK23="","",details!CK23)</f>
        <v>ikap tqykbZ] nks gtkj lkr</v>
      </c>
      <c r="I23" s="115" t="str">
        <f>IF(details!I23="","",details!I23)</f>
        <v>eksfgr dqekj</v>
      </c>
      <c r="J23" s="115" t="str">
        <f>IF(details!J23="","",details!J23)</f>
        <v>Jh leUnj</v>
      </c>
      <c r="K23" s="115" t="str">
        <f>IF(details!K23="","",details!K23)</f>
        <v>Jhefr deys'k</v>
      </c>
      <c r="L23" s="309">
        <f>IF(details!L23="","",details!L23)</f>
        <v>3</v>
      </c>
      <c r="M23" s="309">
        <f>IF(details!M23="","",details!M23)</f>
        <v>5</v>
      </c>
      <c r="N23" s="309">
        <f t="shared" si="151"/>
        <v>8</v>
      </c>
      <c r="O23" s="309">
        <f>IF(details!N23="","",details!N23)</f>
        <v>3</v>
      </c>
      <c r="P23" s="309">
        <f>IF(details!O23="","",details!O23)</f>
        <v>5</v>
      </c>
      <c r="Q23" s="309">
        <f t="shared" si="152"/>
        <v>8</v>
      </c>
      <c r="R23" s="309" t="str">
        <f>IF(details!P23="","",details!P23)</f>
        <v/>
      </c>
      <c r="S23" s="309" t="str">
        <f>IF(details!Q23="","",details!Q23)</f>
        <v/>
      </c>
      <c r="T23" s="309" t="str">
        <f t="shared" si="153"/>
        <v/>
      </c>
      <c r="U23" s="116">
        <f t="shared" si="154"/>
        <v>16</v>
      </c>
      <c r="V23" s="309" t="str">
        <f>IF(details!R23="","",details!R23)</f>
        <v/>
      </c>
      <c r="W23" s="309" t="str">
        <f>IF(details!S23="","",details!S23)</f>
        <v/>
      </c>
      <c r="X23" s="116" t="str">
        <f t="shared" si="155"/>
        <v/>
      </c>
      <c r="Y23" s="117" t="str">
        <f t="shared" si="28"/>
        <v/>
      </c>
      <c r="Z23" s="309" t="str">
        <f>IF(details!T23="","",details!T23)</f>
        <v/>
      </c>
      <c r="AA23" s="309" t="str">
        <f>IF(details!U23="","",details!U23)</f>
        <v/>
      </c>
      <c r="AB23" s="312" t="str">
        <f t="shared" si="156"/>
        <v/>
      </c>
      <c r="AC23" s="114" t="str">
        <f t="shared" si="157"/>
        <v/>
      </c>
      <c r="AD23" s="118" t="str">
        <f t="shared" si="158"/>
        <v/>
      </c>
      <c r="AE23" s="313" t="str">
        <f t="shared" si="159"/>
        <v/>
      </c>
      <c r="AF23" s="119">
        <f t="shared" si="0"/>
        <v>200</v>
      </c>
      <c r="AG23" s="119">
        <f t="shared" si="160"/>
        <v>0</v>
      </c>
      <c r="AH23" s="309">
        <f>IF(details!V23="","",details!V23)</f>
        <v>5</v>
      </c>
      <c r="AI23" s="309">
        <f>IF(details!W23="","",details!W23)</f>
        <v>5</v>
      </c>
      <c r="AJ23" s="309">
        <f t="shared" si="161"/>
        <v>10</v>
      </c>
      <c r="AK23" s="309">
        <f>IF(details!X23="","",details!X23)</f>
        <v>3</v>
      </c>
      <c r="AL23" s="309">
        <f>IF(details!Y23="","",details!Y23)</f>
        <v>5</v>
      </c>
      <c r="AM23" s="309">
        <f t="shared" si="162"/>
        <v>8</v>
      </c>
      <c r="AN23" s="309" t="str">
        <f>IF(details!Z23="","",details!Z23)</f>
        <v/>
      </c>
      <c r="AO23" s="309" t="str">
        <f>IF(details!AA23="","",details!AA23)</f>
        <v/>
      </c>
      <c r="AP23" s="309" t="str">
        <f t="shared" si="163"/>
        <v/>
      </c>
      <c r="AQ23" s="116">
        <f t="shared" si="164"/>
        <v>18</v>
      </c>
      <c r="AR23" s="309">
        <f>IF(details!AB23="","",details!AB23)</f>
        <v>44</v>
      </c>
      <c r="AS23" s="309">
        <f>IF(details!AC23="","",details!AC23)</f>
        <v>20</v>
      </c>
      <c r="AT23" s="116">
        <f t="shared" si="165"/>
        <v>64</v>
      </c>
      <c r="AU23" s="117">
        <f t="shared" si="39"/>
        <v>82</v>
      </c>
      <c r="AV23" s="309" t="str">
        <f>IF(details!AD23="","",details!AD23)</f>
        <v/>
      </c>
      <c r="AW23" s="309" t="str">
        <f>IF(details!AE23="","",details!AE23)</f>
        <v/>
      </c>
      <c r="AX23" s="312" t="str">
        <f t="shared" si="166"/>
        <v/>
      </c>
      <c r="AY23" s="114" t="str">
        <f t="shared" si="167"/>
        <v/>
      </c>
      <c r="AZ23" s="118" t="str">
        <f t="shared" si="168"/>
        <v/>
      </c>
      <c r="BA23" s="313" t="str">
        <f t="shared" si="169"/>
        <v/>
      </c>
      <c r="BB23" s="119">
        <f t="shared" si="1"/>
        <v>200</v>
      </c>
      <c r="BC23" s="119">
        <f t="shared" si="170"/>
        <v>0</v>
      </c>
      <c r="BD23" s="101" t="str">
        <f>IF(D23="","",details!AF23)</f>
        <v>s</v>
      </c>
      <c r="BE23" s="309">
        <f>IF(details!AG23="","",details!AG23)</f>
        <v>5</v>
      </c>
      <c r="BF23" s="309">
        <f>IF(details!AH23="","",details!AH23)</f>
        <v>5</v>
      </c>
      <c r="BG23" s="309">
        <f t="shared" si="171"/>
        <v>10</v>
      </c>
      <c r="BH23" s="309">
        <f>IF(details!AI23="","",details!AI23)</f>
        <v>2</v>
      </c>
      <c r="BI23" s="309">
        <f>IF(details!AJ23="","",details!AJ23)</f>
        <v>5</v>
      </c>
      <c r="BJ23" s="309">
        <f t="shared" si="172"/>
        <v>7</v>
      </c>
      <c r="BK23" s="309" t="str">
        <f>IF(details!AK23="","",details!AK23)</f>
        <v/>
      </c>
      <c r="BL23" s="309" t="str">
        <f>IF(details!AL23="","",details!AL23)</f>
        <v/>
      </c>
      <c r="BM23" s="309" t="str">
        <f t="shared" si="173"/>
        <v/>
      </c>
      <c r="BN23" s="116">
        <f t="shared" si="174"/>
        <v>17</v>
      </c>
      <c r="BO23" s="309" t="str">
        <f>IF(details!AM23="","",details!AM23)</f>
        <v/>
      </c>
      <c r="BP23" s="309" t="str">
        <f>IF(details!AN23="","",details!AN23)</f>
        <v/>
      </c>
      <c r="BQ23" s="116" t="str">
        <f t="shared" si="175"/>
        <v/>
      </c>
      <c r="BR23" s="117" t="str">
        <f t="shared" si="50"/>
        <v/>
      </c>
      <c r="BS23" s="309" t="str">
        <f>IF(details!AO23="","",details!AO23)</f>
        <v/>
      </c>
      <c r="BT23" s="309" t="str">
        <f>IF(details!AP23="","",details!AP23)</f>
        <v/>
      </c>
      <c r="BU23" s="312" t="str">
        <f t="shared" si="176"/>
        <v/>
      </c>
      <c r="BV23" s="114" t="str">
        <f t="shared" si="177"/>
        <v/>
      </c>
      <c r="BW23" s="118" t="str">
        <f t="shared" si="178"/>
        <v/>
      </c>
      <c r="BX23" s="313" t="str">
        <f t="shared" si="179"/>
        <v/>
      </c>
      <c r="BY23" s="119">
        <f t="shared" si="2"/>
        <v>200</v>
      </c>
      <c r="BZ23" s="119">
        <f t="shared" si="180"/>
        <v>0</v>
      </c>
      <c r="CA23" s="309">
        <f>IF(details!AQ23="","",details!AQ23)</f>
        <v>3</v>
      </c>
      <c r="CB23" s="309">
        <f>IF(details!AR23="","",details!AR23)</f>
        <v>5</v>
      </c>
      <c r="CC23" s="309">
        <f t="shared" si="181"/>
        <v>8</v>
      </c>
      <c r="CD23" s="309" t="str">
        <f>IF(details!AS23="","",details!AS23)</f>
        <v/>
      </c>
      <c r="CE23" s="309" t="str">
        <f>IF(details!AT23="","",details!AT23)</f>
        <v/>
      </c>
      <c r="CF23" s="309" t="str">
        <f t="shared" si="182"/>
        <v/>
      </c>
      <c r="CG23" s="309" t="str">
        <f>IF(details!AU23="","",details!AU23)</f>
        <v/>
      </c>
      <c r="CH23" s="309" t="str">
        <f>IF(details!AV23="","",details!AV23)</f>
        <v/>
      </c>
      <c r="CI23" s="309" t="str">
        <f t="shared" si="183"/>
        <v/>
      </c>
      <c r="CJ23" s="116">
        <f t="shared" si="184"/>
        <v>8</v>
      </c>
      <c r="CK23" s="309">
        <f>IF(details!AW23="","",details!AW23)</f>
        <v>22</v>
      </c>
      <c r="CL23" s="309">
        <f>IF(details!AX23="","",details!AX23)</f>
        <v>16</v>
      </c>
      <c r="CM23" s="116">
        <f t="shared" si="185"/>
        <v>38</v>
      </c>
      <c r="CN23" s="117">
        <f t="shared" si="61"/>
        <v>46</v>
      </c>
      <c r="CO23" s="309" t="str">
        <f>IF(details!AY23="","",details!AY23)</f>
        <v/>
      </c>
      <c r="CP23" s="309" t="str">
        <f>IF(details!AZ23="","",details!AZ23)</f>
        <v/>
      </c>
      <c r="CQ23" s="312" t="str">
        <f t="shared" si="186"/>
        <v/>
      </c>
      <c r="CR23" s="114" t="str">
        <f t="shared" si="187"/>
        <v/>
      </c>
      <c r="CS23" s="118" t="str">
        <f t="shared" si="188"/>
        <v/>
      </c>
      <c r="CT23" s="313" t="str">
        <f t="shared" si="189"/>
        <v/>
      </c>
      <c r="CU23" s="119">
        <f t="shared" si="3"/>
        <v>200</v>
      </c>
      <c r="CV23" s="119">
        <f t="shared" si="190"/>
        <v>0</v>
      </c>
      <c r="CW23" s="309" t="str">
        <f>IF(details!BA23="","",details!BA23)</f>
        <v/>
      </c>
      <c r="CX23" s="309" t="str">
        <f>IF(details!BB23="","",details!BB23)</f>
        <v/>
      </c>
      <c r="CY23" s="309" t="str">
        <f t="shared" si="191"/>
        <v/>
      </c>
      <c r="CZ23" s="309">
        <f>IF(details!BC23="","",details!BC23)</f>
        <v>0</v>
      </c>
      <c r="DA23" s="309">
        <f>IF(details!BD23="","",details!BD23)</f>
        <v>5</v>
      </c>
      <c r="DB23" s="309">
        <f t="shared" si="192"/>
        <v>5</v>
      </c>
      <c r="DC23" s="309" t="str">
        <f>IF(details!BE23="","",details!BE23)</f>
        <v/>
      </c>
      <c r="DD23" s="309" t="str">
        <f>IF(details!BF23="","",details!BF23)</f>
        <v/>
      </c>
      <c r="DE23" s="309" t="str">
        <f t="shared" si="193"/>
        <v/>
      </c>
      <c r="DF23" s="116">
        <f t="shared" si="194"/>
        <v>5</v>
      </c>
      <c r="DG23" s="309">
        <f>IF(details!BG23="","",details!BG23)</f>
        <v>42</v>
      </c>
      <c r="DH23" s="309">
        <f>IF(details!BH23="","",details!BH23)</f>
        <v>20</v>
      </c>
      <c r="DI23" s="116">
        <f t="shared" si="195"/>
        <v>62</v>
      </c>
      <c r="DJ23" s="117">
        <f t="shared" si="72"/>
        <v>67</v>
      </c>
      <c r="DK23" s="309" t="str">
        <f>IF(details!BI23="","",details!BI23)</f>
        <v/>
      </c>
      <c r="DL23" s="309" t="str">
        <f>IF(details!BJ23="","",details!BJ23)</f>
        <v/>
      </c>
      <c r="DM23" s="312" t="str">
        <f t="shared" si="196"/>
        <v/>
      </c>
      <c r="DN23" s="114" t="str">
        <f t="shared" si="197"/>
        <v/>
      </c>
      <c r="DO23" s="118" t="str">
        <f t="shared" si="198"/>
        <v/>
      </c>
      <c r="DP23" s="313" t="str">
        <f t="shared" si="199"/>
        <v/>
      </c>
      <c r="DQ23" s="119">
        <f t="shared" si="4"/>
        <v>200</v>
      </c>
      <c r="DR23" s="119">
        <f t="shared" si="200"/>
        <v>0</v>
      </c>
      <c r="DS23" s="309">
        <f>IF(details!BK23="","",details!BK23)</f>
        <v>4</v>
      </c>
      <c r="DT23" s="309">
        <f>IF(details!BL23="","",details!BL23)</f>
        <v>5</v>
      </c>
      <c r="DU23" s="309">
        <f t="shared" si="201"/>
        <v>9</v>
      </c>
      <c r="DV23" s="309">
        <f>IF(details!BM23="","",details!BM23)</f>
        <v>3</v>
      </c>
      <c r="DW23" s="309">
        <f>IF(details!BN23="","",details!BN23)</f>
        <v>5</v>
      </c>
      <c r="DX23" s="309">
        <f t="shared" si="202"/>
        <v>8</v>
      </c>
      <c r="DY23" s="309" t="str">
        <f>IF(details!BO23="","",details!BO23)</f>
        <v/>
      </c>
      <c r="DZ23" s="309" t="str">
        <f>IF(details!BP23="","",details!BP23)</f>
        <v/>
      </c>
      <c r="EA23" s="309" t="str">
        <f t="shared" si="203"/>
        <v/>
      </c>
      <c r="EB23" s="116">
        <f t="shared" si="204"/>
        <v>17</v>
      </c>
      <c r="EC23" s="309">
        <f>IF(details!BQ23="","",details!BQ23)</f>
        <v>47</v>
      </c>
      <c r="ED23" s="309">
        <f>IF(details!BR23="","",details!BR23)</f>
        <v>20</v>
      </c>
      <c r="EE23" s="116">
        <f t="shared" si="205"/>
        <v>67</v>
      </c>
      <c r="EF23" s="117">
        <f t="shared" si="83"/>
        <v>84</v>
      </c>
      <c r="EG23" s="309" t="str">
        <f>IF(details!BS23="","",details!BS23)</f>
        <v/>
      </c>
      <c r="EH23" s="309" t="str">
        <f>IF(details!BT23="","",details!BT23)</f>
        <v/>
      </c>
      <c r="EI23" s="312" t="str">
        <f t="shared" si="206"/>
        <v/>
      </c>
      <c r="EJ23" s="114" t="str">
        <f t="shared" si="207"/>
        <v/>
      </c>
      <c r="EK23" s="118" t="str">
        <f t="shared" si="208"/>
        <v/>
      </c>
      <c r="EL23" s="313" t="str">
        <f t="shared" si="209"/>
        <v/>
      </c>
      <c r="EM23" s="119">
        <f t="shared" si="5"/>
        <v>200</v>
      </c>
      <c r="EN23" s="119">
        <f t="shared" si="210"/>
        <v>0</v>
      </c>
      <c r="EO23" s="309" t="str">
        <f>IF(details!BU23="","",details!BU23)</f>
        <v/>
      </c>
      <c r="EP23" s="309" t="str">
        <f>IF(details!BV23="","",details!BV23)</f>
        <v/>
      </c>
      <c r="EQ23" s="309" t="str">
        <f>IF(details!BW23="","",details!BW23)</f>
        <v/>
      </c>
      <c r="ER23" s="309" t="str">
        <f>IF(details!BX23="","",details!BX23)</f>
        <v/>
      </c>
      <c r="ES23" s="309" t="str">
        <f>IF(details!BY23="","",details!BY23)</f>
        <v/>
      </c>
      <c r="ET23" s="313" t="str">
        <f t="shared" si="89"/>
        <v/>
      </c>
      <c r="EU23" s="313" t="str">
        <f t="shared" si="90"/>
        <v/>
      </c>
      <c r="EV23" s="313" t="str">
        <f t="shared" si="211"/>
        <v/>
      </c>
      <c r="EW23" s="119">
        <f t="shared" si="7"/>
        <v>100</v>
      </c>
      <c r="EX23" s="119">
        <f t="shared" si="212"/>
        <v>0</v>
      </c>
      <c r="EY23" s="309" t="str">
        <f>IF(details!BZ23="","",details!BZ23)</f>
        <v/>
      </c>
      <c r="EZ23" s="309" t="str">
        <f>IF(details!CA23="","",details!CA23)</f>
        <v/>
      </c>
      <c r="FA23" s="309" t="str">
        <f>IF(details!CB23="","",details!CB23)</f>
        <v/>
      </c>
      <c r="FB23" s="309" t="str">
        <f>IF(details!CC23="","",details!CC23)</f>
        <v/>
      </c>
      <c r="FC23" s="309" t="str">
        <f>IF(details!CD23="","",details!CD23)</f>
        <v/>
      </c>
      <c r="FD23" s="313" t="str">
        <f t="shared" si="93"/>
        <v/>
      </c>
      <c r="FE23" s="313" t="str">
        <f t="shared" si="94"/>
        <v/>
      </c>
      <c r="FF23" s="313" t="str">
        <f t="shared" si="213"/>
        <v/>
      </c>
      <c r="FG23" s="119">
        <f t="shared" si="10"/>
        <v>100</v>
      </c>
      <c r="FH23" s="119">
        <f t="shared" si="214"/>
        <v>0</v>
      </c>
      <c r="FI23" s="309" t="str">
        <f>IF(details!CE23="","",details!CE23)</f>
        <v/>
      </c>
      <c r="FJ23" s="309" t="str">
        <f>IF(details!CF23="","",details!CF23)</f>
        <v/>
      </c>
      <c r="FK23" s="309" t="str">
        <f>IF(details!CG23="","",details!CG23)</f>
        <v/>
      </c>
      <c r="FL23" s="309" t="str">
        <f>IF(details!CH23="","",details!CH23)</f>
        <v/>
      </c>
      <c r="FM23" s="309" t="str">
        <f>IF(details!CI23="","",details!CI23)</f>
        <v/>
      </c>
      <c r="FN23" s="313" t="str">
        <f t="shared" si="97"/>
        <v/>
      </c>
      <c r="FO23" s="313" t="str">
        <f t="shared" si="98"/>
        <v/>
      </c>
      <c r="FP23" s="313" t="str">
        <f t="shared" si="215"/>
        <v/>
      </c>
      <c r="FQ23" s="119">
        <f t="shared" si="13"/>
        <v>100</v>
      </c>
      <c r="FR23" s="270">
        <f t="shared" si="216"/>
        <v>0</v>
      </c>
      <c r="FS23" s="277">
        <f t="shared" si="217"/>
        <v>200</v>
      </c>
      <c r="FT23" s="306" t="str">
        <f t="shared" si="218"/>
        <v/>
      </c>
      <c r="FU23" s="306" t="str">
        <f t="shared" si="219"/>
        <v/>
      </c>
      <c r="FV23" s="306">
        <f t="shared" si="220"/>
        <v>200</v>
      </c>
      <c r="FW23" s="306" t="str">
        <f t="shared" si="221"/>
        <v/>
      </c>
      <c r="FX23" s="306" t="str">
        <f t="shared" si="222"/>
        <v/>
      </c>
      <c r="FY23" s="306">
        <f t="shared" si="223"/>
        <v>200</v>
      </c>
      <c r="FZ23" s="120" t="str">
        <f t="shared" si="224"/>
        <v/>
      </c>
      <c r="GA23" s="120" t="str">
        <f t="shared" si="225"/>
        <v/>
      </c>
      <c r="GB23" s="306" t="str">
        <f t="shared" si="110"/>
        <v/>
      </c>
      <c r="GC23" s="306" t="str">
        <f t="shared" si="226"/>
        <v/>
      </c>
      <c r="GD23" s="306" t="str">
        <f t="shared" si="227"/>
        <v/>
      </c>
      <c r="GE23" s="306" t="str">
        <f t="shared" si="228"/>
        <v/>
      </c>
      <c r="GF23" s="306" t="str">
        <f t="shared" si="229"/>
        <v/>
      </c>
      <c r="GG23" s="306">
        <f t="shared" si="230"/>
        <v>200</v>
      </c>
      <c r="GH23" s="306" t="str">
        <f t="shared" si="231"/>
        <v/>
      </c>
      <c r="GI23" s="306" t="str">
        <f t="shared" si="232"/>
        <v/>
      </c>
      <c r="GJ23" s="306">
        <f t="shared" si="233"/>
        <v>200</v>
      </c>
      <c r="GK23" s="306" t="str">
        <f t="shared" si="234"/>
        <v/>
      </c>
      <c r="GL23" s="306" t="str">
        <f t="shared" si="235"/>
        <v/>
      </c>
      <c r="GM23" s="306">
        <f t="shared" si="236"/>
        <v>200</v>
      </c>
      <c r="GN23" s="306" t="str">
        <f t="shared" si="237"/>
        <v/>
      </c>
      <c r="GO23" s="306" t="str">
        <f t="shared" si="238"/>
        <v/>
      </c>
      <c r="GP23" s="306">
        <f t="shared" si="239"/>
        <v>100</v>
      </c>
      <c r="GQ23" s="306" t="str">
        <f t="shared" si="240"/>
        <v/>
      </c>
      <c r="GR23" s="306" t="str">
        <f t="shared" si="241"/>
        <v/>
      </c>
      <c r="GS23" s="121">
        <f t="shared" si="242"/>
        <v>100</v>
      </c>
      <c r="GT23" s="121" t="str">
        <f t="shared" si="243"/>
        <v/>
      </c>
      <c r="GU23" s="121" t="str">
        <f t="shared" si="244"/>
        <v/>
      </c>
      <c r="GV23" s="121">
        <f t="shared" si="245"/>
        <v>100</v>
      </c>
      <c r="GW23" s="121" t="str">
        <f t="shared" si="246"/>
        <v/>
      </c>
      <c r="GX23" s="121" t="str">
        <f t="shared" si="247"/>
        <v/>
      </c>
      <c r="GY23" s="269">
        <f t="shared" si="248"/>
        <v>0</v>
      </c>
      <c r="GZ23" s="269">
        <f t="shared" si="249"/>
        <v>0</v>
      </c>
      <c r="HA23" s="269">
        <f t="shared" si="250"/>
        <v>23</v>
      </c>
      <c r="HB23" s="269">
        <f t="shared" si="251"/>
        <v>0</v>
      </c>
      <c r="HC23" s="310" t="str">
        <f t="shared" si="15"/>
        <v/>
      </c>
      <c r="HD23" s="278">
        <f t="shared" si="252"/>
        <v>1200</v>
      </c>
      <c r="HE23" s="278" t="str">
        <f t="shared" si="253"/>
        <v/>
      </c>
      <c r="HF23" s="279" t="str">
        <f t="shared" si="254"/>
        <v/>
      </c>
      <c r="HG23" s="297" t="str">
        <f t="shared" si="255"/>
        <v/>
      </c>
      <c r="HH23" s="298" t="str">
        <f t="shared" si="141"/>
        <v/>
      </c>
      <c r="HI23" s="114" t="str">
        <f t="shared" si="142"/>
        <v/>
      </c>
      <c r="HJ23" s="274" t="str">
        <f>details!EH23</f>
        <v/>
      </c>
      <c r="HK23" s="195" t="str">
        <f>details!EI23</f>
        <v/>
      </c>
      <c r="HL23" s="304" t="str">
        <f t="shared" si="256"/>
        <v/>
      </c>
      <c r="HM23" s="201" t="str">
        <f>IF(details!CJ23="","",details!CJ23)</f>
        <v/>
      </c>
      <c r="HR23" s="501" t="str">
        <f>'result aggregate'!O111</f>
        <v>d{kksUur</v>
      </c>
      <c r="HS23" s="171">
        <f>'result aggregate'!P111</f>
        <v>0</v>
      </c>
      <c r="HT23" s="171">
        <f>'result aggregate'!Q111</f>
        <v>0</v>
      </c>
      <c r="HU23" s="171">
        <f>'result aggregate'!R111</f>
        <v>0</v>
      </c>
      <c r="HV23" s="171">
        <f>'result aggregate'!S111</f>
        <v>0</v>
      </c>
      <c r="HW23" s="171">
        <f>'result aggregate'!T111</f>
        <v>0</v>
      </c>
      <c r="HX23" s="171">
        <f>'result aggregate'!U111</f>
        <v>0</v>
      </c>
      <c r="HY23" s="171">
        <f>'result aggregate'!V111</f>
        <v>0</v>
      </c>
      <c r="HZ23" s="171">
        <f>'result aggregate'!W111</f>
        <v>0</v>
      </c>
      <c r="IA23" s="171">
        <f>'result aggregate'!X111</f>
        <v>0</v>
      </c>
      <c r="IB23" s="171">
        <f>'result aggregate'!Y111</f>
        <v>0</v>
      </c>
      <c r="IC23" s="171">
        <f>'result aggregate'!Z111</f>
        <v>0</v>
      </c>
      <c r="ID23" s="171">
        <f>'result aggregate'!AA111</f>
        <v>0</v>
      </c>
      <c r="IE23" s="502">
        <f>'result aggregate'!AB111</f>
        <v>0</v>
      </c>
    </row>
    <row r="24" spans="1:262" s="20" customFormat="1" ht="14.1" customHeight="1">
      <c r="A24" s="199">
        <f>IF(details!A24="","",details!A24)</f>
        <v>18</v>
      </c>
      <c r="B24" s="309" t="str">
        <f>IF(details!B24="","",details!B24)</f>
        <v>SC</v>
      </c>
      <c r="C24" s="309" t="str">
        <f>IF(details!C24="","",details!C24)</f>
        <v>B</v>
      </c>
      <c r="D24" s="114">
        <f>IF(details!D24="","",details!D24)</f>
        <v>668</v>
      </c>
      <c r="E24" s="114" t="str">
        <f>IF(details!E24="","",details!E24)</f>
        <v/>
      </c>
      <c r="F24" s="309">
        <f>IF(details!F24="","",details!F24)</f>
        <v>1967</v>
      </c>
      <c r="G24" s="509">
        <f>IF(details!G24="","",details!G24)</f>
        <v>38878</v>
      </c>
      <c r="H24" s="188" t="str">
        <f>IF(details!CK24="","",details!CK24)</f>
        <v>nl twu] nks gtkj N%</v>
      </c>
      <c r="I24" s="115" t="str">
        <f>IF(details!I24="","",details!I24)</f>
        <v>fiUVq dqekj cSjok</v>
      </c>
      <c r="J24" s="115" t="str">
        <f>IF(details!J24="","",details!J24)</f>
        <v>Jh jkts'k dqekj cSjok</v>
      </c>
      <c r="K24" s="115" t="str">
        <f>IF(details!K24="","",details!K24)</f>
        <v>Jhefr cyklh nsoh</v>
      </c>
      <c r="L24" s="309">
        <f>IF(details!L24="","",details!L24)</f>
        <v>4</v>
      </c>
      <c r="M24" s="309">
        <f>IF(details!M24="","",details!M24)</f>
        <v>5</v>
      </c>
      <c r="N24" s="309">
        <f t="shared" si="151"/>
        <v>9</v>
      </c>
      <c r="O24" s="309">
        <f>IF(details!N24="","",details!N24)</f>
        <v>4</v>
      </c>
      <c r="P24" s="309">
        <f>IF(details!O24="","",details!O24)</f>
        <v>5</v>
      </c>
      <c r="Q24" s="309">
        <f t="shared" si="152"/>
        <v>9</v>
      </c>
      <c r="R24" s="309" t="str">
        <f>IF(details!P24="","",details!P24)</f>
        <v/>
      </c>
      <c r="S24" s="309" t="str">
        <f>IF(details!Q24="","",details!Q24)</f>
        <v/>
      </c>
      <c r="T24" s="309" t="str">
        <f t="shared" si="153"/>
        <v/>
      </c>
      <c r="U24" s="116">
        <f t="shared" si="154"/>
        <v>18</v>
      </c>
      <c r="V24" s="309" t="str">
        <f>IF(details!R24="","",details!R24)</f>
        <v/>
      </c>
      <c r="W24" s="309" t="str">
        <f>IF(details!S24="","",details!S24)</f>
        <v/>
      </c>
      <c r="X24" s="116" t="str">
        <f t="shared" si="155"/>
        <v/>
      </c>
      <c r="Y24" s="117" t="str">
        <f t="shared" si="28"/>
        <v/>
      </c>
      <c r="Z24" s="309" t="str">
        <f>IF(details!T24="","",details!T24)</f>
        <v/>
      </c>
      <c r="AA24" s="309" t="str">
        <f>IF(details!U24="","",details!U24)</f>
        <v/>
      </c>
      <c r="AB24" s="312" t="str">
        <f t="shared" si="156"/>
        <v/>
      </c>
      <c r="AC24" s="114" t="str">
        <f t="shared" si="157"/>
        <v/>
      </c>
      <c r="AD24" s="118" t="str">
        <f t="shared" si="158"/>
        <v/>
      </c>
      <c r="AE24" s="313" t="str">
        <f t="shared" si="159"/>
        <v/>
      </c>
      <c r="AF24" s="119">
        <f t="shared" si="0"/>
        <v>200</v>
      </c>
      <c r="AG24" s="119">
        <f t="shared" si="160"/>
        <v>0</v>
      </c>
      <c r="AH24" s="309">
        <f>IF(details!V24="","",details!V24)</f>
        <v>2</v>
      </c>
      <c r="AI24" s="309">
        <f>IF(details!W24="","",details!W24)</f>
        <v>5</v>
      </c>
      <c r="AJ24" s="309">
        <f t="shared" si="161"/>
        <v>7</v>
      </c>
      <c r="AK24" s="309">
        <f>IF(details!X24="","",details!X24)</f>
        <v>3</v>
      </c>
      <c r="AL24" s="309">
        <f>IF(details!Y24="","",details!Y24)</f>
        <v>5</v>
      </c>
      <c r="AM24" s="309">
        <f t="shared" si="162"/>
        <v>8</v>
      </c>
      <c r="AN24" s="309" t="str">
        <f>IF(details!Z24="","",details!Z24)</f>
        <v/>
      </c>
      <c r="AO24" s="309" t="str">
        <f>IF(details!AA24="","",details!AA24)</f>
        <v/>
      </c>
      <c r="AP24" s="309" t="str">
        <f t="shared" si="163"/>
        <v/>
      </c>
      <c r="AQ24" s="116">
        <f t="shared" si="164"/>
        <v>15</v>
      </c>
      <c r="AR24" s="309">
        <f>IF(details!AB24="","",details!AB24)</f>
        <v>29</v>
      </c>
      <c r="AS24" s="309">
        <f>IF(details!AC24="","",details!AC24)</f>
        <v>20</v>
      </c>
      <c r="AT24" s="116">
        <f t="shared" si="165"/>
        <v>49</v>
      </c>
      <c r="AU24" s="117">
        <f t="shared" si="39"/>
        <v>64</v>
      </c>
      <c r="AV24" s="309" t="str">
        <f>IF(details!AD24="","",details!AD24)</f>
        <v/>
      </c>
      <c r="AW24" s="309" t="str">
        <f>IF(details!AE24="","",details!AE24)</f>
        <v/>
      </c>
      <c r="AX24" s="312" t="str">
        <f t="shared" si="166"/>
        <v/>
      </c>
      <c r="AY24" s="114" t="str">
        <f t="shared" si="167"/>
        <v/>
      </c>
      <c r="AZ24" s="118" t="str">
        <f t="shared" si="168"/>
        <v/>
      </c>
      <c r="BA24" s="313" t="str">
        <f t="shared" si="169"/>
        <v/>
      </c>
      <c r="BB24" s="119">
        <f t="shared" si="1"/>
        <v>200</v>
      </c>
      <c r="BC24" s="119">
        <f t="shared" si="170"/>
        <v>0</v>
      </c>
      <c r="BD24" s="101" t="str">
        <f>IF(D24="","",details!AF24)</f>
        <v>s</v>
      </c>
      <c r="BE24" s="309">
        <f>IF(details!AG24="","",details!AG24)</f>
        <v>3</v>
      </c>
      <c r="BF24" s="309">
        <f>IF(details!AH24="","",details!AH24)</f>
        <v>5</v>
      </c>
      <c r="BG24" s="309">
        <f t="shared" si="171"/>
        <v>8</v>
      </c>
      <c r="BH24" s="309">
        <f>IF(details!AI24="","",details!AI24)</f>
        <v>4</v>
      </c>
      <c r="BI24" s="309">
        <f>IF(details!AJ24="","",details!AJ24)</f>
        <v>5</v>
      </c>
      <c r="BJ24" s="309">
        <f t="shared" si="172"/>
        <v>9</v>
      </c>
      <c r="BK24" s="309" t="str">
        <f>IF(details!AK24="","",details!AK24)</f>
        <v/>
      </c>
      <c r="BL24" s="309" t="str">
        <f>IF(details!AL24="","",details!AL24)</f>
        <v/>
      </c>
      <c r="BM24" s="309" t="str">
        <f t="shared" si="173"/>
        <v/>
      </c>
      <c r="BN24" s="116">
        <f t="shared" si="174"/>
        <v>17</v>
      </c>
      <c r="BO24" s="309" t="str">
        <f>IF(details!AM24="","",details!AM24)</f>
        <v/>
      </c>
      <c r="BP24" s="309" t="str">
        <f>IF(details!AN24="","",details!AN24)</f>
        <v/>
      </c>
      <c r="BQ24" s="116" t="str">
        <f t="shared" si="175"/>
        <v/>
      </c>
      <c r="BR24" s="117" t="str">
        <f t="shared" si="50"/>
        <v/>
      </c>
      <c r="BS24" s="309" t="str">
        <f>IF(details!AO24="","",details!AO24)</f>
        <v/>
      </c>
      <c r="BT24" s="309" t="str">
        <f>IF(details!AP24="","",details!AP24)</f>
        <v/>
      </c>
      <c r="BU24" s="312" t="str">
        <f t="shared" si="176"/>
        <v/>
      </c>
      <c r="BV24" s="114" t="str">
        <f t="shared" si="177"/>
        <v/>
      </c>
      <c r="BW24" s="118" t="str">
        <f t="shared" si="178"/>
        <v/>
      </c>
      <c r="BX24" s="313" t="str">
        <f t="shared" si="179"/>
        <v/>
      </c>
      <c r="BY24" s="119">
        <f t="shared" si="2"/>
        <v>200</v>
      </c>
      <c r="BZ24" s="119">
        <f t="shared" si="180"/>
        <v>0</v>
      </c>
      <c r="CA24" s="309">
        <f>IF(details!AQ24="","",details!AQ24)</f>
        <v>2</v>
      </c>
      <c r="CB24" s="309">
        <f>IF(details!AR24="","",details!AR24)</f>
        <v>5</v>
      </c>
      <c r="CC24" s="309">
        <f t="shared" si="181"/>
        <v>7</v>
      </c>
      <c r="CD24" s="309" t="str">
        <f>IF(details!AS24="","",details!AS24)</f>
        <v/>
      </c>
      <c r="CE24" s="309" t="str">
        <f>IF(details!AT24="","",details!AT24)</f>
        <v/>
      </c>
      <c r="CF24" s="309" t="str">
        <f t="shared" si="182"/>
        <v/>
      </c>
      <c r="CG24" s="309" t="str">
        <f>IF(details!AU24="","",details!AU24)</f>
        <v/>
      </c>
      <c r="CH24" s="309" t="str">
        <f>IF(details!AV24="","",details!AV24)</f>
        <v/>
      </c>
      <c r="CI24" s="309" t="str">
        <f t="shared" si="183"/>
        <v/>
      </c>
      <c r="CJ24" s="116">
        <f t="shared" si="184"/>
        <v>7</v>
      </c>
      <c r="CK24" s="309">
        <f>IF(details!AW24="","",details!AW24)</f>
        <v>11</v>
      </c>
      <c r="CL24" s="309">
        <f>IF(details!AX24="","",details!AX24)</f>
        <v>16</v>
      </c>
      <c r="CM24" s="116">
        <f t="shared" si="185"/>
        <v>27</v>
      </c>
      <c r="CN24" s="117">
        <f t="shared" si="61"/>
        <v>34</v>
      </c>
      <c r="CO24" s="309" t="str">
        <f>IF(details!AY24="","",details!AY24)</f>
        <v/>
      </c>
      <c r="CP24" s="309" t="str">
        <f>IF(details!AZ24="","",details!AZ24)</f>
        <v/>
      </c>
      <c r="CQ24" s="312" t="str">
        <f t="shared" si="186"/>
        <v/>
      </c>
      <c r="CR24" s="114" t="str">
        <f t="shared" si="187"/>
        <v/>
      </c>
      <c r="CS24" s="118" t="str">
        <f t="shared" si="188"/>
        <v/>
      </c>
      <c r="CT24" s="313" t="str">
        <f t="shared" si="189"/>
        <v/>
      </c>
      <c r="CU24" s="119">
        <f t="shared" si="3"/>
        <v>200</v>
      </c>
      <c r="CV24" s="119">
        <f t="shared" si="190"/>
        <v>0</v>
      </c>
      <c r="CW24" s="309" t="str">
        <f>IF(details!BA24="","",details!BA24)</f>
        <v/>
      </c>
      <c r="CX24" s="309" t="str">
        <f>IF(details!BB24="","",details!BB24)</f>
        <v/>
      </c>
      <c r="CY24" s="309" t="str">
        <f t="shared" si="191"/>
        <v/>
      </c>
      <c r="CZ24" s="309">
        <f>IF(details!BC24="","",details!BC24)</f>
        <v>2</v>
      </c>
      <c r="DA24" s="309">
        <f>IF(details!BD24="","",details!BD24)</f>
        <v>5</v>
      </c>
      <c r="DB24" s="309">
        <f t="shared" si="192"/>
        <v>7</v>
      </c>
      <c r="DC24" s="309" t="str">
        <f>IF(details!BE24="","",details!BE24)</f>
        <v/>
      </c>
      <c r="DD24" s="309" t="str">
        <f>IF(details!BF24="","",details!BF24)</f>
        <v/>
      </c>
      <c r="DE24" s="309" t="str">
        <f t="shared" si="193"/>
        <v/>
      </c>
      <c r="DF24" s="116">
        <f t="shared" si="194"/>
        <v>7</v>
      </c>
      <c r="DG24" s="309">
        <f>IF(details!BG24="","",details!BG24)</f>
        <v>30</v>
      </c>
      <c r="DH24" s="309">
        <f>IF(details!BH24="","",details!BH24)</f>
        <v>15</v>
      </c>
      <c r="DI24" s="116">
        <f t="shared" si="195"/>
        <v>45</v>
      </c>
      <c r="DJ24" s="117">
        <f t="shared" si="72"/>
        <v>52</v>
      </c>
      <c r="DK24" s="309" t="str">
        <f>IF(details!BI24="","",details!BI24)</f>
        <v/>
      </c>
      <c r="DL24" s="309" t="str">
        <f>IF(details!BJ24="","",details!BJ24)</f>
        <v/>
      </c>
      <c r="DM24" s="312" t="str">
        <f t="shared" si="196"/>
        <v/>
      </c>
      <c r="DN24" s="114" t="str">
        <f t="shared" si="197"/>
        <v/>
      </c>
      <c r="DO24" s="118" t="str">
        <f t="shared" si="198"/>
        <v/>
      </c>
      <c r="DP24" s="313" t="str">
        <f t="shared" si="199"/>
        <v/>
      </c>
      <c r="DQ24" s="119">
        <f t="shared" si="4"/>
        <v>200</v>
      </c>
      <c r="DR24" s="119">
        <f t="shared" si="200"/>
        <v>0</v>
      </c>
      <c r="DS24" s="309">
        <f>IF(details!BK24="","",details!BK24)</f>
        <v>3</v>
      </c>
      <c r="DT24" s="309">
        <f>IF(details!BL24="","",details!BL24)</f>
        <v>5</v>
      </c>
      <c r="DU24" s="309">
        <f t="shared" si="201"/>
        <v>8</v>
      </c>
      <c r="DV24" s="309">
        <f>IF(details!BM24="","",details!BM24)</f>
        <v>5</v>
      </c>
      <c r="DW24" s="309">
        <f>IF(details!BN24="","",details!BN24)</f>
        <v>5</v>
      </c>
      <c r="DX24" s="309">
        <f t="shared" si="202"/>
        <v>10</v>
      </c>
      <c r="DY24" s="309" t="str">
        <f>IF(details!BO24="","",details!BO24)</f>
        <v/>
      </c>
      <c r="DZ24" s="309" t="str">
        <f>IF(details!BP24="","",details!BP24)</f>
        <v/>
      </c>
      <c r="EA24" s="309" t="str">
        <f t="shared" si="203"/>
        <v/>
      </c>
      <c r="EB24" s="116">
        <f t="shared" si="204"/>
        <v>18</v>
      </c>
      <c r="EC24" s="309">
        <f>IF(details!BQ24="","",details!BQ24)</f>
        <v>48</v>
      </c>
      <c r="ED24" s="309">
        <f>IF(details!BR24="","",details!BR24)</f>
        <v>20</v>
      </c>
      <c r="EE24" s="116">
        <f t="shared" si="205"/>
        <v>68</v>
      </c>
      <c r="EF24" s="117">
        <f t="shared" si="83"/>
        <v>86</v>
      </c>
      <c r="EG24" s="309" t="str">
        <f>IF(details!BS24="","",details!BS24)</f>
        <v/>
      </c>
      <c r="EH24" s="309" t="str">
        <f>IF(details!BT24="","",details!BT24)</f>
        <v/>
      </c>
      <c r="EI24" s="312" t="str">
        <f t="shared" si="206"/>
        <v/>
      </c>
      <c r="EJ24" s="114" t="str">
        <f t="shared" si="207"/>
        <v/>
      </c>
      <c r="EK24" s="118" t="str">
        <f t="shared" si="208"/>
        <v/>
      </c>
      <c r="EL24" s="313" t="str">
        <f t="shared" si="209"/>
        <v/>
      </c>
      <c r="EM24" s="119">
        <f t="shared" si="5"/>
        <v>200</v>
      </c>
      <c r="EN24" s="119">
        <f t="shared" si="210"/>
        <v>0</v>
      </c>
      <c r="EO24" s="309" t="str">
        <f>IF(details!BU24="","",details!BU24)</f>
        <v/>
      </c>
      <c r="EP24" s="309" t="str">
        <f>IF(details!BV24="","",details!BV24)</f>
        <v/>
      </c>
      <c r="EQ24" s="309" t="str">
        <f>IF(details!BW24="","",details!BW24)</f>
        <v/>
      </c>
      <c r="ER24" s="309" t="str">
        <f>IF(details!BX24="","",details!BX24)</f>
        <v/>
      </c>
      <c r="ES24" s="309" t="str">
        <f>IF(details!BY24="","",details!BY24)</f>
        <v/>
      </c>
      <c r="ET24" s="313" t="str">
        <f t="shared" si="89"/>
        <v/>
      </c>
      <c r="EU24" s="313" t="str">
        <f t="shared" si="90"/>
        <v/>
      </c>
      <c r="EV24" s="313" t="str">
        <f t="shared" si="211"/>
        <v/>
      </c>
      <c r="EW24" s="119">
        <f t="shared" si="7"/>
        <v>100</v>
      </c>
      <c r="EX24" s="119">
        <f t="shared" si="212"/>
        <v>0</v>
      </c>
      <c r="EY24" s="309" t="str">
        <f>IF(details!BZ24="","",details!BZ24)</f>
        <v/>
      </c>
      <c r="EZ24" s="309" t="str">
        <f>IF(details!CA24="","",details!CA24)</f>
        <v/>
      </c>
      <c r="FA24" s="309" t="str">
        <f>IF(details!CB24="","",details!CB24)</f>
        <v/>
      </c>
      <c r="FB24" s="309" t="str">
        <f>IF(details!CC24="","",details!CC24)</f>
        <v/>
      </c>
      <c r="FC24" s="309" t="str">
        <f>IF(details!CD24="","",details!CD24)</f>
        <v/>
      </c>
      <c r="FD24" s="313" t="str">
        <f t="shared" si="93"/>
        <v/>
      </c>
      <c r="FE24" s="313" t="str">
        <f t="shared" si="94"/>
        <v/>
      </c>
      <c r="FF24" s="313" t="str">
        <f t="shared" si="213"/>
        <v/>
      </c>
      <c r="FG24" s="119">
        <f t="shared" si="10"/>
        <v>100</v>
      </c>
      <c r="FH24" s="119">
        <f t="shared" si="214"/>
        <v>0</v>
      </c>
      <c r="FI24" s="309" t="str">
        <f>IF(details!CE24="","",details!CE24)</f>
        <v/>
      </c>
      <c r="FJ24" s="309" t="str">
        <f>IF(details!CF24="","",details!CF24)</f>
        <v/>
      </c>
      <c r="FK24" s="309" t="str">
        <f>IF(details!CG24="","",details!CG24)</f>
        <v/>
      </c>
      <c r="FL24" s="309" t="str">
        <f>IF(details!CH24="","",details!CH24)</f>
        <v/>
      </c>
      <c r="FM24" s="309" t="str">
        <f>IF(details!CI24="","",details!CI24)</f>
        <v/>
      </c>
      <c r="FN24" s="313" t="str">
        <f t="shared" si="97"/>
        <v/>
      </c>
      <c r="FO24" s="313" t="str">
        <f t="shared" si="98"/>
        <v/>
      </c>
      <c r="FP24" s="313" t="str">
        <f t="shared" si="215"/>
        <v/>
      </c>
      <c r="FQ24" s="119">
        <f t="shared" si="13"/>
        <v>100</v>
      </c>
      <c r="FR24" s="270">
        <f t="shared" si="216"/>
        <v>0</v>
      </c>
      <c r="FS24" s="277">
        <f t="shared" si="217"/>
        <v>200</v>
      </c>
      <c r="FT24" s="306" t="str">
        <f t="shared" si="218"/>
        <v/>
      </c>
      <c r="FU24" s="306" t="str">
        <f t="shared" si="219"/>
        <v/>
      </c>
      <c r="FV24" s="306">
        <f t="shared" si="220"/>
        <v>200</v>
      </c>
      <c r="FW24" s="306" t="str">
        <f t="shared" si="221"/>
        <v/>
      </c>
      <c r="FX24" s="306" t="str">
        <f t="shared" si="222"/>
        <v/>
      </c>
      <c r="FY24" s="306">
        <f t="shared" si="223"/>
        <v>200</v>
      </c>
      <c r="FZ24" s="120" t="str">
        <f t="shared" si="224"/>
        <v/>
      </c>
      <c r="GA24" s="120" t="str">
        <f t="shared" si="225"/>
        <v/>
      </c>
      <c r="GB24" s="306" t="str">
        <f t="shared" si="110"/>
        <v/>
      </c>
      <c r="GC24" s="306" t="str">
        <f t="shared" si="226"/>
        <v/>
      </c>
      <c r="GD24" s="306" t="str">
        <f t="shared" si="227"/>
        <v/>
      </c>
      <c r="GE24" s="306" t="str">
        <f t="shared" si="228"/>
        <v/>
      </c>
      <c r="GF24" s="306" t="str">
        <f t="shared" si="229"/>
        <v/>
      </c>
      <c r="GG24" s="306">
        <f t="shared" si="230"/>
        <v>200</v>
      </c>
      <c r="GH24" s="306" t="str">
        <f t="shared" si="231"/>
        <v/>
      </c>
      <c r="GI24" s="306" t="str">
        <f t="shared" si="232"/>
        <v/>
      </c>
      <c r="GJ24" s="306">
        <f t="shared" si="233"/>
        <v>200</v>
      </c>
      <c r="GK24" s="306" t="str">
        <f t="shared" si="234"/>
        <v/>
      </c>
      <c r="GL24" s="306" t="str">
        <f t="shared" si="235"/>
        <v/>
      </c>
      <c r="GM24" s="306">
        <f t="shared" si="236"/>
        <v>200</v>
      </c>
      <c r="GN24" s="306" t="str">
        <f t="shared" si="237"/>
        <v/>
      </c>
      <c r="GO24" s="306" t="str">
        <f t="shared" si="238"/>
        <v/>
      </c>
      <c r="GP24" s="306">
        <f t="shared" si="239"/>
        <v>100</v>
      </c>
      <c r="GQ24" s="306" t="str">
        <f t="shared" si="240"/>
        <v/>
      </c>
      <c r="GR24" s="306" t="str">
        <f t="shared" si="241"/>
        <v/>
      </c>
      <c r="GS24" s="121">
        <f t="shared" si="242"/>
        <v>100</v>
      </c>
      <c r="GT24" s="121" t="str">
        <f t="shared" si="243"/>
        <v/>
      </c>
      <c r="GU24" s="121" t="str">
        <f t="shared" si="244"/>
        <v/>
      </c>
      <c r="GV24" s="121">
        <f t="shared" si="245"/>
        <v>100</v>
      </c>
      <c r="GW24" s="121" t="str">
        <f t="shared" si="246"/>
        <v/>
      </c>
      <c r="GX24" s="121" t="str">
        <f t="shared" si="247"/>
        <v/>
      </c>
      <c r="GY24" s="269">
        <f t="shared" si="248"/>
        <v>0</v>
      </c>
      <c r="GZ24" s="269">
        <f t="shared" si="249"/>
        <v>0</v>
      </c>
      <c r="HA24" s="269">
        <f t="shared" si="250"/>
        <v>23</v>
      </c>
      <c r="HB24" s="269">
        <f t="shared" si="251"/>
        <v>0</v>
      </c>
      <c r="HC24" s="310" t="str">
        <f t="shared" si="15"/>
        <v/>
      </c>
      <c r="HD24" s="278">
        <f t="shared" si="252"/>
        <v>1200</v>
      </c>
      <c r="HE24" s="278" t="str">
        <f t="shared" si="253"/>
        <v/>
      </c>
      <c r="HF24" s="279" t="str">
        <f t="shared" si="254"/>
        <v/>
      </c>
      <c r="HG24" s="297" t="str">
        <f t="shared" si="255"/>
        <v/>
      </c>
      <c r="HH24" s="298" t="str">
        <f t="shared" si="141"/>
        <v/>
      </c>
      <c r="HI24" s="114" t="str">
        <f t="shared" si="142"/>
        <v/>
      </c>
      <c r="HJ24" s="274" t="str">
        <f>details!EH24</f>
        <v/>
      </c>
      <c r="HK24" s="195" t="str">
        <f>details!EI24</f>
        <v/>
      </c>
      <c r="HL24" s="304" t="str">
        <f t="shared" si="256"/>
        <v/>
      </c>
      <c r="HM24" s="201" t="str">
        <f>IF(details!CJ24="","",details!CJ24)</f>
        <v/>
      </c>
      <c r="HR24" s="501" t="str">
        <f>'result aggregate'!O112</f>
        <v>Mzki</v>
      </c>
      <c r="HS24" s="171">
        <f>'result aggregate'!P112</f>
        <v>0</v>
      </c>
      <c r="HT24" s="171">
        <f>'result aggregate'!Q112</f>
        <v>0</v>
      </c>
      <c r="HU24" s="171">
        <f>'result aggregate'!R112</f>
        <v>0</v>
      </c>
      <c r="HV24" s="171">
        <f>'result aggregate'!S112</f>
        <v>0</v>
      </c>
      <c r="HW24" s="171">
        <f>'result aggregate'!T112</f>
        <v>0</v>
      </c>
      <c r="HX24" s="171">
        <f>'result aggregate'!U112</f>
        <v>0</v>
      </c>
      <c r="HY24" s="171">
        <f>'result aggregate'!V112</f>
        <v>0</v>
      </c>
      <c r="HZ24" s="171">
        <f>'result aggregate'!W112</f>
        <v>0</v>
      </c>
      <c r="IA24" s="171">
        <f>'result aggregate'!X112</f>
        <v>0</v>
      </c>
      <c r="IB24" s="171">
        <f>'result aggregate'!Y112</f>
        <v>0</v>
      </c>
      <c r="IC24" s="171">
        <f>'result aggregate'!Z112</f>
        <v>0</v>
      </c>
      <c r="ID24" s="171">
        <f>'result aggregate'!AA112</f>
        <v>0</v>
      </c>
      <c r="IE24" s="502">
        <f>'result aggregate'!AB112</f>
        <v>0</v>
      </c>
    </row>
    <row r="25" spans="1:262" s="20" customFormat="1" ht="14.1" customHeight="1">
      <c r="A25" s="199">
        <f>IF(details!A25="","",details!A25)</f>
        <v>19</v>
      </c>
      <c r="B25" s="309" t="str">
        <f>IF(details!B25="","",details!B25)</f>
        <v>SC</v>
      </c>
      <c r="C25" s="309" t="str">
        <f>IF(details!C25="","",details!C25)</f>
        <v>B</v>
      </c>
      <c r="D25" s="114">
        <f>IF(details!D25="","",details!D25)</f>
        <v>669</v>
      </c>
      <c r="E25" s="114" t="str">
        <f>IF(details!E25="","",details!E25)</f>
        <v/>
      </c>
      <c r="F25" s="309">
        <f>IF(details!F25="","",details!F25)</f>
        <v>2022</v>
      </c>
      <c r="G25" s="509">
        <f>IF(details!G25="","",details!G25)</f>
        <v>39571</v>
      </c>
      <c r="H25" s="188" t="str">
        <f>IF(details!CK25="","",details!CK25)</f>
        <v>rhu ebZ] nks gtkj vkB</v>
      </c>
      <c r="I25" s="115" t="str">
        <f>IF(details!I25="","",details!I25)</f>
        <v>iznhi cSjok</v>
      </c>
      <c r="J25" s="115" t="str">
        <f>IF(details!J25="","",details!J25)</f>
        <v>Jh feB~;k yky cSjok</v>
      </c>
      <c r="K25" s="115" t="str">
        <f>IF(details!K25="","",details!K25)</f>
        <v>Jhefr xksjUrh</v>
      </c>
      <c r="L25" s="309">
        <f>IF(details!L25="","",details!L25)</f>
        <v>2</v>
      </c>
      <c r="M25" s="309">
        <f>IF(details!M25="","",details!M25)</f>
        <v>5</v>
      </c>
      <c r="N25" s="309">
        <f t="shared" si="151"/>
        <v>7</v>
      </c>
      <c r="O25" s="309">
        <f>IF(details!N25="","",details!N25)</f>
        <v>2</v>
      </c>
      <c r="P25" s="309">
        <f>IF(details!O25="","",details!O25)</f>
        <v>5</v>
      </c>
      <c r="Q25" s="309">
        <f t="shared" si="152"/>
        <v>7</v>
      </c>
      <c r="R25" s="309" t="str">
        <f>IF(details!P25="","",details!P25)</f>
        <v/>
      </c>
      <c r="S25" s="309" t="str">
        <f>IF(details!Q25="","",details!Q25)</f>
        <v/>
      </c>
      <c r="T25" s="309" t="str">
        <f t="shared" si="153"/>
        <v/>
      </c>
      <c r="U25" s="116">
        <f t="shared" si="154"/>
        <v>14</v>
      </c>
      <c r="V25" s="309" t="str">
        <f>IF(details!R25="","",details!R25)</f>
        <v/>
      </c>
      <c r="W25" s="309" t="str">
        <f>IF(details!S25="","",details!S25)</f>
        <v/>
      </c>
      <c r="X25" s="116" t="str">
        <f t="shared" si="155"/>
        <v/>
      </c>
      <c r="Y25" s="117" t="str">
        <f t="shared" si="28"/>
        <v/>
      </c>
      <c r="Z25" s="309" t="str">
        <f>IF(details!T25="","",details!T25)</f>
        <v/>
      </c>
      <c r="AA25" s="309" t="str">
        <f>IF(details!U25="","",details!U25)</f>
        <v/>
      </c>
      <c r="AB25" s="312" t="str">
        <f t="shared" si="156"/>
        <v/>
      </c>
      <c r="AC25" s="114" t="str">
        <f t="shared" si="157"/>
        <v/>
      </c>
      <c r="AD25" s="118" t="str">
        <f t="shared" si="158"/>
        <v/>
      </c>
      <c r="AE25" s="313" t="str">
        <f t="shared" si="159"/>
        <v/>
      </c>
      <c r="AF25" s="119">
        <f t="shared" si="0"/>
        <v>200</v>
      </c>
      <c r="AG25" s="119">
        <f t="shared" si="160"/>
        <v>0</v>
      </c>
      <c r="AH25" s="309">
        <f>IF(details!V25="","",details!V25)</f>
        <v>2</v>
      </c>
      <c r="AI25" s="309">
        <f>IF(details!W25="","",details!W25)</f>
        <v>5</v>
      </c>
      <c r="AJ25" s="309">
        <f t="shared" si="161"/>
        <v>7</v>
      </c>
      <c r="AK25" s="309">
        <f>IF(details!X25="","",details!X25)</f>
        <v>2</v>
      </c>
      <c r="AL25" s="309">
        <f>IF(details!Y25="","",details!Y25)</f>
        <v>5</v>
      </c>
      <c r="AM25" s="309">
        <f t="shared" si="162"/>
        <v>7</v>
      </c>
      <c r="AN25" s="309" t="str">
        <f>IF(details!Z25="","",details!Z25)</f>
        <v/>
      </c>
      <c r="AO25" s="309" t="str">
        <f>IF(details!AA25="","",details!AA25)</f>
        <v/>
      </c>
      <c r="AP25" s="309" t="str">
        <f t="shared" si="163"/>
        <v/>
      </c>
      <c r="AQ25" s="116">
        <f t="shared" si="164"/>
        <v>14</v>
      </c>
      <c r="AR25" s="309">
        <f>IF(details!AB25="","",details!AB25)</f>
        <v>20</v>
      </c>
      <c r="AS25" s="309">
        <f>IF(details!AC25="","",details!AC25)</f>
        <v>20</v>
      </c>
      <c r="AT25" s="116">
        <f t="shared" si="165"/>
        <v>40</v>
      </c>
      <c r="AU25" s="117">
        <f t="shared" si="39"/>
        <v>54</v>
      </c>
      <c r="AV25" s="309" t="str">
        <f>IF(details!AD25="","",details!AD25)</f>
        <v/>
      </c>
      <c r="AW25" s="309" t="str">
        <f>IF(details!AE25="","",details!AE25)</f>
        <v/>
      </c>
      <c r="AX25" s="312" t="str">
        <f t="shared" si="166"/>
        <v/>
      </c>
      <c r="AY25" s="114" t="str">
        <f t="shared" si="167"/>
        <v/>
      </c>
      <c r="AZ25" s="118" t="str">
        <f t="shared" si="168"/>
        <v/>
      </c>
      <c r="BA25" s="313" t="str">
        <f t="shared" si="169"/>
        <v/>
      </c>
      <c r="BB25" s="119">
        <f t="shared" si="1"/>
        <v>200</v>
      </c>
      <c r="BC25" s="119">
        <f t="shared" si="170"/>
        <v>0</v>
      </c>
      <c r="BD25" s="101" t="str">
        <f>IF(D25="","",details!AF25)</f>
        <v>s</v>
      </c>
      <c r="BE25" s="309">
        <f>IF(details!AG25="","",details!AG25)</f>
        <v>3</v>
      </c>
      <c r="BF25" s="309">
        <f>IF(details!AH25="","",details!AH25)</f>
        <v>5</v>
      </c>
      <c r="BG25" s="309">
        <f t="shared" si="171"/>
        <v>8</v>
      </c>
      <c r="BH25" s="309">
        <f>IF(details!AI25="","",details!AI25)</f>
        <v>2</v>
      </c>
      <c r="BI25" s="309">
        <f>IF(details!AJ25="","",details!AJ25)</f>
        <v>5</v>
      </c>
      <c r="BJ25" s="309">
        <f t="shared" si="172"/>
        <v>7</v>
      </c>
      <c r="BK25" s="309" t="str">
        <f>IF(details!AK25="","",details!AK25)</f>
        <v/>
      </c>
      <c r="BL25" s="309" t="str">
        <f>IF(details!AL25="","",details!AL25)</f>
        <v/>
      </c>
      <c r="BM25" s="309" t="str">
        <f t="shared" si="173"/>
        <v/>
      </c>
      <c r="BN25" s="116">
        <f t="shared" si="174"/>
        <v>15</v>
      </c>
      <c r="BO25" s="309" t="str">
        <f>IF(details!AM25="","",details!AM25)</f>
        <v/>
      </c>
      <c r="BP25" s="309" t="str">
        <f>IF(details!AN25="","",details!AN25)</f>
        <v/>
      </c>
      <c r="BQ25" s="116" t="str">
        <f t="shared" si="175"/>
        <v/>
      </c>
      <c r="BR25" s="117" t="str">
        <f t="shared" si="50"/>
        <v/>
      </c>
      <c r="BS25" s="309" t="str">
        <f>IF(details!AO25="","",details!AO25)</f>
        <v/>
      </c>
      <c r="BT25" s="309" t="str">
        <f>IF(details!AP25="","",details!AP25)</f>
        <v/>
      </c>
      <c r="BU25" s="312" t="str">
        <f t="shared" si="176"/>
        <v/>
      </c>
      <c r="BV25" s="114" t="str">
        <f t="shared" si="177"/>
        <v/>
      </c>
      <c r="BW25" s="118" t="str">
        <f t="shared" si="178"/>
        <v/>
      </c>
      <c r="BX25" s="313" t="str">
        <f t="shared" si="179"/>
        <v/>
      </c>
      <c r="BY25" s="119">
        <f t="shared" si="2"/>
        <v>200</v>
      </c>
      <c r="BZ25" s="119">
        <f t="shared" si="180"/>
        <v>0</v>
      </c>
      <c r="CA25" s="309">
        <f>IF(details!AQ25="","",details!AQ25)</f>
        <v>1</v>
      </c>
      <c r="CB25" s="309">
        <f>IF(details!AR25="","",details!AR25)</f>
        <v>5</v>
      </c>
      <c r="CC25" s="309">
        <f t="shared" si="181"/>
        <v>6</v>
      </c>
      <c r="CD25" s="309" t="str">
        <f>IF(details!AS25="","",details!AS25)</f>
        <v/>
      </c>
      <c r="CE25" s="309" t="str">
        <f>IF(details!AT25="","",details!AT25)</f>
        <v/>
      </c>
      <c r="CF25" s="309" t="str">
        <f t="shared" si="182"/>
        <v/>
      </c>
      <c r="CG25" s="309" t="str">
        <f>IF(details!AU25="","",details!AU25)</f>
        <v/>
      </c>
      <c r="CH25" s="309" t="str">
        <f>IF(details!AV25="","",details!AV25)</f>
        <v/>
      </c>
      <c r="CI25" s="309" t="str">
        <f t="shared" si="183"/>
        <v/>
      </c>
      <c r="CJ25" s="116">
        <f t="shared" si="184"/>
        <v>6</v>
      </c>
      <c r="CK25" s="309">
        <f>IF(details!AW25="","",details!AW25)</f>
        <v>0</v>
      </c>
      <c r="CL25" s="309">
        <f>IF(details!AX25="","",details!AX25)</f>
        <v>16</v>
      </c>
      <c r="CM25" s="116">
        <f t="shared" si="185"/>
        <v>16</v>
      </c>
      <c r="CN25" s="117">
        <f t="shared" si="61"/>
        <v>22</v>
      </c>
      <c r="CO25" s="309" t="str">
        <f>IF(details!AY25="","",details!AY25)</f>
        <v/>
      </c>
      <c r="CP25" s="309" t="str">
        <f>IF(details!AZ25="","",details!AZ25)</f>
        <v/>
      </c>
      <c r="CQ25" s="312" t="str">
        <f t="shared" si="186"/>
        <v/>
      </c>
      <c r="CR25" s="114" t="str">
        <f t="shared" si="187"/>
        <v/>
      </c>
      <c r="CS25" s="118" t="str">
        <f t="shared" si="188"/>
        <v/>
      </c>
      <c r="CT25" s="313" t="str">
        <f t="shared" si="189"/>
        <v/>
      </c>
      <c r="CU25" s="119">
        <f t="shared" si="3"/>
        <v>200</v>
      </c>
      <c r="CV25" s="119">
        <f t="shared" si="190"/>
        <v>0</v>
      </c>
      <c r="CW25" s="309" t="str">
        <f>IF(details!BA25="","",details!BA25)</f>
        <v/>
      </c>
      <c r="CX25" s="309" t="str">
        <f>IF(details!BB25="","",details!BB25)</f>
        <v/>
      </c>
      <c r="CY25" s="309" t="str">
        <f t="shared" si="191"/>
        <v/>
      </c>
      <c r="CZ25" s="309">
        <f>IF(details!BC25="","",details!BC25)</f>
        <v>1</v>
      </c>
      <c r="DA25" s="309">
        <f>IF(details!BD25="","",details!BD25)</f>
        <v>5</v>
      </c>
      <c r="DB25" s="309">
        <f t="shared" si="192"/>
        <v>6</v>
      </c>
      <c r="DC25" s="309" t="str">
        <f>IF(details!BE25="","",details!BE25)</f>
        <v/>
      </c>
      <c r="DD25" s="309" t="str">
        <f>IF(details!BF25="","",details!BF25)</f>
        <v/>
      </c>
      <c r="DE25" s="309" t="str">
        <f t="shared" si="193"/>
        <v/>
      </c>
      <c r="DF25" s="116">
        <f t="shared" si="194"/>
        <v>6</v>
      </c>
      <c r="DG25" s="309">
        <f>IF(details!BG25="","",details!BG25)</f>
        <v>17</v>
      </c>
      <c r="DH25" s="309">
        <f>IF(details!BH25="","",details!BH25)</f>
        <v>14</v>
      </c>
      <c r="DI25" s="116">
        <f t="shared" si="195"/>
        <v>31</v>
      </c>
      <c r="DJ25" s="117">
        <f t="shared" si="72"/>
        <v>37</v>
      </c>
      <c r="DK25" s="309" t="str">
        <f>IF(details!BI25="","",details!BI25)</f>
        <v/>
      </c>
      <c r="DL25" s="309" t="str">
        <f>IF(details!BJ25="","",details!BJ25)</f>
        <v/>
      </c>
      <c r="DM25" s="312" t="str">
        <f t="shared" si="196"/>
        <v/>
      </c>
      <c r="DN25" s="114" t="str">
        <f t="shared" si="197"/>
        <v/>
      </c>
      <c r="DO25" s="118" t="str">
        <f t="shared" si="198"/>
        <v/>
      </c>
      <c r="DP25" s="313" t="str">
        <f t="shared" si="199"/>
        <v/>
      </c>
      <c r="DQ25" s="119">
        <f t="shared" si="4"/>
        <v>200</v>
      </c>
      <c r="DR25" s="119">
        <f t="shared" si="200"/>
        <v>0</v>
      </c>
      <c r="DS25" s="309">
        <f>IF(details!BK25="","",details!BK25)</f>
        <v>2</v>
      </c>
      <c r="DT25" s="309">
        <f>IF(details!BL25="","",details!BL25)</f>
        <v>5</v>
      </c>
      <c r="DU25" s="309">
        <f t="shared" si="201"/>
        <v>7</v>
      </c>
      <c r="DV25" s="309">
        <f>IF(details!BM25="","",details!BM25)</f>
        <v>2</v>
      </c>
      <c r="DW25" s="309">
        <f>IF(details!BN25="","",details!BN25)</f>
        <v>5</v>
      </c>
      <c r="DX25" s="309">
        <f t="shared" si="202"/>
        <v>7</v>
      </c>
      <c r="DY25" s="309" t="str">
        <f>IF(details!BO25="","",details!BO25)</f>
        <v/>
      </c>
      <c r="DZ25" s="309" t="str">
        <f>IF(details!BP25="","",details!BP25)</f>
        <v/>
      </c>
      <c r="EA25" s="309" t="str">
        <f t="shared" si="203"/>
        <v/>
      </c>
      <c r="EB25" s="116">
        <f t="shared" si="204"/>
        <v>14</v>
      </c>
      <c r="EC25" s="309">
        <f>IF(details!BQ25="","",details!BQ25)</f>
        <v>25</v>
      </c>
      <c r="ED25" s="309">
        <f>IF(details!BR25="","",details!BR25)</f>
        <v>19</v>
      </c>
      <c r="EE25" s="116">
        <f t="shared" si="205"/>
        <v>44</v>
      </c>
      <c r="EF25" s="117">
        <f t="shared" si="83"/>
        <v>58</v>
      </c>
      <c r="EG25" s="309" t="str">
        <f>IF(details!BS25="","",details!BS25)</f>
        <v/>
      </c>
      <c r="EH25" s="309" t="str">
        <f>IF(details!BT25="","",details!BT25)</f>
        <v/>
      </c>
      <c r="EI25" s="312" t="str">
        <f t="shared" si="206"/>
        <v/>
      </c>
      <c r="EJ25" s="114" t="str">
        <f t="shared" si="207"/>
        <v/>
      </c>
      <c r="EK25" s="118" t="str">
        <f t="shared" si="208"/>
        <v/>
      </c>
      <c r="EL25" s="313" t="str">
        <f t="shared" si="209"/>
        <v/>
      </c>
      <c r="EM25" s="119">
        <f t="shared" si="5"/>
        <v>200</v>
      </c>
      <c r="EN25" s="119">
        <f t="shared" si="210"/>
        <v>0</v>
      </c>
      <c r="EO25" s="309" t="str">
        <f>IF(details!BU25="","",details!BU25)</f>
        <v/>
      </c>
      <c r="EP25" s="309" t="str">
        <f>IF(details!BV25="","",details!BV25)</f>
        <v/>
      </c>
      <c r="EQ25" s="309" t="str">
        <f>IF(details!BW25="","",details!BW25)</f>
        <v/>
      </c>
      <c r="ER25" s="309" t="str">
        <f>IF(details!BX25="","",details!BX25)</f>
        <v/>
      </c>
      <c r="ES25" s="309" t="str">
        <f>IF(details!BY25="","",details!BY25)</f>
        <v/>
      </c>
      <c r="ET25" s="313" t="str">
        <f t="shared" si="89"/>
        <v/>
      </c>
      <c r="EU25" s="313" t="str">
        <f t="shared" si="90"/>
        <v/>
      </c>
      <c r="EV25" s="313" t="str">
        <f t="shared" si="211"/>
        <v/>
      </c>
      <c r="EW25" s="119">
        <f t="shared" si="7"/>
        <v>100</v>
      </c>
      <c r="EX25" s="119">
        <f t="shared" si="212"/>
        <v>0</v>
      </c>
      <c r="EY25" s="309" t="str">
        <f>IF(details!BZ25="","",details!BZ25)</f>
        <v/>
      </c>
      <c r="EZ25" s="309" t="str">
        <f>IF(details!CA25="","",details!CA25)</f>
        <v/>
      </c>
      <c r="FA25" s="309" t="str">
        <f>IF(details!CB25="","",details!CB25)</f>
        <v/>
      </c>
      <c r="FB25" s="309" t="str">
        <f>IF(details!CC25="","",details!CC25)</f>
        <v/>
      </c>
      <c r="FC25" s="309" t="str">
        <f>IF(details!CD25="","",details!CD25)</f>
        <v/>
      </c>
      <c r="FD25" s="313" t="str">
        <f t="shared" si="93"/>
        <v/>
      </c>
      <c r="FE25" s="313" t="str">
        <f t="shared" si="94"/>
        <v/>
      </c>
      <c r="FF25" s="313" t="str">
        <f t="shared" si="213"/>
        <v/>
      </c>
      <c r="FG25" s="119">
        <f t="shared" si="10"/>
        <v>100</v>
      </c>
      <c r="FH25" s="119">
        <f t="shared" si="214"/>
        <v>0</v>
      </c>
      <c r="FI25" s="309" t="str">
        <f>IF(details!CE25="","",details!CE25)</f>
        <v/>
      </c>
      <c r="FJ25" s="309" t="str">
        <f>IF(details!CF25="","",details!CF25)</f>
        <v/>
      </c>
      <c r="FK25" s="309" t="str">
        <f>IF(details!CG25="","",details!CG25)</f>
        <v/>
      </c>
      <c r="FL25" s="309" t="str">
        <f>IF(details!CH25="","",details!CH25)</f>
        <v/>
      </c>
      <c r="FM25" s="309" t="str">
        <f>IF(details!CI25="","",details!CI25)</f>
        <v/>
      </c>
      <c r="FN25" s="313" t="str">
        <f t="shared" si="97"/>
        <v/>
      </c>
      <c r="FO25" s="313" t="str">
        <f t="shared" si="98"/>
        <v/>
      </c>
      <c r="FP25" s="313" t="str">
        <f t="shared" si="215"/>
        <v/>
      </c>
      <c r="FQ25" s="119">
        <f t="shared" si="13"/>
        <v>100</v>
      </c>
      <c r="FR25" s="270">
        <f t="shared" si="216"/>
        <v>0</v>
      </c>
      <c r="FS25" s="277">
        <f t="shared" si="217"/>
        <v>200</v>
      </c>
      <c r="FT25" s="306" t="str">
        <f t="shared" si="218"/>
        <v/>
      </c>
      <c r="FU25" s="306" t="str">
        <f t="shared" si="219"/>
        <v/>
      </c>
      <c r="FV25" s="306">
        <f t="shared" si="220"/>
        <v>200</v>
      </c>
      <c r="FW25" s="306" t="str">
        <f t="shared" si="221"/>
        <v/>
      </c>
      <c r="FX25" s="306" t="str">
        <f t="shared" si="222"/>
        <v/>
      </c>
      <c r="FY25" s="306">
        <f t="shared" si="223"/>
        <v>200</v>
      </c>
      <c r="FZ25" s="120" t="str">
        <f t="shared" si="224"/>
        <v/>
      </c>
      <c r="GA25" s="120" t="str">
        <f t="shared" si="225"/>
        <v/>
      </c>
      <c r="GB25" s="306" t="str">
        <f t="shared" si="110"/>
        <v/>
      </c>
      <c r="GC25" s="306" t="str">
        <f t="shared" si="226"/>
        <v/>
      </c>
      <c r="GD25" s="306" t="str">
        <f t="shared" si="227"/>
        <v/>
      </c>
      <c r="GE25" s="306" t="str">
        <f t="shared" si="228"/>
        <v/>
      </c>
      <c r="GF25" s="306" t="str">
        <f t="shared" si="229"/>
        <v/>
      </c>
      <c r="GG25" s="306">
        <f t="shared" si="230"/>
        <v>200</v>
      </c>
      <c r="GH25" s="306" t="str">
        <f t="shared" si="231"/>
        <v/>
      </c>
      <c r="GI25" s="306" t="str">
        <f t="shared" si="232"/>
        <v/>
      </c>
      <c r="GJ25" s="306">
        <f t="shared" si="233"/>
        <v>200</v>
      </c>
      <c r="GK25" s="306" t="str">
        <f t="shared" si="234"/>
        <v/>
      </c>
      <c r="GL25" s="306" t="str">
        <f t="shared" si="235"/>
        <v/>
      </c>
      <c r="GM25" s="306">
        <f t="shared" si="236"/>
        <v>200</v>
      </c>
      <c r="GN25" s="306" t="str">
        <f t="shared" si="237"/>
        <v/>
      </c>
      <c r="GO25" s="306" t="str">
        <f t="shared" si="238"/>
        <v/>
      </c>
      <c r="GP25" s="306">
        <f t="shared" si="239"/>
        <v>100</v>
      </c>
      <c r="GQ25" s="306" t="str">
        <f t="shared" si="240"/>
        <v/>
      </c>
      <c r="GR25" s="306" t="str">
        <f t="shared" si="241"/>
        <v/>
      </c>
      <c r="GS25" s="121">
        <f t="shared" si="242"/>
        <v>100</v>
      </c>
      <c r="GT25" s="121" t="str">
        <f t="shared" si="243"/>
        <v/>
      </c>
      <c r="GU25" s="121" t="str">
        <f t="shared" si="244"/>
        <v/>
      </c>
      <c r="GV25" s="121">
        <f t="shared" si="245"/>
        <v>100</v>
      </c>
      <c r="GW25" s="121" t="str">
        <f t="shared" si="246"/>
        <v/>
      </c>
      <c r="GX25" s="121" t="str">
        <f t="shared" si="247"/>
        <v/>
      </c>
      <c r="GY25" s="269">
        <f t="shared" si="248"/>
        <v>0</v>
      </c>
      <c r="GZ25" s="269">
        <f t="shared" si="249"/>
        <v>0</v>
      </c>
      <c r="HA25" s="269">
        <f t="shared" si="250"/>
        <v>23</v>
      </c>
      <c r="HB25" s="269">
        <f t="shared" si="251"/>
        <v>0</v>
      </c>
      <c r="HC25" s="310" t="str">
        <f t="shared" si="15"/>
        <v/>
      </c>
      <c r="HD25" s="278">
        <f t="shared" si="252"/>
        <v>1200</v>
      </c>
      <c r="HE25" s="278" t="str">
        <f t="shared" si="253"/>
        <v/>
      </c>
      <c r="HF25" s="279" t="str">
        <f t="shared" si="254"/>
        <v/>
      </c>
      <c r="HG25" s="297" t="str">
        <f t="shared" si="255"/>
        <v/>
      </c>
      <c r="HH25" s="298" t="str">
        <f t="shared" si="141"/>
        <v/>
      </c>
      <c r="HI25" s="114" t="str">
        <f t="shared" si="142"/>
        <v/>
      </c>
      <c r="HJ25" s="274" t="str">
        <f>details!EH25</f>
        <v/>
      </c>
      <c r="HK25" s="195" t="str">
        <f>details!EI25</f>
        <v/>
      </c>
      <c r="HL25" s="304" t="str">
        <f t="shared" si="256"/>
        <v/>
      </c>
      <c r="HM25" s="201" t="str">
        <f>IF(details!CJ25="","",details!CJ25)</f>
        <v/>
      </c>
      <c r="HR25" s="501" t="str">
        <f>'result aggregate'!O113</f>
        <v>vuqifLFkr</v>
      </c>
      <c r="HS25" s="171">
        <f>'result aggregate'!P113</f>
        <v>0</v>
      </c>
      <c r="HT25" s="171">
        <f>'result aggregate'!Q113</f>
        <v>0</v>
      </c>
      <c r="HU25" s="171">
        <f>'result aggregate'!R113</f>
        <v>0</v>
      </c>
      <c r="HV25" s="171">
        <f>'result aggregate'!S113</f>
        <v>0</v>
      </c>
      <c r="HW25" s="171">
        <f>'result aggregate'!T113</f>
        <v>0</v>
      </c>
      <c r="HX25" s="171">
        <f>'result aggregate'!U113</f>
        <v>0</v>
      </c>
      <c r="HY25" s="171">
        <f>'result aggregate'!V113</f>
        <v>0</v>
      </c>
      <c r="HZ25" s="171">
        <f>'result aggregate'!W113</f>
        <v>0</v>
      </c>
      <c r="IA25" s="171">
        <f>'result aggregate'!X113</f>
        <v>0</v>
      </c>
      <c r="IB25" s="171">
        <f>'result aggregate'!Y113</f>
        <v>0</v>
      </c>
      <c r="IC25" s="171">
        <f>'result aggregate'!Z113</f>
        <v>0</v>
      </c>
      <c r="ID25" s="171">
        <f>'result aggregate'!AA113</f>
        <v>0</v>
      </c>
      <c r="IE25" s="502">
        <f>'result aggregate'!AB113</f>
        <v>0</v>
      </c>
    </row>
    <row r="26" spans="1:262" s="20" customFormat="1" ht="14.1" customHeight="1">
      <c r="A26" s="199">
        <f>IF(details!A26="","",details!A26)</f>
        <v>20</v>
      </c>
      <c r="B26" s="309" t="str">
        <f>IF(details!B26="","",details!B26)</f>
        <v>SC</v>
      </c>
      <c r="C26" s="309" t="str">
        <f>IF(details!C26="","",details!C26)</f>
        <v>B</v>
      </c>
      <c r="D26" s="114">
        <f>IF(details!D26="","",details!D26)</f>
        <v>670</v>
      </c>
      <c r="E26" s="114" t="str">
        <f>IF(details!E26="","",details!E26)</f>
        <v/>
      </c>
      <c r="F26" s="309">
        <f>IF(details!F26="","",details!F26)</f>
        <v>1986</v>
      </c>
      <c r="G26" s="509">
        <f>IF(details!G26="","",details!G26)</f>
        <v>38975</v>
      </c>
      <c r="H26" s="188" t="str">
        <f>IF(details!CK26="","",details!CK26)</f>
        <v>iUnzg flrEcj] nks gtkj N%</v>
      </c>
      <c r="I26" s="115" t="str">
        <f>IF(details!I26="","",details!I26)</f>
        <v xml:space="preserve">izos'k dqekj </v>
      </c>
      <c r="J26" s="115" t="str">
        <f>IF(details!J26="","",details!J26)</f>
        <v>Jh gfj tkVo</v>
      </c>
      <c r="K26" s="115" t="str">
        <f>IF(details!K26="","",details!K26)</f>
        <v>Jhefr ucZnk nsoh</v>
      </c>
      <c r="L26" s="309">
        <f>IF(details!L26="","",details!L26)</f>
        <v>2</v>
      </c>
      <c r="M26" s="309">
        <f>IF(details!M26="","",details!M26)</f>
        <v>5</v>
      </c>
      <c r="N26" s="309">
        <f t="shared" si="151"/>
        <v>7</v>
      </c>
      <c r="O26" s="309">
        <f>IF(details!N26="","",details!N26)</f>
        <v>2</v>
      </c>
      <c r="P26" s="309">
        <f>IF(details!O26="","",details!O26)</f>
        <v>5</v>
      </c>
      <c r="Q26" s="309">
        <f t="shared" si="152"/>
        <v>7</v>
      </c>
      <c r="R26" s="309" t="str">
        <f>IF(details!P26="","",details!P26)</f>
        <v/>
      </c>
      <c r="S26" s="309" t="str">
        <f>IF(details!Q26="","",details!Q26)</f>
        <v/>
      </c>
      <c r="T26" s="309" t="str">
        <f t="shared" si="153"/>
        <v/>
      </c>
      <c r="U26" s="116">
        <f t="shared" si="154"/>
        <v>14</v>
      </c>
      <c r="V26" s="309" t="str">
        <f>IF(details!R26="","",details!R26)</f>
        <v/>
      </c>
      <c r="W26" s="309" t="str">
        <f>IF(details!S26="","",details!S26)</f>
        <v/>
      </c>
      <c r="X26" s="116" t="str">
        <f t="shared" si="155"/>
        <v/>
      </c>
      <c r="Y26" s="117" t="str">
        <f t="shared" si="28"/>
        <v/>
      </c>
      <c r="Z26" s="309" t="str">
        <f>IF(details!T26="","",details!T26)</f>
        <v/>
      </c>
      <c r="AA26" s="309" t="str">
        <f>IF(details!U26="","",details!U26)</f>
        <v/>
      </c>
      <c r="AB26" s="312" t="str">
        <f t="shared" si="156"/>
        <v/>
      </c>
      <c r="AC26" s="114" t="str">
        <f t="shared" si="157"/>
        <v/>
      </c>
      <c r="AD26" s="118" t="str">
        <f t="shared" si="158"/>
        <v/>
      </c>
      <c r="AE26" s="313" t="str">
        <f t="shared" si="159"/>
        <v/>
      </c>
      <c r="AF26" s="119">
        <f t="shared" si="0"/>
        <v>200</v>
      </c>
      <c r="AG26" s="119">
        <f t="shared" si="160"/>
        <v>0</v>
      </c>
      <c r="AH26" s="309">
        <f>IF(details!V26="","",details!V26)</f>
        <v>2</v>
      </c>
      <c r="AI26" s="309">
        <f>IF(details!W26="","",details!W26)</f>
        <v>5</v>
      </c>
      <c r="AJ26" s="309">
        <f t="shared" si="161"/>
        <v>7</v>
      </c>
      <c r="AK26" s="309" t="str">
        <f>IF(details!X26="","",details!X26)</f>
        <v>ab</v>
      </c>
      <c r="AL26" s="309" t="str">
        <f>IF(details!Y26="","",details!Y26)</f>
        <v>ab</v>
      </c>
      <c r="AM26" s="309">
        <f t="shared" si="162"/>
        <v>0</v>
      </c>
      <c r="AN26" s="309" t="str">
        <f>IF(details!Z26="","",details!Z26)</f>
        <v/>
      </c>
      <c r="AO26" s="309" t="str">
        <f>IF(details!AA26="","",details!AA26)</f>
        <v/>
      </c>
      <c r="AP26" s="309" t="str">
        <f t="shared" si="163"/>
        <v/>
      </c>
      <c r="AQ26" s="116">
        <f t="shared" si="164"/>
        <v>7</v>
      </c>
      <c r="AR26" s="309">
        <f>IF(details!AB26="","",details!AB26)</f>
        <v>20</v>
      </c>
      <c r="AS26" s="309">
        <f>IF(details!AC26="","",details!AC26)</f>
        <v>20</v>
      </c>
      <c r="AT26" s="116">
        <f t="shared" si="165"/>
        <v>40</v>
      </c>
      <c r="AU26" s="117">
        <f t="shared" si="39"/>
        <v>47</v>
      </c>
      <c r="AV26" s="309" t="str">
        <f>IF(details!AD26="","",details!AD26)</f>
        <v/>
      </c>
      <c r="AW26" s="309" t="str">
        <f>IF(details!AE26="","",details!AE26)</f>
        <v/>
      </c>
      <c r="AX26" s="312" t="str">
        <f t="shared" si="166"/>
        <v/>
      </c>
      <c r="AY26" s="114" t="str">
        <f t="shared" si="167"/>
        <v/>
      </c>
      <c r="AZ26" s="118" t="str">
        <f t="shared" si="168"/>
        <v/>
      </c>
      <c r="BA26" s="313" t="str">
        <f t="shared" si="169"/>
        <v/>
      </c>
      <c r="BB26" s="119">
        <f t="shared" si="1"/>
        <v>200</v>
      </c>
      <c r="BC26" s="119">
        <f t="shared" si="170"/>
        <v>0</v>
      </c>
      <c r="BD26" s="101" t="str">
        <f>IF(D26="","",details!AF26)</f>
        <v>s</v>
      </c>
      <c r="BE26" s="309">
        <f>IF(details!AG26="","",details!AG26)</f>
        <v>2</v>
      </c>
      <c r="BF26" s="309">
        <f>IF(details!AH26="","",details!AH26)</f>
        <v>5</v>
      </c>
      <c r="BG26" s="309">
        <f t="shared" si="171"/>
        <v>7</v>
      </c>
      <c r="BH26" s="309" t="str">
        <f>IF(details!AI26="","",details!AI26)</f>
        <v>ab</v>
      </c>
      <c r="BI26" s="309" t="str">
        <f>IF(details!AJ26="","",details!AJ26)</f>
        <v>ab</v>
      </c>
      <c r="BJ26" s="309">
        <f t="shared" si="172"/>
        <v>0</v>
      </c>
      <c r="BK26" s="309" t="str">
        <f>IF(details!AK26="","",details!AK26)</f>
        <v/>
      </c>
      <c r="BL26" s="309" t="str">
        <f>IF(details!AL26="","",details!AL26)</f>
        <v/>
      </c>
      <c r="BM26" s="309" t="str">
        <f t="shared" si="173"/>
        <v/>
      </c>
      <c r="BN26" s="116">
        <f t="shared" si="174"/>
        <v>7</v>
      </c>
      <c r="BO26" s="309" t="str">
        <f>IF(details!AM26="","",details!AM26)</f>
        <v/>
      </c>
      <c r="BP26" s="309" t="str">
        <f>IF(details!AN26="","",details!AN26)</f>
        <v/>
      </c>
      <c r="BQ26" s="116" t="str">
        <f t="shared" si="175"/>
        <v/>
      </c>
      <c r="BR26" s="117" t="str">
        <f t="shared" si="50"/>
        <v/>
      </c>
      <c r="BS26" s="309" t="str">
        <f>IF(details!AO26="","",details!AO26)</f>
        <v/>
      </c>
      <c r="BT26" s="309" t="str">
        <f>IF(details!AP26="","",details!AP26)</f>
        <v/>
      </c>
      <c r="BU26" s="312" t="str">
        <f t="shared" si="176"/>
        <v/>
      </c>
      <c r="BV26" s="114" t="str">
        <f t="shared" si="177"/>
        <v/>
      </c>
      <c r="BW26" s="118" t="str">
        <f t="shared" si="178"/>
        <v/>
      </c>
      <c r="BX26" s="313" t="str">
        <f t="shared" si="179"/>
        <v/>
      </c>
      <c r="BY26" s="119">
        <f t="shared" si="2"/>
        <v>200</v>
      </c>
      <c r="BZ26" s="119">
        <f t="shared" si="180"/>
        <v>0</v>
      </c>
      <c r="CA26" s="309">
        <f>IF(details!AQ26="","",details!AQ26)</f>
        <v>3</v>
      </c>
      <c r="CB26" s="309">
        <f>IF(details!AR26="","",details!AR26)</f>
        <v>5</v>
      </c>
      <c r="CC26" s="309">
        <f t="shared" si="181"/>
        <v>8</v>
      </c>
      <c r="CD26" s="309" t="str">
        <f>IF(details!AS26="","",details!AS26)</f>
        <v/>
      </c>
      <c r="CE26" s="309" t="str">
        <f>IF(details!AT26="","",details!AT26)</f>
        <v/>
      </c>
      <c r="CF26" s="309" t="str">
        <f t="shared" si="182"/>
        <v/>
      </c>
      <c r="CG26" s="309" t="str">
        <f>IF(details!AU26="","",details!AU26)</f>
        <v/>
      </c>
      <c r="CH26" s="309" t="str">
        <f>IF(details!AV26="","",details!AV26)</f>
        <v/>
      </c>
      <c r="CI26" s="309" t="str">
        <f t="shared" si="183"/>
        <v/>
      </c>
      <c r="CJ26" s="116">
        <f t="shared" si="184"/>
        <v>8</v>
      </c>
      <c r="CK26" s="309">
        <f>IF(details!AW26="","",details!AW26)</f>
        <v>8</v>
      </c>
      <c r="CL26" s="309">
        <f>IF(details!AX26="","",details!AX26)</f>
        <v>18</v>
      </c>
      <c r="CM26" s="116">
        <f t="shared" si="185"/>
        <v>26</v>
      </c>
      <c r="CN26" s="117">
        <f t="shared" si="61"/>
        <v>34</v>
      </c>
      <c r="CO26" s="309" t="str">
        <f>IF(details!AY26="","",details!AY26)</f>
        <v/>
      </c>
      <c r="CP26" s="309" t="str">
        <f>IF(details!AZ26="","",details!AZ26)</f>
        <v/>
      </c>
      <c r="CQ26" s="312" t="str">
        <f t="shared" si="186"/>
        <v/>
      </c>
      <c r="CR26" s="114" t="str">
        <f t="shared" si="187"/>
        <v/>
      </c>
      <c r="CS26" s="118" t="str">
        <f t="shared" si="188"/>
        <v/>
      </c>
      <c r="CT26" s="313" t="str">
        <f t="shared" si="189"/>
        <v/>
      </c>
      <c r="CU26" s="119">
        <f t="shared" si="3"/>
        <v>200</v>
      </c>
      <c r="CV26" s="119">
        <f t="shared" si="190"/>
        <v>0</v>
      </c>
      <c r="CW26" s="309" t="str">
        <f>IF(details!BA26="","",details!BA26)</f>
        <v/>
      </c>
      <c r="CX26" s="309" t="str">
        <f>IF(details!BB26="","",details!BB26)</f>
        <v/>
      </c>
      <c r="CY26" s="309" t="str">
        <f t="shared" si="191"/>
        <v/>
      </c>
      <c r="CZ26" s="309" t="str">
        <f>IF(details!BC26="","",details!BC26)</f>
        <v>ab</v>
      </c>
      <c r="DA26" s="309" t="str">
        <f>IF(details!BD26="","",details!BD26)</f>
        <v>ab</v>
      </c>
      <c r="DB26" s="309">
        <f t="shared" si="192"/>
        <v>0</v>
      </c>
      <c r="DC26" s="309" t="str">
        <f>IF(details!BE26="","",details!BE26)</f>
        <v/>
      </c>
      <c r="DD26" s="309" t="str">
        <f>IF(details!BF26="","",details!BF26)</f>
        <v/>
      </c>
      <c r="DE26" s="309" t="str">
        <f t="shared" si="193"/>
        <v/>
      </c>
      <c r="DF26" s="116">
        <f t="shared" si="194"/>
        <v>0</v>
      </c>
      <c r="DG26" s="309">
        <f>IF(details!BG26="","",details!BG26)</f>
        <v>24</v>
      </c>
      <c r="DH26" s="309">
        <f>IF(details!BH26="","",details!BH26)</f>
        <v>14</v>
      </c>
      <c r="DI26" s="116">
        <f t="shared" si="195"/>
        <v>38</v>
      </c>
      <c r="DJ26" s="117">
        <f t="shared" si="72"/>
        <v>38</v>
      </c>
      <c r="DK26" s="309" t="str">
        <f>IF(details!BI26="","",details!BI26)</f>
        <v/>
      </c>
      <c r="DL26" s="309" t="str">
        <f>IF(details!BJ26="","",details!BJ26)</f>
        <v/>
      </c>
      <c r="DM26" s="312" t="str">
        <f t="shared" si="196"/>
        <v/>
      </c>
      <c r="DN26" s="114" t="str">
        <f t="shared" si="197"/>
        <v/>
      </c>
      <c r="DO26" s="118" t="str">
        <f t="shared" si="198"/>
        <v/>
      </c>
      <c r="DP26" s="313" t="str">
        <f t="shared" si="199"/>
        <v/>
      </c>
      <c r="DQ26" s="119">
        <f t="shared" si="4"/>
        <v>200</v>
      </c>
      <c r="DR26" s="119">
        <f t="shared" si="200"/>
        <v>0</v>
      </c>
      <c r="DS26" s="309">
        <f>IF(details!BK26="","",details!BK26)</f>
        <v>4</v>
      </c>
      <c r="DT26" s="309">
        <f>IF(details!BL26="","",details!BL26)</f>
        <v>5</v>
      </c>
      <c r="DU26" s="309">
        <f t="shared" si="201"/>
        <v>9</v>
      </c>
      <c r="DV26" s="309" t="str">
        <f>IF(details!BM26="","",details!BM26)</f>
        <v>AB</v>
      </c>
      <c r="DW26" s="309" t="str">
        <f>IF(details!BN26="","",details!BN26)</f>
        <v>AB</v>
      </c>
      <c r="DX26" s="309">
        <f t="shared" si="202"/>
        <v>0</v>
      </c>
      <c r="DY26" s="309" t="str">
        <f>IF(details!BO26="","",details!BO26)</f>
        <v/>
      </c>
      <c r="DZ26" s="309" t="str">
        <f>IF(details!BP26="","",details!BP26)</f>
        <v/>
      </c>
      <c r="EA26" s="309" t="str">
        <f t="shared" si="203"/>
        <v/>
      </c>
      <c r="EB26" s="116">
        <f t="shared" si="204"/>
        <v>9</v>
      </c>
      <c r="EC26" s="309">
        <f>IF(details!BQ26="","",details!BQ26)</f>
        <v>32</v>
      </c>
      <c r="ED26" s="309">
        <f>IF(details!BR26="","",details!BR26)</f>
        <v>20</v>
      </c>
      <c r="EE26" s="116">
        <f t="shared" si="205"/>
        <v>52</v>
      </c>
      <c r="EF26" s="117">
        <f t="shared" si="83"/>
        <v>61</v>
      </c>
      <c r="EG26" s="309" t="str">
        <f>IF(details!BS26="","",details!BS26)</f>
        <v/>
      </c>
      <c r="EH26" s="309" t="str">
        <f>IF(details!BT26="","",details!BT26)</f>
        <v/>
      </c>
      <c r="EI26" s="312" t="str">
        <f t="shared" si="206"/>
        <v/>
      </c>
      <c r="EJ26" s="114" t="str">
        <f t="shared" si="207"/>
        <v/>
      </c>
      <c r="EK26" s="118" t="str">
        <f t="shared" si="208"/>
        <v/>
      </c>
      <c r="EL26" s="313" t="str">
        <f t="shared" si="209"/>
        <v/>
      </c>
      <c r="EM26" s="119">
        <f t="shared" si="5"/>
        <v>200</v>
      </c>
      <c r="EN26" s="119">
        <f t="shared" si="210"/>
        <v>0</v>
      </c>
      <c r="EO26" s="309" t="str">
        <f>IF(details!BU26="","",details!BU26)</f>
        <v/>
      </c>
      <c r="EP26" s="309" t="str">
        <f>IF(details!BV26="","",details!BV26)</f>
        <v/>
      </c>
      <c r="EQ26" s="309" t="str">
        <f>IF(details!BW26="","",details!BW26)</f>
        <v/>
      </c>
      <c r="ER26" s="309" t="str">
        <f>IF(details!BX26="","",details!BX26)</f>
        <v/>
      </c>
      <c r="ES26" s="309" t="str">
        <f>IF(details!BY26="","",details!BY26)</f>
        <v/>
      </c>
      <c r="ET26" s="313" t="str">
        <f t="shared" si="89"/>
        <v/>
      </c>
      <c r="EU26" s="313" t="str">
        <f t="shared" si="90"/>
        <v/>
      </c>
      <c r="EV26" s="313" t="str">
        <f t="shared" si="211"/>
        <v/>
      </c>
      <c r="EW26" s="119">
        <f t="shared" si="7"/>
        <v>100</v>
      </c>
      <c r="EX26" s="119">
        <f t="shared" si="212"/>
        <v>0</v>
      </c>
      <c r="EY26" s="309" t="str">
        <f>IF(details!BZ26="","",details!BZ26)</f>
        <v/>
      </c>
      <c r="EZ26" s="309" t="str">
        <f>IF(details!CA26="","",details!CA26)</f>
        <v/>
      </c>
      <c r="FA26" s="309" t="str">
        <f>IF(details!CB26="","",details!CB26)</f>
        <v/>
      </c>
      <c r="FB26" s="309" t="str">
        <f>IF(details!CC26="","",details!CC26)</f>
        <v/>
      </c>
      <c r="FC26" s="309" t="str">
        <f>IF(details!CD26="","",details!CD26)</f>
        <v/>
      </c>
      <c r="FD26" s="313" t="str">
        <f t="shared" si="93"/>
        <v/>
      </c>
      <c r="FE26" s="313" t="str">
        <f t="shared" si="94"/>
        <v/>
      </c>
      <c r="FF26" s="313" t="str">
        <f t="shared" si="213"/>
        <v/>
      </c>
      <c r="FG26" s="119">
        <f t="shared" si="10"/>
        <v>100</v>
      </c>
      <c r="FH26" s="119">
        <f t="shared" si="214"/>
        <v>0</v>
      </c>
      <c r="FI26" s="309" t="str">
        <f>IF(details!CE26="","",details!CE26)</f>
        <v/>
      </c>
      <c r="FJ26" s="309" t="str">
        <f>IF(details!CF26="","",details!CF26)</f>
        <v/>
      </c>
      <c r="FK26" s="309" t="str">
        <f>IF(details!CG26="","",details!CG26)</f>
        <v/>
      </c>
      <c r="FL26" s="309" t="str">
        <f>IF(details!CH26="","",details!CH26)</f>
        <v/>
      </c>
      <c r="FM26" s="309" t="str">
        <f>IF(details!CI26="","",details!CI26)</f>
        <v/>
      </c>
      <c r="FN26" s="313" t="str">
        <f t="shared" si="97"/>
        <v/>
      </c>
      <c r="FO26" s="313" t="str">
        <f t="shared" si="98"/>
        <v/>
      </c>
      <c r="FP26" s="313" t="str">
        <f t="shared" si="215"/>
        <v/>
      </c>
      <c r="FQ26" s="119">
        <f t="shared" si="13"/>
        <v>100</v>
      </c>
      <c r="FR26" s="270">
        <f t="shared" si="216"/>
        <v>0</v>
      </c>
      <c r="FS26" s="277">
        <f t="shared" si="217"/>
        <v>200</v>
      </c>
      <c r="FT26" s="306" t="str">
        <f t="shared" si="218"/>
        <v/>
      </c>
      <c r="FU26" s="306" t="str">
        <f t="shared" si="219"/>
        <v/>
      </c>
      <c r="FV26" s="306">
        <f t="shared" si="220"/>
        <v>200</v>
      </c>
      <c r="FW26" s="306" t="str">
        <f t="shared" si="221"/>
        <v/>
      </c>
      <c r="FX26" s="306" t="str">
        <f t="shared" si="222"/>
        <v/>
      </c>
      <c r="FY26" s="306">
        <f t="shared" si="223"/>
        <v>200</v>
      </c>
      <c r="FZ26" s="120" t="str">
        <f t="shared" si="224"/>
        <v/>
      </c>
      <c r="GA26" s="120" t="str">
        <f t="shared" si="225"/>
        <v/>
      </c>
      <c r="GB26" s="306" t="str">
        <f t="shared" si="110"/>
        <v/>
      </c>
      <c r="GC26" s="306" t="str">
        <f t="shared" si="226"/>
        <v/>
      </c>
      <c r="GD26" s="306" t="str">
        <f t="shared" si="227"/>
        <v/>
      </c>
      <c r="GE26" s="306" t="str">
        <f t="shared" si="228"/>
        <v/>
      </c>
      <c r="GF26" s="306" t="str">
        <f t="shared" si="229"/>
        <v/>
      </c>
      <c r="GG26" s="306">
        <f t="shared" si="230"/>
        <v>200</v>
      </c>
      <c r="GH26" s="306" t="str">
        <f t="shared" si="231"/>
        <v/>
      </c>
      <c r="GI26" s="306" t="str">
        <f t="shared" si="232"/>
        <v/>
      </c>
      <c r="GJ26" s="306">
        <f t="shared" si="233"/>
        <v>200</v>
      </c>
      <c r="GK26" s="306" t="str">
        <f t="shared" si="234"/>
        <v/>
      </c>
      <c r="GL26" s="306" t="str">
        <f t="shared" si="235"/>
        <v/>
      </c>
      <c r="GM26" s="306">
        <f t="shared" si="236"/>
        <v>200</v>
      </c>
      <c r="GN26" s="306" t="str">
        <f t="shared" si="237"/>
        <v/>
      </c>
      <c r="GO26" s="306" t="str">
        <f t="shared" si="238"/>
        <v/>
      </c>
      <c r="GP26" s="306">
        <f t="shared" si="239"/>
        <v>100</v>
      </c>
      <c r="GQ26" s="306" t="str">
        <f t="shared" si="240"/>
        <v/>
      </c>
      <c r="GR26" s="306" t="str">
        <f t="shared" si="241"/>
        <v/>
      </c>
      <c r="GS26" s="121">
        <f t="shared" si="242"/>
        <v>100</v>
      </c>
      <c r="GT26" s="121" t="str">
        <f t="shared" si="243"/>
        <v/>
      </c>
      <c r="GU26" s="121" t="str">
        <f t="shared" si="244"/>
        <v/>
      </c>
      <c r="GV26" s="121">
        <f t="shared" si="245"/>
        <v>100</v>
      </c>
      <c r="GW26" s="121" t="str">
        <f t="shared" si="246"/>
        <v/>
      </c>
      <c r="GX26" s="121" t="str">
        <f t="shared" si="247"/>
        <v/>
      </c>
      <c r="GY26" s="269">
        <f t="shared" si="248"/>
        <v>0</v>
      </c>
      <c r="GZ26" s="269">
        <f t="shared" si="249"/>
        <v>0</v>
      </c>
      <c r="HA26" s="269">
        <f t="shared" si="250"/>
        <v>23</v>
      </c>
      <c r="HB26" s="269">
        <f t="shared" si="251"/>
        <v>0</v>
      </c>
      <c r="HC26" s="310" t="str">
        <f t="shared" si="15"/>
        <v/>
      </c>
      <c r="HD26" s="278">
        <f t="shared" si="252"/>
        <v>1200</v>
      </c>
      <c r="HE26" s="278" t="str">
        <f t="shared" si="253"/>
        <v/>
      </c>
      <c r="HF26" s="279" t="str">
        <f t="shared" si="254"/>
        <v/>
      </c>
      <c r="HG26" s="297" t="str">
        <f t="shared" si="255"/>
        <v/>
      </c>
      <c r="HH26" s="298" t="str">
        <f t="shared" si="141"/>
        <v/>
      </c>
      <c r="HI26" s="114" t="str">
        <f t="shared" si="142"/>
        <v/>
      </c>
      <c r="HJ26" s="274" t="str">
        <f>details!EH26</f>
        <v/>
      </c>
      <c r="HK26" s="195" t="str">
        <f>details!EI26</f>
        <v/>
      </c>
      <c r="HL26" s="304" t="str">
        <f t="shared" si="256"/>
        <v/>
      </c>
      <c r="HM26" s="201" t="str">
        <f>IF(details!CJ26="","",details!CJ26)</f>
        <v/>
      </c>
      <c r="HR26" s="501" t="str">
        <f>'result aggregate'!O114</f>
        <v>LFkkukarfjr</v>
      </c>
      <c r="HS26" s="171">
        <f>'result aggregate'!P114</f>
        <v>0</v>
      </c>
      <c r="HT26" s="171">
        <f>'result aggregate'!Q114</f>
        <v>0</v>
      </c>
      <c r="HU26" s="171">
        <f>'result aggregate'!R114</f>
        <v>0</v>
      </c>
      <c r="HV26" s="171">
        <f>'result aggregate'!S114</f>
        <v>0</v>
      </c>
      <c r="HW26" s="171">
        <f>'result aggregate'!T114</f>
        <v>0</v>
      </c>
      <c r="HX26" s="171">
        <f>'result aggregate'!U114</f>
        <v>0</v>
      </c>
      <c r="HY26" s="171">
        <f>'result aggregate'!V114</f>
        <v>0</v>
      </c>
      <c r="HZ26" s="171">
        <f>'result aggregate'!W114</f>
        <v>0</v>
      </c>
      <c r="IA26" s="171">
        <f>'result aggregate'!X114</f>
        <v>0</v>
      </c>
      <c r="IB26" s="171">
        <f>'result aggregate'!Y114</f>
        <v>0</v>
      </c>
      <c r="IC26" s="171">
        <f>'result aggregate'!Z114</f>
        <v>0</v>
      </c>
      <c r="ID26" s="171">
        <f>'result aggregate'!AA114</f>
        <v>0</v>
      </c>
      <c r="IE26" s="502">
        <f>'result aggregate'!AB114</f>
        <v>0</v>
      </c>
    </row>
    <row r="27" spans="1:262" s="20" customFormat="1" ht="14.1" customHeight="1" thickBot="1">
      <c r="A27" s="199">
        <f>IF(details!A27="","",details!A27)</f>
        <v>21</v>
      </c>
      <c r="B27" s="309" t="str">
        <f>IF(details!B27="","",details!B27)</f>
        <v>SC</v>
      </c>
      <c r="C27" s="309" t="str">
        <f>IF(details!C27="","",details!C27)</f>
        <v>B</v>
      </c>
      <c r="D27" s="114">
        <f>IF(details!D27="","",details!D27)</f>
        <v>671</v>
      </c>
      <c r="E27" s="114" t="str">
        <f>IF(details!E27="","",details!E27)</f>
        <v/>
      </c>
      <c r="F27" s="309">
        <f>IF(details!F27="","",details!F27)</f>
        <v>1989</v>
      </c>
      <c r="G27" s="509">
        <f>IF(details!G27="","",details!G27)</f>
        <v>39119</v>
      </c>
      <c r="H27" s="188" t="str">
        <f>IF(details!CK27="","",details!CK27)</f>
        <v>N% Qjojh] nks gtkj lkr</v>
      </c>
      <c r="I27" s="115" t="str">
        <f>IF(details!I27="","",details!I27)</f>
        <v>iq"isUnz lsofy;k</v>
      </c>
      <c r="J27" s="115" t="str">
        <f>IF(details!J27="","",details!J27)</f>
        <v>Jh HkkxpUn lsofy;k</v>
      </c>
      <c r="K27" s="115" t="str">
        <f>IF(details!K27="","",details!K27)</f>
        <v>Jhefr ek;k nsoh</v>
      </c>
      <c r="L27" s="309">
        <f>IF(details!L27="","",details!L27)</f>
        <v>4</v>
      </c>
      <c r="M27" s="309">
        <f>IF(details!M27="","",details!M27)</f>
        <v>5</v>
      </c>
      <c r="N27" s="309">
        <f t="shared" si="151"/>
        <v>9</v>
      </c>
      <c r="O27" s="309">
        <f>IF(details!N27="","",details!N27)</f>
        <v>5</v>
      </c>
      <c r="P27" s="309">
        <f>IF(details!O27="","",details!O27)</f>
        <v>5</v>
      </c>
      <c r="Q27" s="309">
        <f t="shared" si="152"/>
        <v>10</v>
      </c>
      <c r="R27" s="309" t="str">
        <f>IF(details!P27="","",details!P27)</f>
        <v/>
      </c>
      <c r="S27" s="309" t="str">
        <f>IF(details!Q27="","",details!Q27)</f>
        <v/>
      </c>
      <c r="T27" s="309" t="str">
        <f t="shared" si="153"/>
        <v/>
      </c>
      <c r="U27" s="116">
        <f t="shared" si="154"/>
        <v>19</v>
      </c>
      <c r="V27" s="309" t="str">
        <f>IF(details!R27="","",details!R27)</f>
        <v/>
      </c>
      <c r="W27" s="309" t="str">
        <f>IF(details!S27="","",details!S27)</f>
        <v/>
      </c>
      <c r="X27" s="116" t="str">
        <f t="shared" si="155"/>
        <v/>
      </c>
      <c r="Y27" s="117" t="str">
        <f t="shared" si="28"/>
        <v/>
      </c>
      <c r="Z27" s="309" t="str">
        <f>IF(details!T27="","",details!T27)</f>
        <v/>
      </c>
      <c r="AA27" s="309" t="str">
        <f>IF(details!U27="","",details!U27)</f>
        <v/>
      </c>
      <c r="AB27" s="312" t="str">
        <f t="shared" si="156"/>
        <v/>
      </c>
      <c r="AC27" s="114" t="str">
        <f t="shared" si="157"/>
        <v/>
      </c>
      <c r="AD27" s="118" t="str">
        <f t="shared" si="158"/>
        <v/>
      </c>
      <c r="AE27" s="313" t="str">
        <f t="shared" si="159"/>
        <v/>
      </c>
      <c r="AF27" s="119">
        <f t="shared" si="0"/>
        <v>200</v>
      </c>
      <c r="AG27" s="119">
        <f t="shared" si="160"/>
        <v>0</v>
      </c>
      <c r="AH27" s="309">
        <f>IF(details!V27="","",details!V27)</f>
        <v>5</v>
      </c>
      <c r="AI27" s="309">
        <f>IF(details!W27="","",details!W27)</f>
        <v>5</v>
      </c>
      <c r="AJ27" s="309">
        <f t="shared" si="161"/>
        <v>10</v>
      </c>
      <c r="AK27" s="309">
        <f>IF(details!X27="","",details!X27)</f>
        <v>2</v>
      </c>
      <c r="AL27" s="309">
        <f>IF(details!Y27="","",details!Y27)</f>
        <v>5</v>
      </c>
      <c r="AM27" s="309">
        <f t="shared" si="162"/>
        <v>7</v>
      </c>
      <c r="AN27" s="309" t="str">
        <f>IF(details!Z27="","",details!Z27)</f>
        <v/>
      </c>
      <c r="AO27" s="309" t="str">
        <f>IF(details!AA27="","",details!AA27)</f>
        <v/>
      </c>
      <c r="AP27" s="309" t="str">
        <f t="shared" si="163"/>
        <v/>
      </c>
      <c r="AQ27" s="116">
        <f t="shared" si="164"/>
        <v>17</v>
      </c>
      <c r="AR27" s="309">
        <f>IF(details!AB27="","",details!AB27)</f>
        <v>23</v>
      </c>
      <c r="AS27" s="309">
        <f>IF(details!AC27="","",details!AC27)</f>
        <v>20</v>
      </c>
      <c r="AT27" s="116">
        <f t="shared" si="165"/>
        <v>43</v>
      </c>
      <c r="AU27" s="117">
        <f t="shared" si="39"/>
        <v>60</v>
      </c>
      <c r="AV27" s="309" t="str">
        <f>IF(details!AD27="","",details!AD27)</f>
        <v/>
      </c>
      <c r="AW27" s="309" t="str">
        <f>IF(details!AE27="","",details!AE27)</f>
        <v/>
      </c>
      <c r="AX27" s="312" t="str">
        <f t="shared" si="166"/>
        <v/>
      </c>
      <c r="AY27" s="114" t="str">
        <f t="shared" si="167"/>
        <v/>
      </c>
      <c r="AZ27" s="118" t="str">
        <f t="shared" si="168"/>
        <v/>
      </c>
      <c r="BA27" s="313" t="str">
        <f t="shared" si="169"/>
        <v/>
      </c>
      <c r="BB27" s="119">
        <f t="shared" si="1"/>
        <v>200</v>
      </c>
      <c r="BC27" s="119">
        <f t="shared" si="170"/>
        <v>0</v>
      </c>
      <c r="BD27" s="101" t="str">
        <f>IF(D27="","",details!AF27)</f>
        <v>s</v>
      </c>
      <c r="BE27" s="309">
        <f>IF(details!AG27="","",details!AG27)</f>
        <v>3</v>
      </c>
      <c r="BF27" s="309">
        <f>IF(details!AH27="","",details!AH27)</f>
        <v>5</v>
      </c>
      <c r="BG27" s="309">
        <f t="shared" si="171"/>
        <v>8</v>
      </c>
      <c r="BH27" s="309">
        <f>IF(details!AI27="","",details!AI27)</f>
        <v>3</v>
      </c>
      <c r="BI27" s="309">
        <f>IF(details!AJ27="","",details!AJ27)</f>
        <v>5</v>
      </c>
      <c r="BJ27" s="309">
        <f t="shared" si="172"/>
        <v>8</v>
      </c>
      <c r="BK27" s="309" t="str">
        <f>IF(details!AK27="","",details!AK27)</f>
        <v/>
      </c>
      <c r="BL27" s="309" t="str">
        <f>IF(details!AL27="","",details!AL27)</f>
        <v/>
      </c>
      <c r="BM27" s="309" t="str">
        <f t="shared" si="173"/>
        <v/>
      </c>
      <c r="BN27" s="116">
        <f t="shared" si="174"/>
        <v>16</v>
      </c>
      <c r="BO27" s="309" t="str">
        <f>IF(details!AM27="","",details!AM27)</f>
        <v/>
      </c>
      <c r="BP27" s="309" t="str">
        <f>IF(details!AN27="","",details!AN27)</f>
        <v/>
      </c>
      <c r="BQ27" s="116" t="str">
        <f t="shared" si="175"/>
        <v/>
      </c>
      <c r="BR27" s="117" t="str">
        <f t="shared" si="50"/>
        <v/>
      </c>
      <c r="BS27" s="309" t="str">
        <f>IF(details!AO27="","",details!AO27)</f>
        <v/>
      </c>
      <c r="BT27" s="309" t="str">
        <f>IF(details!AP27="","",details!AP27)</f>
        <v/>
      </c>
      <c r="BU27" s="312" t="str">
        <f t="shared" si="176"/>
        <v/>
      </c>
      <c r="BV27" s="114" t="str">
        <f t="shared" si="177"/>
        <v/>
      </c>
      <c r="BW27" s="118" t="str">
        <f t="shared" si="178"/>
        <v/>
      </c>
      <c r="BX27" s="313" t="str">
        <f t="shared" si="179"/>
        <v/>
      </c>
      <c r="BY27" s="119">
        <f t="shared" si="2"/>
        <v>200</v>
      </c>
      <c r="BZ27" s="119">
        <f t="shared" si="180"/>
        <v>0</v>
      </c>
      <c r="CA27" s="309">
        <f>IF(details!AQ27="","",details!AQ27)</f>
        <v>1</v>
      </c>
      <c r="CB27" s="309">
        <f>IF(details!AR27="","",details!AR27)</f>
        <v>5</v>
      </c>
      <c r="CC27" s="309">
        <f t="shared" si="181"/>
        <v>6</v>
      </c>
      <c r="CD27" s="309" t="str">
        <f>IF(details!AS27="","",details!AS27)</f>
        <v/>
      </c>
      <c r="CE27" s="309" t="str">
        <f>IF(details!AT27="","",details!AT27)</f>
        <v/>
      </c>
      <c r="CF27" s="309" t="str">
        <f t="shared" si="182"/>
        <v/>
      </c>
      <c r="CG27" s="309" t="str">
        <f>IF(details!AU27="","",details!AU27)</f>
        <v/>
      </c>
      <c r="CH27" s="309" t="str">
        <f>IF(details!AV27="","",details!AV27)</f>
        <v/>
      </c>
      <c r="CI27" s="309" t="str">
        <f t="shared" si="183"/>
        <v/>
      </c>
      <c r="CJ27" s="116">
        <f t="shared" si="184"/>
        <v>6</v>
      </c>
      <c r="CK27" s="309">
        <f>IF(details!AW27="","",details!AW27)</f>
        <v>15</v>
      </c>
      <c r="CL27" s="309">
        <f>IF(details!AX27="","",details!AX27)</f>
        <v>16</v>
      </c>
      <c r="CM27" s="116">
        <f t="shared" si="185"/>
        <v>31</v>
      </c>
      <c r="CN27" s="117">
        <f t="shared" si="61"/>
        <v>37</v>
      </c>
      <c r="CO27" s="309" t="str">
        <f>IF(details!AY27="","",details!AY27)</f>
        <v/>
      </c>
      <c r="CP27" s="309" t="str">
        <f>IF(details!AZ27="","",details!AZ27)</f>
        <v/>
      </c>
      <c r="CQ27" s="312" t="str">
        <f t="shared" si="186"/>
        <v/>
      </c>
      <c r="CR27" s="114" t="str">
        <f t="shared" si="187"/>
        <v/>
      </c>
      <c r="CS27" s="118" t="str">
        <f t="shared" si="188"/>
        <v/>
      </c>
      <c r="CT27" s="313" t="str">
        <f t="shared" si="189"/>
        <v/>
      </c>
      <c r="CU27" s="119">
        <f t="shared" si="3"/>
        <v>200</v>
      </c>
      <c r="CV27" s="119">
        <f t="shared" si="190"/>
        <v>0</v>
      </c>
      <c r="CW27" s="309" t="str">
        <f>IF(details!BA27="","",details!BA27)</f>
        <v/>
      </c>
      <c r="CX27" s="309" t="str">
        <f>IF(details!BB27="","",details!BB27)</f>
        <v/>
      </c>
      <c r="CY27" s="309" t="str">
        <f t="shared" si="191"/>
        <v/>
      </c>
      <c r="CZ27" s="309">
        <f>IF(details!BC27="","",details!BC27)</f>
        <v>1</v>
      </c>
      <c r="DA27" s="309">
        <f>IF(details!BD27="","",details!BD27)</f>
        <v>5</v>
      </c>
      <c r="DB27" s="309">
        <f t="shared" si="192"/>
        <v>6</v>
      </c>
      <c r="DC27" s="309" t="str">
        <f>IF(details!BE27="","",details!BE27)</f>
        <v/>
      </c>
      <c r="DD27" s="309" t="str">
        <f>IF(details!BF27="","",details!BF27)</f>
        <v/>
      </c>
      <c r="DE27" s="309" t="str">
        <f t="shared" si="193"/>
        <v/>
      </c>
      <c r="DF27" s="116">
        <f t="shared" si="194"/>
        <v>6</v>
      </c>
      <c r="DG27" s="309">
        <f>IF(details!BG27="","",details!BG27)</f>
        <v>30</v>
      </c>
      <c r="DH27" s="309">
        <f>IF(details!BH27="","",details!BH27)</f>
        <v>17</v>
      </c>
      <c r="DI27" s="116">
        <f t="shared" si="195"/>
        <v>47</v>
      </c>
      <c r="DJ27" s="117">
        <f t="shared" si="72"/>
        <v>53</v>
      </c>
      <c r="DK27" s="309" t="str">
        <f>IF(details!BI27="","",details!BI27)</f>
        <v/>
      </c>
      <c r="DL27" s="309" t="str">
        <f>IF(details!BJ27="","",details!BJ27)</f>
        <v/>
      </c>
      <c r="DM27" s="312" t="str">
        <f t="shared" si="196"/>
        <v/>
      </c>
      <c r="DN27" s="114" t="str">
        <f t="shared" si="197"/>
        <v/>
      </c>
      <c r="DO27" s="118" t="str">
        <f t="shared" si="198"/>
        <v/>
      </c>
      <c r="DP27" s="313" t="str">
        <f t="shared" si="199"/>
        <v/>
      </c>
      <c r="DQ27" s="119">
        <f t="shared" si="4"/>
        <v>200</v>
      </c>
      <c r="DR27" s="119">
        <f t="shared" si="200"/>
        <v>0</v>
      </c>
      <c r="DS27" s="309">
        <f>IF(details!BK27="","",details!BK27)</f>
        <v>4</v>
      </c>
      <c r="DT27" s="309">
        <f>IF(details!BL27="","",details!BL27)</f>
        <v>5</v>
      </c>
      <c r="DU27" s="309">
        <f t="shared" si="201"/>
        <v>9</v>
      </c>
      <c r="DV27" s="309">
        <f>IF(details!BM27="","",details!BM27)</f>
        <v>5</v>
      </c>
      <c r="DW27" s="309">
        <f>IF(details!BN27="","",details!BN27)</f>
        <v>5</v>
      </c>
      <c r="DX27" s="309">
        <f t="shared" si="202"/>
        <v>10</v>
      </c>
      <c r="DY27" s="309" t="str">
        <f>IF(details!BO27="","",details!BO27)</f>
        <v/>
      </c>
      <c r="DZ27" s="309" t="str">
        <f>IF(details!BP27="","",details!BP27)</f>
        <v/>
      </c>
      <c r="EA27" s="309" t="str">
        <f t="shared" si="203"/>
        <v/>
      </c>
      <c r="EB27" s="116">
        <f t="shared" si="204"/>
        <v>19</v>
      </c>
      <c r="EC27" s="309">
        <f>IF(details!BQ27="","",details!BQ27)</f>
        <v>40</v>
      </c>
      <c r="ED27" s="309">
        <f>IF(details!BR27="","",details!BR27)</f>
        <v>20</v>
      </c>
      <c r="EE27" s="116">
        <f t="shared" si="205"/>
        <v>60</v>
      </c>
      <c r="EF27" s="117">
        <f t="shared" si="83"/>
        <v>79</v>
      </c>
      <c r="EG27" s="309" t="str">
        <f>IF(details!BS27="","",details!BS27)</f>
        <v/>
      </c>
      <c r="EH27" s="309" t="str">
        <f>IF(details!BT27="","",details!BT27)</f>
        <v/>
      </c>
      <c r="EI27" s="312" t="str">
        <f t="shared" si="206"/>
        <v/>
      </c>
      <c r="EJ27" s="114" t="str">
        <f t="shared" si="207"/>
        <v/>
      </c>
      <c r="EK27" s="118" t="str">
        <f t="shared" si="208"/>
        <v/>
      </c>
      <c r="EL27" s="313" t="str">
        <f t="shared" si="209"/>
        <v/>
      </c>
      <c r="EM27" s="119">
        <f t="shared" si="5"/>
        <v>200</v>
      </c>
      <c r="EN27" s="119">
        <f t="shared" si="210"/>
        <v>0</v>
      </c>
      <c r="EO27" s="309" t="str">
        <f>IF(details!BU27="","",details!BU27)</f>
        <v/>
      </c>
      <c r="EP27" s="309" t="str">
        <f>IF(details!BV27="","",details!BV27)</f>
        <v/>
      </c>
      <c r="EQ27" s="309" t="str">
        <f>IF(details!BW27="","",details!BW27)</f>
        <v/>
      </c>
      <c r="ER27" s="309" t="str">
        <f>IF(details!BX27="","",details!BX27)</f>
        <v/>
      </c>
      <c r="ES27" s="309" t="str">
        <f>IF(details!BY27="","",details!BY27)</f>
        <v/>
      </c>
      <c r="ET27" s="313" t="str">
        <f t="shared" si="89"/>
        <v/>
      </c>
      <c r="EU27" s="313" t="str">
        <f t="shared" si="90"/>
        <v/>
      </c>
      <c r="EV27" s="313" t="str">
        <f t="shared" si="211"/>
        <v/>
      </c>
      <c r="EW27" s="119">
        <f t="shared" si="7"/>
        <v>100</v>
      </c>
      <c r="EX27" s="119">
        <f t="shared" si="212"/>
        <v>0</v>
      </c>
      <c r="EY27" s="309" t="str">
        <f>IF(details!BZ27="","",details!BZ27)</f>
        <v/>
      </c>
      <c r="EZ27" s="309" t="str">
        <f>IF(details!CA27="","",details!CA27)</f>
        <v/>
      </c>
      <c r="FA27" s="309" t="str">
        <f>IF(details!CB27="","",details!CB27)</f>
        <v/>
      </c>
      <c r="FB27" s="309" t="str">
        <f>IF(details!CC27="","",details!CC27)</f>
        <v/>
      </c>
      <c r="FC27" s="309" t="str">
        <f>IF(details!CD27="","",details!CD27)</f>
        <v/>
      </c>
      <c r="FD27" s="313" t="str">
        <f t="shared" si="93"/>
        <v/>
      </c>
      <c r="FE27" s="313" t="str">
        <f t="shared" si="94"/>
        <v/>
      </c>
      <c r="FF27" s="313" t="str">
        <f t="shared" si="213"/>
        <v/>
      </c>
      <c r="FG27" s="119">
        <f t="shared" si="10"/>
        <v>100</v>
      </c>
      <c r="FH27" s="119">
        <f t="shared" si="214"/>
        <v>0</v>
      </c>
      <c r="FI27" s="309" t="str">
        <f>IF(details!CE27="","",details!CE27)</f>
        <v/>
      </c>
      <c r="FJ27" s="309" t="str">
        <f>IF(details!CF27="","",details!CF27)</f>
        <v/>
      </c>
      <c r="FK27" s="309" t="str">
        <f>IF(details!CG27="","",details!CG27)</f>
        <v/>
      </c>
      <c r="FL27" s="309" t="str">
        <f>IF(details!CH27="","",details!CH27)</f>
        <v/>
      </c>
      <c r="FM27" s="309" t="str">
        <f>IF(details!CI27="","",details!CI27)</f>
        <v/>
      </c>
      <c r="FN27" s="313" t="str">
        <f t="shared" si="97"/>
        <v/>
      </c>
      <c r="FO27" s="313" t="str">
        <f t="shared" si="98"/>
        <v/>
      </c>
      <c r="FP27" s="313" t="str">
        <f t="shared" si="215"/>
        <v/>
      </c>
      <c r="FQ27" s="119">
        <f t="shared" si="13"/>
        <v>100</v>
      </c>
      <c r="FR27" s="270">
        <f t="shared" si="216"/>
        <v>0</v>
      </c>
      <c r="FS27" s="277">
        <f t="shared" si="217"/>
        <v>200</v>
      </c>
      <c r="FT27" s="306" t="str">
        <f t="shared" si="218"/>
        <v/>
      </c>
      <c r="FU27" s="306" t="str">
        <f t="shared" si="219"/>
        <v/>
      </c>
      <c r="FV27" s="306">
        <f t="shared" si="220"/>
        <v>200</v>
      </c>
      <c r="FW27" s="306" t="str">
        <f t="shared" si="221"/>
        <v/>
      </c>
      <c r="FX27" s="306" t="str">
        <f t="shared" si="222"/>
        <v/>
      </c>
      <c r="FY27" s="306">
        <f t="shared" si="223"/>
        <v>200</v>
      </c>
      <c r="FZ27" s="120" t="str">
        <f t="shared" si="224"/>
        <v/>
      </c>
      <c r="GA27" s="120" t="str">
        <f t="shared" si="225"/>
        <v/>
      </c>
      <c r="GB27" s="306" t="str">
        <f t="shared" si="110"/>
        <v/>
      </c>
      <c r="GC27" s="306" t="str">
        <f t="shared" si="226"/>
        <v/>
      </c>
      <c r="GD27" s="306" t="str">
        <f t="shared" si="227"/>
        <v/>
      </c>
      <c r="GE27" s="306" t="str">
        <f t="shared" si="228"/>
        <v/>
      </c>
      <c r="GF27" s="306" t="str">
        <f t="shared" si="229"/>
        <v/>
      </c>
      <c r="GG27" s="306">
        <f t="shared" si="230"/>
        <v>200</v>
      </c>
      <c r="GH27" s="306" t="str">
        <f t="shared" si="231"/>
        <v/>
      </c>
      <c r="GI27" s="306" t="str">
        <f t="shared" si="232"/>
        <v/>
      </c>
      <c r="GJ27" s="306">
        <f t="shared" si="233"/>
        <v>200</v>
      </c>
      <c r="GK27" s="306" t="str">
        <f t="shared" si="234"/>
        <v/>
      </c>
      <c r="GL27" s="306" t="str">
        <f t="shared" si="235"/>
        <v/>
      </c>
      <c r="GM27" s="306">
        <f t="shared" si="236"/>
        <v>200</v>
      </c>
      <c r="GN27" s="306" t="str">
        <f t="shared" si="237"/>
        <v/>
      </c>
      <c r="GO27" s="306" t="str">
        <f t="shared" si="238"/>
        <v/>
      </c>
      <c r="GP27" s="306">
        <f t="shared" si="239"/>
        <v>100</v>
      </c>
      <c r="GQ27" s="306" t="str">
        <f t="shared" si="240"/>
        <v/>
      </c>
      <c r="GR27" s="306" t="str">
        <f t="shared" si="241"/>
        <v/>
      </c>
      <c r="GS27" s="121">
        <f t="shared" si="242"/>
        <v>100</v>
      </c>
      <c r="GT27" s="121" t="str">
        <f t="shared" si="243"/>
        <v/>
      </c>
      <c r="GU27" s="121" t="str">
        <f t="shared" si="244"/>
        <v/>
      </c>
      <c r="GV27" s="121">
        <f t="shared" si="245"/>
        <v>100</v>
      </c>
      <c r="GW27" s="121" t="str">
        <f t="shared" si="246"/>
        <v/>
      </c>
      <c r="GX27" s="121" t="str">
        <f t="shared" si="247"/>
        <v/>
      </c>
      <c r="GY27" s="269">
        <f t="shared" si="248"/>
        <v>0</v>
      </c>
      <c r="GZ27" s="269">
        <f t="shared" si="249"/>
        <v>0</v>
      </c>
      <c r="HA27" s="269">
        <f t="shared" si="250"/>
        <v>23</v>
      </c>
      <c r="HB27" s="269">
        <f t="shared" si="251"/>
        <v>0</v>
      </c>
      <c r="HC27" s="310" t="str">
        <f t="shared" si="15"/>
        <v/>
      </c>
      <c r="HD27" s="278">
        <f t="shared" si="252"/>
        <v>1200</v>
      </c>
      <c r="HE27" s="278" t="str">
        <f t="shared" si="253"/>
        <v/>
      </c>
      <c r="HF27" s="279" t="str">
        <f t="shared" si="254"/>
        <v/>
      </c>
      <c r="HG27" s="297" t="str">
        <f t="shared" si="255"/>
        <v/>
      </c>
      <c r="HH27" s="298" t="str">
        <f t="shared" si="141"/>
        <v/>
      </c>
      <c r="HI27" s="114" t="str">
        <f t="shared" si="142"/>
        <v/>
      </c>
      <c r="HJ27" s="274" t="str">
        <f>details!EH27</f>
        <v/>
      </c>
      <c r="HK27" s="195" t="str">
        <f>details!EI27</f>
        <v/>
      </c>
      <c r="HL27" s="304" t="str">
        <f t="shared" si="256"/>
        <v/>
      </c>
      <c r="HM27" s="201" t="str">
        <f>IF(details!CJ27="","",details!CJ27)</f>
        <v/>
      </c>
      <c r="HR27" s="503" t="str">
        <f>'result aggregate'!O115</f>
        <v>mRrh.kZrk izfr'kr</v>
      </c>
      <c r="HS27" s="504" t="str">
        <f>'result aggregate'!P115</f>
        <v/>
      </c>
      <c r="HT27" s="504" t="str">
        <f>'result aggregate'!Q115</f>
        <v/>
      </c>
      <c r="HU27" s="504" t="str">
        <f>'result aggregate'!R115</f>
        <v/>
      </c>
      <c r="HV27" s="504" t="str">
        <f>'result aggregate'!S115</f>
        <v/>
      </c>
      <c r="HW27" s="504" t="str">
        <f>'result aggregate'!T115</f>
        <v/>
      </c>
      <c r="HX27" s="504" t="str">
        <f>'result aggregate'!U115</f>
        <v/>
      </c>
      <c r="HY27" s="504" t="str">
        <f>'result aggregate'!V115</f>
        <v/>
      </c>
      <c r="HZ27" s="504" t="str">
        <f>'result aggregate'!W115</f>
        <v/>
      </c>
      <c r="IA27" s="504" t="str">
        <f>'result aggregate'!X115</f>
        <v/>
      </c>
      <c r="IB27" s="504" t="str">
        <f>'result aggregate'!Y115</f>
        <v/>
      </c>
      <c r="IC27" s="504" t="str">
        <f>'result aggregate'!Z115</f>
        <v/>
      </c>
      <c r="ID27" s="504" t="str">
        <f>'result aggregate'!AA115</f>
        <v/>
      </c>
      <c r="IE27" s="505" t="str">
        <f>'result aggregate'!AB115</f>
        <v/>
      </c>
    </row>
    <row r="28" spans="1:262" s="20" customFormat="1" ht="14.1" customHeight="1" thickTop="1">
      <c r="A28" s="199">
        <f>IF(details!A28="","",details!A28)</f>
        <v>22</v>
      </c>
      <c r="B28" s="309" t="str">
        <f>IF(details!B28="","",details!B28)</f>
        <v>SC</v>
      </c>
      <c r="C28" s="309" t="str">
        <f>IF(details!C28="","",details!C28)</f>
        <v>B</v>
      </c>
      <c r="D28" s="114">
        <f>IF(details!D28="","",details!D28)</f>
        <v>672</v>
      </c>
      <c r="E28" s="114" t="str">
        <f>IF(details!E28="","",details!E28)</f>
        <v/>
      </c>
      <c r="F28" s="309">
        <f>IF(details!F28="","",details!F28)</f>
        <v>2019</v>
      </c>
      <c r="G28" s="509">
        <f>IF(details!G28="","",details!G28)</f>
        <v>38366</v>
      </c>
      <c r="H28" s="188" t="str">
        <f>IF(details!CK28="","",details!CK28)</f>
        <v>pkSng tuojh] nks gtkj ikap</v>
      </c>
      <c r="I28" s="115" t="str">
        <f>IF(details!I28="","",details!I28)</f>
        <v>jkgqy cSjok</v>
      </c>
      <c r="J28" s="115" t="str">
        <f>IF(details!J28="","",details!J28)</f>
        <v>Jh Hkxoku lgk; cSjok</v>
      </c>
      <c r="K28" s="115" t="str">
        <f>IF(details!K28="","",details!K28)</f>
        <v>Jhefr yfyrk nsoh</v>
      </c>
      <c r="L28" s="309">
        <f>IF(details!L28="","",details!L28)</f>
        <v>3</v>
      </c>
      <c r="M28" s="309">
        <f>IF(details!M28="","",details!M28)</f>
        <v>5</v>
      </c>
      <c r="N28" s="309">
        <f t="shared" si="151"/>
        <v>8</v>
      </c>
      <c r="O28" s="309">
        <f>IF(details!N28="","",details!N28)</f>
        <v>5</v>
      </c>
      <c r="P28" s="309">
        <f>IF(details!O28="","",details!O28)</f>
        <v>5</v>
      </c>
      <c r="Q28" s="309">
        <f t="shared" si="152"/>
        <v>10</v>
      </c>
      <c r="R28" s="309" t="str">
        <f>IF(details!P28="","",details!P28)</f>
        <v/>
      </c>
      <c r="S28" s="309" t="str">
        <f>IF(details!Q28="","",details!Q28)</f>
        <v/>
      </c>
      <c r="T28" s="309" t="str">
        <f t="shared" si="153"/>
        <v/>
      </c>
      <c r="U28" s="116">
        <f t="shared" si="154"/>
        <v>18</v>
      </c>
      <c r="V28" s="309" t="str">
        <f>IF(details!R28="","",details!R28)</f>
        <v/>
      </c>
      <c r="W28" s="309" t="str">
        <f>IF(details!S28="","",details!S28)</f>
        <v/>
      </c>
      <c r="X28" s="116" t="str">
        <f t="shared" si="155"/>
        <v/>
      </c>
      <c r="Y28" s="117" t="str">
        <f t="shared" si="28"/>
        <v/>
      </c>
      <c r="Z28" s="309" t="str">
        <f>IF(details!T28="","",details!T28)</f>
        <v/>
      </c>
      <c r="AA28" s="309" t="str">
        <f>IF(details!U28="","",details!U28)</f>
        <v/>
      </c>
      <c r="AB28" s="312" t="str">
        <f t="shared" si="156"/>
        <v/>
      </c>
      <c r="AC28" s="114" t="str">
        <f t="shared" si="157"/>
        <v/>
      </c>
      <c r="AD28" s="118" t="str">
        <f t="shared" si="158"/>
        <v/>
      </c>
      <c r="AE28" s="313" t="str">
        <f t="shared" si="159"/>
        <v/>
      </c>
      <c r="AF28" s="119">
        <f t="shared" si="0"/>
        <v>200</v>
      </c>
      <c r="AG28" s="119">
        <f t="shared" si="160"/>
        <v>0</v>
      </c>
      <c r="AH28" s="309">
        <f>IF(details!V28="","",details!V28)</f>
        <v>4</v>
      </c>
      <c r="AI28" s="309">
        <f>IF(details!W28="","",details!W28)</f>
        <v>5</v>
      </c>
      <c r="AJ28" s="309">
        <f t="shared" si="161"/>
        <v>9</v>
      </c>
      <c r="AK28" s="309">
        <f>IF(details!X28="","",details!X28)</f>
        <v>4</v>
      </c>
      <c r="AL28" s="309">
        <f>IF(details!Y28="","",details!Y28)</f>
        <v>5</v>
      </c>
      <c r="AM28" s="309">
        <f t="shared" si="162"/>
        <v>9</v>
      </c>
      <c r="AN28" s="309" t="str">
        <f>IF(details!Z28="","",details!Z28)</f>
        <v/>
      </c>
      <c r="AO28" s="309" t="str">
        <f>IF(details!AA28="","",details!AA28)</f>
        <v/>
      </c>
      <c r="AP28" s="309" t="str">
        <f t="shared" si="163"/>
        <v/>
      </c>
      <c r="AQ28" s="116">
        <f t="shared" si="164"/>
        <v>18</v>
      </c>
      <c r="AR28" s="309">
        <f>IF(details!AB28="","",details!AB28)</f>
        <v>41</v>
      </c>
      <c r="AS28" s="309">
        <f>IF(details!AC28="","",details!AC28)</f>
        <v>20</v>
      </c>
      <c r="AT28" s="116">
        <f t="shared" si="165"/>
        <v>61</v>
      </c>
      <c r="AU28" s="117">
        <f t="shared" si="39"/>
        <v>79</v>
      </c>
      <c r="AV28" s="309" t="str">
        <f>IF(details!AD28="","",details!AD28)</f>
        <v/>
      </c>
      <c r="AW28" s="309" t="str">
        <f>IF(details!AE28="","",details!AE28)</f>
        <v/>
      </c>
      <c r="AX28" s="312" t="str">
        <f t="shared" si="166"/>
        <v/>
      </c>
      <c r="AY28" s="114" t="str">
        <f t="shared" si="167"/>
        <v/>
      </c>
      <c r="AZ28" s="118" t="str">
        <f t="shared" si="168"/>
        <v/>
      </c>
      <c r="BA28" s="313" t="str">
        <f t="shared" si="169"/>
        <v/>
      </c>
      <c r="BB28" s="119">
        <f t="shared" si="1"/>
        <v>200</v>
      </c>
      <c r="BC28" s="119">
        <f t="shared" si="170"/>
        <v>0</v>
      </c>
      <c r="BD28" s="101" t="str">
        <f>IF(D28="","",details!AF28)</f>
        <v>s</v>
      </c>
      <c r="BE28" s="309">
        <f>IF(details!AG28="","",details!AG28)</f>
        <v>3</v>
      </c>
      <c r="BF28" s="309">
        <f>IF(details!AH28="","",details!AH28)</f>
        <v>5</v>
      </c>
      <c r="BG28" s="309">
        <f t="shared" si="171"/>
        <v>8</v>
      </c>
      <c r="BH28" s="309">
        <f>IF(details!AI28="","",details!AI28)</f>
        <v>3</v>
      </c>
      <c r="BI28" s="309">
        <f>IF(details!AJ28="","",details!AJ28)</f>
        <v>5</v>
      </c>
      <c r="BJ28" s="309">
        <f t="shared" si="172"/>
        <v>8</v>
      </c>
      <c r="BK28" s="309" t="str">
        <f>IF(details!AK28="","",details!AK28)</f>
        <v/>
      </c>
      <c r="BL28" s="309" t="str">
        <f>IF(details!AL28="","",details!AL28)</f>
        <v/>
      </c>
      <c r="BM28" s="309" t="str">
        <f t="shared" si="173"/>
        <v/>
      </c>
      <c r="BN28" s="116">
        <f t="shared" si="174"/>
        <v>16</v>
      </c>
      <c r="BO28" s="309" t="str">
        <f>IF(details!AM28="","",details!AM28)</f>
        <v/>
      </c>
      <c r="BP28" s="309" t="str">
        <f>IF(details!AN28="","",details!AN28)</f>
        <v/>
      </c>
      <c r="BQ28" s="116" t="str">
        <f t="shared" si="175"/>
        <v/>
      </c>
      <c r="BR28" s="117" t="str">
        <f t="shared" si="50"/>
        <v/>
      </c>
      <c r="BS28" s="309" t="str">
        <f>IF(details!AO28="","",details!AO28)</f>
        <v/>
      </c>
      <c r="BT28" s="309" t="str">
        <f>IF(details!AP28="","",details!AP28)</f>
        <v/>
      </c>
      <c r="BU28" s="312" t="str">
        <f t="shared" si="176"/>
        <v/>
      </c>
      <c r="BV28" s="114" t="str">
        <f t="shared" si="177"/>
        <v/>
      </c>
      <c r="BW28" s="118" t="str">
        <f t="shared" si="178"/>
        <v/>
      </c>
      <c r="BX28" s="313" t="str">
        <f t="shared" si="179"/>
        <v/>
      </c>
      <c r="BY28" s="119">
        <f t="shared" si="2"/>
        <v>200</v>
      </c>
      <c r="BZ28" s="119">
        <f t="shared" si="180"/>
        <v>0</v>
      </c>
      <c r="CA28" s="309">
        <f>IF(details!AQ28="","",details!AQ28)</f>
        <v>4</v>
      </c>
      <c r="CB28" s="309">
        <f>IF(details!AR28="","",details!AR28)</f>
        <v>5</v>
      </c>
      <c r="CC28" s="309">
        <f t="shared" si="181"/>
        <v>9</v>
      </c>
      <c r="CD28" s="309" t="str">
        <f>IF(details!AS28="","",details!AS28)</f>
        <v/>
      </c>
      <c r="CE28" s="309" t="str">
        <f>IF(details!AT28="","",details!AT28)</f>
        <v/>
      </c>
      <c r="CF28" s="309" t="str">
        <f t="shared" si="182"/>
        <v/>
      </c>
      <c r="CG28" s="309" t="str">
        <f>IF(details!AU28="","",details!AU28)</f>
        <v/>
      </c>
      <c r="CH28" s="309" t="str">
        <f>IF(details!AV28="","",details!AV28)</f>
        <v/>
      </c>
      <c r="CI28" s="309" t="str">
        <f t="shared" si="183"/>
        <v/>
      </c>
      <c r="CJ28" s="116">
        <f t="shared" si="184"/>
        <v>9</v>
      </c>
      <c r="CK28" s="309">
        <f>IF(details!AW28="","",details!AW28)</f>
        <v>30</v>
      </c>
      <c r="CL28" s="309">
        <f>IF(details!AX28="","",details!AX28)</f>
        <v>20</v>
      </c>
      <c r="CM28" s="116">
        <f t="shared" si="185"/>
        <v>50</v>
      </c>
      <c r="CN28" s="117">
        <f t="shared" si="61"/>
        <v>59</v>
      </c>
      <c r="CO28" s="309" t="str">
        <f>IF(details!AY28="","",details!AY28)</f>
        <v/>
      </c>
      <c r="CP28" s="309" t="str">
        <f>IF(details!AZ28="","",details!AZ28)</f>
        <v/>
      </c>
      <c r="CQ28" s="312" t="str">
        <f t="shared" si="186"/>
        <v/>
      </c>
      <c r="CR28" s="114" t="str">
        <f t="shared" si="187"/>
        <v/>
      </c>
      <c r="CS28" s="118" t="str">
        <f t="shared" si="188"/>
        <v/>
      </c>
      <c r="CT28" s="313" t="str">
        <f t="shared" si="189"/>
        <v/>
      </c>
      <c r="CU28" s="119">
        <f t="shared" si="3"/>
        <v>200</v>
      </c>
      <c r="CV28" s="119">
        <f t="shared" si="190"/>
        <v>0</v>
      </c>
      <c r="CW28" s="309" t="str">
        <f>IF(details!BA28="","",details!BA28)</f>
        <v/>
      </c>
      <c r="CX28" s="309" t="str">
        <f>IF(details!BB28="","",details!BB28)</f>
        <v/>
      </c>
      <c r="CY28" s="309" t="str">
        <f t="shared" si="191"/>
        <v/>
      </c>
      <c r="CZ28" s="309">
        <f>IF(details!BC28="","",details!BC28)</f>
        <v>2</v>
      </c>
      <c r="DA28" s="309">
        <f>IF(details!BD28="","",details!BD28)</f>
        <v>5</v>
      </c>
      <c r="DB28" s="309">
        <f t="shared" si="192"/>
        <v>7</v>
      </c>
      <c r="DC28" s="309" t="str">
        <f>IF(details!BE28="","",details!BE28)</f>
        <v/>
      </c>
      <c r="DD28" s="309" t="str">
        <f>IF(details!BF28="","",details!BF28)</f>
        <v/>
      </c>
      <c r="DE28" s="309" t="str">
        <f t="shared" si="193"/>
        <v/>
      </c>
      <c r="DF28" s="116">
        <f t="shared" si="194"/>
        <v>7</v>
      </c>
      <c r="DG28" s="309">
        <f>IF(details!BG28="","",details!BG28)</f>
        <v>38</v>
      </c>
      <c r="DH28" s="309">
        <f>IF(details!BH28="","",details!BH28)</f>
        <v>18</v>
      </c>
      <c r="DI28" s="116">
        <f t="shared" si="195"/>
        <v>56</v>
      </c>
      <c r="DJ28" s="117">
        <f t="shared" si="72"/>
        <v>63</v>
      </c>
      <c r="DK28" s="309" t="str">
        <f>IF(details!BI28="","",details!BI28)</f>
        <v/>
      </c>
      <c r="DL28" s="309" t="str">
        <f>IF(details!BJ28="","",details!BJ28)</f>
        <v/>
      </c>
      <c r="DM28" s="312" t="str">
        <f t="shared" si="196"/>
        <v/>
      </c>
      <c r="DN28" s="114" t="str">
        <f t="shared" si="197"/>
        <v/>
      </c>
      <c r="DO28" s="118" t="str">
        <f t="shared" si="198"/>
        <v/>
      </c>
      <c r="DP28" s="313" t="str">
        <f t="shared" si="199"/>
        <v/>
      </c>
      <c r="DQ28" s="119">
        <f t="shared" si="4"/>
        <v>200</v>
      </c>
      <c r="DR28" s="119">
        <f t="shared" si="200"/>
        <v>0</v>
      </c>
      <c r="DS28" s="309">
        <f>IF(details!BK28="","",details!BK28)</f>
        <v>5</v>
      </c>
      <c r="DT28" s="309">
        <f>IF(details!BL28="","",details!BL28)</f>
        <v>5</v>
      </c>
      <c r="DU28" s="309">
        <f t="shared" si="201"/>
        <v>10</v>
      </c>
      <c r="DV28" s="309">
        <f>IF(details!BM28="","",details!BM28)</f>
        <v>5</v>
      </c>
      <c r="DW28" s="309">
        <f>IF(details!BN28="","",details!BN28)</f>
        <v>5</v>
      </c>
      <c r="DX28" s="309">
        <f t="shared" si="202"/>
        <v>10</v>
      </c>
      <c r="DY28" s="309" t="str">
        <f>IF(details!BO28="","",details!BO28)</f>
        <v/>
      </c>
      <c r="DZ28" s="309" t="str">
        <f>IF(details!BP28="","",details!BP28)</f>
        <v/>
      </c>
      <c r="EA28" s="309" t="str">
        <f t="shared" si="203"/>
        <v/>
      </c>
      <c r="EB28" s="116">
        <f t="shared" si="204"/>
        <v>20</v>
      </c>
      <c r="EC28" s="309">
        <f>IF(details!BQ28="","",details!BQ28)</f>
        <v>48</v>
      </c>
      <c r="ED28" s="309">
        <f>IF(details!BR28="","",details!BR28)</f>
        <v>20</v>
      </c>
      <c r="EE28" s="116">
        <f t="shared" si="205"/>
        <v>68</v>
      </c>
      <c r="EF28" s="117">
        <f t="shared" si="83"/>
        <v>88</v>
      </c>
      <c r="EG28" s="309" t="str">
        <f>IF(details!BS28="","",details!BS28)</f>
        <v/>
      </c>
      <c r="EH28" s="309" t="str">
        <f>IF(details!BT28="","",details!BT28)</f>
        <v/>
      </c>
      <c r="EI28" s="312" t="str">
        <f t="shared" si="206"/>
        <v/>
      </c>
      <c r="EJ28" s="114" t="str">
        <f t="shared" si="207"/>
        <v/>
      </c>
      <c r="EK28" s="118" t="str">
        <f t="shared" si="208"/>
        <v/>
      </c>
      <c r="EL28" s="313" t="str">
        <f t="shared" si="209"/>
        <v/>
      </c>
      <c r="EM28" s="119">
        <f t="shared" si="5"/>
        <v>200</v>
      </c>
      <c r="EN28" s="119">
        <f t="shared" si="210"/>
        <v>0</v>
      </c>
      <c r="EO28" s="309" t="str">
        <f>IF(details!BU28="","",details!BU28)</f>
        <v/>
      </c>
      <c r="EP28" s="309" t="str">
        <f>IF(details!BV28="","",details!BV28)</f>
        <v/>
      </c>
      <c r="EQ28" s="309" t="str">
        <f>IF(details!BW28="","",details!BW28)</f>
        <v/>
      </c>
      <c r="ER28" s="309" t="str">
        <f>IF(details!BX28="","",details!BX28)</f>
        <v/>
      </c>
      <c r="ES28" s="309" t="str">
        <f>IF(details!BY28="","",details!BY28)</f>
        <v/>
      </c>
      <c r="ET28" s="313" t="str">
        <f t="shared" si="89"/>
        <v/>
      </c>
      <c r="EU28" s="313" t="str">
        <f t="shared" si="90"/>
        <v/>
      </c>
      <c r="EV28" s="313" t="str">
        <f t="shared" si="211"/>
        <v/>
      </c>
      <c r="EW28" s="119">
        <f t="shared" si="7"/>
        <v>100</v>
      </c>
      <c r="EX28" s="119">
        <f t="shared" si="212"/>
        <v>0</v>
      </c>
      <c r="EY28" s="309" t="str">
        <f>IF(details!BZ28="","",details!BZ28)</f>
        <v/>
      </c>
      <c r="EZ28" s="309" t="str">
        <f>IF(details!CA28="","",details!CA28)</f>
        <v/>
      </c>
      <c r="FA28" s="309" t="str">
        <f>IF(details!CB28="","",details!CB28)</f>
        <v/>
      </c>
      <c r="FB28" s="309" t="str">
        <f>IF(details!CC28="","",details!CC28)</f>
        <v/>
      </c>
      <c r="FC28" s="309" t="str">
        <f>IF(details!CD28="","",details!CD28)</f>
        <v/>
      </c>
      <c r="FD28" s="313" t="str">
        <f t="shared" si="93"/>
        <v/>
      </c>
      <c r="FE28" s="313" t="str">
        <f t="shared" si="94"/>
        <v/>
      </c>
      <c r="FF28" s="313" t="str">
        <f t="shared" si="213"/>
        <v/>
      </c>
      <c r="FG28" s="119">
        <f t="shared" si="10"/>
        <v>100</v>
      </c>
      <c r="FH28" s="119">
        <f t="shared" si="214"/>
        <v>0</v>
      </c>
      <c r="FI28" s="309" t="str">
        <f>IF(details!CE28="","",details!CE28)</f>
        <v/>
      </c>
      <c r="FJ28" s="309" t="str">
        <f>IF(details!CF28="","",details!CF28)</f>
        <v/>
      </c>
      <c r="FK28" s="309" t="str">
        <f>IF(details!CG28="","",details!CG28)</f>
        <v/>
      </c>
      <c r="FL28" s="309" t="str">
        <f>IF(details!CH28="","",details!CH28)</f>
        <v/>
      </c>
      <c r="FM28" s="309" t="str">
        <f>IF(details!CI28="","",details!CI28)</f>
        <v/>
      </c>
      <c r="FN28" s="313" t="str">
        <f t="shared" si="97"/>
        <v/>
      </c>
      <c r="FO28" s="313" t="str">
        <f t="shared" si="98"/>
        <v/>
      </c>
      <c r="FP28" s="313" t="str">
        <f t="shared" si="215"/>
        <v/>
      </c>
      <c r="FQ28" s="119">
        <f t="shared" si="13"/>
        <v>100</v>
      </c>
      <c r="FR28" s="270">
        <f t="shared" si="216"/>
        <v>0</v>
      </c>
      <c r="FS28" s="277">
        <f t="shared" si="217"/>
        <v>200</v>
      </c>
      <c r="FT28" s="306" t="str">
        <f t="shared" si="218"/>
        <v/>
      </c>
      <c r="FU28" s="306" t="str">
        <f t="shared" si="219"/>
        <v/>
      </c>
      <c r="FV28" s="306">
        <f t="shared" si="220"/>
        <v>200</v>
      </c>
      <c r="FW28" s="306" t="str">
        <f t="shared" si="221"/>
        <v/>
      </c>
      <c r="FX28" s="306" t="str">
        <f t="shared" si="222"/>
        <v/>
      </c>
      <c r="FY28" s="306">
        <f t="shared" si="223"/>
        <v>200</v>
      </c>
      <c r="FZ28" s="120" t="str">
        <f t="shared" si="224"/>
        <v/>
      </c>
      <c r="GA28" s="120" t="str">
        <f t="shared" si="225"/>
        <v/>
      </c>
      <c r="GB28" s="306" t="str">
        <f t="shared" si="110"/>
        <v/>
      </c>
      <c r="GC28" s="306" t="str">
        <f t="shared" si="226"/>
        <v/>
      </c>
      <c r="GD28" s="306" t="str">
        <f t="shared" si="227"/>
        <v/>
      </c>
      <c r="GE28" s="306" t="str">
        <f t="shared" si="228"/>
        <v/>
      </c>
      <c r="GF28" s="306" t="str">
        <f t="shared" si="229"/>
        <v/>
      </c>
      <c r="GG28" s="306">
        <f t="shared" si="230"/>
        <v>200</v>
      </c>
      <c r="GH28" s="306" t="str">
        <f t="shared" si="231"/>
        <v/>
      </c>
      <c r="GI28" s="306" t="str">
        <f t="shared" si="232"/>
        <v/>
      </c>
      <c r="GJ28" s="306">
        <f t="shared" si="233"/>
        <v>200</v>
      </c>
      <c r="GK28" s="306" t="str">
        <f t="shared" si="234"/>
        <v/>
      </c>
      <c r="GL28" s="306" t="str">
        <f t="shared" si="235"/>
        <v/>
      </c>
      <c r="GM28" s="306">
        <f t="shared" si="236"/>
        <v>200</v>
      </c>
      <c r="GN28" s="306" t="str">
        <f t="shared" si="237"/>
        <v/>
      </c>
      <c r="GO28" s="306" t="str">
        <f t="shared" si="238"/>
        <v/>
      </c>
      <c r="GP28" s="306">
        <f t="shared" si="239"/>
        <v>100</v>
      </c>
      <c r="GQ28" s="306" t="str">
        <f t="shared" si="240"/>
        <v/>
      </c>
      <c r="GR28" s="306" t="str">
        <f t="shared" si="241"/>
        <v/>
      </c>
      <c r="GS28" s="121">
        <f t="shared" si="242"/>
        <v>100</v>
      </c>
      <c r="GT28" s="121" t="str">
        <f t="shared" si="243"/>
        <v/>
      </c>
      <c r="GU28" s="121" t="str">
        <f t="shared" si="244"/>
        <v/>
      </c>
      <c r="GV28" s="121">
        <f t="shared" si="245"/>
        <v>100</v>
      </c>
      <c r="GW28" s="121" t="str">
        <f t="shared" si="246"/>
        <v/>
      </c>
      <c r="GX28" s="121" t="str">
        <f t="shared" si="247"/>
        <v/>
      </c>
      <c r="GY28" s="269">
        <f t="shared" si="248"/>
        <v>0</v>
      </c>
      <c r="GZ28" s="269">
        <f t="shared" si="249"/>
        <v>0</v>
      </c>
      <c r="HA28" s="269">
        <f t="shared" si="250"/>
        <v>23</v>
      </c>
      <c r="HB28" s="269">
        <f t="shared" si="251"/>
        <v>0</v>
      </c>
      <c r="HC28" s="310" t="str">
        <f t="shared" si="15"/>
        <v/>
      </c>
      <c r="HD28" s="278">
        <f t="shared" si="252"/>
        <v>1200</v>
      </c>
      <c r="HE28" s="278" t="str">
        <f t="shared" si="253"/>
        <v/>
      </c>
      <c r="HF28" s="279" t="str">
        <f t="shared" si="254"/>
        <v/>
      </c>
      <c r="HG28" s="297" t="str">
        <f t="shared" si="255"/>
        <v/>
      </c>
      <c r="HH28" s="298" t="str">
        <f t="shared" si="141"/>
        <v/>
      </c>
      <c r="HI28" s="114" t="str">
        <f t="shared" si="142"/>
        <v/>
      </c>
      <c r="HJ28" s="274" t="str">
        <f>details!EH28</f>
        <v/>
      </c>
      <c r="HK28" s="195" t="str">
        <f>details!EI28</f>
        <v/>
      </c>
      <c r="HL28" s="304" t="str">
        <f t="shared" si="256"/>
        <v/>
      </c>
      <c r="HM28" s="201" t="str">
        <f>IF(details!CJ28="","",details!CJ28)</f>
        <v/>
      </c>
      <c r="HR28" s="494"/>
      <c r="HS28" s="494"/>
    </row>
    <row r="29" spans="1:262" s="20" customFormat="1" ht="14.1" customHeight="1">
      <c r="A29" s="199">
        <f>IF(details!A29="","",details!A29)</f>
        <v>23</v>
      </c>
      <c r="B29" s="309" t="str">
        <f>IF(details!B29="","",details!B29)</f>
        <v>SC</v>
      </c>
      <c r="C29" s="309" t="str">
        <f>IF(details!C29="","",details!C29)</f>
        <v>B</v>
      </c>
      <c r="D29" s="114">
        <f>IF(details!D29="","",details!D29)</f>
        <v>673</v>
      </c>
      <c r="E29" s="114" t="str">
        <f>IF(details!E29="","",details!E29)</f>
        <v/>
      </c>
      <c r="F29" s="309">
        <f>IF(details!F29="","",details!F29)</f>
        <v>1969</v>
      </c>
      <c r="G29" s="509">
        <f>IF(details!G29="","",details!G29)</f>
        <v>38330</v>
      </c>
      <c r="H29" s="188" t="str">
        <f>IF(details!CK29="","",details!CK29)</f>
        <v>ukS fnlEcj] nks gtkj pkj</v>
      </c>
      <c r="I29" s="115" t="str">
        <f>IF(details!I29="","",details!I29)</f>
        <v>jkgqy dqekj cSjok</v>
      </c>
      <c r="J29" s="115" t="str">
        <f>IF(details!J29="","",details!J29)</f>
        <v>Jh fxjkZt izzlkn cSjok</v>
      </c>
      <c r="K29" s="115" t="str">
        <f>IF(details!K29="","",details!K29)</f>
        <v>Jhefr ds'kUrh nsoh</v>
      </c>
      <c r="L29" s="309">
        <f>IF(details!L29="","",details!L29)</f>
        <v>5</v>
      </c>
      <c r="M29" s="309">
        <f>IF(details!M29="","",details!M29)</f>
        <v>5</v>
      </c>
      <c r="N29" s="309">
        <f t="shared" si="151"/>
        <v>10</v>
      </c>
      <c r="O29" s="309">
        <f>IF(details!N29="","",details!N29)</f>
        <v>5</v>
      </c>
      <c r="P29" s="309">
        <f>IF(details!O29="","",details!O29)</f>
        <v>5</v>
      </c>
      <c r="Q29" s="309">
        <f t="shared" si="152"/>
        <v>10</v>
      </c>
      <c r="R29" s="309" t="str">
        <f>IF(details!P29="","",details!P29)</f>
        <v/>
      </c>
      <c r="S29" s="309" t="str">
        <f>IF(details!Q29="","",details!Q29)</f>
        <v/>
      </c>
      <c r="T29" s="309" t="str">
        <f t="shared" si="153"/>
        <v/>
      </c>
      <c r="U29" s="116">
        <f t="shared" si="154"/>
        <v>20</v>
      </c>
      <c r="V29" s="309" t="str">
        <f>IF(details!R29="","",details!R29)</f>
        <v/>
      </c>
      <c r="W29" s="309" t="str">
        <f>IF(details!S29="","",details!S29)</f>
        <v/>
      </c>
      <c r="X29" s="116" t="str">
        <f t="shared" si="155"/>
        <v/>
      </c>
      <c r="Y29" s="117" t="str">
        <f t="shared" si="28"/>
        <v/>
      </c>
      <c r="Z29" s="309" t="str">
        <f>IF(details!T29="","",details!T29)</f>
        <v/>
      </c>
      <c r="AA29" s="309" t="str">
        <f>IF(details!U29="","",details!U29)</f>
        <v/>
      </c>
      <c r="AB29" s="312" t="str">
        <f t="shared" si="156"/>
        <v/>
      </c>
      <c r="AC29" s="114" t="str">
        <f t="shared" si="157"/>
        <v/>
      </c>
      <c r="AD29" s="118" t="str">
        <f t="shared" si="158"/>
        <v/>
      </c>
      <c r="AE29" s="313" t="str">
        <f t="shared" si="159"/>
        <v/>
      </c>
      <c r="AF29" s="119">
        <f t="shared" si="0"/>
        <v>200</v>
      </c>
      <c r="AG29" s="119">
        <f t="shared" si="160"/>
        <v>0</v>
      </c>
      <c r="AH29" s="309">
        <f>IF(details!V29="","",details!V29)</f>
        <v>4</v>
      </c>
      <c r="AI29" s="309">
        <f>IF(details!W29="","",details!W29)</f>
        <v>5</v>
      </c>
      <c r="AJ29" s="309">
        <f t="shared" si="161"/>
        <v>9</v>
      </c>
      <c r="AK29" s="309">
        <f>IF(details!X29="","",details!X29)</f>
        <v>5</v>
      </c>
      <c r="AL29" s="309">
        <f>IF(details!Y29="","",details!Y29)</f>
        <v>5</v>
      </c>
      <c r="AM29" s="309">
        <f t="shared" si="162"/>
        <v>10</v>
      </c>
      <c r="AN29" s="309" t="str">
        <f>IF(details!Z29="","",details!Z29)</f>
        <v/>
      </c>
      <c r="AO29" s="309" t="str">
        <f>IF(details!AA29="","",details!AA29)</f>
        <v/>
      </c>
      <c r="AP29" s="309" t="str">
        <f t="shared" si="163"/>
        <v/>
      </c>
      <c r="AQ29" s="116">
        <f t="shared" si="164"/>
        <v>19</v>
      </c>
      <c r="AR29" s="309">
        <f>IF(details!AB29="","",details!AB29)</f>
        <v>41</v>
      </c>
      <c r="AS29" s="309">
        <f>IF(details!AC29="","",details!AC29)</f>
        <v>20</v>
      </c>
      <c r="AT29" s="116">
        <f t="shared" si="165"/>
        <v>61</v>
      </c>
      <c r="AU29" s="117">
        <f t="shared" si="39"/>
        <v>80</v>
      </c>
      <c r="AV29" s="309" t="str">
        <f>IF(details!AD29="","",details!AD29)</f>
        <v/>
      </c>
      <c r="AW29" s="309" t="str">
        <f>IF(details!AE29="","",details!AE29)</f>
        <v/>
      </c>
      <c r="AX29" s="312" t="str">
        <f t="shared" si="166"/>
        <v/>
      </c>
      <c r="AY29" s="114" t="str">
        <f t="shared" si="167"/>
        <v/>
      </c>
      <c r="AZ29" s="118" t="str">
        <f t="shared" si="168"/>
        <v/>
      </c>
      <c r="BA29" s="313" t="str">
        <f t="shared" si="169"/>
        <v/>
      </c>
      <c r="BB29" s="119">
        <f t="shared" si="1"/>
        <v>200</v>
      </c>
      <c r="BC29" s="119">
        <f t="shared" si="170"/>
        <v>0</v>
      </c>
      <c r="BD29" s="101" t="str">
        <f>IF(D29="","",details!AF29)</f>
        <v>s</v>
      </c>
      <c r="BE29" s="309">
        <f>IF(details!AG29="","",details!AG29)</f>
        <v>4</v>
      </c>
      <c r="BF29" s="309">
        <f>IF(details!AH29="","",details!AH29)</f>
        <v>5</v>
      </c>
      <c r="BG29" s="309">
        <f t="shared" si="171"/>
        <v>9</v>
      </c>
      <c r="BH29" s="309">
        <f>IF(details!AI29="","",details!AI29)</f>
        <v>3</v>
      </c>
      <c r="BI29" s="309">
        <f>IF(details!AJ29="","",details!AJ29)</f>
        <v>5</v>
      </c>
      <c r="BJ29" s="309">
        <f t="shared" si="172"/>
        <v>8</v>
      </c>
      <c r="BK29" s="309" t="str">
        <f>IF(details!AK29="","",details!AK29)</f>
        <v/>
      </c>
      <c r="BL29" s="309" t="str">
        <f>IF(details!AL29="","",details!AL29)</f>
        <v/>
      </c>
      <c r="BM29" s="309" t="str">
        <f t="shared" si="173"/>
        <v/>
      </c>
      <c r="BN29" s="116">
        <f t="shared" si="174"/>
        <v>17</v>
      </c>
      <c r="BO29" s="309" t="str">
        <f>IF(details!AM29="","",details!AM29)</f>
        <v/>
      </c>
      <c r="BP29" s="309" t="str">
        <f>IF(details!AN29="","",details!AN29)</f>
        <v/>
      </c>
      <c r="BQ29" s="116" t="str">
        <f t="shared" si="175"/>
        <v/>
      </c>
      <c r="BR29" s="117" t="str">
        <f t="shared" si="50"/>
        <v/>
      </c>
      <c r="BS29" s="309" t="str">
        <f>IF(details!AO29="","",details!AO29)</f>
        <v/>
      </c>
      <c r="BT29" s="309" t="str">
        <f>IF(details!AP29="","",details!AP29)</f>
        <v/>
      </c>
      <c r="BU29" s="312" t="str">
        <f t="shared" si="176"/>
        <v/>
      </c>
      <c r="BV29" s="114" t="str">
        <f t="shared" si="177"/>
        <v/>
      </c>
      <c r="BW29" s="118" t="str">
        <f t="shared" si="178"/>
        <v/>
      </c>
      <c r="BX29" s="313" t="str">
        <f t="shared" si="179"/>
        <v/>
      </c>
      <c r="BY29" s="119">
        <f t="shared" si="2"/>
        <v>200</v>
      </c>
      <c r="BZ29" s="119">
        <f t="shared" si="180"/>
        <v>0</v>
      </c>
      <c r="CA29" s="309">
        <f>IF(details!AQ29="","",details!AQ29)</f>
        <v>2</v>
      </c>
      <c r="CB29" s="309">
        <f>IF(details!AR29="","",details!AR29)</f>
        <v>5</v>
      </c>
      <c r="CC29" s="309">
        <f t="shared" si="181"/>
        <v>7</v>
      </c>
      <c r="CD29" s="309" t="str">
        <f>IF(details!AS29="","",details!AS29)</f>
        <v/>
      </c>
      <c r="CE29" s="309" t="str">
        <f>IF(details!AT29="","",details!AT29)</f>
        <v/>
      </c>
      <c r="CF29" s="309" t="str">
        <f t="shared" si="182"/>
        <v/>
      </c>
      <c r="CG29" s="309" t="str">
        <f>IF(details!AU29="","",details!AU29)</f>
        <v/>
      </c>
      <c r="CH29" s="309" t="str">
        <f>IF(details!AV29="","",details!AV29)</f>
        <v/>
      </c>
      <c r="CI29" s="309" t="str">
        <f t="shared" si="183"/>
        <v/>
      </c>
      <c r="CJ29" s="116">
        <f t="shared" si="184"/>
        <v>7</v>
      </c>
      <c r="CK29" s="309">
        <f>IF(details!AW29="","",details!AW29)</f>
        <v>17</v>
      </c>
      <c r="CL29" s="309">
        <f>IF(details!AX29="","",details!AX29)</f>
        <v>20</v>
      </c>
      <c r="CM29" s="116">
        <f t="shared" si="185"/>
        <v>37</v>
      </c>
      <c r="CN29" s="117">
        <f t="shared" si="61"/>
        <v>44</v>
      </c>
      <c r="CO29" s="309" t="str">
        <f>IF(details!AY29="","",details!AY29)</f>
        <v/>
      </c>
      <c r="CP29" s="309" t="str">
        <f>IF(details!AZ29="","",details!AZ29)</f>
        <v/>
      </c>
      <c r="CQ29" s="312" t="str">
        <f t="shared" si="186"/>
        <v/>
      </c>
      <c r="CR29" s="114" t="str">
        <f t="shared" si="187"/>
        <v/>
      </c>
      <c r="CS29" s="118" t="str">
        <f t="shared" si="188"/>
        <v/>
      </c>
      <c r="CT29" s="313" t="str">
        <f t="shared" si="189"/>
        <v/>
      </c>
      <c r="CU29" s="119">
        <f t="shared" si="3"/>
        <v>200</v>
      </c>
      <c r="CV29" s="119">
        <f t="shared" si="190"/>
        <v>0</v>
      </c>
      <c r="CW29" s="309" t="str">
        <f>IF(details!BA29="","",details!BA29)</f>
        <v/>
      </c>
      <c r="CX29" s="309" t="str">
        <f>IF(details!BB29="","",details!BB29)</f>
        <v/>
      </c>
      <c r="CY29" s="309" t="str">
        <f t="shared" si="191"/>
        <v/>
      </c>
      <c r="CZ29" s="309">
        <f>IF(details!BC29="","",details!BC29)</f>
        <v>2</v>
      </c>
      <c r="DA29" s="309">
        <f>IF(details!BD29="","",details!BD29)</f>
        <v>5</v>
      </c>
      <c r="DB29" s="309">
        <f t="shared" si="192"/>
        <v>7</v>
      </c>
      <c r="DC29" s="309" t="str">
        <f>IF(details!BE29="","",details!BE29)</f>
        <v/>
      </c>
      <c r="DD29" s="309" t="str">
        <f>IF(details!BF29="","",details!BF29)</f>
        <v/>
      </c>
      <c r="DE29" s="309" t="str">
        <f t="shared" si="193"/>
        <v/>
      </c>
      <c r="DF29" s="116">
        <f t="shared" si="194"/>
        <v>7</v>
      </c>
      <c r="DG29" s="309">
        <f>IF(details!BG29="","",details!BG29)</f>
        <v>35</v>
      </c>
      <c r="DH29" s="309">
        <f>IF(details!BH29="","",details!BH29)</f>
        <v>17</v>
      </c>
      <c r="DI29" s="116">
        <f t="shared" si="195"/>
        <v>52</v>
      </c>
      <c r="DJ29" s="117">
        <f t="shared" si="72"/>
        <v>59</v>
      </c>
      <c r="DK29" s="309" t="str">
        <f>IF(details!BI29="","",details!BI29)</f>
        <v/>
      </c>
      <c r="DL29" s="309" t="str">
        <f>IF(details!BJ29="","",details!BJ29)</f>
        <v/>
      </c>
      <c r="DM29" s="312" t="str">
        <f t="shared" si="196"/>
        <v/>
      </c>
      <c r="DN29" s="114" t="str">
        <f t="shared" si="197"/>
        <v/>
      </c>
      <c r="DO29" s="118" t="str">
        <f t="shared" si="198"/>
        <v/>
      </c>
      <c r="DP29" s="313" t="str">
        <f t="shared" si="199"/>
        <v/>
      </c>
      <c r="DQ29" s="119">
        <f t="shared" si="4"/>
        <v>200</v>
      </c>
      <c r="DR29" s="119">
        <f t="shared" si="200"/>
        <v>0</v>
      </c>
      <c r="DS29" s="309">
        <f>IF(details!BK29="","",details!BK29)</f>
        <v>5</v>
      </c>
      <c r="DT29" s="309">
        <f>IF(details!BL29="","",details!BL29)</f>
        <v>5</v>
      </c>
      <c r="DU29" s="309">
        <f t="shared" si="201"/>
        <v>10</v>
      </c>
      <c r="DV29" s="309">
        <f>IF(details!BM29="","",details!BM29)</f>
        <v>5</v>
      </c>
      <c r="DW29" s="309">
        <f>IF(details!BN29="","",details!BN29)</f>
        <v>5</v>
      </c>
      <c r="DX29" s="309">
        <f t="shared" si="202"/>
        <v>10</v>
      </c>
      <c r="DY29" s="309" t="str">
        <f>IF(details!BO29="","",details!BO29)</f>
        <v/>
      </c>
      <c r="DZ29" s="309" t="str">
        <f>IF(details!BP29="","",details!BP29)</f>
        <v/>
      </c>
      <c r="EA29" s="309" t="str">
        <f t="shared" si="203"/>
        <v/>
      </c>
      <c r="EB29" s="116">
        <f t="shared" si="204"/>
        <v>20</v>
      </c>
      <c r="EC29" s="309">
        <f>IF(details!BQ29="","",details!BQ29)</f>
        <v>46</v>
      </c>
      <c r="ED29" s="309">
        <f>IF(details!BR29="","",details!BR29)</f>
        <v>20</v>
      </c>
      <c r="EE29" s="116">
        <f t="shared" si="205"/>
        <v>66</v>
      </c>
      <c r="EF29" s="117">
        <f t="shared" si="83"/>
        <v>86</v>
      </c>
      <c r="EG29" s="309" t="str">
        <f>IF(details!BS29="","",details!BS29)</f>
        <v/>
      </c>
      <c r="EH29" s="309" t="str">
        <f>IF(details!BT29="","",details!BT29)</f>
        <v/>
      </c>
      <c r="EI29" s="312" t="str">
        <f t="shared" si="206"/>
        <v/>
      </c>
      <c r="EJ29" s="114" t="str">
        <f t="shared" si="207"/>
        <v/>
      </c>
      <c r="EK29" s="118" t="str">
        <f t="shared" si="208"/>
        <v/>
      </c>
      <c r="EL29" s="313" t="str">
        <f t="shared" si="209"/>
        <v/>
      </c>
      <c r="EM29" s="119">
        <f t="shared" si="5"/>
        <v>200</v>
      </c>
      <c r="EN29" s="119">
        <f t="shared" si="210"/>
        <v>0</v>
      </c>
      <c r="EO29" s="309" t="str">
        <f>IF(details!BU29="","",details!BU29)</f>
        <v/>
      </c>
      <c r="EP29" s="309" t="str">
        <f>IF(details!BV29="","",details!BV29)</f>
        <v/>
      </c>
      <c r="EQ29" s="309" t="str">
        <f>IF(details!BW29="","",details!BW29)</f>
        <v/>
      </c>
      <c r="ER29" s="309" t="str">
        <f>IF(details!BX29="","",details!BX29)</f>
        <v/>
      </c>
      <c r="ES29" s="309" t="str">
        <f>IF(details!BY29="","",details!BY29)</f>
        <v/>
      </c>
      <c r="ET29" s="313" t="str">
        <f t="shared" si="89"/>
        <v/>
      </c>
      <c r="EU29" s="313" t="str">
        <f t="shared" si="90"/>
        <v/>
      </c>
      <c r="EV29" s="313" t="str">
        <f t="shared" si="211"/>
        <v/>
      </c>
      <c r="EW29" s="119">
        <f t="shared" si="7"/>
        <v>100</v>
      </c>
      <c r="EX29" s="119">
        <f t="shared" si="212"/>
        <v>0</v>
      </c>
      <c r="EY29" s="309" t="str">
        <f>IF(details!BZ29="","",details!BZ29)</f>
        <v/>
      </c>
      <c r="EZ29" s="309" t="str">
        <f>IF(details!CA29="","",details!CA29)</f>
        <v/>
      </c>
      <c r="FA29" s="309" t="str">
        <f>IF(details!CB29="","",details!CB29)</f>
        <v/>
      </c>
      <c r="FB29" s="309" t="str">
        <f>IF(details!CC29="","",details!CC29)</f>
        <v/>
      </c>
      <c r="FC29" s="309" t="str">
        <f>IF(details!CD29="","",details!CD29)</f>
        <v/>
      </c>
      <c r="FD29" s="313" t="str">
        <f t="shared" si="93"/>
        <v/>
      </c>
      <c r="FE29" s="313" t="str">
        <f t="shared" si="94"/>
        <v/>
      </c>
      <c r="FF29" s="313" t="str">
        <f t="shared" si="213"/>
        <v/>
      </c>
      <c r="FG29" s="119">
        <f t="shared" si="10"/>
        <v>100</v>
      </c>
      <c r="FH29" s="119">
        <f t="shared" si="214"/>
        <v>0</v>
      </c>
      <c r="FI29" s="309" t="str">
        <f>IF(details!CE29="","",details!CE29)</f>
        <v/>
      </c>
      <c r="FJ29" s="309" t="str">
        <f>IF(details!CF29="","",details!CF29)</f>
        <v/>
      </c>
      <c r="FK29" s="309" t="str">
        <f>IF(details!CG29="","",details!CG29)</f>
        <v/>
      </c>
      <c r="FL29" s="309" t="str">
        <f>IF(details!CH29="","",details!CH29)</f>
        <v/>
      </c>
      <c r="FM29" s="309" t="str">
        <f>IF(details!CI29="","",details!CI29)</f>
        <v/>
      </c>
      <c r="FN29" s="313" t="str">
        <f t="shared" si="97"/>
        <v/>
      </c>
      <c r="FO29" s="313" t="str">
        <f t="shared" si="98"/>
        <v/>
      </c>
      <c r="FP29" s="313" t="str">
        <f t="shared" si="215"/>
        <v/>
      </c>
      <c r="FQ29" s="119">
        <f t="shared" si="13"/>
        <v>100</v>
      </c>
      <c r="FR29" s="270">
        <f t="shared" si="216"/>
        <v>0</v>
      </c>
      <c r="FS29" s="277">
        <f t="shared" si="217"/>
        <v>200</v>
      </c>
      <c r="FT29" s="306" t="str">
        <f t="shared" si="218"/>
        <v/>
      </c>
      <c r="FU29" s="306" t="str">
        <f t="shared" si="219"/>
        <v/>
      </c>
      <c r="FV29" s="306">
        <f t="shared" si="220"/>
        <v>200</v>
      </c>
      <c r="FW29" s="306" t="str">
        <f t="shared" si="221"/>
        <v/>
      </c>
      <c r="FX29" s="306" t="str">
        <f t="shared" si="222"/>
        <v/>
      </c>
      <c r="FY29" s="306">
        <f t="shared" si="223"/>
        <v>200</v>
      </c>
      <c r="FZ29" s="120" t="str">
        <f t="shared" si="224"/>
        <v/>
      </c>
      <c r="GA29" s="120" t="str">
        <f t="shared" si="225"/>
        <v/>
      </c>
      <c r="GB29" s="306" t="str">
        <f t="shared" si="110"/>
        <v/>
      </c>
      <c r="GC29" s="306" t="str">
        <f t="shared" si="226"/>
        <v/>
      </c>
      <c r="GD29" s="306" t="str">
        <f t="shared" si="227"/>
        <v/>
      </c>
      <c r="GE29" s="306" t="str">
        <f t="shared" si="228"/>
        <v/>
      </c>
      <c r="GF29" s="306" t="str">
        <f t="shared" si="229"/>
        <v/>
      </c>
      <c r="GG29" s="306">
        <f t="shared" si="230"/>
        <v>200</v>
      </c>
      <c r="GH29" s="306" t="str">
        <f t="shared" si="231"/>
        <v/>
      </c>
      <c r="GI29" s="306" t="str">
        <f t="shared" si="232"/>
        <v/>
      </c>
      <c r="GJ29" s="306">
        <f t="shared" si="233"/>
        <v>200</v>
      </c>
      <c r="GK29" s="306" t="str">
        <f t="shared" si="234"/>
        <v/>
      </c>
      <c r="GL29" s="306" t="str">
        <f t="shared" si="235"/>
        <v/>
      </c>
      <c r="GM29" s="306">
        <f t="shared" si="236"/>
        <v>200</v>
      </c>
      <c r="GN29" s="306" t="str">
        <f t="shared" si="237"/>
        <v/>
      </c>
      <c r="GO29" s="306" t="str">
        <f t="shared" si="238"/>
        <v/>
      </c>
      <c r="GP29" s="306">
        <f t="shared" si="239"/>
        <v>100</v>
      </c>
      <c r="GQ29" s="306" t="str">
        <f t="shared" si="240"/>
        <v/>
      </c>
      <c r="GR29" s="306" t="str">
        <f t="shared" si="241"/>
        <v/>
      </c>
      <c r="GS29" s="121">
        <f t="shared" si="242"/>
        <v>100</v>
      </c>
      <c r="GT29" s="121" t="str">
        <f t="shared" si="243"/>
        <v/>
      </c>
      <c r="GU29" s="121" t="str">
        <f t="shared" si="244"/>
        <v/>
      </c>
      <c r="GV29" s="121">
        <f t="shared" si="245"/>
        <v>100</v>
      </c>
      <c r="GW29" s="121" t="str">
        <f t="shared" si="246"/>
        <v/>
      </c>
      <c r="GX29" s="121" t="str">
        <f t="shared" si="247"/>
        <v/>
      </c>
      <c r="GY29" s="269">
        <f t="shared" si="248"/>
        <v>0</v>
      </c>
      <c r="GZ29" s="269">
        <f t="shared" si="249"/>
        <v>0</v>
      </c>
      <c r="HA29" s="269">
        <f t="shared" si="250"/>
        <v>23</v>
      </c>
      <c r="HB29" s="269">
        <f t="shared" si="251"/>
        <v>0</v>
      </c>
      <c r="HC29" s="310" t="str">
        <f t="shared" si="15"/>
        <v/>
      </c>
      <c r="HD29" s="278">
        <f t="shared" si="252"/>
        <v>1200</v>
      </c>
      <c r="HE29" s="278" t="str">
        <f t="shared" si="253"/>
        <v/>
      </c>
      <c r="HF29" s="279" t="str">
        <f t="shared" si="254"/>
        <v/>
      </c>
      <c r="HG29" s="297" t="str">
        <f t="shared" si="255"/>
        <v/>
      </c>
      <c r="HH29" s="298" t="str">
        <f t="shared" si="141"/>
        <v/>
      </c>
      <c r="HI29" s="114" t="str">
        <f t="shared" si="142"/>
        <v/>
      </c>
      <c r="HJ29" s="274" t="str">
        <f>details!EH29</f>
        <v/>
      </c>
      <c r="HK29" s="195" t="str">
        <f>details!EI29</f>
        <v/>
      </c>
      <c r="HL29" s="304" t="str">
        <f t="shared" si="256"/>
        <v/>
      </c>
      <c r="HM29" s="201" t="str">
        <f>IF(details!CJ29="","",details!CJ29)</f>
        <v/>
      </c>
    </row>
    <row r="30" spans="1:262" s="20" customFormat="1" ht="14.1" customHeight="1">
      <c r="A30" s="199">
        <f>IF(details!A30="","",details!A30)</f>
        <v>24</v>
      </c>
      <c r="B30" s="309" t="str">
        <f>IF(details!B30="","",details!B30)</f>
        <v>ST</v>
      </c>
      <c r="C30" s="309" t="str">
        <f>IF(details!C30="","",details!C30)</f>
        <v>B</v>
      </c>
      <c r="D30" s="114">
        <f>IF(details!D30="","",details!D30)</f>
        <v>674</v>
      </c>
      <c r="E30" s="114" t="str">
        <f>IF(details!E30="","",details!E30)</f>
        <v/>
      </c>
      <c r="F30" s="309">
        <f>IF(details!F30="","",details!F30)</f>
        <v>2037</v>
      </c>
      <c r="G30" s="509">
        <f>IF(details!G30="","",details!G30)</f>
        <v>38688</v>
      </c>
      <c r="H30" s="188" t="str">
        <f>IF(details!CK30="","",details!CK30)</f>
        <v>nks fnlEcj] nks gtkj ikap</v>
      </c>
      <c r="I30" s="115" t="str">
        <f>IF(details!I30="","",details!I30)</f>
        <v>jkeizdk'k ehuk</v>
      </c>
      <c r="J30" s="115" t="str">
        <f>IF(details!J30="","",details!J30)</f>
        <v>Jh Hkxoku flag ehuk</v>
      </c>
      <c r="K30" s="115" t="str">
        <f>IF(details!K30="","",details!K30)</f>
        <v>Jhefr eqUuh nsoh</v>
      </c>
      <c r="L30" s="309">
        <f>IF(details!L30="","",details!L30)</f>
        <v>5</v>
      </c>
      <c r="M30" s="309">
        <f>IF(details!M30="","",details!M30)</f>
        <v>5</v>
      </c>
      <c r="N30" s="309">
        <f t="shared" si="151"/>
        <v>10</v>
      </c>
      <c r="O30" s="309">
        <f>IF(details!N30="","",details!N30)</f>
        <v>5</v>
      </c>
      <c r="P30" s="309">
        <f>IF(details!O30="","",details!O30)</f>
        <v>5</v>
      </c>
      <c r="Q30" s="309">
        <f t="shared" si="152"/>
        <v>10</v>
      </c>
      <c r="R30" s="309" t="str">
        <f>IF(details!P30="","",details!P30)</f>
        <v/>
      </c>
      <c r="S30" s="309" t="str">
        <f>IF(details!Q30="","",details!Q30)</f>
        <v/>
      </c>
      <c r="T30" s="309" t="str">
        <f t="shared" si="153"/>
        <v/>
      </c>
      <c r="U30" s="116">
        <f t="shared" si="154"/>
        <v>20</v>
      </c>
      <c r="V30" s="309" t="str">
        <f>IF(details!R30="","",details!R30)</f>
        <v/>
      </c>
      <c r="W30" s="309" t="str">
        <f>IF(details!S30="","",details!S30)</f>
        <v/>
      </c>
      <c r="X30" s="116" t="str">
        <f t="shared" si="155"/>
        <v/>
      </c>
      <c r="Y30" s="117" t="str">
        <f t="shared" si="28"/>
        <v/>
      </c>
      <c r="Z30" s="309" t="str">
        <f>IF(details!T30="","",details!T30)</f>
        <v/>
      </c>
      <c r="AA30" s="309" t="str">
        <f>IF(details!U30="","",details!U30)</f>
        <v/>
      </c>
      <c r="AB30" s="312" t="str">
        <f t="shared" si="156"/>
        <v/>
      </c>
      <c r="AC30" s="114" t="str">
        <f t="shared" si="157"/>
        <v/>
      </c>
      <c r="AD30" s="118" t="str">
        <f t="shared" si="158"/>
        <v/>
      </c>
      <c r="AE30" s="313" t="str">
        <f t="shared" si="159"/>
        <v/>
      </c>
      <c r="AF30" s="119">
        <f t="shared" si="0"/>
        <v>200</v>
      </c>
      <c r="AG30" s="119">
        <f t="shared" si="160"/>
        <v>0</v>
      </c>
      <c r="AH30" s="309">
        <f>IF(details!V30="","",details!V30)</f>
        <v>5</v>
      </c>
      <c r="AI30" s="309">
        <f>IF(details!W30="","",details!W30)</f>
        <v>5</v>
      </c>
      <c r="AJ30" s="309">
        <f t="shared" si="161"/>
        <v>10</v>
      </c>
      <c r="AK30" s="309">
        <f>IF(details!X30="","",details!X30)</f>
        <v>3</v>
      </c>
      <c r="AL30" s="309">
        <f>IF(details!Y30="","",details!Y30)</f>
        <v>5</v>
      </c>
      <c r="AM30" s="309">
        <f t="shared" si="162"/>
        <v>8</v>
      </c>
      <c r="AN30" s="309" t="str">
        <f>IF(details!Z30="","",details!Z30)</f>
        <v/>
      </c>
      <c r="AO30" s="309" t="str">
        <f>IF(details!AA30="","",details!AA30)</f>
        <v/>
      </c>
      <c r="AP30" s="309" t="str">
        <f t="shared" si="163"/>
        <v/>
      </c>
      <c r="AQ30" s="116">
        <f t="shared" si="164"/>
        <v>18</v>
      </c>
      <c r="AR30" s="309">
        <f>IF(details!AB30="","",details!AB30)</f>
        <v>34</v>
      </c>
      <c r="AS30" s="309">
        <f>IF(details!AC30="","",details!AC30)</f>
        <v>20</v>
      </c>
      <c r="AT30" s="116">
        <f t="shared" si="165"/>
        <v>54</v>
      </c>
      <c r="AU30" s="117">
        <f t="shared" si="39"/>
        <v>72</v>
      </c>
      <c r="AV30" s="309" t="str">
        <f>IF(details!AD30="","",details!AD30)</f>
        <v/>
      </c>
      <c r="AW30" s="309" t="str">
        <f>IF(details!AE30="","",details!AE30)</f>
        <v/>
      </c>
      <c r="AX30" s="312" t="str">
        <f t="shared" si="166"/>
        <v/>
      </c>
      <c r="AY30" s="114" t="str">
        <f t="shared" si="167"/>
        <v/>
      </c>
      <c r="AZ30" s="118" t="str">
        <f t="shared" si="168"/>
        <v/>
      </c>
      <c r="BA30" s="313" t="str">
        <f t="shared" si="169"/>
        <v/>
      </c>
      <c r="BB30" s="119">
        <f t="shared" si="1"/>
        <v>200</v>
      </c>
      <c r="BC30" s="119">
        <f t="shared" si="170"/>
        <v>0</v>
      </c>
      <c r="BD30" s="101" t="str">
        <f>IF(D30="","",details!AF30)</f>
        <v>s</v>
      </c>
      <c r="BE30" s="309">
        <f>IF(details!AG30="","",details!AG30)</f>
        <v>5</v>
      </c>
      <c r="BF30" s="309">
        <f>IF(details!AH30="","",details!AH30)</f>
        <v>5</v>
      </c>
      <c r="BG30" s="309">
        <f t="shared" si="171"/>
        <v>10</v>
      </c>
      <c r="BH30" s="309">
        <f>IF(details!AI30="","",details!AI30)</f>
        <v>5</v>
      </c>
      <c r="BI30" s="309">
        <f>IF(details!AJ30="","",details!AJ30)</f>
        <v>5</v>
      </c>
      <c r="BJ30" s="309">
        <f t="shared" si="172"/>
        <v>10</v>
      </c>
      <c r="BK30" s="309" t="str">
        <f>IF(details!AK30="","",details!AK30)</f>
        <v/>
      </c>
      <c r="BL30" s="309" t="str">
        <f>IF(details!AL30="","",details!AL30)</f>
        <v/>
      </c>
      <c r="BM30" s="309" t="str">
        <f t="shared" si="173"/>
        <v/>
      </c>
      <c r="BN30" s="116">
        <f t="shared" si="174"/>
        <v>20</v>
      </c>
      <c r="BO30" s="309" t="str">
        <f>IF(details!AM30="","",details!AM30)</f>
        <v/>
      </c>
      <c r="BP30" s="309" t="str">
        <f>IF(details!AN30="","",details!AN30)</f>
        <v/>
      </c>
      <c r="BQ30" s="116" t="str">
        <f t="shared" si="175"/>
        <v/>
      </c>
      <c r="BR30" s="117" t="str">
        <f t="shared" si="50"/>
        <v/>
      </c>
      <c r="BS30" s="309" t="str">
        <f>IF(details!AO30="","",details!AO30)</f>
        <v/>
      </c>
      <c r="BT30" s="309" t="str">
        <f>IF(details!AP30="","",details!AP30)</f>
        <v/>
      </c>
      <c r="BU30" s="312" t="str">
        <f t="shared" si="176"/>
        <v/>
      </c>
      <c r="BV30" s="114" t="str">
        <f t="shared" si="177"/>
        <v/>
      </c>
      <c r="BW30" s="118" t="str">
        <f t="shared" si="178"/>
        <v/>
      </c>
      <c r="BX30" s="313" t="str">
        <f t="shared" si="179"/>
        <v/>
      </c>
      <c r="BY30" s="119">
        <f t="shared" si="2"/>
        <v>200</v>
      </c>
      <c r="BZ30" s="119">
        <f t="shared" si="180"/>
        <v>0</v>
      </c>
      <c r="CA30" s="309">
        <f>IF(details!AQ30="","",details!AQ30)</f>
        <v>4</v>
      </c>
      <c r="CB30" s="309">
        <f>IF(details!AR30="","",details!AR30)</f>
        <v>5</v>
      </c>
      <c r="CC30" s="309">
        <f t="shared" si="181"/>
        <v>9</v>
      </c>
      <c r="CD30" s="309" t="str">
        <f>IF(details!AS30="","",details!AS30)</f>
        <v/>
      </c>
      <c r="CE30" s="309" t="str">
        <f>IF(details!AT30="","",details!AT30)</f>
        <v/>
      </c>
      <c r="CF30" s="309" t="str">
        <f t="shared" si="182"/>
        <v/>
      </c>
      <c r="CG30" s="309" t="str">
        <f>IF(details!AU30="","",details!AU30)</f>
        <v/>
      </c>
      <c r="CH30" s="309" t="str">
        <f>IF(details!AV30="","",details!AV30)</f>
        <v/>
      </c>
      <c r="CI30" s="309" t="str">
        <f t="shared" si="183"/>
        <v/>
      </c>
      <c r="CJ30" s="116">
        <f t="shared" si="184"/>
        <v>9</v>
      </c>
      <c r="CK30" s="309">
        <f>IF(details!AW30="","",details!AW30)</f>
        <v>17</v>
      </c>
      <c r="CL30" s="309">
        <f>IF(details!AX30="","",details!AX30)</f>
        <v>20</v>
      </c>
      <c r="CM30" s="116">
        <f t="shared" si="185"/>
        <v>37</v>
      </c>
      <c r="CN30" s="117">
        <f t="shared" si="61"/>
        <v>46</v>
      </c>
      <c r="CO30" s="309" t="str">
        <f>IF(details!AY30="","",details!AY30)</f>
        <v/>
      </c>
      <c r="CP30" s="309" t="str">
        <f>IF(details!AZ30="","",details!AZ30)</f>
        <v/>
      </c>
      <c r="CQ30" s="312" t="str">
        <f t="shared" si="186"/>
        <v/>
      </c>
      <c r="CR30" s="114" t="str">
        <f t="shared" si="187"/>
        <v/>
      </c>
      <c r="CS30" s="118" t="str">
        <f t="shared" si="188"/>
        <v/>
      </c>
      <c r="CT30" s="313" t="str">
        <f t="shared" si="189"/>
        <v/>
      </c>
      <c r="CU30" s="119">
        <f t="shared" si="3"/>
        <v>200</v>
      </c>
      <c r="CV30" s="119">
        <f t="shared" si="190"/>
        <v>0</v>
      </c>
      <c r="CW30" s="309" t="str">
        <f>IF(details!BA30="","",details!BA30)</f>
        <v/>
      </c>
      <c r="CX30" s="309" t="str">
        <f>IF(details!BB30="","",details!BB30)</f>
        <v/>
      </c>
      <c r="CY30" s="309" t="str">
        <f t="shared" si="191"/>
        <v/>
      </c>
      <c r="CZ30" s="309">
        <f>IF(details!BC30="","",details!BC30)</f>
        <v>2</v>
      </c>
      <c r="DA30" s="309">
        <f>IF(details!BD30="","",details!BD30)</f>
        <v>5</v>
      </c>
      <c r="DB30" s="309">
        <f t="shared" si="192"/>
        <v>7</v>
      </c>
      <c r="DC30" s="309" t="str">
        <f>IF(details!BE30="","",details!BE30)</f>
        <v/>
      </c>
      <c r="DD30" s="309" t="str">
        <f>IF(details!BF30="","",details!BF30)</f>
        <v/>
      </c>
      <c r="DE30" s="309" t="str">
        <f t="shared" si="193"/>
        <v/>
      </c>
      <c r="DF30" s="116">
        <f t="shared" si="194"/>
        <v>7</v>
      </c>
      <c r="DG30" s="309">
        <f>IF(details!BG30="","",details!BG30)</f>
        <v>38</v>
      </c>
      <c r="DH30" s="309">
        <f>IF(details!BH30="","",details!BH30)</f>
        <v>15</v>
      </c>
      <c r="DI30" s="116">
        <f t="shared" si="195"/>
        <v>53</v>
      </c>
      <c r="DJ30" s="117">
        <f t="shared" si="72"/>
        <v>60</v>
      </c>
      <c r="DK30" s="309" t="str">
        <f>IF(details!BI30="","",details!BI30)</f>
        <v/>
      </c>
      <c r="DL30" s="309" t="str">
        <f>IF(details!BJ30="","",details!BJ30)</f>
        <v/>
      </c>
      <c r="DM30" s="312" t="str">
        <f t="shared" si="196"/>
        <v/>
      </c>
      <c r="DN30" s="114" t="str">
        <f t="shared" si="197"/>
        <v/>
      </c>
      <c r="DO30" s="118" t="str">
        <f t="shared" si="198"/>
        <v/>
      </c>
      <c r="DP30" s="313" t="str">
        <f t="shared" si="199"/>
        <v/>
      </c>
      <c r="DQ30" s="119">
        <f t="shared" si="4"/>
        <v>200</v>
      </c>
      <c r="DR30" s="119">
        <f t="shared" si="200"/>
        <v>0</v>
      </c>
      <c r="DS30" s="309">
        <f>IF(details!BK30="","",details!BK30)</f>
        <v>5</v>
      </c>
      <c r="DT30" s="309">
        <f>IF(details!BL30="","",details!BL30)</f>
        <v>5</v>
      </c>
      <c r="DU30" s="309">
        <f t="shared" si="201"/>
        <v>10</v>
      </c>
      <c r="DV30" s="309">
        <f>IF(details!BM30="","",details!BM30)</f>
        <v>4</v>
      </c>
      <c r="DW30" s="309">
        <f>IF(details!BN30="","",details!BN30)</f>
        <v>5</v>
      </c>
      <c r="DX30" s="309">
        <f t="shared" si="202"/>
        <v>9</v>
      </c>
      <c r="DY30" s="309" t="str">
        <f>IF(details!BO30="","",details!BO30)</f>
        <v/>
      </c>
      <c r="DZ30" s="309" t="str">
        <f>IF(details!BP30="","",details!BP30)</f>
        <v/>
      </c>
      <c r="EA30" s="309" t="str">
        <f t="shared" si="203"/>
        <v/>
      </c>
      <c r="EB30" s="116">
        <f t="shared" si="204"/>
        <v>19</v>
      </c>
      <c r="EC30" s="309">
        <f>IF(details!BQ30="","",details!BQ30)</f>
        <v>44</v>
      </c>
      <c r="ED30" s="309">
        <f>IF(details!BR30="","",details!BR30)</f>
        <v>19</v>
      </c>
      <c r="EE30" s="116">
        <f t="shared" si="205"/>
        <v>63</v>
      </c>
      <c r="EF30" s="117">
        <f t="shared" si="83"/>
        <v>82</v>
      </c>
      <c r="EG30" s="309" t="str">
        <f>IF(details!BS30="","",details!BS30)</f>
        <v/>
      </c>
      <c r="EH30" s="309" t="str">
        <f>IF(details!BT30="","",details!BT30)</f>
        <v/>
      </c>
      <c r="EI30" s="312" t="str">
        <f t="shared" si="206"/>
        <v/>
      </c>
      <c r="EJ30" s="114" t="str">
        <f t="shared" si="207"/>
        <v/>
      </c>
      <c r="EK30" s="118" t="str">
        <f t="shared" si="208"/>
        <v/>
      </c>
      <c r="EL30" s="313" t="str">
        <f t="shared" si="209"/>
        <v/>
      </c>
      <c r="EM30" s="119">
        <f t="shared" si="5"/>
        <v>200</v>
      </c>
      <c r="EN30" s="119">
        <f t="shared" si="210"/>
        <v>0</v>
      </c>
      <c r="EO30" s="309" t="str">
        <f>IF(details!BU30="","",details!BU30)</f>
        <v/>
      </c>
      <c r="EP30" s="309" t="str">
        <f>IF(details!BV30="","",details!BV30)</f>
        <v/>
      </c>
      <c r="EQ30" s="309" t="str">
        <f>IF(details!BW30="","",details!BW30)</f>
        <v/>
      </c>
      <c r="ER30" s="309" t="str">
        <f>IF(details!BX30="","",details!BX30)</f>
        <v/>
      </c>
      <c r="ES30" s="309" t="str">
        <f>IF(details!BY30="","",details!BY30)</f>
        <v/>
      </c>
      <c r="ET30" s="313" t="str">
        <f t="shared" si="89"/>
        <v/>
      </c>
      <c r="EU30" s="313" t="str">
        <f t="shared" si="90"/>
        <v/>
      </c>
      <c r="EV30" s="313" t="str">
        <f t="shared" si="211"/>
        <v/>
      </c>
      <c r="EW30" s="119">
        <f t="shared" si="7"/>
        <v>100</v>
      </c>
      <c r="EX30" s="119">
        <f t="shared" si="212"/>
        <v>0</v>
      </c>
      <c r="EY30" s="309" t="str">
        <f>IF(details!BZ30="","",details!BZ30)</f>
        <v/>
      </c>
      <c r="EZ30" s="309" t="str">
        <f>IF(details!CA30="","",details!CA30)</f>
        <v/>
      </c>
      <c r="FA30" s="309" t="str">
        <f>IF(details!CB30="","",details!CB30)</f>
        <v/>
      </c>
      <c r="FB30" s="309" t="str">
        <f>IF(details!CC30="","",details!CC30)</f>
        <v/>
      </c>
      <c r="FC30" s="309" t="str">
        <f>IF(details!CD30="","",details!CD30)</f>
        <v/>
      </c>
      <c r="FD30" s="313" t="str">
        <f t="shared" si="93"/>
        <v/>
      </c>
      <c r="FE30" s="313" t="str">
        <f t="shared" si="94"/>
        <v/>
      </c>
      <c r="FF30" s="313" t="str">
        <f t="shared" si="213"/>
        <v/>
      </c>
      <c r="FG30" s="119">
        <f t="shared" si="10"/>
        <v>100</v>
      </c>
      <c r="FH30" s="119">
        <f t="shared" si="214"/>
        <v>0</v>
      </c>
      <c r="FI30" s="309" t="str">
        <f>IF(details!CE30="","",details!CE30)</f>
        <v/>
      </c>
      <c r="FJ30" s="309" t="str">
        <f>IF(details!CF30="","",details!CF30)</f>
        <v/>
      </c>
      <c r="FK30" s="309" t="str">
        <f>IF(details!CG30="","",details!CG30)</f>
        <v/>
      </c>
      <c r="FL30" s="309" t="str">
        <f>IF(details!CH30="","",details!CH30)</f>
        <v/>
      </c>
      <c r="FM30" s="309" t="str">
        <f>IF(details!CI30="","",details!CI30)</f>
        <v/>
      </c>
      <c r="FN30" s="313" t="str">
        <f t="shared" si="97"/>
        <v/>
      </c>
      <c r="FO30" s="313" t="str">
        <f t="shared" si="98"/>
        <v/>
      </c>
      <c r="FP30" s="313" t="str">
        <f t="shared" si="215"/>
        <v/>
      </c>
      <c r="FQ30" s="119">
        <f t="shared" si="13"/>
        <v>100</v>
      </c>
      <c r="FR30" s="270">
        <f t="shared" si="216"/>
        <v>0</v>
      </c>
      <c r="FS30" s="277">
        <f t="shared" si="217"/>
        <v>200</v>
      </c>
      <c r="FT30" s="306" t="str">
        <f t="shared" si="218"/>
        <v/>
      </c>
      <c r="FU30" s="306" t="str">
        <f t="shared" si="219"/>
        <v/>
      </c>
      <c r="FV30" s="306">
        <f t="shared" si="220"/>
        <v>200</v>
      </c>
      <c r="FW30" s="306" t="str">
        <f t="shared" si="221"/>
        <v/>
      </c>
      <c r="FX30" s="306" t="str">
        <f t="shared" si="222"/>
        <v/>
      </c>
      <c r="FY30" s="306">
        <f t="shared" si="223"/>
        <v>200</v>
      </c>
      <c r="FZ30" s="120" t="str">
        <f t="shared" si="224"/>
        <v/>
      </c>
      <c r="GA30" s="120" t="str">
        <f t="shared" si="225"/>
        <v/>
      </c>
      <c r="GB30" s="306" t="str">
        <f t="shared" si="110"/>
        <v/>
      </c>
      <c r="GC30" s="306" t="str">
        <f t="shared" si="226"/>
        <v/>
      </c>
      <c r="GD30" s="306" t="str">
        <f t="shared" si="227"/>
        <v/>
      </c>
      <c r="GE30" s="306" t="str">
        <f t="shared" si="228"/>
        <v/>
      </c>
      <c r="GF30" s="306" t="str">
        <f t="shared" si="229"/>
        <v/>
      </c>
      <c r="GG30" s="306">
        <f t="shared" si="230"/>
        <v>200</v>
      </c>
      <c r="GH30" s="306" t="str">
        <f t="shared" si="231"/>
        <v/>
      </c>
      <c r="GI30" s="306" t="str">
        <f t="shared" si="232"/>
        <v/>
      </c>
      <c r="GJ30" s="306">
        <f t="shared" si="233"/>
        <v>200</v>
      </c>
      <c r="GK30" s="306" t="str">
        <f t="shared" si="234"/>
        <v/>
      </c>
      <c r="GL30" s="306" t="str">
        <f t="shared" si="235"/>
        <v/>
      </c>
      <c r="GM30" s="306">
        <f t="shared" si="236"/>
        <v>200</v>
      </c>
      <c r="GN30" s="306" t="str">
        <f t="shared" si="237"/>
        <v/>
      </c>
      <c r="GO30" s="306" t="str">
        <f t="shared" si="238"/>
        <v/>
      </c>
      <c r="GP30" s="306">
        <f t="shared" si="239"/>
        <v>100</v>
      </c>
      <c r="GQ30" s="306" t="str">
        <f t="shared" si="240"/>
        <v/>
      </c>
      <c r="GR30" s="306" t="str">
        <f t="shared" si="241"/>
        <v/>
      </c>
      <c r="GS30" s="121">
        <f t="shared" si="242"/>
        <v>100</v>
      </c>
      <c r="GT30" s="121" t="str">
        <f t="shared" si="243"/>
        <v/>
      </c>
      <c r="GU30" s="121" t="str">
        <f t="shared" si="244"/>
        <v/>
      </c>
      <c r="GV30" s="121">
        <f t="shared" si="245"/>
        <v>100</v>
      </c>
      <c r="GW30" s="121" t="str">
        <f t="shared" si="246"/>
        <v/>
      </c>
      <c r="GX30" s="121" t="str">
        <f t="shared" si="247"/>
        <v/>
      </c>
      <c r="GY30" s="269">
        <f t="shared" si="248"/>
        <v>0</v>
      </c>
      <c r="GZ30" s="269">
        <f t="shared" si="249"/>
        <v>0</v>
      </c>
      <c r="HA30" s="269">
        <f t="shared" si="250"/>
        <v>23</v>
      </c>
      <c r="HB30" s="269">
        <f t="shared" si="251"/>
        <v>0</v>
      </c>
      <c r="HC30" s="310" t="str">
        <f t="shared" si="15"/>
        <v/>
      </c>
      <c r="HD30" s="278">
        <f t="shared" si="252"/>
        <v>1200</v>
      </c>
      <c r="HE30" s="278" t="str">
        <f t="shared" si="253"/>
        <v/>
      </c>
      <c r="HF30" s="279" t="str">
        <f t="shared" si="254"/>
        <v/>
      </c>
      <c r="HG30" s="297" t="str">
        <f t="shared" si="255"/>
        <v/>
      </c>
      <c r="HH30" s="298" t="str">
        <f t="shared" si="141"/>
        <v/>
      </c>
      <c r="HI30" s="114" t="str">
        <f t="shared" si="142"/>
        <v/>
      </c>
      <c r="HJ30" s="274" t="str">
        <f>details!EH30</f>
        <v/>
      </c>
      <c r="HK30" s="195" t="str">
        <f>details!EI30</f>
        <v/>
      </c>
      <c r="HL30" s="304" t="str">
        <f t="shared" si="256"/>
        <v/>
      </c>
      <c r="HM30" s="201" t="str">
        <f>IF(details!CJ30="","",details!CJ30)</f>
        <v/>
      </c>
    </row>
    <row r="31" spans="1:262" s="20" customFormat="1" ht="14.1" customHeight="1">
      <c r="A31" s="199">
        <f>IF(details!A31="","",details!A31)</f>
        <v>25</v>
      </c>
      <c r="B31" s="309" t="str">
        <f>IF(details!B31="","",details!B31)</f>
        <v>OBC</v>
      </c>
      <c r="C31" s="309" t="str">
        <f>IF(details!C31="","",details!C31)</f>
        <v>B</v>
      </c>
      <c r="D31" s="114">
        <f>IF(details!D31="","",details!D31)</f>
        <v>675</v>
      </c>
      <c r="E31" s="114" t="str">
        <f>IF(details!E31="","",details!E31)</f>
        <v/>
      </c>
      <c r="F31" s="309">
        <f>IF(details!F31="","",details!F31)</f>
        <v>1971</v>
      </c>
      <c r="G31" s="509">
        <f>IF(details!G31="","",details!G31)</f>
        <v>38572</v>
      </c>
      <c r="H31" s="188" t="str">
        <f>IF(details!CK31="","",details!CK31)</f>
        <v>vkB vxLr] nks gtkj ikap</v>
      </c>
      <c r="I31" s="115" t="str">
        <f>IF(details!I31="","",details!I31)</f>
        <v>jfo dqekj</v>
      </c>
      <c r="J31" s="115" t="str">
        <f>IF(details!J31="","",details!J31)</f>
        <v xml:space="preserve">Jh txjke </v>
      </c>
      <c r="K31" s="115" t="str">
        <f>IF(details!K31="","",details!K31)</f>
        <v>Jhefr jkexquh</v>
      </c>
      <c r="L31" s="309">
        <f>IF(details!L31="","",details!L31)</f>
        <v>2</v>
      </c>
      <c r="M31" s="309">
        <f>IF(details!M31="","",details!M31)</f>
        <v>5</v>
      </c>
      <c r="N31" s="309">
        <f t="shared" si="151"/>
        <v>7</v>
      </c>
      <c r="O31" s="309">
        <f>IF(details!N31="","",details!N31)</f>
        <v>2</v>
      </c>
      <c r="P31" s="309">
        <f>IF(details!O31="","",details!O31)</f>
        <v>5</v>
      </c>
      <c r="Q31" s="309">
        <f t="shared" si="152"/>
        <v>7</v>
      </c>
      <c r="R31" s="309" t="str">
        <f>IF(details!P31="","",details!P31)</f>
        <v/>
      </c>
      <c r="S31" s="309" t="str">
        <f>IF(details!Q31="","",details!Q31)</f>
        <v/>
      </c>
      <c r="T31" s="309" t="str">
        <f t="shared" si="153"/>
        <v/>
      </c>
      <c r="U31" s="116">
        <f t="shared" si="154"/>
        <v>14</v>
      </c>
      <c r="V31" s="309" t="str">
        <f>IF(details!R31="","",details!R31)</f>
        <v/>
      </c>
      <c r="W31" s="309" t="str">
        <f>IF(details!S31="","",details!S31)</f>
        <v/>
      </c>
      <c r="X31" s="116" t="str">
        <f t="shared" si="155"/>
        <v/>
      </c>
      <c r="Y31" s="117" t="str">
        <f t="shared" si="28"/>
        <v/>
      </c>
      <c r="Z31" s="309" t="str">
        <f>IF(details!T31="","",details!T31)</f>
        <v/>
      </c>
      <c r="AA31" s="309" t="str">
        <f>IF(details!U31="","",details!U31)</f>
        <v/>
      </c>
      <c r="AB31" s="312" t="str">
        <f t="shared" si="156"/>
        <v/>
      </c>
      <c r="AC31" s="114" t="str">
        <f t="shared" si="157"/>
        <v/>
      </c>
      <c r="AD31" s="118" t="str">
        <f t="shared" si="158"/>
        <v/>
      </c>
      <c r="AE31" s="313" t="str">
        <f t="shared" si="159"/>
        <v/>
      </c>
      <c r="AF31" s="119">
        <f t="shared" si="0"/>
        <v>200</v>
      </c>
      <c r="AG31" s="119">
        <f t="shared" si="160"/>
        <v>0</v>
      </c>
      <c r="AH31" s="309">
        <f>IF(details!V31="","",details!V31)</f>
        <v>2</v>
      </c>
      <c r="AI31" s="309">
        <f>IF(details!W31="","",details!W31)</f>
        <v>5</v>
      </c>
      <c r="AJ31" s="309">
        <f t="shared" si="161"/>
        <v>7</v>
      </c>
      <c r="AK31" s="309">
        <f>IF(details!X31="","",details!X31)</f>
        <v>2</v>
      </c>
      <c r="AL31" s="309">
        <f>IF(details!Y31="","",details!Y31)</f>
        <v>5</v>
      </c>
      <c r="AM31" s="309">
        <f t="shared" si="162"/>
        <v>7</v>
      </c>
      <c r="AN31" s="309" t="str">
        <f>IF(details!Z31="","",details!Z31)</f>
        <v/>
      </c>
      <c r="AO31" s="309" t="str">
        <f>IF(details!AA31="","",details!AA31)</f>
        <v/>
      </c>
      <c r="AP31" s="309" t="str">
        <f t="shared" si="163"/>
        <v/>
      </c>
      <c r="AQ31" s="116">
        <f t="shared" si="164"/>
        <v>14</v>
      </c>
      <c r="AR31" s="309">
        <f>IF(details!AB31="","",details!AB31)</f>
        <v>20</v>
      </c>
      <c r="AS31" s="309">
        <f>IF(details!AC31="","",details!AC31)</f>
        <v>20</v>
      </c>
      <c r="AT31" s="116">
        <f t="shared" si="165"/>
        <v>40</v>
      </c>
      <c r="AU31" s="117">
        <f t="shared" si="39"/>
        <v>54</v>
      </c>
      <c r="AV31" s="309" t="str">
        <f>IF(details!AD31="","",details!AD31)</f>
        <v/>
      </c>
      <c r="AW31" s="309" t="str">
        <f>IF(details!AE31="","",details!AE31)</f>
        <v/>
      </c>
      <c r="AX31" s="312" t="str">
        <f t="shared" si="166"/>
        <v/>
      </c>
      <c r="AY31" s="114" t="str">
        <f t="shared" si="167"/>
        <v/>
      </c>
      <c r="AZ31" s="118" t="str">
        <f t="shared" si="168"/>
        <v/>
      </c>
      <c r="BA31" s="313" t="str">
        <f t="shared" si="169"/>
        <v/>
      </c>
      <c r="BB31" s="119">
        <f t="shared" si="1"/>
        <v>200</v>
      </c>
      <c r="BC31" s="119">
        <f t="shared" si="170"/>
        <v>0</v>
      </c>
      <c r="BD31" s="101" t="str">
        <f>IF(D31="","",details!AF31)</f>
        <v>s</v>
      </c>
      <c r="BE31" s="309">
        <f>IF(details!AG31="","",details!AG31)</f>
        <v>3</v>
      </c>
      <c r="BF31" s="309">
        <f>IF(details!AH31="","",details!AH31)</f>
        <v>5</v>
      </c>
      <c r="BG31" s="309">
        <f t="shared" si="171"/>
        <v>8</v>
      </c>
      <c r="BH31" s="309">
        <f>IF(details!AI31="","",details!AI31)</f>
        <v>2</v>
      </c>
      <c r="BI31" s="309">
        <f>IF(details!AJ31="","",details!AJ31)</f>
        <v>5</v>
      </c>
      <c r="BJ31" s="309">
        <f t="shared" si="172"/>
        <v>7</v>
      </c>
      <c r="BK31" s="309" t="str">
        <f>IF(details!AK31="","",details!AK31)</f>
        <v/>
      </c>
      <c r="BL31" s="309" t="str">
        <f>IF(details!AL31="","",details!AL31)</f>
        <v/>
      </c>
      <c r="BM31" s="309" t="str">
        <f t="shared" si="173"/>
        <v/>
      </c>
      <c r="BN31" s="116">
        <f t="shared" si="174"/>
        <v>15</v>
      </c>
      <c r="BO31" s="309" t="str">
        <f>IF(details!AM31="","",details!AM31)</f>
        <v/>
      </c>
      <c r="BP31" s="309" t="str">
        <f>IF(details!AN31="","",details!AN31)</f>
        <v/>
      </c>
      <c r="BQ31" s="116" t="str">
        <f t="shared" si="175"/>
        <v/>
      </c>
      <c r="BR31" s="117" t="str">
        <f t="shared" si="50"/>
        <v/>
      </c>
      <c r="BS31" s="309" t="str">
        <f>IF(details!AO31="","",details!AO31)</f>
        <v/>
      </c>
      <c r="BT31" s="309" t="str">
        <f>IF(details!AP31="","",details!AP31)</f>
        <v/>
      </c>
      <c r="BU31" s="312" t="str">
        <f t="shared" si="176"/>
        <v/>
      </c>
      <c r="BV31" s="114" t="str">
        <f t="shared" si="177"/>
        <v/>
      </c>
      <c r="BW31" s="118" t="str">
        <f t="shared" si="178"/>
        <v/>
      </c>
      <c r="BX31" s="313" t="str">
        <f t="shared" si="179"/>
        <v/>
      </c>
      <c r="BY31" s="119">
        <f t="shared" si="2"/>
        <v>200</v>
      </c>
      <c r="BZ31" s="119">
        <f t="shared" si="180"/>
        <v>0</v>
      </c>
      <c r="CA31" s="309">
        <f>IF(details!AQ31="","",details!AQ31)</f>
        <v>2</v>
      </c>
      <c r="CB31" s="309">
        <f>IF(details!AR31="","",details!AR31)</f>
        <v>5</v>
      </c>
      <c r="CC31" s="309">
        <f t="shared" si="181"/>
        <v>7</v>
      </c>
      <c r="CD31" s="309" t="str">
        <f>IF(details!AS31="","",details!AS31)</f>
        <v/>
      </c>
      <c r="CE31" s="309" t="str">
        <f>IF(details!AT31="","",details!AT31)</f>
        <v/>
      </c>
      <c r="CF31" s="309" t="str">
        <f t="shared" si="182"/>
        <v/>
      </c>
      <c r="CG31" s="309" t="str">
        <f>IF(details!AU31="","",details!AU31)</f>
        <v/>
      </c>
      <c r="CH31" s="309" t="str">
        <f>IF(details!AV31="","",details!AV31)</f>
        <v/>
      </c>
      <c r="CI31" s="309" t="str">
        <f t="shared" si="183"/>
        <v/>
      </c>
      <c r="CJ31" s="116">
        <f t="shared" si="184"/>
        <v>7</v>
      </c>
      <c r="CK31" s="309">
        <f>IF(details!AW31="","",details!AW31)</f>
        <v>13</v>
      </c>
      <c r="CL31" s="309">
        <f>IF(details!AX31="","",details!AX31)</f>
        <v>16</v>
      </c>
      <c r="CM31" s="116">
        <f t="shared" si="185"/>
        <v>29</v>
      </c>
      <c r="CN31" s="117">
        <f t="shared" si="61"/>
        <v>36</v>
      </c>
      <c r="CO31" s="309" t="str">
        <f>IF(details!AY31="","",details!AY31)</f>
        <v/>
      </c>
      <c r="CP31" s="309" t="str">
        <f>IF(details!AZ31="","",details!AZ31)</f>
        <v/>
      </c>
      <c r="CQ31" s="312" t="str">
        <f t="shared" si="186"/>
        <v/>
      </c>
      <c r="CR31" s="114" t="str">
        <f t="shared" si="187"/>
        <v/>
      </c>
      <c r="CS31" s="118" t="str">
        <f t="shared" si="188"/>
        <v/>
      </c>
      <c r="CT31" s="313" t="str">
        <f t="shared" si="189"/>
        <v/>
      </c>
      <c r="CU31" s="119">
        <f t="shared" si="3"/>
        <v>200</v>
      </c>
      <c r="CV31" s="119">
        <f t="shared" si="190"/>
        <v>0</v>
      </c>
      <c r="CW31" s="309" t="str">
        <f>IF(details!BA31="","",details!BA31)</f>
        <v/>
      </c>
      <c r="CX31" s="309" t="str">
        <f>IF(details!BB31="","",details!BB31)</f>
        <v/>
      </c>
      <c r="CY31" s="309" t="str">
        <f t="shared" si="191"/>
        <v/>
      </c>
      <c r="CZ31" s="309">
        <f>IF(details!BC31="","",details!BC31)</f>
        <v>0</v>
      </c>
      <c r="DA31" s="309">
        <f>IF(details!BD31="","",details!BD31)</f>
        <v>5</v>
      </c>
      <c r="DB31" s="309">
        <f t="shared" si="192"/>
        <v>5</v>
      </c>
      <c r="DC31" s="309" t="str">
        <f>IF(details!BE31="","",details!BE31)</f>
        <v/>
      </c>
      <c r="DD31" s="309" t="str">
        <f>IF(details!BF31="","",details!BF31)</f>
        <v/>
      </c>
      <c r="DE31" s="309" t="str">
        <f t="shared" si="193"/>
        <v/>
      </c>
      <c r="DF31" s="116">
        <f t="shared" si="194"/>
        <v>5</v>
      </c>
      <c r="DG31" s="309">
        <f>IF(details!BG31="","",details!BG31)</f>
        <v>36</v>
      </c>
      <c r="DH31" s="309">
        <f>IF(details!BH31="","",details!BH31)</f>
        <v>15</v>
      </c>
      <c r="DI31" s="116">
        <f t="shared" si="195"/>
        <v>51</v>
      </c>
      <c r="DJ31" s="117">
        <f t="shared" si="72"/>
        <v>56</v>
      </c>
      <c r="DK31" s="309" t="str">
        <f>IF(details!BI31="","",details!BI31)</f>
        <v/>
      </c>
      <c r="DL31" s="309" t="str">
        <f>IF(details!BJ31="","",details!BJ31)</f>
        <v/>
      </c>
      <c r="DM31" s="312" t="str">
        <f t="shared" si="196"/>
        <v/>
      </c>
      <c r="DN31" s="114" t="str">
        <f t="shared" si="197"/>
        <v/>
      </c>
      <c r="DO31" s="118" t="str">
        <f t="shared" si="198"/>
        <v/>
      </c>
      <c r="DP31" s="313" t="str">
        <f t="shared" si="199"/>
        <v/>
      </c>
      <c r="DQ31" s="119">
        <f t="shared" si="4"/>
        <v>200</v>
      </c>
      <c r="DR31" s="119">
        <f t="shared" si="200"/>
        <v>0</v>
      </c>
      <c r="DS31" s="309">
        <f>IF(details!BK31="","",details!BK31)</f>
        <v>4</v>
      </c>
      <c r="DT31" s="309">
        <f>IF(details!BL31="","",details!BL31)</f>
        <v>5</v>
      </c>
      <c r="DU31" s="309">
        <f t="shared" si="201"/>
        <v>9</v>
      </c>
      <c r="DV31" s="309">
        <f>IF(details!BM31="","",details!BM31)</f>
        <v>2</v>
      </c>
      <c r="DW31" s="309">
        <f>IF(details!BN31="","",details!BN31)</f>
        <v>5</v>
      </c>
      <c r="DX31" s="309">
        <f t="shared" si="202"/>
        <v>7</v>
      </c>
      <c r="DY31" s="309" t="str">
        <f>IF(details!BO31="","",details!BO31)</f>
        <v/>
      </c>
      <c r="DZ31" s="309" t="str">
        <f>IF(details!BP31="","",details!BP31)</f>
        <v/>
      </c>
      <c r="EA31" s="309" t="str">
        <f t="shared" si="203"/>
        <v/>
      </c>
      <c r="EB31" s="116">
        <f t="shared" si="204"/>
        <v>16</v>
      </c>
      <c r="EC31" s="309">
        <f>IF(details!BQ31="","",details!BQ31)</f>
        <v>31</v>
      </c>
      <c r="ED31" s="309">
        <f>IF(details!BR31="","",details!BR31)</f>
        <v>19</v>
      </c>
      <c r="EE31" s="116">
        <f t="shared" si="205"/>
        <v>50</v>
      </c>
      <c r="EF31" s="117">
        <f t="shared" si="83"/>
        <v>66</v>
      </c>
      <c r="EG31" s="309" t="str">
        <f>IF(details!BS31="","",details!BS31)</f>
        <v/>
      </c>
      <c r="EH31" s="309" t="str">
        <f>IF(details!BT31="","",details!BT31)</f>
        <v/>
      </c>
      <c r="EI31" s="312" t="str">
        <f t="shared" si="206"/>
        <v/>
      </c>
      <c r="EJ31" s="114" t="str">
        <f t="shared" si="207"/>
        <v/>
      </c>
      <c r="EK31" s="118" t="str">
        <f t="shared" si="208"/>
        <v/>
      </c>
      <c r="EL31" s="313" t="str">
        <f t="shared" si="209"/>
        <v/>
      </c>
      <c r="EM31" s="119">
        <f t="shared" si="5"/>
        <v>200</v>
      </c>
      <c r="EN31" s="119">
        <f t="shared" si="210"/>
        <v>0</v>
      </c>
      <c r="EO31" s="309" t="str">
        <f>IF(details!BU31="","",details!BU31)</f>
        <v/>
      </c>
      <c r="EP31" s="309" t="str">
        <f>IF(details!BV31="","",details!BV31)</f>
        <v/>
      </c>
      <c r="EQ31" s="309" t="str">
        <f>IF(details!BW31="","",details!BW31)</f>
        <v/>
      </c>
      <c r="ER31" s="309" t="str">
        <f>IF(details!BX31="","",details!BX31)</f>
        <v/>
      </c>
      <c r="ES31" s="309" t="str">
        <f>IF(details!BY31="","",details!BY31)</f>
        <v/>
      </c>
      <c r="ET31" s="313" t="str">
        <f t="shared" si="89"/>
        <v/>
      </c>
      <c r="EU31" s="313" t="str">
        <f t="shared" si="90"/>
        <v/>
      </c>
      <c r="EV31" s="313" t="str">
        <f t="shared" si="211"/>
        <v/>
      </c>
      <c r="EW31" s="119">
        <f t="shared" si="7"/>
        <v>100</v>
      </c>
      <c r="EX31" s="119">
        <f t="shared" si="212"/>
        <v>0</v>
      </c>
      <c r="EY31" s="309" t="str">
        <f>IF(details!BZ31="","",details!BZ31)</f>
        <v/>
      </c>
      <c r="EZ31" s="309" t="str">
        <f>IF(details!CA31="","",details!CA31)</f>
        <v/>
      </c>
      <c r="FA31" s="309" t="str">
        <f>IF(details!CB31="","",details!CB31)</f>
        <v/>
      </c>
      <c r="FB31" s="309" t="str">
        <f>IF(details!CC31="","",details!CC31)</f>
        <v/>
      </c>
      <c r="FC31" s="309" t="str">
        <f>IF(details!CD31="","",details!CD31)</f>
        <v/>
      </c>
      <c r="FD31" s="313" t="str">
        <f t="shared" si="93"/>
        <v/>
      </c>
      <c r="FE31" s="313" t="str">
        <f t="shared" si="94"/>
        <v/>
      </c>
      <c r="FF31" s="313" t="str">
        <f t="shared" si="213"/>
        <v/>
      </c>
      <c r="FG31" s="119">
        <f t="shared" si="10"/>
        <v>100</v>
      </c>
      <c r="FH31" s="119">
        <f t="shared" si="214"/>
        <v>0</v>
      </c>
      <c r="FI31" s="309" t="str">
        <f>IF(details!CE31="","",details!CE31)</f>
        <v/>
      </c>
      <c r="FJ31" s="309" t="str">
        <f>IF(details!CF31="","",details!CF31)</f>
        <v/>
      </c>
      <c r="FK31" s="309" t="str">
        <f>IF(details!CG31="","",details!CG31)</f>
        <v/>
      </c>
      <c r="FL31" s="309" t="str">
        <f>IF(details!CH31="","",details!CH31)</f>
        <v/>
      </c>
      <c r="FM31" s="309" t="str">
        <f>IF(details!CI31="","",details!CI31)</f>
        <v/>
      </c>
      <c r="FN31" s="313" t="str">
        <f t="shared" si="97"/>
        <v/>
      </c>
      <c r="FO31" s="313" t="str">
        <f t="shared" si="98"/>
        <v/>
      </c>
      <c r="FP31" s="313" t="str">
        <f t="shared" si="215"/>
        <v/>
      </c>
      <c r="FQ31" s="119">
        <f t="shared" si="13"/>
        <v>100</v>
      </c>
      <c r="FR31" s="270">
        <f t="shared" si="216"/>
        <v>0</v>
      </c>
      <c r="FS31" s="277">
        <f t="shared" si="217"/>
        <v>200</v>
      </c>
      <c r="FT31" s="306" t="str">
        <f t="shared" si="218"/>
        <v/>
      </c>
      <c r="FU31" s="306" t="str">
        <f t="shared" si="219"/>
        <v/>
      </c>
      <c r="FV31" s="306">
        <f t="shared" si="220"/>
        <v>200</v>
      </c>
      <c r="FW31" s="306" t="str">
        <f t="shared" si="221"/>
        <v/>
      </c>
      <c r="FX31" s="306" t="str">
        <f t="shared" si="222"/>
        <v/>
      </c>
      <c r="FY31" s="306">
        <f t="shared" si="223"/>
        <v>200</v>
      </c>
      <c r="FZ31" s="120" t="str">
        <f t="shared" si="224"/>
        <v/>
      </c>
      <c r="GA31" s="120" t="str">
        <f t="shared" si="225"/>
        <v/>
      </c>
      <c r="GB31" s="306" t="str">
        <f t="shared" si="110"/>
        <v/>
      </c>
      <c r="GC31" s="306" t="str">
        <f t="shared" si="226"/>
        <v/>
      </c>
      <c r="GD31" s="306" t="str">
        <f t="shared" si="227"/>
        <v/>
      </c>
      <c r="GE31" s="306" t="str">
        <f t="shared" si="228"/>
        <v/>
      </c>
      <c r="GF31" s="306" t="str">
        <f t="shared" si="229"/>
        <v/>
      </c>
      <c r="GG31" s="306">
        <f t="shared" si="230"/>
        <v>200</v>
      </c>
      <c r="GH31" s="306" t="str">
        <f t="shared" si="231"/>
        <v/>
      </c>
      <c r="GI31" s="306" t="str">
        <f t="shared" si="232"/>
        <v/>
      </c>
      <c r="GJ31" s="306">
        <f t="shared" si="233"/>
        <v>200</v>
      </c>
      <c r="GK31" s="306" t="str">
        <f t="shared" si="234"/>
        <v/>
      </c>
      <c r="GL31" s="306" t="str">
        <f t="shared" si="235"/>
        <v/>
      </c>
      <c r="GM31" s="306">
        <f t="shared" si="236"/>
        <v>200</v>
      </c>
      <c r="GN31" s="306" t="str">
        <f t="shared" si="237"/>
        <v/>
      </c>
      <c r="GO31" s="306" t="str">
        <f t="shared" si="238"/>
        <v/>
      </c>
      <c r="GP31" s="306">
        <f t="shared" si="239"/>
        <v>100</v>
      </c>
      <c r="GQ31" s="306" t="str">
        <f t="shared" si="240"/>
        <v/>
      </c>
      <c r="GR31" s="306" t="str">
        <f t="shared" si="241"/>
        <v/>
      </c>
      <c r="GS31" s="121">
        <f t="shared" si="242"/>
        <v>100</v>
      </c>
      <c r="GT31" s="121" t="str">
        <f t="shared" si="243"/>
        <v/>
      </c>
      <c r="GU31" s="121" t="str">
        <f t="shared" si="244"/>
        <v/>
      </c>
      <c r="GV31" s="121">
        <f t="shared" si="245"/>
        <v>100</v>
      </c>
      <c r="GW31" s="121" t="str">
        <f t="shared" si="246"/>
        <v/>
      </c>
      <c r="GX31" s="121" t="str">
        <f t="shared" si="247"/>
        <v/>
      </c>
      <c r="GY31" s="269">
        <f t="shared" si="248"/>
        <v>0</v>
      </c>
      <c r="GZ31" s="269">
        <f t="shared" si="249"/>
        <v>0</v>
      </c>
      <c r="HA31" s="269">
        <f t="shared" si="250"/>
        <v>23</v>
      </c>
      <c r="HB31" s="269">
        <f t="shared" si="251"/>
        <v>0</v>
      </c>
      <c r="HC31" s="310" t="str">
        <f t="shared" si="15"/>
        <v/>
      </c>
      <c r="HD31" s="278">
        <f t="shared" si="252"/>
        <v>1200</v>
      </c>
      <c r="HE31" s="278" t="str">
        <f t="shared" si="253"/>
        <v/>
      </c>
      <c r="HF31" s="279" t="str">
        <f t="shared" si="254"/>
        <v/>
      </c>
      <c r="HG31" s="297" t="str">
        <f t="shared" si="255"/>
        <v/>
      </c>
      <c r="HH31" s="298" t="str">
        <f t="shared" si="141"/>
        <v/>
      </c>
      <c r="HI31" s="114" t="str">
        <f t="shared" si="142"/>
        <v/>
      </c>
      <c r="HJ31" s="274" t="str">
        <f>details!EH31</f>
        <v/>
      </c>
      <c r="HK31" s="195" t="str">
        <f>details!EI31</f>
        <v/>
      </c>
      <c r="HL31" s="304" t="str">
        <f t="shared" si="256"/>
        <v/>
      </c>
      <c r="HM31" s="201" t="str">
        <f>IF(details!CJ31="","",details!CJ31)</f>
        <v/>
      </c>
    </row>
    <row r="32" spans="1:262" s="20" customFormat="1" ht="14.1" customHeight="1">
      <c r="A32" s="199">
        <f>IF(details!A32="","",details!A32)</f>
        <v>26</v>
      </c>
      <c r="B32" s="309" t="str">
        <f>IF(details!B32="","",details!B32)</f>
        <v>SC</v>
      </c>
      <c r="C32" s="309" t="str">
        <f>IF(details!C32="","",details!C32)</f>
        <v>B</v>
      </c>
      <c r="D32" s="114">
        <f>IF(details!D32="","",details!D32)</f>
        <v>676</v>
      </c>
      <c r="E32" s="114" t="str">
        <f>IF(details!E32="","",details!E32)</f>
        <v/>
      </c>
      <c r="F32" s="309">
        <f>IF(details!F32="","",details!F32)</f>
        <v>2179</v>
      </c>
      <c r="G32" s="509">
        <f>IF(details!G32="","",details!G32)</f>
        <v>38978</v>
      </c>
      <c r="H32" s="188" t="str">
        <f>IF(details!CK32="","",details!CK32)</f>
        <v>vBkjg flrEcj] nks gtkj N%</v>
      </c>
      <c r="I32" s="115" t="str">
        <f>IF(details!I32="","",details!I32)</f>
        <v>lUuh dqekj lk¡lh</v>
      </c>
      <c r="J32" s="115" t="str">
        <f>IF(details!J32="","",details!J32)</f>
        <v>Jh fnyhi dqekj lk¡lh</v>
      </c>
      <c r="K32" s="115" t="str">
        <f>IF(details!K32="","",details!K32)</f>
        <v>Jhefr ykyh nsoh</v>
      </c>
      <c r="L32" s="309">
        <f>IF(details!L32="","",details!L32)</f>
        <v>3</v>
      </c>
      <c r="M32" s="309">
        <f>IF(details!M32="","",details!M32)</f>
        <v>5</v>
      </c>
      <c r="N32" s="309">
        <f t="shared" si="151"/>
        <v>8</v>
      </c>
      <c r="O32" s="309">
        <f>IF(details!N32="","",details!N32)</f>
        <v>4</v>
      </c>
      <c r="P32" s="309">
        <f>IF(details!O32="","",details!O32)</f>
        <v>5</v>
      </c>
      <c r="Q32" s="309">
        <f t="shared" si="152"/>
        <v>9</v>
      </c>
      <c r="R32" s="309" t="str">
        <f>IF(details!P32="","",details!P32)</f>
        <v/>
      </c>
      <c r="S32" s="309" t="str">
        <f>IF(details!Q32="","",details!Q32)</f>
        <v/>
      </c>
      <c r="T32" s="309" t="str">
        <f t="shared" si="153"/>
        <v/>
      </c>
      <c r="U32" s="116">
        <f t="shared" si="154"/>
        <v>17</v>
      </c>
      <c r="V32" s="309" t="str">
        <f>IF(details!R32="","",details!R32)</f>
        <v/>
      </c>
      <c r="W32" s="309" t="str">
        <f>IF(details!S32="","",details!S32)</f>
        <v/>
      </c>
      <c r="X32" s="116" t="str">
        <f t="shared" si="155"/>
        <v/>
      </c>
      <c r="Y32" s="117" t="str">
        <f t="shared" si="28"/>
        <v/>
      </c>
      <c r="Z32" s="309" t="str">
        <f>IF(details!T32="","",details!T32)</f>
        <v/>
      </c>
      <c r="AA32" s="309" t="str">
        <f>IF(details!U32="","",details!U32)</f>
        <v/>
      </c>
      <c r="AB32" s="312" t="str">
        <f t="shared" si="156"/>
        <v/>
      </c>
      <c r="AC32" s="114" t="str">
        <f t="shared" si="157"/>
        <v/>
      </c>
      <c r="AD32" s="118" t="str">
        <f t="shared" si="158"/>
        <v/>
      </c>
      <c r="AE32" s="313" t="str">
        <f t="shared" si="159"/>
        <v/>
      </c>
      <c r="AF32" s="119">
        <f t="shared" si="0"/>
        <v>200</v>
      </c>
      <c r="AG32" s="119">
        <f t="shared" si="160"/>
        <v>0</v>
      </c>
      <c r="AH32" s="309">
        <f>IF(details!V32="","",details!V32)</f>
        <v>5</v>
      </c>
      <c r="AI32" s="309">
        <f>IF(details!W32="","",details!W32)</f>
        <v>5</v>
      </c>
      <c r="AJ32" s="309">
        <f t="shared" si="161"/>
        <v>10</v>
      </c>
      <c r="AK32" s="309">
        <f>IF(details!X32="","",details!X32)</f>
        <v>5</v>
      </c>
      <c r="AL32" s="309">
        <f>IF(details!Y32="","",details!Y32)</f>
        <v>5</v>
      </c>
      <c r="AM32" s="309">
        <f t="shared" si="162"/>
        <v>10</v>
      </c>
      <c r="AN32" s="309" t="str">
        <f>IF(details!Z32="","",details!Z32)</f>
        <v/>
      </c>
      <c r="AO32" s="309" t="str">
        <f>IF(details!AA32="","",details!AA32)</f>
        <v/>
      </c>
      <c r="AP32" s="309" t="str">
        <f t="shared" si="163"/>
        <v/>
      </c>
      <c r="AQ32" s="116">
        <f t="shared" si="164"/>
        <v>20</v>
      </c>
      <c r="AR32" s="309">
        <f>IF(details!AB32="","",details!AB32)</f>
        <v>40</v>
      </c>
      <c r="AS32" s="309">
        <f>IF(details!AC32="","",details!AC32)</f>
        <v>20</v>
      </c>
      <c r="AT32" s="116">
        <f t="shared" si="165"/>
        <v>60</v>
      </c>
      <c r="AU32" s="117">
        <f t="shared" si="39"/>
        <v>80</v>
      </c>
      <c r="AV32" s="309" t="str">
        <f>IF(details!AD32="","",details!AD32)</f>
        <v/>
      </c>
      <c r="AW32" s="309" t="str">
        <f>IF(details!AE32="","",details!AE32)</f>
        <v/>
      </c>
      <c r="AX32" s="312" t="str">
        <f t="shared" si="166"/>
        <v/>
      </c>
      <c r="AY32" s="114" t="str">
        <f t="shared" si="167"/>
        <v/>
      </c>
      <c r="AZ32" s="118" t="str">
        <f t="shared" si="168"/>
        <v/>
      </c>
      <c r="BA32" s="313" t="str">
        <f t="shared" si="169"/>
        <v/>
      </c>
      <c r="BB32" s="119">
        <f t="shared" si="1"/>
        <v>200</v>
      </c>
      <c r="BC32" s="119">
        <f t="shared" si="170"/>
        <v>0</v>
      </c>
      <c r="BD32" s="101" t="str">
        <f>IF(D32="","",details!AF32)</f>
        <v>s</v>
      </c>
      <c r="BE32" s="309">
        <f>IF(details!AG32="","",details!AG32)</f>
        <v>4</v>
      </c>
      <c r="BF32" s="309">
        <f>IF(details!AH32="","",details!AH32)</f>
        <v>5</v>
      </c>
      <c r="BG32" s="309">
        <f t="shared" si="171"/>
        <v>9</v>
      </c>
      <c r="BH32" s="309">
        <f>IF(details!AI32="","",details!AI32)</f>
        <v>5</v>
      </c>
      <c r="BI32" s="309">
        <f>IF(details!AJ32="","",details!AJ32)</f>
        <v>5</v>
      </c>
      <c r="BJ32" s="309">
        <f t="shared" si="172"/>
        <v>10</v>
      </c>
      <c r="BK32" s="309" t="str">
        <f>IF(details!AK32="","",details!AK32)</f>
        <v/>
      </c>
      <c r="BL32" s="309" t="str">
        <f>IF(details!AL32="","",details!AL32)</f>
        <v/>
      </c>
      <c r="BM32" s="309" t="str">
        <f t="shared" si="173"/>
        <v/>
      </c>
      <c r="BN32" s="116">
        <f t="shared" si="174"/>
        <v>19</v>
      </c>
      <c r="BO32" s="309" t="str">
        <f>IF(details!AM32="","",details!AM32)</f>
        <v/>
      </c>
      <c r="BP32" s="309" t="str">
        <f>IF(details!AN32="","",details!AN32)</f>
        <v/>
      </c>
      <c r="BQ32" s="116" t="str">
        <f t="shared" si="175"/>
        <v/>
      </c>
      <c r="BR32" s="117" t="str">
        <f t="shared" si="50"/>
        <v/>
      </c>
      <c r="BS32" s="309" t="str">
        <f>IF(details!AO32="","",details!AO32)</f>
        <v/>
      </c>
      <c r="BT32" s="309" t="str">
        <f>IF(details!AP32="","",details!AP32)</f>
        <v/>
      </c>
      <c r="BU32" s="312" t="str">
        <f t="shared" si="176"/>
        <v/>
      </c>
      <c r="BV32" s="114" t="str">
        <f t="shared" si="177"/>
        <v/>
      </c>
      <c r="BW32" s="118" t="str">
        <f t="shared" si="178"/>
        <v/>
      </c>
      <c r="BX32" s="313" t="str">
        <f t="shared" si="179"/>
        <v/>
      </c>
      <c r="BY32" s="119">
        <f t="shared" si="2"/>
        <v>200</v>
      </c>
      <c r="BZ32" s="119">
        <f t="shared" si="180"/>
        <v>0</v>
      </c>
      <c r="CA32" s="309">
        <f>IF(details!AQ32="","",details!AQ32)</f>
        <v>3</v>
      </c>
      <c r="CB32" s="309">
        <f>IF(details!AR32="","",details!AR32)</f>
        <v>5</v>
      </c>
      <c r="CC32" s="309">
        <f t="shared" si="181"/>
        <v>8</v>
      </c>
      <c r="CD32" s="309" t="str">
        <f>IF(details!AS32="","",details!AS32)</f>
        <v/>
      </c>
      <c r="CE32" s="309" t="str">
        <f>IF(details!AT32="","",details!AT32)</f>
        <v/>
      </c>
      <c r="CF32" s="309" t="str">
        <f t="shared" si="182"/>
        <v/>
      </c>
      <c r="CG32" s="309" t="str">
        <f>IF(details!AU32="","",details!AU32)</f>
        <v/>
      </c>
      <c r="CH32" s="309" t="str">
        <f>IF(details!AV32="","",details!AV32)</f>
        <v/>
      </c>
      <c r="CI32" s="309" t="str">
        <f t="shared" si="183"/>
        <v/>
      </c>
      <c r="CJ32" s="116">
        <f t="shared" si="184"/>
        <v>8</v>
      </c>
      <c r="CK32" s="309">
        <f>IF(details!AW32="","",details!AW32)</f>
        <v>11</v>
      </c>
      <c r="CL32" s="309">
        <f>IF(details!AX32="","",details!AX32)</f>
        <v>16</v>
      </c>
      <c r="CM32" s="116">
        <f t="shared" si="185"/>
        <v>27</v>
      </c>
      <c r="CN32" s="117">
        <f t="shared" si="61"/>
        <v>35</v>
      </c>
      <c r="CO32" s="309" t="str">
        <f>IF(details!AY32="","",details!AY32)</f>
        <v/>
      </c>
      <c r="CP32" s="309" t="str">
        <f>IF(details!AZ32="","",details!AZ32)</f>
        <v/>
      </c>
      <c r="CQ32" s="312" t="str">
        <f t="shared" si="186"/>
        <v/>
      </c>
      <c r="CR32" s="114" t="str">
        <f t="shared" si="187"/>
        <v/>
      </c>
      <c r="CS32" s="118" t="str">
        <f t="shared" si="188"/>
        <v/>
      </c>
      <c r="CT32" s="313" t="str">
        <f t="shared" si="189"/>
        <v/>
      </c>
      <c r="CU32" s="119">
        <f t="shared" si="3"/>
        <v>200</v>
      </c>
      <c r="CV32" s="119">
        <f t="shared" si="190"/>
        <v>0</v>
      </c>
      <c r="CW32" s="309" t="str">
        <f>IF(details!BA32="","",details!BA32)</f>
        <v/>
      </c>
      <c r="CX32" s="309" t="str">
        <f>IF(details!BB32="","",details!BB32)</f>
        <v/>
      </c>
      <c r="CY32" s="309" t="str">
        <f t="shared" si="191"/>
        <v/>
      </c>
      <c r="CZ32" s="309">
        <f>IF(details!BC32="","",details!BC32)</f>
        <v>2</v>
      </c>
      <c r="DA32" s="309">
        <f>IF(details!BD32="","",details!BD32)</f>
        <v>5</v>
      </c>
      <c r="DB32" s="309">
        <f t="shared" si="192"/>
        <v>7</v>
      </c>
      <c r="DC32" s="309" t="str">
        <f>IF(details!BE32="","",details!BE32)</f>
        <v/>
      </c>
      <c r="DD32" s="309" t="str">
        <f>IF(details!BF32="","",details!BF32)</f>
        <v/>
      </c>
      <c r="DE32" s="309" t="str">
        <f t="shared" si="193"/>
        <v/>
      </c>
      <c r="DF32" s="116">
        <f t="shared" si="194"/>
        <v>7</v>
      </c>
      <c r="DG32" s="309">
        <f>IF(details!BG32="","",details!BG32)</f>
        <v>32</v>
      </c>
      <c r="DH32" s="309">
        <f>IF(details!BH32="","",details!BH32)</f>
        <v>14</v>
      </c>
      <c r="DI32" s="116">
        <f t="shared" si="195"/>
        <v>46</v>
      </c>
      <c r="DJ32" s="117">
        <f t="shared" si="72"/>
        <v>53</v>
      </c>
      <c r="DK32" s="309" t="str">
        <f>IF(details!BI32="","",details!BI32)</f>
        <v/>
      </c>
      <c r="DL32" s="309" t="str">
        <f>IF(details!BJ32="","",details!BJ32)</f>
        <v/>
      </c>
      <c r="DM32" s="312" t="str">
        <f t="shared" si="196"/>
        <v/>
      </c>
      <c r="DN32" s="114" t="str">
        <f t="shared" si="197"/>
        <v/>
      </c>
      <c r="DO32" s="118" t="str">
        <f t="shared" si="198"/>
        <v/>
      </c>
      <c r="DP32" s="313" t="str">
        <f t="shared" si="199"/>
        <v/>
      </c>
      <c r="DQ32" s="119">
        <f t="shared" si="4"/>
        <v>200</v>
      </c>
      <c r="DR32" s="119">
        <f t="shared" si="200"/>
        <v>0</v>
      </c>
      <c r="DS32" s="309">
        <f>IF(details!BK32="","",details!BK32)</f>
        <v>4</v>
      </c>
      <c r="DT32" s="309">
        <f>IF(details!BL32="","",details!BL32)</f>
        <v>5</v>
      </c>
      <c r="DU32" s="309">
        <f t="shared" si="201"/>
        <v>9</v>
      </c>
      <c r="DV32" s="309">
        <f>IF(details!BM32="","",details!BM32)</f>
        <v>5</v>
      </c>
      <c r="DW32" s="309">
        <f>IF(details!BN32="","",details!BN32)</f>
        <v>5</v>
      </c>
      <c r="DX32" s="309">
        <f t="shared" si="202"/>
        <v>10</v>
      </c>
      <c r="DY32" s="309" t="str">
        <f>IF(details!BO32="","",details!BO32)</f>
        <v/>
      </c>
      <c r="DZ32" s="309" t="str">
        <f>IF(details!BP32="","",details!BP32)</f>
        <v/>
      </c>
      <c r="EA32" s="309" t="str">
        <f t="shared" si="203"/>
        <v/>
      </c>
      <c r="EB32" s="116">
        <f t="shared" si="204"/>
        <v>19</v>
      </c>
      <c r="EC32" s="309">
        <f>IF(details!BQ32="","",details!BQ32)</f>
        <v>50</v>
      </c>
      <c r="ED32" s="309">
        <f>IF(details!BR32="","",details!BR32)</f>
        <v>20</v>
      </c>
      <c r="EE32" s="116">
        <f t="shared" si="205"/>
        <v>70</v>
      </c>
      <c r="EF32" s="117">
        <f t="shared" si="83"/>
        <v>89</v>
      </c>
      <c r="EG32" s="309" t="str">
        <f>IF(details!BS32="","",details!BS32)</f>
        <v/>
      </c>
      <c r="EH32" s="309" t="str">
        <f>IF(details!BT32="","",details!BT32)</f>
        <v/>
      </c>
      <c r="EI32" s="312" t="str">
        <f t="shared" si="206"/>
        <v/>
      </c>
      <c r="EJ32" s="114" t="str">
        <f t="shared" si="207"/>
        <v/>
      </c>
      <c r="EK32" s="118" t="str">
        <f t="shared" si="208"/>
        <v/>
      </c>
      <c r="EL32" s="313" t="str">
        <f t="shared" si="209"/>
        <v/>
      </c>
      <c r="EM32" s="119">
        <f t="shared" si="5"/>
        <v>200</v>
      </c>
      <c r="EN32" s="119">
        <f t="shared" si="210"/>
        <v>0</v>
      </c>
      <c r="EO32" s="309" t="str">
        <f>IF(details!BU32="","",details!BU32)</f>
        <v/>
      </c>
      <c r="EP32" s="309" t="str">
        <f>IF(details!BV32="","",details!BV32)</f>
        <v/>
      </c>
      <c r="EQ32" s="309" t="str">
        <f>IF(details!BW32="","",details!BW32)</f>
        <v/>
      </c>
      <c r="ER32" s="309" t="str">
        <f>IF(details!BX32="","",details!BX32)</f>
        <v/>
      </c>
      <c r="ES32" s="309" t="str">
        <f>IF(details!BY32="","",details!BY32)</f>
        <v/>
      </c>
      <c r="ET32" s="313" t="str">
        <f t="shared" si="89"/>
        <v/>
      </c>
      <c r="EU32" s="313" t="str">
        <f t="shared" si="90"/>
        <v/>
      </c>
      <c r="EV32" s="313" t="str">
        <f t="shared" si="211"/>
        <v/>
      </c>
      <c r="EW32" s="119">
        <f t="shared" si="7"/>
        <v>100</v>
      </c>
      <c r="EX32" s="119">
        <f t="shared" si="212"/>
        <v>0</v>
      </c>
      <c r="EY32" s="309" t="str">
        <f>IF(details!BZ32="","",details!BZ32)</f>
        <v/>
      </c>
      <c r="EZ32" s="309" t="str">
        <f>IF(details!CA32="","",details!CA32)</f>
        <v/>
      </c>
      <c r="FA32" s="309" t="str">
        <f>IF(details!CB32="","",details!CB32)</f>
        <v/>
      </c>
      <c r="FB32" s="309" t="str">
        <f>IF(details!CC32="","",details!CC32)</f>
        <v/>
      </c>
      <c r="FC32" s="309" t="str">
        <f>IF(details!CD32="","",details!CD32)</f>
        <v/>
      </c>
      <c r="FD32" s="313" t="str">
        <f t="shared" si="93"/>
        <v/>
      </c>
      <c r="FE32" s="313" t="str">
        <f t="shared" si="94"/>
        <v/>
      </c>
      <c r="FF32" s="313" t="str">
        <f t="shared" si="213"/>
        <v/>
      </c>
      <c r="FG32" s="119">
        <f t="shared" si="10"/>
        <v>100</v>
      </c>
      <c r="FH32" s="119">
        <f t="shared" si="214"/>
        <v>0</v>
      </c>
      <c r="FI32" s="309" t="str">
        <f>IF(details!CE32="","",details!CE32)</f>
        <v/>
      </c>
      <c r="FJ32" s="309" t="str">
        <f>IF(details!CF32="","",details!CF32)</f>
        <v/>
      </c>
      <c r="FK32" s="309" t="str">
        <f>IF(details!CG32="","",details!CG32)</f>
        <v/>
      </c>
      <c r="FL32" s="309" t="str">
        <f>IF(details!CH32="","",details!CH32)</f>
        <v/>
      </c>
      <c r="FM32" s="309" t="str">
        <f>IF(details!CI32="","",details!CI32)</f>
        <v/>
      </c>
      <c r="FN32" s="313" t="str">
        <f t="shared" si="97"/>
        <v/>
      </c>
      <c r="FO32" s="313" t="str">
        <f t="shared" si="98"/>
        <v/>
      </c>
      <c r="FP32" s="313" t="str">
        <f t="shared" si="215"/>
        <v/>
      </c>
      <c r="FQ32" s="119">
        <f t="shared" si="13"/>
        <v>100</v>
      </c>
      <c r="FR32" s="270">
        <f t="shared" si="216"/>
        <v>0</v>
      </c>
      <c r="FS32" s="277">
        <f t="shared" si="217"/>
        <v>200</v>
      </c>
      <c r="FT32" s="306" t="str">
        <f t="shared" si="218"/>
        <v/>
      </c>
      <c r="FU32" s="306" t="str">
        <f t="shared" si="219"/>
        <v/>
      </c>
      <c r="FV32" s="306">
        <f t="shared" si="220"/>
        <v>200</v>
      </c>
      <c r="FW32" s="306" t="str">
        <f t="shared" si="221"/>
        <v/>
      </c>
      <c r="FX32" s="306" t="str">
        <f t="shared" si="222"/>
        <v/>
      </c>
      <c r="FY32" s="306">
        <f t="shared" si="223"/>
        <v>200</v>
      </c>
      <c r="FZ32" s="120" t="str">
        <f t="shared" si="224"/>
        <v/>
      </c>
      <c r="GA32" s="120" t="str">
        <f t="shared" si="225"/>
        <v/>
      </c>
      <c r="GB32" s="306" t="str">
        <f t="shared" si="110"/>
        <v/>
      </c>
      <c r="GC32" s="306" t="str">
        <f t="shared" si="226"/>
        <v/>
      </c>
      <c r="GD32" s="306" t="str">
        <f t="shared" si="227"/>
        <v/>
      </c>
      <c r="GE32" s="306" t="str">
        <f t="shared" si="228"/>
        <v/>
      </c>
      <c r="GF32" s="306" t="str">
        <f t="shared" si="229"/>
        <v/>
      </c>
      <c r="GG32" s="306">
        <f t="shared" si="230"/>
        <v>200</v>
      </c>
      <c r="GH32" s="306" t="str">
        <f t="shared" si="231"/>
        <v/>
      </c>
      <c r="GI32" s="306" t="str">
        <f t="shared" si="232"/>
        <v/>
      </c>
      <c r="GJ32" s="306">
        <f t="shared" si="233"/>
        <v>200</v>
      </c>
      <c r="GK32" s="306" t="str">
        <f t="shared" si="234"/>
        <v/>
      </c>
      <c r="GL32" s="306" t="str">
        <f t="shared" si="235"/>
        <v/>
      </c>
      <c r="GM32" s="306">
        <f t="shared" si="236"/>
        <v>200</v>
      </c>
      <c r="GN32" s="306" t="str">
        <f t="shared" si="237"/>
        <v/>
      </c>
      <c r="GO32" s="306" t="str">
        <f t="shared" si="238"/>
        <v/>
      </c>
      <c r="GP32" s="306">
        <f t="shared" si="239"/>
        <v>100</v>
      </c>
      <c r="GQ32" s="306" t="str">
        <f t="shared" si="240"/>
        <v/>
      </c>
      <c r="GR32" s="306" t="str">
        <f t="shared" si="241"/>
        <v/>
      </c>
      <c r="GS32" s="121">
        <f t="shared" si="242"/>
        <v>100</v>
      </c>
      <c r="GT32" s="121" t="str">
        <f t="shared" si="243"/>
        <v/>
      </c>
      <c r="GU32" s="121" t="str">
        <f t="shared" si="244"/>
        <v/>
      </c>
      <c r="GV32" s="121">
        <f t="shared" si="245"/>
        <v>100</v>
      </c>
      <c r="GW32" s="121" t="str">
        <f t="shared" si="246"/>
        <v/>
      </c>
      <c r="GX32" s="121" t="str">
        <f t="shared" si="247"/>
        <v/>
      </c>
      <c r="GY32" s="269">
        <f t="shared" si="248"/>
        <v>0</v>
      </c>
      <c r="GZ32" s="269">
        <f t="shared" si="249"/>
        <v>0</v>
      </c>
      <c r="HA32" s="269">
        <f t="shared" si="250"/>
        <v>23</v>
      </c>
      <c r="HB32" s="269">
        <f t="shared" si="251"/>
        <v>0</v>
      </c>
      <c r="HC32" s="310" t="str">
        <f t="shared" si="15"/>
        <v/>
      </c>
      <c r="HD32" s="278">
        <f t="shared" si="252"/>
        <v>1200</v>
      </c>
      <c r="HE32" s="278" t="str">
        <f t="shared" si="253"/>
        <v/>
      </c>
      <c r="HF32" s="279" t="str">
        <f t="shared" si="254"/>
        <v/>
      </c>
      <c r="HG32" s="297" t="str">
        <f t="shared" si="255"/>
        <v/>
      </c>
      <c r="HH32" s="298" t="str">
        <f t="shared" si="141"/>
        <v/>
      </c>
      <c r="HI32" s="114" t="str">
        <f t="shared" si="142"/>
        <v/>
      </c>
      <c r="HJ32" s="274" t="str">
        <f>details!EH32</f>
        <v/>
      </c>
      <c r="HK32" s="195" t="str">
        <f>details!EI32</f>
        <v/>
      </c>
      <c r="HL32" s="304" t="str">
        <f t="shared" si="256"/>
        <v/>
      </c>
      <c r="HM32" s="201" t="str">
        <f>IF(details!CJ32="","",details!CJ32)</f>
        <v/>
      </c>
    </row>
    <row r="33" spans="1:221" s="20" customFormat="1" ht="14.1" customHeight="1">
      <c r="A33" s="199">
        <f>IF(details!A33="","",details!A33)</f>
        <v>27</v>
      </c>
      <c r="B33" s="309" t="str">
        <f>IF(details!B33="","",details!B33)</f>
        <v>ST</v>
      </c>
      <c r="C33" s="309" t="str">
        <f>IF(details!C33="","",details!C33)</f>
        <v>B</v>
      </c>
      <c r="D33" s="114">
        <f>IF(details!D33="","",details!D33)</f>
        <v>677</v>
      </c>
      <c r="E33" s="114" t="str">
        <f>IF(details!E33="","",details!E33)</f>
        <v/>
      </c>
      <c r="F33" s="309">
        <f>IF(details!F33="","",details!F33)</f>
        <v>2039</v>
      </c>
      <c r="G33" s="509">
        <f>IF(details!G33="","",details!G33)</f>
        <v>40066</v>
      </c>
      <c r="H33" s="188" t="str">
        <f>IF(details!CK33="","",details!CK33)</f>
        <v>nl flrEcj] nks gtkj ukS</v>
      </c>
      <c r="I33" s="115" t="str">
        <f>IF(details!I33="","",details!I33)</f>
        <v>lqjsUnz dqekj ehuk</v>
      </c>
      <c r="J33" s="115" t="str">
        <f>IF(details!J33="","",details!J33)</f>
        <v>Jh eqds'k  ehuk</v>
      </c>
      <c r="K33" s="115" t="str">
        <f>IF(details!K33="","",details!K33)</f>
        <v>Jhefr izehyk nsoh</v>
      </c>
      <c r="L33" s="309">
        <f>IF(details!L33="","",details!L33)</f>
        <v>4</v>
      </c>
      <c r="M33" s="309">
        <f>IF(details!M33="","",details!M33)</f>
        <v>5</v>
      </c>
      <c r="N33" s="309">
        <f t="shared" si="151"/>
        <v>9</v>
      </c>
      <c r="O33" s="309">
        <f>IF(details!N33="","",details!N33)</f>
        <v>2</v>
      </c>
      <c r="P33" s="309">
        <f>IF(details!O33="","",details!O33)</f>
        <v>5</v>
      </c>
      <c r="Q33" s="309">
        <f t="shared" si="152"/>
        <v>7</v>
      </c>
      <c r="R33" s="309" t="str">
        <f>IF(details!P33="","",details!P33)</f>
        <v/>
      </c>
      <c r="S33" s="309" t="str">
        <f>IF(details!Q33="","",details!Q33)</f>
        <v/>
      </c>
      <c r="T33" s="309" t="str">
        <f t="shared" si="153"/>
        <v/>
      </c>
      <c r="U33" s="116">
        <f t="shared" si="154"/>
        <v>16</v>
      </c>
      <c r="V33" s="309" t="str">
        <f>IF(details!R33="","",details!R33)</f>
        <v/>
      </c>
      <c r="W33" s="309" t="str">
        <f>IF(details!S33="","",details!S33)</f>
        <v/>
      </c>
      <c r="X33" s="116" t="str">
        <f t="shared" si="155"/>
        <v/>
      </c>
      <c r="Y33" s="117" t="str">
        <f t="shared" si="28"/>
        <v/>
      </c>
      <c r="Z33" s="309" t="str">
        <f>IF(details!T33="","",details!T33)</f>
        <v/>
      </c>
      <c r="AA33" s="309" t="str">
        <f>IF(details!U33="","",details!U33)</f>
        <v/>
      </c>
      <c r="AB33" s="312" t="str">
        <f t="shared" si="156"/>
        <v/>
      </c>
      <c r="AC33" s="114" t="str">
        <f t="shared" si="157"/>
        <v/>
      </c>
      <c r="AD33" s="118" t="str">
        <f t="shared" si="158"/>
        <v/>
      </c>
      <c r="AE33" s="313" t="str">
        <f t="shared" si="159"/>
        <v/>
      </c>
      <c r="AF33" s="119">
        <f t="shared" si="0"/>
        <v>200</v>
      </c>
      <c r="AG33" s="119">
        <f t="shared" si="160"/>
        <v>0</v>
      </c>
      <c r="AH33" s="309">
        <f>IF(details!V33="","",details!V33)</f>
        <v>3</v>
      </c>
      <c r="AI33" s="309">
        <f>IF(details!W33="","",details!W33)</f>
        <v>5</v>
      </c>
      <c r="AJ33" s="309">
        <f t="shared" si="161"/>
        <v>8</v>
      </c>
      <c r="AK33" s="309">
        <f>IF(details!X33="","",details!X33)</f>
        <v>2</v>
      </c>
      <c r="AL33" s="309">
        <f>IF(details!Y33="","",details!Y33)</f>
        <v>5</v>
      </c>
      <c r="AM33" s="309">
        <f t="shared" si="162"/>
        <v>7</v>
      </c>
      <c r="AN33" s="309" t="str">
        <f>IF(details!Z33="","",details!Z33)</f>
        <v/>
      </c>
      <c r="AO33" s="309" t="str">
        <f>IF(details!AA33="","",details!AA33)</f>
        <v/>
      </c>
      <c r="AP33" s="309" t="str">
        <f t="shared" si="163"/>
        <v/>
      </c>
      <c r="AQ33" s="116">
        <f t="shared" si="164"/>
        <v>15</v>
      </c>
      <c r="AR33" s="309">
        <f>IF(details!AB33="","",details!AB33)</f>
        <v>21</v>
      </c>
      <c r="AS33" s="309">
        <f>IF(details!AC33="","",details!AC33)</f>
        <v>20</v>
      </c>
      <c r="AT33" s="116">
        <f t="shared" si="165"/>
        <v>41</v>
      </c>
      <c r="AU33" s="117">
        <f t="shared" si="39"/>
        <v>56</v>
      </c>
      <c r="AV33" s="309" t="str">
        <f>IF(details!AD33="","",details!AD33)</f>
        <v/>
      </c>
      <c r="AW33" s="309" t="str">
        <f>IF(details!AE33="","",details!AE33)</f>
        <v/>
      </c>
      <c r="AX33" s="312" t="str">
        <f t="shared" si="166"/>
        <v/>
      </c>
      <c r="AY33" s="114" t="str">
        <f t="shared" si="167"/>
        <v/>
      </c>
      <c r="AZ33" s="118" t="str">
        <f t="shared" si="168"/>
        <v/>
      </c>
      <c r="BA33" s="313" t="str">
        <f t="shared" si="169"/>
        <v/>
      </c>
      <c r="BB33" s="119">
        <f t="shared" si="1"/>
        <v>200</v>
      </c>
      <c r="BC33" s="119">
        <f t="shared" si="170"/>
        <v>0</v>
      </c>
      <c r="BD33" s="101" t="str">
        <f>IF(D33="","",details!AF33)</f>
        <v>s</v>
      </c>
      <c r="BE33" s="309">
        <f>IF(details!AG33="","",details!AG33)</f>
        <v>3</v>
      </c>
      <c r="BF33" s="309">
        <f>IF(details!AH33="","",details!AH33)</f>
        <v>5</v>
      </c>
      <c r="BG33" s="309">
        <f t="shared" si="171"/>
        <v>8</v>
      </c>
      <c r="BH33" s="309">
        <f>IF(details!AI33="","",details!AI33)</f>
        <v>5</v>
      </c>
      <c r="BI33" s="309">
        <f>IF(details!AJ33="","",details!AJ33)</f>
        <v>5</v>
      </c>
      <c r="BJ33" s="309">
        <f t="shared" si="172"/>
        <v>10</v>
      </c>
      <c r="BK33" s="309" t="str">
        <f>IF(details!AK33="","",details!AK33)</f>
        <v/>
      </c>
      <c r="BL33" s="309" t="str">
        <f>IF(details!AL33="","",details!AL33)</f>
        <v/>
      </c>
      <c r="BM33" s="309" t="str">
        <f t="shared" si="173"/>
        <v/>
      </c>
      <c r="BN33" s="116">
        <f t="shared" si="174"/>
        <v>18</v>
      </c>
      <c r="BO33" s="309" t="str">
        <f>IF(details!AM33="","",details!AM33)</f>
        <v/>
      </c>
      <c r="BP33" s="309" t="str">
        <f>IF(details!AN33="","",details!AN33)</f>
        <v/>
      </c>
      <c r="BQ33" s="116" t="str">
        <f t="shared" si="175"/>
        <v/>
      </c>
      <c r="BR33" s="117" t="str">
        <f t="shared" si="50"/>
        <v/>
      </c>
      <c r="BS33" s="309" t="str">
        <f>IF(details!AO33="","",details!AO33)</f>
        <v/>
      </c>
      <c r="BT33" s="309" t="str">
        <f>IF(details!AP33="","",details!AP33)</f>
        <v/>
      </c>
      <c r="BU33" s="312" t="str">
        <f t="shared" si="176"/>
        <v/>
      </c>
      <c r="BV33" s="114" t="str">
        <f t="shared" si="177"/>
        <v/>
      </c>
      <c r="BW33" s="118" t="str">
        <f t="shared" si="178"/>
        <v/>
      </c>
      <c r="BX33" s="313" t="str">
        <f t="shared" si="179"/>
        <v/>
      </c>
      <c r="BY33" s="119">
        <f t="shared" si="2"/>
        <v>200</v>
      </c>
      <c r="BZ33" s="119">
        <f t="shared" si="180"/>
        <v>0</v>
      </c>
      <c r="CA33" s="309">
        <f>IF(details!AQ33="","",details!AQ33)</f>
        <v>2</v>
      </c>
      <c r="CB33" s="309">
        <f>IF(details!AR33="","",details!AR33)</f>
        <v>5</v>
      </c>
      <c r="CC33" s="309">
        <f t="shared" si="181"/>
        <v>7</v>
      </c>
      <c r="CD33" s="309" t="str">
        <f>IF(details!AS33="","",details!AS33)</f>
        <v/>
      </c>
      <c r="CE33" s="309" t="str">
        <f>IF(details!AT33="","",details!AT33)</f>
        <v/>
      </c>
      <c r="CF33" s="309" t="str">
        <f t="shared" si="182"/>
        <v/>
      </c>
      <c r="CG33" s="309" t="str">
        <f>IF(details!AU33="","",details!AU33)</f>
        <v/>
      </c>
      <c r="CH33" s="309" t="str">
        <f>IF(details!AV33="","",details!AV33)</f>
        <v/>
      </c>
      <c r="CI33" s="309" t="str">
        <f t="shared" si="183"/>
        <v/>
      </c>
      <c r="CJ33" s="116">
        <f t="shared" si="184"/>
        <v>7</v>
      </c>
      <c r="CK33" s="309">
        <f>IF(details!AW33="","",details!AW33)</f>
        <v>8</v>
      </c>
      <c r="CL33" s="309">
        <f>IF(details!AX33="","",details!AX33)</f>
        <v>16</v>
      </c>
      <c r="CM33" s="116">
        <f t="shared" si="185"/>
        <v>24</v>
      </c>
      <c r="CN33" s="117">
        <f t="shared" si="61"/>
        <v>31</v>
      </c>
      <c r="CO33" s="309" t="str">
        <f>IF(details!AY33="","",details!AY33)</f>
        <v/>
      </c>
      <c r="CP33" s="309" t="str">
        <f>IF(details!AZ33="","",details!AZ33)</f>
        <v/>
      </c>
      <c r="CQ33" s="312" t="str">
        <f t="shared" si="186"/>
        <v/>
      </c>
      <c r="CR33" s="114" t="str">
        <f t="shared" si="187"/>
        <v/>
      </c>
      <c r="CS33" s="118" t="str">
        <f t="shared" si="188"/>
        <v/>
      </c>
      <c r="CT33" s="313" t="str">
        <f t="shared" si="189"/>
        <v/>
      </c>
      <c r="CU33" s="119">
        <f t="shared" si="3"/>
        <v>200</v>
      </c>
      <c r="CV33" s="119">
        <f t="shared" si="190"/>
        <v>0</v>
      </c>
      <c r="CW33" s="309" t="str">
        <f>IF(details!BA33="","",details!BA33)</f>
        <v/>
      </c>
      <c r="CX33" s="309" t="str">
        <f>IF(details!BB33="","",details!BB33)</f>
        <v/>
      </c>
      <c r="CY33" s="309" t="str">
        <f t="shared" si="191"/>
        <v/>
      </c>
      <c r="CZ33" s="309">
        <f>IF(details!BC33="","",details!BC33)</f>
        <v>1</v>
      </c>
      <c r="DA33" s="309">
        <f>IF(details!BD33="","",details!BD33)</f>
        <v>5</v>
      </c>
      <c r="DB33" s="309">
        <f t="shared" si="192"/>
        <v>6</v>
      </c>
      <c r="DC33" s="309" t="str">
        <f>IF(details!BE33="","",details!BE33)</f>
        <v/>
      </c>
      <c r="DD33" s="309" t="str">
        <f>IF(details!BF33="","",details!BF33)</f>
        <v/>
      </c>
      <c r="DE33" s="309" t="str">
        <f t="shared" si="193"/>
        <v/>
      </c>
      <c r="DF33" s="116">
        <f t="shared" si="194"/>
        <v>6</v>
      </c>
      <c r="DG33" s="309">
        <f>IF(details!BG33="","",details!BG33)</f>
        <v>17</v>
      </c>
      <c r="DH33" s="309">
        <f>IF(details!BH33="","",details!BH33)</f>
        <v>15</v>
      </c>
      <c r="DI33" s="116">
        <f t="shared" si="195"/>
        <v>32</v>
      </c>
      <c r="DJ33" s="117">
        <f t="shared" si="72"/>
        <v>38</v>
      </c>
      <c r="DK33" s="309" t="str">
        <f>IF(details!BI33="","",details!BI33)</f>
        <v/>
      </c>
      <c r="DL33" s="309" t="str">
        <f>IF(details!BJ33="","",details!BJ33)</f>
        <v/>
      </c>
      <c r="DM33" s="312" t="str">
        <f t="shared" si="196"/>
        <v/>
      </c>
      <c r="DN33" s="114" t="str">
        <f t="shared" si="197"/>
        <v/>
      </c>
      <c r="DO33" s="118" t="str">
        <f t="shared" si="198"/>
        <v/>
      </c>
      <c r="DP33" s="313" t="str">
        <f t="shared" si="199"/>
        <v/>
      </c>
      <c r="DQ33" s="119">
        <f t="shared" si="4"/>
        <v>200</v>
      </c>
      <c r="DR33" s="119">
        <f t="shared" si="200"/>
        <v>0</v>
      </c>
      <c r="DS33" s="309">
        <f>IF(details!BK33="","",details!BK33)</f>
        <v>3</v>
      </c>
      <c r="DT33" s="309">
        <f>IF(details!BL33="","",details!BL33)</f>
        <v>5</v>
      </c>
      <c r="DU33" s="309">
        <f t="shared" si="201"/>
        <v>8</v>
      </c>
      <c r="DV33" s="309">
        <f>IF(details!BM33="","",details!BM33)</f>
        <v>3</v>
      </c>
      <c r="DW33" s="309">
        <f>IF(details!BN33="","",details!BN33)</f>
        <v>5</v>
      </c>
      <c r="DX33" s="309">
        <f t="shared" si="202"/>
        <v>8</v>
      </c>
      <c r="DY33" s="309" t="str">
        <f>IF(details!BO33="","",details!BO33)</f>
        <v/>
      </c>
      <c r="DZ33" s="309" t="str">
        <f>IF(details!BP33="","",details!BP33)</f>
        <v/>
      </c>
      <c r="EA33" s="309" t="str">
        <f t="shared" si="203"/>
        <v/>
      </c>
      <c r="EB33" s="116">
        <f t="shared" si="204"/>
        <v>16</v>
      </c>
      <c r="EC33" s="309">
        <f>IF(details!BQ33="","",details!BQ33)</f>
        <v>41</v>
      </c>
      <c r="ED33" s="309">
        <f>IF(details!BR33="","",details!BR33)</f>
        <v>19</v>
      </c>
      <c r="EE33" s="116">
        <f t="shared" si="205"/>
        <v>60</v>
      </c>
      <c r="EF33" s="117">
        <f t="shared" si="83"/>
        <v>76</v>
      </c>
      <c r="EG33" s="309" t="str">
        <f>IF(details!BS33="","",details!BS33)</f>
        <v/>
      </c>
      <c r="EH33" s="309" t="str">
        <f>IF(details!BT33="","",details!BT33)</f>
        <v/>
      </c>
      <c r="EI33" s="312" t="str">
        <f t="shared" si="206"/>
        <v/>
      </c>
      <c r="EJ33" s="114" t="str">
        <f t="shared" si="207"/>
        <v/>
      </c>
      <c r="EK33" s="118" t="str">
        <f t="shared" si="208"/>
        <v/>
      </c>
      <c r="EL33" s="313" t="str">
        <f t="shared" si="209"/>
        <v/>
      </c>
      <c r="EM33" s="119">
        <f t="shared" si="5"/>
        <v>200</v>
      </c>
      <c r="EN33" s="119">
        <f t="shared" si="210"/>
        <v>0</v>
      </c>
      <c r="EO33" s="309" t="str">
        <f>IF(details!BU33="","",details!BU33)</f>
        <v/>
      </c>
      <c r="EP33" s="309" t="str">
        <f>IF(details!BV33="","",details!BV33)</f>
        <v/>
      </c>
      <c r="EQ33" s="309" t="str">
        <f>IF(details!BW33="","",details!BW33)</f>
        <v/>
      </c>
      <c r="ER33" s="309" t="str">
        <f>IF(details!BX33="","",details!BX33)</f>
        <v/>
      </c>
      <c r="ES33" s="309" t="str">
        <f>IF(details!BY33="","",details!BY33)</f>
        <v/>
      </c>
      <c r="ET33" s="313" t="str">
        <f t="shared" si="89"/>
        <v/>
      </c>
      <c r="EU33" s="313" t="str">
        <f t="shared" si="90"/>
        <v/>
      </c>
      <c r="EV33" s="313" t="str">
        <f t="shared" si="211"/>
        <v/>
      </c>
      <c r="EW33" s="119">
        <f t="shared" si="7"/>
        <v>100</v>
      </c>
      <c r="EX33" s="119">
        <f t="shared" si="212"/>
        <v>0</v>
      </c>
      <c r="EY33" s="309" t="str">
        <f>IF(details!BZ33="","",details!BZ33)</f>
        <v/>
      </c>
      <c r="EZ33" s="309" t="str">
        <f>IF(details!CA33="","",details!CA33)</f>
        <v/>
      </c>
      <c r="FA33" s="309" t="str">
        <f>IF(details!CB33="","",details!CB33)</f>
        <v/>
      </c>
      <c r="FB33" s="309" t="str">
        <f>IF(details!CC33="","",details!CC33)</f>
        <v/>
      </c>
      <c r="FC33" s="309" t="str">
        <f>IF(details!CD33="","",details!CD33)</f>
        <v/>
      </c>
      <c r="FD33" s="313" t="str">
        <f t="shared" si="93"/>
        <v/>
      </c>
      <c r="FE33" s="313" t="str">
        <f t="shared" si="94"/>
        <v/>
      </c>
      <c r="FF33" s="313" t="str">
        <f t="shared" si="213"/>
        <v/>
      </c>
      <c r="FG33" s="119">
        <f t="shared" si="10"/>
        <v>100</v>
      </c>
      <c r="FH33" s="119">
        <f t="shared" si="214"/>
        <v>0</v>
      </c>
      <c r="FI33" s="309" t="str">
        <f>IF(details!CE33="","",details!CE33)</f>
        <v/>
      </c>
      <c r="FJ33" s="309" t="str">
        <f>IF(details!CF33="","",details!CF33)</f>
        <v/>
      </c>
      <c r="FK33" s="309" t="str">
        <f>IF(details!CG33="","",details!CG33)</f>
        <v/>
      </c>
      <c r="FL33" s="309" t="str">
        <f>IF(details!CH33="","",details!CH33)</f>
        <v/>
      </c>
      <c r="FM33" s="309" t="str">
        <f>IF(details!CI33="","",details!CI33)</f>
        <v/>
      </c>
      <c r="FN33" s="313" t="str">
        <f t="shared" si="97"/>
        <v/>
      </c>
      <c r="FO33" s="313" t="str">
        <f t="shared" si="98"/>
        <v/>
      </c>
      <c r="FP33" s="313" t="str">
        <f t="shared" si="215"/>
        <v/>
      </c>
      <c r="FQ33" s="119">
        <f t="shared" si="13"/>
        <v>100</v>
      </c>
      <c r="FR33" s="270">
        <f t="shared" si="216"/>
        <v>0</v>
      </c>
      <c r="FS33" s="277">
        <f t="shared" si="217"/>
        <v>200</v>
      </c>
      <c r="FT33" s="306" t="str">
        <f t="shared" si="218"/>
        <v/>
      </c>
      <c r="FU33" s="306" t="str">
        <f t="shared" si="219"/>
        <v/>
      </c>
      <c r="FV33" s="306">
        <f t="shared" si="220"/>
        <v>200</v>
      </c>
      <c r="FW33" s="306" t="str">
        <f t="shared" si="221"/>
        <v/>
      </c>
      <c r="FX33" s="306" t="str">
        <f t="shared" si="222"/>
        <v/>
      </c>
      <c r="FY33" s="306">
        <f t="shared" si="223"/>
        <v>200</v>
      </c>
      <c r="FZ33" s="120" t="str">
        <f t="shared" si="224"/>
        <v/>
      </c>
      <c r="GA33" s="120" t="str">
        <f t="shared" si="225"/>
        <v/>
      </c>
      <c r="GB33" s="306" t="str">
        <f t="shared" si="110"/>
        <v/>
      </c>
      <c r="GC33" s="306" t="str">
        <f t="shared" si="226"/>
        <v/>
      </c>
      <c r="GD33" s="306" t="str">
        <f t="shared" si="227"/>
        <v/>
      </c>
      <c r="GE33" s="306" t="str">
        <f t="shared" si="228"/>
        <v/>
      </c>
      <c r="GF33" s="306" t="str">
        <f t="shared" si="229"/>
        <v/>
      </c>
      <c r="GG33" s="306">
        <f t="shared" si="230"/>
        <v>200</v>
      </c>
      <c r="GH33" s="306" t="str">
        <f t="shared" si="231"/>
        <v/>
      </c>
      <c r="GI33" s="306" t="str">
        <f t="shared" si="232"/>
        <v/>
      </c>
      <c r="GJ33" s="306">
        <f t="shared" si="233"/>
        <v>200</v>
      </c>
      <c r="GK33" s="306" t="str">
        <f t="shared" si="234"/>
        <v/>
      </c>
      <c r="GL33" s="306" t="str">
        <f t="shared" si="235"/>
        <v/>
      </c>
      <c r="GM33" s="306">
        <f t="shared" si="236"/>
        <v>200</v>
      </c>
      <c r="GN33" s="306" t="str">
        <f t="shared" si="237"/>
        <v/>
      </c>
      <c r="GO33" s="306" t="str">
        <f t="shared" si="238"/>
        <v/>
      </c>
      <c r="GP33" s="306">
        <f t="shared" si="239"/>
        <v>100</v>
      </c>
      <c r="GQ33" s="306" t="str">
        <f t="shared" si="240"/>
        <v/>
      </c>
      <c r="GR33" s="306" t="str">
        <f t="shared" si="241"/>
        <v/>
      </c>
      <c r="GS33" s="121">
        <f t="shared" si="242"/>
        <v>100</v>
      </c>
      <c r="GT33" s="121" t="str">
        <f t="shared" si="243"/>
        <v/>
      </c>
      <c r="GU33" s="121" t="str">
        <f t="shared" si="244"/>
        <v/>
      </c>
      <c r="GV33" s="121">
        <f t="shared" si="245"/>
        <v>100</v>
      </c>
      <c r="GW33" s="121" t="str">
        <f t="shared" si="246"/>
        <v/>
      </c>
      <c r="GX33" s="121" t="str">
        <f t="shared" si="247"/>
        <v/>
      </c>
      <c r="GY33" s="269">
        <f t="shared" si="248"/>
        <v>0</v>
      </c>
      <c r="GZ33" s="269">
        <f t="shared" si="249"/>
        <v>0</v>
      </c>
      <c r="HA33" s="269">
        <f t="shared" si="250"/>
        <v>23</v>
      </c>
      <c r="HB33" s="269">
        <f t="shared" si="251"/>
        <v>0</v>
      </c>
      <c r="HC33" s="310" t="str">
        <f t="shared" si="15"/>
        <v/>
      </c>
      <c r="HD33" s="278">
        <f t="shared" si="252"/>
        <v>1200</v>
      </c>
      <c r="HE33" s="278" t="str">
        <f t="shared" si="253"/>
        <v/>
      </c>
      <c r="HF33" s="279" t="str">
        <f t="shared" si="254"/>
        <v/>
      </c>
      <c r="HG33" s="297" t="str">
        <f t="shared" si="255"/>
        <v/>
      </c>
      <c r="HH33" s="298" t="str">
        <f t="shared" si="141"/>
        <v/>
      </c>
      <c r="HI33" s="114" t="str">
        <f t="shared" si="142"/>
        <v/>
      </c>
      <c r="HJ33" s="274" t="str">
        <f>details!EH33</f>
        <v/>
      </c>
      <c r="HK33" s="195" t="str">
        <f>details!EI33</f>
        <v/>
      </c>
      <c r="HL33" s="304" t="str">
        <f t="shared" si="256"/>
        <v/>
      </c>
      <c r="HM33" s="201" t="str">
        <f>IF(details!CJ33="","",details!CJ33)</f>
        <v/>
      </c>
    </row>
    <row r="34" spans="1:221" s="20" customFormat="1" ht="14.1" customHeight="1">
      <c r="A34" s="199">
        <f>IF(details!A34="","",details!A34)</f>
        <v>28</v>
      </c>
      <c r="B34" s="309" t="str">
        <f>IF(details!B34="","",details!B34)</f>
        <v>SC</v>
      </c>
      <c r="C34" s="309" t="str">
        <f>IF(details!C34="","",details!C34)</f>
        <v>B</v>
      </c>
      <c r="D34" s="114">
        <f>IF(details!D34="","",details!D34)</f>
        <v>678</v>
      </c>
      <c r="E34" s="114" t="str">
        <f>IF(details!E34="","",details!E34)</f>
        <v/>
      </c>
      <c r="F34" s="309">
        <f>IF(details!F34="","",details!F34)</f>
        <v>2018</v>
      </c>
      <c r="G34" s="509">
        <f>IF(details!G34="","",details!G34)</f>
        <v>38477</v>
      </c>
      <c r="H34" s="188" t="str">
        <f>IF(details!CK34="","",details!CK34)</f>
        <v>ikap ebZ] nks gtkj ikap</v>
      </c>
      <c r="I34" s="115" t="str">
        <f>IF(details!I34="","",details!I34)</f>
        <v>fot; dqekj cSjok</v>
      </c>
      <c r="J34" s="115" t="str">
        <f>IF(details!J34="","",details!J34)</f>
        <v>Jh jketh yky cSjok</v>
      </c>
      <c r="K34" s="115" t="str">
        <f>IF(details!K34="","",details!K34)</f>
        <v>Jhefr cknke</v>
      </c>
      <c r="L34" s="309" t="str">
        <f>IF(details!L34="","",details!L34)</f>
        <v>ab</v>
      </c>
      <c r="M34" s="309" t="str">
        <f>IF(details!M34="","",details!M34)</f>
        <v>ab</v>
      </c>
      <c r="N34" s="309">
        <f t="shared" si="151"/>
        <v>0</v>
      </c>
      <c r="O34" s="309">
        <f>IF(details!N34="","",details!N34)</f>
        <v>3</v>
      </c>
      <c r="P34" s="309">
        <f>IF(details!O34="","",details!O34)</f>
        <v>5</v>
      </c>
      <c r="Q34" s="309">
        <f t="shared" si="152"/>
        <v>8</v>
      </c>
      <c r="R34" s="309" t="str">
        <f>IF(details!P34="","",details!P34)</f>
        <v/>
      </c>
      <c r="S34" s="309" t="str">
        <f>IF(details!Q34="","",details!Q34)</f>
        <v/>
      </c>
      <c r="T34" s="309" t="str">
        <f t="shared" si="153"/>
        <v/>
      </c>
      <c r="U34" s="116">
        <f t="shared" si="154"/>
        <v>8</v>
      </c>
      <c r="V34" s="309" t="str">
        <f>IF(details!R34="","",details!R34)</f>
        <v/>
      </c>
      <c r="W34" s="309" t="str">
        <f>IF(details!S34="","",details!S34)</f>
        <v/>
      </c>
      <c r="X34" s="116" t="str">
        <f t="shared" si="155"/>
        <v/>
      </c>
      <c r="Y34" s="117" t="str">
        <f t="shared" si="28"/>
        <v/>
      </c>
      <c r="Z34" s="309" t="str">
        <f>IF(details!T34="","",details!T34)</f>
        <v/>
      </c>
      <c r="AA34" s="309" t="str">
        <f>IF(details!U34="","",details!U34)</f>
        <v/>
      </c>
      <c r="AB34" s="312" t="str">
        <f t="shared" si="156"/>
        <v/>
      </c>
      <c r="AC34" s="114" t="str">
        <f t="shared" si="157"/>
        <v/>
      </c>
      <c r="AD34" s="118" t="str">
        <f t="shared" si="158"/>
        <v/>
      </c>
      <c r="AE34" s="313" t="str">
        <f t="shared" si="159"/>
        <v/>
      </c>
      <c r="AF34" s="119">
        <f t="shared" si="0"/>
        <v>200</v>
      </c>
      <c r="AG34" s="119">
        <f t="shared" si="160"/>
        <v>0</v>
      </c>
      <c r="AH34" s="309">
        <f>IF(details!V34="","",details!V34)</f>
        <v>3</v>
      </c>
      <c r="AI34" s="309">
        <f>IF(details!W34="","",details!W34)</f>
        <v>5</v>
      </c>
      <c r="AJ34" s="309">
        <f t="shared" si="161"/>
        <v>8</v>
      </c>
      <c r="AK34" s="309">
        <f>IF(details!X34="","",details!X34)</f>
        <v>3</v>
      </c>
      <c r="AL34" s="309">
        <f>IF(details!Y34="","",details!Y34)</f>
        <v>5</v>
      </c>
      <c r="AM34" s="309">
        <f t="shared" si="162"/>
        <v>8</v>
      </c>
      <c r="AN34" s="309" t="str">
        <f>IF(details!Z34="","",details!Z34)</f>
        <v/>
      </c>
      <c r="AO34" s="309" t="str">
        <f>IF(details!AA34="","",details!AA34)</f>
        <v/>
      </c>
      <c r="AP34" s="309" t="str">
        <f t="shared" si="163"/>
        <v/>
      </c>
      <c r="AQ34" s="116">
        <f t="shared" si="164"/>
        <v>16</v>
      </c>
      <c r="AR34" s="309">
        <f>IF(details!AB34="","",details!AB34)</f>
        <v>28</v>
      </c>
      <c r="AS34" s="309">
        <f>IF(details!AC34="","",details!AC34)</f>
        <v>20</v>
      </c>
      <c r="AT34" s="116">
        <f t="shared" si="165"/>
        <v>48</v>
      </c>
      <c r="AU34" s="117">
        <f t="shared" si="39"/>
        <v>64</v>
      </c>
      <c r="AV34" s="309" t="str">
        <f>IF(details!AD34="","",details!AD34)</f>
        <v/>
      </c>
      <c r="AW34" s="309" t="str">
        <f>IF(details!AE34="","",details!AE34)</f>
        <v/>
      </c>
      <c r="AX34" s="312" t="str">
        <f t="shared" si="166"/>
        <v/>
      </c>
      <c r="AY34" s="114" t="str">
        <f t="shared" si="167"/>
        <v/>
      </c>
      <c r="AZ34" s="118" t="str">
        <f t="shared" si="168"/>
        <v/>
      </c>
      <c r="BA34" s="313" t="str">
        <f t="shared" si="169"/>
        <v/>
      </c>
      <c r="BB34" s="119">
        <f t="shared" si="1"/>
        <v>200</v>
      </c>
      <c r="BC34" s="119">
        <f t="shared" si="170"/>
        <v>0</v>
      </c>
      <c r="BD34" s="101" t="str">
        <f>IF(D34="","",details!AF34)</f>
        <v>s</v>
      </c>
      <c r="BE34" s="309">
        <f>IF(details!AG34="","",details!AG34)</f>
        <v>3</v>
      </c>
      <c r="BF34" s="309">
        <f>IF(details!AH34="","",details!AH34)</f>
        <v>5</v>
      </c>
      <c r="BG34" s="309">
        <f t="shared" si="171"/>
        <v>8</v>
      </c>
      <c r="BH34" s="309">
        <f>IF(details!AI34="","",details!AI34)</f>
        <v>3</v>
      </c>
      <c r="BI34" s="309">
        <f>IF(details!AJ34="","",details!AJ34)</f>
        <v>5</v>
      </c>
      <c r="BJ34" s="309">
        <f t="shared" si="172"/>
        <v>8</v>
      </c>
      <c r="BK34" s="309" t="str">
        <f>IF(details!AK34="","",details!AK34)</f>
        <v/>
      </c>
      <c r="BL34" s="309" t="str">
        <f>IF(details!AL34="","",details!AL34)</f>
        <v/>
      </c>
      <c r="BM34" s="309" t="str">
        <f t="shared" si="173"/>
        <v/>
      </c>
      <c r="BN34" s="116">
        <f t="shared" si="174"/>
        <v>16</v>
      </c>
      <c r="BO34" s="309" t="str">
        <f>IF(details!AM34="","",details!AM34)</f>
        <v/>
      </c>
      <c r="BP34" s="309" t="str">
        <f>IF(details!AN34="","",details!AN34)</f>
        <v/>
      </c>
      <c r="BQ34" s="116" t="str">
        <f t="shared" si="175"/>
        <v/>
      </c>
      <c r="BR34" s="117" t="str">
        <f t="shared" si="50"/>
        <v/>
      </c>
      <c r="BS34" s="309" t="str">
        <f>IF(details!AO34="","",details!AO34)</f>
        <v/>
      </c>
      <c r="BT34" s="309" t="str">
        <f>IF(details!AP34="","",details!AP34)</f>
        <v/>
      </c>
      <c r="BU34" s="312" t="str">
        <f t="shared" si="176"/>
        <v/>
      </c>
      <c r="BV34" s="114" t="str">
        <f t="shared" si="177"/>
        <v/>
      </c>
      <c r="BW34" s="118" t="str">
        <f t="shared" si="178"/>
        <v/>
      </c>
      <c r="BX34" s="313" t="str">
        <f t="shared" si="179"/>
        <v/>
      </c>
      <c r="BY34" s="119">
        <f t="shared" si="2"/>
        <v>200</v>
      </c>
      <c r="BZ34" s="119">
        <f t="shared" si="180"/>
        <v>0</v>
      </c>
      <c r="CA34" s="309">
        <f>IF(details!AQ34="","",details!AQ34)</f>
        <v>2</v>
      </c>
      <c r="CB34" s="309">
        <f>IF(details!AR34="","",details!AR34)</f>
        <v>5</v>
      </c>
      <c r="CC34" s="309">
        <f t="shared" si="181"/>
        <v>7</v>
      </c>
      <c r="CD34" s="309" t="str">
        <f>IF(details!AS34="","",details!AS34)</f>
        <v/>
      </c>
      <c r="CE34" s="309" t="str">
        <f>IF(details!AT34="","",details!AT34)</f>
        <v/>
      </c>
      <c r="CF34" s="309" t="str">
        <f t="shared" si="182"/>
        <v/>
      </c>
      <c r="CG34" s="309" t="str">
        <f>IF(details!AU34="","",details!AU34)</f>
        <v/>
      </c>
      <c r="CH34" s="309" t="str">
        <f>IF(details!AV34="","",details!AV34)</f>
        <v/>
      </c>
      <c r="CI34" s="309" t="str">
        <f t="shared" si="183"/>
        <v/>
      </c>
      <c r="CJ34" s="116">
        <f t="shared" si="184"/>
        <v>7</v>
      </c>
      <c r="CK34" s="309">
        <f>IF(details!AW34="","",details!AW34)</f>
        <v>18</v>
      </c>
      <c r="CL34" s="309">
        <f>IF(details!AX34="","",details!AX34)</f>
        <v>18</v>
      </c>
      <c r="CM34" s="116">
        <f t="shared" si="185"/>
        <v>36</v>
      </c>
      <c r="CN34" s="117">
        <f t="shared" si="61"/>
        <v>43</v>
      </c>
      <c r="CO34" s="309" t="str">
        <f>IF(details!AY34="","",details!AY34)</f>
        <v/>
      </c>
      <c r="CP34" s="309" t="str">
        <f>IF(details!AZ34="","",details!AZ34)</f>
        <v/>
      </c>
      <c r="CQ34" s="312" t="str">
        <f t="shared" si="186"/>
        <v/>
      </c>
      <c r="CR34" s="114" t="str">
        <f t="shared" si="187"/>
        <v/>
      </c>
      <c r="CS34" s="118" t="str">
        <f t="shared" si="188"/>
        <v/>
      </c>
      <c r="CT34" s="313" t="str">
        <f t="shared" si="189"/>
        <v/>
      </c>
      <c r="CU34" s="119">
        <f t="shared" si="3"/>
        <v>200</v>
      </c>
      <c r="CV34" s="119">
        <f t="shared" si="190"/>
        <v>0</v>
      </c>
      <c r="CW34" s="309" t="str">
        <f>IF(details!BA34="","",details!BA34)</f>
        <v/>
      </c>
      <c r="CX34" s="309" t="str">
        <f>IF(details!BB34="","",details!BB34)</f>
        <v/>
      </c>
      <c r="CY34" s="309" t="str">
        <f t="shared" si="191"/>
        <v/>
      </c>
      <c r="CZ34" s="309">
        <f>IF(details!BC34="","",details!BC34)</f>
        <v>1</v>
      </c>
      <c r="DA34" s="309">
        <f>IF(details!BD34="","",details!BD34)</f>
        <v>5</v>
      </c>
      <c r="DB34" s="309">
        <f t="shared" si="192"/>
        <v>6</v>
      </c>
      <c r="DC34" s="309" t="str">
        <f>IF(details!BE34="","",details!BE34)</f>
        <v/>
      </c>
      <c r="DD34" s="309" t="str">
        <f>IF(details!BF34="","",details!BF34)</f>
        <v/>
      </c>
      <c r="DE34" s="309" t="str">
        <f t="shared" si="193"/>
        <v/>
      </c>
      <c r="DF34" s="116">
        <f t="shared" si="194"/>
        <v>6</v>
      </c>
      <c r="DG34" s="309">
        <f>IF(details!BG34="","",details!BG34)</f>
        <v>30</v>
      </c>
      <c r="DH34" s="309">
        <f>IF(details!BH34="","",details!BH34)</f>
        <v>16</v>
      </c>
      <c r="DI34" s="116">
        <f t="shared" si="195"/>
        <v>46</v>
      </c>
      <c r="DJ34" s="117">
        <f t="shared" si="72"/>
        <v>52</v>
      </c>
      <c r="DK34" s="309" t="str">
        <f>IF(details!BI34="","",details!BI34)</f>
        <v/>
      </c>
      <c r="DL34" s="309" t="str">
        <f>IF(details!BJ34="","",details!BJ34)</f>
        <v/>
      </c>
      <c r="DM34" s="312" t="str">
        <f t="shared" si="196"/>
        <v/>
      </c>
      <c r="DN34" s="114" t="str">
        <f t="shared" si="197"/>
        <v/>
      </c>
      <c r="DO34" s="118" t="str">
        <f t="shared" si="198"/>
        <v/>
      </c>
      <c r="DP34" s="313" t="str">
        <f t="shared" si="199"/>
        <v/>
      </c>
      <c r="DQ34" s="119">
        <f t="shared" si="4"/>
        <v>200</v>
      </c>
      <c r="DR34" s="119">
        <f t="shared" si="200"/>
        <v>0</v>
      </c>
      <c r="DS34" s="309">
        <f>IF(details!BK34="","",details!BK34)</f>
        <v>3</v>
      </c>
      <c r="DT34" s="309">
        <f>IF(details!BL34="","",details!BL34)</f>
        <v>5</v>
      </c>
      <c r="DU34" s="309">
        <f t="shared" si="201"/>
        <v>8</v>
      </c>
      <c r="DV34" s="309">
        <f>IF(details!BM34="","",details!BM34)</f>
        <v>5</v>
      </c>
      <c r="DW34" s="309">
        <f>IF(details!BN34="","",details!BN34)</f>
        <v>5</v>
      </c>
      <c r="DX34" s="309">
        <f t="shared" si="202"/>
        <v>10</v>
      </c>
      <c r="DY34" s="309" t="str">
        <f>IF(details!BO34="","",details!BO34)</f>
        <v/>
      </c>
      <c r="DZ34" s="309" t="str">
        <f>IF(details!BP34="","",details!BP34)</f>
        <v/>
      </c>
      <c r="EA34" s="309" t="str">
        <f t="shared" si="203"/>
        <v/>
      </c>
      <c r="EB34" s="116">
        <f t="shared" si="204"/>
        <v>18</v>
      </c>
      <c r="EC34" s="309">
        <f>IF(details!BQ34="","",details!BQ34)</f>
        <v>44</v>
      </c>
      <c r="ED34" s="309">
        <f>IF(details!BR34="","",details!BR34)</f>
        <v>20</v>
      </c>
      <c r="EE34" s="116">
        <f t="shared" si="205"/>
        <v>64</v>
      </c>
      <c r="EF34" s="117">
        <f t="shared" si="83"/>
        <v>82</v>
      </c>
      <c r="EG34" s="309" t="str">
        <f>IF(details!BS34="","",details!BS34)</f>
        <v/>
      </c>
      <c r="EH34" s="309" t="str">
        <f>IF(details!BT34="","",details!BT34)</f>
        <v/>
      </c>
      <c r="EI34" s="312" t="str">
        <f t="shared" si="206"/>
        <v/>
      </c>
      <c r="EJ34" s="114" t="str">
        <f t="shared" si="207"/>
        <v/>
      </c>
      <c r="EK34" s="118" t="str">
        <f t="shared" si="208"/>
        <v/>
      </c>
      <c r="EL34" s="313" t="str">
        <f t="shared" si="209"/>
        <v/>
      </c>
      <c r="EM34" s="119">
        <f t="shared" si="5"/>
        <v>200</v>
      </c>
      <c r="EN34" s="119">
        <f t="shared" si="210"/>
        <v>0</v>
      </c>
      <c r="EO34" s="309" t="str">
        <f>IF(details!BU34="","",details!BU34)</f>
        <v/>
      </c>
      <c r="EP34" s="309" t="str">
        <f>IF(details!BV34="","",details!BV34)</f>
        <v/>
      </c>
      <c r="EQ34" s="309" t="str">
        <f>IF(details!BW34="","",details!BW34)</f>
        <v/>
      </c>
      <c r="ER34" s="309" t="str">
        <f>IF(details!BX34="","",details!BX34)</f>
        <v/>
      </c>
      <c r="ES34" s="309" t="str">
        <f>IF(details!BY34="","",details!BY34)</f>
        <v/>
      </c>
      <c r="ET34" s="313" t="str">
        <f t="shared" si="89"/>
        <v/>
      </c>
      <c r="EU34" s="313" t="str">
        <f t="shared" si="90"/>
        <v/>
      </c>
      <c r="EV34" s="313" t="str">
        <f t="shared" si="211"/>
        <v/>
      </c>
      <c r="EW34" s="119">
        <f t="shared" si="7"/>
        <v>100</v>
      </c>
      <c r="EX34" s="119">
        <f t="shared" si="212"/>
        <v>0</v>
      </c>
      <c r="EY34" s="309" t="str">
        <f>IF(details!BZ34="","",details!BZ34)</f>
        <v/>
      </c>
      <c r="EZ34" s="309" t="str">
        <f>IF(details!CA34="","",details!CA34)</f>
        <v/>
      </c>
      <c r="FA34" s="309" t="str">
        <f>IF(details!CB34="","",details!CB34)</f>
        <v/>
      </c>
      <c r="FB34" s="309" t="str">
        <f>IF(details!CC34="","",details!CC34)</f>
        <v/>
      </c>
      <c r="FC34" s="309" t="str">
        <f>IF(details!CD34="","",details!CD34)</f>
        <v/>
      </c>
      <c r="FD34" s="313" t="str">
        <f t="shared" si="93"/>
        <v/>
      </c>
      <c r="FE34" s="313" t="str">
        <f t="shared" si="94"/>
        <v/>
      </c>
      <c r="FF34" s="313" t="str">
        <f t="shared" si="213"/>
        <v/>
      </c>
      <c r="FG34" s="119">
        <f t="shared" si="10"/>
        <v>100</v>
      </c>
      <c r="FH34" s="119">
        <f t="shared" si="214"/>
        <v>0</v>
      </c>
      <c r="FI34" s="309" t="str">
        <f>IF(details!CE34="","",details!CE34)</f>
        <v/>
      </c>
      <c r="FJ34" s="309" t="str">
        <f>IF(details!CF34="","",details!CF34)</f>
        <v/>
      </c>
      <c r="FK34" s="309" t="str">
        <f>IF(details!CG34="","",details!CG34)</f>
        <v/>
      </c>
      <c r="FL34" s="309" t="str">
        <f>IF(details!CH34="","",details!CH34)</f>
        <v/>
      </c>
      <c r="FM34" s="309" t="str">
        <f>IF(details!CI34="","",details!CI34)</f>
        <v/>
      </c>
      <c r="FN34" s="313" t="str">
        <f t="shared" si="97"/>
        <v/>
      </c>
      <c r="FO34" s="313" t="str">
        <f t="shared" si="98"/>
        <v/>
      </c>
      <c r="FP34" s="313" t="str">
        <f t="shared" si="215"/>
        <v/>
      </c>
      <c r="FQ34" s="119">
        <f t="shared" si="13"/>
        <v>100</v>
      </c>
      <c r="FR34" s="270">
        <f t="shared" si="216"/>
        <v>0</v>
      </c>
      <c r="FS34" s="277">
        <f t="shared" si="217"/>
        <v>200</v>
      </c>
      <c r="FT34" s="306" t="str">
        <f t="shared" si="218"/>
        <v/>
      </c>
      <c r="FU34" s="306" t="str">
        <f t="shared" si="219"/>
        <v/>
      </c>
      <c r="FV34" s="306">
        <f t="shared" si="220"/>
        <v>200</v>
      </c>
      <c r="FW34" s="306" t="str">
        <f t="shared" si="221"/>
        <v/>
      </c>
      <c r="FX34" s="306" t="str">
        <f t="shared" si="222"/>
        <v/>
      </c>
      <c r="FY34" s="306">
        <f t="shared" si="223"/>
        <v>200</v>
      </c>
      <c r="FZ34" s="120" t="str">
        <f t="shared" si="224"/>
        <v/>
      </c>
      <c r="GA34" s="120" t="str">
        <f t="shared" si="225"/>
        <v/>
      </c>
      <c r="GB34" s="306" t="str">
        <f t="shared" si="110"/>
        <v/>
      </c>
      <c r="GC34" s="306" t="str">
        <f t="shared" si="226"/>
        <v/>
      </c>
      <c r="GD34" s="306" t="str">
        <f t="shared" si="227"/>
        <v/>
      </c>
      <c r="GE34" s="306" t="str">
        <f t="shared" si="228"/>
        <v/>
      </c>
      <c r="GF34" s="306" t="str">
        <f t="shared" si="229"/>
        <v/>
      </c>
      <c r="GG34" s="306">
        <f t="shared" si="230"/>
        <v>200</v>
      </c>
      <c r="GH34" s="306" t="str">
        <f t="shared" si="231"/>
        <v/>
      </c>
      <c r="GI34" s="306" t="str">
        <f t="shared" si="232"/>
        <v/>
      </c>
      <c r="GJ34" s="306">
        <f t="shared" si="233"/>
        <v>200</v>
      </c>
      <c r="GK34" s="306" t="str">
        <f t="shared" si="234"/>
        <v/>
      </c>
      <c r="GL34" s="306" t="str">
        <f t="shared" si="235"/>
        <v/>
      </c>
      <c r="GM34" s="306">
        <f t="shared" si="236"/>
        <v>200</v>
      </c>
      <c r="GN34" s="306" t="str">
        <f t="shared" si="237"/>
        <v/>
      </c>
      <c r="GO34" s="306" t="str">
        <f t="shared" si="238"/>
        <v/>
      </c>
      <c r="GP34" s="306">
        <f t="shared" si="239"/>
        <v>100</v>
      </c>
      <c r="GQ34" s="306" t="str">
        <f t="shared" si="240"/>
        <v/>
      </c>
      <c r="GR34" s="306" t="str">
        <f t="shared" si="241"/>
        <v/>
      </c>
      <c r="GS34" s="121">
        <f t="shared" si="242"/>
        <v>100</v>
      </c>
      <c r="GT34" s="121" t="str">
        <f t="shared" si="243"/>
        <v/>
      </c>
      <c r="GU34" s="121" t="str">
        <f t="shared" si="244"/>
        <v/>
      </c>
      <c r="GV34" s="121">
        <f t="shared" si="245"/>
        <v>100</v>
      </c>
      <c r="GW34" s="121" t="str">
        <f t="shared" si="246"/>
        <v/>
      </c>
      <c r="GX34" s="121" t="str">
        <f t="shared" si="247"/>
        <v/>
      </c>
      <c r="GY34" s="269">
        <f t="shared" si="248"/>
        <v>0</v>
      </c>
      <c r="GZ34" s="269">
        <f t="shared" si="249"/>
        <v>0</v>
      </c>
      <c r="HA34" s="269">
        <f t="shared" si="250"/>
        <v>23</v>
      </c>
      <c r="HB34" s="269">
        <f t="shared" si="251"/>
        <v>0</v>
      </c>
      <c r="HC34" s="310" t="str">
        <f t="shared" si="15"/>
        <v/>
      </c>
      <c r="HD34" s="278">
        <f t="shared" si="252"/>
        <v>1200</v>
      </c>
      <c r="HE34" s="278" t="str">
        <f t="shared" si="253"/>
        <v/>
      </c>
      <c r="HF34" s="279" t="str">
        <f t="shared" si="254"/>
        <v/>
      </c>
      <c r="HG34" s="297" t="str">
        <f t="shared" si="255"/>
        <v/>
      </c>
      <c r="HH34" s="298" t="str">
        <f t="shared" si="141"/>
        <v/>
      </c>
      <c r="HI34" s="114" t="str">
        <f t="shared" si="142"/>
        <v/>
      </c>
      <c r="HJ34" s="274" t="str">
        <f>details!EH34</f>
        <v/>
      </c>
      <c r="HK34" s="195" t="str">
        <f>details!EI34</f>
        <v/>
      </c>
      <c r="HL34" s="304" t="str">
        <f t="shared" si="256"/>
        <v/>
      </c>
      <c r="HM34" s="201" t="str">
        <f>IF(details!CJ34="","",details!CJ34)</f>
        <v/>
      </c>
    </row>
    <row r="35" spans="1:221" s="20" customFormat="1" ht="14.1" customHeight="1">
      <c r="A35" s="199">
        <f>IF(details!A35="","",details!A35)</f>
        <v>29</v>
      </c>
      <c r="B35" s="309" t="str">
        <f>IF(details!B35="","",details!B35)</f>
        <v>ST</v>
      </c>
      <c r="C35" s="309" t="str">
        <f>IF(details!C35="","",details!C35)</f>
        <v>B</v>
      </c>
      <c r="D35" s="114">
        <f>IF(details!D35="","",details!D35)</f>
        <v>679</v>
      </c>
      <c r="E35" s="114" t="str">
        <f>IF(details!E35="","",details!E35)</f>
        <v/>
      </c>
      <c r="F35" s="309">
        <f>IF(details!F35="","",details!F35)</f>
        <v>2031</v>
      </c>
      <c r="G35" s="509">
        <f>IF(details!G35="","",details!G35)</f>
        <v>39193</v>
      </c>
      <c r="H35" s="188" t="str">
        <f>IF(details!CK35="","",details!CK35)</f>
        <v>bDdhl vizsy] nks gtkj lkr</v>
      </c>
      <c r="I35" s="115" t="str">
        <f>IF(details!I35="","",details!I35)</f>
        <v>fou; dqekj ehuk</v>
      </c>
      <c r="J35" s="115" t="str">
        <f>IF(details!J35="","",details!J35)</f>
        <v>Jh eqds'k dqekj ehuk</v>
      </c>
      <c r="K35" s="115" t="str">
        <f>IF(details!K35="","",details!K35)</f>
        <v>Jhefr eerk nsoh</v>
      </c>
      <c r="L35" s="309">
        <f>IF(details!L35="","",details!L35)</f>
        <v>2</v>
      </c>
      <c r="M35" s="309">
        <f>IF(details!M35="","",details!M35)</f>
        <v>5</v>
      </c>
      <c r="N35" s="309">
        <f t="shared" si="151"/>
        <v>7</v>
      </c>
      <c r="O35" s="309">
        <f>IF(details!N35="","",details!N35)</f>
        <v>3</v>
      </c>
      <c r="P35" s="309">
        <f>IF(details!O35="","",details!O35)</f>
        <v>5</v>
      </c>
      <c r="Q35" s="309">
        <f t="shared" si="152"/>
        <v>8</v>
      </c>
      <c r="R35" s="309" t="str">
        <f>IF(details!P35="","",details!P35)</f>
        <v/>
      </c>
      <c r="S35" s="309" t="str">
        <f>IF(details!Q35="","",details!Q35)</f>
        <v/>
      </c>
      <c r="T35" s="309" t="str">
        <f t="shared" si="153"/>
        <v/>
      </c>
      <c r="U35" s="116">
        <f t="shared" si="154"/>
        <v>15</v>
      </c>
      <c r="V35" s="309" t="str">
        <f>IF(details!R35="","",details!R35)</f>
        <v/>
      </c>
      <c r="W35" s="309" t="str">
        <f>IF(details!S35="","",details!S35)</f>
        <v/>
      </c>
      <c r="X35" s="116" t="str">
        <f t="shared" si="155"/>
        <v/>
      </c>
      <c r="Y35" s="117" t="str">
        <f t="shared" si="28"/>
        <v/>
      </c>
      <c r="Z35" s="309" t="str">
        <f>IF(details!T35="","",details!T35)</f>
        <v/>
      </c>
      <c r="AA35" s="309" t="str">
        <f>IF(details!U35="","",details!U35)</f>
        <v/>
      </c>
      <c r="AB35" s="312" t="str">
        <f t="shared" si="156"/>
        <v/>
      </c>
      <c r="AC35" s="114" t="str">
        <f t="shared" si="157"/>
        <v/>
      </c>
      <c r="AD35" s="118" t="str">
        <f t="shared" si="158"/>
        <v/>
      </c>
      <c r="AE35" s="313" t="str">
        <f t="shared" si="159"/>
        <v/>
      </c>
      <c r="AF35" s="119">
        <f t="shared" si="0"/>
        <v>200</v>
      </c>
      <c r="AG35" s="119">
        <f t="shared" si="160"/>
        <v>0</v>
      </c>
      <c r="AH35" s="309">
        <f>IF(details!V35="","",details!V35)</f>
        <v>3</v>
      </c>
      <c r="AI35" s="309">
        <f>IF(details!W35="","",details!W35)</f>
        <v>5</v>
      </c>
      <c r="AJ35" s="309">
        <f t="shared" si="161"/>
        <v>8</v>
      </c>
      <c r="AK35" s="309">
        <f>IF(details!X35="","",details!X35)</f>
        <v>4</v>
      </c>
      <c r="AL35" s="309">
        <f>IF(details!Y35="","",details!Y35)</f>
        <v>5</v>
      </c>
      <c r="AM35" s="309">
        <f t="shared" si="162"/>
        <v>9</v>
      </c>
      <c r="AN35" s="309" t="str">
        <f>IF(details!Z35="","",details!Z35)</f>
        <v/>
      </c>
      <c r="AO35" s="309" t="str">
        <f>IF(details!AA35="","",details!AA35)</f>
        <v/>
      </c>
      <c r="AP35" s="309" t="str">
        <f t="shared" si="163"/>
        <v/>
      </c>
      <c r="AQ35" s="116">
        <f t="shared" si="164"/>
        <v>17</v>
      </c>
      <c r="AR35" s="309">
        <f>IF(details!AB35="","",details!AB35)</f>
        <v>20</v>
      </c>
      <c r="AS35" s="309">
        <f>IF(details!AC35="","",details!AC35)</f>
        <v>20</v>
      </c>
      <c r="AT35" s="116">
        <f t="shared" si="165"/>
        <v>40</v>
      </c>
      <c r="AU35" s="117">
        <f t="shared" si="39"/>
        <v>57</v>
      </c>
      <c r="AV35" s="309" t="str">
        <f>IF(details!AD35="","",details!AD35)</f>
        <v/>
      </c>
      <c r="AW35" s="309" t="str">
        <f>IF(details!AE35="","",details!AE35)</f>
        <v/>
      </c>
      <c r="AX35" s="312" t="str">
        <f t="shared" si="166"/>
        <v/>
      </c>
      <c r="AY35" s="114" t="str">
        <f t="shared" si="167"/>
        <v/>
      </c>
      <c r="AZ35" s="118" t="str">
        <f t="shared" si="168"/>
        <v/>
      </c>
      <c r="BA35" s="313" t="str">
        <f t="shared" si="169"/>
        <v/>
      </c>
      <c r="BB35" s="119">
        <f t="shared" si="1"/>
        <v>200</v>
      </c>
      <c r="BC35" s="119">
        <f t="shared" si="170"/>
        <v>0</v>
      </c>
      <c r="BD35" s="101" t="str">
        <f>IF(D35="","",details!AF35)</f>
        <v>s</v>
      </c>
      <c r="BE35" s="309">
        <f>IF(details!AG35="","",details!AG35)</f>
        <v>4</v>
      </c>
      <c r="BF35" s="309">
        <f>IF(details!AH35="","",details!AH35)</f>
        <v>5</v>
      </c>
      <c r="BG35" s="309">
        <f t="shared" si="171"/>
        <v>9</v>
      </c>
      <c r="BH35" s="309">
        <f>IF(details!AI35="","",details!AI35)</f>
        <v>3</v>
      </c>
      <c r="BI35" s="309">
        <f>IF(details!AJ35="","",details!AJ35)</f>
        <v>5</v>
      </c>
      <c r="BJ35" s="309">
        <f t="shared" si="172"/>
        <v>8</v>
      </c>
      <c r="BK35" s="309" t="str">
        <f>IF(details!AK35="","",details!AK35)</f>
        <v/>
      </c>
      <c r="BL35" s="309" t="str">
        <f>IF(details!AL35="","",details!AL35)</f>
        <v/>
      </c>
      <c r="BM35" s="309" t="str">
        <f t="shared" si="173"/>
        <v/>
      </c>
      <c r="BN35" s="116">
        <f t="shared" si="174"/>
        <v>17</v>
      </c>
      <c r="BO35" s="309" t="str">
        <f>IF(details!AM35="","",details!AM35)</f>
        <v/>
      </c>
      <c r="BP35" s="309" t="str">
        <f>IF(details!AN35="","",details!AN35)</f>
        <v/>
      </c>
      <c r="BQ35" s="116" t="str">
        <f t="shared" si="175"/>
        <v/>
      </c>
      <c r="BR35" s="117" t="str">
        <f t="shared" si="50"/>
        <v/>
      </c>
      <c r="BS35" s="309" t="str">
        <f>IF(details!AO35="","",details!AO35)</f>
        <v/>
      </c>
      <c r="BT35" s="309" t="str">
        <f>IF(details!AP35="","",details!AP35)</f>
        <v/>
      </c>
      <c r="BU35" s="312" t="str">
        <f t="shared" si="176"/>
        <v/>
      </c>
      <c r="BV35" s="114" t="str">
        <f t="shared" si="177"/>
        <v/>
      </c>
      <c r="BW35" s="118" t="str">
        <f t="shared" si="178"/>
        <v/>
      </c>
      <c r="BX35" s="313" t="str">
        <f t="shared" si="179"/>
        <v/>
      </c>
      <c r="BY35" s="119">
        <f t="shared" si="2"/>
        <v>200</v>
      </c>
      <c r="BZ35" s="119">
        <f t="shared" si="180"/>
        <v>0</v>
      </c>
      <c r="CA35" s="309">
        <f>IF(details!AQ35="","",details!AQ35)</f>
        <v>2</v>
      </c>
      <c r="CB35" s="309">
        <f>IF(details!AR35="","",details!AR35)</f>
        <v>5</v>
      </c>
      <c r="CC35" s="309">
        <f t="shared" si="181"/>
        <v>7</v>
      </c>
      <c r="CD35" s="309" t="str">
        <f>IF(details!AS35="","",details!AS35)</f>
        <v/>
      </c>
      <c r="CE35" s="309" t="str">
        <f>IF(details!AT35="","",details!AT35)</f>
        <v/>
      </c>
      <c r="CF35" s="309" t="str">
        <f t="shared" si="182"/>
        <v/>
      </c>
      <c r="CG35" s="309" t="str">
        <f>IF(details!AU35="","",details!AU35)</f>
        <v/>
      </c>
      <c r="CH35" s="309" t="str">
        <f>IF(details!AV35="","",details!AV35)</f>
        <v/>
      </c>
      <c r="CI35" s="309" t="str">
        <f t="shared" si="183"/>
        <v/>
      </c>
      <c r="CJ35" s="116">
        <f t="shared" si="184"/>
        <v>7</v>
      </c>
      <c r="CK35" s="309">
        <f>IF(details!AW35="","",details!AW35)</f>
        <v>10</v>
      </c>
      <c r="CL35" s="309">
        <f>IF(details!AX35="","",details!AX35)</f>
        <v>20</v>
      </c>
      <c r="CM35" s="116">
        <f t="shared" si="185"/>
        <v>30</v>
      </c>
      <c r="CN35" s="117">
        <f t="shared" si="61"/>
        <v>37</v>
      </c>
      <c r="CO35" s="309" t="str">
        <f>IF(details!AY35="","",details!AY35)</f>
        <v/>
      </c>
      <c r="CP35" s="309" t="str">
        <f>IF(details!AZ35="","",details!AZ35)</f>
        <v/>
      </c>
      <c r="CQ35" s="312" t="str">
        <f t="shared" si="186"/>
        <v/>
      </c>
      <c r="CR35" s="114" t="str">
        <f t="shared" si="187"/>
        <v/>
      </c>
      <c r="CS35" s="118" t="str">
        <f t="shared" si="188"/>
        <v/>
      </c>
      <c r="CT35" s="313" t="str">
        <f t="shared" si="189"/>
        <v/>
      </c>
      <c r="CU35" s="119">
        <f t="shared" si="3"/>
        <v>200</v>
      </c>
      <c r="CV35" s="119">
        <f t="shared" si="190"/>
        <v>0</v>
      </c>
      <c r="CW35" s="309" t="str">
        <f>IF(details!BA35="","",details!BA35)</f>
        <v/>
      </c>
      <c r="CX35" s="309" t="str">
        <f>IF(details!BB35="","",details!BB35)</f>
        <v/>
      </c>
      <c r="CY35" s="309" t="str">
        <f t="shared" si="191"/>
        <v/>
      </c>
      <c r="CZ35" s="309">
        <f>IF(details!BC35="","",details!BC35)</f>
        <v>0</v>
      </c>
      <c r="DA35" s="309">
        <f>IF(details!BD35="","",details!BD35)</f>
        <v>5</v>
      </c>
      <c r="DB35" s="309">
        <f t="shared" si="192"/>
        <v>5</v>
      </c>
      <c r="DC35" s="309" t="str">
        <f>IF(details!BE35="","",details!BE35)</f>
        <v/>
      </c>
      <c r="DD35" s="309" t="str">
        <f>IF(details!BF35="","",details!BF35)</f>
        <v/>
      </c>
      <c r="DE35" s="309" t="str">
        <f t="shared" si="193"/>
        <v/>
      </c>
      <c r="DF35" s="116">
        <f t="shared" si="194"/>
        <v>5</v>
      </c>
      <c r="DG35" s="309">
        <f>IF(details!BG35="","",details!BG35)</f>
        <v>35</v>
      </c>
      <c r="DH35" s="309">
        <f>IF(details!BH35="","",details!BH35)</f>
        <v>15</v>
      </c>
      <c r="DI35" s="116">
        <f t="shared" si="195"/>
        <v>50</v>
      </c>
      <c r="DJ35" s="117">
        <f t="shared" si="72"/>
        <v>55</v>
      </c>
      <c r="DK35" s="309" t="str">
        <f>IF(details!BI35="","",details!BI35)</f>
        <v/>
      </c>
      <c r="DL35" s="309" t="str">
        <f>IF(details!BJ35="","",details!BJ35)</f>
        <v/>
      </c>
      <c r="DM35" s="312" t="str">
        <f t="shared" si="196"/>
        <v/>
      </c>
      <c r="DN35" s="114" t="str">
        <f t="shared" si="197"/>
        <v/>
      </c>
      <c r="DO35" s="118" t="str">
        <f t="shared" si="198"/>
        <v/>
      </c>
      <c r="DP35" s="313" t="str">
        <f t="shared" si="199"/>
        <v/>
      </c>
      <c r="DQ35" s="119">
        <f t="shared" si="4"/>
        <v>200</v>
      </c>
      <c r="DR35" s="119">
        <f t="shared" si="200"/>
        <v>0</v>
      </c>
      <c r="DS35" s="309">
        <f>IF(details!BK35="","",details!BK35)</f>
        <v>4</v>
      </c>
      <c r="DT35" s="309">
        <f>IF(details!BL35="","",details!BL35)</f>
        <v>5</v>
      </c>
      <c r="DU35" s="309">
        <f t="shared" si="201"/>
        <v>9</v>
      </c>
      <c r="DV35" s="309">
        <f>IF(details!BM35="","",details!BM35)</f>
        <v>2</v>
      </c>
      <c r="DW35" s="309">
        <f>IF(details!BN35="","",details!BN35)</f>
        <v>5</v>
      </c>
      <c r="DX35" s="309">
        <f t="shared" si="202"/>
        <v>7</v>
      </c>
      <c r="DY35" s="309" t="str">
        <f>IF(details!BO35="","",details!BO35)</f>
        <v/>
      </c>
      <c r="DZ35" s="309" t="str">
        <f>IF(details!BP35="","",details!BP35)</f>
        <v/>
      </c>
      <c r="EA35" s="309" t="str">
        <f t="shared" si="203"/>
        <v/>
      </c>
      <c r="EB35" s="116">
        <f t="shared" si="204"/>
        <v>16</v>
      </c>
      <c r="EC35" s="309">
        <f>IF(details!BQ35="","",details!BQ35)</f>
        <v>35</v>
      </c>
      <c r="ED35" s="309">
        <f>IF(details!BR35="","",details!BR35)</f>
        <v>19</v>
      </c>
      <c r="EE35" s="116">
        <f t="shared" si="205"/>
        <v>54</v>
      </c>
      <c r="EF35" s="117">
        <f t="shared" si="83"/>
        <v>70</v>
      </c>
      <c r="EG35" s="309" t="str">
        <f>IF(details!BS35="","",details!BS35)</f>
        <v/>
      </c>
      <c r="EH35" s="309" t="str">
        <f>IF(details!BT35="","",details!BT35)</f>
        <v/>
      </c>
      <c r="EI35" s="312" t="str">
        <f t="shared" si="206"/>
        <v/>
      </c>
      <c r="EJ35" s="114" t="str">
        <f t="shared" si="207"/>
        <v/>
      </c>
      <c r="EK35" s="118" t="str">
        <f t="shared" si="208"/>
        <v/>
      </c>
      <c r="EL35" s="313" t="str">
        <f t="shared" si="209"/>
        <v/>
      </c>
      <c r="EM35" s="119">
        <f t="shared" si="5"/>
        <v>200</v>
      </c>
      <c r="EN35" s="119">
        <f t="shared" si="210"/>
        <v>0</v>
      </c>
      <c r="EO35" s="309" t="str">
        <f>IF(details!BU35="","",details!BU35)</f>
        <v/>
      </c>
      <c r="EP35" s="309" t="str">
        <f>IF(details!BV35="","",details!BV35)</f>
        <v/>
      </c>
      <c r="EQ35" s="309" t="str">
        <f>IF(details!BW35="","",details!BW35)</f>
        <v/>
      </c>
      <c r="ER35" s="309" t="str">
        <f>IF(details!BX35="","",details!BX35)</f>
        <v/>
      </c>
      <c r="ES35" s="309" t="str">
        <f>IF(details!BY35="","",details!BY35)</f>
        <v/>
      </c>
      <c r="ET35" s="313" t="str">
        <f t="shared" si="89"/>
        <v/>
      </c>
      <c r="EU35" s="313" t="str">
        <f t="shared" si="90"/>
        <v/>
      </c>
      <c r="EV35" s="313" t="str">
        <f t="shared" si="211"/>
        <v/>
      </c>
      <c r="EW35" s="119">
        <f t="shared" si="7"/>
        <v>100</v>
      </c>
      <c r="EX35" s="119">
        <f t="shared" si="212"/>
        <v>0</v>
      </c>
      <c r="EY35" s="309" t="str">
        <f>IF(details!BZ35="","",details!BZ35)</f>
        <v/>
      </c>
      <c r="EZ35" s="309" t="str">
        <f>IF(details!CA35="","",details!CA35)</f>
        <v/>
      </c>
      <c r="FA35" s="309" t="str">
        <f>IF(details!CB35="","",details!CB35)</f>
        <v/>
      </c>
      <c r="FB35" s="309" t="str">
        <f>IF(details!CC35="","",details!CC35)</f>
        <v/>
      </c>
      <c r="FC35" s="309" t="str">
        <f>IF(details!CD35="","",details!CD35)</f>
        <v/>
      </c>
      <c r="FD35" s="313" t="str">
        <f t="shared" si="93"/>
        <v/>
      </c>
      <c r="FE35" s="313" t="str">
        <f t="shared" si="94"/>
        <v/>
      </c>
      <c r="FF35" s="313" t="str">
        <f t="shared" si="213"/>
        <v/>
      </c>
      <c r="FG35" s="119">
        <f t="shared" si="10"/>
        <v>100</v>
      </c>
      <c r="FH35" s="119">
        <f t="shared" si="214"/>
        <v>0</v>
      </c>
      <c r="FI35" s="309" t="str">
        <f>IF(details!CE35="","",details!CE35)</f>
        <v/>
      </c>
      <c r="FJ35" s="309" t="str">
        <f>IF(details!CF35="","",details!CF35)</f>
        <v/>
      </c>
      <c r="FK35" s="309" t="str">
        <f>IF(details!CG35="","",details!CG35)</f>
        <v/>
      </c>
      <c r="FL35" s="309" t="str">
        <f>IF(details!CH35="","",details!CH35)</f>
        <v/>
      </c>
      <c r="FM35" s="309" t="str">
        <f>IF(details!CI35="","",details!CI35)</f>
        <v/>
      </c>
      <c r="FN35" s="313" t="str">
        <f t="shared" si="97"/>
        <v/>
      </c>
      <c r="FO35" s="313" t="str">
        <f t="shared" si="98"/>
        <v/>
      </c>
      <c r="FP35" s="313" t="str">
        <f t="shared" si="215"/>
        <v/>
      </c>
      <c r="FQ35" s="119">
        <f t="shared" si="13"/>
        <v>100</v>
      </c>
      <c r="FR35" s="270">
        <f t="shared" si="216"/>
        <v>0</v>
      </c>
      <c r="FS35" s="277">
        <f t="shared" si="217"/>
        <v>200</v>
      </c>
      <c r="FT35" s="306" t="str">
        <f t="shared" si="218"/>
        <v/>
      </c>
      <c r="FU35" s="306" t="str">
        <f t="shared" si="219"/>
        <v/>
      </c>
      <c r="FV35" s="306">
        <f t="shared" si="220"/>
        <v>200</v>
      </c>
      <c r="FW35" s="306" t="str">
        <f t="shared" si="221"/>
        <v/>
      </c>
      <c r="FX35" s="306" t="str">
        <f t="shared" si="222"/>
        <v/>
      </c>
      <c r="FY35" s="306">
        <f t="shared" si="223"/>
        <v>200</v>
      </c>
      <c r="FZ35" s="120" t="str">
        <f t="shared" si="224"/>
        <v/>
      </c>
      <c r="GA35" s="120" t="str">
        <f t="shared" si="225"/>
        <v/>
      </c>
      <c r="GB35" s="306" t="str">
        <f t="shared" si="110"/>
        <v/>
      </c>
      <c r="GC35" s="306" t="str">
        <f t="shared" si="226"/>
        <v/>
      </c>
      <c r="GD35" s="306" t="str">
        <f t="shared" si="227"/>
        <v/>
      </c>
      <c r="GE35" s="306" t="str">
        <f t="shared" si="228"/>
        <v/>
      </c>
      <c r="GF35" s="306" t="str">
        <f t="shared" si="229"/>
        <v/>
      </c>
      <c r="GG35" s="306">
        <f t="shared" si="230"/>
        <v>200</v>
      </c>
      <c r="GH35" s="306" t="str">
        <f t="shared" si="231"/>
        <v/>
      </c>
      <c r="GI35" s="306" t="str">
        <f t="shared" si="232"/>
        <v/>
      </c>
      <c r="GJ35" s="306">
        <f t="shared" si="233"/>
        <v>200</v>
      </c>
      <c r="GK35" s="306" t="str">
        <f t="shared" si="234"/>
        <v/>
      </c>
      <c r="GL35" s="306" t="str">
        <f t="shared" si="235"/>
        <v/>
      </c>
      <c r="GM35" s="306">
        <f t="shared" si="236"/>
        <v>200</v>
      </c>
      <c r="GN35" s="306" t="str">
        <f t="shared" si="237"/>
        <v/>
      </c>
      <c r="GO35" s="306" t="str">
        <f t="shared" si="238"/>
        <v/>
      </c>
      <c r="GP35" s="306">
        <f t="shared" si="239"/>
        <v>100</v>
      </c>
      <c r="GQ35" s="306" t="str">
        <f t="shared" si="240"/>
        <v/>
      </c>
      <c r="GR35" s="306" t="str">
        <f t="shared" si="241"/>
        <v/>
      </c>
      <c r="GS35" s="121">
        <f t="shared" si="242"/>
        <v>100</v>
      </c>
      <c r="GT35" s="121" t="str">
        <f t="shared" si="243"/>
        <v/>
      </c>
      <c r="GU35" s="121" t="str">
        <f t="shared" si="244"/>
        <v/>
      </c>
      <c r="GV35" s="121">
        <f t="shared" si="245"/>
        <v>100</v>
      </c>
      <c r="GW35" s="121" t="str">
        <f t="shared" si="246"/>
        <v/>
      </c>
      <c r="GX35" s="121" t="str">
        <f t="shared" si="247"/>
        <v/>
      </c>
      <c r="GY35" s="269">
        <f t="shared" si="248"/>
        <v>0</v>
      </c>
      <c r="GZ35" s="269">
        <f t="shared" si="249"/>
        <v>0</v>
      </c>
      <c r="HA35" s="269">
        <f t="shared" si="250"/>
        <v>23</v>
      </c>
      <c r="HB35" s="269">
        <f t="shared" si="251"/>
        <v>0</v>
      </c>
      <c r="HC35" s="310" t="str">
        <f t="shared" si="15"/>
        <v/>
      </c>
      <c r="HD35" s="278">
        <f t="shared" si="252"/>
        <v>1200</v>
      </c>
      <c r="HE35" s="278" t="str">
        <f t="shared" si="253"/>
        <v/>
      </c>
      <c r="HF35" s="279" t="str">
        <f t="shared" si="254"/>
        <v/>
      </c>
      <c r="HG35" s="297" t="str">
        <f t="shared" si="255"/>
        <v/>
      </c>
      <c r="HH35" s="298" t="str">
        <f t="shared" si="141"/>
        <v/>
      </c>
      <c r="HI35" s="114" t="str">
        <f t="shared" si="142"/>
        <v/>
      </c>
      <c r="HJ35" s="274" t="str">
        <f>details!EH35</f>
        <v/>
      </c>
      <c r="HK35" s="195" t="str">
        <f>details!EI35</f>
        <v/>
      </c>
      <c r="HL35" s="304" t="str">
        <f t="shared" si="256"/>
        <v/>
      </c>
      <c r="HM35" s="201" t="str">
        <f>IF(details!CJ35="","",details!CJ35)</f>
        <v/>
      </c>
    </row>
    <row r="36" spans="1:221" s="20" customFormat="1" ht="14.1" customHeight="1">
      <c r="A36" s="199">
        <f>IF(details!A36="","",details!A36)</f>
        <v>30</v>
      </c>
      <c r="B36" s="309" t="str">
        <f>IF(details!B36="","",details!B36)</f>
        <v>ST</v>
      </c>
      <c r="C36" s="309" t="str">
        <f>IF(details!C36="","",details!C36)</f>
        <v>B</v>
      </c>
      <c r="D36" s="114">
        <f>IF(details!D36="","",details!D36)</f>
        <v>680</v>
      </c>
      <c r="E36" s="114" t="str">
        <f>IF(details!E36="","",details!E36)</f>
        <v/>
      </c>
      <c r="F36" s="309">
        <f>IF(details!F36="","",details!F36)</f>
        <v>2014</v>
      </c>
      <c r="G36" s="509">
        <f>IF(details!G36="","",details!G36)</f>
        <v>39279</v>
      </c>
      <c r="H36" s="188" t="str">
        <f>IF(details!CK36="","",details!CK36)</f>
        <v>lksyg tqykbZ] nks gtkj lkr</v>
      </c>
      <c r="I36" s="115" t="str">
        <f>IF(details!I36="","",details!I36)</f>
        <v>fouksn ehuk</v>
      </c>
      <c r="J36" s="115" t="str">
        <f>IF(details!J36="","",details!J36)</f>
        <v>Jh iIiq yky ehuk</v>
      </c>
      <c r="K36" s="115" t="str">
        <f>IF(details!K36="","",details!K36)</f>
        <v>Jhefr jes'kh nsoh</v>
      </c>
      <c r="L36" s="309" t="str">
        <f>IF(details!L36="","",details!L36)</f>
        <v>ab</v>
      </c>
      <c r="M36" s="309" t="str">
        <f>IF(details!M36="","",details!M36)</f>
        <v>ab</v>
      </c>
      <c r="N36" s="309">
        <f t="shared" si="151"/>
        <v>0</v>
      </c>
      <c r="O36" s="309">
        <f>IF(details!N36="","",details!N36)</f>
        <v>4</v>
      </c>
      <c r="P36" s="309">
        <f>IF(details!O36="","",details!O36)</f>
        <v>5</v>
      </c>
      <c r="Q36" s="309">
        <f t="shared" si="152"/>
        <v>9</v>
      </c>
      <c r="R36" s="309" t="str">
        <f>IF(details!P36="","",details!P36)</f>
        <v/>
      </c>
      <c r="S36" s="309" t="str">
        <f>IF(details!Q36="","",details!Q36)</f>
        <v/>
      </c>
      <c r="T36" s="309" t="str">
        <f t="shared" si="153"/>
        <v/>
      </c>
      <c r="U36" s="116">
        <f t="shared" si="154"/>
        <v>9</v>
      </c>
      <c r="V36" s="309" t="str">
        <f>IF(details!R36="","",details!R36)</f>
        <v/>
      </c>
      <c r="W36" s="309" t="str">
        <f>IF(details!S36="","",details!S36)</f>
        <v/>
      </c>
      <c r="X36" s="116" t="str">
        <f t="shared" si="155"/>
        <v/>
      </c>
      <c r="Y36" s="117" t="str">
        <f t="shared" si="28"/>
        <v/>
      </c>
      <c r="Z36" s="309" t="str">
        <f>IF(details!T36="","",details!T36)</f>
        <v/>
      </c>
      <c r="AA36" s="309" t="str">
        <f>IF(details!U36="","",details!U36)</f>
        <v/>
      </c>
      <c r="AB36" s="312" t="str">
        <f t="shared" si="156"/>
        <v/>
      </c>
      <c r="AC36" s="114" t="str">
        <f t="shared" si="157"/>
        <v/>
      </c>
      <c r="AD36" s="118" t="str">
        <f t="shared" si="158"/>
        <v/>
      </c>
      <c r="AE36" s="313" t="str">
        <f t="shared" si="159"/>
        <v/>
      </c>
      <c r="AF36" s="119">
        <f t="shared" si="0"/>
        <v>200</v>
      </c>
      <c r="AG36" s="119">
        <f t="shared" si="160"/>
        <v>0</v>
      </c>
      <c r="AH36" s="309" t="str">
        <f>IF(details!V36="","",details!V36)</f>
        <v>ab</v>
      </c>
      <c r="AI36" s="309" t="str">
        <f>IF(details!W36="","",details!W36)</f>
        <v>ab</v>
      </c>
      <c r="AJ36" s="309">
        <f t="shared" si="161"/>
        <v>0</v>
      </c>
      <c r="AK36" s="309" t="str">
        <f>IF(details!X36="","",details!X36)</f>
        <v>ab</v>
      </c>
      <c r="AL36" s="309" t="str">
        <f>IF(details!Y36="","",details!Y36)</f>
        <v>ab</v>
      </c>
      <c r="AM36" s="309">
        <f t="shared" si="162"/>
        <v>0</v>
      </c>
      <c r="AN36" s="309" t="str">
        <f>IF(details!Z36="","",details!Z36)</f>
        <v/>
      </c>
      <c r="AO36" s="309" t="str">
        <f>IF(details!AA36="","",details!AA36)</f>
        <v/>
      </c>
      <c r="AP36" s="309" t="str">
        <f t="shared" si="163"/>
        <v/>
      </c>
      <c r="AQ36" s="116">
        <f t="shared" si="164"/>
        <v>0</v>
      </c>
      <c r="AR36" s="309" t="str">
        <f>IF(details!AB36="","",details!AB36)</f>
        <v>ab</v>
      </c>
      <c r="AS36" s="309" t="str">
        <f>IF(details!AC36="","",details!AC36)</f>
        <v>ab</v>
      </c>
      <c r="AT36" s="116">
        <f t="shared" si="165"/>
        <v>0</v>
      </c>
      <c r="AU36" s="117">
        <f t="shared" si="39"/>
        <v>0</v>
      </c>
      <c r="AV36" s="309" t="str">
        <f>IF(details!AD36="","",details!AD36)</f>
        <v/>
      </c>
      <c r="AW36" s="309" t="str">
        <f>IF(details!AE36="","",details!AE36)</f>
        <v/>
      </c>
      <c r="AX36" s="312" t="str">
        <f t="shared" si="166"/>
        <v/>
      </c>
      <c r="AY36" s="114" t="str">
        <f t="shared" si="167"/>
        <v/>
      </c>
      <c r="AZ36" s="118" t="str">
        <f t="shared" si="168"/>
        <v/>
      </c>
      <c r="BA36" s="313" t="str">
        <f t="shared" si="169"/>
        <v/>
      </c>
      <c r="BB36" s="119">
        <f t="shared" si="1"/>
        <v>200</v>
      </c>
      <c r="BC36" s="119">
        <f t="shared" si="170"/>
        <v>0</v>
      </c>
      <c r="BD36" s="101" t="str">
        <f>IF(D36="","",details!AF36)</f>
        <v>s</v>
      </c>
      <c r="BE36" s="309" t="str">
        <f>IF(details!AG36="","",details!AG36)</f>
        <v>ab</v>
      </c>
      <c r="BF36" s="309" t="str">
        <f>IF(details!AH36="","",details!AH36)</f>
        <v>ab</v>
      </c>
      <c r="BG36" s="309">
        <f t="shared" si="171"/>
        <v>0</v>
      </c>
      <c r="BH36" s="309" t="str">
        <f>IF(details!AI36="","",details!AI36)</f>
        <v>ab</v>
      </c>
      <c r="BI36" s="309" t="str">
        <f>IF(details!AJ36="","",details!AJ36)</f>
        <v>ab</v>
      </c>
      <c r="BJ36" s="309">
        <f t="shared" si="172"/>
        <v>0</v>
      </c>
      <c r="BK36" s="309" t="str">
        <f>IF(details!AK36="","",details!AK36)</f>
        <v/>
      </c>
      <c r="BL36" s="309" t="str">
        <f>IF(details!AL36="","",details!AL36)</f>
        <v/>
      </c>
      <c r="BM36" s="309" t="str">
        <f t="shared" si="173"/>
        <v/>
      </c>
      <c r="BN36" s="116">
        <f t="shared" si="174"/>
        <v>0</v>
      </c>
      <c r="BO36" s="309" t="str">
        <f>IF(details!AM36="","",details!AM36)</f>
        <v/>
      </c>
      <c r="BP36" s="309" t="str">
        <f>IF(details!AN36="","",details!AN36)</f>
        <v/>
      </c>
      <c r="BQ36" s="116" t="str">
        <f t="shared" si="175"/>
        <v/>
      </c>
      <c r="BR36" s="117" t="str">
        <f t="shared" si="50"/>
        <v/>
      </c>
      <c r="BS36" s="309" t="str">
        <f>IF(details!AO36="","",details!AO36)</f>
        <v/>
      </c>
      <c r="BT36" s="309" t="str">
        <f>IF(details!AP36="","",details!AP36)</f>
        <v/>
      </c>
      <c r="BU36" s="312" t="str">
        <f t="shared" si="176"/>
        <v/>
      </c>
      <c r="BV36" s="114" t="str">
        <f t="shared" si="177"/>
        <v/>
      </c>
      <c r="BW36" s="118" t="str">
        <f t="shared" si="178"/>
        <v/>
      </c>
      <c r="BX36" s="313" t="str">
        <f t="shared" si="179"/>
        <v/>
      </c>
      <c r="BY36" s="119">
        <f t="shared" si="2"/>
        <v>200</v>
      </c>
      <c r="BZ36" s="119">
        <f t="shared" si="180"/>
        <v>0</v>
      </c>
      <c r="CA36" s="309" t="str">
        <f>IF(details!AQ36="","",details!AQ36)</f>
        <v>ab</v>
      </c>
      <c r="CB36" s="309" t="str">
        <f>IF(details!AR36="","",details!AR36)</f>
        <v>ab</v>
      </c>
      <c r="CC36" s="309">
        <f t="shared" si="181"/>
        <v>0</v>
      </c>
      <c r="CD36" s="309" t="str">
        <f>IF(details!AS36="","",details!AS36)</f>
        <v/>
      </c>
      <c r="CE36" s="309" t="str">
        <f>IF(details!AT36="","",details!AT36)</f>
        <v/>
      </c>
      <c r="CF36" s="309" t="str">
        <f t="shared" si="182"/>
        <v/>
      </c>
      <c r="CG36" s="309" t="str">
        <f>IF(details!AU36="","",details!AU36)</f>
        <v/>
      </c>
      <c r="CH36" s="309" t="str">
        <f>IF(details!AV36="","",details!AV36)</f>
        <v/>
      </c>
      <c r="CI36" s="309" t="str">
        <f t="shared" si="183"/>
        <v/>
      </c>
      <c r="CJ36" s="116">
        <f t="shared" si="184"/>
        <v>0</v>
      </c>
      <c r="CK36" s="309">
        <f>IF(details!AW36="","",details!AW36)</f>
        <v>13</v>
      </c>
      <c r="CL36" s="309">
        <f>IF(details!AX36="","",details!AX36)</f>
        <v>18</v>
      </c>
      <c r="CM36" s="116">
        <f t="shared" si="185"/>
        <v>31</v>
      </c>
      <c r="CN36" s="117">
        <f t="shared" si="61"/>
        <v>31</v>
      </c>
      <c r="CO36" s="309" t="str">
        <f>IF(details!AY36="","",details!AY36)</f>
        <v/>
      </c>
      <c r="CP36" s="309" t="str">
        <f>IF(details!AZ36="","",details!AZ36)</f>
        <v/>
      </c>
      <c r="CQ36" s="312" t="str">
        <f t="shared" si="186"/>
        <v/>
      </c>
      <c r="CR36" s="114" t="str">
        <f t="shared" si="187"/>
        <v/>
      </c>
      <c r="CS36" s="118" t="str">
        <f t="shared" si="188"/>
        <v/>
      </c>
      <c r="CT36" s="313" t="str">
        <f t="shared" si="189"/>
        <v/>
      </c>
      <c r="CU36" s="119">
        <f t="shared" si="3"/>
        <v>200</v>
      </c>
      <c r="CV36" s="119">
        <f t="shared" si="190"/>
        <v>0</v>
      </c>
      <c r="CW36" s="309" t="str">
        <f>IF(details!BA36="","",details!BA36)</f>
        <v/>
      </c>
      <c r="CX36" s="309" t="str">
        <f>IF(details!BB36="","",details!BB36)</f>
        <v/>
      </c>
      <c r="CY36" s="309" t="str">
        <f t="shared" si="191"/>
        <v/>
      </c>
      <c r="CZ36" s="309">
        <f>IF(details!BC36="","",details!BC36)</f>
        <v>1</v>
      </c>
      <c r="DA36" s="309">
        <f>IF(details!BD36="","",details!BD36)</f>
        <v>5</v>
      </c>
      <c r="DB36" s="309">
        <f t="shared" si="192"/>
        <v>6</v>
      </c>
      <c r="DC36" s="309" t="str">
        <f>IF(details!BE36="","",details!BE36)</f>
        <v/>
      </c>
      <c r="DD36" s="309" t="str">
        <f>IF(details!BF36="","",details!BF36)</f>
        <v/>
      </c>
      <c r="DE36" s="309" t="str">
        <f t="shared" si="193"/>
        <v/>
      </c>
      <c r="DF36" s="116">
        <f t="shared" si="194"/>
        <v>6</v>
      </c>
      <c r="DG36" s="309">
        <f>IF(details!BG36="","",details!BG36)</f>
        <v>38</v>
      </c>
      <c r="DH36" s="309">
        <f>IF(details!BH36="","",details!BH36)</f>
        <v>16</v>
      </c>
      <c r="DI36" s="116">
        <f t="shared" si="195"/>
        <v>54</v>
      </c>
      <c r="DJ36" s="117">
        <f t="shared" si="72"/>
        <v>60</v>
      </c>
      <c r="DK36" s="309" t="str">
        <f>IF(details!BI36="","",details!BI36)</f>
        <v/>
      </c>
      <c r="DL36" s="309" t="str">
        <f>IF(details!BJ36="","",details!BJ36)</f>
        <v/>
      </c>
      <c r="DM36" s="312" t="str">
        <f t="shared" si="196"/>
        <v/>
      </c>
      <c r="DN36" s="114" t="str">
        <f t="shared" si="197"/>
        <v/>
      </c>
      <c r="DO36" s="118" t="str">
        <f t="shared" si="198"/>
        <v/>
      </c>
      <c r="DP36" s="313" t="str">
        <f t="shared" si="199"/>
        <v/>
      </c>
      <c r="DQ36" s="119">
        <f t="shared" si="4"/>
        <v>200</v>
      </c>
      <c r="DR36" s="119">
        <f t="shared" si="200"/>
        <v>0</v>
      </c>
      <c r="DS36" s="309" t="str">
        <f>IF(details!BK36="","",details!BK36)</f>
        <v>ab</v>
      </c>
      <c r="DT36" s="309" t="str">
        <f>IF(details!BL36="","",details!BL36)</f>
        <v>ab</v>
      </c>
      <c r="DU36" s="309">
        <f t="shared" si="201"/>
        <v>0</v>
      </c>
      <c r="DV36" s="309">
        <f>IF(details!BM36="","",details!BM36)</f>
        <v>5</v>
      </c>
      <c r="DW36" s="309">
        <f>IF(details!BN36="","",details!BN36)</f>
        <v>5</v>
      </c>
      <c r="DX36" s="309">
        <f t="shared" si="202"/>
        <v>10</v>
      </c>
      <c r="DY36" s="309" t="str">
        <f>IF(details!BO36="","",details!BO36)</f>
        <v/>
      </c>
      <c r="DZ36" s="309" t="str">
        <f>IF(details!BP36="","",details!BP36)</f>
        <v/>
      </c>
      <c r="EA36" s="309" t="str">
        <f t="shared" si="203"/>
        <v/>
      </c>
      <c r="EB36" s="116">
        <f t="shared" si="204"/>
        <v>10</v>
      </c>
      <c r="EC36" s="309">
        <f>IF(details!BQ36="","",details!BQ36)</f>
        <v>46</v>
      </c>
      <c r="ED36" s="309">
        <f>IF(details!BR36="","",details!BR36)</f>
        <v>20</v>
      </c>
      <c r="EE36" s="116">
        <f t="shared" si="205"/>
        <v>66</v>
      </c>
      <c r="EF36" s="117">
        <f t="shared" si="83"/>
        <v>76</v>
      </c>
      <c r="EG36" s="309" t="str">
        <f>IF(details!BS36="","",details!BS36)</f>
        <v/>
      </c>
      <c r="EH36" s="309" t="str">
        <f>IF(details!BT36="","",details!BT36)</f>
        <v/>
      </c>
      <c r="EI36" s="312" t="str">
        <f t="shared" si="206"/>
        <v/>
      </c>
      <c r="EJ36" s="114" t="str">
        <f t="shared" si="207"/>
        <v/>
      </c>
      <c r="EK36" s="118" t="str">
        <f t="shared" si="208"/>
        <v/>
      </c>
      <c r="EL36" s="313" t="str">
        <f t="shared" si="209"/>
        <v/>
      </c>
      <c r="EM36" s="119">
        <f t="shared" si="5"/>
        <v>200</v>
      </c>
      <c r="EN36" s="119">
        <f t="shared" si="210"/>
        <v>0</v>
      </c>
      <c r="EO36" s="309" t="str">
        <f>IF(details!BU36="","",details!BU36)</f>
        <v/>
      </c>
      <c r="EP36" s="309" t="str">
        <f>IF(details!BV36="","",details!BV36)</f>
        <v/>
      </c>
      <c r="EQ36" s="309" t="str">
        <f>IF(details!BW36="","",details!BW36)</f>
        <v/>
      </c>
      <c r="ER36" s="309" t="str">
        <f>IF(details!BX36="","",details!BX36)</f>
        <v/>
      </c>
      <c r="ES36" s="309" t="str">
        <f>IF(details!BY36="","",details!BY36)</f>
        <v/>
      </c>
      <c r="ET36" s="313" t="str">
        <f t="shared" si="89"/>
        <v/>
      </c>
      <c r="EU36" s="313" t="str">
        <f t="shared" si="90"/>
        <v/>
      </c>
      <c r="EV36" s="313" t="str">
        <f t="shared" si="211"/>
        <v/>
      </c>
      <c r="EW36" s="119">
        <f t="shared" si="7"/>
        <v>100</v>
      </c>
      <c r="EX36" s="119">
        <f t="shared" si="212"/>
        <v>0</v>
      </c>
      <c r="EY36" s="309" t="str">
        <f>IF(details!BZ36="","",details!BZ36)</f>
        <v/>
      </c>
      <c r="EZ36" s="309" t="str">
        <f>IF(details!CA36="","",details!CA36)</f>
        <v/>
      </c>
      <c r="FA36" s="309" t="str">
        <f>IF(details!CB36="","",details!CB36)</f>
        <v/>
      </c>
      <c r="FB36" s="309" t="str">
        <f>IF(details!CC36="","",details!CC36)</f>
        <v/>
      </c>
      <c r="FC36" s="309" t="str">
        <f>IF(details!CD36="","",details!CD36)</f>
        <v/>
      </c>
      <c r="FD36" s="313" t="str">
        <f t="shared" si="93"/>
        <v/>
      </c>
      <c r="FE36" s="313" t="str">
        <f t="shared" si="94"/>
        <v/>
      </c>
      <c r="FF36" s="313" t="str">
        <f t="shared" si="213"/>
        <v/>
      </c>
      <c r="FG36" s="119">
        <f t="shared" si="10"/>
        <v>100</v>
      </c>
      <c r="FH36" s="119">
        <f t="shared" si="214"/>
        <v>0</v>
      </c>
      <c r="FI36" s="309" t="str">
        <f>IF(details!CE36="","",details!CE36)</f>
        <v/>
      </c>
      <c r="FJ36" s="309" t="str">
        <f>IF(details!CF36="","",details!CF36)</f>
        <v/>
      </c>
      <c r="FK36" s="309" t="str">
        <f>IF(details!CG36="","",details!CG36)</f>
        <v/>
      </c>
      <c r="FL36" s="309" t="str">
        <f>IF(details!CH36="","",details!CH36)</f>
        <v/>
      </c>
      <c r="FM36" s="309" t="str">
        <f>IF(details!CI36="","",details!CI36)</f>
        <v/>
      </c>
      <c r="FN36" s="313" t="str">
        <f t="shared" si="97"/>
        <v/>
      </c>
      <c r="FO36" s="313" t="str">
        <f t="shared" si="98"/>
        <v/>
      </c>
      <c r="FP36" s="313" t="str">
        <f t="shared" si="215"/>
        <v/>
      </c>
      <c r="FQ36" s="119">
        <f t="shared" si="13"/>
        <v>100</v>
      </c>
      <c r="FR36" s="270">
        <f t="shared" si="216"/>
        <v>0</v>
      </c>
      <c r="FS36" s="277">
        <f t="shared" si="217"/>
        <v>200</v>
      </c>
      <c r="FT36" s="306" t="str">
        <f t="shared" si="218"/>
        <v/>
      </c>
      <c r="FU36" s="306" t="str">
        <f t="shared" si="219"/>
        <v/>
      </c>
      <c r="FV36" s="306">
        <f t="shared" si="220"/>
        <v>200</v>
      </c>
      <c r="FW36" s="306" t="str">
        <f t="shared" si="221"/>
        <v/>
      </c>
      <c r="FX36" s="306" t="str">
        <f t="shared" si="222"/>
        <v/>
      </c>
      <c r="FY36" s="306">
        <f t="shared" si="223"/>
        <v>200</v>
      </c>
      <c r="FZ36" s="120" t="str">
        <f t="shared" si="224"/>
        <v/>
      </c>
      <c r="GA36" s="120" t="str">
        <f t="shared" si="225"/>
        <v/>
      </c>
      <c r="GB36" s="306" t="str">
        <f t="shared" si="110"/>
        <v/>
      </c>
      <c r="GC36" s="306" t="str">
        <f t="shared" si="226"/>
        <v/>
      </c>
      <c r="GD36" s="306" t="str">
        <f t="shared" si="227"/>
        <v/>
      </c>
      <c r="GE36" s="306" t="str">
        <f t="shared" si="228"/>
        <v/>
      </c>
      <c r="GF36" s="306" t="str">
        <f t="shared" si="229"/>
        <v/>
      </c>
      <c r="GG36" s="306">
        <f t="shared" si="230"/>
        <v>200</v>
      </c>
      <c r="GH36" s="306" t="str">
        <f t="shared" si="231"/>
        <v/>
      </c>
      <c r="GI36" s="306" t="str">
        <f t="shared" si="232"/>
        <v/>
      </c>
      <c r="GJ36" s="306">
        <f t="shared" si="233"/>
        <v>200</v>
      </c>
      <c r="GK36" s="306" t="str">
        <f t="shared" si="234"/>
        <v/>
      </c>
      <c r="GL36" s="306" t="str">
        <f t="shared" si="235"/>
        <v/>
      </c>
      <c r="GM36" s="306">
        <f t="shared" si="236"/>
        <v>200</v>
      </c>
      <c r="GN36" s="306" t="str">
        <f t="shared" si="237"/>
        <v/>
      </c>
      <c r="GO36" s="306" t="str">
        <f t="shared" si="238"/>
        <v/>
      </c>
      <c r="GP36" s="306">
        <f t="shared" si="239"/>
        <v>100</v>
      </c>
      <c r="GQ36" s="306" t="str">
        <f t="shared" si="240"/>
        <v/>
      </c>
      <c r="GR36" s="306" t="str">
        <f t="shared" si="241"/>
        <v/>
      </c>
      <c r="GS36" s="121">
        <f t="shared" si="242"/>
        <v>100</v>
      </c>
      <c r="GT36" s="121" t="str">
        <f t="shared" si="243"/>
        <v/>
      </c>
      <c r="GU36" s="121" t="str">
        <f t="shared" si="244"/>
        <v/>
      </c>
      <c r="GV36" s="121">
        <f t="shared" si="245"/>
        <v>100</v>
      </c>
      <c r="GW36" s="121" t="str">
        <f t="shared" si="246"/>
        <v/>
      </c>
      <c r="GX36" s="121" t="str">
        <f t="shared" si="247"/>
        <v/>
      </c>
      <c r="GY36" s="269">
        <f t="shared" si="248"/>
        <v>0</v>
      </c>
      <c r="GZ36" s="269">
        <f t="shared" si="249"/>
        <v>0</v>
      </c>
      <c r="HA36" s="269">
        <f t="shared" si="250"/>
        <v>23</v>
      </c>
      <c r="HB36" s="269">
        <f t="shared" si="251"/>
        <v>0</v>
      </c>
      <c r="HC36" s="310" t="str">
        <f t="shared" si="15"/>
        <v/>
      </c>
      <c r="HD36" s="278">
        <f t="shared" si="252"/>
        <v>1200</v>
      </c>
      <c r="HE36" s="278" t="str">
        <f t="shared" si="253"/>
        <v/>
      </c>
      <c r="HF36" s="279" t="str">
        <f t="shared" si="254"/>
        <v/>
      </c>
      <c r="HG36" s="297" t="str">
        <f t="shared" si="255"/>
        <v/>
      </c>
      <c r="HH36" s="298" t="str">
        <f t="shared" si="141"/>
        <v/>
      </c>
      <c r="HI36" s="114" t="str">
        <f t="shared" si="142"/>
        <v/>
      </c>
      <c r="HJ36" s="274" t="str">
        <f>details!EH36</f>
        <v/>
      </c>
      <c r="HK36" s="195" t="str">
        <f>details!EI36</f>
        <v/>
      </c>
      <c r="HL36" s="304" t="str">
        <f t="shared" si="256"/>
        <v/>
      </c>
      <c r="HM36" s="201" t="str">
        <f>IF(details!CJ36="","",details!CJ36)</f>
        <v/>
      </c>
    </row>
    <row r="37" spans="1:221" s="20" customFormat="1" ht="14.1" customHeight="1">
      <c r="A37" s="199">
        <f>IF(details!A37="","",details!A37)</f>
        <v>31</v>
      </c>
      <c r="B37" s="309" t="str">
        <f>IF(details!B37="","",details!B37)</f>
        <v>ST</v>
      </c>
      <c r="C37" s="309" t="str">
        <f>IF(details!C37="","",details!C37)</f>
        <v>B</v>
      </c>
      <c r="D37" s="114">
        <f>IF(details!D37="","",details!D37)</f>
        <v>681</v>
      </c>
      <c r="E37" s="114" t="str">
        <f>IF(details!E37="","",details!E37)</f>
        <v/>
      </c>
      <c r="F37" s="309">
        <f>IF(details!F37="","",details!F37)</f>
        <v>1965</v>
      </c>
      <c r="G37" s="509">
        <f>IF(details!G37="","",details!G37)</f>
        <v>39577</v>
      </c>
      <c r="H37" s="188" t="str">
        <f>IF(details!CK37="","",details!CK37)</f>
        <v>ukS ebZ] nks gtkj vkB</v>
      </c>
      <c r="I37" s="115" t="str">
        <f>IF(details!I37="","",details!I37)</f>
        <v>fo'kky ehuk</v>
      </c>
      <c r="J37" s="115" t="str">
        <f>IF(details!J37="","",details!J37)</f>
        <v>Jh gsejkt ehuk</v>
      </c>
      <c r="K37" s="115" t="str">
        <f>IF(details!K37="","",details!K37)</f>
        <v>Jhefr vfurk nsoh</v>
      </c>
      <c r="L37" s="309">
        <f>IF(details!L37="","",details!L37)</f>
        <v>5</v>
      </c>
      <c r="M37" s="309">
        <f>IF(details!M37="","",details!M37)</f>
        <v>5</v>
      </c>
      <c r="N37" s="309">
        <f t="shared" si="151"/>
        <v>10</v>
      </c>
      <c r="O37" s="309" t="str">
        <f>IF(details!N37="","",details!N37)</f>
        <v>ab</v>
      </c>
      <c r="P37" s="309" t="str">
        <f>IF(details!O37="","",details!O37)</f>
        <v>ab</v>
      </c>
      <c r="Q37" s="309">
        <f t="shared" si="152"/>
        <v>0</v>
      </c>
      <c r="R37" s="309" t="str">
        <f>IF(details!P37="","",details!P37)</f>
        <v/>
      </c>
      <c r="S37" s="309" t="str">
        <f>IF(details!Q37="","",details!Q37)</f>
        <v/>
      </c>
      <c r="T37" s="309" t="str">
        <f t="shared" si="153"/>
        <v/>
      </c>
      <c r="U37" s="116">
        <f t="shared" si="154"/>
        <v>10</v>
      </c>
      <c r="V37" s="309" t="str">
        <f>IF(details!R37="","",details!R37)</f>
        <v/>
      </c>
      <c r="W37" s="309" t="str">
        <f>IF(details!S37="","",details!S37)</f>
        <v/>
      </c>
      <c r="X37" s="116" t="str">
        <f t="shared" si="155"/>
        <v/>
      </c>
      <c r="Y37" s="117" t="str">
        <f t="shared" si="28"/>
        <v/>
      </c>
      <c r="Z37" s="309" t="str">
        <f>IF(details!T37="","",details!T37)</f>
        <v/>
      </c>
      <c r="AA37" s="309" t="str">
        <f>IF(details!U37="","",details!U37)</f>
        <v/>
      </c>
      <c r="AB37" s="312" t="str">
        <f t="shared" si="156"/>
        <v/>
      </c>
      <c r="AC37" s="114" t="str">
        <f t="shared" si="157"/>
        <v/>
      </c>
      <c r="AD37" s="118" t="str">
        <f t="shared" si="158"/>
        <v/>
      </c>
      <c r="AE37" s="313" t="str">
        <f t="shared" si="159"/>
        <v/>
      </c>
      <c r="AF37" s="119">
        <f t="shared" si="0"/>
        <v>200</v>
      </c>
      <c r="AG37" s="119">
        <f t="shared" si="160"/>
        <v>0</v>
      </c>
      <c r="AH37" s="309">
        <f>IF(details!V37="","",details!V37)</f>
        <v>3</v>
      </c>
      <c r="AI37" s="309">
        <f>IF(details!W37="","",details!W37)</f>
        <v>5</v>
      </c>
      <c r="AJ37" s="309">
        <f t="shared" si="161"/>
        <v>8</v>
      </c>
      <c r="AK37" s="309">
        <f>IF(details!X37="","",details!X37)</f>
        <v>2</v>
      </c>
      <c r="AL37" s="309">
        <f>IF(details!Y37="","",details!Y37)</f>
        <v>5</v>
      </c>
      <c r="AM37" s="309">
        <f t="shared" si="162"/>
        <v>7</v>
      </c>
      <c r="AN37" s="309" t="str">
        <f>IF(details!Z37="","",details!Z37)</f>
        <v/>
      </c>
      <c r="AO37" s="309" t="str">
        <f>IF(details!AA37="","",details!AA37)</f>
        <v/>
      </c>
      <c r="AP37" s="309" t="str">
        <f t="shared" si="163"/>
        <v/>
      </c>
      <c r="AQ37" s="116">
        <f t="shared" si="164"/>
        <v>15</v>
      </c>
      <c r="AR37" s="309">
        <f>IF(details!AB37="","",details!AB37)</f>
        <v>31</v>
      </c>
      <c r="AS37" s="309">
        <f>IF(details!AC37="","",details!AC37)</f>
        <v>20</v>
      </c>
      <c r="AT37" s="116">
        <f t="shared" si="165"/>
        <v>51</v>
      </c>
      <c r="AU37" s="117">
        <f t="shared" si="39"/>
        <v>66</v>
      </c>
      <c r="AV37" s="309" t="str">
        <f>IF(details!AD37="","",details!AD37)</f>
        <v/>
      </c>
      <c r="AW37" s="309" t="str">
        <f>IF(details!AE37="","",details!AE37)</f>
        <v/>
      </c>
      <c r="AX37" s="312" t="str">
        <f t="shared" si="166"/>
        <v/>
      </c>
      <c r="AY37" s="114" t="str">
        <f t="shared" si="167"/>
        <v/>
      </c>
      <c r="AZ37" s="118" t="str">
        <f t="shared" si="168"/>
        <v/>
      </c>
      <c r="BA37" s="313" t="str">
        <f t="shared" si="169"/>
        <v/>
      </c>
      <c r="BB37" s="119">
        <f t="shared" si="1"/>
        <v>200</v>
      </c>
      <c r="BC37" s="119">
        <f t="shared" si="170"/>
        <v>0</v>
      </c>
      <c r="BD37" s="101" t="str">
        <f>IF(D37="","",details!AF37)</f>
        <v>s</v>
      </c>
      <c r="BE37" s="309">
        <f>IF(details!AG37="","",details!AG37)</f>
        <v>5</v>
      </c>
      <c r="BF37" s="309">
        <f>IF(details!AH37="","",details!AH37)</f>
        <v>5</v>
      </c>
      <c r="BG37" s="309">
        <f t="shared" si="171"/>
        <v>10</v>
      </c>
      <c r="BH37" s="309">
        <f>IF(details!AI37="","",details!AI37)</f>
        <v>4</v>
      </c>
      <c r="BI37" s="309">
        <f>IF(details!AJ37="","",details!AJ37)</f>
        <v>5</v>
      </c>
      <c r="BJ37" s="309">
        <f t="shared" si="172"/>
        <v>9</v>
      </c>
      <c r="BK37" s="309" t="str">
        <f>IF(details!AK37="","",details!AK37)</f>
        <v/>
      </c>
      <c r="BL37" s="309" t="str">
        <f>IF(details!AL37="","",details!AL37)</f>
        <v/>
      </c>
      <c r="BM37" s="309" t="str">
        <f t="shared" si="173"/>
        <v/>
      </c>
      <c r="BN37" s="116">
        <f t="shared" si="174"/>
        <v>19</v>
      </c>
      <c r="BO37" s="309" t="str">
        <f>IF(details!AM37="","",details!AM37)</f>
        <v/>
      </c>
      <c r="BP37" s="309" t="str">
        <f>IF(details!AN37="","",details!AN37)</f>
        <v/>
      </c>
      <c r="BQ37" s="116" t="str">
        <f t="shared" si="175"/>
        <v/>
      </c>
      <c r="BR37" s="117" t="str">
        <f t="shared" si="50"/>
        <v/>
      </c>
      <c r="BS37" s="309" t="str">
        <f>IF(details!AO37="","",details!AO37)</f>
        <v/>
      </c>
      <c r="BT37" s="309" t="str">
        <f>IF(details!AP37="","",details!AP37)</f>
        <v/>
      </c>
      <c r="BU37" s="312" t="str">
        <f t="shared" si="176"/>
        <v/>
      </c>
      <c r="BV37" s="114" t="str">
        <f t="shared" si="177"/>
        <v/>
      </c>
      <c r="BW37" s="118" t="str">
        <f t="shared" si="178"/>
        <v/>
      </c>
      <c r="BX37" s="313" t="str">
        <f t="shared" si="179"/>
        <v/>
      </c>
      <c r="BY37" s="119">
        <f t="shared" si="2"/>
        <v>200</v>
      </c>
      <c r="BZ37" s="119">
        <f t="shared" si="180"/>
        <v>0</v>
      </c>
      <c r="CA37" s="309">
        <f>IF(details!AQ37="","",details!AQ37)</f>
        <v>2</v>
      </c>
      <c r="CB37" s="309">
        <f>IF(details!AR37="","",details!AR37)</f>
        <v>5</v>
      </c>
      <c r="CC37" s="309">
        <f t="shared" si="181"/>
        <v>7</v>
      </c>
      <c r="CD37" s="309" t="str">
        <f>IF(details!AS37="","",details!AS37)</f>
        <v/>
      </c>
      <c r="CE37" s="309" t="str">
        <f>IF(details!AT37="","",details!AT37)</f>
        <v/>
      </c>
      <c r="CF37" s="309" t="str">
        <f t="shared" si="182"/>
        <v/>
      </c>
      <c r="CG37" s="309" t="str">
        <f>IF(details!AU37="","",details!AU37)</f>
        <v/>
      </c>
      <c r="CH37" s="309" t="str">
        <f>IF(details!AV37="","",details!AV37)</f>
        <v/>
      </c>
      <c r="CI37" s="309" t="str">
        <f t="shared" si="183"/>
        <v/>
      </c>
      <c r="CJ37" s="116">
        <f t="shared" si="184"/>
        <v>7</v>
      </c>
      <c r="CK37" s="309" t="str">
        <f>IF(details!AW37="","",details!AW37)</f>
        <v>ab</v>
      </c>
      <c r="CL37" s="309" t="str">
        <f>IF(details!AX37="","",details!AX37)</f>
        <v>ab</v>
      </c>
      <c r="CM37" s="116">
        <f t="shared" si="185"/>
        <v>0</v>
      </c>
      <c r="CN37" s="117">
        <f t="shared" si="61"/>
        <v>7</v>
      </c>
      <c r="CO37" s="309" t="str">
        <f>IF(details!AY37="","",details!AY37)</f>
        <v/>
      </c>
      <c r="CP37" s="309" t="str">
        <f>IF(details!AZ37="","",details!AZ37)</f>
        <v/>
      </c>
      <c r="CQ37" s="312" t="str">
        <f t="shared" si="186"/>
        <v/>
      </c>
      <c r="CR37" s="114" t="str">
        <f t="shared" si="187"/>
        <v/>
      </c>
      <c r="CS37" s="118" t="str">
        <f t="shared" si="188"/>
        <v/>
      </c>
      <c r="CT37" s="313" t="str">
        <f t="shared" si="189"/>
        <v/>
      </c>
      <c r="CU37" s="119">
        <f t="shared" si="3"/>
        <v>200</v>
      </c>
      <c r="CV37" s="119">
        <f t="shared" si="190"/>
        <v>0</v>
      </c>
      <c r="CW37" s="309" t="str">
        <f>IF(details!BA37="","",details!BA37)</f>
        <v/>
      </c>
      <c r="CX37" s="309" t="str">
        <f>IF(details!BB37="","",details!BB37)</f>
        <v/>
      </c>
      <c r="CY37" s="309" t="str">
        <f t="shared" si="191"/>
        <v/>
      </c>
      <c r="CZ37" s="309" t="str">
        <f>IF(details!BC37="","",details!BC37)</f>
        <v>ab</v>
      </c>
      <c r="DA37" s="309" t="str">
        <f>IF(details!BD37="","",details!BD37)</f>
        <v>ab</v>
      </c>
      <c r="DB37" s="309">
        <f t="shared" si="192"/>
        <v>0</v>
      </c>
      <c r="DC37" s="309" t="str">
        <f>IF(details!BE37="","",details!BE37)</f>
        <v/>
      </c>
      <c r="DD37" s="309" t="str">
        <f>IF(details!BF37="","",details!BF37)</f>
        <v/>
      </c>
      <c r="DE37" s="309" t="str">
        <f t="shared" si="193"/>
        <v/>
      </c>
      <c r="DF37" s="116">
        <f t="shared" si="194"/>
        <v>0</v>
      </c>
      <c r="DG37" s="309" t="str">
        <f>IF(details!BG37="","",details!BG37)</f>
        <v>ab</v>
      </c>
      <c r="DH37" s="309" t="str">
        <f>IF(details!BH37="","",details!BH37)</f>
        <v>ab</v>
      </c>
      <c r="DI37" s="116">
        <f t="shared" si="195"/>
        <v>0</v>
      </c>
      <c r="DJ37" s="117">
        <f t="shared" si="72"/>
        <v>0</v>
      </c>
      <c r="DK37" s="309" t="str">
        <f>IF(details!BI37="","",details!BI37)</f>
        <v/>
      </c>
      <c r="DL37" s="309" t="str">
        <f>IF(details!BJ37="","",details!BJ37)</f>
        <v/>
      </c>
      <c r="DM37" s="312" t="str">
        <f t="shared" si="196"/>
        <v/>
      </c>
      <c r="DN37" s="114" t="str">
        <f t="shared" si="197"/>
        <v/>
      </c>
      <c r="DO37" s="118" t="str">
        <f t="shared" si="198"/>
        <v/>
      </c>
      <c r="DP37" s="313" t="str">
        <f t="shared" si="199"/>
        <v/>
      </c>
      <c r="DQ37" s="119">
        <f t="shared" si="4"/>
        <v>200</v>
      </c>
      <c r="DR37" s="119">
        <f t="shared" si="200"/>
        <v>0</v>
      </c>
      <c r="DS37" s="309">
        <f>IF(details!BK37="","",details!BK37)</f>
        <v>5</v>
      </c>
      <c r="DT37" s="309">
        <f>IF(details!BL37="","",details!BL37)</f>
        <v>5</v>
      </c>
      <c r="DU37" s="309">
        <f t="shared" si="201"/>
        <v>10</v>
      </c>
      <c r="DV37" s="309" t="str">
        <f>IF(details!BM37="","",details!BM37)</f>
        <v>AB</v>
      </c>
      <c r="DW37" s="309" t="str">
        <f>IF(details!BN37="","",details!BN37)</f>
        <v>AB</v>
      </c>
      <c r="DX37" s="309">
        <f t="shared" si="202"/>
        <v>0</v>
      </c>
      <c r="DY37" s="309" t="str">
        <f>IF(details!BO37="","",details!BO37)</f>
        <v/>
      </c>
      <c r="DZ37" s="309" t="str">
        <f>IF(details!BP37="","",details!BP37)</f>
        <v/>
      </c>
      <c r="EA37" s="309" t="str">
        <f t="shared" si="203"/>
        <v/>
      </c>
      <c r="EB37" s="116">
        <f t="shared" si="204"/>
        <v>10</v>
      </c>
      <c r="EC37" s="309" t="str">
        <f>IF(details!BQ37="","",details!BQ37)</f>
        <v>ab</v>
      </c>
      <c r="ED37" s="309" t="str">
        <f>IF(details!BR37="","",details!BR37)</f>
        <v>ab</v>
      </c>
      <c r="EE37" s="116">
        <f t="shared" si="205"/>
        <v>0</v>
      </c>
      <c r="EF37" s="117">
        <f t="shared" si="83"/>
        <v>10</v>
      </c>
      <c r="EG37" s="309" t="str">
        <f>IF(details!BS37="","",details!BS37)</f>
        <v/>
      </c>
      <c r="EH37" s="309" t="str">
        <f>IF(details!BT37="","",details!BT37)</f>
        <v/>
      </c>
      <c r="EI37" s="312" t="str">
        <f t="shared" si="206"/>
        <v/>
      </c>
      <c r="EJ37" s="114" t="str">
        <f t="shared" si="207"/>
        <v/>
      </c>
      <c r="EK37" s="118" t="str">
        <f t="shared" si="208"/>
        <v/>
      </c>
      <c r="EL37" s="313" t="str">
        <f t="shared" si="209"/>
        <v/>
      </c>
      <c r="EM37" s="119">
        <f t="shared" si="5"/>
        <v>200</v>
      </c>
      <c r="EN37" s="119">
        <f t="shared" si="210"/>
        <v>0</v>
      </c>
      <c r="EO37" s="309" t="str">
        <f>IF(details!BU37="","",details!BU37)</f>
        <v/>
      </c>
      <c r="EP37" s="309" t="str">
        <f>IF(details!BV37="","",details!BV37)</f>
        <v/>
      </c>
      <c r="EQ37" s="309" t="str">
        <f>IF(details!BW37="","",details!BW37)</f>
        <v/>
      </c>
      <c r="ER37" s="309" t="str">
        <f>IF(details!BX37="","",details!BX37)</f>
        <v/>
      </c>
      <c r="ES37" s="309" t="str">
        <f>IF(details!BY37="","",details!BY37)</f>
        <v/>
      </c>
      <c r="ET37" s="313" t="str">
        <f t="shared" si="89"/>
        <v/>
      </c>
      <c r="EU37" s="313" t="str">
        <f t="shared" si="90"/>
        <v/>
      </c>
      <c r="EV37" s="313" t="str">
        <f t="shared" si="211"/>
        <v/>
      </c>
      <c r="EW37" s="119">
        <f t="shared" si="7"/>
        <v>100</v>
      </c>
      <c r="EX37" s="119">
        <f t="shared" si="212"/>
        <v>0</v>
      </c>
      <c r="EY37" s="309" t="str">
        <f>IF(details!BZ37="","",details!BZ37)</f>
        <v/>
      </c>
      <c r="EZ37" s="309" t="str">
        <f>IF(details!CA37="","",details!CA37)</f>
        <v/>
      </c>
      <c r="FA37" s="309" t="str">
        <f>IF(details!CB37="","",details!CB37)</f>
        <v/>
      </c>
      <c r="FB37" s="309" t="str">
        <f>IF(details!CC37="","",details!CC37)</f>
        <v/>
      </c>
      <c r="FC37" s="309" t="str">
        <f>IF(details!CD37="","",details!CD37)</f>
        <v/>
      </c>
      <c r="FD37" s="313" t="str">
        <f t="shared" si="93"/>
        <v/>
      </c>
      <c r="FE37" s="313" t="str">
        <f t="shared" si="94"/>
        <v/>
      </c>
      <c r="FF37" s="313" t="str">
        <f t="shared" si="213"/>
        <v/>
      </c>
      <c r="FG37" s="119">
        <f t="shared" si="10"/>
        <v>100</v>
      </c>
      <c r="FH37" s="119">
        <f t="shared" si="214"/>
        <v>0</v>
      </c>
      <c r="FI37" s="309" t="str">
        <f>IF(details!CE37="","",details!CE37)</f>
        <v/>
      </c>
      <c r="FJ37" s="309" t="str">
        <f>IF(details!CF37="","",details!CF37)</f>
        <v/>
      </c>
      <c r="FK37" s="309" t="str">
        <f>IF(details!CG37="","",details!CG37)</f>
        <v/>
      </c>
      <c r="FL37" s="309" t="str">
        <f>IF(details!CH37="","",details!CH37)</f>
        <v/>
      </c>
      <c r="FM37" s="309" t="str">
        <f>IF(details!CI37="","",details!CI37)</f>
        <v/>
      </c>
      <c r="FN37" s="313" t="str">
        <f t="shared" si="97"/>
        <v/>
      </c>
      <c r="FO37" s="313" t="str">
        <f t="shared" si="98"/>
        <v/>
      </c>
      <c r="FP37" s="313" t="str">
        <f t="shared" si="215"/>
        <v/>
      </c>
      <c r="FQ37" s="119">
        <f t="shared" si="13"/>
        <v>100</v>
      </c>
      <c r="FR37" s="270">
        <f t="shared" si="216"/>
        <v>0</v>
      </c>
      <c r="FS37" s="277">
        <f t="shared" si="217"/>
        <v>200</v>
      </c>
      <c r="FT37" s="306" t="str">
        <f t="shared" si="218"/>
        <v/>
      </c>
      <c r="FU37" s="306" t="str">
        <f t="shared" si="219"/>
        <v/>
      </c>
      <c r="FV37" s="306">
        <f t="shared" si="220"/>
        <v>200</v>
      </c>
      <c r="FW37" s="306" t="str">
        <f t="shared" si="221"/>
        <v/>
      </c>
      <c r="FX37" s="306" t="str">
        <f t="shared" si="222"/>
        <v/>
      </c>
      <c r="FY37" s="306">
        <f t="shared" si="223"/>
        <v>200</v>
      </c>
      <c r="FZ37" s="120" t="str">
        <f t="shared" si="224"/>
        <v/>
      </c>
      <c r="GA37" s="120" t="str">
        <f t="shared" si="225"/>
        <v/>
      </c>
      <c r="GB37" s="306" t="str">
        <f t="shared" si="110"/>
        <v/>
      </c>
      <c r="GC37" s="306" t="str">
        <f t="shared" si="226"/>
        <v/>
      </c>
      <c r="GD37" s="306" t="str">
        <f t="shared" si="227"/>
        <v/>
      </c>
      <c r="GE37" s="306" t="str">
        <f t="shared" si="228"/>
        <v/>
      </c>
      <c r="GF37" s="306" t="str">
        <f t="shared" si="229"/>
        <v/>
      </c>
      <c r="GG37" s="306">
        <f t="shared" si="230"/>
        <v>200</v>
      </c>
      <c r="GH37" s="306" t="str">
        <f t="shared" si="231"/>
        <v/>
      </c>
      <c r="GI37" s="306" t="str">
        <f t="shared" si="232"/>
        <v/>
      </c>
      <c r="GJ37" s="306">
        <f t="shared" si="233"/>
        <v>200</v>
      </c>
      <c r="GK37" s="306" t="str">
        <f t="shared" si="234"/>
        <v/>
      </c>
      <c r="GL37" s="306" t="str">
        <f t="shared" si="235"/>
        <v/>
      </c>
      <c r="GM37" s="306">
        <f t="shared" si="236"/>
        <v>200</v>
      </c>
      <c r="GN37" s="306" t="str">
        <f t="shared" si="237"/>
        <v/>
      </c>
      <c r="GO37" s="306" t="str">
        <f t="shared" si="238"/>
        <v/>
      </c>
      <c r="GP37" s="306">
        <f t="shared" si="239"/>
        <v>100</v>
      </c>
      <c r="GQ37" s="306" t="str">
        <f t="shared" si="240"/>
        <v/>
      </c>
      <c r="GR37" s="306" t="str">
        <f t="shared" si="241"/>
        <v/>
      </c>
      <c r="GS37" s="121">
        <f t="shared" si="242"/>
        <v>100</v>
      </c>
      <c r="GT37" s="121" t="str">
        <f t="shared" si="243"/>
        <v/>
      </c>
      <c r="GU37" s="121" t="str">
        <f t="shared" si="244"/>
        <v/>
      </c>
      <c r="GV37" s="121">
        <f t="shared" si="245"/>
        <v>100</v>
      </c>
      <c r="GW37" s="121" t="str">
        <f t="shared" si="246"/>
        <v/>
      </c>
      <c r="GX37" s="121" t="str">
        <f t="shared" si="247"/>
        <v/>
      </c>
      <c r="GY37" s="269">
        <f t="shared" si="248"/>
        <v>0</v>
      </c>
      <c r="GZ37" s="269">
        <f t="shared" si="249"/>
        <v>0</v>
      </c>
      <c r="HA37" s="269">
        <f t="shared" si="250"/>
        <v>23</v>
      </c>
      <c r="HB37" s="269">
        <f t="shared" si="251"/>
        <v>0</v>
      </c>
      <c r="HC37" s="310" t="str">
        <f t="shared" si="15"/>
        <v/>
      </c>
      <c r="HD37" s="278">
        <f t="shared" si="252"/>
        <v>1200</v>
      </c>
      <c r="HE37" s="278" t="str">
        <f t="shared" si="253"/>
        <v/>
      </c>
      <c r="HF37" s="279" t="str">
        <f t="shared" si="254"/>
        <v/>
      </c>
      <c r="HG37" s="297" t="str">
        <f t="shared" si="255"/>
        <v/>
      </c>
      <c r="HH37" s="298" t="str">
        <f t="shared" si="141"/>
        <v/>
      </c>
      <c r="HI37" s="114" t="str">
        <f t="shared" si="142"/>
        <v/>
      </c>
      <c r="HJ37" s="274" t="str">
        <f>details!EH37</f>
        <v/>
      </c>
      <c r="HK37" s="195" t="str">
        <f>details!EI37</f>
        <v/>
      </c>
      <c r="HL37" s="304" t="str">
        <f t="shared" si="256"/>
        <v/>
      </c>
      <c r="HM37" s="201" t="str">
        <f>IF(details!CJ37="","",details!CJ37)</f>
        <v/>
      </c>
    </row>
    <row r="38" spans="1:221" s="20" customFormat="1" ht="14.1" customHeight="1">
      <c r="A38" s="199">
        <f>IF(details!A38="","",details!A38)</f>
        <v>32</v>
      </c>
      <c r="B38" s="309" t="str">
        <f>IF(details!B38="","",details!B38)</f>
        <v>SC</v>
      </c>
      <c r="C38" s="309" t="str">
        <f>IF(details!C38="","",details!C38)</f>
        <v>B</v>
      </c>
      <c r="D38" s="114">
        <f>IF(details!D38="","",details!D38)</f>
        <v>682</v>
      </c>
      <c r="E38" s="114" t="str">
        <f>IF(details!E38="","",details!E38)</f>
        <v/>
      </c>
      <c r="F38" s="309">
        <f>IF(details!F38="","",details!F38)</f>
        <v>2033</v>
      </c>
      <c r="G38" s="509">
        <f>IF(details!G38="","",details!G38)</f>
        <v>38643</v>
      </c>
      <c r="H38" s="188" t="str">
        <f>IF(details!CK38="","",details!CK38)</f>
        <v>vBkjg vDVwcj] nks gtkj ikap</v>
      </c>
      <c r="I38" s="115" t="str">
        <f>IF(details!I38="","",details!I38)</f>
        <v>fo".kq dqekj ckcfj;k</v>
      </c>
      <c r="J38" s="115" t="str">
        <f>IF(details!J38="","",details!J38)</f>
        <v xml:space="preserve">Jh t; yky </v>
      </c>
      <c r="K38" s="115" t="str">
        <f>IF(details!K38="","",details!K38)</f>
        <v>Jhefr lEifŸk</v>
      </c>
      <c r="L38" s="309">
        <f>IF(details!L38="","",details!L38)</f>
        <v>3</v>
      </c>
      <c r="M38" s="309">
        <f>IF(details!M38="","",details!M38)</f>
        <v>5</v>
      </c>
      <c r="N38" s="309">
        <f t="shared" si="151"/>
        <v>8</v>
      </c>
      <c r="O38" s="309" t="str">
        <f>IF(details!N38="","",details!N38)</f>
        <v>ab</v>
      </c>
      <c r="P38" s="309" t="str">
        <f>IF(details!O38="","",details!O38)</f>
        <v>ab</v>
      </c>
      <c r="Q38" s="309">
        <f t="shared" si="152"/>
        <v>0</v>
      </c>
      <c r="R38" s="309" t="str">
        <f>IF(details!P38="","",details!P38)</f>
        <v/>
      </c>
      <c r="S38" s="309" t="str">
        <f>IF(details!Q38="","",details!Q38)</f>
        <v/>
      </c>
      <c r="T38" s="309" t="str">
        <f t="shared" si="153"/>
        <v/>
      </c>
      <c r="U38" s="116">
        <f t="shared" si="154"/>
        <v>8</v>
      </c>
      <c r="V38" s="309" t="str">
        <f>IF(details!R38="","",details!R38)</f>
        <v/>
      </c>
      <c r="W38" s="309" t="str">
        <f>IF(details!S38="","",details!S38)</f>
        <v/>
      </c>
      <c r="X38" s="116" t="str">
        <f t="shared" si="155"/>
        <v/>
      </c>
      <c r="Y38" s="117" t="str">
        <f t="shared" si="28"/>
        <v/>
      </c>
      <c r="Z38" s="309" t="str">
        <f>IF(details!T38="","",details!T38)</f>
        <v/>
      </c>
      <c r="AA38" s="309" t="str">
        <f>IF(details!U38="","",details!U38)</f>
        <v/>
      </c>
      <c r="AB38" s="312" t="str">
        <f t="shared" si="156"/>
        <v/>
      </c>
      <c r="AC38" s="114" t="str">
        <f t="shared" si="157"/>
        <v/>
      </c>
      <c r="AD38" s="118" t="str">
        <f t="shared" si="158"/>
        <v/>
      </c>
      <c r="AE38" s="313" t="str">
        <f t="shared" si="159"/>
        <v/>
      </c>
      <c r="AF38" s="119">
        <f t="shared" si="0"/>
        <v>200</v>
      </c>
      <c r="AG38" s="119">
        <f t="shared" si="160"/>
        <v>0</v>
      </c>
      <c r="AH38" s="309">
        <f>IF(details!V38="","",details!V38)</f>
        <v>2</v>
      </c>
      <c r="AI38" s="309">
        <f>IF(details!W38="","",details!W38)</f>
        <v>5</v>
      </c>
      <c r="AJ38" s="309">
        <f t="shared" si="161"/>
        <v>7</v>
      </c>
      <c r="AK38" s="309" t="str">
        <f>IF(details!X38="","",details!X38)</f>
        <v>ab</v>
      </c>
      <c r="AL38" s="309" t="str">
        <f>IF(details!Y38="","",details!Y38)</f>
        <v>ab</v>
      </c>
      <c r="AM38" s="309">
        <f t="shared" si="162"/>
        <v>0</v>
      </c>
      <c r="AN38" s="309" t="str">
        <f>IF(details!Z38="","",details!Z38)</f>
        <v/>
      </c>
      <c r="AO38" s="309" t="str">
        <f>IF(details!AA38="","",details!AA38)</f>
        <v/>
      </c>
      <c r="AP38" s="309" t="str">
        <f t="shared" si="163"/>
        <v/>
      </c>
      <c r="AQ38" s="116">
        <f t="shared" si="164"/>
        <v>7</v>
      </c>
      <c r="AR38" s="309" t="str">
        <f>IF(details!AB38="","",details!AB38)</f>
        <v>ab</v>
      </c>
      <c r="AS38" s="309" t="str">
        <f>IF(details!AC38="","",details!AC38)</f>
        <v>ab</v>
      </c>
      <c r="AT38" s="116">
        <f t="shared" si="165"/>
        <v>0</v>
      </c>
      <c r="AU38" s="117">
        <f t="shared" si="39"/>
        <v>7</v>
      </c>
      <c r="AV38" s="309" t="str">
        <f>IF(details!AD38="","",details!AD38)</f>
        <v/>
      </c>
      <c r="AW38" s="309" t="str">
        <f>IF(details!AE38="","",details!AE38)</f>
        <v/>
      </c>
      <c r="AX38" s="312" t="str">
        <f t="shared" si="166"/>
        <v/>
      </c>
      <c r="AY38" s="114" t="str">
        <f t="shared" si="167"/>
        <v/>
      </c>
      <c r="AZ38" s="118" t="str">
        <f t="shared" si="168"/>
        <v/>
      </c>
      <c r="BA38" s="313" t="str">
        <f t="shared" si="169"/>
        <v/>
      </c>
      <c r="BB38" s="119">
        <f t="shared" si="1"/>
        <v>200</v>
      </c>
      <c r="BC38" s="119">
        <f t="shared" si="170"/>
        <v>0</v>
      </c>
      <c r="BD38" s="101" t="str">
        <f>IF(D38="","",details!AF38)</f>
        <v>s</v>
      </c>
      <c r="BE38" s="309">
        <f>IF(details!AG38="","",details!AG38)</f>
        <v>2</v>
      </c>
      <c r="BF38" s="309">
        <f>IF(details!AH38="","",details!AH38)</f>
        <v>5</v>
      </c>
      <c r="BG38" s="309">
        <f t="shared" si="171"/>
        <v>7</v>
      </c>
      <c r="BH38" s="309" t="str">
        <f>IF(details!AI38="","",details!AI38)</f>
        <v>ab</v>
      </c>
      <c r="BI38" s="309" t="str">
        <f>IF(details!AJ38="","",details!AJ38)</f>
        <v>ab</v>
      </c>
      <c r="BJ38" s="309">
        <f t="shared" si="172"/>
        <v>0</v>
      </c>
      <c r="BK38" s="309" t="str">
        <f>IF(details!AK38="","",details!AK38)</f>
        <v/>
      </c>
      <c r="BL38" s="309" t="str">
        <f>IF(details!AL38="","",details!AL38)</f>
        <v/>
      </c>
      <c r="BM38" s="309" t="str">
        <f t="shared" si="173"/>
        <v/>
      </c>
      <c r="BN38" s="116">
        <f t="shared" si="174"/>
        <v>7</v>
      </c>
      <c r="BO38" s="309" t="str">
        <f>IF(details!AM38="","",details!AM38)</f>
        <v/>
      </c>
      <c r="BP38" s="309" t="str">
        <f>IF(details!AN38="","",details!AN38)</f>
        <v/>
      </c>
      <c r="BQ38" s="116" t="str">
        <f t="shared" si="175"/>
        <v/>
      </c>
      <c r="BR38" s="117" t="str">
        <f t="shared" si="50"/>
        <v/>
      </c>
      <c r="BS38" s="309" t="str">
        <f>IF(details!AO38="","",details!AO38)</f>
        <v/>
      </c>
      <c r="BT38" s="309" t="str">
        <f>IF(details!AP38="","",details!AP38)</f>
        <v/>
      </c>
      <c r="BU38" s="312" t="str">
        <f t="shared" si="176"/>
        <v/>
      </c>
      <c r="BV38" s="114" t="str">
        <f t="shared" si="177"/>
        <v/>
      </c>
      <c r="BW38" s="118" t="str">
        <f t="shared" si="178"/>
        <v/>
      </c>
      <c r="BX38" s="313" t="str">
        <f t="shared" si="179"/>
        <v/>
      </c>
      <c r="BY38" s="119">
        <f t="shared" si="2"/>
        <v>200</v>
      </c>
      <c r="BZ38" s="119">
        <f t="shared" si="180"/>
        <v>0</v>
      </c>
      <c r="CA38" s="309">
        <f>IF(details!AQ38="","",details!AQ38)</f>
        <v>1</v>
      </c>
      <c r="CB38" s="309">
        <f>IF(details!AR38="","",details!AR38)</f>
        <v>5</v>
      </c>
      <c r="CC38" s="309">
        <f t="shared" si="181"/>
        <v>6</v>
      </c>
      <c r="CD38" s="309" t="str">
        <f>IF(details!AS38="","",details!AS38)</f>
        <v/>
      </c>
      <c r="CE38" s="309" t="str">
        <f>IF(details!AT38="","",details!AT38)</f>
        <v/>
      </c>
      <c r="CF38" s="309" t="str">
        <f t="shared" si="182"/>
        <v/>
      </c>
      <c r="CG38" s="309" t="str">
        <f>IF(details!AU38="","",details!AU38)</f>
        <v/>
      </c>
      <c r="CH38" s="309" t="str">
        <f>IF(details!AV38="","",details!AV38)</f>
        <v/>
      </c>
      <c r="CI38" s="309" t="str">
        <f t="shared" si="183"/>
        <v/>
      </c>
      <c r="CJ38" s="116">
        <f t="shared" si="184"/>
        <v>6</v>
      </c>
      <c r="CK38" s="309" t="str">
        <f>IF(details!AW38="","",details!AW38)</f>
        <v>ab</v>
      </c>
      <c r="CL38" s="309" t="str">
        <f>IF(details!AX38="","",details!AX38)</f>
        <v>ab</v>
      </c>
      <c r="CM38" s="116">
        <f t="shared" si="185"/>
        <v>0</v>
      </c>
      <c r="CN38" s="117">
        <f t="shared" si="61"/>
        <v>6</v>
      </c>
      <c r="CO38" s="309" t="str">
        <f>IF(details!AY38="","",details!AY38)</f>
        <v/>
      </c>
      <c r="CP38" s="309" t="str">
        <f>IF(details!AZ38="","",details!AZ38)</f>
        <v/>
      </c>
      <c r="CQ38" s="312" t="str">
        <f t="shared" si="186"/>
        <v/>
      </c>
      <c r="CR38" s="114" t="str">
        <f t="shared" si="187"/>
        <v/>
      </c>
      <c r="CS38" s="118" t="str">
        <f t="shared" si="188"/>
        <v/>
      </c>
      <c r="CT38" s="313" t="str">
        <f t="shared" si="189"/>
        <v/>
      </c>
      <c r="CU38" s="119">
        <f t="shared" si="3"/>
        <v>200</v>
      </c>
      <c r="CV38" s="119">
        <f t="shared" si="190"/>
        <v>0</v>
      </c>
      <c r="CW38" s="309" t="str">
        <f>IF(details!BA38="","",details!BA38)</f>
        <v/>
      </c>
      <c r="CX38" s="309" t="str">
        <f>IF(details!BB38="","",details!BB38)</f>
        <v/>
      </c>
      <c r="CY38" s="309" t="str">
        <f t="shared" si="191"/>
        <v/>
      </c>
      <c r="CZ38" s="309" t="str">
        <f>IF(details!BC38="","",details!BC38)</f>
        <v>ab</v>
      </c>
      <c r="DA38" s="309" t="str">
        <f>IF(details!BD38="","",details!BD38)</f>
        <v>ab</v>
      </c>
      <c r="DB38" s="309">
        <f t="shared" si="192"/>
        <v>0</v>
      </c>
      <c r="DC38" s="309" t="str">
        <f>IF(details!BE38="","",details!BE38)</f>
        <v/>
      </c>
      <c r="DD38" s="309" t="str">
        <f>IF(details!BF38="","",details!BF38)</f>
        <v/>
      </c>
      <c r="DE38" s="309" t="str">
        <f t="shared" si="193"/>
        <v/>
      </c>
      <c r="DF38" s="116">
        <f t="shared" si="194"/>
        <v>0</v>
      </c>
      <c r="DG38" s="309" t="str">
        <f>IF(details!BG38="","",details!BG38)</f>
        <v>ab</v>
      </c>
      <c r="DH38" s="309" t="str">
        <f>IF(details!BH38="","",details!BH38)</f>
        <v>ab</v>
      </c>
      <c r="DI38" s="116">
        <f t="shared" si="195"/>
        <v>0</v>
      </c>
      <c r="DJ38" s="117">
        <f t="shared" si="72"/>
        <v>0</v>
      </c>
      <c r="DK38" s="309" t="str">
        <f>IF(details!BI38="","",details!BI38)</f>
        <v/>
      </c>
      <c r="DL38" s="309" t="str">
        <f>IF(details!BJ38="","",details!BJ38)</f>
        <v/>
      </c>
      <c r="DM38" s="312" t="str">
        <f t="shared" si="196"/>
        <v/>
      </c>
      <c r="DN38" s="114" t="str">
        <f t="shared" si="197"/>
        <v/>
      </c>
      <c r="DO38" s="118" t="str">
        <f t="shared" si="198"/>
        <v/>
      </c>
      <c r="DP38" s="313" t="str">
        <f t="shared" si="199"/>
        <v/>
      </c>
      <c r="DQ38" s="119">
        <f t="shared" si="4"/>
        <v>200</v>
      </c>
      <c r="DR38" s="119">
        <f t="shared" si="200"/>
        <v>0</v>
      </c>
      <c r="DS38" s="309">
        <f>IF(details!BK38="","",details!BK38)</f>
        <v>2</v>
      </c>
      <c r="DT38" s="309">
        <f>IF(details!BL38="","",details!BL38)</f>
        <v>5</v>
      </c>
      <c r="DU38" s="309">
        <f t="shared" si="201"/>
        <v>7</v>
      </c>
      <c r="DV38" s="309" t="str">
        <f>IF(details!BM38="","",details!BM38)</f>
        <v>AB</v>
      </c>
      <c r="DW38" s="309" t="str">
        <f>IF(details!BN38="","",details!BN38)</f>
        <v>AB</v>
      </c>
      <c r="DX38" s="309">
        <f t="shared" si="202"/>
        <v>0</v>
      </c>
      <c r="DY38" s="309" t="str">
        <f>IF(details!BO38="","",details!BO38)</f>
        <v/>
      </c>
      <c r="DZ38" s="309" t="str">
        <f>IF(details!BP38="","",details!BP38)</f>
        <v/>
      </c>
      <c r="EA38" s="309" t="str">
        <f t="shared" si="203"/>
        <v/>
      </c>
      <c r="EB38" s="116">
        <f t="shared" si="204"/>
        <v>7</v>
      </c>
      <c r="EC38" s="309" t="str">
        <f>IF(details!BQ38="","",details!BQ38)</f>
        <v>ab</v>
      </c>
      <c r="ED38" s="309" t="str">
        <f>IF(details!BR38="","",details!BR38)</f>
        <v>ab</v>
      </c>
      <c r="EE38" s="116">
        <f t="shared" si="205"/>
        <v>0</v>
      </c>
      <c r="EF38" s="117">
        <f t="shared" si="83"/>
        <v>7</v>
      </c>
      <c r="EG38" s="309" t="str">
        <f>IF(details!BS38="","",details!BS38)</f>
        <v/>
      </c>
      <c r="EH38" s="309" t="str">
        <f>IF(details!BT38="","",details!BT38)</f>
        <v/>
      </c>
      <c r="EI38" s="312" t="str">
        <f t="shared" si="206"/>
        <v/>
      </c>
      <c r="EJ38" s="114" t="str">
        <f t="shared" si="207"/>
        <v/>
      </c>
      <c r="EK38" s="118" t="str">
        <f t="shared" si="208"/>
        <v/>
      </c>
      <c r="EL38" s="313" t="str">
        <f t="shared" si="209"/>
        <v/>
      </c>
      <c r="EM38" s="119">
        <f t="shared" si="5"/>
        <v>200</v>
      </c>
      <c r="EN38" s="119">
        <f t="shared" si="210"/>
        <v>0</v>
      </c>
      <c r="EO38" s="309" t="str">
        <f>IF(details!BU38="","",details!BU38)</f>
        <v/>
      </c>
      <c r="EP38" s="309" t="str">
        <f>IF(details!BV38="","",details!BV38)</f>
        <v/>
      </c>
      <c r="EQ38" s="309" t="str">
        <f>IF(details!BW38="","",details!BW38)</f>
        <v/>
      </c>
      <c r="ER38" s="309" t="str">
        <f>IF(details!BX38="","",details!BX38)</f>
        <v/>
      </c>
      <c r="ES38" s="309" t="str">
        <f>IF(details!BY38="","",details!BY38)</f>
        <v/>
      </c>
      <c r="ET38" s="313" t="str">
        <f t="shared" si="89"/>
        <v/>
      </c>
      <c r="EU38" s="313" t="str">
        <f t="shared" si="90"/>
        <v/>
      </c>
      <c r="EV38" s="313" t="str">
        <f t="shared" si="211"/>
        <v/>
      </c>
      <c r="EW38" s="119">
        <f t="shared" si="7"/>
        <v>100</v>
      </c>
      <c r="EX38" s="119">
        <f t="shared" si="212"/>
        <v>0</v>
      </c>
      <c r="EY38" s="309" t="str">
        <f>IF(details!BZ38="","",details!BZ38)</f>
        <v/>
      </c>
      <c r="EZ38" s="309" t="str">
        <f>IF(details!CA38="","",details!CA38)</f>
        <v/>
      </c>
      <c r="FA38" s="309" t="str">
        <f>IF(details!CB38="","",details!CB38)</f>
        <v/>
      </c>
      <c r="FB38" s="309" t="str">
        <f>IF(details!CC38="","",details!CC38)</f>
        <v/>
      </c>
      <c r="FC38" s="309" t="str">
        <f>IF(details!CD38="","",details!CD38)</f>
        <v/>
      </c>
      <c r="FD38" s="313" t="str">
        <f t="shared" si="93"/>
        <v/>
      </c>
      <c r="FE38" s="313" t="str">
        <f t="shared" si="94"/>
        <v/>
      </c>
      <c r="FF38" s="313" t="str">
        <f t="shared" si="213"/>
        <v/>
      </c>
      <c r="FG38" s="119">
        <f t="shared" si="10"/>
        <v>100</v>
      </c>
      <c r="FH38" s="119">
        <f t="shared" si="214"/>
        <v>0</v>
      </c>
      <c r="FI38" s="309" t="str">
        <f>IF(details!CE38="","",details!CE38)</f>
        <v/>
      </c>
      <c r="FJ38" s="309" t="str">
        <f>IF(details!CF38="","",details!CF38)</f>
        <v/>
      </c>
      <c r="FK38" s="309" t="str">
        <f>IF(details!CG38="","",details!CG38)</f>
        <v/>
      </c>
      <c r="FL38" s="309" t="str">
        <f>IF(details!CH38="","",details!CH38)</f>
        <v/>
      </c>
      <c r="FM38" s="309" t="str">
        <f>IF(details!CI38="","",details!CI38)</f>
        <v/>
      </c>
      <c r="FN38" s="313" t="str">
        <f t="shared" si="97"/>
        <v/>
      </c>
      <c r="FO38" s="313" t="str">
        <f t="shared" si="98"/>
        <v/>
      </c>
      <c r="FP38" s="313" t="str">
        <f t="shared" si="215"/>
        <v/>
      </c>
      <c r="FQ38" s="119">
        <f t="shared" si="13"/>
        <v>100</v>
      </c>
      <c r="FR38" s="270">
        <f t="shared" si="216"/>
        <v>0</v>
      </c>
      <c r="FS38" s="277">
        <f t="shared" si="217"/>
        <v>200</v>
      </c>
      <c r="FT38" s="306" t="str">
        <f t="shared" si="218"/>
        <v/>
      </c>
      <c r="FU38" s="306" t="str">
        <f t="shared" si="219"/>
        <v/>
      </c>
      <c r="FV38" s="306">
        <f t="shared" si="220"/>
        <v>200</v>
      </c>
      <c r="FW38" s="306" t="str">
        <f t="shared" si="221"/>
        <v/>
      </c>
      <c r="FX38" s="306" t="str">
        <f t="shared" si="222"/>
        <v/>
      </c>
      <c r="FY38" s="306">
        <f t="shared" si="223"/>
        <v>200</v>
      </c>
      <c r="FZ38" s="120" t="str">
        <f t="shared" si="224"/>
        <v/>
      </c>
      <c r="GA38" s="120" t="str">
        <f t="shared" si="225"/>
        <v/>
      </c>
      <c r="GB38" s="306" t="str">
        <f t="shared" si="110"/>
        <v/>
      </c>
      <c r="GC38" s="306" t="str">
        <f t="shared" si="226"/>
        <v/>
      </c>
      <c r="GD38" s="306" t="str">
        <f t="shared" si="227"/>
        <v/>
      </c>
      <c r="GE38" s="306" t="str">
        <f t="shared" si="228"/>
        <v/>
      </c>
      <c r="GF38" s="306" t="str">
        <f t="shared" si="229"/>
        <v/>
      </c>
      <c r="GG38" s="306">
        <f t="shared" si="230"/>
        <v>200</v>
      </c>
      <c r="GH38" s="306" t="str">
        <f t="shared" si="231"/>
        <v/>
      </c>
      <c r="GI38" s="306" t="str">
        <f t="shared" si="232"/>
        <v/>
      </c>
      <c r="GJ38" s="306">
        <f t="shared" si="233"/>
        <v>200</v>
      </c>
      <c r="GK38" s="306" t="str">
        <f t="shared" si="234"/>
        <v/>
      </c>
      <c r="GL38" s="306" t="str">
        <f t="shared" si="235"/>
        <v/>
      </c>
      <c r="GM38" s="306">
        <f t="shared" si="236"/>
        <v>200</v>
      </c>
      <c r="GN38" s="306" t="str">
        <f t="shared" si="237"/>
        <v/>
      </c>
      <c r="GO38" s="306" t="str">
        <f t="shared" si="238"/>
        <v/>
      </c>
      <c r="GP38" s="306">
        <f t="shared" si="239"/>
        <v>100</v>
      </c>
      <c r="GQ38" s="306" t="str">
        <f t="shared" si="240"/>
        <v/>
      </c>
      <c r="GR38" s="306" t="str">
        <f t="shared" si="241"/>
        <v/>
      </c>
      <c r="GS38" s="121">
        <f t="shared" si="242"/>
        <v>100</v>
      </c>
      <c r="GT38" s="121" t="str">
        <f t="shared" si="243"/>
        <v/>
      </c>
      <c r="GU38" s="121" t="str">
        <f t="shared" si="244"/>
        <v/>
      </c>
      <c r="GV38" s="121">
        <f t="shared" si="245"/>
        <v>100</v>
      </c>
      <c r="GW38" s="121" t="str">
        <f t="shared" si="246"/>
        <v/>
      </c>
      <c r="GX38" s="121" t="str">
        <f t="shared" si="247"/>
        <v/>
      </c>
      <c r="GY38" s="269">
        <f t="shared" si="248"/>
        <v>0</v>
      </c>
      <c r="GZ38" s="269">
        <f t="shared" si="249"/>
        <v>0</v>
      </c>
      <c r="HA38" s="269">
        <f t="shared" si="250"/>
        <v>23</v>
      </c>
      <c r="HB38" s="269">
        <f t="shared" si="251"/>
        <v>0</v>
      </c>
      <c r="HC38" s="310" t="str">
        <f t="shared" si="15"/>
        <v/>
      </c>
      <c r="HD38" s="278">
        <f t="shared" si="252"/>
        <v>1200</v>
      </c>
      <c r="HE38" s="278" t="str">
        <f t="shared" si="253"/>
        <v/>
      </c>
      <c r="HF38" s="279" t="str">
        <f t="shared" si="254"/>
        <v/>
      </c>
      <c r="HG38" s="297" t="str">
        <f t="shared" si="255"/>
        <v/>
      </c>
      <c r="HH38" s="298" t="str">
        <f t="shared" si="141"/>
        <v/>
      </c>
      <c r="HI38" s="114" t="str">
        <f t="shared" si="142"/>
        <v/>
      </c>
      <c r="HJ38" s="274" t="str">
        <f>details!EH38</f>
        <v/>
      </c>
      <c r="HK38" s="195" t="str">
        <f>details!EI38</f>
        <v/>
      </c>
      <c r="HL38" s="304" t="str">
        <f t="shared" si="256"/>
        <v/>
      </c>
      <c r="HM38" s="201" t="str">
        <f>IF(details!CJ38="","",details!CJ38)</f>
        <v/>
      </c>
    </row>
    <row r="39" spans="1:221" s="20" customFormat="1" ht="14.1" customHeight="1">
      <c r="A39" s="199">
        <f>IF(details!A39="","",details!A39)</f>
        <v>33</v>
      </c>
      <c r="B39" s="309" t="str">
        <f>IF(details!B39="","",details!B39)</f>
        <v/>
      </c>
      <c r="C39" s="309" t="str">
        <f>IF(details!C39="","",details!C39)</f>
        <v/>
      </c>
      <c r="D39" s="114" t="str">
        <f>IF(details!D39="","",details!D39)</f>
        <v/>
      </c>
      <c r="E39" s="114" t="str">
        <f>IF(details!E39="","",details!E39)</f>
        <v/>
      </c>
      <c r="F39" s="309" t="str">
        <f>IF(details!F39="","",details!F39)</f>
        <v/>
      </c>
      <c r="G39" s="509" t="str">
        <f>IF(details!G39="","",details!G39)</f>
        <v/>
      </c>
      <c r="H39" s="188" t="str">
        <f>IF(details!CK39="","",details!CK39)</f>
        <v/>
      </c>
      <c r="I39" s="115" t="str">
        <f>IF(details!I39="","",details!I39)</f>
        <v/>
      </c>
      <c r="J39" s="115" t="str">
        <f>IF(details!J39="","",details!J39)</f>
        <v/>
      </c>
      <c r="K39" s="115" t="str">
        <f>IF(details!K39="","",details!K39)</f>
        <v/>
      </c>
      <c r="L39" s="309" t="str">
        <f>IF(details!L39="","",details!L39)</f>
        <v/>
      </c>
      <c r="M39" s="309" t="str">
        <f>IF(details!M39="","",details!M39)</f>
        <v/>
      </c>
      <c r="N39" s="309" t="str">
        <f t="shared" si="151"/>
        <v/>
      </c>
      <c r="O39" s="309" t="str">
        <f>IF(details!N39="","",details!N39)</f>
        <v/>
      </c>
      <c r="P39" s="309" t="str">
        <f>IF(details!O39="","",details!O39)</f>
        <v/>
      </c>
      <c r="Q39" s="309" t="str">
        <f t="shared" si="152"/>
        <v/>
      </c>
      <c r="R39" s="309" t="str">
        <f>IF(details!P39="","",details!P39)</f>
        <v/>
      </c>
      <c r="S39" s="309" t="str">
        <f>IF(details!Q39="","",details!Q39)</f>
        <v/>
      </c>
      <c r="T39" s="309" t="str">
        <f t="shared" si="153"/>
        <v/>
      </c>
      <c r="U39" s="116" t="str">
        <f t="shared" si="154"/>
        <v/>
      </c>
      <c r="V39" s="309" t="str">
        <f>IF(details!R39="","",details!R39)</f>
        <v/>
      </c>
      <c r="W39" s="309" t="str">
        <f>IF(details!S39="","",details!S39)</f>
        <v/>
      </c>
      <c r="X39" s="116" t="str">
        <f t="shared" si="155"/>
        <v/>
      </c>
      <c r="Y39" s="117" t="str">
        <f t="shared" si="28"/>
        <v/>
      </c>
      <c r="Z39" s="309" t="str">
        <f>IF(details!T39="","",details!T39)</f>
        <v/>
      </c>
      <c r="AA39" s="309" t="str">
        <f>IF(details!U39="","",details!U39)</f>
        <v/>
      </c>
      <c r="AB39" s="312" t="str">
        <f t="shared" si="156"/>
        <v/>
      </c>
      <c r="AC39" s="114" t="str">
        <f t="shared" si="157"/>
        <v/>
      </c>
      <c r="AD39" s="118" t="str">
        <f t="shared" si="158"/>
        <v/>
      </c>
      <c r="AE39" s="313" t="str">
        <f t="shared" si="159"/>
        <v/>
      </c>
      <c r="AF39" s="119" t="str">
        <f t="shared" si="0"/>
        <v/>
      </c>
      <c r="AG39" s="119">
        <f t="shared" si="160"/>
        <v>0</v>
      </c>
      <c r="AH39" s="309" t="str">
        <f>IF(details!V39="","",details!V39)</f>
        <v/>
      </c>
      <c r="AI39" s="309" t="str">
        <f>IF(details!W39="","",details!W39)</f>
        <v/>
      </c>
      <c r="AJ39" s="309" t="str">
        <f t="shared" si="161"/>
        <v/>
      </c>
      <c r="AK39" s="309" t="str">
        <f>IF(details!X39="","",details!X39)</f>
        <v/>
      </c>
      <c r="AL39" s="309" t="str">
        <f>IF(details!Y39="","",details!Y39)</f>
        <v/>
      </c>
      <c r="AM39" s="309" t="str">
        <f t="shared" si="162"/>
        <v/>
      </c>
      <c r="AN39" s="309" t="str">
        <f>IF(details!Z39="","",details!Z39)</f>
        <v/>
      </c>
      <c r="AO39" s="309" t="str">
        <f>IF(details!AA39="","",details!AA39)</f>
        <v/>
      </c>
      <c r="AP39" s="309" t="str">
        <f t="shared" si="163"/>
        <v/>
      </c>
      <c r="AQ39" s="116" t="str">
        <f t="shared" si="164"/>
        <v/>
      </c>
      <c r="AR39" s="309" t="str">
        <f>IF(details!AB39="","",details!AB39)</f>
        <v/>
      </c>
      <c r="AS39" s="309" t="str">
        <f>IF(details!AC39="","",details!AC39)</f>
        <v/>
      </c>
      <c r="AT39" s="116" t="str">
        <f t="shared" si="165"/>
        <v/>
      </c>
      <c r="AU39" s="117" t="str">
        <f t="shared" si="39"/>
        <v/>
      </c>
      <c r="AV39" s="309" t="str">
        <f>IF(details!AD39="","",details!AD39)</f>
        <v/>
      </c>
      <c r="AW39" s="309" t="str">
        <f>IF(details!AE39="","",details!AE39)</f>
        <v/>
      </c>
      <c r="AX39" s="312" t="str">
        <f t="shared" si="166"/>
        <v/>
      </c>
      <c r="AY39" s="114" t="str">
        <f t="shared" si="167"/>
        <v/>
      </c>
      <c r="AZ39" s="118" t="str">
        <f t="shared" si="168"/>
        <v/>
      </c>
      <c r="BA39" s="313" t="str">
        <f t="shared" si="169"/>
        <v/>
      </c>
      <c r="BB39" s="119" t="str">
        <f t="shared" si="1"/>
        <v/>
      </c>
      <c r="BC39" s="119">
        <f t="shared" si="170"/>
        <v>0</v>
      </c>
      <c r="BD39" s="101" t="str">
        <f>IF(D39="","",details!AF39)</f>
        <v/>
      </c>
      <c r="BE39" s="309" t="str">
        <f>IF(details!AG39="","",details!AG39)</f>
        <v/>
      </c>
      <c r="BF39" s="309" t="str">
        <f>IF(details!AH39="","",details!AH39)</f>
        <v/>
      </c>
      <c r="BG39" s="309" t="str">
        <f t="shared" si="171"/>
        <v/>
      </c>
      <c r="BH39" s="309" t="str">
        <f>IF(details!AI39="","",details!AI39)</f>
        <v/>
      </c>
      <c r="BI39" s="309" t="str">
        <f>IF(details!AJ39="","",details!AJ39)</f>
        <v/>
      </c>
      <c r="BJ39" s="309" t="str">
        <f t="shared" si="172"/>
        <v/>
      </c>
      <c r="BK39" s="309" t="str">
        <f>IF(details!AK39="","",details!AK39)</f>
        <v/>
      </c>
      <c r="BL39" s="309" t="str">
        <f>IF(details!AL39="","",details!AL39)</f>
        <v/>
      </c>
      <c r="BM39" s="309" t="str">
        <f t="shared" si="173"/>
        <v/>
      </c>
      <c r="BN39" s="116" t="str">
        <f t="shared" si="174"/>
        <v/>
      </c>
      <c r="BO39" s="309" t="str">
        <f>IF(details!AM39="","",details!AM39)</f>
        <v/>
      </c>
      <c r="BP39" s="309" t="str">
        <f>IF(details!AN39="","",details!AN39)</f>
        <v/>
      </c>
      <c r="BQ39" s="116" t="str">
        <f t="shared" si="175"/>
        <v/>
      </c>
      <c r="BR39" s="117" t="str">
        <f t="shared" si="50"/>
        <v/>
      </c>
      <c r="BS39" s="309" t="str">
        <f>IF(details!AO39="","",details!AO39)</f>
        <v/>
      </c>
      <c r="BT39" s="309" t="str">
        <f>IF(details!AP39="","",details!AP39)</f>
        <v/>
      </c>
      <c r="BU39" s="312" t="str">
        <f t="shared" si="176"/>
        <v/>
      </c>
      <c r="BV39" s="114" t="str">
        <f t="shared" si="177"/>
        <v/>
      </c>
      <c r="BW39" s="118" t="str">
        <f t="shared" si="178"/>
        <v/>
      </c>
      <c r="BX39" s="313" t="str">
        <f t="shared" si="179"/>
        <v/>
      </c>
      <c r="BY39" s="119" t="str">
        <f t="shared" si="2"/>
        <v/>
      </c>
      <c r="BZ39" s="119">
        <f t="shared" si="180"/>
        <v>0</v>
      </c>
      <c r="CA39" s="309" t="str">
        <f>IF(details!AQ39="","",details!AQ39)</f>
        <v/>
      </c>
      <c r="CB39" s="309" t="str">
        <f>IF(details!AR39="","",details!AR39)</f>
        <v/>
      </c>
      <c r="CC39" s="309" t="str">
        <f t="shared" si="181"/>
        <v/>
      </c>
      <c r="CD39" s="309" t="str">
        <f>IF(details!AS39="","",details!AS39)</f>
        <v/>
      </c>
      <c r="CE39" s="309" t="str">
        <f>IF(details!AT39="","",details!AT39)</f>
        <v/>
      </c>
      <c r="CF39" s="309" t="str">
        <f t="shared" si="182"/>
        <v/>
      </c>
      <c r="CG39" s="309" t="str">
        <f>IF(details!AU39="","",details!AU39)</f>
        <v/>
      </c>
      <c r="CH39" s="309" t="str">
        <f>IF(details!AV39="","",details!AV39)</f>
        <v/>
      </c>
      <c r="CI39" s="309" t="str">
        <f t="shared" si="183"/>
        <v/>
      </c>
      <c r="CJ39" s="116" t="str">
        <f t="shared" si="184"/>
        <v/>
      </c>
      <c r="CK39" s="309" t="str">
        <f>IF(details!AW39="","",details!AW39)</f>
        <v/>
      </c>
      <c r="CL39" s="309" t="str">
        <f>IF(details!AX39="","",details!AX39)</f>
        <v/>
      </c>
      <c r="CM39" s="116" t="str">
        <f t="shared" si="185"/>
        <v/>
      </c>
      <c r="CN39" s="117" t="str">
        <f t="shared" si="61"/>
        <v/>
      </c>
      <c r="CO39" s="309" t="str">
        <f>IF(details!AY39="","",details!AY39)</f>
        <v/>
      </c>
      <c r="CP39" s="309" t="str">
        <f>IF(details!AZ39="","",details!AZ39)</f>
        <v/>
      </c>
      <c r="CQ39" s="312" t="str">
        <f t="shared" si="186"/>
        <v/>
      </c>
      <c r="CR39" s="114" t="str">
        <f t="shared" si="187"/>
        <v/>
      </c>
      <c r="CS39" s="118" t="str">
        <f t="shared" si="188"/>
        <v/>
      </c>
      <c r="CT39" s="313" t="str">
        <f t="shared" si="189"/>
        <v/>
      </c>
      <c r="CU39" s="119" t="str">
        <f t="shared" si="3"/>
        <v/>
      </c>
      <c r="CV39" s="119">
        <f t="shared" si="190"/>
        <v>0</v>
      </c>
      <c r="CW39" s="309" t="str">
        <f>IF(details!BA39="","",details!BA39)</f>
        <v/>
      </c>
      <c r="CX39" s="309" t="str">
        <f>IF(details!BB39="","",details!BB39)</f>
        <v/>
      </c>
      <c r="CY39" s="309" t="str">
        <f t="shared" si="191"/>
        <v/>
      </c>
      <c r="CZ39" s="309" t="str">
        <f>IF(details!BC39="","",details!BC39)</f>
        <v/>
      </c>
      <c r="DA39" s="309" t="str">
        <f>IF(details!BD39="","",details!BD39)</f>
        <v/>
      </c>
      <c r="DB39" s="309" t="str">
        <f t="shared" si="192"/>
        <v/>
      </c>
      <c r="DC39" s="309" t="str">
        <f>IF(details!BE39="","",details!BE39)</f>
        <v/>
      </c>
      <c r="DD39" s="309" t="str">
        <f>IF(details!BF39="","",details!BF39)</f>
        <v/>
      </c>
      <c r="DE39" s="309" t="str">
        <f t="shared" si="193"/>
        <v/>
      </c>
      <c r="DF39" s="116" t="str">
        <f t="shared" si="194"/>
        <v/>
      </c>
      <c r="DG39" s="309" t="str">
        <f>IF(details!BG39="","",details!BG39)</f>
        <v/>
      </c>
      <c r="DH39" s="309" t="str">
        <f>IF(details!BH39="","",details!BH39)</f>
        <v/>
      </c>
      <c r="DI39" s="116" t="str">
        <f t="shared" si="195"/>
        <v/>
      </c>
      <c r="DJ39" s="117" t="str">
        <f t="shared" si="72"/>
        <v/>
      </c>
      <c r="DK39" s="309" t="str">
        <f>IF(details!BI39="","",details!BI39)</f>
        <v/>
      </c>
      <c r="DL39" s="309" t="str">
        <f>IF(details!BJ39="","",details!BJ39)</f>
        <v/>
      </c>
      <c r="DM39" s="312" t="str">
        <f t="shared" si="196"/>
        <v/>
      </c>
      <c r="DN39" s="114" t="str">
        <f t="shared" si="197"/>
        <v/>
      </c>
      <c r="DO39" s="118" t="str">
        <f t="shared" si="198"/>
        <v/>
      </c>
      <c r="DP39" s="313" t="str">
        <f t="shared" si="199"/>
        <v/>
      </c>
      <c r="DQ39" s="119" t="str">
        <f t="shared" si="4"/>
        <v/>
      </c>
      <c r="DR39" s="119">
        <f t="shared" si="200"/>
        <v>0</v>
      </c>
      <c r="DS39" s="309" t="str">
        <f>IF(details!BK39="","",details!BK39)</f>
        <v/>
      </c>
      <c r="DT39" s="309" t="str">
        <f>IF(details!BL39="","",details!BL39)</f>
        <v/>
      </c>
      <c r="DU39" s="309" t="str">
        <f t="shared" si="201"/>
        <v/>
      </c>
      <c r="DV39" s="309" t="str">
        <f>IF(details!BM39="","",details!BM39)</f>
        <v/>
      </c>
      <c r="DW39" s="309" t="str">
        <f>IF(details!BN39="","",details!BN39)</f>
        <v/>
      </c>
      <c r="DX39" s="309" t="str">
        <f t="shared" si="202"/>
        <v/>
      </c>
      <c r="DY39" s="309" t="str">
        <f>IF(details!BO39="","",details!BO39)</f>
        <v/>
      </c>
      <c r="DZ39" s="309" t="str">
        <f>IF(details!BP39="","",details!BP39)</f>
        <v/>
      </c>
      <c r="EA39" s="309" t="str">
        <f t="shared" si="203"/>
        <v/>
      </c>
      <c r="EB39" s="116" t="str">
        <f t="shared" si="204"/>
        <v/>
      </c>
      <c r="EC39" s="309" t="str">
        <f>IF(details!BQ39="","",details!BQ39)</f>
        <v/>
      </c>
      <c r="ED39" s="309" t="str">
        <f>IF(details!BR39="","",details!BR39)</f>
        <v/>
      </c>
      <c r="EE39" s="116" t="str">
        <f t="shared" si="205"/>
        <v/>
      </c>
      <c r="EF39" s="117" t="str">
        <f t="shared" si="83"/>
        <v/>
      </c>
      <c r="EG39" s="309" t="str">
        <f>IF(details!BS39="","",details!BS39)</f>
        <v/>
      </c>
      <c r="EH39" s="309" t="str">
        <f>IF(details!BT39="","",details!BT39)</f>
        <v/>
      </c>
      <c r="EI39" s="312" t="str">
        <f t="shared" si="206"/>
        <v/>
      </c>
      <c r="EJ39" s="114" t="str">
        <f t="shared" si="207"/>
        <v/>
      </c>
      <c r="EK39" s="118" t="str">
        <f t="shared" si="208"/>
        <v/>
      </c>
      <c r="EL39" s="313" t="str">
        <f t="shared" si="209"/>
        <v/>
      </c>
      <c r="EM39" s="119" t="str">
        <f t="shared" si="5"/>
        <v/>
      </c>
      <c r="EN39" s="119">
        <f t="shared" si="210"/>
        <v>0</v>
      </c>
      <c r="EO39" s="309" t="str">
        <f>IF(details!BU39="","",details!BU39)</f>
        <v/>
      </c>
      <c r="EP39" s="309" t="str">
        <f>IF(details!BV39="","",details!BV39)</f>
        <v/>
      </c>
      <c r="EQ39" s="309" t="str">
        <f>IF(details!BW39="","",details!BW39)</f>
        <v/>
      </c>
      <c r="ER39" s="309" t="str">
        <f>IF(details!BX39="","",details!BX39)</f>
        <v/>
      </c>
      <c r="ES39" s="309" t="str">
        <f>IF(details!BY39="","",details!BY39)</f>
        <v/>
      </c>
      <c r="ET39" s="313" t="str">
        <f t="shared" si="89"/>
        <v/>
      </c>
      <c r="EU39" s="313" t="str">
        <f t="shared" si="90"/>
        <v/>
      </c>
      <c r="EV39" s="313" t="str">
        <f t="shared" si="211"/>
        <v/>
      </c>
      <c r="EW39" s="119" t="str">
        <f t="shared" si="7"/>
        <v/>
      </c>
      <c r="EX39" s="119">
        <f t="shared" si="212"/>
        <v>0</v>
      </c>
      <c r="EY39" s="309" t="str">
        <f>IF(details!BZ39="","",details!BZ39)</f>
        <v/>
      </c>
      <c r="EZ39" s="309" t="str">
        <f>IF(details!CA39="","",details!CA39)</f>
        <v/>
      </c>
      <c r="FA39" s="309" t="str">
        <f>IF(details!CB39="","",details!CB39)</f>
        <v/>
      </c>
      <c r="FB39" s="309" t="str">
        <f>IF(details!CC39="","",details!CC39)</f>
        <v/>
      </c>
      <c r="FC39" s="309" t="str">
        <f>IF(details!CD39="","",details!CD39)</f>
        <v/>
      </c>
      <c r="FD39" s="313" t="str">
        <f t="shared" si="93"/>
        <v/>
      </c>
      <c r="FE39" s="313" t="str">
        <f t="shared" si="94"/>
        <v/>
      </c>
      <c r="FF39" s="313" t="str">
        <f t="shared" si="213"/>
        <v/>
      </c>
      <c r="FG39" s="119" t="str">
        <f t="shared" si="10"/>
        <v/>
      </c>
      <c r="FH39" s="119">
        <f t="shared" si="214"/>
        <v>0</v>
      </c>
      <c r="FI39" s="309" t="str">
        <f>IF(details!CE39="","",details!CE39)</f>
        <v/>
      </c>
      <c r="FJ39" s="309" t="str">
        <f>IF(details!CF39="","",details!CF39)</f>
        <v/>
      </c>
      <c r="FK39" s="309" t="str">
        <f>IF(details!CG39="","",details!CG39)</f>
        <v/>
      </c>
      <c r="FL39" s="309" t="str">
        <f>IF(details!CH39="","",details!CH39)</f>
        <v/>
      </c>
      <c r="FM39" s="309" t="str">
        <f>IF(details!CI39="","",details!CI39)</f>
        <v/>
      </c>
      <c r="FN39" s="313" t="str">
        <f t="shared" si="97"/>
        <v/>
      </c>
      <c r="FO39" s="313" t="str">
        <f t="shared" si="98"/>
        <v/>
      </c>
      <c r="FP39" s="313" t="str">
        <f t="shared" si="215"/>
        <v/>
      </c>
      <c r="FQ39" s="119" t="str">
        <f t="shared" si="13"/>
        <v/>
      </c>
      <c r="FR39" s="270">
        <f t="shared" si="216"/>
        <v>0</v>
      </c>
      <c r="FS39" s="277" t="str">
        <f t="shared" si="217"/>
        <v/>
      </c>
      <c r="FT39" s="306" t="str">
        <f t="shared" si="218"/>
        <v/>
      </c>
      <c r="FU39" s="306" t="str">
        <f t="shared" si="219"/>
        <v/>
      </c>
      <c r="FV39" s="306" t="str">
        <f t="shared" si="220"/>
        <v/>
      </c>
      <c r="FW39" s="306" t="str">
        <f t="shared" si="221"/>
        <v/>
      </c>
      <c r="FX39" s="306" t="str">
        <f t="shared" si="222"/>
        <v/>
      </c>
      <c r="FY39" s="306" t="str">
        <f t="shared" si="223"/>
        <v/>
      </c>
      <c r="FZ39" s="120" t="str">
        <f t="shared" si="224"/>
        <v/>
      </c>
      <c r="GA39" s="120" t="str">
        <f t="shared" si="225"/>
        <v/>
      </c>
      <c r="GB39" s="306" t="str">
        <f t="shared" si="110"/>
        <v/>
      </c>
      <c r="GC39" s="306" t="str">
        <f t="shared" si="226"/>
        <v/>
      </c>
      <c r="GD39" s="306" t="str">
        <f t="shared" si="227"/>
        <v/>
      </c>
      <c r="GE39" s="306" t="str">
        <f t="shared" si="228"/>
        <v/>
      </c>
      <c r="GF39" s="306" t="str">
        <f t="shared" si="229"/>
        <v/>
      </c>
      <c r="GG39" s="306" t="str">
        <f t="shared" si="230"/>
        <v/>
      </c>
      <c r="GH39" s="306" t="str">
        <f t="shared" si="231"/>
        <v/>
      </c>
      <c r="GI39" s="306" t="str">
        <f t="shared" si="232"/>
        <v/>
      </c>
      <c r="GJ39" s="306" t="str">
        <f t="shared" si="233"/>
        <v/>
      </c>
      <c r="GK39" s="306" t="str">
        <f t="shared" si="234"/>
        <v/>
      </c>
      <c r="GL39" s="306" t="str">
        <f t="shared" si="235"/>
        <v/>
      </c>
      <c r="GM39" s="306" t="str">
        <f t="shared" si="236"/>
        <v/>
      </c>
      <c r="GN39" s="306" t="str">
        <f t="shared" si="237"/>
        <v/>
      </c>
      <c r="GO39" s="306" t="str">
        <f t="shared" si="238"/>
        <v/>
      </c>
      <c r="GP39" s="306" t="str">
        <f t="shared" si="239"/>
        <v/>
      </c>
      <c r="GQ39" s="306" t="str">
        <f t="shared" si="240"/>
        <v/>
      </c>
      <c r="GR39" s="306" t="str">
        <f t="shared" si="241"/>
        <v/>
      </c>
      <c r="GS39" s="121" t="str">
        <f t="shared" si="242"/>
        <v/>
      </c>
      <c r="GT39" s="121" t="str">
        <f t="shared" si="243"/>
        <v/>
      </c>
      <c r="GU39" s="121" t="str">
        <f t="shared" si="244"/>
        <v/>
      </c>
      <c r="GV39" s="121" t="str">
        <f t="shared" si="245"/>
        <v/>
      </c>
      <c r="GW39" s="121" t="str">
        <f t="shared" si="246"/>
        <v/>
      </c>
      <c r="GX39" s="121" t="str">
        <f t="shared" si="247"/>
        <v/>
      </c>
      <c r="GY39" s="269">
        <f t="shared" si="248"/>
        <v>0</v>
      </c>
      <c r="GZ39" s="269">
        <f t="shared" si="249"/>
        <v>0</v>
      </c>
      <c r="HA39" s="269">
        <f t="shared" si="250"/>
        <v>32</v>
      </c>
      <c r="HB39" s="269">
        <f t="shared" si="251"/>
        <v>0</v>
      </c>
      <c r="HC39" s="310" t="str">
        <f t="shared" ref="HC39:HC70" si="257">IF(OR(D39=0,D39=""),"",IF(D39="TC","LFkkukarfjr",IF(D39="DROP","Mzki",IF(GY39&gt;0,"vuqifLFkr",IF(GZ39&gt;0,"vodk'k",IF(AND(HB39&gt;0,$C$3=8),"",IF(HA39&gt;4,"",IF(HB39&gt;0,"d{kksUur","mRrh.kZ"))))))))</f>
        <v/>
      </c>
      <c r="HD39" s="278" t="str">
        <f t="shared" si="252"/>
        <v/>
      </c>
      <c r="HE39" s="278" t="str">
        <f t="shared" si="253"/>
        <v/>
      </c>
      <c r="HF39" s="279" t="str">
        <f t="shared" si="254"/>
        <v/>
      </c>
      <c r="HG39" s="297" t="str">
        <f t="shared" si="255"/>
        <v/>
      </c>
      <c r="HH39" s="298" t="str">
        <f t="shared" si="141"/>
        <v/>
      </c>
      <c r="HI39" s="114" t="str">
        <f t="shared" si="142"/>
        <v/>
      </c>
      <c r="HJ39" s="274" t="str">
        <f>details!EH39</f>
        <v/>
      </c>
      <c r="HK39" s="195" t="str">
        <f>details!EI39</f>
        <v/>
      </c>
      <c r="HL39" s="304" t="str">
        <f t="shared" si="256"/>
        <v/>
      </c>
      <c r="HM39" s="201" t="str">
        <f>IF(details!CJ39="","",details!CJ39)</f>
        <v/>
      </c>
    </row>
    <row r="40" spans="1:221" s="20" customFormat="1" ht="14.1" customHeight="1">
      <c r="A40" s="199">
        <f>IF(details!A40="","",details!A40)</f>
        <v>34</v>
      </c>
      <c r="B40" s="309" t="str">
        <f>IF(details!B40="","",details!B40)</f>
        <v/>
      </c>
      <c r="C40" s="309" t="str">
        <f>IF(details!C40="","",details!C40)</f>
        <v/>
      </c>
      <c r="D40" s="114" t="str">
        <f>IF(details!D40="","",details!D40)</f>
        <v/>
      </c>
      <c r="E40" s="114" t="str">
        <f>IF(details!E40="","",details!E40)</f>
        <v/>
      </c>
      <c r="F40" s="309" t="str">
        <f>IF(details!F40="","",details!F40)</f>
        <v/>
      </c>
      <c r="G40" s="509" t="str">
        <f>IF(details!G40="","",details!G40)</f>
        <v/>
      </c>
      <c r="H40" s="188" t="str">
        <f>IF(details!CK40="","",details!CK40)</f>
        <v/>
      </c>
      <c r="I40" s="115" t="str">
        <f>IF(details!I40="","",details!I40)</f>
        <v/>
      </c>
      <c r="J40" s="115" t="str">
        <f>IF(details!J40="","",details!J40)</f>
        <v/>
      </c>
      <c r="K40" s="115" t="str">
        <f>IF(details!K40="","",details!K40)</f>
        <v/>
      </c>
      <c r="L40" s="309" t="str">
        <f>IF(details!L40="","",details!L40)</f>
        <v/>
      </c>
      <c r="M40" s="309" t="str">
        <f>IF(details!M40="","",details!M40)</f>
        <v/>
      </c>
      <c r="N40" s="309" t="str">
        <f t="shared" si="151"/>
        <v/>
      </c>
      <c r="O40" s="309" t="str">
        <f>IF(details!N40="","",details!N40)</f>
        <v/>
      </c>
      <c r="P40" s="309" t="str">
        <f>IF(details!O40="","",details!O40)</f>
        <v/>
      </c>
      <c r="Q40" s="309" t="str">
        <f t="shared" si="152"/>
        <v/>
      </c>
      <c r="R40" s="309" t="str">
        <f>IF(details!P40="","",details!P40)</f>
        <v/>
      </c>
      <c r="S40" s="309" t="str">
        <f>IF(details!Q40="","",details!Q40)</f>
        <v/>
      </c>
      <c r="T40" s="309" t="str">
        <f t="shared" si="153"/>
        <v/>
      </c>
      <c r="U40" s="116" t="str">
        <f t="shared" si="154"/>
        <v/>
      </c>
      <c r="V40" s="309" t="str">
        <f>IF(details!R40="","",details!R40)</f>
        <v/>
      </c>
      <c r="W40" s="309" t="str">
        <f>IF(details!S40="","",details!S40)</f>
        <v/>
      </c>
      <c r="X40" s="116" t="str">
        <f t="shared" si="155"/>
        <v/>
      </c>
      <c r="Y40" s="117" t="str">
        <f t="shared" si="28"/>
        <v/>
      </c>
      <c r="Z40" s="309" t="str">
        <f>IF(details!T40="","",details!T40)</f>
        <v/>
      </c>
      <c r="AA40" s="309" t="str">
        <f>IF(details!U40="","",details!U40)</f>
        <v/>
      </c>
      <c r="AB40" s="312" t="str">
        <f t="shared" si="156"/>
        <v/>
      </c>
      <c r="AC40" s="114" t="str">
        <f t="shared" si="157"/>
        <v/>
      </c>
      <c r="AD40" s="118" t="str">
        <f t="shared" si="158"/>
        <v/>
      </c>
      <c r="AE40" s="313" t="str">
        <f t="shared" si="159"/>
        <v/>
      </c>
      <c r="AF40" s="119" t="str">
        <f t="shared" si="0"/>
        <v/>
      </c>
      <c r="AG40" s="119">
        <f t="shared" si="160"/>
        <v>0</v>
      </c>
      <c r="AH40" s="309" t="str">
        <f>IF(details!V40="","",details!V40)</f>
        <v/>
      </c>
      <c r="AI40" s="309" t="str">
        <f>IF(details!W40="","",details!W40)</f>
        <v/>
      </c>
      <c r="AJ40" s="309" t="str">
        <f t="shared" si="161"/>
        <v/>
      </c>
      <c r="AK40" s="309" t="str">
        <f>IF(details!X40="","",details!X40)</f>
        <v/>
      </c>
      <c r="AL40" s="309" t="str">
        <f>IF(details!Y40="","",details!Y40)</f>
        <v/>
      </c>
      <c r="AM40" s="309" t="str">
        <f t="shared" si="162"/>
        <v/>
      </c>
      <c r="AN40" s="309" t="str">
        <f>IF(details!Z40="","",details!Z40)</f>
        <v/>
      </c>
      <c r="AO40" s="309" t="str">
        <f>IF(details!AA40="","",details!AA40)</f>
        <v/>
      </c>
      <c r="AP40" s="309" t="str">
        <f t="shared" si="163"/>
        <v/>
      </c>
      <c r="AQ40" s="116" t="str">
        <f t="shared" si="164"/>
        <v/>
      </c>
      <c r="AR40" s="309" t="str">
        <f>IF(details!AB40="","",details!AB40)</f>
        <v/>
      </c>
      <c r="AS40" s="309" t="str">
        <f>IF(details!AC40="","",details!AC40)</f>
        <v/>
      </c>
      <c r="AT40" s="116" t="str">
        <f t="shared" si="165"/>
        <v/>
      </c>
      <c r="AU40" s="117" t="str">
        <f t="shared" si="39"/>
        <v/>
      </c>
      <c r="AV40" s="309" t="str">
        <f>IF(details!AD40="","",details!AD40)</f>
        <v/>
      </c>
      <c r="AW40" s="309" t="str">
        <f>IF(details!AE40="","",details!AE40)</f>
        <v/>
      </c>
      <c r="AX40" s="312" t="str">
        <f t="shared" si="166"/>
        <v/>
      </c>
      <c r="AY40" s="114" t="str">
        <f t="shared" si="167"/>
        <v/>
      </c>
      <c r="AZ40" s="118" t="str">
        <f t="shared" si="168"/>
        <v/>
      </c>
      <c r="BA40" s="313" t="str">
        <f t="shared" si="169"/>
        <v/>
      </c>
      <c r="BB40" s="119" t="str">
        <f t="shared" si="1"/>
        <v/>
      </c>
      <c r="BC40" s="119">
        <f t="shared" si="170"/>
        <v>0</v>
      </c>
      <c r="BD40" s="101" t="str">
        <f>IF(D40="","",details!AF40)</f>
        <v/>
      </c>
      <c r="BE40" s="309" t="str">
        <f>IF(details!AG40="","",details!AG40)</f>
        <v/>
      </c>
      <c r="BF40" s="309" t="str">
        <f>IF(details!AH40="","",details!AH40)</f>
        <v/>
      </c>
      <c r="BG40" s="309" t="str">
        <f t="shared" si="171"/>
        <v/>
      </c>
      <c r="BH40" s="309" t="str">
        <f>IF(details!AI40="","",details!AI40)</f>
        <v/>
      </c>
      <c r="BI40" s="309" t="str">
        <f>IF(details!AJ40="","",details!AJ40)</f>
        <v/>
      </c>
      <c r="BJ40" s="309" t="str">
        <f t="shared" si="172"/>
        <v/>
      </c>
      <c r="BK40" s="309" t="str">
        <f>IF(details!AK40="","",details!AK40)</f>
        <v/>
      </c>
      <c r="BL40" s="309" t="str">
        <f>IF(details!AL40="","",details!AL40)</f>
        <v/>
      </c>
      <c r="BM40" s="309" t="str">
        <f t="shared" si="173"/>
        <v/>
      </c>
      <c r="BN40" s="116" t="str">
        <f t="shared" si="174"/>
        <v/>
      </c>
      <c r="BO40" s="309" t="str">
        <f>IF(details!AM40="","",details!AM40)</f>
        <v/>
      </c>
      <c r="BP40" s="309" t="str">
        <f>IF(details!AN40="","",details!AN40)</f>
        <v/>
      </c>
      <c r="BQ40" s="116" t="str">
        <f t="shared" si="175"/>
        <v/>
      </c>
      <c r="BR40" s="117" t="str">
        <f t="shared" si="50"/>
        <v/>
      </c>
      <c r="BS40" s="309" t="str">
        <f>IF(details!AO40="","",details!AO40)</f>
        <v/>
      </c>
      <c r="BT40" s="309" t="str">
        <f>IF(details!AP40="","",details!AP40)</f>
        <v/>
      </c>
      <c r="BU40" s="312" t="str">
        <f t="shared" si="176"/>
        <v/>
      </c>
      <c r="BV40" s="114" t="str">
        <f t="shared" si="177"/>
        <v/>
      </c>
      <c r="BW40" s="118" t="str">
        <f t="shared" si="178"/>
        <v/>
      </c>
      <c r="BX40" s="313" t="str">
        <f t="shared" si="179"/>
        <v/>
      </c>
      <c r="BY40" s="119" t="str">
        <f t="shared" si="2"/>
        <v/>
      </c>
      <c r="BZ40" s="119">
        <f t="shared" si="180"/>
        <v>0</v>
      </c>
      <c r="CA40" s="309" t="str">
        <f>IF(details!AQ40="","",details!AQ40)</f>
        <v/>
      </c>
      <c r="CB40" s="309" t="str">
        <f>IF(details!AR40="","",details!AR40)</f>
        <v/>
      </c>
      <c r="CC40" s="309" t="str">
        <f t="shared" si="181"/>
        <v/>
      </c>
      <c r="CD40" s="309" t="str">
        <f>IF(details!AS40="","",details!AS40)</f>
        <v/>
      </c>
      <c r="CE40" s="309" t="str">
        <f>IF(details!AT40="","",details!AT40)</f>
        <v/>
      </c>
      <c r="CF40" s="309" t="str">
        <f t="shared" si="182"/>
        <v/>
      </c>
      <c r="CG40" s="309" t="str">
        <f>IF(details!AU40="","",details!AU40)</f>
        <v/>
      </c>
      <c r="CH40" s="309" t="str">
        <f>IF(details!AV40="","",details!AV40)</f>
        <v/>
      </c>
      <c r="CI40" s="309" t="str">
        <f t="shared" si="183"/>
        <v/>
      </c>
      <c r="CJ40" s="116" t="str">
        <f t="shared" si="184"/>
        <v/>
      </c>
      <c r="CK40" s="309" t="str">
        <f>IF(details!AW40="","",details!AW40)</f>
        <v/>
      </c>
      <c r="CL40" s="309" t="str">
        <f>IF(details!AX40="","",details!AX40)</f>
        <v/>
      </c>
      <c r="CM40" s="116" t="str">
        <f t="shared" si="185"/>
        <v/>
      </c>
      <c r="CN40" s="117" t="str">
        <f t="shared" si="61"/>
        <v/>
      </c>
      <c r="CO40" s="309" t="str">
        <f>IF(details!AY40="","",details!AY40)</f>
        <v/>
      </c>
      <c r="CP40" s="309" t="str">
        <f>IF(details!AZ40="","",details!AZ40)</f>
        <v/>
      </c>
      <c r="CQ40" s="312" t="str">
        <f t="shared" si="186"/>
        <v/>
      </c>
      <c r="CR40" s="114" t="str">
        <f t="shared" si="187"/>
        <v/>
      </c>
      <c r="CS40" s="118" t="str">
        <f t="shared" si="188"/>
        <v/>
      </c>
      <c r="CT40" s="313" t="str">
        <f t="shared" si="189"/>
        <v/>
      </c>
      <c r="CU40" s="119" t="str">
        <f t="shared" si="3"/>
        <v/>
      </c>
      <c r="CV40" s="119">
        <f t="shared" si="190"/>
        <v>0</v>
      </c>
      <c r="CW40" s="309" t="str">
        <f>IF(details!BA40="","",details!BA40)</f>
        <v/>
      </c>
      <c r="CX40" s="309" t="str">
        <f>IF(details!BB40="","",details!BB40)</f>
        <v/>
      </c>
      <c r="CY40" s="309" t="str">
        <f t="shared" si="191"/>
        <v/>
      </c>
      <c r="CZ40" s="309" t="str">
        <f>IF(details!BC40="","",details!BC40)</f>
        <v/>
      </c>
      <c r="DA40" s="309" t="str">
        <f>IF(details!BD40="","",details!BD40)</f>
        <v/>
      </c>
      <c r="DB40" s="309" t="str">
        <f t="shared" si="192"/>
        <v/>
      </c>
      <c r="DC40" s="309" t="str">
        <f>IF(details!BE40="","",details!BE40)</f>
        <v/>
      </c>
      <c r="DD40" s="309" t="str">
        <f>IF(details!BF40="","",details!BF40)</f>
        <v/>
      </c>
      <c r="DE40" s="309" t="str">
        <f t="shared" si="193"/>
        <v/>
      </c>
      <c r="DF40" s="116" t="str">
        <f t="shared" si="194"/>
        <v/>
      </c>
      <c r="DG40" s="309" t="str">
        <f>IF(details!BG40="","",details!BG40)</f>
        <v/>
      </c>
      <c r="DH40" s="309" t="str">
        <f>IF(details!BH40="","",details!BH40)</f>
        <v/>
      </c>
      <c r="DI40" s="116" t="str">
        <f t="shared" si="195"/>
        <v/>
      </c>
      <c r="DJ40" s="117" t="str">
        <f t="shared" si="72"/>
        <v/>
      </c>
      <c r="DK40" s="309" t="str">
        <f>IF(details!BI40="","",details!BI40)</f>
        <v/>
      </c>
      <c r="DL40" s="309" t="str">
        <f>IF(details!BJ40="","",details!BJ40)</f>
        <v/>
      </c>
      <c r="DM40" s="312" t="str">
        <f t="shared" si="196"/>
        <v/>
      </c>
      <c r="DN40" s="114" t="str">
        <f t="shared" si="197"/>
        <v/>
      </c>
      <c r="DO40" s="118" t="str">
        <f t="shared" si="198"/>
        <v/>
      </c>
      <c r="DP40" s="313" t="str">
        <f t="shared" si="199"/>
        <v/>
      </c>
      <c r="DQ40" s="119" t="str">
        <f t="shared" si="4"/>
        <v/>
      </c>
      <c r="DR40" s="119">
        <f t="shared" si="200"/>
        <v>0</v>
      </c>
      <c r="DS40" s="309" t="str">
        <f>IF(details!BK40="","",details!BK40)</f>
        <v/>
      </c>
      <c r="DT40" s="309" t="str">
        <f>IF(details!BL40="","",details!BL40)</f>
        <v/>
      </c>
      <c r="DU40" s="309" t="str">
        <f t="shared" si="201"/>
        <v/>
      </c>
      <c r="DV40" s="309" t="str">
        <f>IF(details!BM40="","",details!BM40)</f>
        <v/>
      </c>
      <c r="DW40" s="309" t="str">
        <f>IF(details!BN40="","",details!BN40)</f>
        <v/>
      </c>
      <c r="DX40" s="309" t="str">
        <f t="shared" si="202"/>
        <v/>
      </c>
      <c r="DY40" s="309" t="str">
        <f>IF(details!BO40="","",details!BO40)</f>
        <v/>
      </c>
      <c r="DZ40" s="309" t="str">
        <f>IF(details!BP40="","",details!BP40)</f>
        <v/>
      </c>
      <c r="EA40" s="309" t="str">
        <f t="shared" si="203"/>
        <v/>
      </c>
      <c r="EB40" s="116" t="str">
        <f t="shared" si="204"/>
        <v/>
      </c>
      <c r="EC40" s="309" t="str">
        <f>IF(details!BQ40="","",details!BQ40)</f>
        <v/>
      </c>
      <c r="ED40" s="309" t="str">
        <f>IF(details!BR40="","",details!BR40)</f>
        <v/>
      </c>
      <c r="EE40" s="116" t="str">
        <f t="shared" si="205"/>
        <v/>
      </c>
      <c r="EF40" s="117" t="str">
        <f t="shared" si="83"/>
        <v/>
      </c>
      <c r="EG40" s="309" t="str">
        <f>IF(details!BS40="","",details!BS40)</f>
        <v/>
      </c>
      <c r="EH40" s="309" t="str">
        <f>IF(details!BT40="","",details!BT40)</f>
        <v/>
      </c>
      <c r="EI40" s="312" t="str">
        <f t="shared" si="206"/>
        <v/>
      </c>
      <c r="EJ40" s="114" t="str">
        <f t="shared" si="207"/>
        <v/>
      </c>
      <c r="EK40" s="118" t="str">
        <f t="shared" si="208"/>
        <v/>
      </c>
      <c r="EL40" s="313" t="str">
        <f t="shared" si="209"/>
        <v/>
      </c>
      <c r="EM40" s="119" t="str">
        <f t="shared" si="5"/>
        <v/>
      </c>
      <c r="EN40" s="119">
        <f t="shared" si="210"/>
        <v>0</v>
      </c>
      <c r="EO40" s="309" t="str">
        <f>IF(details!BU40="","",details!BU40)</f>
        <v/>
      </c>
      <c r="EP40" s="309" t="str">
        <f>IF(details!BV40="","",details!BV40)</f>
        <v/>
      </c>
      <c r="EQ40" s="309" t="str">
        <f>IF(details!BW40="","",details!BW40)</f>
        <v/>
      </c>
      <c r="ER40" s="309" t="str">
        <f>IF(details!BX40="","",details!BX40)</f>
        <v/>
      </c>
      <c r="ES40" s="309" t="str">
        <f>IF(details!BY40="","",details!BY40)</f>
        <v/>
      </c>
      <c r="ET40" s="313" t="str">
        <f t="shared" si="89"/>
        <v/>
      </c>
      <c r="EU40" s="313" t="str">
        <f t="shared" si="90"/>
        <v/>
      </c>
      <c r="EV40" s="313" t="str">
        <f t="shared" si="211"/>
        <v/>
      </c>
      <c r="EW40" s="119" t="str">
        <f t="shared" si="7"/>
        <v/>
      </c>
      <c r="EX40" s="119">
        <f t="shared" si="212"/>
        <v>0</v>
      </c>
      <c r="EY40" s="309" t="str">
        <f>IF(details!BZ40="","",details!BZ40)</f>
        <v/>
      </c>
      <c r="EZ40" s="309" t="str">
        <f>IF(details!CA40="","",details!CA40)</f>
        <v/>
      </c>
      <c r="FA40" s="309" t="str">
        <f>IF(details!CB40="","",details!CB40)</f>
        <v/>
      </c>
      <c r="FB40" s="309" t="str">
        <f>IF(details!CC40="","",details!CC40)</f>
        <v/>
      </c>
      <c r="FC40" s="309" t="str">
        <f>IF(details!CD40="","",details!CD40)</f>
        <v/>
      </c>
      <c r="FD40" s="313" t="str">
        <f t="shared" si="93"/>
        <v/>
      </c>
      <c r="FE40" s="313" t="str">
        <f t="shared" si="94"/>
        <v/>
      </c>
      <c r="FF40" s="313" t="str">
        <f t="shared" si="213"/>
        <v/>
      </c>
      <c r="FG40" s="119" t="str">
        <f t="shared" si="10"/>
        <v/>
      </c>
      <c r="FH40" s="119">
        <f t="shared" si="214"/>
        <v>0</v>
      </c>
      <c r="FI40" s="309" t="str">
        <f>IF(details!CE40="","",details!CE40)</f>
        <v/>
      </c>
      <c r="FJ40" s="309" t="str">
        <f>IF(details!CF40="","",details!CF40)</f>
        <v/>
      </c>
      <c r="FK40" s="309" t="str">
        <f>IF(details!CG40="","",details!CG40)</f>
        <v/>
      </c>
      <c r="FL40" s="309" t="str">
        <f>IF(details!CH40="","",details!CH40)</f>
        <v/>
      </c>
      <c r="FM40" s="309" t="str">
        <f>IF(details!CI40="","",details!CI40)</f>
        <v/>
      </c>
      <c r="FN40" s="313" t="str">
        <f t="shared" si="97"/>
        <v/>
      </c>
      <c r="FO40" s="313" t="str">
        <f t="shared" si="98"/>
        <v/>
      </c>
      <c r="FP40" s="313" t="str">
        <f t="shared" si="215"/>
        <v/>
      </c>
      <c r="FQ40" s="119" t="str">
        <f t="shared" si="13"/>
        <v/>
      </c>
      <c r="FR40" s="270">
        <f t="shared" si="216"/>
        <v>0</v>
      </c>
      <c r="FS40" s="277" t="str">
        <f t="shared" si="217"/>
        <v/>
      </c>
      <c r="FT40" s="306" t="str">
        <f t="shared" si="218"/>
        <v/>
      </c>
      <c r="FU40" s="306" t="str">
        <f t="shared" si="219"/>
        <v/>
      </c>
      <c r="FV40" s="306" t="str">
        <f t="shared" si="220"/>
        <v/>
      </c>
      <c r="FW40" s="306" t="str">
        <f t="shared" si="221"/>
        <v/>
      </c>
      <c r="FX40" s="306" t="str">
        <f t="shared" si="222"/>
        <v/>
      </c>
      <c r="FY40" s="306" t="str">
        <f t="shared" si="223"/>
        <v/>
      </c>
      <c r="FZ40" s="120" t="str">
        <f t="shared" si="224"/>
        <v/>
      </c>
      <c r="GA40" s="120" t="str">
        <f t="shared" si="225"/>
        <v/>
      </c>
      <c r="GB40" s="306" t="str">
        <f t="shared" si="110"/>
        <v/>
      </c>
      <c r="GC40" s="306" t="str">
        <f t="shared" si="226"/>
        <v/>
      </c>
      <c r="GD40" s="306" t="str">
        <f t="shared" si="227"/>
        <v/>
      </c>
      <c r="GE40" s="306" t="str">
        <f t="shared" si="228"/>
        <v/>
      </c>
      <c r="GF40" s="306" t="str">
        <f t="shared" si="229"/>
        <v/>
      </c>
      <c r="GG40" s="306" t="str">
        <f t="shared" si="230"/>
        <v/>
      </c>
      <c r="GH40" s="306" t="str">
        <f t="shared" si="231"/>
        <v/>
      </c>
      <c r="GI40" s="306" t="str">
        <f t="shared" si="232"/>
        <v/>
      </c>
      <c r="GJ40" s="306" t="str">
        <f t="shared" si="233"/>
        <v/>
      </c>
      <c r="GK40" s="306" t="str">
        <f t="shared" si="234"/>
        <v/>
      </c>
      <c r="GL40" s="306" t="str">
        <f t="shared" si="235"/>
        <v/>
      </c>
      <c r="GM40" s="306" t="str">
        <f t="shared" si="236"/>
        <v/>
      </c>
      <c r="GN40" s="306" t="str">
        <f t="shared" si="237"/>
        <v/>
      </c>
      <c r="GO40" s="306" t="str">
        <f t="shared" si="238"/>
        <v/>
      </c>
      <c r="GP40" s="306" t="str">
        <f t="shared" si="239"/>
        <v/>
      </c>
      <c r="GQ40" s="306" t="str">
        <f t="shared" si="240"/>
        <v/>
      </c>
      <c r="GR40" s="306" t="str">
        <f t="shared" si="241"/>
        <v/>
      </c>
      <c r="GS40" s="121" t="str">
        <f t="shared" si="242"/>
        <v/>
      </c>
      <c r="GT40" s="121" t="str">
        <f t="shared" si="243"/>
        <v/>
      </c>
      <c r="GU40" s="121" t="str">
        <f t="shared" si="244"/>
        <v/>
      </c>
      <c r="GV40" s="121" t="str">
        <f t="shared" si="245"/>
        <v/>
      </c>
      <c r="GW40" s="121" t="str">
        <f t="shared" si="246"/>
        <v/>
      </c>
      <c r="GX40" s="121" t="str">
        <f t="shared" si="247"/>
        <v/>
      </c>
      <c r="GY40" s="269">
        <f t="shared" si="248"/>
        <v>0</v>
      </c>
      <c r="GZ40" s="269">
        <f t="shared" si="249"/>
        <v>0</v>
      </c>
      <c r="HA40" s="269">
        <f t="shared" si="250"/>
        <v>32</v>
      </c>
      <c r="HB40" s="269">
        <f t="shared" si="251"/>
        <v>0</v>
      </c>
      <c r="HC40" s="310" t="str">
        <f t="shared" si="257"/>
        <v/>
      </c>
      <c r="HD40" s="278" t="str">
        <f t="shared" si="252"/>
        <v/>
      </c>
      <c r="HE40" s="278" t="str">
        <f t="shared" si="253"/>
        <v/>
      </c>
      <c r="HF40" s="279" t="str">
        <f t="shared" si="254"/>
        <v/>
      </c>
      <c r="HG40" s="297" t="str">
        <f t="shared" si="255"/>
        <v/>
      </c>
      <c r="HH40" s="298" t="str">
        <f t="shared" si="141"/>
        <v/>
      </c>
      <c r="HI40" s="114" t="str">
        <f t="shared" si="142"/>
        <v/>
      </c>
      <c r="HJ40" s="274" t="str">
        <f>details!EH40</f>
        <v/>
      </c>
      <c r="HK40" s="195" t="str">
        <f>details!EI40</f>
        <v/>
      </c>
      <c r="HL40" s="304" t="str">
        <f t="shared" si="256"/>
        <v/>
      </c>
      <c r="HM40" s="201" t="str">
        <f>IF(details!CJ40="","",details!CJ40)</f>
        <v/>
      </c>
    </row>
    <row r="41" spans="1:221" s="20" customFormat="1" ht="14.1" customHeight="1">
      <c r="A41" s="199">
        <f>IF(details!A41="","",details!A41)</f>
        <v>35</v>
      </c>
      <c r="B41" s="309" t="str">
        <f>IF(details!B41="","",details!B41)</f>
        <v/>
      </c>
      <c r="C41" s="309" t="str">
        <f>IF(details!C41="","",details!C41)</f>
        <v/>
      </c>
      <c r="D41" s="114" t="str">
        <f>IF(details!D41="","",details!D41)</f>
        <v/>
      </c>
      <c r="E41" s="114" t="str">
        <f>IF(details!E41="","",details!E41)</f>
        <v/>
      </c>
      <c r="F41" s="309" t="str">
        <f>IF(details!F41="","",details!F41)</f>
        <v/>
      </c>
      <c r="G41" s="509" t="str">
        <f>IF(details!G41="","",details!G41)</f>
        <v/>
      </c>
      <c r="H41" s="188" t="str">
        <f>IF(details!CK41="","",details!CK41)</f>
        <v/>
      </c>
      <c r="I41" s="115" t="str">
        <f>IF(details!I41="","",details!I41)</f>
        <v/>
      </c>
      <c r="J41" s="115" t="str">
        <f>IF(details!J41="","",details!J41)</f>
        <v/>
      </c>
      <c r="K41" s="115" t="str">
        <f>IF(details!K41="","",details!K41)</f>
        <v/>
      </c>
      <c r="L41" s="309" t="str">
        <f>IF(details!L41="","",details!L41)</f>
        <v/>
      </c>
      <c r="M41" s="309" t="str">
        <f>IF(details!M41="","",details!M41)</f>
        <v/>
      </c>
      <c r="N41" s="309" t="str">
        <f t="shared" si="151"/>
        <v/>
      </c>
      <c r="O41" s="309" t="str">
        <f>IF(details!N41="","",details!N41)</f>
        <v/>
      </c>
      <c r="P41" s="309" t="str">
        <f>IF(details!O41="","",details!O41)</f>
        <v/>
      </c>
      <c r="Q41" s="309" t="str">
        <f t="shared" si="152"/>
        <v/>
      </c>
      <c r="R41" s="309" t="str">
        <f>IF(details!P41="","",details!P41)</f>
        <v/>
      </c>
      <c r="S41" s="309" t="str">
        <f>IF(details!Q41="","",details!Q41)</f>
        <v/>
      </c>
      <c r="T41" s="309" t="str">
        <f t="shared" si="153"/>
        <v/>
      </c>
      <c r="U41" s="116" t="str">
        <f t="shared" si="154"/>
        <v/>
      </c>
      <c r="V41" s="309" t="str">
        <f>IF(details!R41="","",details!R41)</f>
        <v/>
      </c>
      <c r="W41" s="309" t="str">
        <f>IF(details!S41="","",details!S41)</f>
        <v/>
      </c>
      <c r="X41" s="116" t="str">
        <f t="shared" si="155"/>
        <v/>
      </c>
      <c r="Y41" s="117" t="str">
        <f t="shared" si="28"/>
        <v/>
      </c>
      <c r="Z41" s="309" t="str">
        <f>IF(details!T41="","",details!T41)</f>
        <v/>
      </c>
      <c r="AA41" s="309" t="str">
        <f>IF(details!U41="","",details!U41)</f>
        <v/>
      </c>
      <c r="AB41" s="312" t="str">
        <f t="shared" si="156"/>
        <v/>
      </c>
      <c r="AC41" s="114" t="str">
        <f t="shared" si="157"/>
        <v/>
      </c>
      <c r="AD41" s="118" t="str">
        <f t="shared" si="158"/>
        <v/>
      </c>
      <c r="AE41" s="313" t="str">
        <f t="shared" si="159"/>
        <v/>
      </c>
      <c r="AF41" s="119" t="str">
        <f t="shared" si="0"/>
        <v/>
      </c>
      <c r="AG41" s="119">
        <f t="shared" si="160"/>
        <v>0</v>
      </c>
      <c r="AH41" s="309" t="str">
        <f>IF(details!V41="","",details!V41)</f>
        <v/>
      </c>
      <c r="AI41" s="309" t="str">
        <f>IF(details!W41="","",details!W41)</f>
        <v/>
      </c>
      <c r="AJ41" s="309" t="str">
        <f t="shared" si="161"/>
        <v/>
      </c>
      <c r="AK41" s="309" t="str">
        <f>IF(details!X41="","",details!X41)</f>
        <v/>
      </c>
      <c r="AL41" s="309" t="str">
        <f>IF(details!Y41="","",details!Y41)</f>
        <v/>
      </c>
      <c r="AM41" s="309" t="str">
        <f t="shared" si="162"/>
        <v/>
      </c>
      <c r="AN41" s="309" t="str">
        <f>IF(details!Z41="","",details!Z41)</f>
        <v/>
      </c>
      <c r="AO41" s="309" t="str">
        <f>IF(details!AA41="","",details!AA41)</f>
        <v/>
      </c>
      <c r="AP41" s="309" t="str">
        <f t="shared" si="163"/>
        <v/>
      </c>
      <c r="AQ41" s="116" t="str">
        <f t="shared" si="164"/>
        <v/>
      </c>
      <c r="AR41" s="309" t="str">
        <f>IF(details!AB41="","",details!AB41)</f>
        <v/>
      </c>
      <c r="AS41" s="309" t="str">
        <f>IF(details!AC41="","",details!AC41)</f>
        <v/>
      </c>
      <c r="AT41" s="116" t="str">
        <f t="shared" si="165"/>
        <v/>
      </c>
      <c r="AU41" s="117" t="str">
        <f t="shared" si="39"/>
        <v/>
      </c>
      <c r="AV41" s="309" t="str">
        <f>IF(details!AD41="","",details!AD41)</f>
        <v/>
      </c>
      <c r="AW41" s="309" t="str">
        <f>IF(details!AE41="","",details!AE41)</f>
        <v/>
      </c>
      <c r="AX41" s="312" t="str">
        <f t="shared" si="166"/>
        <v/>
      </c>
      <c r="AY41" s="114" t="str">
        <f t="shared" si="167"/>
        <v/>
      </c>
      <c r="AZ41" s="118" t="str">
        <f t="shared" si="168"/>
        <v/>
      </c>
      <c r="BA41" s="313" t="str">
        <f t="shared" si="169"/>
        <v/>
      </c>
      <c r="BB41" s="119" t="str">
        <f t="shared" si="1"/>
        <v/>
      </c>
      <c r="BC41" s="119">
        <f t="shared" si="170"/>
        <v>0</v>
      </c>
      <c r="BD41" s="101" t="str">
        <f>IF(D41="","",details!AF41)</f>
        <v/>
      </c>
      <c r="BE41" s="309" t="str">
        <f>IF(details!AG41="","",details!AG41)</f>
        <v/>
      </c>
      <c r="BF41" s="309" t="str">
        <f>IF(details!AH41="","",details!AH41)</f>
        <v/>
      </c>
      <c r="BG41" s="309" t="str">
        <f t="shared" si="171"/>
        <v/>
      </c>
      <c r="BH41" s="309" t="str">
        <f>IF(details!AI41="","",details!AI41)</f>
        <v/>
      </c>
      <c r="BI41" s="309" t="str">
        <f>IF(details!AJ41="","",details!AJ41)</f>
        <v/>
      </c>
      <c r="BJ41" s="309" t="str">
        <f t="shared" si="172"/>
        <v/>
      </c>
      <c r="BK41" s="309" t="str">
        <f>IF(details!AK41="","",details!AK41)</f>
        <v/>
      </c>
      <c r="BL41" s="309" t="str">
        <f>IF(details!AL41="","",details!AL41)</f>
        <v/>
      </c>
      <c r="BM41" s="309" t="str">
        <f t="shared" si="173"/>
        <v/>
      </c>
      <c r="BN41" s="116" t="str">
        <f t="shared" si="174"/>
        <v/>
      </c>
      <c r="BO41" s="309" t="str">
        <f>IF(details!AM41="","",details!AM41)</f>
        <v/>
      </c>
      <c r="BP41" s="309" t="str">
        <f>IF(details!AN41="","",details!AN41)</f>
        <v/>
      </c>
      <c r="BQ41" s="116" t="str">
        <f t="shared" si="175"/>
        <v/>
      </c>
      <c r="BR41" s="117" t="str">
        <f t="shared" si="50"/>
        <v/>
      </c>
      <c r="BS41" s="309" t="str">
        <f>IF(details!AO41="","",details!AO41)</f>
        <v/>
      </c>
      <c r="BT41" s="309" t="str">
        <f>IF(details!AP41="","",details!AP41)</f>
        <v/>
      </c>
      <c r="BU41" s="312" t="str">
        <f t="shared" si="176"/>
        <v/>
      </c>
      <c r="BV41" s="114" t="str">
        <f t="shared" si="177"/>
        <v/>
      </c>
      <c r="BW41" s="118" t="str">
        <f t="shared" si="178"/>
        <v/>
      </c>
      <c r="BX41" s="313" t="str">
        <f t="shared" si="179"/>
        <v/>
      </c>
      <c r="BY41" s="119" t="str">
        <f t="shared" si="2"/>
        <v/>
      </c>
      <c r="BZ41" s="119">
        <f t="shared" si="180"/>
        <v>0</v>
      </c>
      <c r="CA41" s="309" t="str">
        <f>IF(details!AQ41="","",details!AQ41)</f>
        <v/>
      </c>
      <c r="CB41" s="309" t="str">
        <f>IF(details!AR41="","",details!AR41)</f>
        <v/>
      </c>
      <c r="CC41" s="309" t="str">
        <f t="shared" si="181"/>
        <v/>
      </c>
      <c r="CD41" s="309" t="str">
        <f>IF(details!AS41="","",details!AS41)</f>
        <v/>
      </c>
      <c r="CE41" s="309" t="str">
        <f>IF(details!AT41="","",details!AT41)</f>
        <v/>
      </c>
      <c r="CF41" s="309" t="str">
        <f t="shared" si="182"/>
        <v/>
      </c>
      <c r="CG41" s="309" t="str">
        <f>IF(details!AU41="","",details!AU41)</f>
        <v/>
      </c>
      <c r="CH41" s="309" t="str">
        <f>IF(details!AV41="","",details!AV41)</f>
        <v/>
      </c>
      <c r="CI41" s="309" t="str">
        <f t="shared" si="183"/>
        <v/>
      </c>
      <c r="CJ41" s="116" t="str">
        <f t="shared" si="184"/>
        <v/>
      </c>
      <c r="CK41" s="309" t="str">
        <f>IF(details!AW41="","",details!AW41)</f>
        <v/>
      </c>
      <c r="CL41" s="309" t="str">
        <f>IF(details!AX41="","",details!AX41)</f>
        <v/>
      </c>
      <c r="CM41" s="116" t="str">
        <f t="shared" si="185"/>
        <v/>
      </c>
      <c r="CN41" s="117" t="str">
        <f t="shared" si="61"/>
        <v/>
      </c>
      <c r="CO41" s="309" t="str">
        <f>IF(details!AY41="","",details!AY41)</f>
        <v/>
      </c>
      <c r="CP41" s="309" t="str">
        <f>IF(details!AZ41="","",details!AZ41)</f>
        <v/>
      </c>
      <c r="CQ41" s="312" t="str">
        <f t="shared" si="186"/>
        <v/>
      </c>
      <c r="CR41" s="114" t="str">
        <f t="shared" si="187"/>
        <v/>
      </c>
      <c r="CS41" s="118" t="str">
        <f t="shared" si="188"/>
        <v/>
      </c>
      <c r="CT41" s="313" t="str">
        <f t="shared" si="189"/>
        <v/>
      </c>
      <c r="CU41" s="119" t="str">
        <f t="shared" si="3"/>
        <v/>
      </c>
      <c r="CV41" s="119">
        <f t="shared" si="190"/>
        <v>0</v>
      </c>
      <c r="CW41" s="309" t="str">
        <f>IF(details!BA41="","",details!BA41)</f>
        <v/>
      </c>
      <c r="CX41" s="309" t="str">
        <f>IF(details!BB41="","",details!BB41)</f>
        <v/>
      </c>
      <c r="CY41" s="309" t="str">
        <f t="shared" si="191"/>
        <v/>
      </c>
      <c r="CZ41" s="309" t="str">
        <f>IF(details!BC41="","",details!BC41)</f>
        <v/>
      </c>
      <c r="DA41" s="309" t="str">
        <f>IF(details!BD41="","",details!BD41)</f>
        <v/>
      </c>
      <c r="DB41" s="309" t="str">
        <f t="shared" si="192"/>
        <v/>
      </c>
      <c r="DC41" s="309" t="str">
        <f>IF(details!BE41="","",details!BE41)</f>
        <v/>
      </c>
      <c r="DD41" s="309" t="str">
        <f>IF(details!BF41="","",details!BF41)</f>
        <v/>
      </c>
      <c r="DE41" s="309" t="str">
        <f t="shared" si="193"/>
        <v/>
      </c>
      <c r="DF41" s="116" t="str">
        <f t="shared" si="194"/>
        <v/>
      </c>
      <c r="DG41" s="309" t="str">
        <f>IF(details!BG41="","",details!BG41)</f>
        <v/>
      </c>
      <c r="DH41" s="309" t="str">
        <f>IF(details!BH41="","",details!BH41)</f>
        <v/>
      </c>
      <c r="DI41" s="116" t="str">
        <f t="shared" si="195"/>
        <v/>
      </c>
      <c r="DJ41" s="117" t="str">
        <f t="shared" si="72"/>
        <v/>
      </c>
      <c r="DK41" s="309" t="str">
        <f>IF(details!BI41="","",details!BI41)</f>
        <v/>
      </c>
      <c r="DL41" s="309" t="str">
        <f>IF(details!BJ41="","",details!BJ41)</f>
        <v/>
      </c>
      <c r="DM41" s="312" t="str">
        <f t="shared" si="196"/>
        <v/>
      </c>
      <c r="DN41" s="114" t="str">
        <f t="shared" si="197"/>
        <v/>
      </c>
      <c r="DO41" s="118" t="str">
        <f t="shared" si="198"/>
        <v/>
      </c>
      <c r="DP41" s="313" t="str">
        <f t="shared" si="199"/>
        <v/>
      </c>
      <c r="DQ41" s="119" t="str">
        <f t="shared" si="4"/>
        <v/>
      </c>
      <c r="DR41" s="119">
        <f t="shared" si="200"/>
        <v>0</v>
      </c>
      <c r="DS41" s="309" t="str">
        <f>IF(details!BK41="","",details!BK41)</f>
        <v/>
      </c>
      <c r="DT41" s="309" t="str">
        <f>IF(details!BL41="","",details!BL41)</f>
        <v/>
      </c>
      <c r="DU41" s="309" t="str">
        <f t="shared" si="201"/>
        <v/>
      </c>
      <c r="DV41" s="309" t="str">
        <f>IF(details!BM41="","",details!BM41)</f>
        <v/>
      </c>
      <c r="DW41" s="309" t="str">
        <f>IF(details!BN41="","",details!BN41)</f>
        <v/>
      </c>
      <c r="DX41" s="309" t="str">
        <f t="shared" si="202"/>
        <v/>
      </c>
      <c r="DY41" s="309" t="str">
        <f>IF(details!BO41="","",details!BO41)</f>
        <v/>
      </c>
      <c r="DZ41" s="309" t="str">
        <f>IF(details!BP41="","",details!BP41)</f>
        <v/>
      </c>
      <c r="EA41" s="309" t="str">
        <f t="shared" si="203"/>
        <v/>
      </c>
      <c r="EB41" s="116" t="str">
        <f t="shared" si="204"/>
        <v/>
      </c>
      <c r="EC41" s="309" t="str">
        <f>IF(details!BQ41="","",details!BQ41)</f>
        <v/>
      </c>
      <c r="ED41" s="309" t="str">
        <f>IF(details!BR41="","",details!BR41)</f>
        <v/>
      </c>
      <c r="EE41" s="116" t="str">
        <f t="shared" si="205"/>
        <v/>
      </c>
      <c r="EF41" s="117" t="str">
        <f t="shared" si="83"/>
        <v/>
      </c>
      <c r="EG41" s="309" t="str">
        <f>IF(details!BS41="","",details!BS41)</f>
        <v/>
      </c>
      <c r="EH41" s="309" t="str">
        <f>IF(details!BT41="","",details!BT41)</f>
        <v/>
      </c>
      <c r="EI41" s="312" t="str">
        <f t="shared" si="206"/>
        <v/>
      </c>
      <c r="EJ41" s="114" t="str">
        <f t="shared" si="207"/>
        <v/>
      </c>
      <c r="EK41" s="118" t="str">
        <f t="shared" si="208"/>
        <v/>
      </c>
      <c r="EL41" s="313" t="str">
        <f t="shared" si="209"/>
        <v/>
      </c>
      <c r="EM41" s="119" t="str">
        <f t="shared" si="5"/>
        <v/>
      </c>
      <c r="EN41" s="119">
        <f t="shared" si="210"/>
        <v>0</v>
      </c>
      <c r="EO41" s="309" t="str">
        <f>IF(details!BU41="","",details!BU41)</f>
        <v/>
      </c>
      <c r="EP41" s="309" t="str">
        <f>IF(details!BV41="","",details!BV41)</f>
        <v/>
      </c>
      <c r="EQ41" s="309" t="str">
        <f>IF(details!BW41="","",details!BW41)</f>
        <v/>
      </c>
      <c r="ER41" s="309" t="str">
        <f>IF(details!BX41="","",details!BX41)</f>
        <v/>
      </c>
      <c r="ES41" s="309" t="str">
        <f>IF(details!BY41="","",details!BY41)</f>
        <v/>
      </c>
      <c r="ET41" s="313" t="str">
        <f t="shared" si="89"/>
        <v/>
      </c>
      <c r="EU41" s="313" t="str">
        <f t="shared" si="90"/>
        <v/>
      </c>
      <c r="EV41" s="313" t="str">
        <f t="shared" si="211"/>
        <v/>
      </c>
      <c r="EW41" s="119" t="str">
        <f t="shared" si="7"/>
        <v/>
      </c>
      <c r="EX41" s="119">
        <f t="shared" si="212"/>
        <v>0</v>
      </c>
      <c r="EY41" s="309" t="str">
        <f>IF(details!BZ41="","",details!BZ41)</f>
        <v/>
      </c>
      <c r="EZ41" s="309" t="str">
        <f>IF(details!CA41="","",details!CA41)</f>
        <v/>
      </c>
      <c r="FA41" s="309" t="str">
        <f>IF(details!CB41="","",details!CB41)</f>
        <v/>
      </c>
      <c r="FB41" s="309" t="str">
        <f>IF(details!CC41="","",details!CC41)</f>
        <v/>
      </c>
      <c r="FC41" s="309" t="str">
        <f>IF(details!CD41="","",details!CD41)</f>
        <v/>
      </c>
      <c r="FD41" s="313" t="str">
        <f t="shared" si="93"/>
        <v/>
      </c>
      <c r="FE41" s="313" t="str">
        <f t="shared" si="94"/>
        <v/>
      </c>
      <c r="FF41" s="313" t="str">
        <f t="shared" si="213"/>
        <v/>
      </c>
      <c r="FG41" s="119" t="str">
        <f t="shared" si="10"/>
        <v/>
      </c>
      <c r="FH41" s="119">
        <f t="shared" si="214"/>
        <v>0</v>
      </c>
      <c r="FI41" s="309" t="str">
        <f>IF(details!CE41="","",details!CE41)</f>
        <v/>
      </c>
      <c r="FJ41" s="309" t="str">
        <f>IF(details!CF41="","",details!CF41)</f>
        <v/>
      </c>
      <c r="FK41" s="309" t="str">
        <f>IF(details!CG41="","",details!CG41)</f>
        <v/>
      </c>
      <c r="FL41" s="309" t="str">
        <f>IF(details!CH41="","",details!CH41)</f>
        <v/>
      </c>
      <c r="FM41" s="309" t="str">
        <f>IF(details!CI41="","",details!CI41)</f>
        <v/>
      </c>
      <c r="FN41" s="313" t="str">
        <f t="shared" si="97"/>
        <v/>
      </c>
      <c r="FO41" s="313" t="str">
        <f t="shared" si="98"/>
        <v/>
      </c>
      <c r="FP41" s="313" t="str">
        <f t="shared" si="215"/>
        <v/>
      </c>
      <c r="FQ41" s="119" t="str">
        <f t="shared" si="13"/>
        <v/>
      </c>
      <c r="FR41" s="270">
        <f t="shared" si="216"/>
        <v>0</v>
      </c>
      <c r="FS41" s="277" t="str">
        <f t="shared" si="217"/>
        <v/>
      </c>
      <c r="FT41" s="306" t="str">
        <f t="shared" si="218"/>
        <v/>
      </c>
      <c r="FU41" s="306" t="str">
        <f t="shared" si="219"/>
        <v/>
      </c>
      <c r="FV41" s="306" t="str">
        <f t="shared" si="220"/>
        <v/>
      </c>
      <c r="FW41" s="306" t="str">
        <f t="shared" si="221"/>
        <v/>
      </c>
      <c r="FX41" s="306" t="str">
        <f t="shared" si="222"/>
        <v/>
      </c>
      <c r="FY41" s="306" t="str">
        <f t="shared" si="223"/>
        <v/>
      </c>
      <c r="FZ41" s="120" t="str">
        <f t="shared" si="224"/>
        <v/>
      </c>
      <c r="GA41" s="120" t="str">
        <f t="shared" si="225"/>
        <v/>
      </c>
      <c r="GB41" s="306" t="str">
        <f t="shared" si="110"/>
        <v/>
      </c>
      <c r="GC41" s="306" t="str">
        <f t="shared" si="226"/>
        <v/>
      </c>
      <c r="GD41" s="306" t="str">
        <f t="shared" si="227"/>
        <v/>
      </c>
      <c r="GE41" s="306" t="str">
        <f t="shared" si="228"/>
        <v/>
      </c>
      <c r="GF41" s="306" t="str">
        <f t="shared" si="229"/>
        <v/>
      </c>
      <c r="GG41" s="306" t="str">
        <f t="shared" si="230"/>
        <v/>
      </c>
      <c r="GH41" s="306" t="str">
        <f t="shared" si="231"/>
        <v/>
      </c>
      <c r="GI41" s="306" t="str">
        <f t="shared" si="232"/>
        <v/>
      </c>
      <c r="GJ41" s="306" t="str">
        <f t="shared" si="233"/>
        <v/>
      </c>
      <c r="GK41" s="306" t="str">
        <f t="shared" si="234"/>
        <v/>
      </c>
      <c r="GL41" s="306" t="str">
        <f t="shared" si="235"/>
        <v/>
      </c>
      <c r="GM41" s="306" t="str">
        <f t="shared" si="236"/>
        <v/>
      </c>
      <c r="GN41" s="306" t="str">
        <f t="shared" si="237"/>
        <v/>
      </c>
      <c r="GO41" s="306" t="str">
        <f t="shared" si="238"/>
        <v/>
      </c>
      <c r="GP41" s="306" t="str">
        <f t="shared" si="239"/>
        <v/>
      </c>
      <c r="GQ41" s="306" t="str">
        <f t="shared" si="240"/>
        <v/>
      </c>
      <c r="GR41" s="306" t="str">
        <f t="shared" si="241"/>
        <v/>
      </c>
      <c r="GS41" s="121" t="str">
        <f t="shared" si="242"/>
        <v/>
      </c>
      <c r="GT41" s="121" t="str">
        <f t="shared" si="243"/>
        <v/>
      </c>
      <c r="GU41" s="121" t="str">
        <f t="shared" si="244"/>
        <v/>
      </c>
      <c r="GV41" s="121" t="str">
        <f t="shared" si="245"/>
        <v/>
      </c>
      <c r="GW41" s="121" t="str">
        <f t="shared" si="246"/>
        <v/>
      </c>
      <c r="GX41" s="121" t="str">
        <f t="shared" si="247"/>
        <v/>
      </c>
      <c r="GY41" s="269">
        <f t="shared" si="248"/>
        <v>0</v>
      </c>
      <c r="GZ41" s="269">
        <f t="shared" si="249"/>
        <v>0</v>
      </c>
      <c r="HA41" s="269">
        <f t="shared" si="250"/>
        <v>32</v>
      </c>
      <c r="HB41" s="269">
        <f t="shared" si="251"/>
        <v>0</v>
      </c>
      <c r="HC41" s="310" t="str">
        <f t="shared" si="257"/>
        <v/>
      </c>
      <c r="HD41" s="278" t="str">
        <f t="shared" si="252"/>
        <v/>
      </c>
      <c r="HE41" s="278" t="str">
        <f t="shared" si="253"/>
        <v/>
      </c>
      <c r="HF41" s="279" t="str">
        <f t="shared" si="254"/>
        <v/>
      </c>
      <c r="HG41" s="297" t="str">
        <f t="shared" si="255"/>
        <v/>
      </c>
      <c r="HH41" s="298" t="str">
        <f t="shared" si="141"/>
        <v/>
      </c>
      <c r="HI41" s="114" t="str">
        <f t="shared" si="142"/>
        <v/>
      </c>
      <c r="HJ41" s="274" t="str">
        <f>details!EH41</f>
        <v/>
      </c>
      <c r="HK41" s="195" t="str">
        <f>details!EI41</f>
        <v/>
      </c>
      <c r="HL41" s="304" t="str">
        <f t="shared" si="256"/>
        <v/>
      </c>
      <c r="HM41" s="201" t="str">
        <f>IF(details!CJ41="","",details!CJ41)</f>
        <v/>
      </c>
    </row>
    <row r="42" spans="1:221" s="20" customFormat="1" ht="14.1" customHeight="1">
      <c r="A42" s="199">
        <f>IF(details!A42="","",details!A42)</f>
        <v>36</v>
      </c>
      <c r="B42" s="309" t="str">
        <f>IF(details!B42="","",details!B42)</f>
        <v/>
      </c>
      <c r="C42" s="309" t="str">
        <f>IF(details!C42="","",details!C42)</f>
        <v/>
      </c>
      <c r="D42" s="114" t="str">
        <f>IF(details!D42="","",details!D42)</f>
        <v/>
      </c>
      <c r="E42" s="114" t="str">
        <f>IF(details!E42="","",details!E42)</f>
        <v/>
      </c>
      <c r="F42" s="309" t="str">
        <f>IF(details!F42="","",details!F42)</f>
        <v/>
      </c>
      <c r="G42" s="509" t="str">
        <f>IF(details!G42="","",details!G42)</f>
        <v/>
      </c>
      <c r="H42" s="188" t="str">
        <f>IF(details!CK42="","",details!CK42)</f>
        <v/>
      </c>
      <c r="I42" s="115" t="str">
        <f>IF(details!I42="","",details!I42)</f>
        <v/>
      </c>
      <c r="J42" s="115" t="str">
        <f>IF(details!J42="","",details!J42)</f>
        <v/>
      </c>
      <c r="K42" s="115" t="str">
        <f>IF(details!K42="","",details!K42)</f>
        <v/>
      </c>
      <c r="L42" s="309" t="str">
        <f>IF(details!L42="","",details!L42)</f>
        <v/>
      </c>
      <c r="M42" s="309" t="str">
        <f>IF(details!M42="","",details!M42)</f>
        <v/>
      </c>
      <c r="N42" s="309" t="str">
        <f t="shared" si="151"/>
        <v/>
      </c>
      <c r="O42" s="309" t="str">
        <f>IF(details!N42="","",details!N42)</f>
        <v/>
      </c>
      <c r="P42" s="309" t="str">
        <f>IF(details!O42="","",details!O42)</f>
        <v/>
      </c>
      <c r="Q42" s="309" t="str">
        <f t="shared" si="152"/>
        <v/>
      </c>
      <c r="R42" s="309" t="str">
        <f>IF(details!P42="","",details!P42)</f>
        <v/>
      </c>
      <c r="S42" s="309" t="str">
        <f>IF(details!Q42="","",details!Q42)</f>
        <v/>
      </c>
      <c r="T42" s="309" t="str">
        <f t="shared" si="153"/>
        <v/>
      </c>
      <c r="U42" s="116" t="str">
        <f t="shared" si="154"/>
        <v/>
      </c>
      <c r="V42" s="309" t="str">
        <f>IF(details!R42="","",details!R42)</f>
        <v/>
      </c>
      <c r="W42" s="309" t="str">
        <f>IF(details!S42="","",details!S42)</f>
        <v/>
      </c>
      <c r="X42" s="116" t="str">
        <f t="shared" si="155"/>
        <v/>
      </c>
      <c r="Y42" s="117" t="str">
        <f t="shared" si="28"/>
        <v/>
      </c>
      <c r="Z42" s="309" t="str">
        <f>IF(details!T42="","",details!T42)</f>
        <v/>
      </c>
      <c r="AA42" s="309" t="str">
        <f>IF(details!U42="","",details!U42)</f>
        <v/>
      </c>
      <c r="AB42" s="312" t="str">
        <f t="shared" si="156"/>
        <v/>
      </c>
      <c r="AC42" s="114" t="str">
        <f t="shared" si="157"/>
        <v/>
      </c>
      <c r="AD42" s="118" t="str">
        <f t="shared" si="158"/>
        <v/>
      </c>
      <c r="AE42" s="313" t="str">
        <f t="shared" si="159"/>
        <v/>
      </c>
      <c r="AF42" s="119" t="str">
        <f t="shared" si="0"/>
        <v/>
      </c>
      <c r="AG42" s="119">
        <f t="shared" si="160"/>
        <v>0</v>
      </c>
      <c r="AH42" s="309" t="str">
        <f>IF(details!V42="","",details!V42)</f>
        <v/>
      </c>
      <c r="AI42" s="309" t="str">
        <f>IF(details!W42="","",details!W42)</f>
        <v/>
      </c>
      <c r="AJ42" s="309" t="str">
        <f t="shared" si="161"/>
        <v/>
      </c>
      <c r="AK42" s="309" t="str">
        <f>IF(details!X42="","",details!X42)</f>
        <v/>
      </c>
      <c r="AL42" s="309" t="str">
        <f>IF(details!Y42="","",details!Y42)</f>
        <v/>
      </c>
      <c r="AM42" s="309" t="str">
        <f t="shared" si="162"/>
        <v/>
      </c>
      <c r="AN42" s="309" t="str">
        <f>IF(details!Z42="","",details!Z42)</f>
        <v/>
      </c>
      <c r="AO42" s="309" t="str">
        <f>IF(details!AA42="","",details!AA42)</f>
        <v/>
      </c>
      <c r="AP42" s="309" t="str">
        <f t="shared" si="163"/>
        <v/>
      </c>
      <c r="AQ42" s="116" t="str">
        <f t="shared" si="164"/>
        <v/>
      </c>
      <c r="AR42" s="309" t="str">
        <f>IF(details!AB42="","",details!AB42)</f>
        <v/>
      </c>
      <c r="AS42" s="309" t="str">
        <f>IF(details!AC42="","",details!AC42)</f>
        <v/>
      </c>
      <c r="AT42" s="116" t="str">
        <f t="shared" si="165"/>
        <v/>
      </c>
      <c r="AU42" s="117" t="str">
        <f t="shared" si="39"/>
        <v/>
      </c>
      <c r="AV42" s="309" t="str">
        <f>IF(details!AD42="","",details!AD42)</f>
        <v/>
      </c>
      <c r="AW42" s="309" t="str">
        <f>IF(details!AE42="","",details!AE42)</f>
        <v/>
      </c>
      <c r="AX42" s="312" t="str">
        <f t="shared" si="166"/>
        <v/>
      </c>
      <c r="AY42" s="114" t="str">
        <f t="shared" si="167"/>
        <v/>
      </c>
      <c r="AZ42" s="118" t="str">
        <f t="shared" si="168"/>
        <v/>
      </c>
      <c r="BA42" s="313" t="str">
        <f t="shared" si="169"/>
        <v/>
      </c>
      <c r="BB42" s="119" t="str">
        <f t="shared" si="1"/>
        <v/>
      </c>
      <c r="BC42" s="119">
        <f t="shared" si="170"/>
        <v>0</v>
      </c>
      <c r="BD42" s="101" t="str">
        <f>IF(D42="","",details!AF42)</f>
        <v/>
      </c>
      <c r="BE42" s="309" t="str">
        <f>IF(details!AG42="","",details!AG42)</f>
        <v/>
      </c>
      <c r="BF42" s="309" t="str">
        <f>IF(details!AH42="","",details!AH42)</f>
        <v/>
      </c>
      <c r="BG42" s="309" t="str">
        <f t="shared" si="171"/>
        <v/>
      </c>
      <c r="BH42" s="309" t="str">
        <f>IF(details!AI42="","",details!AI42)</f>
        <v/>
      </c>
      <c r="BI42" s="309" t="str">
        <f>IF(details!AJ42="","",details!AJ42)</f>
        <v/>
      </c>
      <c r="BJ42" s="309" t="str">
        <f t="shared" si="172"/>
        <v/>
      </c>
      <c r="BK42" s="309" t="str">
        <f>IF(details!AK42="","",details!AK42)</f>
        <v/>
      </c>
      <c r="BL42" s="309" t="str">
        <f>IF(details!AL42="","",details!AL42)</f>
        <v/>
      </c>
      <c r="BM42" s="309" t="str">
        <f t="shared" si="173"/>
        <v/>
      </c>
      <c r="BN42" s="116" t="str">
        <f t="shared" si="174"/>
        <v/>
      </c>
      <c r="BO42" s="309" t="str">
        <f>IF(details!AM42="","",details!AM42)</f>
        <v/>
      </c>
      <c r="BP42" s="309" t="str">
        <f>IF(details!AN42="","",details!AN42)</f>
        <v/>
      </c>
      <c r="BQ42" s="116" t="str">
        <f t="shared" si="175"/>
        <v/>
      </c>
      <c r="BR42" s="117" t="str">
        <f t="shared" si="50"/>
        <v/>
      </c>
      <c r="BS42" s="309" t="str">
        <f>IF(details!AO42="","",details!AO42)</f>
        <v/>
      </c>
      <c r="BT42" s="309" t="str">
        <f>IF(details!AP42="","",details!AP42)</f>
        <v/>
      </c>
      <c r="BU42" s="312" t="str">
        <f t="shared" si="176"/>
        <v/>
      </c>
      <c r="BV42" s="114" t="str">
        <f t="shared" si="177"/>
        <v/>
      </c>
      <c r="BW42" s="118" t="str">
        <f t="shared" si="178"/>
        <v/>
      </c>
      <c r="BX42" s="313" t="str">
        <f t="shared" si="179"/>
        <v/>
      </c>
      <c r="BY42" s="119" t="str">
        <f t="shared" si="2"/>
        <v/>
      </c>
      <c r="BZ42" s="119">
        <f t="shared" si="180"/>
        <v>0</v>
      </c>
      <c r="CA42" s="309" t="str">
        <f>IF(details!AQ42="","",details!AQ42)</f>
        <v/>
      </c>
      <c r="CB42" s="309" t="str">
        <f>IF(details!AR42="","",details!AR42)</f>
        <v/>
      </c>
      <c r="CC42" s="309" t="str">
        <f t="shared" si="181"/>
        <v/>
      </c>
      <c r="CD42" s="309" t="str">
        <f>IF(details!AS42="","",details!AS42)</f>
        <v/>
      </c>
      <c r="CE42" s="309" t="str">
        <f>IF(details!AT42="","",details!AT42)</f>
        <v/>
      </c>
      <c r="CF42" s="309" t="str">
        <f t="shared" si="182"/>
        <v/>
      </c>
      <c r="CG42" s="309" t="str">
        <f>IF(details!AU42="","",details!AU42)</f>
        <v/>
      </c>
      <c r="CH42" s="309" t="str">
        <f>IF(details!AV42="","",details!AV42)</f>
        <v/>
      </c>
      <c r="CI42" s="309" t="str">
        <f t="shared" si="183"/>
        <v/>
      </c>
      <c r="CJ42" s="116" t="str">
        <f t="shared" si="184"/>
        <v/>
      </c>
      <c r="CK42" s="309" t="str">
        <f>IF(details!AW42="","",details!AW42)</f>
        <v/>
      </c>
      <c r="CL42" s="309" t="str">
        <f>IF(details!AX42="","",details!AX42)</f>
        <v/>
      </c>
      <c r="CM42" s="116" t="str">
        <f t="shared" si="185"/>
        <v/>
      </c>
      <c r="CN42" s="117" t="str">
        <f t="shared" si="61"/>
        <v/>
      </c>
      <c r="CO42" s="309" t="str">
        <f>IF(details!AY42="","",details!AY42)</f>
        <v/>
      </c>
      <c r="CP42" s="309" t="str">
        <f>IF(details!AZ42="","",details!AZ42)</f>
        <v/>
      </c>
      <c r="CQ42" s="312" t="str">
        <f t="shared" si="186"/>
        <v/>
      </c>
      <c r="CR42" s="114" t="str">
        <f t="shared" si="187"/>
        <v/>
      </c>
      <c r="CS42" s="118" t="str">
        <f t="shared" si="188"/>
        <v/>
      </c>
      <c r="CT42" s="313" t="str">
        <f t="shared" si="189"/>
        <v/>
      </c>
      <c r="CU42" s="119" t="str">
        <f t="shared" si="3"/>
        <v/>
      </c>
      <c r="CV42" s="119">
        <f t="shared" si="190"/>
        <v>0</v>
      </c>
      <c r="CW42" s="309" t="str">
        <f>IF(details!BA42="","",details!BA42)</f>
        <v/>
      </c>
      <c r="CX42" s="309" t="str">
        <f>IF(details!BB42="","",details!BB42)</f>
        <v/>
      </c>
      <c r="CY42" s="309" t="str">
        <f t="shared" si="191"/>
        <v/>
      </c>
      <c r="CZ42" s="309" t="str">
        <f>IF(details!BC42="","",details!BC42)</f>
        <v/>
      </c>
      <c r="DA42" s="309" t="str">
        <f>IF(details!BD42="","",details!BD42)</f>
        <v/>
      </c>
      <c r="DB42" s="309" t="str">
        <f t="shared" si="192"/>
        <v/>
      </c>
      <c r="DC42" s="309" t="str">
        <f>IF(details!BE42="","",details!BE42)</f>
        <v/>
      </c>
      <c r="DD42" s="309" t="str">
        <f>IF(details!BF42="","",details!BF42)</f>
        <v/>
      </c>
      <c r="DE42" s="309" t="str">
        <f t="shared" si="193"/>
        <v/>
      </c>
      <c r="DF42" s="116" t="str">
        <f t="shared" si="194"/>
        <v/>
      </c>
      <c r="DG42" s="309" t="str">
        <f>IF(details!BG42="","",details!BG42)</f>
        <v/>
      </c>
      <c r="DH42" s="309" t="str">
        <f>IF(details!BH42="","",details!BH42)</f>
        <v/>
      </c>
      <c r="DI42" s="116" t="str">
        <f t="shared" si="195"/>
        <v/>
      </c>
      <c r="DJ42" s="117" t="str">
        <f t="shared" si="72"/>
        <v/>
      </c>
      <c r="DK42" s="309" t="str">
        <f>IF(details!BI42="","",details!BI42)</f>
        <v/>
      </c>
      <c r="DL42" s="309" t="str">
        <f>IF(details!BJ42="","",details!BJ42)</f>
        <v/>
      </c>
      <c r="DM42" s="312" t="str">
        <f t="shared" si="196"/>
        <v/>
      </c>
      <c r="DN42" s="114" t="str">
        <f t="shared" si="197"/>
        <v/>
      </c>
      <c r="DO42" s="118" t="str">
        <f t="shared" si="198"/>
        <v/>
      </c>
      <c r="DP42" s="313" t="str">
        <f t="shared" si="199"/>
        <v/>
      </c>
      <c r="DQ42" s="119" t="str">
        <f t="shared" si="4"/>
        <v/>
      </c>
      <c r="DR42" s="119">
        <f t="shared" si="200"/>
        <v>0</v>
      </c>
      <c r="DS42" s="309" t="str">
        <f>IF(details!BK42="","",details!BK42)</f>
        <v/>
      </c>
      <c r="DT42" s="309" t="str">
        <f>IF(details!BL42="","",details!BL42)</f>
        <v/>
      </c>
      <c r="DU42" s="309" t="str">
        <f t="shared" si="201"/>
        <v/>
      </c>
      <c r="DV42" s="309" t="str">
        <f>IF(details!BM42="","",details!BM42)</f>
        <v/>
      </c>
      <c r="DW42" s="309" t="str">
        <f>IF(details!BN42="","",details!BN42)</f>
        <v/>
      </c>
      <c r="DX42" s="309" t="str">
        <f t="shared" si="202"/>
        <v/>
      </c>
      <c r="DY42" s="309" t="str">
        <f>IF(details!BO42="","",details!BO42)</f>
        <v/>
      </c>
      <c r="DZ42" s="309" t="str">
        <f>IF(details!BP42="","",details!BP42)</f>
        <v/>
      </c>
      <c r="EA42" s="309" t="str">
        <f t="shared" si="203"/>
        <v/>
      </c>
      <c r="EB42" s="116" t="str">
        <f t="shared" si="204"/>
        <v/>
      </c>
      <c r="EC42" s="309" t="str">
        <f>IF(details!BQ42="","",details!BQ42)</f>
        <v/>
      </c>
      <c r="ED42" s="309" t="str">
        <f>IF(details!BR42="","",details!BR42)</f>
        <v/>
      </c>
      <c r="EE42" s="116" t="str">
        <f t="shared" si="205"/>
        <v/>
      </c>
      <c r="EF42" s="117" t="str">
        <f t="shared" si="83"/>
        <v/>
      </c>
      <c r="EG42" s="309" t="str">
        <f>IF(details!BS42="","",details!BS42)</f>
        <v/>
      </c>
      <c r="EH42" s="309" t="str">
        <f>IF(details!BT42="","",details!BT42)</f>
        <v/>
      </c>
      <c r="EI42" s="312" t="str">
        <f t="shared" si="206"/>
        <v/>
      </c>
      <c r="EJ42" s="114" t="str">
        <f t="shared" si="207"/>
        <v/>
      </c>
      <c r="EK42" s="118" t="str">
        <f t="shared" si="208"/>
        <v/>
      </c>
      <c r="EL42" s="313" t="str">
        <f t="shared" si="209"/>
        <v/>
      </c>
      <c r="EM42" s="119" t="str">
        <f t="shared" si="5"/>
        <v/>
      </c>
      <c r="EN42" s="119">
        <f t="shared" si="210"/>
        <v>0</v>
      </c>
      <c r="EO42" s="309" t="str">
        <f>IF(details!BU42="","",details!BU42)</f>
        <v/>
      </c>
      <c r="EP42" s="309" t="str">
        <f>IF(details!BV42="","",details!BV42)</f>
        <v/>
      </c>
      <c r="EQ42" s="309" t="str">
        <f>IF(details!BW42="","",details!BW42)</f>
        <v/>
      </c>
      <c r="ER42" s="309" t="str">
        <f>IF(details!BX42="","",details!BX42)</f>
        <v/>
      </c>
      <c r="ES42" s="309" t="str">
        <f>IF(details!BY42="","",details!BY42)</f>
        <v/>
      </c>
      <c r="ET42" s="313" t="str">
        <f t="shared" si="89"/>
        <v/>
      </c>
      <c r="EU42" s="313" t="str">
        <f t="shared" si="90"/>
        <v/>
      </c>
      <c r="EV42" s="313" t="str">
        <f t="shared" si="211"/>
        <v/>
      </c>
      <c r="EW42" s="119" t="str">
        <f t="shared" si="7"/>
        <v/>
      </c>
      <c r="EX42" s="119">
        <f t="shared" si="212"/>
        <v>0</v>
      </c>
      <c r="EY42" s="309" t="str">
        <f>IF(details!BZ42="","",details!BZ42)</f>
        <v/>
      </c>
      <c r="EZ42" s="309" t="str">
        <f>IF(details!CA42="","",details!CA42)</f>
        <v/>
      </c>
      <c r="FA42" s="309" t="str">
        <f>IF(details!CB42="","",details!CB42)</f>
        <v/>
      </c>
      <c r="FB42" s="309" t="str">
        <f>IF(details!CC42="","",details!CC42)</f>
        <v/>
      </c>
      <c r="FC42" s="309" t="str">
        <f>IF(details!CD42="","",details!CD42)</f>
        <v/>
      </c>
      <c r="FD42" s="313" t="str">
        <f t="shared" si="93"/>
        <v/>
      </c>
      <c r="FE42" s="313" t="str">
        <f t="shared" si="94"/>
        <v/>
      </c>
      <c r="FF42" s="313" t="str">
        <f t="shared" si="213"/>
        <v/>
      </c>
      <c r="FG42" s="119" t="str">
        <f t="shared" si="10"/>
        <v/>
      </c>
      <c r="FH42" s="119">
        <f t="shared" si="214"/>
        <v>0</v>
      </c>
      <c r="FI42" s="309" t="str">
        <f>IF(details!CE42="","",details!CE42)</f>
        <v/>
      </c>
      <c r="FJ42" s="309" t="str">
        <f>IF(details!CF42="","",details!CF42)</f>
        <v/>
      </c>
      <c r="FK42" s="309" t="str">
        <f>IF(details!CG42="","",details!CG42)</f>
        <v/>
      </c>
      <c r="FL42" s="309" t="str">
        <f>IF(details!CH42="","",details!CH42)</f>
        <v/>
      </c>
      <c r="FM42" s="309" t="str">
        <f>IF(details!CI42="","",details!CI42)</f>
        <v/>
      </c>
      <c r="FN42" s="313" t="str">
        <f t="shared" si="97"/>
        <v/>
      </c>
      <c r="FO42" s="313" t="str">
        <f t="shared" si="98"/>
        <v/>
      </c>
      <c r="FP42" s="313" t="str">
        <f t="shared" si="215"/>
        <v/>
      </c>
      <c r="FQ42" s="119" t="str">
        <f t="shared" si="13"/>
        <v/>
      </c>
      <c r="FR42" s="270">
        <f t="shared" si="216"/>
        <v>0</v>
      </c>
      <c r="FS42" s="277" t="str">
        <f t="shared" si="217"/>
        <v/>
      </c>
      <c r="FT42" s="306" t="str">
        <f t="shared" si="218"/>
        <v/>
      </c>
      <c r="FU42" s="306" t="str">
        <f t="shared" si="219"/>
        <v/>
      </c>
      <c r="FV42" s="306" t="str">
        <f t="shared" si="220"/>
        <v/>
      </c>
      <c r="FW42" s="306" t="str">
        <f t="shared" si="221"/>
        <v/>
      </c>
      <c r="FX42" s="306" t="str">
        <f t="shared" si="222"/>
        <v/>
      </c>
      <c r="FY42" s="306" t="str">
        <f t="shared" si="223"/>
        <v/>
      </c>
      <c r="FZ42" s="120" t="str">
        <f t="shared" si="224"/>
        <v/>
      </c>
      <c r="GA42" s="120" t="str">
        <f t="shared" si="225"/>
        <v/>
      </c>
      <c r="GB42" s="306" t="str">
        <f t="shared" si="110"/>
        <v/>
      </c>
      <c r="GC42" s="306" t="str">
        <f t="shared" si="226"/>
        <v/>
      </c>
      <c r="GD42" s="306" t="str">
        <f t="shared" si="227"/>
        <v/>
      </c>
      <c r="GE42" s="306" t="str">
        <f t="shared" si="228"/>
        <v/>
      </c>
      <c r="GF42" s="306" t="str">
        <f t="shared" si="229"/>
        <v/>
      </c>
      <c r="GG42" s="306" t="str">
        <f t="shared" si="230"/>
        <v/>
      </c>
      <c r="GH42" s="306" t="str">
        <f t="shared" si="231"/>
        <v/>
      </c>
      <c r="GI42" s="306" t="str">
        <f t="shared" si="232"/>
        <v/>
      </c>
      <c r="GJ42" s="306" t="str">
        <f t="shared" si="233"/>
        <v/>
      </c>
      <c r="GK42" s="306" t="str">
        <f t="shared" si="234"/>
        <v/>
      </c>
      <c r="GL42" s="306" t="str">
        <f t="shared" si="235"/>
        <v/>
      </c>
      <c r="GM42" s="306" t="str">
        <f t="shared" si="236"/>
        <v/>
      </c>
      <c r="GN42" s="306" t="str">
        <f t="shared" si="237"/>
        <v/>
      </c>
      <c r="GO42" s="306" t="str">
        <f t="shared" si="238"/>
        <v/>
      </c>
      <c r="GP42" s="306" t="str">
        <f t="shared" si="239"/>
        <v/>
      </c>
      <c r="GQ42" s="306" t="str">
        <f t="shared" si="240"/>
        <v/>
      </c>
      <c r="GR42" s="306" t="str">
        <f t="shared" si="241"/>
        <v/>
      </c>
      <c r="GS42" s="121" t="str">
        <f t="shared" si="242"/>
        <v/>
      </c>
      <c r="GT42" s="121" t="str">
        <f t="shared" si="243"/>
        <v/>
      </c>
      <c r="GU42" s="121" t="str">
        <f t="shared" si="244"/>
        <v/>
      </c>
      <c r="GV42" s="121" t="str">
        <f t="shared" si="245"/>
        <v/>
      </c>
      <c r="GW42" s="121" t="str">
        <f t="shared" si="246"/>
        <v/>
      </c>
      <c r="GX42" s="121" t="str">
        <f t="shared" si="247"/>
        <v/>
      </c>
      <c r="GY42" s="269">
        <f t="shared" si="248"/>
        <v>0</v>
      </c>
      <c r="GZ42" s="269">
        <f t="shared" si="249"/>
        <v>0</v>
      </c>
      <c r="HA42" s="269">
        <f t="shared" si="250"/>
        <v>32</v>
      </c>
      <c r="HB42" s="269">
        <f t="shared" si="251"/>
        <v>0</v>
      </c>
      <c r="HC42" s="310" t="str">
        <f t="shared" si="257"/>
        <v/>
      </c>
      <c r="HD42" s="278" t="str">
        <f t="shared" si="252"/>
        <v/>
      </c>
      <c r="HE42" s="278" t="str">
        <f t="shared" si="253"/>
        <v/>
      </c>
      <c r="HF42" s="279" t="str">
        <f t="shared" si="254"/>
        <v/>
      </c>
      <c r="HG42" s="297" t="str">
        <f t="shared" si="255"/>
        <v/>
      </c>
      <c r="HH42" s="298" t="str">
        <f t="shared" si="141"/>
        <v/>
      </c>
      <c r="HI42" s="114" t="str">
        <f t="shared" si="142"/>
        <v/>
      </c>
      <c r="HJ42" s="274" t="str">
        <f>details!EH42</f>
        <v/>
      </c>
      <c r="HK42" s="195" t="str">
        <f>details!EI42</f>
        <v/>
      </c>
      <c r="HL42" s="304" t="str">
        <f t="shared" si="256"/>
        <v/>
      </c>
      <c r="HM42" s="201" t="str">
        <f>IF(details!CJ42="","",details!CJ42)</f>
        <v/>
      </c>
    </row>
    <row r="43" spans="1:221" s="20" customFormat="1" ht="14.1" customHeight="1">
      <c r="A43" s="199">
        <f>IF(details!A43="","",details!A43)</f>
        <v>37</v>
      </c>
      <c r="B43" s="309" t="str">
        <f>IF(details!B43="","",details!B43)</f>
        <v/>
      </c>
      <c r="C43" s="309" t="str">
        <f>IF(details!C43="","",details!C43)</f>
        <v/>
      </c>
      <c r="D43" s="114" t="str">
        <f>IF(details!D43="","",details!D43)</f>
        <v/>
      </c>
      <c r="E43" s="114" t="str">
        <f>IF(details!E43="","",details!E43)</f>
        <v/>
      </c>
      <c r="F43" s="309" t="str">
        <f>IF(details!F43="","",details!F43)</f>
        <v/>
      </c>
      <c r="G43" s="509" t="str">
        <f>IF(details!G43="","",details!G43)</f>
        <v/>
      </c>
      <c r="H43" s="188" t="str">
        <f>IF(details!CK43="","",details!CK43)</f>
        <v/>
      </c>
      <c r="I43" s="115" t="str">
        <f>IF(details!I43="","",details!I43)</f>
        <v/>
      </c>
      <c r="J43" s="115" t="str">
        <f>IF(details!J43="","",details!J43)</f>
        <v/>
      </c>
      <c r="K43" s="115" t="str">
        <f>IF(details!K43="","",details!K43)</f>
        <v/>
      </c>
      <c r="L43" s="309" t="str">
        <f>IF(details!L43="","",details!L43)</f>
        <v/>
      </c>
      <c r="M43" s="309" t="str">
        <f>IF(details!M43="","",details!M43)</f>
        <v/>
      </c>
      <c r="N43" s="309" t="str">
        <f t="shared" si="151"/>
        <v/>
      </c>
      <c r="O43" s="309" t="str">
        <f>IF(details!N43="","",details!N43)</f>
        <v/>
      </c>
      <c r="P43" s="309" t="str">
        <f>IF(details!O43="","",details!O43)</f>
        <v/>
      </c>
      <c r="Q43" s="309" t="str">
        <f t="shared" si="152"/>
        <v/>
      </c>
      <c r="R43" s="309" t="str">
        <f>IF(details!P43="","",details!P43)</f>
        <v/>
      </c>
      <c r="S43" s="309" t="str">
        <f>IF(details!Q43="","",details!Q43)</f>
        <v/>
      </c>
      <c r="T43" s="309" t="str">
        <f t="shared" si="153"/>
        <v/>
      </c>
      <c r="U43" s="116" t="str">
        <f t="shared" si="154"/>
        <v/>
      </c>
      <c r="V43" s="309" t="str">
        <f>IF(details!R43="","",details!R43)</f>
        <v/>
      </c>
      <c r="W43" s="309" t="str">
        <f>IF(details!S43="","",details!S43)</f>
        <v/>
      </c>
      <c r="X43" s="116" t="str">
        <f t="shared" si="155"/>
        <v/>
      </c>
      <c r="Y43" s="117" t="str">
        <f t="shared" si="28"/>
        <v/>
      </c>
      <c r="Z43" s="309" t="str">
        <f>IF(details!T43="","",details!T43)</f>
        <v/>
      </c>
      <c r="AA43" s="309" t="str">
        <f>IF(details!U43="","",details!U43)</f>
        <v/>
      </c>
      <c r="AB43" s="312" t="str">
        <f t="shared" si="156"/>
        <v/>
      </c>
      <c r="AC43" s="114" t="str">
        <f t="shared" si="157"/>
        <v/>
      </c>
      <c r="AD43" s="118" t="str">
        <f t="shared" si="158"/>
        <v/>
      </c>
      <c r="AE43" s="313" t="str">
        <f t="shared" si="159"/>
        <v/>
      </c>
      <c r="AF43" s="119" t="str">
        <f t="shared" si="0"/>
        <v/>
      </c>
      <c r="AG43" s="119">
        <f t="shared" si="160"/>
        <v>0</v>
      </c>
      <c r="AH43" s="309" t="str">
        <f>IF(details!V43="","",details!V43)</f>
        <v/>
      </c>
      <c r="AI43" s="309" t="str">
        <f>IF(details!W43="","",details!W43)</f>
        <v/>
      </c>
      <c r="AJ43" s="309" t="str">
        <f t="shared" si="161"/>
        <v/>
      </c>
      <c r="AK43" s="309" t="str">
        <f>IF(details!X43="","",details!X43)</f>
        <v/>
      </c>
      <c r="AL43" s="309" t="str">
        <f>IF(details!Y43="","",details!Y43)</f>
        <v/>
      </c>
      <c r="AM43" s="309" t="str">
        <f t="shared" si="162"/>
        <v/>
      </c>
      <c r="AN43" s="309" t="str">
        <f>IF(details!Z43="","",details!Z43)</f>
        <v/>
      </c>
      <c r="AO43" s="309" t="str">
        <f>IF(details!AA43="","",details!AA43)</f>
        <v/>
      </c>
      <c r="AP43" s="309" t="str">
        <f t="shared" si="163"/>
        <v/>
      </c>
      <c r="AQ43" s="116" t="str">
        <f t="shared" si="164"/>
        <v/>
      </c>
      <c r="AR43" s="309" t="str">
        <f>IF(details!AB43="","",details!AB43)</f>
        <v/>
      </c>
      <c r="AS43" s="309" t="str">
        <f>IF(details!AC43="","",details!AC43)</f>
        <v/>
      </c>
      <c r="AT43" s="116" t="str">
        <f t="shared" si="165"/>
        <v/>
      </c>
      <c r="AU43" s="117" t="str">
        <f t="shared" si="39"/>
        <v/>
      </c>
      <c r="AV43" s="309" t="str">
        <f>IF(details!AD43="","",details!AD43)</f>
        <v/>
      </c>
      <c r="AW43" s="309" t="str">
        <f>IF(details!AE43="","",details!AE43)</f>
        <v/>
      </c>
      <c r="AX43" s="312" t="str">
        <f t="shared" si="166"/>
        <v/>
      </c>
      <c r="AY43" s="114" t="str">
        <f t="shared" si="167"/>
        <v/>
      </c>
      <c r="AZ43" s="118" t="str">
        <f t="shared" si="168"/>
        <v/>
      </c>
      <c r="BA43" s="313" t="str">
        <f t="shared" si="169"/>
        <v/>
      </c>
      <c r="BB43" s="119" t="str">
        <f t="shared" si="1"/>
        <v/>
      </c>
      <c r="BC43" s="119">
        <f t="shared" si="170"/>
        <v>0</v>
      </c>
      <c r="BD43" s="101" t="str">
        <f>IF(D43="","",details!AF43)</f>
        <v/>
      </c>
      <c r="BE43" s="309" t="str">
        <f>IF(details!AG43="","",details!AG43)</f>
        <v/>
      </c>
      <c r="BF43" s="309" t="str">
        <f>IF(details!AH43="","",details!AH43)</f>
        <v/>
      </c>
      <c r="BG43" s="309" t="str">
        <f t="shared" si="171"/>
        <v/>
      </c>
      <c r="BH43" s="309" t="str">
        <f>IF(details!AI43="","",details!AI43)</f>
        <v/>
      </c>
      <c r="BI43" s="309" t="str">
        <f>IF(details!AJ43="","",details!AJ43)</f>
        <v/>
      </c>
      <c r="BJ43" s="309" t="str">
        <f t="shared" si="172"/>
        <v/>
      </c>
      <c r="BK43" s="309" t="str">
        <f>IF(details!AK43="","",details!AK43)</f>
        <v/>
      </c>
      <c r="BL43" s="309" t="str">
        <f>IF(details!AL43="","",details!AL43)</f>
        <v/>
      </c>
      <c r="BM43" s="309" t="str">
        <f t="shared" si="173"/>
        <v/>
      </c>
      <c r="BN43" s="116" t="str">
        <f t="shared" si="174"/>
        <v/>
      </c>
      <c r="BO43" s="309" t="str">
        <f>IF(details!AM43="","",details!AM43)</f>
        <v/>
      </c>
      <c r="BP43" s="309" t="str">
        <f>IF(details!AN43="","",details!AN43)</f>
        <v/>
      </c>
      <c r="BQ43" s="116" t="str">
        <f t="shared" si="175"/>
        <v/>
      </c>
      <c r="BR43" s="117" t="str">
        <f t="shared" si="50"/>
        <v/>
      </c>
      <c r="BS43" s="309" t="str">
        <f>IF(details!AO43="","",details!AO43)</f>
        <v/>
      </c>
      <c r="BT43" s="309" t="str">
        <f>IF(details!AP43="","",details!AP43)</f>
        <v/>
      </c>
      <c r="BU43" s="312" t="str">
        <f t="shared" si="176"/>
        <v/>
      </c>
      <c r="BV43" s="114" t="str">
        <f t="shared" si="177"/>
        <v/>
      </c>
      <c r="BW43" s="118" t="str">
        <f t="shared" si="178"/>
        <v/>
      </c>
      <c r="BX43" s="313" t="str">
        <f t="shared" si="179"/>
        <v/>
      </c>
      <c r="BY43" s="119" t="str">
        <f t="shared" si="2"/>
        <v/>
      </c>
      <c r="BZ43" s="119">
        <f t="shared" si="180"/>
        <v>0</v>
      </c>
      <c r="CA43" s="309" t="str">
        <f>IF(details!AQ43="","",details!AQ43)</f>
        <v/>
      </c>
      <c r="CB43" s="309" t="str">
        <f>IF(details!AR43="","",details!AR43)</f>
        <v/>
      </c>
      <c r="CC43" s="309" t="str">
        <f t="shared" si="181"/>
        <v/>
      </c>
      <c r="CD43" s="309" t="str">
        <f>IF(details!AS43="","",details!AS43)</f>
        <v/>
      </c>
      <c r="CE43" s="309" t="str">
        <f>IF(details!AT43="","",details!AT43)</f>
        <v/>
      </c>
      <c r="CF43" s="309" t="str">
        <f t="shared" si="182"/>
        <v/>
      </c>
      <c r="CG43" s="309" t="str">
        <f>IF(details!AU43="","",details!AU43)</f>
        <v/>
      </c>
      <c r="CH43" s="309" t="str">
        <f>IF(details!AV43="","",details!AV43)</f>
        <v/>
      </c>
      <c r="CI43" s="309" t="str">
        <f t="shared" si="183"/>
        <v/>
      </c>
      <c r="CJ43" s="116" t="str">
        <f t="shared" si="184"/>
        <v/>
      </c>
      <c r="CK43" s="309" t="str">
        <f>IF(details!AW43="","",details!AW43)</f>
        <v/>
      </c>
      <c r="CL43" s="309" t="str">
        <f>IF(details!AX43="","",details!AX43)</f>
        <v/>
      </c>
      <c r="CM43" s="116" t="str">
        <f t="shared" si="185"/>
        <v/>
      </c>
      <c r="CN43" s="117" t="str">
        <f t="shared" si="61"/>
        <v/>
      </c>
      <c r="CO43" s="309" t="str">
        <f>IF(details!AY43="","",details!AY43)</f>
        <v/>
      </c>
      <c r="CP43" s="309" t="str">
        <f>IF(details!AZ43="","",details!AZ43)</f>
        <v/>
      </c>
      <c r="CQ43" s="312" t="str">
        <f t="shared" si="186"/>
        <v/>
      </c>
      <c r="CR43" s="114" t="str">
        <f t="shared" si="187"/>
        <v/>
      </c>
      <c r="CS43" s="118" t="str">
        <f t="shared" si="188"/>
        <v/>
      </c>
      <c r="CT43" s="313" t="str">
        <f t="shared" si="189"/>
        <v/>
      </c>
      <c r="CU43" s="119" t="str">
        <f t="shared" si="3"/>
        <v/>
      </c>
      <c r="CV43" s="119">
        <f t="shared" si="190"/>
        <v>0</v>
      </c>
      <c r="CW43" s="309" t="str">
        <f>IF(details!BA43="","",details!BA43)</f>
        <v/>
      </c>
      <c r="CX43" s="309" t="str">
        <f>IF(details!BB43="","",details!BB43)</f>
        <v/>
      </c>
      <c r="CY43" s="309" t="str">
        <f t="shared" si="191"/>
        <v/>
      </c>
      <c r="CZ43" s="309" t="str">
        <f>IF(details!BC43="","",details!BC43)</f>
        <v/>
      </c>
      <c r="DA43" s="309" t="str">
        <f>IF(details!BD43="","",details!BD43)</f>
        <v/>
      </c>
      <c r="DB43" s="309" t="str">
        <f t="shared" si="192"/>
        <v/>
      </c>
      <c r="DC43" s="309" t="str">
        <f>IF(details!BE43="","",details!BE43)</f>
        <v/>
      </c>
      <c r="DD43" s="309" t="str">
        <f>IF(details!BF43="","",details!BF43)</f>
        <v/>
      </c>
      <c r="DE43" s="309" t="str">
        <f t="shared" si="193"/>
        <v/>
      </c>
      <c r="DF43" s="116" t="str">
        <f t="shared" si="194"/>
        <v/>
      </c>
      <c r="DG43" s="309" t="str">
        <f>IF(details!BG43="","",details!BG43)</f>
        <v/>
      </c>
      <c r="DH43" s="309" t="str">
        <f>IF(details!BH43="","",details!BH43)</f>
        <v/>
      </c>
      <c r="DI43" s="116" t="str">
        <f t="shared" si="195"/>
        <v/>
      </c>
      <c r="DJ43" s="117" t="str">
        <f t="shared" si="72"/>
        <v/>
      </c>
      <c r="DK43" s="309" t="str">
        <f>IF(details!BI43="","",details!BI43)</f>
        <v/>
      </c>
      <c r="DL43" s="309" t="str">
        <f>IF(details!BJ43="","",details!BJ43)</f>
        <v/>
      </c>
      <c r="DM43" s="312" t="str">
        <f t="shared" si="196"/>
        <v/>
      </c>
      <c r="DN43" s="114" t="str">
        <f t="shared" si="197"/>
        <v/>
      </c>
      <c r="DO43" s="118" t="str">
        <f t="shared" si="198"/>
        <v/>
      </c>
      <c r="DP43" s="313" t="str">
        <f t="shared" si="199"/>
        <v/>
      </c>
      <c r="DQ43" s="119" t="str">
        <f t="shared" si="4"/>
        <v/>
      </c>
      <c r="DR43" s="119">
        <f t="shared" si="200"/>
        <v>0</v>
      </c>
      <c r="DS43" s="309" t="str">
        <f>IF(details!BK43="","",details!BK43)</f>
        <v/>
      </c>
      <c r="DT43" s="309" t="str">
        <f>IF(details!BL43="","",details!BL43)</f>
        <v/>
      </c>
      <c r="DU43" s="309" t="str">
        <f t="shared" si="201"/>
        <v/>
      </c>
      <c r="DV43" s="309" t="str">
        <f>IF(details!BM43="","",details!BM43)</f>
        <v/>
      </c>
      <c r="DW43" s="309" t="str">
        <f>IF(details!BN43="","",details!BN43)</f>
        <v/>
      </c>
      <c r="DX43" s="309" t="str">
        <f t="shared" si="202"/>
        <v/>
      </c>
      <c r="DY43" s="309" t="str">
        <f>IF(details!BO43="","",details!BO43)</f>
        <v/>
      </c>
      <c r="DZ43" s="309" t="str">
        <f>IF(details!BP43="","",details!BP43)</f>
        <v/>
      </c>
      <c r="EA43" s="309" t="str">
        <f t="shared" si="203"/>
        <v/>
      </c>
      <c r="EB43" s="116" t="str">
        <f t="shared" si="204"/>
        <v/>
      </c>
      <c r="EC43" s="309" t="str">
        <f>IF(details!BQ43="","",details!BQ43)</f>
        <v/>
      </c>
      <c r="ED43" s="309" t="str">
        <f>IF(details!BR43="","",details!BR43)</f>
        <v/>
      </c>
      <c r="EE43" s="116" t="str">
        <f t="shared" si="205"/>
        <v/>
      </c>
      <c r="EF43" s="117" t="str">
        <f t="shared" si="83"/>
        <v/>
      </c>
      <c r="EG43" s="309" t="str">
        <f>IF(details!BS43="","",details!BS43)</f>
        <v/>
      </c>
      <c r="EH43" s="309" t="str">
        <f>IF(details!BT43="","",details!BT43)</f>
        <v/>
      </c>
      <c r="EI43" s="312" t="str">
        <f t="shared" si="206"/>
        <v/>
      </c>
      <c r="EJ43" s="114" t="str">
        <f t="shared" si="207"/>
        <v/>
      </c>
      <c r="EK43" s="118" t="str">
        <f t="shared" si="208"/>
        <v/>
      </c>
      <c r="EL43" s="313" t="str">
        <f t="shared" si="209"/>
        <v/>
      </c>
      <c r="EM43" s="119" t="str">
        <f t="shared" si="5"/>
        <v/>
      </c>
      <c r="EN43" s="119">
        <f t="shared" si="210"/>
        <v>0</v>
      </c>
      <c r="EO43" s="309" t="str">
        <f>IF(details!BU43="","",details!BU43)</f>
        <v/>
      </c>
      <c r="EP43" s="309" t="str">
        <f>IF(details!BV43="","",details!BV43)</f>
        <v/>
      </c>
      <c r="EQ43" s="309" t="str">
        <f>IF(details!BW43="","",details!BW43)</f>
        <v/>
      </c>
      <c r="ER43" s="309" t="str">
        <f>IF(details!BX43="","",details!BX43)</f>
        <v/>
      </c>
      <c r="ES43" s="309" t="str">
        <f>IF(details!BY43="","",details!BY43)</f>
        <v/>
      </c>
      <c r="ET43" s="313" t="str">
        <f t="shared" si="89"/>
        <v/>
      </c>
      <c r="EU43" s="313" t="str">
        <f t="shared" si="90"/>
        <v/>
      </c>
      <c r="EV43" s="313" t="str">
        <f t="shared" si="211"/>
        <v/>
      </c>
      <c r="EW43" s="119" t="str">
        <f t="shared" si="7"/>
        <v/>
      </c>
      <c r="EX43" s="119">
        <f t="shared" si="212"/>
        <v>0</v>
      </c>
      <c r="EY43" s="309" t="str">
        <f>IF(details!BZ43="","",details!BZ43)</f>
        <v/>
      </c>
      <c r="EZ43" s="309" t="str">
        <f>IF(details!CA43="","",details!CA43)</f>
        <v/>
      </c>
      <c r="FA43" s="309" t="str">
        <f>IF(details!CB43="","",details!CB43)</f>
        <v/>
      </c>
      <c r="FB43" s="309" t="str">
        <f>IF(details!CC43="","",details!CC43)</f>
        <v/>
      </c>
      <c r="FC43" s="309" t="str">
        <f>IF(details!CD43="","",details!CD43)</f>
        <v/>
      </c>
      <c r="FD43" s="313" t="str">
        <f t="shared" si="93"/>
        <v/>
      </c>
      <c r="FE43" s="313" t="str">
        <f t="shared" si="94"/>
        <v/>
      </c>
      <c r="FF43" s="313" t="str">
        <f t="shared" si="213"/>
        <v/>
      </c>
      <c r="FG43" s="119" t="str">
        <f t="shared" si="10"/>
        <v/>
      </c>
      <c r="FH43" s="119">
        <f t="shared" si="214"/>
        <v>0</v>
      </c>
      <c r="FI43" s="309" t="str">
        <f>IF(details!CE43="","",details!CE43)</f>
        <v/>
      </c>
      <c r="FJ43" s="309" t="str">
        <f>IF(details!CF43="","",details!CF43)</f>
        <v/>
      </c>
      <c r="FK43" s="309" t="str">
        <f>IF(details!CG43="","",details!CG43)</f>
        <v/>
      </c>
      <c r="FL43" s="309" t="str">
        <f>IF(details!CH43="","",details!CH43)</f>
        <v/>
      </c>
      <c r="FM43" s="309" t="str">
        <f>IF(details!CI43="","",details!CI43)</f>
        <v/>
      </c>
      <c r="FN43" s="313" t="str">
        <f t="shared" si="97"/>
        <v/>
      </c>
      <c r="FO43" s="313" t="str">
        <f t="shared" si="98"/>
        <v/>
      </c>
      <c r="FP43" s="313" t="str">
        <f t="shared" si="215"/>
        <v/>
      </c>
      <c r="FQ43" s="119" t="str">
        <f t="shared" si="13"/>
        <v/>
      </c>
      <c r="FR43" s="270">
        <f t="shared" si="216"/>
        <v>0</v>
      </c>
      <c r="FS43" s="277" t="str">
        <f t="shared" si="217"/>
        <v/>
      </c>
      <c r="FT43" s="306" t="str">
        <f t="shared" si="218"/>
        <v/>
      </c>
      <c r="FU43" s="306" t="str">
        <f t="shared" si="219"/>
        <v/>
      </c>
      <c r="FV43" s="306" t="str">
        <f t="shared" si="220"/>
        <v/>
      </c>
      <c r="FW43" s="306" t="str">
        <f t="shared" si="221"/>
        <v/>
      </c>
      <c r="FX43" s="306" t="str">
        <f t="shared" si="222"/>
        <v/>
      </c>
      <c r="FY43" s="306" t="str">
        <f t="shared" si="223"/>
        <v/>
      </c>
      <c r="FZ43" s="120" t="str">
        <f t="shared" si="224"/>
        <v/>
      </c>
      <c r="GA43" s="120" t="str">
        <f t="shared" si="225"/>
        <v/>
      </c>
      <c r="GB43" s="306" t="str">
        <f t="shared" si="110"/>
        <v/>
      </c>
      <c r="GC43" s="306" t="str">
        <f t="shared" si="226"/>
        <v/>
      </c>
      <c r="GD43" s="306" t="str">
        <f t="shared" si="227"/>
        <v/>
      </c>
      <c r="GE43" s="306" t="str">
        <f t="shared" si="228"/>
        <v/>
      </c>
      <c r="GF43" s="306" t="str">
        <f t="shared" si="229"/>
        <v/>
      </c>
      <c r="GG43" s="306" t="str">
        <f t="shared" si="230"/>
        <v/>
      </c>
      <c r="GH43" s="306" t="str">
        <f t="shared" si="231"/>
        <v/>
      </c>
      <c r="GI43" s="306" t="str">
        <f t="shared" si="232"/>
        <v/>
      </c>
      <c r="GJ43" s="306" t="str">
        <f t="shared" si="233"/>
        <v/>
      </c>
      <c r="GK43" s="306" t="str">
        <f t="shared" si="234"/>
        <v/>
      </c>
      <c r="GL43" s="306" t="str">
        <f t="shared" si="235"/>
        <v/>
      </c>
      <c r="GM43" s="306" t="str">
        <f t="shared" si="236"/>
        <v/>
      </c>
      <c r="GN43" s="306" t="str">
        <f t="shared" si="237"/>
        <v/>
      </c>
      <c r="GO43" s="306" t="str">
        <f t="shared" si="238"/>
        <v/>
      </c>
      <c r="GP43" s="306" t="str">
        <f t="shared" si="239"/>
        <v/>
      </c>
      <c r="GQ43" s="306" t="str">
        <f t="shared" si="240"/>
        <v/>
      </c>
      <c r="GR43" s="306" t="str">
        <f t="shared" si="241"/>
        <v/>
      </c>
      <c r="GS43" s="121" t="str">
        <f t="shared" si="242"/>
        <v/>
      </c>
      <c r="GT43" s="121" t="str">
        <f t="shared" si="243"/>
        <v/>
      </c>
      <c r="GU43" s="121" t="str">
        <f t="shared" si="244"/>
        <v/>
      </c>
      <c r="GV43" s="121" t="str">
        <f t="shared" si="245"/>
        <v/>
      </c>
      <c r="GW43" s="121" t="str">
        <f t="shared" si="246"/>
        <v/>
      </c>
      <c r="GX43" s="121" t="str">
        <f t="shared" si="247"/>
        <v/>
      </c>
      <c r="GY43" s="269">
        <f t="shared" si="248"/>
        <v>0</v>
      </c>
      <c r="GZ43" s="269">
        <f t="shared" si="249"/>
        <v>0</v>
      </c>
      <c r="HA43" s="269">
        <f t="shared" si="250"/>
        <v>32</v>
      </c>
      <c r="HB43" s="269">
        <f t="shared" si="251"/>
        <v>0</v>
      </c>
      <c r="HC43" s="310" t="str">
        <f t="shared" si="257"/>
        <v/>
      </c>
      <c r="HD43" s="278" t="str">
        <f t="shared" si="252"/>
        <v/>
      </c>
      <c r="HE43" s="278" t="str">
        <f t="shared" si="253"/>
        <v/>
      </c>
      <c r="HF43" s="279" t="str">
        <f t="shared" si="254"/>
        <v/>
      </c>
      <c r="HG43" s="297" t="str">
        <f t="shared" si="255"/>
        <v/>
      </c>
      <c r="HH43" s="298" t="str">
        <f t="shared" si="141"/>
        <v/>
      </c>
      <c r="HI43" s="114" t="str">
        <f t="shared" si="142"/>
        <v/>
      </c>
      <c r="HJ43" s="274" t="str">
        <f>details!EH43</f>
        <v/>
      </c>
      <c r="HK43" s="195" t="str">
        <f>details!EI43</f>
        <v/>
      </c>
      <c r="HL43" s="304" t="str">
        <f t="shared" si="256"/>
        <v/>
      </c>
      <c r="HM43" s="201" t="str">
        <f>IF(details!CJ43="","",details!CJ43)</f>
        <v/>
      </c>
    </row>
    <row r="44" spans="1:221" s="20" customFormat="1" ht="14.1" customHeight="1">
      <c r="A44" s="199">
        <f>IF(details!A44="","",details!A44)</f>
        <v>38</v>
      </c>
      <c r="B44" s="309" t="str">
        <f>IF(details!B44="","",details!B44)</f>
        <v/>
      </c>
      <c r="C44" s="309" t="str">
        <f>IF(details!C44="","",details!C44)</f>
        <v/>
      </c>
      <c r="D44" s="114" t="str">
        <f>IF(details!D44="","",details!D44)</f>
        <v/>
      </c>
      <c r="E44" s="114" t="str">
        <f>IF(details!E44="","",details!E44)</f>
        <v/>
      </c>
      <c r="F44" s="309" t="str">
        <f>IF(details!F44="","",details!F44)</f>
        <v/>
      </c>
      <c r="G44" s="509" t="str">
        <f>IF(details!G44="","",details!G44)</f>
        <v/>
      </c>
      <c r="H44" s="188" t="str">
        <f>IF(details!CK44="","",details!CK44)</f>
        <v/>
      </c>
      <c r="I44" s="115" t="str">
        <f>IF(details!I44="","",details!I44)</f>
        <v/>
      </c>
      <c r="J44" s="115" t="str">
        <f>IF(details!J44="","",details!J44)</f>
        <v/>
      </c>
      <c r="K44" s="115" t="str">
        <f>IF(details!K44="","",details!K44)</f>
        <v/>
      </c>
      <c r="L44" s="309" t="str">
        <f>IF(details!L44="","",details!L44)</f>
        <v/>
      </c>
      <c r="M44" s="309" t="str">
        <f>IF(details!M44="","",details!M44)</f>
        <v/>
      </c>
      <c r="N44" s="309" t="str">
        <f t="shared" si="151"/>
        <v/>
      </c>
      <c r="O44" s="309" t="str">
        <f>IF(details!N44="","",details!N44)</f>
        <v/>
      </c>
      <c r="P44" s="309" t="str">
        <f>IF(details!O44="","",details!O44)</f>
        <v/>
      </c>
      <c r="Q44" s="309" t="str">
        <f t="shared" si="152"/>
        <v/>
      </c>
      <c r="R44" s="309" t="str">
        <f>IF(details!P44="","",details!P44)</f>
        <v/>
      </c>
      <c r="S44" s="309" t="str">
        <f>IF(details!Q44="","",details!Q44)</f>
        <v/>
      </c>
      <c r="T44" s="309" t="str">
        <f t="shared" si="153"/>
        <v/>
      </c>
      <c r="U44" s="116" t="str">
        <f t="shared" si="154"/>
        <v/>
      </c>
      <c r="V44" s="309" t="str">
        <f>IF(details!R44="","",details!R44)</f>
        <v/>
      </c>
      <c r="W44" s="309" t="str">
        <f>IF(details!S44="","",details!S44)</f>
        <v/>
      </c>
      <c r="X44" s="116" t="str">
        <f t="shared" si="155"/>
        <v/>
      </c>
      <c r="Y44" s="117" t="str">
        <f t="shared" si="28"/>
        <v/>
      </c>
      <c r="Z44" s="309" t="str">
        <f>IF(details!T44="","",details!T44)</f>
        <v/>
      </c>
      <c r="AA44" s="309" t="str">
        <f>IF(details!U44="","",details!U44)</f>
        <v/>
      </c>
      <c r="AB44" s="312" t="str">
        <f t="shared" si="156"/>
        <v/>
      </c>
      <c r="AC44" s="114" t="str">
        <f t="shared" si="157"/>
        <v/>
      </c>
      <c r="AD44" s="118" t="str">
        <f t="shared" si="158"/>
        <v/>
      </c>
      <c r="AE44" s="313" t="str">
        <f t="shared" si="159"/>
        <v/>
      </c>
      <c r="AF44" s="119" t="str">
        <f t="shared" si="0"/>
        <v/>
      </c>
      <c r="AG44" s="119">
        <f t="shared" si="160"/>
        <v>0</v>
      </c>
      <c r="AH44" s="309" t="str">
        <f>IF(details!V44="","",details!V44)</f>
        <v/>
      </c>
      <c r="AI44" s="309" t="str">
        <f>IF(details!W44="","",details!W44)</f>
        <v/>
      </c>
      <c r="AJ44" s="309" t="str">
        <f t="shared" si="161"/>
        <v/>
      </c>
      <c r="AK44" s="309" t="str">
        <f>IF(details!X44="","",details!X44)</f>
        <v/>
      </c>
      <c r="AL44" s="309" t="str">
        <f>IF(details!Y44="","",details!Y44)</f>
        <v/>
      </c>
      <c r="AM44" s="309" t="str">
        <f t="shared" si="162"/>
        <v/>
      </c>
      <c r="AN44" s="309" t="str">
        <f>IF(details!Z44="","",details!Z44)</f>
        <v/>
      </c>
      <c r="AO44" s="309" t="str">
        <f>IF(details!AA44="","",details!AA44)</f>
        <v/>
      </c>
      <c r="AP44" s="309" t="str">
        <f t="shared" si="163"/>
        <v/>
      </c>
      <c r="AQ44" s="116" t="str">
        <f t="shared" si="164"/>
        <v/>
      </c>
      <c r="AR44" s="309" t="str">
        <f>IF(details!AB44="","",details!AB44)</f>
        <v/>
      </c>
      <c r="AS44" s="309" t="str">
        <f>IF(details!AC44="","",details!AC44)</f>
        <v/>
      </c>
      <c r="AT44" s="116" t="str">
        <f t="shared" si="165"/>
        <v/>
      </c>
      <c r="AU44" s="117" t="str">
        <f t="shared" si="39"/>
        <v/>
      </c>
      <c r="AV44" s="309" t="str">
        <f>IF(details!AD44="","",details!AD44)</f>
        <v/>
      </c>
      <c r="AW44" s="309" t="str">
        <f>IF(details!AE44="","",details!AE44)</f>
        <v/>
      </c>
      <c r="AX44" s="312" t="str">
        <f t="shared" si="166"/>
        <v/>
      </c>
      <c r="AY44" s="114" t="str">
        <f t="shared" si="167"/>
        <v/>
      </c>
      <c r="AZ44" s="118" t="str">
        <f t="shared" si="168"/>
        <v/>
      </c>
      <c r="BA44" s="313" t="str">
        <f t="shared" si="169"/>
        <v/>
      </c>
      <c r="BB44" s="119" t="str">
        <f t="shared" si="1"/>
        <v/>
      </c>
      <c r="BC44" s="119">
        <f t="shared" si="170"/>
        <v>0</v>
      </c>
      <c r="BD44" s="101" t="str">
        <f>IF(D44="","",details!AF44)</f>
        <v/>
      </c>
      <c r="BE44" s="309" t="str">
        <f>IF(details!AG44="","",details!AG44)</f>
        <v/>
      </c>
      <c r="BF44" s="309" t="str">
        <f>IF(details!AH44="","",details!AH44)</f>
        <v/>
      </c>
      <c r="BG44" s="309" t="str">
        <f t="shared" si="171"/>
        <v/>
      </c>
      <c r="BH44" s="309" t="str">
        <f>IF(details!AI44="","",details!AI44)</f>
        <v/>
      </c>
      <c r="BI44" s="309" t="str">
        <f>IF(details!AJ44="","",details!AJ44)</f>
        <v/>
      </c>
      <c r="BJ44" s="309" t="str">
        <f t="shared" si="172"/>
        <v/>
      </c>
      <c r="BK44" s="309" t="str">
        <f>IF(details!AK44="","",details!AK44)</f>
        <v/>
      </c>
      <c r="BL44" s="309" t="str">
        <f>IF(details!AL44="","",details!AL44)</f>
        <v/>
      </c>
      <c r="BM44" s="309" t="str">
        <f t="shared" si="173"/>
        <v/>
      </c>
      <c r="BN44" s="116" t="str">
        <f t="shared" si="174"/>
        <v/>
      </c>
      <c r="BO44" s="309" t="str">
        <f>IF(details!AM44="","",details!AM44)</f>
        <v/>
      </c>
      <c r="BP44" s="309" t="str">
        <f>IF(details!AN44="","",details!AN44)</f>
        <v/>
      </c>
      <c r="BQ44" s="116" t="str">
        <f t="shared" si="175"/>
        <v/>
      </c>
      <c r="BR44" s="117" t="str">
        <f t="shared" si="50"/>
        <v/>
      </c>
      <c r="BS44" s="309" t="str">
        <f>IF(details!AO44="","",details!AO44)</f>
        <v/>
      </c>
      <c r="BT44" s="309" t="str">
        <f>IF(details!AP44="","",details!AP44)</f>
        <v/>
      </c>
      <c r="BU44" s="312" t="str">
        <f t="shared" si="176"/>
        <v/>
      </c>
      <c r="BV44" s="114" t="str">
        <f t="shared" si="177"/>
        <v/>
      </c>
      <c r="BW44" s="118" t="str">
        <f t="shared" si="178"/>
        <v/>
      </c>
      <c r="BX44" s="313" t="str">
        <f t="shared" si="179"/>
        <v/>
      </c>
      <c r="BY44" s="119" t="str">
        <f t="shared" si="2"/>
        <v/>
      </c>
      <c r="BZ44" s="119">
        <f t="shared" si="180"/>
        <v>0</v>
      </c>
      <c r="CA44" s="309" t="str">
        <f>IF(details!AQ44="","",details!AQ44)</f>
        <v/>
      </c>
      <c r="CB44" s="309" t="str">
        <f>IF(details!AR44="","",details!AR44)</f>
        <v/>
      </c>
      <c r="CC44" s="309" t="str">
        <f t="shared" si="181"/>
        <v/>
      </c>
      <c r="CD44" s="309" t="str">
        <f>IF(details!AS44="","",details!AS44)</f>
        <v/>
      </c>
      <c r="CE44" s="309" t="str">
        <f>IF(details!AT44="","",details!AT44)</f>
        <v/>
      </c>
      <c r="CF44" s="309" t="str">
        <f t="shared" si="182"/>
        <v/>
      </c>
      <c r="CG44" s="309" t="str">
        <f>IF(details!AU44="","",details!AU44)</f>
        <v/>
      </c>
      <c r="CH44" s="309" t="str">
        <f>IF(details!AV44="","",details!AV44)</f>
        <v/>
      </c>
      <c r="CI44" s="309" t="str">
        <f t="shared" si="183"/>
        <v/>
      </c>
      <c r="CJ44" s="116" t="str">
        <f t="shared" si="184"/>
        <v/>
      </c>
      <c r="CK44" s="309" t="str">
        <f>IF(details!AW44="","",details!AW44)</f>
        <v/>
      </c>
      <c r="CL44" s="309" t="str">
        <f>IF(details!AX44="","",details!AX44)</f>
        <v/>
      </c>
      <c r="CM44" s="116" t="str">
        <f t="shared" si="185"/>
        <v/>
      </c>
      <c r="CN44" s="117" t="str">
        <f t="shared" si="61"/>
        <v/>
      </c>
      <c r="CO44" s="309" t="str">
        <f>IF(details!AY44="","",details!AY44)</f>
        <v/>
      </c>
      <c r="CP44" s="309" t="str">
        <f>IF(details!AZ44="","",details!AZ44)</f>
        <v/>
      </c>
      <c r="CQ44" s="312" t="str">
        <f t="shared" si="186"/>
        <v/>
      </c>
      <c r="CR44" s="114" t="str">
        <f t="shared" si="187"/>
        <v/>
      </c>
      <c r="CS44" s="118" t="str">
        <f t="shared" si="188"/>
        <v/>
      </c>
      <c r="CT44" s="313" t="str">
        <f t="shared" si="189"/>
        <v/>
      </c>
      <c r="CU44" s="119" t="str">
        <f t="shared" si="3"/>
        <v/>
      </c>
      <c r="CV44" s="119">
        <f t="shared" si="190"/>
        <v>0</v>
      </c>
      <c r="CW44" s="309" t="str">
        <f>IF(details!BA44="","",details!BA44)</f>
        <v/>
      </c>
      <c r="CX44" s="309" t="str">
        <f>IF(details!BB44="","",details!BB44)</f>
        <v/>
      </c>
      <c r="CY44" s="309" t="str">
        <f t="shared" si="191"/>
        <v/>
      </c>
      <c r="CZ44" s="309" t="str">
        <f>IF(details!BC44="","",details!BC44)</f>
        <v/>
      </c>
      <c r="DA44" s="309" t="str">
        <f>IF(details!BD44="","",details!BD44)</f>
        <v/>
      </c>
      <c r="DB44" s="309" t="str">
        <f t="shared" si="192"/>
        <v/>
      </c>
      <c r="DC44" s="309" t="str">
        <f>IF(details!BE44="","",details!BE44)</f>
        <v/>
      </c>
      <c r="DD44" s="309" t="str">
        <f>IF(details!BF44="","",details!BF44)</f>
        <v/>
      </c>
      <c r="DE44" s="309" t="str">
        <f t="shared" si="193"/>
        <v/>
      </c>
      <c r="DF44" s="116" t="str">
        <f t="shared" si="194"/>
        <v/>
      </c>
      <c r="DG44" s="309" t="str">
        <f>IF(details!BG44="","",details!BG44)</f>
        <v/>
      </c>
      <c r="DH44" s="309" t="str">
        <f>IF(details!BH44="","",details!BH44)</f>
        <v/>
      </c>
      <c r="DI44" s="116" t="str">
        <f t="shared" si="195"/>
        <v/>
      </c>
      <c r="DJ44" s="117" t="str">
        <f t="shared" si="72"/>
        <v/>
      </c>
      <c r="DK44" s="309" t="str">
        <f>IF(details!BI44="","",details!BI44)</f>
        <v/>
      </c>
      <c r="DL44" s="309" t="str">
        <f>IF(details!BJ44="","",details!BJ44)</f>
        <v/>
      </c>
      <c r="DM44" s="312" t="str">
        <f t="shared" si="196"/>
        <v/>
      </c>
      <c r="DN44" s="114" t="str">
        <f t="shared" si="197"/>
        <v/>
      </c>
      <c r="DO44" s="118" t="str">
        <f t="shared" si="198"/>
        <v/>
      </c>
      <c r="DP44" s="313" t="str">
        <f t="shared" si="199"/>
        <v/>
      </c>
      <c r="DQ44" s="119" t="str">
        <f t="shared" si="4"/>
        <v/>
      </c>
      <c r="DR44" s="119">
        <f t="shared" si="200"/>
        <v>0</v>
      </c>
      <c r="DS44" s="309" t="str">
        <f>IF(details!BK44="","",details!BK44)</f>
        <v/>
      </c>
      <c r="DT44" s="309" t="str">
        <f>IF(details!BL44="","",details!BL44)</f>
        <v/>
      </c>
      <c r="DU44" s="309" t="str">
        <f t="shared" si="201"/>
        <v/>
      </c>
      <c r="DV44" s="309" t="str">
        <f>IF(details!BM44="","",details!BM44)</f>
        <v/>
      </c>
      <c r="DW44" s="309" t="str">
        <f>IF(details!BN44="","",details!BN44)</f>
        <v/>
      </c>
      <c r="DX44" s="309" t="str">
        <f t="shared" si="202"/>
        <v/>
      </c>
      <c r="DY44" s="309" t="str">
        <f>IF(details!BO44="","",details!BO44)</f>
        <v/>
      </c>
      <c r="DZ44" s="309" t="str">
        <f>IF(details!BP44="","",details!BP44)</f>
        <v/>
      </c>
      <c r="EA44" s="309" t="str">
        <f t="shared" si="203"/>
        <v/>
      </c>
      <c r="EB44" s="116" t="str">
        <f t="shared" si="204"/>
        <v/>
      </c>
      <c r="EC44" s="309" t="str">
        <f>IF(details!BQ44="","",details!BQ44)</f>
        <v/>
      </c>
      <c r="ED44" s="309" t="str">
        <f>IF(details!BR44="","",details!BR44)</f>
        <v/>
      </c>
      <c r="EE44" s="116" t="str">
        <f t="shared" si="205"/>
        <v/>
      </c>
      <c r="EF44" s="117" t="str">
        <f t="shared" si="83"/>
        <v/>
      </c>
      <c r="EG44" s="309" t="str">
        <f>IF(details!BS44="","",details!BS44)</f>
        <v/>
      </c>
      <c r="EH44" s="309" t="str">
        <f>IF(details!BT44="","",details!BT44)</f>
        <v/>
      </c>
      <c r="EI44" s="312" t="str">
        <f t="shared" si="206"/>
        <v/>
      </c>
      <c r="EJ44" s="114" t="str">
        <f t="shared" si="207"/>
        <v/>
      </c>
      <c r="EK44" s="118" t="str">
        <f t="shared" si="208"/>
        <v/>
      </c>
      <c r="EL44" s="313" t="str">
        <f t="shared" si="209"/>
        <v/>
      </c>
      <c r="EM44" s="119" t="str">
        <f t="shared" si="5"/>
        <v/>
      </c>
      <c r="EN44" s="119">
        <f t="shared" si="210"/>
        <v>0</v>
      </c>
      <c r="EO44" s="309" t="str">
        <f>IF(details!BU44="","",details!BU44)</f>
        <v/>
      </c>
      <c r="EP44" s="309" t="str">
        <f>IF(details!BV44="","",details!BV44)</f>
        <v/>
      </c>
      <c r="EQ44" s="309" t="str">
        <f>IF(details!BW44="","",details!BW44)</f>
        <v/>
      </c>
      <c r="ER44" s="309" t="str">
        <f>IF(details!BX44="","",details!BX44)</f>
        <v/>
      </c>
      <c r="ES44" s="309" t="str">
        <f>IF(details!BY44="","",details!BY44)</f>
        <v/>
      </c>
      <c r="ET44" s="313" t="str">
        <f t="shared" si="89"/>
        <v/>
      </c>
      <c r="EU44" s="313" t="str">
        <f t="shared" si="90"/>
        <v/>
      </c>
      <c r="EV44" s="313" t="str">
        <f t="shared" si="211"/>
        <v/>
      </c>
      <c r="EW44" s="119" t="str">
        <f t="shared" si="7"/>
        <v/>
      </c>
      <c r="EX44" s="119">
        <f t="shared" si="212"/>
        <v>0</v>
      </c>
      <c r="EY44" s="309" t="str">
        <f>IF(details!BZ44="","",details!BZ44)</f>
        <v/>
      </c>
      <c r="EZ44" s="309" t="str">
        <f>IF(details!CA44="","",details!CA44)</f>
        <v/>
      </c>
      <c r="FA44" s="309" t="str">
        <f>IF(details!CB44="","",details!CB44)</f>
        <v/>
      </c>
      <c r="FB44" s="309" t="str">
        <f>IF(details!CC44="","",details!CC44)</f>
        <v/>
      </c>
      <c r="FC44" s="309" t="str">
        <f>IF(details!CD44="","",details!CD44)</f>
        <v/>
      </c>
      <c r="FD44" s="313" t="str">
        <f t="shared" si="93"/>
        <v/>
      </c>
      <c r="FE44" s="313" t="str">
        <f t="shared" si="94"/>
        <v/>
      </c>
      <c r="FF44" s="313" t="str">
        <f t="shared" si="213"/>
        <v/>
      </c>
      <c r="FG44" s="119" t="str">
        <f t="shared" si="10"/>
        <v/>
      </c>
      <c r="FH44" s="119">
        <f t="shared" si="214"/>
        <v>0</v>
      </c>
      <c r="FI44" s="309" t="str">
        <f>IF(details!CE44="","",details!CE44)</f>
        <v/>
      </c>
      <c r="FJ44" s="309" t="str">
        <f>IF(details!CF44="","",details!CF44)</f>
        <v/>
      </c>
      <c r="FK44" s="309" t="str">
        <f>IF(details!CG44="","",details!CG44)</f>
        <v/>
      </c>
      <c r="FL44" s="309" t="str">
        <f>IF(details!CH44="","",details!CH44)</f>
        <v/>
      </c>
      <c r="FM44" s="309" t="str">
        <f>IF(details!CI44="","",details!CI44)</f>
        <v/>
      </c>
      <c r="FN44" s="313" t="str">
        <f t="shared" si="97"/>
        <v/>
      </c>
      <c r="FO44" s="313" t="str">
        <f t="shared" si="98"/>
        <v/>
      </c>
      <c r="FP44" s="313" t="str">
        <f t="shared" si="215"/>
        <v/>
      </c>
      <c r="FQ44" s="119" t="str">
        <f t="shared" si="13"/>
        <v/>
      </c>
      <c r="FR44" s="270">
        <f t="shared" si="216"/>
        <v>0</v>
      </c>
      <c r="FS44" s="277" t="str">
        <f t="shared" si="217"/>
        <v/>
      </c>
      <c r="FT44" s="306" t="str">
        <f t="shared" si="218"/>
        <v/>
      </c>
      <c r="FU44" s="306" t="str">
        <f t="shared" si="219"/>
        <v/>
      </c>
      <c r="FV44" s="306" t="str">
        <f t="shared" si="220"/>
        <v/>
      </c>
      <c r="FW44" s="306" t="str">
        <f t="shared" si="221"/>
        <v/>
      </c>
      <c r="FX44" s="306" t="str">
        <f t="shared" si="222"/>
        <v/>
      </c>
      <c r="FY44" s="306" t="str">
        <f t="shared" si="223"/>
        <v/>
      </c>
      <c r="FZ44" s="120" t="str">
        <f t="shared" si="224"/>
        <v/>
      </c>
      <c r="GA44" s="120" t="str">
        <f t="shared" si="225"/>
        <v/>
      </c>
      <c r="GB44" s="306" t="str">
        <f t="shared" si="110"/>
        <v/>
      </c>
      <c r="GC44" s="306" t="str">
        <f t="shared" si="226"/>
        <v/>
      </c>
      <c r="GD44" s="306" t="str">
        <f t="shared" si="227"/>
        <v/>
      </c>
      <c r="GE44" s="306" t="str">
        <f t="shared" si="228"/>
        <v/>
      </c>
      <c r="GF44" s="306" t="str">
        <f t="shared" si="229"/>
        <v/>
      </c>
      <c r="GG44" s="306" t="str">
        <f t="shared" si="230"/>
        <v/>
      </c>
      <c r="GH44" s="306" t="str">
        <f t="shared" si="231"/>
        <v/>
      </c>
      <c r="GI44" s="306" t="str">
        <f t="shared" si="232"/>
        <v/>
      </c>
      <c r="GJ44" s="306" t="str">
        <f t="shared" si="233"/>
        <v/>
      </c>
      <c r="GK44" s="306" t="str">
        <f t="shared" si="234"/>
        <v/>
      </c>
      <c r="GL44" s="306" t="str">
        <f t="shared" si="235"/>
        <v/>
      </c>
      <c r="GM44" s="306" t="str">
        <f t="shared" si="236"/>
        <v/>
      </c>
      <c r="GN44" s="306" t="str">
        <f t="shared" si="237"/>
        <v/>
      </c>
      <c r="GO44" s="306" t="str">
        <f t="shared" si="238"/>
        <v/>
      </c>
      <c r="GP44" s="306" t="str">
        <f t="shared" si="239"/>
        <v/>
      </c>
      <c r="GQ44" s="306" t="str">
        <f t="shared" si="240"/>
        <v/>
      </c>
      <c r="GR44" s="306" t="str">
        <f t="shared" si="241"/>
        <v/>
      </c>
      <c r="GS44" s="121" t="str">
        <f t="shared" si="242"/>
        <v/>
      </c>
      <c r="GT44" s="121" t="str">
        <f t="shared" si="243"/>
        <v/>
      </c>
      <c r="GU44" s="121" t="str">
        <f t="shared" si="244"/>
        <v/>
      </c>
      <c r="GV44" s="121" t="str">
        <f t="shared" si="245"/>
        <v/>
      </c>
      <c r="GW44" s="121" t="str">
        <f t="shared" si="246"/>
        <v/>
      </c>
      <c r="GX44" s="121" t="str">
        <f t="shared" si="247"/>
        <v/>
      </c>
      <c r="GY44" s="269">
        <f t="shared" si="248"/>
        <v>0</v>
      </c>
      <c r="GZ44" s="269">
        <f t="shared" si="249"/>
        <v>0</v>
      </c>
      <c r="HA44" s="269">
        <f t="shared" si="250"/>
        <v>32</v>
      </c>
      <c r="HB44" s="269">
        <f t="shared" si="251"/>
        <v>0</v>
      </c>
      <c r="HC44" s="310" t="str">
        <f t="shared" si="257"/>
        <v/>
      </c>
      <c r="HD44" s="278" t="str">
        <f t="shared" si="252"/>
        <v/>
      </c>
      <c r="HE44" s="278" t="str">
        <f t="shared" si="253"/>
        <v/>
      </c>
      <c r="HF44" s="279" t="str">
        <f t="shared" si="254"/>
        <v/>
      </c>
      <c r="HG44" s="297" t="str">
        <f t="shared" si="255"/>
        <v/>
      </c>
      <c r="HH44" s="298" t="str">
        <f t="shared" si="141"/>
        <v/>
      </c>
      <c r="HI44" s="114" t="str">
        <f t="shared" si="142"/>
        <v/>
      </c>
      <c r="HJ44" s="274" t="str">
        <f>details!EH44</f>
        <v/>
      </c>
      <c r="HK44" s="195" t="str">
        <f>details!EI44</f>
        <v/>
      </c>
      <c r="HL44" s="304" t="str">
        <f t="shared" si="256"/>
        <v/>
      </c>
      <c r="HM44" s="201" t="str">
        <f>IF(details!CJ44="","",details!CJ44)</f>
        <v/>
      </c>
    </row>
    <row r="45" spans="1:221" s="20" customFormat="1" ht="14.1" customHeight="1">
      <c r="A45" s="199">
        <f>IF(details!A45="","",details!A45)</f>
        <v>39</v>
      </c>
      <c r="B45" s="309" t="str">
        <f>IF(details!B45="","",details!B45)</f>
        <v/>
      </c>
      <c r="C45" s="309" t="str">
        <f>IF(details!C45="","",details!C45)</f>
        <v/>
      </c>
      <c r="D45" s="114" t="str">
        <f>IF(details!D45="","",details!D45)</f>
        <v/>
      </c>
      <c r="E45" s="114" t="str">
        <f>IF(details!E45="","",details!E45)</f>
        <v/>
      </c>
      <c r="F45" s="309" t="str">
        <f>IF(details!F45="","",details!F45)</f>
        <v/>
      </c>
      <c r="G45" s="509" t="str">
        <f>IF(details!G45="","",details!G45)</f>
        <v/>
      </c>
      <c r="H45" s="188" t="str">
        <f>IF(details!CK45="","",details!CK45)</f>
        <v/>
      </c>
      <c r="I45" s="115" t="str">
        <f>IF(details!I45="","",details!I45)</f>
        <v/>
      </c>
      <c r="J45" s="115" t="str">
        <f>IF(details!J45="","",details!J45)</f>
        <v/>
      </c>
      <c r="K45" s="115" t="str">
        <f>IF(details!K45="","",details!K45)</f>
        <v/>
      </c>
      <c r="L45" s="309" t="str">
        <f>IF(details!L45="","",details!L45)</f>
        <v/>
      </c>
      <c r="M45" s="309" t="str">
        <f>IF(details!M45="","",details!M45)</f>
        <v/>
      </c>
      <c r="N45" s="309" t="str">
        <f t="shared" si="151"/>
        <v/>
      </c>
      <c r="O45" s="309" t="str">
        <f>IF(details!N45="","",details!N45)</f>
        <v/>
      </c>
      <c r="P45" s="309" t="str">
        <f>IF(details!O45="","",details!O45)</f>
        <v/>
      </c>
      <c r="Q45" s="309" t="str">
        <f t="shared" si="152"/>
        <v/>
      </c>
      <c r="R45" s="309" t="str">
        <f>IF(details!P45="","",details!P45)</f>
        <v/>
      </c>
      <c r="S45" s="309" t="str">
        <f>IF(details!Q45="","",details!Q45)</f>
        <v/>
      </c>
      <c r="T45" s="309" t="str">
        <f t="shared" si="153"/>
        <v/>
      </c>
      <c r="U45" s="116" t="str">
        <f t="shared" si="154"/>
        <v/>
      </c>
      <c r="V45" s="309" t="str">
        <f>IF(details!R45="","",details!R45)</f>
        <v/>
      </c>
      <c r="W45" s="309" t="str">
        <f>IF(details!S45="","",details!S45)</f>
        <v/>
      </c>
      <c r="X45" s="116" t="str">
        <f t="shared" si="155"/>
        <v/>
      </c>
      <c r="Y45" s="117" t="str">
        <f t="shared" si="28"/>
        <v/>
      </c>
      <c r="Z45" s="309" t="str">
        <f>IF(details!T45="","",details!T45)</f>
        <v/>
      </c>
      <c r="AA45" s="309" t="str">
        <f>IF(details!U45="","",details!U45)</f>
        <v/>
      </c>
      <c r="AB45" s="312" t="str">
        <f t="shared" si="156"/>
        <v/>
      </c>
      <c r="AC45" s="114" t="str">
        <f t="shared" si="157"/>
        <v/>
      </c>
      <c r="AD45" s="118" t="str">
        <f t="shared" si="158"/>
        <v/>
      </c>
      <c r="AE45" s="313" t="str">
        <f t="shared" si="159"/>
        <v/>
      </c>
      <c r="AF45" s="119" t="str">
        <f t="shared" si="0"/>
        <v/>
      </c>
      <c r="AG45" s="119">
        <f t="shared" si="160"/>
        <v>0</v>
      </c>
      <c r="AH45" s="309" t="str">
        <f>IF(details!V45="","",details!V45)</f>
        <v/>
      </c>
      <c r="AI45" s="309" t="str">
        <f>IF(details!W45="","",details!W45)</f>
        <v/>
      </c>
      <c r="AJ45" s="309" t="str">
        <f t="shared" si="161"/>
        <v/>
      </c>
      <c r="AK45" s="309" t="str">
        <f>IF(details!X45="","",details!X45)</f>
        <v/>
      </c>
      <c r="AL45" s="309" t="str">
        <f>IF(details!Y45="","",details!Y45)</f>
        <v/>
      </c>
      <c r="AM45" s="309" t="str">
        <f t="shared" si="162"/>
        <v/>
      </c>
      <c r="AN45" s="309" t="str">
        <f>IF(details!Z45="","",details!Z45)</f>
        <v/>
      </c>
      <c r="AO45" s="309" t="str">
        <f>IF(details!AA45="","",details!AA45)</f>
        <v/>
      </c>
      <c r="AP45" s="309" t="str">
        <f t="shared" si="163"/>
        <v/>
      </c>
      <c r="AQ45" s="116" t="str">
        <f t="shared" si="164"/>
        <v/>
      </c>
      <c r="AR45" s="309" t="str">
        <f>IF(details!AB45="","",details!AB45)</f>
        <v/>
      </c>
      <c r="AS45" s="309" t="str">
        <f>IF(details!AC45="","",details!AC45)</f>
        <v/>
      </c>
      <c r="AT45" s="116" t="str">
        <f t="shared" si="165"/>
        <v/>
      </c>
      <c r="AU45" s="117" t="str">
        <f t="shared" si="39"/>
        <v/>
      </c>
      <c r="AV45" s="309" t="str">
        <f>IF(details!AD45="","",details!AD45)</f>
        <v/>
      </c>
      <c r="AW45" s="309" t="str">
        <f>IF(details!AE45="","",details!AE45)</f>
        <v/>
      </c>
      <c r="AX45" s="312" t="str">
        <f t="shared" si="166"/>
        <v/>
      </c>
      <c r="AY45" s="114" t="str">
        <f t="shared" si="167"/>
        <v/>
      </c>
      <c r="AZ45" s="118" t="str">
        <f t="shared" si="168"/>
        <v/>
      </c>
      <c r="BA45" s="313" t="str">
        <f t="shared" si="169"/>
        <v/>
      </c>
      <c r="BB45" s="119" t="str">
        <f t="shared" si="1"/>
        <v/>
      </c>
      <c r="BC45" s="119">
        <f t="shared" si="170"/>
        <v>0</v>
      </c>
      <c r="BD45" s="101" t="str">
        <f>IF(D45="","",details!AF45)</f>
        <v/>
      </c>
      <c r="BE45" s="309" t="str">
        <f>IF(details!AG45="","",details!AG45)</f>
        <v/>
      </c>
      <c r="BF45" s="309" t="str">
        <f>IF(details!AH45="","",details!AH45)</f>
        <v/>
      </c>
      <c r="BG45" s="309" t="str">
        <f t="shared" si="171"/>
        <v/>
      </c>
      <c r="BH45" s="309" t="str">
        <f>IF(details!AI45="","",details!AI45)</f>
        <v/>
      </c>
      <c r="BI45" s="309" t="str">
        <f>IF(details!AJ45="","",details!AJ45)</f>
        <v/>
      </c>
      <c r="BJ45" s="309" t="str">
        <f t="shared" si="172"/>
        <v/>
      </c>
      <c r="BK45" s="309" t="str">
        <f>IF(details!AK45="","",details!AK45)</f>
        <v/>
      </c>
      <c r="BL45" s="309" t="str">
        <f>IF(details!AL45="","",details!AL45)</f>
        <v/>
      </c>
      <c r="BM45" s="309" t="str">
        <f t="shared" si="173"/>
        <v/>
      </c>
      <c r="BN45" s="116" t="str">
        <f t="shared" si="174"/>
        <v/>
      </c>
      <c r="BO45" s="309" t="str">
        <f>IF(details!AM45="","",details!AM45)</f>
        <v/>
      </c>
      <c r="BP45" s="309" t="str">
        <f>IF(details!AN45="","",details!AN45)</f>
        <v/>
      </c>
      <c r="BQ45" s="116" t="str">
        <f t="shared" si="175"/>
        <v/>
      </c>
      <c r="BR45" s="117" t="str">
        <f t="shared" si="50"/>
        <v/>
      </c>
      <c r="BS45" s="309" t="str">
        <f>IF(details!AO45="","",details!AO45)</f>
        <v/>
      </c>
      <c r="BT45" s="309" t="str">
        <f>IF(details!AP45="","",details!AP45)</f>
        <v/>
      </c>
      <c r="BU45" s="312" t="str">
        <f t="shared" si="176"/>
        <v/>
      </c>
      <c r="BV45" s="114" t="str">
        <f t="shared" si="177"/>
        <v/>
      </c>
      <c r="BW45" s="118" t="str">
        <f t="shared" si="178"/>
        <v/>
      </c>
      <c r="BX45" s="313" t="str">
        <f t="shared" si="179"/>
        <v/>
      </c>
      <c r="BY45" s="119" t="str">
        <f t="shared" si="2"/>
        <v/>
      </c>
      <c r="BZ45" s="119">
        <f t="shared" si="180"/>
        <v>0</v>
      </c>
      <c r="CA45" s="309" t="str">
        <f>IF(details!AQ45="","",details!AQ45)</f>
        <v/>
      </c>
      <c r="CB45" s="309" t="str">
        <f>IF(details!AR45="","",details!AR45)</f>
        <v/>
      </c>
      <c r="CC45" s="309" t="str">
        <f t="shared" si="181"/>
        <v/>
      </c>
      <c r="CD45" s="309" t="str">
        <f>IF(details!AS45="","",details!AS45)</f>
        <v/>
      </c>
      <c r="CE45" s="309" t="str">
        <f>IF(details!AT45="","",details!AT45)</f>
        <v/>
      </c>
      <c r="CF45" s="309" t="str">
        <f t="shared" si="182"/>
        <v/>
      </c>
      <c r="CG45" s="309" t="str">
        <f>IF(details!AU45="","",details!AU45)</f>
        <v/>
      </c>
      <c r="CH45" s="309" t="str">
        <f>IF(details!AV45="","",details!AV45)</f>
        <v/>
      </c>
      <c r="CI45" s="309" t="str">
        <f t="shared" si="183"/>
        <v/>
      </c>
      <c r="CJ45" s="116" t="str">
        <f t="shared" si="184"/>
        <v/>
      </c>
      <c r="CK45" s="309" t="str">
        <f>IF(details!AW45="","",details!AW45)</f>
        <v/>
      </c>
      <c r="CL45" s="309" t="str">
        <f>IF(details!AX45="","",details!AX45)</f>
        <v/>
      </c>
      <c r="CM45" s="116" t="str">
        <f t="shared" si="185"/>
        <v/>
      </c>
      <c r="CN45" s="117" t="str">
        <f t="shared" si="61"/>
        <v/>
      </c>
      <c r="CO45" s="309" t="str">
        <f>IF(details!AY45="","",details!AY45)</f>
        <v/>
      </c>
      <c r="CP45" s="309" t="str">
        <f>IF(details!AZ45="","",details!AZ45)</f>
        <v/>
      </c>
      <c r="CQ45" s="312" t="str">
        <f t="shared" si="186"/>
        <v/>
      </c>
      <c r="CR45" s="114" t="str">
        <f t="shared" si="187"/>
        <v/>
      </c>
      <c r="CS45" s="118" t="str">
        <f t="shared" si="188"/>
        <v/>
      </c>
      <c r="CT45" s="313" t="str">
        <f t="shared" si="189"/>
        <v/>
      </c>
      <c r="CU45" s="119" t="str">
        <f t="shared" si="3"/>
        <v/>
      </c>
      <c r="CV45" s="119">
        <f t="shared" si="190"/>
        <v>0</v>
      </c>
      <c r="CW45" s="309" t="str">
        <f>IF(details!BA45="","",details!BA45)</f>
        <v/>
      </c>
      <c r="CX45" s="309" t="str">
        <f>IF(details!BB45="","",details!BB45)</f>
        <v/>
      </c>
      <c r="CY45" s="309" t="str">
        <f t="shared" si="191"/>
        <v/>
      </c>
      <c r="CZ45" s="309" t="str">
        <f>IF(details!BC45="","",details!BC45)</f>
        <v/>
      </c>
      <c r="DA45" s="309" t="str">
        <f>IF(details!BD45="","",details!BD45)</f>
        <v/>
      </c>
      <c r="DB45" s="309" t="str">
        <f t="shared" si="192"/>
        <v/>
      </c>
      <c r="DC45" s="309" t="str">
        <f>IF(details!BE45="","",details!BE45)</f>
        <v/>
      </c>
      <c r="DD45" s="309" t="str">
        <f>IF(details!BF45="","",details!BF45)</f>
        <v/>
      </c>
      <c r="DE45" s="309" t="str">
        <f t="shared" si="193"/>
        <v/>
      </c>
      <c r="DF45" s="116" t="str">
        <f t="shared" si="194"/>
        <v/>
      </c>
      <c r="DG45" s="309" t="str">
        <f>IF(details!BG45="","",details!BG45)</f>
        <v/>
      </c>
      <c r="DH45" s="309" t="str">
        <f>IF(details!BH45="","",details!BH45)</f>
        <v/>
      </c>
      <c r="DI45" s="116" t="str">
        <f t="shared" si="195"/>
        <v/>
      </c>
      <c r="DJ45" s="117" t="str">
        <f t="shared" si="72"/>
        <v/>
      </c>
      <c r="DK45" s="309" t="str">
        <f>IF(details!BI45="","",details!BI45)</f>
        <v/>
      </c>
      <c r="DL45" s="309" t="str">
        <f>IF(details!BJ45="","",details!BJ45)</f>
        <v/>
      </c>
      <c r="DM45" s="312" t="str">
        <f t="shared" si="196"/>
        <v/>
      </c>
      <c r="DN45" s="114" t="str">
        <f t="shared" si="197"/>
        <v/>
      </c>
      <c r="DO45" s="118" t="str">
        <f t="shared" si="198"/>
        <v/>
      </c>
      <c r="DP45" s="313" t="str">
        <f t="shared" si="199"/>
        <v/>
      </c>
      <c r="DQ45" s="119" t="str">
        <f t="shared" si="4"/>
        <v/>
      </c>
      <c r="DR45" s="119">
        <f t="shared" si="200"/>
        <v>0</v>
      </c>
      <c r="DS45" s="309" t="str">
        <f>IF(details!BK45="","",details!BK45)</f>
        <v/>
      </c>
      <c r="DT45" s="309" t="str">
        <f>IF(details!BL45="","",details!BL45)</f>
        <v/>
      </c>
      <c r="DU45" s="309" t="str">
        <f t="shared" si="201"/>
        <v/>
      </c>
      <c r="DV45" s="309" t="str">
        <f>IF(details!BM45="","",details!BM45)</f>
        <v/>
      </c>
      <c r="DW45" s="309" t="str">
        <f>IF(details!BN45="","",details!BN45)</f>
        <v/>
      </c>
      <c r="DX45" s="309" t="str">
        <f t="shared" si="202"/>
        <v/>
      </c>
      <c r="DY45" s="309" t="str">
        <f>IF(details!BO45="","",details!BO45)</f>
        <v/>
      </c>
      <c r="DZ45" s="309" t="str">
        <f>IF(details!BP45="","",details!BP45)</f>
        <v/>
      </c>
      <c r="EA45" s="309" t="str">
        <f t="shared" si="203"/>
        <v/>
      </c>
      <c r="EB45" s="116" t="str">
        <f t="shared" si="204"/>
        <v/>
      </c>
      <c r="EC45" s="309" t="str">
        <f>IF(details!BQ45="","",details!BQ45)</f>
        <v/>
      </c>
      <c r="ED45" s="309" t="str">
        <f>IF(details!BR45="","",details!BR45)</f>
        <v/>
      </c>
      <c r="EE45" s="116" t="str">
        <f t="shared" si="205"/>
        <v/>
      </c>
      <c r="EF45" s="117" t="str">
        <f t="shared" si="83"/>
        <v/>
      </c>
      <c r="EG45" s="309" t="str">
        <f>IF(details!BS45="","",details!BS45)</f>
        <v/>
      </c>
      <c r="EH45" s="309" t="str">
        <f>IF(details!BT45="","",details!BT45)</f>
        <v/>
      </c>
      <c r="EI45" s="312" t="str">
        <f t="shared" si="206"/>
        <v/>
      </c>
      <c r="EJ45" s="114" t="str">
        <f t="shared" si="207"/>
        <v/>
      </c>
      <c r="EK45" s="118" t="str">
        <f t="shared" si="208"/>
        <v/>
      </c>
      <c r="EL45" s="313" t="str">
        <f t="shared" si="209"/>
        <v/>
      </c>
      <c r="EM45" s="119" t="str">
        <f t="shared" si="5"/>
        <v/>
      </c>
      <c r="EN45" s="119">
        <f t="shared" si="210"/>
        <v>0</v>
      </c>
      <c r="EO45" s="309" t="str">
        <f>IF(details!BU45="","",details!BU45)</f>
        <v/>
      </c>
      <c r="EP45" s="309" t="str">
        <f>IF(details!BV45="","",details!BV45)</f>
        <v/>
      </c>
      <c r="EQ45" s="309" t="str">
        <f>IF(details!BW45="","",details!BW45)</f>
        <v/>
      </c>
      <c r="ER45" s="309" t="str">
        <f>IF(details!BX45="","",details!BX45)</f>
        <v/>
      </c>
      <c r="ES45" s="309" t="str">
        <f>IF(details!BY45="","",details!BY45)</f>
        <v/>
      </c>
      <c r="ET45" s="313" t="str">
        <f t="shared" si="89"/>
        <v/>
      </c>
      <c r="EU45" s="313" t="str">
        <f t="shared" si="90"/>
        <v/>
      </c>
      <c r="EV45" s="313" t="str">
        <f t="shared" si="211"/>
        <v/>
      </c>
      <c r="EW45" s="119" t="str">
        <f t="shared" si="7"/>
        <v/>
      </c>
      <c r="EX45" s="119">
        <f t="shared" si="212"/>
        <v>0</v>
      </c>
      <c r="EY45" s="309" t="str">
        <f>IF(details!BZ45="","",details!BZ45)</f>
        <v/>
      </c>
      <c r="EZ45" s="309" t="str">
        <f>IF(details!CA45="","",details!CA45)</f>
        <v/>
      </c>
      <c r="FA45" s="309" t="str">
        <f>IF(details!CB45="","",details!CB45)</f>
        <v/>
      </c>
      <c r="FB45" s="309" t="str">
        <f>IF(details!CC45="","",details!CC45)</f>
        <v/>
      </c>
      <c r="FC45" s="309" t="str">
        <f>IF(details!CD45="","",details!CD45)</f>
        <v/>
      </c>
      <c r="FD45" s="313" t="str">
        <f t="shared" si="93"/>
        <v/>
      </c>
      <c r="FE45" s="313" t="str">
        <f t="shared" si="94"/>
        <v/>
      </c>
      <c r="FF45" s="313" t="str">
        <f t="shared" si="213"/>
        <v/>
      </c>
      <c r="FG45" s="119" t="str">
        <f t="shared" si="10"/>
        <v/>
      </c>
      <c r="FH45" s="119">
        <f t="shared" si="214"/>
        <v>0</v>
      </c>
      <c r="FI45" s="309" t="str">
        <f>IF(details!CE45="","",details!CE45)</f>
        <v/>
      </c>
      <c r="FJ45" s="309" t="str">
        <f>IF(details!CF45="","",details!CF45)</f>
        <v/>
      </c>
      <c r="FK45" s="309" t="str">
        <f>IF(details!CG45="","",details!CG45)</f>
        <v/>
      </c>
      <c r="FL45" s="309" t="str">
        <f>IF(details!CH45="","",details!CH45)</f>
        <v/>
      </c>
      <c r="FM45" s="309" t="str">
        <f>IF(details!CI45="","",details!CI45)</f>
        <v/>
      </c>
      <c r="FN45" s="313" t="str">
        <f t="shared" si="97"/>
        <v/>
      </c>
      <c r="FO45" s="313" t="str">
        <f t="shared" si="98"/>
        <v/>
      </c>
      <c r="FP45" s="313" t="str">
        <f t="shared" si="215"/>
        <v/>
      </c>
      <c r="FQ45" s="119" t="str">
        <f t="shared" si="13"/>
        <v/>
      </c>
      <c r="FR45" s="270">
        <f t="shared" si="216"/>
        <v>0</v>
      </c>
      <c r="FS45" s="277" t="str">
        <f t="shared" si="217"/>
        <v/>
      </c>
      <c r="FT45" s="306" t="str">
        <f t="shared" si="218"/>
        <v/>
      </c>
      <c r="FU45" s="306" t="str">
        <f t="shared" si="219"/>
        <v/>
      </c>
      <c r="FV45" s="306" t="str">
        <f t="shared" si="220"/>
        <v/>
      </c>
      <c r="FW45" s="306" t="str">
        <f t="shared" si="221"/>
        <v/>
      </c>
      <c r="FX45" s="306" t="str">
        <f t="shared" si="222"/>
        <v/>
      </c>
      <c r="FY45" s="306" t="str">
        <f t="shared" si="223"/>
        <v/>
      </c>
      <c r="FZ45" s="120" t="str">
        <f t="shared" si="224"/>
        <v/>
      </c>
      <c r="GA45" s="120" t="str">
        <f t="shared" si="225"/>
        <v/>
      </c>
      <c r="GB45" s="306" t="str">
        <f t="shared" si="110"/>
        <v/>
      </c>
      <c r="GC45" s="306" t="str">
        <f t="shared" si="226"/>
        <v/>
      </c>
      <c r="GD45" s="306" t="str">
        <f t="shared" si="227"/>
        <v/>
      </c>
      <c r="GE45" s="306" t="str">
        <f t="shared" si="228"/>
        <v/>
      </c>
      <c r="GF45" s="306" t="str">
        <f t="shared" si="229"/>
        <v/>
      </c>
      <c r="GG45" s="306" t="str">
        <f t="shared" si="230"/>
        <v/>
      </c>
      <c r="GH45" s="306" t="str">
        <f t="shared" si="231"/>
        <v/>
      </c>
      <c r="GI45" s="306" t="str">
        <f t="shared" si="232"/>
        <v/>
      </c>
      <c r="GJ45" s="306" t="str">
        <f t="shared" si="233"/>
        <v/>
      </c>
      <c r="GK45" s="306" t="str">
        <f t="shared" si="234"/>
        <v/>
      </c>
      <c r="GL45" s="306" t="str">
        <f t="shared" si="235"/>
        <v/>
      </c>
      <c r="GM45" s="306" t="str">
        <f t="shared" si="236"/>
        <v/>
      </c>
      <c r="GN45" s="306" t="str">
        <f t="shared" si="237"/>
        <v/>
      </c>
      <c r="GO45" s="306" t="str">
        <f t="shared" si="238"/>
        <v/>
      </c>
      <c r="GP45" s="306" t="str">
        <f t="shared" si="239"/>
        <v/>
      </c>
      <c r="GQ45" s="306" t="str">
        <f t="shared" si="240"/>
        <v/>
      </c>
      <c r="GR45" s="306" t="str">
        <f t="shared" si="241"/>
        <v/>
      </c>
      <c r="GS45" s="121" t="str">
        <f t="shared" si="242"/>
        <v/>
      </c>
      <c r="GT45" s="121" t="str">
        <f t="shared" si="243"/>
        <v/>
      </c>
      <c r="GU45" s="121" t="str">
        <f t="shared" si="244"/>
        <v/>
      </c>
      <c r="GV45" s="121" t="str">
        <f t="shared" si="245"/>
        <v/>
      </c>
      <c r="GW45" s="121" t="str">
        <f t="shared" si="246"/>
        <v/>
      </c>
      <c r="GX45" s="121" t="str">
        <f t="shared" si="247"/>
        <v/>
      </c>
      <c r="GY45" s="269">
        <f t="shared" si="248"/>
        <v>0</v>
      </c>
      <c r="GZ45" s="269">
        <f t="shared" si="249"/>
        <v>0</v>
      </c>
      <c r="HA45" s="269">
        <f t="shared" si="250"/>
        <v>32</v>
      </c>
      <c r="HB45" s="269">
        <f t="shared" si="251"/>
        <v>0</v>
      </c>
      <c r="HC45" s="310" t="str">
        <f t="shared" si="257"/>
        <v/>
      </c>
      <c r="HD45" s="278" t="str">
        <f t="shared" si="252"/>
        <v/>
      </c>
      <c r="HE45" s="278" t="str">
        <f t="shared" si="253"/>
        <v/>
      </c>
      <c r="HF45" s="279" t="str">
        <f t="shared" si="254"/>
        <v/>
      </c>
      <c r="HG45" s="297" t="str">
        <f t="shared" si="255"/>
        <v/>
      </c>
      <c r="HH45" s="298" t="str">
        <f t="shared" si="141"/>
        <v/>
      </c>
      <c r="HI45" s="114" t="str">
        <f t="shared" si="142"/>
        <v/>
      </c>
      <c r="HJ45" s="274" t="str">
        <f>details!EH45</f>
        <v/>
      </c>
      <c r="HK45" s="195" t="str">
        <f>details!EI45</f>
        <v/>
      </c>
      <c r="HL45" s="304" t="str">
        <f t="shared" si="256"/>
        <v/>
      </c>
      <c r="HM45" s="201" t="str">
        <f>IF(details!CJ45="","",details!CJ45)</f>
        <v/>
      </c>
    </row>
    <row r="46" spans="1:221" s="20" customFormat="1" ht="14.1" customHeight="1">
      <c r="A46" s="199">
        <f>IF(details!A46="","",details!A46)</f>
        <v>40</v>
      </c>
      <c r="B46" s="309" t="str">
        <f>IF(details!B46="","",details!B46)</f>
        <v/>
      </c>
      <c r="C46" s="309" t="str">
        <f>IF(details!C46="","",details!C46)</f>
        <v/>
      </c>
      <c r="D46" s="114" t="str">
        <f>IF(details!D46="","",details!D46)</f>
        <v/>
      </c>
      <c r="E46" s="114" t="str">
        <f>IF(details!E46="","",details!E46)</f>
        <v/>
      </c>
      <c r="F46" s="309" t="str">
        <f>IF(details!F46="","",details!F46)</f>
        <v/>
      </c>
      <c r="G46" s="509" t="str">
        <f>IF(details!G46="","",details!G46)</f>
        <v/>
      </c>
      <c r="H46" s="188" t="str">
        <f>IF(details!CK46="","",details!CK46)</f>
        <v/>
      </c>
      <c r="I46" s="115" t="str">
        <f>IF(details!I46="","",details!I46)</f>
        <v/>
      </c>
      <c r="J46" s="115" t="str">
        <f>IF(details!J46="","",details!J46)</f>
        <v/>
      </c>
      <c r="K46" s="115" t="str">
        <f>IF(details!K46="","",details!K46)</f>
        <v/>
      </c>
      <c r="L46" s="309" t="str">
        <f>IF(details!L46="","",details!L46)</f>
        <v/>
      </c>
      <c r="M46" s="309" t="str">
        <f>IF(details!M46="","",details!M46)</f>
        <v/>
      </c>
      <c r="N46" s="309" t="str">
        <f t="shared" si="151"/>
        <v/>
      </c>
      <c r="O46" s="309" t="str">
        <f>IF(details!N46="","",details!N46)</f>
        <v/>
      </c>
      <c r="P46" s="309" t="str">
        <f>IF(details!O46="","",details!O46)</f>
        <v/>
      </c>
      <c r="Q46" s="309" t="str">
        <f t="shared" si="152"/>
        <v/>
      </c>
      <c r="R46" s="309" t="str">
        <f>IF(details!P46="","",details!P46)</f>
        <v/>
      </c>
      <c r="S46" s="309" t="str">
        <f>IF(details!Q46="","",details!Q46)</f>
        <v/>
      </c>
      <c r="T46" s="309" t="str">
        <f t="shared" si="153"/>
        <v/>
      </c>
      <c r="U46" s="116" t="str">
        <f t="shared" si="154"/>
        <v/>
      </c>
      <c r="V46" s="309" t="str">
        <f>IF(details!R46="","",details!R46)</f>
        <v/>
      </c>
      <c r="W46" s="309" t="str">
        <f>IF(details!S46="","",details!S46)</f>
        <v/>
      </c>
      <c r="X46" s="116" t="str">
        <f t="shared" si="155"/>
        <v/>
      </c>
      <c r="Y46" s="117" t="str">
        <f t="shared" si="28"/>
        <v/>
      </c>
      <c r="Z46" s="309" t="str">
        <f>IF(details!T46="","",details!T46)</f>
        <v/>
      </c>
      <c r="AA46" s="309" t="str">
        <f>IF(details!U46="","",details!U46)</f>
        <v/>
      </c>
      <c r="AB46" s="312" t="str">
        <f t="shared" si="156"/>
        <v/>
      </c>
      <c r="AC46" s="114" t="str">
        <f t="shared" si="157"/>
        <v/>
      </c>
      <c r="AD46" s="118" t="str">
        <f t="shared" si="158"/>
        <v/>
      </c>
      <c r="AE46" s="313" t="str">
        <f t="shared" si="159"/>
        <v/>
      </c>
      <c r="AF46" s="119" t="str">
        <f t="shared" si="0"/>
        <v/>
      </c>
      <c r="AG46" s="119">
        <f t="shared" si="160"/>
        <v>0</v>
      </c>
      <c r="AH46" s="309" t="str">
        <f>IF(details!V46="","",details!V46)</f>
        <v/>
      </c>
      <c r="AI46" s="309" t="str">
        <f>IF(details!W46="","",details!W46)</f>
        <v/>
      </c>
      <c r="AJ46" s="309" t="str">
        <f t="shared" si="161"/>
        <v/>
      </c>
      <c r="AK46" s="309" t="str">
        <f>IF(details!X46="","",details!X46)</f>
        <v/>
      </c>
      <c r="AL46" s="309" t="str">
        <f>IF(details!Y46="","",details!Y46)</f>
        <v/>
      </c>
      <c r="AM46" s="309" t="str">
        <f t="shared" si="162"/>
        <v/>
      </c>
      <c r="AN46" s="309" t="str">
        <f>IF(details!Z46="","",details!Z46)</f>
        <v/>
      </c>
      <c r="AO46" s="309" t="str">
        <f>IF(details!AA46="","",details!AA46)</f>
        <v/>
      </c>
      <c r="AP46" s="309" t="str">
        <f t="shared" si="163"/>
        <v/>
      </c>
      <c r="AQ46" s="116" t="str">
        <f t="shared" si="164"/>
        <v/>
      </c>
      <c r="AR46" s="309" t="str">
        <f>IF(details!AB46="","",details!AB46)</f>
        <v/>
      </c>
      <c r="AS46" s="309" t="str">
        <f>IF(details!AC46="","",details!AC46)</f>
        <v/>
      </c>
      <c r="AT46" s="116" t="str">
        <f t="shared" si="165"/>
        <v/>
      </c>
      <c r="AU46" s="117" t="str">
        <f t="shared" si="39"/>
        <v/>
      </c>
      <c r="AV46" s="309" t="str">
        <f>IF(details!AD46="","",details!AD46)</f>
        <v/>
      </c>
      <c r="AW46" s="309" t="str">
        <f>IF(details!AE46="","",details!AE46)</f>
        <v/>
      </c>
      <c r="AX46" s="312" t="str">
        <f t="shared" si="166"/>
        <v/>
      </c>
      <c r="AY46" s="114" t="str">
        <f t="shared" si="167"/>
        <v/>
      </c>
      <c r="AZ46" s="118" t="str">
        <f t="shared" si="168"/>
        <v/>
      </c>
      <c r="BA46" s="313" t="str">
        <f t="shared" si="169"/>
        <v/>
      </c>
      <c r="BB46" s="119" t="str">
        <f t="shared" si="1"/>
        <v/>
      </c>
      <c r="BC46" s="119">
        <f t="shared" si="170"/>
        <v>0</v>
      </c>
      <c r="BD46" s="101" t="str">
        <f>IF(D46="","",details!AF46)</f>
        <v/>
      </c>
      <c r="BE46" s="309" t="str">
        <f>IF(details!AG46="","",details!AG46)</f>
        <v/>
      </c>
      <c r="BF46" s="309" t="str">
        <f>IF(details!AH46="","",details!AH46)</f>
        <v/>
      </c>
      <c r="BG46" s="309" t="str">
        <f t="shared" si="171"/>
        <v/>
      </c>
      <c r="BH46" s="309" t="str">
        <f>IF(details!AI46="","",details!AI46)</f>
        <v/>
      </c>
      <c r="BI46" s="309" t="str">
        <f>IF(details!AJ46="","",details!AJ46)</f>
        <v/>
      </c>
      <c r="BJ46" s="309" t="str">
        <f t="shared" si="172"/>
        <v/>
      </c>
      <c r="BK46" s="309" t="str">
        <f>IF(details!AK46="","",details!AK46)</f>
        <v/>
      </c>
      <c r="BL46" s="309" t="str">
        <f>IF(details!AL46="","",details!AL46)</f>
        <v/>
      </c>
      <c r="BM46" s="309" t="str">
        <f t="shared" si="173"/>
        <v/>
      </c>
      <c r="BN46" s="116" t="str">
        <f t="shared" si="174"/>
        <v/>
      </c>
      <c r="BO46" s="309" t="str">
        <f>IF(details!AM46="","",details!AM46)</f>
        <v/>
      </c>
      <c r="BP46" s="309" t="str">
        <f>IF(details!AN46="","",details!AN46)</f>
        <v/>
      </c>
      <c r="BQ46" s="116" t="str">
        <f t="shared" si="175"/>
        <v/>
      </c>
      <c r="BR46" s="117" t="str">
        <f t="shared" si="50"/>
        <v/>
      </c>
      <c r="BS46" s="309" t="str">
        <f>IF(details!AO46="","",details!AO46)</f>
        <v/>
      </c>
      <c r="BT46" s="309" t="str">
        <f>IF(details!AP46="","",details!AP46)</f>
        <v/>
      </c>
      <c r="BU46" s="312" t="str">
        <f t="shared" si="176"/>
        <v/>
      </c>
      <c r="BV46" s="114" t="str">
        <f t="shared" si="177"/>
        <v/>
      </c>
      <c r="BW46" s="118" t="str">
        <f t="shared" si="178"/>
        <v/>
      </c>
      <c r="BX46" s="313" t="str">
        <f t="shared" si="179"/>
        <v/>
      </c>
      <c r="BY46" s="119" t="str">
        <f t="shared" si="2"/>
        <v/>
      </c>
      <c r="BZ46" s="119">
        <f t="shared" si="180"/>
        <v>0</v>
      </c>
      <c r="CA46" s="309" t="str">
        <f>IF(details!AQ46="","",details!AQ46)</f>
        <v/>
      </c>
      <c r="CB46" s="309" t="str">
        <f>IF(details!AR46="","",details!AR46)</f>
        <v/>
      </c>
      <c r="CC46" s="309" t="str">
        <f t="shared" si="181"/>
        <v/>
      </c>
      <c r="CD46" s="309" t="str">
        <f>IF(details!AS46="","",details!AS46)</f>
        <v/>
      </c>
      <c r="CE46" s="309" t="str">
        <f>IF(details!AT46="","",details!AT46)</f>
        <v/>
      </c>
      <c r="CF46" s="309" t="str">
        <f t="shared" si="182"/>
        <v/>
      </c>
      <c r="CG46" s="309" t="str">
        <f>IF(details!AU46="","",details!AU46)</f>
        <v/>
      </c>
      <c r="CH46" s="309" t="str">
        <f>IF(details!AV46="","",details!AV46)</f>
        <v/>
      </c>
      <c r="CI46" s="309" t="str">
        <f t="shared" si="183"/>
        <v/>
      </c>
      <c r="CJ46" s="116" t="str">
        <f t="shared" si="184"/>
        <v/>
      </c>
      <c r="CK46" s="309" t="str">
        <f>IF(details!AW46="","",details!AW46)</f>
        <v/>
      </c>
      <c r="CL46" s="309" t="str">
        <f>IF(details!AX46="","",details!AX46)</f>
        <v/>
      </c>
      <c r="CM46" s="116" t="str">
        <f t="shared" si="185"/>
        <v/>
      </c>
      <c r="CN46" s="117" t="str">
        <f t="shared" si="61"/>
        <v/>
      </c>
      <c r="CO46" s="309" t="str">
        <f>IF(details!AY46="","",details!AY46)</f>
        <v/>
      </c>
      <c r="CP46" s="309" t="str">
        <f>IF(details!AZ46="","",details!AZ46)</f>
        <v/>
      </c>
      <c r="CQ46" s="312" t="str">
        <f t="shared" si="186"/>
        <v/>
      </c>
      <c r="CR46" s="114" t="str">
        <f t="shared" si="187"/>
        <v/>
      </c>
      <c r="CS46" s="118" t="str">
        <f t="shared" si="188"/>
        <v/>
      </c>
      <c r="CT46" s="313" t="str">
        <f t="shared" si="189"/>
        <v/>
      </c>
      <c r="CU46" s="119" t="str">
        <f t="shared" si="3"/>
        <v/>
      </c>
      <c r="CV46" s="119">
        <f t="shared" si="190"/>
        <v>0</v>
      </c>
      <c r="CW46" s="309" t="str">
        <f>IF(details!BA46="","",details!BA46)</f>
        <v/>
      </c>
      <c r="CX46" s="309" t="str">
        <f>IF(details!BB46="","",details!BB46)</f>
        <v/>
      </c>
      <c r="CY46" s="309" t="str">
        <f t="shared" si="191"/>
        <v/>
      </c>
      <c r="CZ46" s="309" t="str">
        <f>IF(details!BC46="","",details!BC46)</f>
        <v/>
      </c>
      <c r="DA46" s="309" t="str">
        <f>IF(details!BD46="","",details!BD46)</f>
        <v/>
      </c>
      <c r="DB46" s="309" t="str">
        <f t="shared" si="192"/>
        <v/>
      </c>
      <c r="DC46" s="309" t="str">
        <f>IF(details!BE46="","",details!BE46)</f>
        <v/>
      </c>
      <c r="DD46" s="309" t="str">
        <f>IF(details!BF46="","",details!BF46)</f>
        <v/>
      </c>
      <c r="DE46" s="309" t="str">
        <f t="shared" si="193"/>
        <v/>
      </c>
      <c r="DF46" s="116" t="str">
        <f t="shared" si="194"/>
        <v/>
      </c>
      <c r="DG46" s="309" t="str">
        <f>IF(details!BG46="","",details!BG46)</f>
        <v/>
      </c>
      <c r="DH46" s="309" t="str">
        <f>IF(details!BH46="","",details!BH46)</f>
        <v/>
      </c>
      <c r="DI46" s="116" t="str">
        <f t="shared" si="195"/>
        <v/>
      </c>
      <c r="DJ46" s="117" t="str">
        <f t="shared" si="72"/>
        <v/>
      </c>
      <c r="DK46" s="309" t="str">
        <f>IF(details!BI46="","",details!BI46)</f>
        <v/>
      </c>
      <c r="DL46" s="309" t="str">
        <f>IF(details!BJ46="","",details!BJ46)</f>
        <v/>
      </c>
      <c r="DM46" s="312" t="str">
        <f t="shared" si="196"/>
        <v/>
      </c>
      <c r="DN46" s="114" t="str">
        <f t="shared" si="197"/>
        <v/>
      </c>
      <c r="DO46" s="118" t="str">
        <f t="shared" si="198"/>
        <v/>
      </c>
      <c r="DP46" s="313" t="str">
        <f t="shared" si="199"/>
        <v/>
      </c>
      <c r="DQ46" s="119" t="str">
        <f t="shared" si="4"/>
        <v/>
      </c>
      <c r="DR46" s="119">
        <f t="shared" si="200"/>
        <v>0</v>
      </c>
      <c r="DS46" s="309" t="str">
        <f>IF(details!BK46="","",details!BK46)</f>
        <v/>
      </c>
      <c r="DT46" s="309" t="str">
        <f>IF(details!BL46="","",details!BL46)</f>
        <v/>
      </c>
      <c r="DU46" s="309" t="str">
        <f t="shared" si="201"/>
        <v/>
      </c>
      <c r="DV46" s="309" t="str">
        <f>IF(details!BM46="","",details!BM46)</f>
        <v/>
      </c>
      <c r="DW46" s="309" t="str">
        <f>IF(details!BN46="","",details!BN46)</f>
        <v/>
      </c>
      <c r="DX46" s="309" t="str">
        <f t="shared" si="202"/>
        <v/>
      </c>
      <c r="DY46" s="309" t="str">
        <f>IF(details!BO46="","",details!BO46)</f>
        <v/>
      </c>
      <c r="DZ46" s="309" t="str">
        <f>IF(details!BP46="","",details!BP46)</f>
        <v/>
      </c>
      <c r="EA46" s="309" t="str">
        <f t="shared" si="203"/>
        <v/>
      </c>
      <c r="EB46" s="116" t="str">
        <f t="shared" si="204"/>
        <v/>
      </c>
      <c r="EC46" s="309" t="str">
        <f>IF(details!BQ46="","",details!BQ46)</f>
        <v/>
      </c>
      <c r="ED46" s="309" t="str">
        <f>IF(details!BR46="","",details!BR46)</f>
        <v/>
      </c>
      <c r="EE46" s="116" t="str">
        <f t="shared" si="205"/>
        <v/>
      </c>
      <c r="EF46" s="117" t="str">
        <f t="shared" si="83"/>
        <v/>
      </c>
      <c r="EG46" s="309" t="str">
        <f>IF(details!BS46="","",details!BS46)</f>
        <v/>
      </c>
      <c r="EH46" s="309" t="str">
        <f>IF(details!BT46="","",details!BT46)</f>
        <v/>
      </c>
      <c r="EI46" s="312" t="str">
        <f t="shared" si="206"/>
        <v/>
      </c>
      <c r="EJ46" s="114" t="str">
        <f t="shared" si="207"/>
        <v/>
      </c>
      <c r="EK46" s="118" t="str">
        <f t="shared" si="208"/>
        <v/>
      </c>
      <c r="EL46" s="313" t="str">
        <f t="shared" si="209"/>
        <v/>
      </c>
      <c r="EM46" s="119" t="str">
        <f t="shared" si="5"/>
        <v/>
      </c>
      <c r="EN46" s="119">
        <f t="shared" si="210"/>
        <v>0</v>
      </c>
      <c r="EO46" s="309" t="str">
        <f>IF(details!BU46="","",details!BU46)</f>
        <v/>
      </c>
      <c r="EP46" s="309" t="str">
        <f>IF(details!BV46="","",details!BV46)</f>
        <v/>
      </c>
      <c r="EQ46" s="309" t="str">
        <f>IF(details!BW46="","",details!BW46)</f>
        <v/>
      </c>
      <c r="ER46" s="309" t="str">
        <f>IF(details!BX46="","",details!BX46)</f>
        <v/>
      </c>
      <c r="ES46" s="309" t="str">
        <f>IF(details!BY46="","",details!BY46)</f>
        <v/>
      </c>
      <c r="ET46" s="313" t="str">
        <f t="shared" si="89"/>
        <v/>
      </c>
      <c r="EU46" s="313" t="str">
        <f t="shared" si="90"/>
        <v/>
      </c>
      <c r="EV46" s="313" t="str">
        <f t="shared" si="211"/>
        <v/>
      </c>
      <c r="EW46" s="119" t="str">
        <f t="shared" si="7"/>
        <v/>
      </c>
      <c r="EX46" s="119">
        <f t="shared" si="212"/>
        <v>0</v>
      </c>
      <c r="EY46" s="309" t="str">
        <f>IF(details!BZ46="","",details!BZ46)</f>
        <v/>
      </c>
      <c r="EZ46" s="309" t="str">
        <f>IF(details!CA46="","",details!CA46)</f>
        <v/>
      </c>
      <c r="FA46" s="309" t="str">
        <f>IF(details!CB46="","",details!CB46)</f>
        <v/>
      </c>
      <c r="FB46" s="309" t="str">
        <f>IF(details!CC46="","",details!CC46)</f>
        <v/>
      </c>
      <c r="FC46" s="309" t="str">
        <f>IF(details!CD46="","",details!CD46)</f>
        <v/>
      </c>
      <c r="FD46" s="313" t="str">
        <f t="shared" si="93"/>
        <v/>
      </c>
      <c r="FE46" s="313" t="str">
        <f t="shared" si="94"/>
        <v/>
      </c>
      <c r="FF46" s="313" t="str">
        <f t="shared" si="213"/>
        <v/>
      </c>
      <c r="FG46" s="119" t="str">
        <f t="shared" si="10"/>
        <v/>
      </c>
      <c r="FH46" s="119">
        <f t="shared" si="214"/>
        <v>0</v>
      </c>
      <c r="FI46" s="309" t="str">
        <f>IF(details!CE46="","",details!CE46)</f>
        <v/>
      </c>
      <c r="FJ46" s="309" t="str">
        <f>IF(details!CF46="","",details!CF46)</f>
        <v/>
      </c>
      <c r="FK46" s="309" t="str">
        <f>IF(details!CG46="","",details!CG46)</f>
        <v/>
      </c>
      <c r="FL46" s="309" t="str">
        <f>IF(details!CH46="","",details!CH46)</f>
        <v/>
      </c>
      <c r="FM46" s="309" t="str">
        <f>IF(details!CI46="","",details!CI46)</f>
        <v/>
      </c>
      <c r="FN46" s="313" t="str">
        <f t="shared" si="97"/>
        <v/>
      </c>
      <c r="FO46" s="313" t="str">
        <f t="shared" si="98"/>
        <v/>
      </c>
      <c r="FP46" s="313" t="str">
        <f t="shared" si="215"/>
        <v/>
      </c>
      <c r="FQ46" s="119" t="str">
        <f t="shared" si="13"/>
        <v/>
      </c>
      <c r="FR46" s="270">
        <f t="shared" si="216"/>
        <v>0</v>
      </c>
      <c r="FS46" s="277" t="str">
        <f t="shared" si="217"/>
        <v/>
      </c>
      <c r="FT46" s="306" t="str">
        <f t="shared" si="218"/>
        <v/>
      </c>
      <c r="FU46" s="306" t="str">
        <f t="shared" si="219"/>
        <v/>
      </c>
      <c r="FV46" s="306" t="str">
        <f t="shared" si="220"/>
        <v/>
      </c>
      <c r="FW46" s="306" t="str">
        <f t="shared" si="221"/>
        <v/>
      </c>
      <c r="FX46" s="306" t="str">
        <f t="shared" si="222"/>
        <v/>
      </c>
      <c r="FY46" s="306" t="str">
        <f t="shared" si="223"/>
        <v/>
      </c>
      <c r="FZ46" s="120" t="str">
        <f t="shared" si="224"/>
        <v/>
      </c>
      <c r="GA46" s="120" t="str">
        <f t="shared" si="225"/>
        <v/>
      </c>
      <c r="GB46" s="306" t="str">
        <f t="shared" si="110"/>
        <v/>
      </c>
      <c r="GC46" s="306" t="str">
        <f t="shared" si="226"/>
        <v/>
      </c>
      <c r="GD46" s="306" t="str">
        <f t="shared" si="227"/>
        <v/>
      </c>
      <c r="GE46" s="306" t="str">
        <f t="shared" si="228"/>
        <v/>
      </c>
      <c r="GF46" s="306" t="str">
        <f t="shared" si="229"/>
        <v/>
      </c>
      <c r="GG46" s="306" t="str">
        <f t="shared" si="230"/>
        <v/>
      </c>
      <c r="GH46" s="306" t="str">
        <f t="shared" si="231"/>
        <v/>
      </c>
      <c r="GI46" s="306" t="str">
        <f t="shared" si="232"/>
        <v/>
      </c>
      <c r="GJ46" s="306" t="str">
        <f t="shared" si="233"/>
        <v/>
      </c>
      <c r="GK46" s="306" t="str">
        <f t="shared" si="234"/>
        <v/>
      </c>
      <c r="GL46" s="306" t="str">
        <f t="shared" si="235"/>
        <v/>
      </c>
      <c r="GM46" s="306" t="str">
        <f t="shared" si="236"/>
        <v/>
      </c>
      <c r="GN46" s="306" t="str">
        <f t="shared" si="237"/>
        <v/>
      </c>
      <c r="GO46" s="306" t="str">
        <f t="shared" si="238"/>
        <v/>
      </c>
      <c r="GP46" s="306" t="str">
        <f t="shared" si="239"/>
        <v/>
      </c>
      <c r="GQ46" s="306" t="str">
        <f t="shared" si="240"/>
        <v/>
      </c>
      <c r="GR46" s="306" t="str">
        <f t="shared" si="241"/>
        <v/>
      </c>
      <c r="GS46" s="121" t="str">
        <f t="shared" si="242"/>
        <v/>
      </c>
      <c r="GT46" s="121" t="str">
        <f t="shared" si="243"/>
        <v/>
      </c>
      <c r="GU46" s="121" t="str">
        <f t="shared" si="244"/>
        <v/>
      </c>
      <c r="GV46" s="121" t="str">
        <f t="shared" si="245"/>
        <v/>
      </c>
      <c r="GW46" s="121" t="str">
        <f t="shared" si="246"/>
        <v/>
      </c>
      <c r="GX46" s="121" t="str">
        <f t="shared" si="247"/>
        <v/>
      </c>
      <c r="GY46" s="269">
        <f t="shared" si="248"/>
        <v>0</v>
      </c>
      <c r="GZ46" s="269">
        <f t="shared" si="249"/>
        <v>0</v>
      </c>
      <c r="HA46" s="269">
        <f t="shared" si="250"/>
        <v>32</v>
      </c>
      <c r="HB46" s="269">
        <f t="shared" si="251"/>
        <v>0</v>
      </c>
      <c r="HC46" s="310" t="str">
        <f t="shared" si="257"/>
        <v/>
      </c>
      <c r="HD46" s="278" t="str">
        <f t="shared" si="252"/>
        <v/>
      </c>
      <c r="HE46" s="278" t="str">
        <f t="shared" si="253"/>
        <v/>
      </c>
      <c r="HF46" s="279" t="str">
        <f t="shared" si="254"/>
        <v/>
      </c>
      <c r="HG46" s="297" t="str">
        <f t="shared" si="255"/>
        <v/>
      </c>
      <c r="HH46" s="298" t="str">
        <f t="shared" si="141"/>
        <v/>
      </c>
      <c r="HI46" s="114" t="str">
        <f t="shared" si="142"/>
        <v/>
      </c>
      <c r="HJ46" s="274" t="str">
        <f>details!EH46</f>
        <v/>
      </c>
      <c r="HK46" s="195" t="str">
        <f>details!EI46</f>
        <v/>
      </c>
      <c r="HL46" s="304" t="str">
        <f t="shared" si="256"/>
        <v/>
      </c>
      <c r="HM46" s="201" t="str">
        <f>IF(details!CJ46="","",details!CJ46)</f>
        <v/>
      </c>
    </row>
    <row r="47" spans="1:221" s="20" customFormat="1" ht="14.1" customHeight="1">
      <c r="A47" s="199">
        <f>IF(details!A47="","",details!A47)</f>
        <v>41</v>
      </c>
      <c r="B47" s="309" t="str">
        <f>IF(details!B47="","",details!B47)</f>
        <v/>
      </c>
      <c r="C47" s="309" t="str">
        <f>IF(details!C47="","",details!C47)</f>
        <v/>
      </c>
      <c r="D47" s="114" t="str">
        <f>IF(details!D47="","",details!D47)</f>
        <v/>
      </c>
      <c r="E47" s="114" t="str">
        <f>IF(details!E47="","",details!E47)</f>
        <v/>
      </c>
      <c r="F47" s="309" t="str">
        <f>IF(details!F47="","",details!F47)</f>
        <v/>
      </c>
      <c r="G47" s="509" t="str">
        <f>IF(details!G47="","",details!G47)</f>
        <v/>
      </c>
      <c r="H47" s="188" t="str">
        <f>IF(details!CK47="","",details!CK47)</f>
        <v/>
      </c>
      <c r="I47" s="115" t="str">
        <f>IF(details!I47="","",details!I47)</f>
        <v/>
      </c>
      <c r="J47" s="115" t="str">
        <f>IF(details!J47="","",details!J47)</f>
        <v/>
      </c>
      <c r="K47" s="115" t="str">
        <f>IF(details!K47="","",details!K47)</f>
        <v/>
      </c>
      <c r="L47" s="309" t="str">
        <f>IF(details!L47="","",details!L47)</f>
        <v/>
      </c>
      <c r="M47" s="309" t="str">
        <f>IF(details!M47="","",details!M47)</f>
        <v/>
      </c>
      <c r="N47" s="309" t="str">
        <f t="shared" si="151"/>
        <v/>
      </c>
      <c r="O47" s="309" t="str">
        <f>IF(details!N47="","",details!N47)</f>
        <v/>
      </c>
      <c r="P47" s="309" t="str">
        <f>IF(details!O47="","",details!O47)</f>
        <v/>
      </c>
      <c r="Q47" s="309" t="str">
        <f t="shared" si="152"/>
        <v/>
      </c>
      <c r="R47" s="309" t="str">
        <f>IF(details!P47="","",details!P47)</f>
        <v/>
      </c>
      <c r="S47" s="309" t="str">
        <f>IF(details!Q47="","",details!Q47)</f>
        <v/>
      </c>
      <c r="T47" s="309" t="str">
        <f t="shared" si="153"/>
        <v/>
      </c>
      <c r="U47" s="116" t="str">
        <f t="shared" si="154"/>
        <v/>
      </c>
      <c r="V47" s="309" t="str">
        <f>IF(details!R47="","",details!R47)</f>
        <v/>
      </c>
      <c r="W47" s="309" t="str">
        <f>IF(details!S47="","",details!S47)</f>
        <v/>
      </c>
      <c r="X47" s="116" t="str">
        <f t="shared" si="155"/>
        <v/>
      </c>
      <c r="Y47" s="117" t="str">
        <f t="shared" si="28"/>
        <v/>
      </c>
      <c r="Z47" s="309" t="str">
        <f>IF(details!T47="","",details!T47)</f>
        <v/>
      </c>
      <c r="AA47" s="309" t="str">
        <f>IF(details!U47="","",details!U47)</f>
        <v/>
      </c>
      <c r="AB47" s="312" t="str">
        <f t="shared" si="156"/>
        <v/>
      </c>
      <c r="AC47" s="114" t="str">
        <f t="shared" si="157"/>
        <v/>
      </c>
      <c r="AD47" s="118" t="str">
        <f t="shared" si="158"/>
        <v/>
      </c>
      <c r="AE47" s="313" t="str">
        <f t="shared" si="159"/>
        <v/>
      </c>
      <c r="AF47" s="119" t="str">
        <f t="shared" si="0"/>
        <v/>
      </c>
      <c r="AG47" s="119">
        <f t="shared" si="160"/>
        <v>0</v>
      </c>
      <c r="AH47" s="309" t="str">
        <f>IF(details!V47="","",details!V47)</f>
        <v/>
      </c>
      <c r="AI47" s="309" t="str">
        <f>IF(details!W47="","",details!W47)</f>
        <v/>
      </c>
      <c r="AJ47" s="309" t="str">
        <f t="shared" si="161"/>
        <v/>
      </c>
      <c r="AK47" s="309" t="str">
        <f>IF(details!X47="","",details!X47)</f>
        <v/>
      </c>
      <c r="AL47" s="309" t="str">
        <f>IF(details!Y47="","",details!Y47)</f>
        <v/>
      </c>
      <c r="AM47" s="309" t="str">
        <f t="shared" si="162"/>
        <v/>
      </c>
      <c r="AN47" s="309" t="str">
        <f>IF(details!Z47="","",details!Z47)</f>
        <v/>
      </c>
      <c r="AO47" s="309" t="str">
        <f>IF(details!AA47="","",details!AA47)</f>
        <v/>
      </c>
      <c r="AP47" s="309" t="str">
        <f t="shared" si="163"/>
        <v/>
      </c>
      <c r="AQ47" s="116" t="str">
        <f t="shared" si="164"/>
        <v/>
      </c>
      <c r="AR47" s="309" t="str">
        <f>IF(details!AB47="","",details!AB47)</f>
        <v/>
      </c>
      <c r="AS47" s="309" t="str">
        <f>IF(details!AC47="","",details!AC47)</f>
        <v/>
      </c>
      <c r="AT47" s="116" t="str">
        <f t="shared" si="165"/>
        <v/>
      </c>
      <c r="AU47" s="117" t="str">
        <f t="shared" si="39"/>
        <v/>
      </c>
      <c r="AV47" s="309" t="str">
        <f>IF(details!AD47="","",details!AD47)</f>
        <v/>
      </c>
      <c r="AW47" s="309" t="str">
        <f>IF(details!AE47="","",details!AE47)</f>
        <v/>
      </c>
      <c r="AX47" s="312" t="str">
        <f t="shared" si="166"/>
        <v/>
      </c>
      <c r="AY47" s="114" t="str">
        <f t="shared" si="167"/>
        <v/>
      </c>
      <c r="AZ47" s="118" t="str">
        <f t="shared" si="168"/>
        <v/>
      </c>
      <c r="BA47" s="313" t="str">
        <f t="shared" si="169"/>
        <v/>
      </c>
      <c r="BB47" s="119" t="str">
        <f t="shared" si="1"/>
        <v/>
      </c>
      <c r="BC47" s="119">
        <f t="shared" si="170"/>
        <v>0</v>
      </c>
      <c r="BD47" s="101" t="str">
        <f>IF(D47="","",details!AF47)</f>
        <v/>
      </c>
      <c r="BE47" s="309" t="str">
        <f>IF(details!AG47="","",details!AG47)</f>
        <v/>
      </c>
      <c r="BF47" s="309" t="str">
        <f>IF(details!AH47="","",details!AH47)</f>
        <v/>
      </c>
      <c r="BG47" s="309" t="str">
        <f t="shared" si="171"/>
        <v/>
      </c>
      <c r="BH47" s="309" t="str">
        <f>IF(details!AI47="","",details!AI47)</f>
        <v/>
      </c>
      <c r="BI47" s="309" t="str">
        <f>IF(details!AJ47="","",details!AJ47)</f>
        <v/>
      </c>
      <c r="BJ47" s="309" t="str">
        <f t="shared" si="172"/>
        <v/>
      </c>
      <c r="BK47" s="309" t="str">
        <f>IF(details!AK47="","",details!AK47)</f>
        <v/>
      </c>
      <c r="BL47" s="309" t="str">
        <f>IF(details!AL47="","",details!AL47)</f>
        <v/>
      </c>
      <c r="BM47" s="309" t="str">
        <f t="shared" si="173"/>
        <v/>
      </c>
      <c r="BN47" s="116" t="str">
        <f t="shared" si="174"/>
        <v/>
      </c>
      <c r="BO47" s="309" t="str">
        <f>IF(details!AM47="","",details!AM47)</f>
        <v/>
      </c>
      <c r="BP47" s="309" t="str">
        <f>IF(details!AN47="","",details!AN47)</f>
        <v/>
      </c>
      <c r="BQ47" s="116" t="str">
        <f t="shared" si="175"/>
        <v/>
      </c>
      <c r="BR47" s="117" t="str">
        <f t="shared" si="50"/>
        <v/>
      </c>
      <c r="BS47" s="309" t="str">
        <f>IF(details!AO47="","",details!AO47)</f>
        <v/>
      </c>
      <c r="BT47" s="309" t="str">
        <f>IF(details!AP47="","",details!AP47)</f>
        <v/>
      </c>
      <c r="BU47" s="312" t="str">
        <f t="shared" si="176"/>
        <v/>
      </c>
      <c r="BV47" s="114" t="str">
        <f t="shared" si="177"/>
        <v/>
      </c>
      <c r="BW47" s="118" t="str">
        <f t="shared" si="178"/>
        <v/>
      </c>
      <c r="BX47" s="313" t="str">
        <f t="shared" si="179"/>
        <v/>
      </c>
      <c r="BY47" s="119" t="str">
        <f t="shared" si="2"/>
        <v/>
      </c>
      <c r="BZ47" s="119">
        <f t="shared" si="180"/>
        <v>0</v>
      </c>
      <c r="CA47" s="309" t="str">
        <f>IF(details!AQ47="","",details!AQ47)</f>
        <v/>
      </c>
      <c r="CB47" s="309" t="str">
        <f>IF(details!AR47="","",details!AR47)</f>
        <v/>
      </c>
      <c r="CC47" s="309" t="str">
        <f t="shared" si="181"/>
        <v/>
      </c>
      <c r="CD47" s="309" t="str">
        <f>IF(details!AS47="","",details!AS47)</f>
        <v/>
      </c>
      <c r="CE47" s="309" t="str">
        <f>IF(details!AT47="","",details!AT47)</f>
        <v/>
      </c>
      <c r="CF47" s="309" t="str">
        <f t="shared" si="182"/>
        <v/>
      </c>
      <c r="CG47" s="309" t="str">
        <f>IF(details!AU47="","",details!AU47)</f>
        <v/>
      </c>
      <c r="CH47" s="309" t="str">
        <f>IF(details!AV47="","",details!AV47)</f>
        <v/>
      </c>
      <c r="CI47" s="309" t="str">
        <f t="shared" si="183"/>
        <v/>
      </c>
      <c r="CJ47" s="116" t="str">
        <f t="shared" si="184"/>
        <v/>
      </c>
      <c r="CK47" s="309" t="str">
        <f>IF(details!AW47="","",details!AW47)</f>
        <v/>
      </c>
      <c r="CL47" s="309" t="str">
        <f>IF(details!AX47="","",details!AX47)</f>
        <v/>
      </c>
      <c r="CM47" s="116" t="str">
        <f t="shared" si="185"/>
        <v/>
      </c>
      <c r="CN47" s="117" t="str">
        <f t="shared" si="61"/>
        <v/>
      </c>
      <c r="CO47" s="309" t="str">
        <f>IF(details!AY47="","",details!AY47)</f>
        <v/>
      </c>
      <c r="CP47" s="309" t="str">
        <f>IF(details!AZ47="","",details!AZ47)</f>
        <v/>
      </c>
      <c r="CQ47" s="312" t="str">
        <f t="shared" si="186"/>
        <v/>
      </c>
      <c r="CR47" s="114" t="str">
        <f t="shared" si="187"/>
        <v/>
      </c>
      <c r="CS47" s="118" t="str">
        <f t="shared" si="188"/>
        <v/>
      </c>
      <c r="CT47" s="313" t="str">
        <f t="shared" si="189"/>
        <v/>
      </c>
      <c r="CU47" s="119" t="str">
        <f t="shared" si="3"/>
        <v/>
      </c>
      <c r="CV47" s="119">
        <f t="shared" si="190"/>
        <v>0</v>
      </c>
      <c r="CW47" s="309" t="str">
        <f>IF(details!BA47="","",details!BA47)</f>
        <v/>
      </c>
      <c r="CX47" s="309" t="str">
        <f>IF(details!BB47="","",details!BB47)</f>
        <v/>
      </c>
      <c r="CY47" s="309" t="str">
        <f t="shared" si="191"/>
        <v/>
      </c>
      <c r="CZ47" s="309" t="str">
        <f>IF(details!BC47="","",details!BC47)</f>
        <v/>
      </c>
      <c r="DA47" s="309" t="str">
        <f>IF(details!BD47="","",details!BD47)</f>
        <v/>
      </c>
      <c r="DB47" s="309" t="str">
        <f t="shared" si="192"/>
        <v/>
      </c>
      <c r="DC47" s="309" t="str">
        <f>IF(details!BE47="","",details!BE47)</f>
        <v/>
      </c>
      <c r="DD47" s="309" t="str">
        <f>IF(details!BF47="","",details!BF47)</f>
        <v/>
      </c>
      <c r="DE47" s="309" t="str">
        <f t="shared" si="193"/>
        <v/>
      </c>
      <c r="DF47" s="116" t="str">
        <f t="shared" si="194"/>
        <v/>
      </c>
      <c r="DG47" s="309" t="str">
        <f>IF(details!BG47="","",details!BG47)</f>
        <v/>
      </c>
      <c r="DH47" s="309" t="str">
        <f>IF(details!BH47="","",details!BH47)</f>
        <v/>
      </c>
      <c r="DI47" s="116" t="str">
        <f t="shared" si="195"/>
        <v/>
      </c>
      <c r="DJ47" s="117" t="str">
        <f t="shared" si="72"/>
        <v/>
      </c>
      <c r="DK47" s="309" t="str">
        <f>IF(details!BI47="","",details!BI47)</f>
        <v/>
      </c>
      <c r="DL47" s="309" t="str">
        <f>IF(details!BJ47="","",details!BJ47)</f>
        <v/>
      </c>
      <c r="DM47" s="312" t="str">
        <f t="shared" si="196"/>
        <v/>
      </c>
      <c r="DN47" s="114" t="str">
        <f t="shared" si="197"/>
        <v/>
      </c>
      <c r="DO47" s="118" t="str">
        <f t="shared" si="198"/>
        <v/>
      </c>
      <c r="DP47" s="313" t="str">
        <f t="shared" si="199"/>
        <v/>
      </c>
      <c r="DQ47" s="119" t="str">
        <f t="shared" si="4"/>
        <v/>
      </c>
      <c r="DR47" s="119">
        <f t="shared" si="200"/>
        <v>0</v>
      </c>
      <c r="DS47" s="309" t="str">
        <f>IF(details!BK47="","",details!BK47)</f>
        <v/>
      </c>
      <c r="DT47" s="309" t="str">
        <f>IF(details!BL47="","",details!BL47)</f>
        <v/>
      </c>
      <c r="DU47" s="309" t="str">
        <f t="shared" si="201"/>
        <v/>
      </c>
      <c r="DV47" s="309" t="str">
        <f>IF(details!BM47="","",details!BM47)</f>
        <v/>
      </c>
      <c r="DW47" s="309" t="str">
        <f>IF(details!BN47="","",details!BN47)</f>
        <v/>
      </c>
      <c r="DX47" s="309" t="str">
        <f t="shared" si="202"/>
        <v/>
      </c>
      <c r="DY47" s="309" t="str">
        <f>IF(details!BO47="","",details!BO47)</f>
        <v/>
      </c>
      <c r="DZ47" s="309" t="str">
        <f>IF(details!BP47="","",details!BP47)</f>
        <v/>
      </c>
      <c r="EA47" s="309" t="str">
        <f t="shared" si="203"/>
        <v/>
      </c>
      <c r="EB47" s="116" t="str">
        <f t="shared" si="204"/>
        <v/>
      </c>
      <c r="EC47" s="309" t="str">
        <f>IF(details!BQ47="","",details!BQ47)</f>
        <v/>
      </c>
      <c r="ED47" s="309" t="str">
        <f>IF(details!BR47="","",details!BR47)</f>
        <v/>
      </c>
      <c r="EE47" s="116" t="str">
        <f t="shared" si="205"/>
        <v/>
      </c>
      <c r="EF47" s="117" t="str">
        <f t="shared" si="83"/>
        <v/>
      </c>
      <c r="EG47" s="309" t="str">
        <f>IF(details!BS47="","",details!BS47)</f>
        <v/>
      </c>
      <c r="EH47" s="309" t="str">
        <f>IF(details!BT47="","",details!BT47)</f>
        <v/>
      </c>
      <c r="EI47" s="312" t="str">
        <f t="shared" si="206"/>
        <v/>
      </c>
      <c r="EJ47" s="114" t="str">
        <f t="shared" si="207"/>
        <v/>
      </c>
      <c r="EK47" s="118" t="str">
        <f t="shared" si="208"/>
        <v/>
      </c>
      <c r="EL47" s="313" t="str">
        <f t="shared" si="209"/>
        <v/>
      </c>
      <c r="EM47" s="119" t="str">
        <f t="shared" si="5"/>
        <v/>
      </c>
      <c r="EN47" s="119">
        <f t="shared" si="210"/>
        <v>0</v>
      </c>
      <c r="EO47" s="309" t="str">
        <f>IF(details!BU47="","",details!BU47)</f>
        <v/>
      </c>
      <c r="EP47" s="309" t="str">
        <f>IF(details!BV47="","",details!BV47)</f>
        <v/>
      </c>
      <c r="EQ47" s="309" t="str">
        <f>IF(details!BW47="","",details!BW47)</f>
        <v/>
      </c>
      <c r="ER47" s="309" t="str">
        <f>IF(details!BX47="","",details!BX47)</f>
        <v/>
      </c>
      <c r="ES47" s="309" t="str">
        <f>IF(details!BY47="","",details!BY47)</f>
        <v/>
      </c>
      <c r="ET47" s="313" t="str">
        <f t="shared" si="89"/>
        <v/>
      </c>
      <c r="EU47" s="313" t="str">
        <f t="shared" si="90"/>
        <v/>
      </c>
      <c r="EV47" s="313" t="str">
        <f t="shared" si="211"/>
        <v/>
      </c>
      <c r="EW47" s="119" t="str">
        <f t="shared" si="7"/>
        <v/>
      </c>
      <c r="EX47" s="119">
        <f t="shared" si="212"/>
        <v>0</v>
      </c>
      <c r="EY47" s="309" t="str">
        <f>IF(details!BZ47="","",details!BZ47)</f>
        <v/>
      </c>
      <c r="EZ47" s="309" t="str">
        <f>IF(details!CA47="","",details!CA47)</f>
        <v/>
      </c>
      <c r="FA47" s="309" t="str">
        <f>IF(details!CB47="","",details!CB47)</f>
        <v/>
      </c>
      <c r="FB47" s="309" t="str">
        <f>IF(details!CC47="","",details!CC47)</f>
        <v/>
      </c>
      <c r="FC47" s="309" t="str">
        <f>IF(details!CD47="","",details!CD47)</f>
        <v/>
      </c>
      <c r="FD47" s="313" t="str">
        <f t="shared" si="93"/>
        <v/>
      </c>
      <c r="FE47" s="313" t="str">
        <f t="shared" si="94"/>
        <v/>
      </c>
      <c r="FF47" s="313" t="str">
        <f t="shared" si="213"/>
        <v/>
      </c>
      <c r="FG47" s="119" t="str">
        <f t="shared" si="10"/>
        <v/>
      </c>
      <c r="FH47" s="119">
        <f t="shared" si="214"/>
        <v>0</v>
      </c>
      <c r="FI47" s="309" t="str">
        <f>IF(details!CE47="","",details!CE47)</f>
        <v/>
      </c>
      <c r="FJ47" s="309" t="str">
        <f>IF(details!CF47="","",details!CF47)</f>
        <v/>
      </c>
      <c r="FK47" s="309" t="str">
        <f>IF(details!CG47="","",details!CG47)</f>
        <v/>
      </c>
      <c r="FL47" s="309" t="str">
        <f>IF(details!CH47="","",details!CH47)</f>
        <v/>
      </c>
      <c r="FM47" s="309" t="str">
        <f>IF(details!CI47="","",details!CI47)</f>
        <v/>
      </c>
      <c r="FN47" s="313" t="str">
        <f t="shared" si="97"/>
        <v/>
      </c>
      <c r="FO47" s="313" t="str">
        <f t="shared" si="98"/>
        <v/>
      </c>
      <c r="FP47" s="313" t="str">
        <f t="shared" si="215"/>
        <v/>
      </c>
      <c r="FQ47" s="119" t="str">
        <f t="shared" si="13"/>
        <v/>
      </c>
      <c r="FR47" s="270">
        <f t="shared" si="216"/>
        <v>0</v>
      </c>
      <c r="FS47" s="277" t="str">
        <f t="shared" si="217"/>
        <v/>
      </c>
      <c r="FT47" s="306" t="str">
        <f t="shared" si="218"/>
        <v/>
      </c>
      <c r="FU47" s="306" t="str">
        <f t="shared" si="219"/>
        <v/>
      </c>
      <c r="FV47" s="306" t="str">
        <f t="shared" si="220"/>
        <v/>
      </c>
      <c r="FW47" s="306" t="str">
        <f t="shared" si="221"/>
        <v/>
      </c>
      <c r="FX47" s="306" t="str">
        <f t="shared" si="222"/>
        <v/>
      </c>
      <c r="FY47" s="306" t="str">
        <f t="shared" si="223"/>
        <v/>
      </c>
      <c r="FZ47" s="120" t="str">
        <f t="shared" si="224"/>
        <v/>
      </c>
      <c r="GA47" s="120" t="str">
        <f t="shared" si="225"/>
        <v/>
      </c>
      <c r="GB47" s="306" t="str">
        <f t="shared" si="110"/>
        <v/>
      </c>
      <c r="GC47" s="306" t="str">
        <f t="shared" si="226"/>
        <v/>
      </c>
      <c r="GD47" s="306" t="str">
        <f t="shared" si="227"/>
        <v/>
      </c>
      <c r="GE47" s="306" t="str">
        <f t="shared" si="228"/>
        <v/>
      </c>
      <c r="GF47" s="306" t="str">
        <f t="shared" si="229"/>
        <v/>
      </c>
      <c r="GG47" s="306" t="str">
        <f t="shared" si="230"/>
        <v/>
      </c>
      <c r="GH47" s="306" t="str">
        <f t="shared" si="231"/>
        <v/>
      </c>
      <c r="GI47" s="306" t="str">
        <f t="shared" si="232"/>
        <v/>
      </c>
      <c r="GJ47" s="306" t="str">
        <f t="shared" si="233"/>
        <v/>
      </c>
      <c r="GK47" s="306" t="str">
        <f t="shared" si="234"/>
        <v/>
      </c>
      <c r="GL47" s="306" t="str">
        <f t="shared" si="235"/>
        <v/>
      </c>
      <c r="GM47" s="306" t="str">
        <f t="shared" si="236"/>
        <v/>
      </c>
      <c r="GN47" s="306" t="str">
        <f t="shared" si="237"/>
        <v/>
      </c>
      <c r="GO47" s="306" t="str">
        <f t="shared" si="238"/>
        <v/>
      </c>
      <c r="GP47" s="306" t="str">
        <f t="shared" si="239"/>
        <v/>
      </c>
      <c r="GQ47" s="306" t="str">
        <f t="shared" si="240"/>
        <v/>
      </c>
      <c r="GR47" s="306" t="str">
        <f t="shared" si="241"/>
        <v/>
      </c>
      <c r="GS47" s="121" t="str">
        <f t="shared" si="242"/>
        <v/>
      </c>
      <c r="GT47" s="121" t="str">
        <f t="shared" si="243"/>
        <v/>
      </c>
      <c r="GU47" s="121" t="str">
        <f t="shared" si="244"/>
        <v/>
      </c>
      <c r="GV47" s="121" t="str">
        <f t="shared" si="245"/>
        <v/>
      </c>
      <c r="GW47" s="121" t="str">
        <f t="shared" si="246"/>
        <v/>
      </c>
      <c r="GX47" s="121" t="str">
        <f t="shared" si="247"/>
        <v/>
      </c>
      <c r="GY47" s="269">
        <f t="shared" si="248"/>
        <v>0</v>
      </c>
      <c r="GZ47" s="269">
        <f t="shared" si="249"/>
        <v>0</v>
      </c>
      <c r="HA47" s="269">
        <f t="shared" si="250"/>
        <v>32</v>
      </c>
      <c r="HB47" s="269">
        <f t="shared" si="251"/>
        <v>0</v>
      </c>
      <c r="HC47" s="310" t="str">
        <f t="shared" si="257"/>
        <v/>
      </c>
      <c r="HD47" s="278" t="str">
        <f t="shared" si="252"/>
        <v/>
      </c>
      <c r="HE47" s="278" t="str">
        <f t="shared" si="253"/>
        <v/>
      </c>
      <c r="HF47" s="279" t="str">
        <f t="shared" si="254"/>
        <v/>
      </c>
      <c r="HG47" s="297" t="str">
        <f t="shared" si="255"/>
        <v/>
      </c>
      <c r="HH47" s="298" t="str">
        <f t="shared" si="141"/>
        <v/>
      </c>
      <c r="HI47" s="114" t="str">
        <f t="shared" si="142"/>
        <v/>
      </c>
      <c r="HJ47" s="274" t="str">
        <f>details!EH47</f>
        <v/>
      </c>
      <c r="HK47" s="195" t="str">
        <f>details!EI47</f>
        <v/>
      </c>
      <c r="HL47" s="304" t="str">
        <f t="shared" si="256"/>
        <v/>
      </c>
      <c r="HM47" s="201" t="str">
        <f>IF(details!CJ47="","",details!CJ47)</f>
        <v/>
      </c>
    </row>
    <row r="48" spans="1:221" s="20" customFormat="1" ht="14.1" customHeight="1">
      <c r="A48" s="199">
        <f>IF(details!A48="","",details!A48)</f>
        <v>42</v>
      </c>
      <c r="B48" s="309" t="str">
        <f>IF(details!B48="","",details!B48)</f>
        <v/>
      </c>
      <c r="C48" s="309" t="str">
        <f>IF(details!C48="","",details!C48)</f>
        <v/>
      </c>
      <c r="D48" s="114" t="str">
        <f>IF(details!D48="","",details!D48)</f>
        <v/>
      </c>
      <c r="E48" s="114" t="str">
        <f>IF(details!E48="","",details!E48)</f>
        <v/>
      </c>
      <c r="F48" s="309" t="str">
        <f>IF(details!F48="","",details!F48)</f>
        <v/>
      </c>
      <c r="G48" s="509" t="str">
        <f>IF(details!G48="","",details!G48)</f>
        <v/>
      </c>
      <c r="H48" s="188" t="str">
        <f>IF(details!CK48="","",details!CK48)</f>
        <v/>
      </c>
      <c r="I48" s="115" t="str">
        <f>IF(details!I48="","",details!I48)</f>
        <v/>
      </c>
      <c r="J48" s="115" t="str">
        <f>IF(details!J48="","",details!J48)</f>
        <v/>
      </c>
      <c r="K48" s="115" t="str">
        <f>IF(details!K48="","",details!K48)</f>
        <v/>
      </c>
      <c r="L48" s="309" t="str">
        <f>IF(details!L48="","",details!L48)</f>
        <v/>
      </c>
      <c r="M48" s="309" t="str">
        <f>IF(details!M48="","",details!M48)</f>
        <v/>
      </c>
      <c r="N48" s="309" t="str">
        <f t="shared" si="151"/>
        <v/>
      </c>
      <c r="O48" s="309" t="str">
        <f>IF(details!N48="","",details!N48)</f>
        <v/>
      </c>
      <c r="P48" s="309" t="str">
        <f>IF(details!O48="","",details!O48)</f>
        <v/>
      </c>
      <c r="Q48" s="309" t="str">
        <f t="shared" si="152"/>
        <v/>
      </c>
      <c r="R48" s="309" t="str">
        <f>IF(details!P48="","",details!P48)</f>
        <v/>
      </c>
      <c r="S48" s="309" t="str">
        <f>IF(details!Q48="","",details!Q48)</f>
        <v/>
      </c>
      <c r="T48" s="309" t="str">
        <f t="shared" si="153"/>
        <v/>
      </c>
      <c r="U48" s="116" t="str">
        <f t="shared" si="154"/>
        <v/>
      </c>
      <c r="V48" s="309" t="str">
        <f>IF(details!R48="","",details!R48)</f>
        <v/>
      </c>
      <c r="W48" s="309" t="str">
        <f>IF(details!S48="","",details!S48)</f>
        <v/>
      </c>
      <c r="X48" s="116" t="str">
        <f t="shared" si="155"/>
        <v/>
      </c>
      <c r="Y48" s="117" t="str">
        <f t="shared" si="28"/>
        <v/>
      </c>
      <c r="Z48" s="309" t="str">
        <f>IF(details!T48="","",details!T48)</f>
        <v/>
      </c>
      <c r="AA48" s="309" t="str">
        <f>IF(details!U48="","",details!U48)</f>
        <v/>
      </c>
      <c r="AB48" s="312" t="str">
        <f t="shared" si="156"/>
        <v/>
      </c>
      <c r="AC48" s="114" t="str">
        <f t="shared" si="157"/>
        <v/>
      </c>
      <c r="AD48" s="118" t="str">
        <f t="shared" si="158"/>
        <v/>
      </c>
      <c r="AE48" s="313" t="str">
        <f t="shared" si="159"/>
        <v/>
      </c>
      <c r="AF48" s="119" t="str">
        <f t="shared" si="0"/>
        <v/>
      </c>
      <c r="AG48" s="119">
        <f t="shared" si="160"/>
        <v>0</v>
      </c>
      <c r="AH48" s="309" t="str">
        <f>IF(details!V48="","",details!V48)</f>
        <v/>
      </c>
      <c r="AI48" s="309" t="str">
        <f>IF(details!W48="","",details!W48)</f>
        <v/>
      </c>
      <c r="AJ48" s="309" t="str">
        <f t="shared" si="161"/>
        <v/>
      </c>
      <c r="AK48" s="309" t="str">
        <f>IF(details!X48="","",details!X48)</f>
        <v/>
      </c>
      <c r="AL48" s="309" t="str">
        <f>IF(details!Y48="","",details!Y48)</f>
        <v/>
      </c>
      <c r="AM48" s="309" t="str">
        <f t="shared" si="162"/>
        <v/>
      </c>
      <c r="AN48" s="309" t="str">
        <f>IF(details!Z48="","",details!Z48)</f>
        <v/>
      </c>
      <c r="AO48" s="309" t="str">
        <f>IF(details!AA48="","",details!AA48)</f>
        <v/>
      </c>
      <c r="AP48" s="309" t="str">
        <f t="shared" si="163"/>
        <v/>
      </c>
      <c r="AQ48" s="116" t="str">
        <f t="shared" si="164"/>
        <v/>
      </c>
      <c r="AR48" s="309" t="str">
        <f>IF(details!AB48="","",details!AB48)</f>
        <v/>
      </c>
      <c r="AS48" s="309" t="str">
        <f>IF(details!AC48="","",details!AC48)</f>
        <v/>
      </c>
      <c r="AT48" s="116" t="str">
        <f t="shared" si="165"/>
        <v/>
      </c>
      <c r="AU48" s="117" t="str">
        <f t="shared" si="39"/>
        <v/>
      </c>
      <c r="AV48" s="309" t="str">
        <f>IF(details!AD48="","",details!AD48)</f>
        <v/>
      </c>
      <c r="AW48" s="309" t="str">
        <f>IF(details!AE48="","",details!AE48)</f>
        <v/>
      </c>
      <c r="AX48" s="312" t="str">
        <f t="shared" si="166"/>
        <v/>
      </c>
      <c r="AY48" s="114" t="str">
        <f t="shared" si="167"/>
        <v/>
      </c>
      <c r="AZ48" s="118" t="str">
        <f t="shared" si="168"/>
        <v/>
      </c>
      <c r="BA48" s="313" t="str">
        <f t="shared" si="169"/>
        <v/>
      </c>
      <c r="BB48" s="119" t="str">
        <f t="shared" si="1"/>
        <v/>
      </c>
      <c r="BC48" s="119">
        <f t="shared" si="170"/>
        <v>0</v>
      </c>
      <c r="BD48" s="101" t="str">
        <f>IF(D48="","",details!AF48)</f>
        <v/>
      </c>
      <c r="BE48" s="309" t="str">
        <f>IF(details!AG48="","",details!AG48)</f>
        <v/>
      </c>
      <c r="BF48" s="309" t="str">
        <f>IF(details!AH48="","",details!AH48)</f>
        <v/>
      </c>
      <c r="BG48" s="309" t="str">
        <f t="shared" si="171"/>
        <v/>
      </c>
      <c r="BH48" s="309" t="str">
        <f>IF(details!AI48="","",details!AI48)</f>
        <v/>
      </c>
      <c r="BI48" s="309" t="str">
        <f>IF(details!AJ48="","",details!AJ48)</f>
        <v/>
      </c>
      <c r="BJ48" s="309" t="str">
        <f t="shared" si="172"/>
        <v/>
      </c>
      <c r="BK48" s="309" t="str">
        <f>IF(details!AK48="","",details!AK48)</f>
        <v/>
      </c>
      <c r="BL48" s="309" t="str">
        <f>IF(details!AL48="","",details!AL48)</f>
        <v/>
      </c>
      <c r="BM48" s="309" t="str">
        <f t="shared" si="173"/>
        <v/>
      </c>
      <c r="BN48" s="116" t="str">
        <f t="shared" si="174"/>
        <v/>
      </c>
      <c r="BO48" s="309" t="str">
        <f>IF(details!AM48="","",details!AM48)</f>
        <v/>
      </c>
      <c r="BP48" s="309" t="str">
        <f>IF(details!AN48="","",details!AN48)</f>
        <v/>
      </c>
      <c r="BQ48" s="116" t="str">
        <f t="shared" si="175"/>
        <v/>
      </c>
      <c r="BR48" s="117" t="str">
        <f t="shared" si="50"/>
        <v/>
      </c>
      <c r="BS48" s="309" t="str">
        <f>IF(details!AO48="","",details!AO48)</f>
        <v/>
      </c>
      <c r="BT48" s="309" t="str">
        <f>IF(details!AP48="","",details!AP48)</f>
        <v/>
      </c>
      <c r="BU48" s="312" t="str">
        <f t="shared" si="176"/>
        <v/>
      </c>
      <c r="BV48" s="114" t="str">
        <f t="shared" si="177"/>
        <v/>
      </c>
      <c r="BW48" s="118" t="str">
        <f t="shared" si="178"/>
        <v/>
      </c>
      <c r="BX48" s="313" t="str">
        <f t="shared" si="179"/>
        <v/>
      </c>
      <c r="BY48" s="119" t="str">
        <f t="shared" si="2"/>
        <v/>
      </c>
      <c r="BZ48" s="119">
        <f t="shared" si="180"/>
        <v>0</v>
      </c>
      <c r="CA48" s="309" t="str">
        <f>IF(details!AQ48="","",details!AQ48)</f>
        <v/>
      </c>
      <c r="CB48" s="309" t="str">
        <f>IF(details!AR48="","",details!AR48)</f>
        <v/>
      </c>
      <c r="CC48" s="309" t="str">
        <f t="shared" si="181"/>
        <v/>
      </c>
      <c r="CD48" s="309" t="str">
        <f>IF(details!AS48="","",details!AS48)</f>
        <v/>
      </c>
      <c r="CE48" s="309" t="str">
        <f>IF(details!AT48="","",details!AT48)</f>
        <v/>
      </c>
      <c r="CF48" s="309" t="str">
        <f t="shared" si="182"/>
        <v/>
      </c>
      <c r="CG48" s="309" t="str">
        <f>IF(details!AU48="","",details!AU48)</f>
        <v/>
      </c>
      <c r="CH48" s="309" t="str">
        <f>IF(details!AV48="","",details!AV48)</f>
        <v/>
      </c>
      <c r="CI48" s="309" t="str">
        <f t="shared" si="183"/>
        <v/>
      </c>
      <c r="CJ48" s="116" t="str">
        <f t="shared" si="184"/>
        <v/>
      </c>
      <c r="CK48" s="309" t="str">
        <f>IF(details!AW48="","",details!AW48)</f>
        <v/>
      </c>
      <c r="CL48" s="309" t="str">
        <f>IF(details!AX48="","",details!AX48)</f>
        <v/>
      </c>
      <c r="CM48" s="116" t="str">
        <f t="shared" si="185"/>
        <v/>
      </c>
      <c r="CN48" s="117" t="str">
        <f t="shared" si="61"/>
        <v/>
      </c>
      <c r="CO48" s="309" t="str">
        <f>IF(details!AY48="","",details!AY48)</f>
        <v/>
      </c>
      <c r="CP48" s="309" t="str">
        <f>IF(details!AZ48="","",details!AZ48)</f>
        <v/>
      </c>
      <c r="CQ48" s="312" t="str">
        <f t="shared" si="186"/>
        <v/>
      </c>
      <c r="CR48" s="114" t="str">
        <f t="shared" si="187"/>
        <v/>
      </c>
      <c r="CS48" s="118" t="str">
        <f t="shared" si="188"/>
        <v/>
      </c>
      <c r="CT48" s="313" t="str">
        <f t="shared" si="189"/>
        <v/>
      </c>
      <c r="CU48" s="119" t="str">
        <f t="shared" si="3"/>
        <v/>
      </c>
      <c r="CV48" s="119">
        <f t="shared" si="190"/>
        <v>0</v>
      </c>
      <c r="CW48" s="309" t="str">
        <f>IF(details!BA48="","",details!BA48)</f>
        <v/>
      </c>
      <c r="CX48" s="309" t="str">
        <f>IF(details!BB48="","",details!BB48)</f>
        <v/>
      </c>
      <c r="CY48" s="309" t="str">
        <f t="shared" si="191"/>
        <v/>
      </c>
      <c r="CZ48" s="309" t="str">
        <f>IF(details!BC48="","",details!BC48)</f>
        <v/>
      </c>
      <c r="DA48" s="309" t="str">
        <f>IF(details!BD48="","",details!BD48)</f>
        <v/>
      </c>
      <c r="DB48" s="309" t="str">
        <f t="shared" si="192"/>
        <v/>
      </c>
      <c r="DC48" s="309" t="str">
        <f>IF(details!BE48="","",details!BE48)</f>
        <v/>
      </c>
      <c r="DD48" s="309" t="str">
        <f>IF(details!BF48="","",details!BF48)</f>
        <v/>
      </c>
      <c r="DE48" s="309" t="str">
        <f t="shared" si="193"/>
        <v/>
      </c>
      <c r="DF48" s="116" t="str">
        <f t="shared" si="194"/>
        <v/>
      </c>
      <c r="DG48" s="309" t="str">
        <f>IF(details!BG48="","",details!BG48)</f>
        <v/>
      </c>
      <c r="DH48" s="309" t="str">
        <f>IF(details!BH48="","",details!BH48)</f>
        <v/>
      </c>
      <c r="DI48" s="116" t="str">
        <f t="shared" si="195"/>
        <v/>
      </c>
      <c r="DJ48" s="117" t="str">
        <f t="shared" si="72"/>
        <v/>
      </c>
      <c r="DK48" s="309" t="str">
        <f>IF(details!BI48="","",details!BI48)</f>
        <v/>
      </c>
      <c r="DL48" s="309" t="str">
        <f>IF(details!BJ48="","",details!BJ48)</f>
        <v/>
      </c>
      <c r="DM48" s="312" t="str">
        <f t="shared" si="196"/>
        <v/>
      </c>
      <c r="DN48" s="114" t="str">
        <f t="shared" si="197"/>
        <v/>
      </c>
      <c r="DO48" s="118" t="str">
        <f t="shared" si="198"/>
        <v/>
      </c>
      <c r="DP48" s="313" t="str">
        <f t="shared" si="199"/>
        <v/>
      </c>
      <c r="DQ48" s="119" t="str">
        <f t="shared" si="4"/>
        <v/>
      </c>
      <c r="DR48" s="119">
        <f t="shared" si="200"/>
        <v>0</v>
      </c>
      <c r="DS48" s="309" t="str">
        <f>IF(details!BK48="","",details!BK48)</f>
        <v/>
      </c>
      <c r="DT48" s="309" t="str">
        <f>IF(details!BL48="","",details!BL48)</f>
        <v/>
      </c>
      <c r="DU48" s="309" t="str">
        <f t="shared" si="201"/>
        <v/>
      </c>
      <c r="DV48" s="309" t="str">
        <f>IF(details!BM48="","",details!BM48)</f>
        <v/>
      </c>
      <c r="DW48" s="309" t="str">
        <f>IF(details!BN48="","",details!BN48)</f>
        <v/>
      </c>
      <c r="DX48" s="309" t="str">
        <f t="shared" si="202"/>
        <v/>
      </c>
      <c r="DY48" s="309" t="str">
        <f>IF(details!BO48="","",details!BO48)</f>
        <v/>
      </c>
      <c r="DZ48" s="309" t="str">
        <f>IF(details!BP48="","",details!BP48)</f>
        <v/>
      </c>
      <c r="EA48" s="309" t="str">
        <f t="shared" si="203"/>
        <v/>
      </c>
      <c r="EB48" s="116" t="str">
        <f t="shared" si="204"/>
        <v/>
      </c>
      <c r="EC48" s="309" t="str">
        <f>IF(details!BQ48="","",details!BQ48)</f>
        <v/>
      </c>
      <c r="ED48" s="309" t="str">
        <f>IF(details!BR48="","",details!BR48)</f>
        <v/>
      </c>
      <c r="EE48" s="116" t="str">
        <f t="shared" si="205"/>
        <v/>
      </c>
      <c r="EF48" s="117" t="str">
        <f t="shared" si="83"/>
        <v/>
      </c>
      <c r="EG48" s="309" t="str">
        <f>IF(details!BS48="","",details!BS48)</f>
        <v/>
      </c>
      <c r="EH48" s="309" t="str">
        <f>IF(details!BT48="","",details!BT48)</f>
        <v/>
      </c>
      <c r="EI48" s="312" t="str">
        <f t="shared" si="206"/>
        <v/>
      </c>
      <c r="EJ48" s="114" t="str">
        <f t="shared" si="207"/>
        <v/>
      </c>
      <c r="EK48" s="118" t="str">
        <f t="shared" si="208"/>
        <v/>
      </c>
      <c r="EL48" s="313" t="str">
        <f t="shared" si="209"/>
        <v/>
      </c>
      <c r="EM48" s="119" t="str">
        <f t="shared" si="5"/>
        <v/>
      </c>
      <c r="EN48" s="119">
        <f t="shared" si="210"/>
        <v>0</v>
      </c>
      <c r="EO48" s="309" t="str">
        <f>IF(details!BU48="","",details!BU48)</f>
        <v/>
      </c>
      <c r="EP48" s="309" t="str">
        <f>IF(details!BV48="","",details!BV48)</f>
        <v/>
      </c>
      <c r="EQ48" s="309" t="str">
        <f>IF(details!BW48="","",details!BW48)</f>
        <v/>
      </c>
      <c r="ER48" s="309" t="str">
        <f>IF(details!BX48="","",details!BX48)</f>
        <v/>
      </c>
      <c r="ES48" s="309" t="str">
        <f>IF(details!BY48="","",details!BY48)</f>
        <v/>
      </c>
      <c r="ET48" s="313" t="str">
        <f t="shared" si="89"/>
        <v/>
      </c>
      <c r="EU48" s="313" t="str">
        <f t="shared" si="90"/>
        <v/>
      </c>
      <c r="EV48" s="313" t="str">
        <f t="shared" si="211"/>
        <v/>
      </c>
      <c r="EW48" s="119" t="str">
        <f t="shared" si="7"/>
        <v/>
      </c>
      <c r="EX48" s="119">
        <f t="shared" si="212"/>
        <v>0</v>
      </c>
      <c r="EY48" s="309" t="str">
        <f>IF(details!BZ48="","",details!BZ48)</f>
        <v/>
      </c>
      <c r="EZ48" s="309" t="str">
        <f>IF(details!CA48="","",details!CA48)</f>
        <v/>
      </c>
      <c r="FA48" s="309" t="str">
        <f>IF(details!CB48="","",details!CB48)</f>
        <v/>
      </c>
      <c r="FB48" s="309" t="str">
        <f>IF(details!CC48="","",details!CC48)</f>
        <v/>
      </c>
      <c r="FC48" s="309" t="str">
        <f>IF(details!CD48="","",details!CD48)</f>
        <v/>
      </c>
      <c r="FD48" s="313" t="str">
        <f t="shared" si="93"/>
        <v/>
      </c>
      <c r="FE48" s="313" t="str">
        <f t="shared" si="94"/>
        <v/>
      </c>
      <c r="FF48" s="313" t="str">
        <f t="shared" si="213"/>
        <v/>
      </c>
      <c r="FG48" s="119" t="str">
        <f t="shared" si="10"/>
        <v/>
      </c>
      <c r="FH48" s="119">
        <f t="shared" si="214"/>
        <v>0</v>
      </c>
      <c r="FI48" s="309" t="str">
        <f>IF(details!CE48="","",details!CE48)</f>
        <v/>
      </c>
      <c r="FJ48" s="309" t="str">
        <f>IF(details!CF48="","",details!CF48)</f>
        <v/>
      </c>
      <c r="FK48" s="309" t="str">
        <f>IF(details!CG48="","",details!CG48)</f>
        <v/>
      </c>
      <c r="FL48" s="309" t="str">
        <f>IF(details!CH48="","",details!CH48)</f>
        <v/>
      </c>
      <c r="FM48" s="309" t="str">
        <f>IF(details!CI48="","",details!CI48)</f>
        <v/>
      </c>
      <c r="FN48" s="313" t="str">
        <f t="shared" si="97"/>
        <v/>
      </c>
      <c r="FO48" s="313" t="str">
        <f t="shared" si="98"/>
        <v/>
      </c>
      <c r="FP48" s="313" t="str">
        <f t="shared" si="215"/>
        <v/>
      </c>
      <c r="FQ48" s="119" t="str">
        <f t="shared" si="13"/>
        <v/>
      </c>
      <c r="FR48" s="270">
        <f t="shared" si="216"/>
        <v>0</v>
      </c>
      <c r="FS48" s="277" t="str">
        <f t="shared" si="217"/>
        <v/>
      </c>
      <c r="FT48" s="306" t="str">
        <f t="shared" si="218"/>
        <v/>
      </c>
      <c r="FU48" s="306" t="str">
        <f t="shared" si="219"/>
        <v/>
      </c>
      <c r="FV48" s="306" t="str">
        <f t="shared" si="220"/>
        <v/>
      </c>
      <c r="FW48" s="306" t="str">
        <f t="shared" si="221"/>
        <v/>
      </c>
      <c r="FX48" s="306" t="str">
        <f t="shared" si="222"/>
        <v/>
      </c>
      <c r="FY48" s="306" t="str">
        <f t="shared" si="223"/>
        <v/>
      </c>
      <c r="FZ48" s="120" t="str">
        <f t="shared" si="224"/>
        <v/>
      </c>
      <c r="GA48" s="120" t="str">
        <f t="shared" si="225"/>
        <v/>
      </c>
      <c r="GB48" s="306" t="str">
        <f t="shared" si="110"/>
        <v/>
      </c>
      <c r="GC48" s="306" t="str">
        <f t="shared" si="226"/>
        <v/>
      </c>
      <c r="GD48" s="306" t="str">
        <f t="shared" si="227"/>
        <v/>
      </c>
      <c r="GE48" s="306" t="str">
        <f t="shared" si="228"/>
        <v/>
      </c>
      <c r="GF48" s="306" t="str">
        <f t="shared" si="229"/>
        <v/>
      </c>
      <c r="GG48" s="306" t="str">
        <f t="shared" si="230"/>
        <v/>
      </c>
      <c r="GH48" s="306" t="str">
        <f t="shared" si="231"/>
        <v/>
      </c>
      <c r="GI48" s="306" t="str">
        <f t="shared" si="232"/>
        <v/>
      </c>
      <c r="GJ48" s="306" t="str">
        <f t="shared" si="233"/>
        <v/>
      </c>
      <c r="GK48" s="306" t="str">
        <f t="shared" si="234"/>
        <v/>
      </c>
      <c r="GL48" s="306" t="str">
        <f t="shared" si="235"/>
        <v/>
      </c>
      <c r="GM48" s="306" t="str">
        <f t="shared" si="236"/>
        <v/>
      </c>
      <c r="GN48" s="306" t="str">
        <f t="shared" si="237"/>
        <v/>
      </c>
      <c r="GO48" s="306" t="str">
        <f t="shared" si="238"/>
        <v/>
      </c>
      <c r="GP48" s="306" t="str">
        <f t="shared" si="239"/>
        <v/>
      </c>
      <c r="GQ48" s="306" t="str">
        <f t="shared" si="240"/>
        <v/>
      </c>
      <c r="GR48" s="306" t="str">
        <f t="shared" si="241"/>
        <v/>
      </c>
      <c r="GS48" s="121" t="str">
        <f t="shared" si="242"/>
        <v/>
      </c>
      <c r="GT48" s="121" t="str">
        <f t="shared" si="243"/>
        <v/>
      </c>
      <c r="GU48" s="121" t="str">
        <f t="shared" si="244"/>
        <v/>
      </c>
      <c r="GV48" s="121" t="str">
        <f t="shared" si="245"/>
        <v/>
      </c>
      <c r="GW48" s="121" t="str">
        <f t="shared" si="246"/>
        <v/>
      </c>
      <c r="GX48" s="121" t="str">
        <f t="shared" si="247"/>
        <v/>
      </c>
      <c r="GY48" s="269">
        <f t="shared" si="248"/>
        <v>0</v>
      </c>
      <c r="GZ48" s="269">
        <f t="shared" si="249"/>
        <v>0</v>
      </c>
      <c r="HA48" s="269">
        <f t="shared" si="250"/>
        <v>32</v>
      </c>
      <c r="HB48" s="269">
        <f t="shared" si="251"/>
        <v>0</v>
      </c>
      <c r="HC48" s="310" t="str">
        <f t="shared" si="257"/>
        <v/>
      </c>
      <c r="HD48" s="278" t="str">
        <f t="shared" si="252"/>
        <v/>
      </c>
      <c r="HE48" s="278" t="str">
        <f t="shared" si="253"/>
        <v/>
      </c>
      <c r="HF48" s="279" t="str">
        <f t="shared" si="254"/>
        <v/>
      </c>
      <c r="HG48" s="297" t="str">
        <f t="shared" si="255"/>
        <v/>
      </c>
      <c r="HH48" s="298" t="str">
        <f t="shared" si="141"/>
        <v/>
      </c>
      <c r="HI48" s="114" t="str">
        <f t="shared" si="142"/>
        <v/>
      </c>
      <c r="HJ48" s="274" t="str">
        <f>details!EH48</f>
        <v/>
      </c>
      <c r="HK48" s="195" t="str">
        <f>details!EI48</f>
        <v/>
      </c>
      <c r="HL48" s="304" t="str">
        <f t="shared" si="256"/>
        <v/>
      </c>
      <c r="HM48" s="201" t="str">
        <f>IF(details!CJ48="","",details!CJ48)</f>
        <v/>
      </c>
    </row>
    <row r="49" spans="1:221" s="20" customFormat="1" ht="14.1" customHeight="1">
      <c r="A49" s="199">
        <f>IF(details!A49="","",details!A49)</f>
        <v>43</v>
      </c>
      <c r="B49" s="309" t="str">
        <f>IF(details!B49="","",details!B49)</f>
        <v/>
      </c>
      <c r="C49" s="309" t="str">
        <f>IF(details!C49="","",details!C49)</f>
        <v/>
      </c>
      <c r="D49" s="114" t="str">
        <f>IF(details!D49="","",details!D49)</f>
        <v/>
      </c>
      <c r="E49" s="114" t="str">
        <f>IF(details!E49="","",details!E49)</f>
        <v/>
      </c>
      <c r="F49" s="309" t="str">
        <f>IF(details!F49="","",details!F49)</f>
        <v/>
      </c>
      <c r="G49" s="509" t="str">
        <f>IF(details!G49="","",details!G49)</f>
        <v/>
      </c>
      <c r="H49" s="188" t="str">
        <f>IF(details!CK49="","",details!CK49)</f>
        <v/>
      </c>
      <c r="I49" s="115" t="str">
        <f>IF(details!I49="","",details!I49)</f>
        <v/>
      </c>
      <c r="J49" s="115" t="str">
        <f>IF(details!J49="","",details!J49)</f>
        <v/>
      </c>
      <c r="K49" s="115" t="str">
        <f>IF(details!K49="","",details!K49)</f>
        <v/>
      </c>
      <c r="L49" s="309" t="str">
        <f>IF(details!L49="","",details!L49)</f>
        <v/>
      </c>
      <c r="M49" s="309" t="str">
        <f>IF(details!M49="","",details!M49)</f>
        <v/>
      </c>
      <c r="N49" s="309" t="str">
        <f t="shared" si="151"/>
        <v/>
      </c>
      <c r="O49" s="309" t="str">
        <f>IF(details!N49="","",details!N49)</f>
        <v/>
      </c>
      <c r="P49" s="309" t="str">
        <f>IF(details!O49="","",details!O49)</f>
        <v/>
      </c>
      <c r="Q49" s="309" t="str">
        <f t="shared" si="152"/>
        <v/>
      </c>
      <c r="R49" s="309" t="str">
        <f>IF(details!P49="","",details!P49)</f>
        <v/>
      </c>
      <c r="S49" s="309" t="str">
        <f>IF(details!Q49="","",details!Q49)</f>
        <v/>
      </c>
      <c r="T49" s="309" t="str">
        <f t="shared" si="153"/>
        <v/>
      </c>
      <c r="U49" s="116" t="str">
        <f t="shared" si="154"/>
        <v/>
      </c>
      <c r="V49" s="309" t="str">
        <f>IF(details!R49="","",details!R49)</f>
        <v/>
      </c>
      <c r="W49" s="309" t="str">
        <f>IF(details!S49="","",details!S49)</f>
        <v/>
      </c>
      <c r="X49" s="116" t="str">
        <f t="shared" si="155"/>
        <v/>
      </c>
      <c r="Y49" s="117" t="str">
        <f t="shared" si="28"/>
        <v/>
      </c>
      <c r="Z49" s="309" t="str">
        <f>IF(details!T49="","",details!T49)</f>
        <v/>
      </c>
      <c r="AA49" s="309" t="str">
        <f>IF(details!U49="","",details!U49)</f>
        <v/>
      </c>
      <c r="AB49" s="312" t="str">
        <f t="shared" si="156"/>
        <v/>
      </c>
      <c r="AC49" s="114" t="str">
        <f t="shared" si="157"/>
        <v/>
      </c>
      <c r="AD49" s="118" t="str">
        <f t="shared" si="158"/>
        <v/>
      </c>
      <c r="AE49" s="313" t="str">
        <f t="shared" si="159"/>
        <v/>
      </c>
      <c r="AF49" s="119" t="str">
        <f t="shared" si="0"/>
        <v/>
      </c>
      <c r="AG49" s="119">
        <f t="shared" si="160"/>
        <v>0</v>
      </c>
      <c r="AH49" s="309" t="str">
        <f>IF(details!V49="","",details!V49)</f>
        <v/>
      </c>
      <c r="AI49" s="309" t="str">
        <f>IF(details!W49="","",details!W49)</f>
        <v/>
      </c>
      <c r="AJ49" s="309" t="str">
        <f t="shared" si="161"/>
        <v/>
      </c>
      <c r="AK49" s="309" t="str">
        <f>IF(details!X49="","",details!X49)</f>
        <v/>
      </c>
      <c r="AL49" s="309" t="str">
        <f>IF(details!Y49="","",details!Y49)</f>
        <v/>
      </c>
      <c r="AM49" s="309" t="str">
        <f t="shared" si="162"/>
        <v/>
      </c>
      <c r="AN49" s="309" t="str">
        <f>IF(details!Z49="","",details!Z49)</f>
        <v/>
      </c>
      <c r="AO49" s="309" t="str">
        <f>IF(details!AA49="","",details!AA49)</f>
        <v/>
      </c>
      <c r="AP49" s="309" t="str">
        <f t="shared" si="163"/>
        <v/>
      </c>
      <c r="AQ49" s="116" t="str">
        <f t="shared" si="164"/>
        <v/>
      </c>
      <c r="AR49" s="309" t="str">
        <f>IF(details!AB49="","",details!AB49)</f>
        <v/>
      </c>
      <c r="AS49" s="309" t="str">
        <f>IF(details!AC49="","",details!AC49)</f>
        <v/>
      </c>
      <c r="AT49" s="116" t="str">
        <f t="shared" si="165"/>
        <v/>
      </c>
      <c r="AU49" s="117" t="str">
        <f t="shared" si="39"/>
        <v/>
      </c>
      <c r="AV49" s="309" t="str">
        <f>IF(details!AD49="","",details!AD49)</f>
        <v/>
      </c>
      <c r="AW49" s="309" t="str">
        <f>IF(details!AE49="","",details!AE49)</f>
        <v/>
      </c>
      <c r="AX49" s="312" t="str">
        <f t="shared" si="166"/>
        <v/>
      </c>
      <c r="AY49" s="114" t="str">
        <f t="shared" si="167"/>
        <v/>
      </c>
      <c r="AZ49" s="118" t="str">
        <f t="shared" si="168"/>
        <v/>
      </c>
      <c r="BA49" s="313" t="str">
        <f t="shared" si="169"/>
        <v/>
      </c>
      <c r="BB49" s="119" t="str">
        <f t="shared" si="1"/>
        <v/>
      </c>
      <c r="BC49" s="119">
        <f t="shared" si="170"/>
        <v>0</v>
      </c>
      <c r="BD49" s="101" t="str">
        <f>IF(D49="","",details!AF49)</f>
        <v/>
      </c>
      <c r="BE49" s="309" t="str">
        <f>IF(details!AG49="","",details!AG49)</f>
        <v/>
      </c>
      <c r="BF49" s="309" t="str">
        <f>IF(details!AH49="","",details!AH49)</f>
        <v/>
      </c>
      <c r="BG49" s="309" t="str">
        <f t="shared" si="171"/>
        <v/>
      </c>
      <c r="BH49" s="309" t="str">
        <f>IF(details!AI49="","",details!AI49)</f>
        <v/>
      </c>
      <c r="BI49" s="309" t="str">
        <f>IF(details!AJ49="","",details!AJ49)</f>
        <v/>
      </c>
      <c r="BJ49" s="309" t="str">
        <f t="shared" si="172"/>
        <v/>
      </c>
      <c r="BK49" s="309" t="str">
        <f>IF(details!AK49="","",details!AK49)</f>
        <v/>
      </c>
      <c r="BL49" s="309" t="str">
        <f>IF(details!AL49="","",details!AL49)</f>
        <v/>
      </c>
      <c r="BM49" s="309" t="str">
        <f t="shared" si="173"/>
        <v/>
      </c>
      <c r="BN49" s="116" t="str">
        <f t="shared" si="174"/>
        <v/>
      </c>
      <c r="BO49" s="309" t="str">
        <f>IF(details!AM49="","",details!AM49)</f>
        <v/>
      </c>
      <c r="BP49" s="309" t="str">
        <f>IF(details!AN49="","",details!AN49)</f>
        <v/>
      </c>
      <c r="BQ49" s="116" t="str">
        <f t="shared" si="175"/>
        <v/>
      </c>
      <c r="BR49" s="117" t="str">
        <f t="shared" si="50"/>
        <v/>
      </c>
      <c r="BS49" s="309" t="str">
        <f>IF(details!AO49="","",details!AO49)</f>
        <v/>
      </c>
      <c r="BT49" s="309" t="str">
        <f>IF(details!AP49="","",details!AP49)</f>
        <v/>
      </c>
      <c r="BU49" s="312" t="str">
        <f t="shared" si="176"/>
        <v/>
      </c>
      <c r="BV49" s="114" t="str">
        <f t="shared" si="177"/>
        <v/>
      </c>
      <c r="BW49" s="118" t="str">
        <f t="shared" si="178"/>
        <v/>
      </c>
      <c r="BX49" s="313" t="str">
        <f t="shared" si="179"/>
        <v/>
      </c>
      <c r="BY49" s="119" t="str">
        <f t="shared" si="2"/>
        <v/>
      </c>
      <c r="BZ49" s="119">
        <f t="shared" si="180"/>
        <v>0</v>
      </c>
      <c r="CA49" s="309" t="str">
        <f>IF(details!AQ49="","",details!AQ49)</f>
        <v/>
      </c>
      <c r="CB49" s="309" t="str">
        <f>IF(details!AR49="","",details!AR49)</f>
        <v/>
      </c>
      <c r="CC49" s="309" t="str">
        <f t="shared" si="181"/>
        <v/>
      </c>
      <c r="CD49" s="309" t="str">
        <f>IF(details!AS49="","",details!AS49)</f>
        <v/>
      </c>
      <c r="CE49" s="309" t="str">
        <f>IF(details!AT49="","",details!AT49)</f>
        <v/>
      </c>
      <c r="CF49" s="309" t="str">
        <f t="shared" si="182"/>
        <v/>
      </c>
      <c r="CG49" s="309" t="str">
        <f>IF(details!AU49="","",details!AU49)</f>
        <v/>
      </c>
      <c r="CH49" s="309" t="str">
        <f>IF(details!AV49="","",details!AV49)</f>
        <v/>
      </c>
      <c r="CI49" s="309" t="str">
        <f t="shared" si="183"/>
        <v/>
      </c>
      <c r="CJ49" s="116" t="str">
        <f t="shared" si="184"/>
        <v/>
      </c>
      <c r="CK49" s="309" t="str">
        <f>IF(details!AW49="","",details!AW49)</f>
        <v/>
      </c>
      <c r="CL49" s="309" t="str">
        <f>IF(details!AX49="","",details!AX49)</f>
        <v/>
      </c>
      <c r="CM49" s="116" t="str">
        <f t="shared" si="185"/>
        <v/>
      </c>
      <c r="CN49" s="117" t="str">
        <f t="shared" si="61"/>
        <v/>
      </c>
      <c r="CO49" s="309" t="str">
        <f>IF(details!AY49="","",details!AY49)</f>
        <v/>
      </c>
      <c r="CP49" s="309" t="str">
        <f>IF(details!AZ49="","",details!AZ49)</f>
        <v/>
      </c>
      <c r="CQ49" s="312" t="str">
        <f t="shared" si="186"/>
        <v/>
      </c>
      <c r="CR49" s="114" t="str">
        <f t="shared" si="187"/>
        <v/>
      </c>
      <c r="CS49" s="118" t="str">
        <f t="shared" si="188"/>
        <v/>
      </c>
      <c r="CT49" s="313" t="str">
        <f t="shared" si="189"/>
        <v/>
      </c>
      <c r="CU49" s="119" t="str">
        <f t="shared" si="3"/>
        <v/>
      </c>
      <c r="CV49" s="119">
        <f t="shared" si="190"/>
        <v>0</v>
      </c>
      <c r="CW49" s="309" t="str">
        <f>IF(details!BA49="","",details!BA49)</f>
        <v/>
      </c>
      <c r="CX49" s="309" t="str">
        <f>IF(details!BB49="","",details!BB49)</f>
        <v/>
      </c>
      <c r="CY49" s="309" t="str">
        <f t="shared" si="191"/>
        <v/>
      </c>
      <c r="CZ49" s="309" t="str">
        <f>IF(details!BC49="","",details!BC49)</f>
        <v/>
      </c>
      <c r="DA49" s="309" t="str">
        <f>IF(details!BD49="","",details!BD49)</f>
        <v/>
      </c>
      <c r="DB49" s="309" t="str">
        <f t="shared" si="192"/>
        <v/>
      </c>
      <c r="DC49" s="309" t="str">
        <f>IF(details!BE49="","",details!BE49)</f>
        <v/>
      </c>
      <c r="DD49" s="309" t="str">
        <f>IF(details!BF49="","",details!BF49)</f>
        <v/>
      </c>
      <c r="DE49" s="309" t="str">
        <f t="shared" si="193"/>
        <v/>
      </c>
      <c r="DF49" s="116" t="str">
        <f t="shared" si="194"/>
        <v/>
      </c>
      <c r="DG49" s="309" t="str">
        <f>IF(details!BG49="","",details!BG49)</f>
        <v/>
      </c>
      <c r="DH49" s="309" t="str">
        <f>IF(details!BH49="","",details!BH49)</f>
        <v/>
      </c>
      <c r="DI49" s="116" t="str">
        <f t="shared" si="195"/>
        <v/>
      </c>
      <c r="DJ49" s="117" t="str">
        <f t="shared" si="72"/>
        <v/>
      </c>
      <c r="DK49" s="309" t="str">
        <f>IF(details!BI49="","",details!BI49)</f>
        <v/>
      </c>
      <c r="DL49" s="309" t="str">
        <f>IF(details!BJ49="","",details!BJ49)</f>
        <v/>
      </c>
      <c r="DM49" s="312" t="str">
        <f t="shared" si="196"/>
        <v/>
      </c>
      <c r="DN49" s="114" t="str">
        <f t="shared" si="197"/>
        <v/>
      </c>
      <c r="DO49" s="118" t="str">
        <f t="shared" si="198"/>
        <v/>
      </c>
      <c r="DP49" s="313" t="str">
        <f t="shared" si="199"/>
        <v/>
      </c>
      <c r="DQ49" s="119" t="str">
        <f t="shared" si="4"/>
        <v/>
      </c>
      <c r="DR49" s="119">
        <f t="shared" si="200"/>
        <v>0</v>
      </c>
      <c r="DS49" s="309" t="str">
        <f>IF(details!BK49="","",details!BK49)</f>
        <v/>
      </c>
      <c r="DT49" s="309" t="str">
        <f>IF(details!BL49="","",details!BL49)</f>
        <v/>
      </c>
      <c r="DU49" s="309" t="str">
        <f t="shared" si="201"/>
        <v/>
      </c>
      <c r="DV49" s="309" t="str">
        <f>IF(details!BM49="","",details!BM49)</f>
        <v/>
      </c>
      <c r="DW49" s="309" t="str">
        <f>IF(details!BN49="","",details!BN49)</f>
        <v/>
      </c>
      <c r="DX49" s="309" t="str">
        <f t="shared" si="202"/>
        <v/>
      </c>
      <c r="DY49" s="309" t="str">
        <f>IF(details!BO49="","",details!BO49)</f>
        <v/>
      </c>
      <c r="DZ49" s="309" t="str">
        <f>IF(details!BP49="","",details!BP49)</f>
        <v/>
      </c>
      <c r="EA49" s="309" t="str">
        <f t="shared" si="203"/>
        <v/>
      </c>
      <c r="EB49" s="116" t="str">
        <f t="shared" si="204"/>
        <v/>
      </c>
      <c r="EC49" s="309" t="str">
        <f>IF(details!BQ49="","",details!BQ49)</f>
        <v/>
      </c>
      <c r="ED49" s="309" t="str">
        <f>IF(details!BR49="","",details!BR49)</f>
        <v/>
      </c>
      <c r="EE49" s="116" t="str">
        <f t="shared" si="205"/>
        <v/>
      </c>
      <c r="EF49" s="117" t="str">
        <f t="shared" si="83"/>
        <v/>
      </c>
      <c r="EG49" s="309" t="str">
        <f>IF(details!BS49="","",details!BS49)</f>
        <v/>
      </c>
      <c r="EH49" s="309" t="str">
        <f>IF(details!BT49="","",details!BT49)</f>
        <v/>
      </c>
      <c r="EI49" s="312" t="str">
        <f t="shared" si="206"/>
        <v/>
      </c>
      <c r="EJ49" s="114" t="str">
        <f t="shared" si="207"/>
        <v/>
      </c>
      <c r="EK49" s="118" t="str">
        <f t="shared" si="208"/>
        <v/>
      </c>
      <c r="EL49" s="313" t="str">
        <f t="shared" si="209"/>
        <v/>
      </c>
      <c r="EM49" s="119" t="str">
        <f t="shared" si="5"/>
        <v/>
      </c>
      <c r="EN49" s="119">
        <f t="shared" si="210"/>
        <v>0</v>
      </c>
      <c r="EO49" s="309" t="str">
        <f>IF(details!BU49="","",details!BU49)</f>
        <v/>
      </c>
      <c r="EP49" s="309" t="str">
        <f>IF(details!BV49="","",details!BV49)</f>
        <v/>
      </c>
      <c r="EQ49" s="309" t="str">
        <f>IF(details!BW49="","",details!BW49)</f>
        <v/>
      </c>
      <c r="ER49" s="309" t="str">
        <f>IF(details!BX49="","",details!BX49)</f>
        <v/>
      </c>
      <c r="ES49" s="309" t="str">
        <f>IF(details!BY49="","",details!BY49)</f>
        <v/>
      </c>
      <c r="ET49" s="313" t="str">
        <f t="shared" si="89"/>
        <v/>
      </c>
      <c r="EU49" s="313" t="str">
        <f t="shared" si="90"/>
        <v/>
      </c>
      <c r="EV49" s="313" t="str">
        <f t="shared" si="211"/>
        <v/>
      </c>
      <c r="EW49" s="119" t="str">
        <f t="shared" si="7"/>
        <v/>
      </c>
      <c r="EX49" s="119">
        <f t="shared" si="212"/>
        <v>0</v>
      </c>
      <c r="EY49" s="309" t="str">
        <f>IF(details!BZ49="","",details!BZ49)</f>
        <v/>
      </c>
      <c r="EZ49" s="309" t="str">
        <f>IF(details!CA49="","",details!CA49)</f>
        <v/>
      </c>
      <c r="FA49" s="309" t="str">
        <f>IF(details!CB49="","",details!CB49)</f>
        <v/>
      </c>
      <c r="FB49" s="309" t="str">
        <f>IF(details!CC49="","",details!CC49)</f>
        <v/>
      </c>
      <c r="FC49" s="309" t="str">
        <f>IF(details!CD49="","",details!CD49)</f>
        <v/>
      </c>
      <c r="FD49" s="313" t="str">
        <f t="shared" si="93"/>
        <v/>
      </c>
      <c r="FE49" s="313" t="str">
        <f t="shared" si="94"/>
        <v/>
      </c>
      <c r="FF49" s="313" t="str">
        <f t="shared" si="213"/>
        <v/>
      </c>
      <c r="FG49" s="119" t="str">
        <f t="shared" si="10"/>
        <v/>
      </c>
      <c r="FH49" s="119">
        <f t="shared" si="214"/>
        <v>0</v>
      </c>
      <c r="FI49" s="309" t="str">
        <f>IF(details!CE49="","",details!CE49)</f>
        <v/>
      </c>
      <c r="FJ49" s="309" t="str">
        <f>IF(details!CF49="","",details!CF49)</f>
        <v/>
      </c>
      <c r="FK49" s="309" t="str">
        <f>IF(details!CG49="","",details!CG49)</f>
        <v/>
      </c>
      <c r="FL49" s="309" t="str">
        <f>IF(details!CH49="","",details!CH49)</f>
        <v/>
      </c>
      <c r="FM49" s="309" t="str">
        <f>IF(details!CI49="","",details!CI49)</f>
        <v/>
      </c>
      <c r="FN49" s="313" t="str">
        <f t="shared" si="97"/>
        <v/>
      </c>
      <c r="FO49" s="313" t="str">
        <f t="shared" si="98"/>
        <v/>
      </c>
      <c r="FP49" s="313" t="str">
        <f t="shared" si="215"/>
        <v/>
      </c>
      <c r="FQ49" s="119" t="str">
        <f t="shared" si="13"/>
        <v/>
      </c>
      <c r="FR49" s="270">
        <f t="shared" si="216"/>
        <v>0</v>
      </c>
      <c r="FS49" s="277" t="str">
        <f t="shared" si="217"/>
        <v/>
      </c>
      <c r="FT49" s="306" t="str">
        <f t="shared" si="218"/>
        <v/>
      </c>
      <c r="FU49" s="306" t="str">
        <f t="shared" si="219"/>
        <v/>
      </c>
      <c r="FV49" s="306" t="str">
        <f t="shared" si="220"/>
        <v/>
      </c>
      <c r="FW49" s="306" t="str">
        <f t="shared" si="221"/>
        <v/>
      </c>
      <c r="FX49" s="306" t="str">
        <f t="shared" si="222"/>
        <v/>
      </c>
      <c r="FY49" s="306" t="str">
        <f t="shared" si="223"/>
        <v/>
      </c>
      <c r="FZ49" s="120" t="str">
        <f t="shared" si="224"/>
        <v/>
      </c>
      <c r="GA49" s="120" t="str">
        <f t="shared" si="225"/>
        <v/>
      </c>
      <c r="GB49" s="306" t="str">
        <f t="shared" si="110"/>
        <v/>
      </c>
      <c r="GC49" s="306" t="str">
        <f t="shared" si="226"/>
        <v/>
      </c>
      <c r="GD49" s="306" t="str">
        <f t="shared" si="227"/>
        <v/>
      </c>
      <c r="GE49" s="306" t="str">
        <f t="shared" si="228"/>
        <v/>
      </c>
      <c r="GF49" s="306" t="str">
        <f t="shared" si="229"/>
        <v/>
      </c>
      <c r="GG49" s="306" t="str">
        <f t="shared" si="230"/>
        <v/>
      </c>
      <c r="GH49" s="306" t="str">
        <f t="shared" si="231"/>
        <v/>
      </c>
      <c r="GI49" s="306" t="str">
        <f t="shared" si="232"/>
        <v/>
      </c>
      <c r="GJ49" s="306" t="str">
        <f t="shared" si="233"/>
        <v/>
      </c>
      <c r="GK49" s="306" t="str">
        <f t="shared" si="234"/>
        <v/>
      </c>
      <c r="GL49" s="306" t="str">
        <f t="shared" si="235"/>
        <v/>
      </c>
      <c r="GM49" s="306" t="str">
        <f t="shared" si="236"/>
        <v/>
      </c>
      <c r="GN49" s="306" t="str">
        <f t="shared" si="237"/>
        <v/>
      </c>
      <c r="GO49" s="306" t="str">
        <f t="shared" si="238"/>
        <v/>
      </c>
      <c r="GP49" s="306" t="str">
        <f t="shared" si="239"/>
        <v/>
      </c>
      <c r="GQ49" s="306" t="str">
        <f t="shared" si="240"/>
        <v/>
      </c>
      <c r="GR49" s="306" t="str">
        <f t="shared" si="241"/>
        <v/>
      </c>
      <c r="GS49" s="121" t="str">
        <f t="shared" si="242"/>
        <v/>
      </c>
      <c r="GT49" s="121" t="str">
        <f t="shared" si="243"/>
        <v/>
      </c>
      <c r="GU49" s="121" t="str">
        <f t="shared" si="244"/>
        <v/>
      </c>
      <c r="GV49" s="121" t="str">
        <f t="shared" si="245"/>
        <v/>
      </c>
      <c r="GW49" s="121" t="str">
        <f t="shared" si="246"/>
        <v/>
      </c>
      <c r="GX49" s="121" t="str">
        <f t="shared" si="247"/>
        <v/>
      </c>
      <c r="GY49" s="269">
        <f t="shared" si="248"/>
        <v>0</v>
      </c>
      <c r="GZ49" s="269">
        <f t="shared" si="249"/>
        <v>0</v>
      </c>
      <c r="HA49" s="269">
        <f t="shared" si="250"/>
        <v>32</v>
      </c>
      <c r="HB49" s="269">
        <f t="shared" si="251"/>
        <v>0</v>
      </c>
      <c r="HC49" s="310" t="str">
        <f t="shared" si="257"/>
        <v/>
      </c>
      <c r="HD49" s="278" t="str">
        <f t="shared" si="252"/>
        <v/>
      </c>
      <c r="HE49" s="278" t="str">
        <f t="shared" si="253"/>
        <v/>
      </c>
      <c r="HF49" s="279" t="str">
        <f t="shared" si="254"/>
        <v/>
      </c>
      <c r="HG49" s="297" t="str">
        <f t="shared" si="255"/>
        <v/>
      </c>
      <c r="HH49" s="298" t="str">
        <f t="shared" si="141"/>
        <v/>
      </c>
      <c r="HI49" s="114" t="str">
        <f t="shared" si="142"/>
        <v/>
      </c>
      <c r="HJ49" s="274" t="str">
        <f>details!EH49</f>
        <v/>
      </c>
      <c r="HK49" s="195" t="str">
        <f>details!EI49</f>
        <v/>
      </c>
      <c r="HL49" s="304" t="str">
        <f t="shared" si="256"/>
        <v/>
      </c>
      <c r="HM49" s="201" t="str">
        <f>IF(details!CJ49="","",details!CJ49)</f>
        <v/>
      </c>
    </row>
    <row r="50" spans="1:221" s="20" customFormat="1" ht="14.1" customHeight="1">
      <c r="A50" s="199">
        <f>IF(details!A50="","",details!A50)</f>
        <v>44</v>
      </c>
      <c r="B50" s="309" t="str">
        <f>IF(details!B50="","",details!B50)</f>
        <v/>
      </c>
      <c r="C50" s="309" t="str">
        <f>IF(details!C50="","",details!C50)</f>
        <v/>
      </c>
      <c r="D50" s="114" t="str">
        <f>IF(details!D50="","",details!D50)</f>
        <v/>
      </c>
      <c r="E50" s="114" t="str">
        <f>IF(details!E50="","",details!E50)</f>
        <v/>
      </c>
      <c r="F50" s="309" t="str">
        <f>IF(details!F50="","",details!F50)</f>
        <v/>
      </c>
      <c r="G50" s="509" t="str">
        <f>IF(details!G50="","",details!G50)</f>
        <v/>
      </c>
      <c r="H50" s="188" t="str">
        <f>IF(details!CK50="","",details!CK50)</f>
        <v/>
      </c>
      <c r="I50" s="115" t="str">
        <f>IF(details!I50="","",details!I50)</f>
        <v/>
      </c>
      <c r="J50" s="115" t="str">
        <f>IF(details!J50="","",details!J50)</f>
        <v/>
      </c>
      <c r="K50" s="115" t="str">
        <f>IF(details!K50="","",details!K50)</f>
        <v/>
      </c>
      <c r="L50" s="309" t="str">
        <f>IF(details!L50="","",details!L50)</f>
        <v/>
      </c>
      <c r="M50" s="309" t="str">
        <f>IF(details!M50="","",details!M50)</f>
        <v/>
      </c>
      <c r="N50" s="309" t="str">
        <f t="shared" si="151"/>
        <v/>
      </c>
      <c r="O50" s="309" t="str">
        <f>IF(details!N50="","",details!N50)</f>
        <v/>
      </c>
      <c r="P50" s="309" t="str">
        <f>IF(details!O50="","",details!O50)</f>
        <v/>
      </c>
      <c r="Q50" s="309" t="str">
        <f t="shared" si="152"/>
        <v/>
      </c>
      <c r="R50" s="309" t="str">
        <f>IF(details!P50="","",details!P50)</f>
        <v/>
      </c>
      <c r="S50" s="309" t="str">
        <f>IF(details!Q50="","",details!Q50)</f>
        <v/>
      </c>
      <c r="T50" s="309" t="str">
        <f t="shared" si="153"/>
        <v/>
      </c>
      <c r="U50" s="116" t="str">
        <f t="shared" si="154"/>
        <v/>
      </c>
      <c r="V50" s="309" t="str">
        <f>IF(details!R50="","",details!R50)</f>
        <v/>
      </c>
      <c r="W50" s="309" t="str">
        <f>IF(details!S50="","",details!S50)</f>
        <v/>
      </c>
      <c r="X50" s="116" t="str">
        <f t="shared" si="155"/>
        <v/>
      </c>
      <c r="Y50" s="117" t="str">
        <f t="shared" si="28"/>
        <v/>
      </c>
      <c r="Z50" s="309" t="str">
        <f>IF(details!T50="","",details!T50)</f>
        <v/>
      </c>
      <c r="AA50" s="309" t="str">
        <f>IF(details!U50="","",details!U50)</f>
        <v/>
      </c>
      <c r="AB50" s="312" t="str">
        <f t="shared" si="156"/>
        <v/>
      </c>
      <c r="AC50" s="114" t="str">
        <f t="shared" si="157"/>
        <v/>
      </c>
      <c r="AD50" s="118" t="str">
        <f t="shared" si="158"/>
        <v/>
      </c>
      <c r="AE50" s="313" t="str">
        <f t="shared" si="159"/>
        <v/>
      </c>
      <c r="AF50" s="119" t="str">
        <f t="shared" si="0"/>
        <v/>
      </c>
      <c r="AG50" s="119">
        <f t="shared" si="160"/>
        <v>0</v>
      </c>
      <c r="AH50" s="309" t="str">
        <f>IF(details!V50="","",details!V50)</f>
        <v/>
      </c>
      <c r="AI50" s="309" t="str">
        <f>IF(details!W50="","",details!W50)</f>
        <v/>
      </c>
      <c r="AJ50" s="309" t="str">
        <f t="shared" si="161"/>
        <v/>
      </c>
      <c r="AK50" s="309" t="str">
        <f>IF(details!X50="","",details!X50)</f>
        <v/>
      </c>
      <c r="AL50" s="309" t="str">
        <f>IF(details!Y50="","",details!Y50)</f>
        <v/>
      </c>
      <c r="AM50" s="309" t="str">
        <f t="shared" si="162"/>
        <v/>
      </c>
      <c r="AN50" s="309" t="str">
        <f>IF(details!Z50="","",details!Z50)</f>
        <v/>
      </c>
      <c r="AO50" s="309" t="str">
        <f>IF(details!AA50="","",details!AA50)</f>
        <v/>
      </c>
      <c r="AP50" s="309" t="str">
        <f t="shared" si="163"/>
        <v/>
      </c>
      <c r="AQ50" s="116" t="str">
        <f t="shared" si="164"/>
        <v/>
      </c>
      <c r="AR50" s="309" t="str">
        <f>IF(details!AB50="","",details!AB50)</f>
        <v/>
      </c>
      <c r="AS50" s="309" t="str">
        <f>IF(details!AC50="","",details!AC50)</f>
        <v/>
      </c>
      <c r="AT50" s="116" t="str">
        <f t="shared" si="165"/>
        <v/>
      </c>
      <c r="AU50" s="117" t="str">
        <f t="shared" si="39"/>
        <v/>
      </c>
      <c r="AV50" s="309" t="str">
        <f>IF(details!AD50="","",details!AD50)</f>
        <v/>
      </c>
      <c r="AW50" s="309" t="str">
        <f>IF(details!AE50="","",details!AE50)</f>
        <v/>
      </c>
      <c r="AX50" s="312" t="str">
        <f t="shared" si="166"/>
        <v/>
      </c>
      <c r="AY50" s="114" t="str">
        <f t="shared" si="167"/>
        <v/>
      </c>
      <c r="AZ50" s="118" t="str">
        <f t="shared" si="168"/>
        <v/>
      </c>
      <c r="BA50" s="313" t="str">
        <f t="shared" si="169"/>
        <v/>
      </c>
      <c r="BB50" s="119" t="str">
        <f t="shared" si="1"/>
        <v/>
      </c>
      <c r="BC50" s="119">
        <f t="shared" si="170"/>
        <v>0</v>
      </c>
      <c r="BD50" s="101" t="str">
        <f>IF(D50="","",details!AF50)</f>
        <v/>
      </c>
      <c r="BE50" s="309" t="str">
        <f>IF(details!AG50="","",details!AG50)</f>
        <v/>
      </c>
      <c r="BF50" s="309" t="str">
        <f>IF(details!AH50="","",details!AH50)</f>
        <v/>
      </c>
      <c r="BG50" s="309" t="str">
        <f t="shared" si="171"/>
        <v/>
      </c>
      <c r="BH50" s="309" t="str">
        <f>IF(details!AI50="","",details!AI50)</f>
        <v/>
      </c>
      <c r="BI50" s="309" t="str">
        <f>IF(details!AJ50="","",details!AJ50)</f>
        <v/>
      </c>
      <c r="BJ50" s="309" t="str">
        <f t="shared" si="172"/>
        <v/>
      </c>
      <c r="BK50" s="309" t="str">
        <f>IF(details!AK50="","",details!AK50)</f>
        <v/>
      </c>
      <c r="BL50" s="309" t="str">
        <f>IF(details!AL50="","",details!AL50)</f>
        <v/>
      </c>
      <c r="BM50" s="309" t="str">
        <f t="shared" si="173"/>
        <v/>
      </c>
      <c r="BN50" s="116" t="str">
        <f t="shared" si="174"/>
        <v/>
      </c>
      <c r="BO50" s="309" t="str">
        <f>IF(details!AM50="","",details!AM50)</f>
        <v/>
      </c>
      <c r="BP50" s="309" t="str">
        <f>IF(details!AN50="","",details!AN50)</f>
        <v/>
      </c>
      <c r="BQ50" s="116" t="str">
        <f t="shared" si="175"/>
        <v/>
      </c>
      <c r="BR50" s="117" t="str">
        <f t="shared" si="50"/>
        <v/>
      </c>
      <c r="BS50" s="309" t="str">
        <f>IF(details!AO50="","",details!AO50)</f>
        <v/>
      </c>
      <c r="BT50" s="309" t="str">
        <f>IF(details!AP50="","",details!AP50)</f>
        <v/>
      </c>
      <c r="BU50" s="312" t="str">
        <f t="shared" si="176"/>
        <v/>
      </c>
      <c r="BV50" s="114" t="str">
        <f t="shared" si="177"/>
        <v/>
      </c>
      <c r="BW50" s="118" t="str">
        <f t="shared" si="178"/>
        <v/>
      </c>
      <c r="BX50" s="313" t="str">
        <f t="shared" si="179"/>
        <v/>
      </c>
      <c r="BY50" s="119" t="str">
        <f t="shared" si="2"/>
        <v/>
      </c>
      <c r="BZ50" s="119">
        <f t="shared" si="180"/>
        <v>0</v>
      </c>
      <c r="CA50" s="309" t="str">
        <f>IF(details!AQ50="","",details!AQ50)</f>
        <v/>
      </c>
      <c r="CB50" s="309" t="str">
        <f>IF(details!AR50="","",details!AR50)</f>
        <v/>
      </c>
      <c r="CC50" s="309" t="str">
        <f t="shared" si="181"/>
        <v/>
      </c>
      <c r="CD50" s="309" t="str">
        <f>IF(details!AS50="","",details!AS50)</f>
        <v/>
      </c>
      <c r="CE50" s="309" t="str">
        <f>IF(details!AT50="","",details!AT50)</f>
        <v/>
      </c>
      <c r="CF50" s="309" t="str">
        <f t="shared" si="182"/>
        <v/>
      </c>
      <c r="CG50" s="309" t="str">
        <f>IF(details!AU50="","",details!AU50)</f>
        <v/>
      </c>
      <c r="CH50" s="309" t="str">
        <f>IF(details!AV50="","",details!AV50)</f>
        <v/>
      </c>
      <c r="CI50" s="309" t="str">
        <f t="shared" si="183"/>
        <v/>
      </c>
      <c r="CJ50" s="116" t="str">
        <f t="shared" si="184"/>
        <v/>
      </c>
      <c r="CK50" s="309" t="str">
        <f>IF(details!AW50="","",details!AW50)</f>
        <v/>
      </c>
      <c r="CL50" s="309" t="str">
        <f>IF(details!AX50="","",details!AX50)</f>
        <v/>
      </c>
      <c r="CM50" s="116" t="str">
        <f t="shared" si="185"/>
        <v/>
      </c>
      <c r="CN50" s="117" t="str">
        <f t="shared" si="61"/>
        <v/>
      </c>
      <c r="CO50" s="309" t="str">
        <f>IF(details!AY50="","",details!AY50)</f>
        <v/>
      </c>
      <c r="CP50" s="309" t="str">
        <f>IF(details!AZ50="","",details!AZ50)</f>
        <v/>
      </c>
      <c r="CQ50" s="312" t="str">
        <f t="shared" si="186"/>
        <v/>
      </c>
      <c r="CR50" s="114" t="str">
        <f t="shared" si="187"/>
        <v/>
      </c>
      <c r="CS50" s="118" t="str">
        <f t="shared" si="188"/>
        <v/>
      </c>
      <c r="CT50" s="313" t="str">
        <f t="shared" si="189"/>
        <v/>
      </c>
      <c r="CU50" s="119" t="str">
        <f t="shared" si="3"/>
        <v/>
      </c>
      <c r="CV50" s="119">
        <f t="shared" si="190"/>
        <v>0</v>
      </c>
      <c r="CW50" s="309" t="str">
        <f>IF(details!BA50="","",details!BA50)</f>
        <v/>
      </c>
      <c r="CX50" s="309" t="str">
        <f>IF(details!BB50="","",details!BB50)</f>
        <v/>
      </c>
      <c r="CY50" s="309" t="str">
        <f t="shared" si="191"/>
        <v/>
      </c>
      <c r="CZ50" s="309" t="str">
        <f>IF(details!BC50="","",details!BC50)</f>
        <v/>
      </c>
      <c r="DA50" s="309" t="str">
        <f>IF(details!BD50="","",details!BD50)</f>
        <v/>
      </c>
      <c r="DB50" s="309" t="str">
        <f t="shared" si="192"/>
        <v/>
      </c>
      <c r="DC50" s="309" t="str">
        <f>IF(details!BE50="","",details!BE50)</f>
        <v/>
      </c>
      <c r="DD50" s="309" t="str">
        <f>IF(details!BF50="","",details!BF50)</f>
        <v/>
      </c>
      <c r="DE50" s="309" t="str">
        <f t="shared" si="193"/>
        <v/>
      </c>
      <c r="DF50" s="116" t="str">
        <f t="shared" si="194"/>
        <v/>
      </c>
      <c r="DG50" s="309" t="str">
        <f>IF(details!BG50="","",details!BG50)</f>
        <v/>
      </c>
      <c r="DH50" s="309" t="str">
        <f>IF(details!BH50="","",details!BH50)</f>
        <v/>
      </c>
      <c r="DI50" s="116" t="str">
        <f t="shared" si="195"/>
        <v/>
      </c>
      <c r="DJ50" s="117" t="str">
        <f t="shared" si="72"/>
        <v/>
      </c>
      <c r="DK50" s="309" t="str">
        <f>IF(details!BI50="","",details!BI50)</f>
        <v/>
      </c>
      <c r="DL50" s="309" t="str">
        <f>IF(details!BJ50="","",details!BJ50)</f>
        <v/>
      </c>
      <c r="DM50" s="312" t="str">
        <f t="shared" si="196"/>
        <v/>
      </c>
      <c r="DN50" s="114" t="str">
        <f t="shared" si="197"/>
        <v/>
      </c>
      <c r="DO50" s="118" t="str">
        <f t="shared" si="198"/>
        <v/>
      </c>
      <c r="DP50" s="313" t="str">
        <f t="shared" si="199"/>
        <v/>
      </c>
      <c r="DQ50" s="119" t="str">
        <f t="shared" si="4"/>
        <v/>
      </c>
      <c r="DR50" s="119">
        <f t="shared" si="200"/>
        <v>0</v>
      </c>
      <c r="DS50" s="309" t="str">
        <f>IF(details!BK50="","",details!BK50)</f>
        <v/>
      </c>
      <c r="DT50" s="309" t="str">
        <f>IF(details!BL50="","",details!BL50)</f>
        <v/>
      </c>
      <c r="DU50" s="309" t="str">
        <f t="shared" si="201"/>
        <v/>
      </c>
      <c r="DV50" s="309" t="str">
        <f>IF(details!BM50="","",details!BM50)</f>
        <v/>
      </c>
      <c r="DW50" s="309" t="str">
        <f>IF(details!BN50="","",details!BN50)</f>
        <v/>
      </c>
      <c r="DX50" s="309" t="str">
        <f t="shared" si="202"/>
        <v/>
      </c>
      <c r="DY50" s="309" t="str">
        <f>IF(details!BO50="","",details!BO50)</f>
        <v/>
      </c>
      <c r="DZ50" s="309" t="str">
        <f>IF(details!BP50="","",details!BP50)</f>
        <v/>
      </c>
      <c r="EA50" s="309" t="str">
        <f t="shared" si="203"/>
        <v/>
      </c>
      <c r="EB50" s="116" t="str">
        <f t="shared" si="204"/>
        <v/>
      </c>
      <c r="EC50" s="309" t="str">
        <f>IF(details!BQ50="","",details!BQ50)</f>
        <v/>
      </c>
      <c r="ED50" s="309" t="str">
        <f>IF(details!BR50="","",details!BR50)</f>
        <v/>
      </c>
      <c r="EE50" s="116" t="str">
        <f t="shared" si="205"/>
        <v/>
      </c>
      <c r="EF50" s="117" t="str">
        <f t="shared" si="83"/>
        <v/>
      </c>
      <c r="EG50" s="309" t="str">
        <f>IF(details!BS50="","",details!BS50)</f>
        <v/>
      </c>
      <c r="EH50" s="309" t="str">
        <f>IF(details!BT50="","",details!BT50)</f>
        <v/>
      </c>
      <c r="EI50" s="312" t="str">
        <f t="shared" si="206"/>
        <v/>
      </c>
      <c r="EJ50" s="114" t="str">
        <f t="shared" si="207"/>
        <v/>
      </c>
      <c r="EK50" s="118" t="str">
        <f t="shared" si="208"/>
        <v/>
      </c>
      <c r="EL50" s="313" t="str">
        <f t="shared" si="209"/>
        <v/>
      </c>
      <c r="EM50" s="119" t="str">
        <f t="shared" si="5"/>
        <v/>
      </c>
      <c r="EN50" s="119">
        <f t="shared" si="210"/>
        <v>0</v>
      </c>
      <c r="EO50" s="309" t="str">
        <f>IF(details!BU50="","",details!BU50)</f>
        <v/>
      </c>
      <c r="EP50" s="309" t="str">
        <f>IF(details!BV50="","",details!BV50)</f>
        <v/>
      </c>
      <c r="EQ50" s="309" t="str">
        <f>IF(details!BW50="","",details!BW50)</f>
        <v/>
      </c>
      <c r="ER50" s="309" t="str">
        <f>IF(details!BX50="","",details!BX50)</f>
        <v/>
      </c>
      <c r="ES50" s="309" t="str">
        <f>IF(details!BY50="","",details!BY50)</f>
        <v/>
      </c>
      <c r="ET50" s="313" t="str">
        <f t="shared" si="89"/>
        <v/>
      </c>
      <c r="EU50" s="313" t="str">
        <f t="shared" si="90"/>
        <v/>
      </c>
      <c r="EV50" s="313" t="str">
        <f t="shared" si="211"/>
        <v/>
      </c>
      <c r="EW50" s="119" t="str">
        <f t="shared" si="7"/>
        <v/>
      </c>
      <c r="EX50" s="119">
        <f t="shared" si="212"/>
        <v>0</v>
      </c>
      <c r="EY50" s="309" t="str">
        <f>IF(details!BZ50="","",details!BZ50)</f>
        <v/>
      </c>
      <c r="EZ50" s="309" t="str">
        <f>IF(details!CA50="","",details!CA50)</f>
        <v/>
      </c>
      <c r="FA50" s="309" t="str">
        <f>IF(details!CB50="","",details!CB50)</f>
        <v/>
      </c>
      <c r="FB50" s="309" t="str">
        <f>IF(details!CC50="","",details!CC50)</f>
        <v/>
      </c>
      <c r="FC50" s="309" t="str">
        <f>IF(details!CD50="","",details!CD50)</f>
        <v/>
      </c>
      <c r="FD50" s="313" t="str">
        <f t="shared" si="93"/>
        <v/>
      </c>
      <c r="FE50" s="313" t="str">
        <f t="shared" si="94"/>
        <v/>
      </c>
      <c r="FF50" s="313" t="str">
        <f t="shared" si="213"/>
        <v/>
      </c>
      <c r="FG50" s="119" t="str">
        <f t="shared" si="10"/>
        <v/>
      </c>
      <c r="FH50" s="119">
        <f t="shared" si="214"/>
        <v>0</v>
      </c>
      <c r="FI50" s="309" t="str">
        <f>IF(details!CE50="","",details!CE50)</f>
        <v/>
      </c>
      <c r="FJ50" s="309" t="str">
        <f>IF(details!CF50="","",details!CF50)</f>
        <v/>
      </c>
      <c r="FK50" s="309" t="str">
        <f>IF(details!CG50="","",details!CG50)</f>
        <v/>
      </c>
      <c r="FL50" s="309" t="str">
        <f>IF(details!CH50="","",details!CH50)</f>
        <v/>
      </c>
      <c r="FM50" s="309" t="str">
        <f>IF(details!CI50="","",details!CI50)</f>
        <v/>
      </c>
      <c r="FN50" s="313" t="str">
        <f t="shared" si="97"/>
        <v/>
      </c>
      <c r="FO50" s="313" t="str">
        <f t="shared" si="98"/>
        <v/>
      </c>
      <c r="FP50" s="313" t="str">
        <f t="shared" si="215"/>
        <v/>
      </c>
      <c r="FQ50" s="119" t="str">
        <f t="shared" si="13"/>
        <v/>
      </c>
      <c r="FR50" s="270">
        <f t="shared" si="216"/>
        <v>0</v>
      </c>
      <c r="FS50" s="277" t="str">
        <f t="shared" si="217"/>
        <v/>
      </c>
      <c r="FT50" s="306" t="str">
        <f t="shared" si="218"/>
        <v/>
      </c>
      <c r="FU50" s="306" t="str">
        <f t="shared" si="219"/>
        <v/>
      </c>
      <c r="FV50" s="306" t="str">
        <f t="shared" si="220"/>
        <v/>
      </c>
      <c r="FW50" s="306" t="str">
        <f t="shared" si="221"/>
        <v/>
      </c>
      <c r="FX50" s="306" t="str">
        <f t="shared" si="222"/>
        <v/>
      </c>
      <c r="FY50" s="306" t="str">
        <f t="shared" si="223"/>
        <v/>
      </c>
      <c r="FZ50" s="120" t="str">
        <f t="shared" si="224"/>
        <v/>
      </c>
      <c r="GA50" s="120" t="str">
        <f t="shared" si="225"/>
        <v/>
      </c>
      <c r="GB50" s="306" t="str">
        <f t="shared" si="110"/>
        <v/>
      </c>
      <c r="GC50" s="306" t="str">
        <f t="shared" si="226"/>
        <v/>
      </c>
      <c r="GD50" s="306" t="str">
        <f t="shared" si="227"/>
        <v/>
      </c>
      <c r="GE50" s="306" t="str">
        <f t="shared" si="228"/>
        <v/>
      </c>
      <c r="GF50" s="306" t="str">
        <f t="shared" si="229"/>
        <v/>
      </c>
      <c r="GG50" s="306" t="str">
        <f t="shared" si="230"/>
        <v/>
      </c>
      <c r="GH50" s="306" t="str">
        <f t="shared" si="231"/>
        <v/>
      </c>
      <c r="GI50" s="306" t="str">
        <f t="shared" si="232"/>
        <v/>
      </c>
      <c r="GJ50" s="306" t="str">
        <f t="shared" si="233"/>
        <v/>
      </c>
      <c r="GK50" s="306" t="str">
        <f t="shared" si="234"/>
        <v/>
      </c>
      <c r="GL50" s="306" t="str">
        <f t="shared" si="235"/>
        <v/>
      </c>
      <c r="GM50" s="306" t="str">
        <f t="shared" si="236"/>
        <v/>
      </c>
      <c r="GN50" s="306" t="str">
        <f t="shared" si="237"/>
        <v/>
      </c>
      <c r="GO50" s="306" t="str">
        <f t="shared" si="238"/>
        <v/>
      </c>
      <c r="GP50" s="306" t="str">
        <f t="shared" si="239"/>
        <v/>
      </c>
      <c r="GQ50" s="306" t="str">
        <f t="shared" si="240"/>
        <v/>
      </c>
      <c r="GR50" s="306" t="str">
        <f t="shared" si="241"/>
        <v/>
      </c>
      <c r="GS50" s="121" t="str">
        <f t="shared" si="242"/>
        <v/>
      </c>
      <c r="GT50" s="121" t="str">
        <f t="shared" si="243"/>
        <v/>
      </c>
      <c r="GU50" s="121" t="str">
        <f t="shared" si="244"/>
        <v/>
      </c>
      <c r="GV50" s="121" t="str">
        <f t="shared" si="245"/>
        <v/>
      </c>
      <c r="GW50" s="121" t="str">
        <f t="shared" si="246"/>
        <v/>
      </c>
      <c r="GX50" s="121" t="str">
        <f t="shared" si="247"/>
        <v/>
      </c>
      <c r="GY50" s="269">
        <f t="shared" si="248"/>
        <v>0</v>
      </c>
      <c r="GZ50" s="269">
        <f t="shared" si="249"/>
        <v>0</v>
      </c>
      <c r="HA50" s="269">
        <f t="shared" si="250"/>
        <v>32</v>
      </c>
      <c r="HB50" s="269">
        <f t="shared" si="251"/>
        <v>0</v>
      </c>
      <c r="HC50" s="310" t="str">
        <f t="shared" si="257"/>
        <v/>
      </c>
      <c r="HD50" s="278" t="str">
        <f t="shared" si="252"/>
        <v/>
      </c>
      <c r="HE50" s="278" t="str">
        <f t="shared" si="253"/>
        <v/>
      </c>
      <c r="HF50" s="279" t="str">
        <f t="shared" si="254"/>
        <v/>
      </c>
      <c r="HG50" s="297" t="str">
        <f t="shared" si="255"/>
        <v/>
      </c>
      <c r="HH50" s="298" t="str">
        <f t="shared" si="141"/>
        <v/>
      </c>
      <c r="HI50" s="114" t="str">
        <f t="shared" si="142"/>
        <v/>
      </c>
      <c r="HJ50" s="274" t="str">
        <f>details!EH50</f>
        <v/>
      </c>
      <c r="HK50" s="195" t="str">
        <f>details!EI50</f>
        <v/>
      </c>
      <c r="HL50" s="304" t="str">
        <f t="shared" si="256"/>
        <v/>
      </c>
      <c r="HM50" s="201" t="str">
        <f>IF(details!CJ50="","",details!CJ50)</f>
        <v/>
      </c>
    </row>
    <row r="51" spans="1:221" s="20" customFormat="1" ht="14.1" customHeight="1">
      <c r="A51" s="199">
        <f>IF(details!A51="","",details!A51)</f>
        <v>45</v>
      </c>
      <c r="B51" s="309" t="str">
        <f>IF(details!B51="","",details!B51)</f>
        <v/>
      </c>
      <c r="C51" s="309" t="str">
        <f>IF(details!C51="","",details!C51)</f>
        <v/>
      </c>
      <c r="D51" s="114" t="str">
        <f>IF(details!D51="","",details!D51)</f>
        <v/>
      </c>
      <c r="E51" s="114" t="str">
        <f>IF(details!E51="","",details!E51)</f>
        <v/>
      </c>
      <c r="F51" s="309" t="str">
        <f>IF(details!F51="","",details!F51)</f>
        <v/>
      </c>
      <c r="G51" s="509" t="str">
        <f>IF(details!G51="","",details!G51)</f>
        <v/>
      </c>
      <c r="H51" s="188" t="str">
        <f>IF(details!CK51="","",details!CK51)</f>
        <v/>
      </c>
      <c r="I51" s="115" t="str">
        <f>IF(details!I51="","",details!I51)</f>
        <v/>
      </c>
      <c r="J51" s="115" t="str">
        <f>IF(details!J51="","",details!J51)</f>
        <v/>
      </c>
      <c r="K51" s="115" t="str">
        <f>IF(details!K51="","",details!K51)</f>
        <v/>
      </c>
      <c r="L51" s="309" t="str">
        <f>IF(details!L51="","",details!L51)</f>
        <v/>
      </c>
      <c r="M51" s="309" t="str">
        <f>IF(details!M51="","",details!M51)</f>
        <v/>
      </c>
      <c r="N51" s="309" t="str">
        <f t="shared" si="151"/>
        <v/>
      </c>
      <c r="O51" s="309" t="str">
        <f>IF(details!N51="","",details!N51)</f>
        <v/>
      </c>
      <c r="P51" s="309" t="str">
        <f>IF(details!O51="","",details!O51)</f>
        <v/>
      </c>
      <c r="Q51" s="309" t="str">
        <f t="shared" si="152"/>
        <v/>
      </c>
      <c r="R51" s="309" t="str">
        <f>IF(details!P51="","",details!P51)</f>
        <v/>
      </c>
      <c r="S51" s="309" t="str">
        <f>IF(details!Q51="","",details!Q51)</f>
        <v/>
      </c>
      <c r="T51" s="309" t="str">
        <f t="shared" si="153"/>
        <v/>
      </c>
      <c r="U51" s="116" t="str">
        <f t="shared" si="154"/>
        <v/>
      </c>
      <c r="V51" s="309" t="str">
        <f>IF(details!R51="","",details!R51)</f>
        <v/>
      </c>
      <c r="W51" s="309" t="str">
        <f>IF(details!S51="","",details!S51)</f>
        <v/>
      </c>
      <c r="X51" s="116" t="str">
        <f t="shared" si="155"/>
        <v/>
      </c>
      <c r="Y51" s="117" t="str">
        <f t="shared" si="28"/>
        <v/>
      </c>
      <c r="Z51" s="309" t="str">
        <f>IF(details!T51="","",details!T51)</f>
        <v/>
      </c>
      <c r="AA51" s="309" t="str">
        <f>IF(details!U51="","",details!U51)</f>
        <v/>
      </c>
      <c r="AB51" s="312" t="str">
        <f t="shared" si="156"/>
        <v/>
      </c>
      <c r="AC51" s="114" t="str">
        <f t="shared" si="157"/>
        <v/>
      </c>
      <c r="AD51" s="118" t="str">
        <f t="shared" si="158"/>
        <v/>
      </c>
      <c r="AE51" s="313" t="str">
        <f t="shared" si="159"/>
        <v/>
      </c>
      <c r="AF51" s="119" t="str">
        <f t="shared" si="0"/>
        <v/>
      </c>
      <c r="AG51" s="119">
        <f t="shared" si="160"/>
        <v>0</v>
      </c>
      <c r="AH51" s="309" t="str">
        <f>IF(details!V51="","",details!V51)</f>
        <v/>
      </c>
      <c r="AI51" s="309" t="str">
        <f>IF(details!W51="","",details!W51)</f>
        <v/>
      </c>
      <c r="AJ51" s="309" t="str">
        <f t="shared" si="161"/>
        <v/>
      </c>
      <c r="AK51" s="309" t="str">
        <f>IF(details!X51="","",details!X51)</f>
        <v/>
      </c>
      <c r="AL51" s="309" t="str">
        <f>IF(details!Y51="","",details!Y51)</f>
        <v/>
      </c>
      <c r="AM51" s="309" t="str">
        <f t="shared" si="162"/>
        <v/>
      </c>
      <c r="AN51" s="309" t="str">
        <f>IF(details!Z51="","",details!Z51)</f>
        <v/>
      </c>
      <c r="AO51" s="309" t="str">
        <f>IF(details!AA51="","",details!AA51)</f>
        <v/>
      </c>
      <c r="AP51" s="309" t="str">
        <f t="shared" si="163"/>
        <v/>
      </c>
      <c r="AQ51" s="116" t="str">
        <f t="shared" si="164"/>
        <v/>
      </c>
      <c r="AR51" s="309" t="str">
        <f>IF(details!AB51="","",details!AB51)</f>
        <v/>
      </c>
      <c r="AS51" s="309" t="str">
        <f>IF(details!AC51="","",details!AC51)</f>
        <v/>
      </c>
      <c r="AT51" s="116" t="str">
        <f t="shared" si="165"/>
        <v/>
      </c>
      <c r="AU51" s="117" t="str">
        <f t="shared" si="39"/>
        <v/>
      </c>
      <c r="AV51" s="309" t="str">
        <f>IF(details!AD51="","",details!AD51)</f>
        <v/>
      </c>
      <c r="AW51" s="309" t="str">
        <f>IF(details!AE51="","",details!AE51)</f>
        <v/>
      </c>
      <c r="AX51" s="312" t="str">
        <f t="shared" si="166"/>
        <v/>
      </c>
      <c r="AY51" s="114" t="str">
        <f t="shared" si="167"/>
        <v/>
      </c>
      <c r="AZ51" s="118" t="str">
        <f t="shared" si="168"/>
        <v/>
      </c>
      <c r="BA51" s="313" t="str">
        <f t="shared" si="169"/>
        <v/>
      </c>
      <c r="BB51" s="119" t="str">
        <f t="shared" si="1"/>
        <v/>
      </c>
      <c r="BC51" s="119">
        <f t="shared" si="170"/>
        <v>0</v>
      </c>
      <c r="BD51" s="101" t="str">
        <f>IF(D51="","",details!AF51)</f>
        <v/>
      </c>
      <c r="BE51" s="309" t="str">
        <f>IF(details!AG51="","",details!AG51)</f>
        <v/>
      </c>
      <c r="BF51" s="309" t="str">
        <f>IF(details!AH51="","",details!AH51)</f>
        <v/>
      </c>
      <c r="BG51" s="309" t="str">
        <f t="shared" si="171"/>
        <v/>
      </c>
      <c r="BH51" s="309" t="str">
        <f>IF(details!AI51="","",details!AI51)</f>
        <v/>
      </c>
      <c r="BI51" s="309" t="str">
        <f>IF(details!AJ51="","",details!AJ51)</f>
        <v/>
      </c>
      <c r="BJ51" s="309" t="str">
        <f t="shared" si="172"/>
        <v/>
      </c>
      <c r="BK51" s="309" t="str">
        <f>IF(details!AK51="","",details!AK51)</f>
        <v/>
      </c>
      <c r="BL51" s="309" t="str">
        <f>IF(details!AL51="","",details!AL51)</f>
        <v/>
      </c>
      <c r="BM51" s="309" t="str">
        <f t="shared" si="173"/>
        <v/>
      </c>
      <c r="BN51" s="116" t="str">
        <f t="shared" si="174"/>
        <v/>
      </c>
      <c r="BO51" s="309" t="str">
        <f>IF(details!AM51="","",details!AM51)</f>
        <v/>
      </c>
      <c r="BP51" s="309" t="str">
        <f>IF(details!AN51="","",details!AN51)</f>
        <v/>
      </c>
      <c r="BQ51" s="116" t="str">
        <f t="shared" si="175"/>
        <v/>
      </c>
      <c r="BR51" s="117" t="str">
        <f t="shared" si="50"/>
        <v/>
      </c>
      <c r="BS51" s="309" t="str">
        <f>IF(details!AO51="","",details!AO51)</f>
        <v/>
      </c>
      <c r="BT51" s="309" t="str">
        <f>IF(details!AP51="","",details!AP51)</f>
        <v/>
      </c>
      <c r="BU51" s="312" t="str">
        <f t="shared" si="176"/>
        <v/>
      </c>
      <c r="BV51" s="114" t="str">
        <f t="shared" si="177"/>
        <v/>
      </c>
      <c r="BW51" s="118" t="str">
        <f t="shared" si="178"/>
        <v/>
      </c>
      <c r="BX51" s="313" t="str">
        <f t="shared" si="179"/>
        <v/>
      </c>
      <c r="BY51" s="119" t="str">
        <f t="shared" si="2"/>
        <v/>
      </c>
      <c r="BZ51" s="119">
        <f t="shared" si="180"/>
        <v>0</v>
      </c>
      <c r="CA51" s="309" t="str">
        <f>IF(details!AQ51="","",details!AQ51)</f>
        <v/>
      </c>
      <c r="CB51" s="309" t="str">
        <f>IF(details!AR51="","",details!AR51)</f>
        <v/>
      </c>
      <c r="CC51" s="309" t="str">
        <f t="shared" si="181"/>
        <v/>
      </c>
      <c r="CD51" s="309" t="str">
        <f>IF(details!AS51="","",details!AS51)</f>
        <v/>
      </c>
      <c r="CE51" s="309" t="str">
        <f>IF(details!AT51="","",details!AT51)</f>
        <v/>
      </c>
      <c r="CF51" s="309" t="str">
        <f t="shared" si="182"/>
        <v/>
      </c>
      <c r="CG51" s="309" t="str">
        <f>IF(details!AU51="","",details!AU51)</f>
        <v/>
      </c>
      <c r="CH51" s="309" t="str">
        <f>IF(details!AV51="","",details!AV51)</f>
        <v/>
      </c>
      <c r="CI51" s="309" t="str">
        <f t="shared" si="183"/>
        <v/>
      </c>
      <c r="CJ51" s="116" t="str">
        <f t="shared" si="184"/>
        <v/>
      </c>
      <c r="CK51" s="309" t="str">
        <f>IF(details!AW51="","",details!AW51)</f>
        <v/>
      </c>
      <c r="CL51" s="309" t="str">
        <f>IF(details!AX51="","",details!AX51)</f>
        <v/>
      </c>
      <c r="CM51" s="116" t="str">
        <f t="shared" si="185"/>
        <v/>
      </c>
      <c r="CN51" s="117" t="str">
        <f t="shared" si="61"/>
        <v/>
      </c>
      <c r="CO51" s="309" t="str">
        <f>IF(details!AY51="","",details!AY51)</f>
        <v/>
      </c>
      <c r="CP51" s="309" t="str">
        <f>IF(details!AZ51="","",details!AZ51)</f>
        <v/>
      </c>
      <c r="CQ51" s="312" t="str">
        <f t="shared" si="186"/>
        <v/>
      </c>
      <c r="CR51" s="114" t="str">
        <f t="shared" si="187"/>
        <v/>
      </c>
      <c r="CS51" s="118" t="str">
        <f t="shared" si="188"/>
        <v/>
      </c>
      <c r="CT51" s="313" t="str">
        <f t="shared" si="189"/>
        <v/>
      </c>
      <c r="CU51" s="119" t="str">
        <f t="shared" si="3"/>
        <v/>
      </c>
      <c r="CV51" s="119">
        <f t="shared" si="190"/>
        <v>0</v>
      </c>
      <c r="CW51" s="309" t="str">
        <f>IF(details!BA51="","",details!BA51)</f>
        <v/>
      </c>
      <c r="CX51" s="309" t="str">
        <f>IF(details!BB51="","",details!BB51)</f>
        <v/>
      </c>
      <c r="CY51" s="309" t="str">
        <f t="shared" si="191"/>
        <v/>
      </c>
      <c r="CZ51" s="309" t="str">
        <f>IF(details!BC51="","",details!BC51)</f>
        <v/>
      </c>
      <c r="DA51" s="309" t="str">
        <f>IF(details!BD51="","",details!BD51)</f>
        <v/>
      </c>
      <c r="DB51" s="309" t="str">
        <f t="shared" si="192"/>
        <v/>
      </c>
      <c r="DC51" s="309" t="str">
        <f>IF(details!BE51="","",details!BE51)</f>
        <v/>
      </c>
      <c r="DD51" s="309" t="str">
        <f>IF(details!BF51="","",details!BF51)</f>
        <v/>
      </c>
      <c r="DE51" s="309" t="str">
        <f t="shared" si="193"/>
        <v/>
      </c>
      <c r="DF51" s="116" t="str">
        <f t="shared" si="194"/>
        <v/>
      </c>
      <c r="DG51" s="309" t="str">
        <f>IF(details!BG51="","",details!BG51)</f>
        <v/>
      </c>
      <c r="DH51" s="309" t="str">
        <f>IF(details!BH51="","",details!BH51)</f>
        <v/>
      </c>
      <c r="DI51" s="116" t="str">
        <f t="shared" si="195"/>
        <v/>
      </c>
      <c r="DJ51" s="117" t="str">
        <f t="shared" si="72"/>
        <v/>
      </c>
      <c r="DK51" s="309" t="str">
        <f>IF(details!BI51="","",details!BI51)</f>
        <v/>
      </c>
      <c r="DL51" s="309" t="str">
        <f>IF(details!BJ51="","",details!BJ51)</f>
        <v/>
      </c>
      <c r="DM51" s="312" t="str">
        <f t="shared" si="196"/>
        <v/>
      </c>
      <c r="DN51" s="114" t="str">
        <f t="shared" si="197"/>
        <v/>
      </c>
      <c r="DO51" s="118" t="str">
        <f t="shared" si="198"/>
        <v/>
      </c>
      <c r="DP51" s="313" t="str">
        <f t="shared" si="199"/>
        <v/>
      </c>
      <c r="DQ51" s="119" t="str">
        <f t="shared" si="4"/>
        <v/>
      </c>
      <c r="DR51" s="119">
        <f t="shared" si="200"/>
        <v>0</v>
      </c>
      <c r="DS51" s="309" t="str">
        <f>IF(details!BK51="","",details!BK51)</f>
        <v/>
      </c>
      <c r="DT51" s="309" t="str">
        <f>IF(details!BL51="","",details!BL51)</f>
        <v/>
      </c>
      <c r="DU51" s="309" t="str">
        <f t="shared" si="201"/>
        <v/>
      </c>
      <c r="DV51" s="309" t="str">
        <f>IF(details!BM51="","",details!BM51)</f>
        <v/>
      </c>
      <c r="DW51" s="309" t="str">
        <f>IF(details!BN51="","",details!BN51)</f>
        <v/>
      </c>
      <c r="DX51" s="309" t="str">
        <f t="shared" si="202"/>
        <v/>
      </c>
      <c r="DY51" s="309" t="str">
        <f>IF(details!BO51="","",details!BO51)</f>
        <v/>
      </c>
      <c r="DZ51" s="309" t="str">
        <f>IF(details!BP51="","",details!BP51)</f>
        <v/>
      </c>
      <c r="EA51" s="309" t="str">
        <f t="shared" si="203"/>
        <v/>
      </c>
      <c r="EB51" s="116" t="str">
        <f t="shared" si="204"/>
        <v/>
      </c>
      <c r="EC51" s="309" t="str">
        <f>IF(details!BQ51="","",details!BQ51)</f>
        <v/>
      </c>
      <c r="ED51" s="309" t="str">
        <f>IF(details!BR51="","",details!BR51)</f>
        <v/>
      </c>
      <c r="EE51" s="116" t="str">
        <f t="shared" si="205"/>
        <v/>
      </c>
      <c r="EF51" s="117" t="str">
        <f t="shared" si="83"/>
        <v/>
      </c>
      <c r="EG51" s="309" t="str">
        <f>IF(details!BS51="","",details!BS51)</f>
        <v/>
      </c>
      <c r="EH51" s="309" t="str">
        <f>IF(details!BT51="","",details!BT51)</f>
        <v/>
      </c>
      <c r="EI51" s="312" t="str">
        <f t="shared" si="206"/>
        <v/>
      </c>
      <c r="EJ51" s="114" t="str">
        <f t="shared" si="207"/>
        <v/>
      </c>
      <c r="EK51" s="118" t="str">
        <f t="shared" si="208"/>
        <v/>
      </c>
      <c r="EL51" s="313" t="str">
        <f t="shared" si="209"/>
        <v/>
      </c>
      <c r="EM51" s="119" t="str">
        <f t="shared" si="5"/>
        <v/>
      </c>
      <c r="EN51" s="119">
        <f t="shared" si="210"/>
        <v>0</v>
      </c>
      <c r="EO51" s="309" t="str">
        <f>IF(details!BU51="","",details!BU51)</f>
        <v/>
      </c>
      <c r="EP51" s="309" t="str">
        <f>IF(details!BV51="","",details!BV51)</f>
        <v/>
      </c>
      <c r="EQ51" s="309" t="str">
        <f>IF(details!BW51="","",details!BW51)</f>
        <v/>
      </c>
      <c r="ER51" s="309" t="str">
        <f>IF(details!BX51="","",details!BX51)</f>
        <v/>
      </c>
      <c r="ES51" s="309" t="str">
        <f>IF(details!BY51="","",details!BY51)</f>
        <v/>
      </c>
      <c r="ET51" s="313" t="str">
        <f t="shared" si="89"/>
        <v/>
      </c>
      <c r="EU51" s="313" t="str">
        <f t="shared" si="90"/>
        <v/>
      </c>
      <c r="EV51" s="313" t="str">
        <f t="shared" si="211"/>
        <v/>
      </c>
      <c r="EW51" s="119" t="str">
        <f t="shared" si="7"/>
        <v/>
      </c>
      <c r="EX51" s="119">
        <f t="shared" si="212"/>
        <v>0</v>
      </c>
      <c r="EY51" s="309" t="str">
        <f>IF(details!BZ51="","",details!BZ51)</f>
        <v/>
      </c>
      <c r="EZ51" s="309" t="str">
        <f>IF(details!CA51="","",details!CA51)</f>
        <v/>
      </c>
      <c r="FA51" s="309" t="str">
        <f>IF(details!CB51="","",details!CB51)</f>
        <v/>
      </c>
      <c r="FB51" s="309" t="str">
        <f>IF(details!CC51="","",details!CC51)</f>
        <v/>
      </c>
      <c r="FC51" s="309" t="str">
        <f>IF(details!CD51="","",details!CD51)</f>
        <v/>
      </c>
      <c r="FD51" s="313" t="str">
        <f t="shared" si="93"/>
        <v/>
      </c>
      <c r="FE51" s="313" t="str">
        <f t="shared" si="94"/>
        <v/>
      </c>
      <c r="FF51" s="313" t="str">
        <f t="shared" si="213"/>
        <v/>
      </c>
      <c r="FG51" s="119" t="str">
        <f t="shared" si="10"/>
        <v/>
      </c>
      <c r="FH51" s="119">
        <f t="shared" si="214"/>
        <v>0</v>
      </c>
      <c r="FI51" s="309" t="str">
        <f>IF(details!CE51="","",details!CE51)</f>
        <v/>
      </c>
      <c r="FJ51" s="309" t="str">
        <f>IF(details!CF51="","",details!CF51)</f>
        <v/>
      </c>
      <c r="FK51" s="309" t="str">
        <f>IF(details!CG51="","",details!CG51)</f>
        <v/>
      </c>
      <c r="FL51" s="309" t="str">
        <f>IF(details!CH51="","",details!CH51)</f>
        <v/>
      </c>
      <c r="FM51" s="309" t="str">
        <f>IF(details!CI51="","",details!CI51)</f>
        <v/>
      </c>
      <c r="FN51" s="313" t="str">
        <f t="shared" si="97"/>
        <v/>
      </c>
      <c r="FO51" s="313" t="str">
        <f t="shared" si="98"/>
        <v/>
      </c>
      <c r="FP51" s="313" t="str">
        <f t="shared" si="215"/>
        <v/>
      </c>
      <c r="FQ51" s="119" t="str">
        <f t="shared" si="13"/>
        <v/>
      </c>
      <c r="FR51" s="270">
        <f t="shared" si="216"/>
        <v>0</v>
      </c>
      <c r="FS51" s="277" t="str">
        <f t="shared" si="217"/>
        <v/>
      </c>
      <c r="FT51" s="306" t="str">
        <f t="shared" si="218"/>
        <v/>
      </c>
      <c r="FU51" s="306" t="str">
        <f t="shared" si="219"/>
        <v/>
      </c>
      <c r="FV51" s="306" t="str">
        <f t="shared" si="220"/>
        <v/>
      </c>
      <c r="FW51" s="306" t="str">
        <f t="shared" si="221"/>
        <v/>
      </c>
      <c r="FX51" s="306" t="str">
        <f t="shared" si="222"/>
        <v/>
      </c>
      <c r="FY51" s="306" t="str">
        <f t="shared" si="223"/>
        <v/>
      </c>
      <c r="FZ51" s="120" t="str">
        <f t="shared" si="224"/>
        <v/>
      </c>
      <c r="GA51" s="120" t="str">
        <f t="shared" si="225"/>
        <v/>
      </c>
      <c r="GB51" s="306" t="str">
        <f t="shared" si="110"/>
        <v/>
      </c>
      <c r="GC51" s="306" t="str">
        <f t="shared" si="226"/>
        <v/>
      </c>
      <c r="GD51" s="306" t="str">
        <f t="shared" si="227"/>
        <v/>
      </c>
      <c r="GE51" s="306" t="str">
        <f t="shared" si="228"/>
        <v/>
      </c>
      <c r="GF51" s="306" t="str">
        <f t="shared" si="229"/>
        <v/>
      </c>
      <c r="GG51" s="306" t="str">
        <f t="shared" si="230"/>
        <v/>
      </c>
      <c r="GH51" s="306" t="str">
        <f t="shared" si="231"/>
        <v/>
      </c>
      <c r="GI51" s="306" t="str">
        <f t="shared" si="232"/>
        <v/>
      </c>
      <c r="GJ51" s="306" t="str">
        <f t="shared" si="233"/>
        <v/>
      </c>
      <c r="GK51" s="306" t="str">
        <f t="shared" si="234"/>
        <v/>
      </c>
      <c r="GL51" s="306" t="str">
        <f t="shared" si="235"/>
        <v/>
      </c>
      <c r="GM51" s="306" t="str">
        <f t="shared" si="236"/>
        <v/>
      </c>
      <c r="GN51" s="306" t="str">
        <f t="shared" si="237"/>
        <v/>
      </c>
      <c r="GO51" s="306" t="str">
        <f t="shared" si="238"/>
        <v/>
      </c>
      <c r="GP51" s="306" t="str">
        <f t="shared" si="239"/>
        <v/>
      </c>
      <c r="GQ51" s="306" t="str">
        <f t="shared" si="240"/>
        <v/>
      </c>
      <c r="GR51" s="306" t="str">
        <f t="shared" si="241"/>
        <v/>
      </c>
      <c r="GS51" s="121" t="str">
        <f t="shared" si="242"/>
        <v/>
      </c>
      <c r="GT51" s="121" t="str">
        <f t="shared" si="243"/>
        <v/>
      </c>
      <c r="GU51" s="121" t="str">
        <f t="shared" si="244"/>
        <v/>
      </c>
      <c r="GV51" s="121" t="str">
        <f t="shared" si="245"/>
        <v/>
      </c>
      <c r="GW51" s="121" t="str">
        <f t="shared" si="246"/>
        <v/>
      </c>
      <c r="GX51" s="121" t="str">
        <f t="shared" si="247"/>
        <v/>
      </c>
      <c r="GY51" s="269">
        <f t="shared" si="248"/>
        <v>0</v>
      </c>
      <c r="GZ51" s="269">
        <f t="shared" si="249"/>
        <v>0</v>
      </c>
      <c r="HA51" s="269">
        <f t="shared" si="250"/>
        <v>32</v>
      </c>
      <c r="HB51" s="269">
        <f t="shared" si="251"/>
        <v>0</v>
      </c>
      <c r="HC51" s="310" t="str">
        <f t="shared" si="257"/>
        <v/>
      </c>
      <c r="HD51" s="278" t="str">
        <f t="shared" si="252"/>
        <v/>
      </c>
      <c r="HE51" s="278" t="str">
        <f t="shared" si="253"/>
        <v/>
      </c>
      <c r="HF51" s="279" t="str">
        <f t="shared" si="254"/>
        <v/>
      </c>
      <c r="HG51" s="297" t="str">
        <f t="shared" si="255"/>
        <v/>
      </c>
      <c r="HH51" s="298" t="str">
        <f t="shared" si="141"/>
        <v/>
      </c>
      <c r="HI51" s="114" t="str">
        <f t="shared" si="142"/>
        <v/>
      </c>
      <c r="HJ51" s="274" t="str">
        <f>details!EH51</f>
        <v/>
      </c>
      <c r="HK51" s="195" t="str">
        <f>details!EI51</f>
        <v/>
      </c>
      <c r="HL51" s="304" t="str">
        <f t="shared" si="256"/>
        <v/>
      </c>
      <c r="HM51" s="201" t="str">
        <f>IF(details!CJ51="","",details!CJ51)</f>
        <v/>
      </c>
    </row>
    <row r="52" spans="1:221" s="20" customFormat="1" ht="14.1" customHeight="1">
      <c r="A52" s="199">
        <f>IF(details!A52="","",details!A52)</f>
        <v>46</v>
      </c>
      <c r="B52" s="309" t="str">
        <f>IF(details!B52="","",details!B52)</f>
        <v/>
      </c>
      <c r="C52" s="309" t="str">
        <f>IF(details!C52="","",details!C52)</f>
        <v/>
      </c>
      <c r="D52" s="114" t="str">
        <f>IF(details!D52="","",details!D52)</f>
        <v/>
      </c>
      <c r="E52" s="114" t="str">
        <f>IF(details!E52="","",details!E52)</f>
        <v/>
      </c>
      <c r="F52" s="309" t="str">
        <f>IF(details!F52="","",details!F52)</f>
        <v/>
      </c>
      <c r="G52" s="509" t="str">
        <f>IF(details!G52="","",details!G52)</f>
        <v/>
      </c>
      <c r="H52" s="188" t="str">
        <f>IF(details!CK52="","",details!CK52)</f>
        <v/>
      </c>
      <c r="I52" s="115" t="str">
        <f>IF(details!I52="","",details!I52)</f>
        <v/>
      </c>
      <c r="J52" s="115" t="str">
        <f>IF(details!J52="","",details!J52)</f>
        <v/>
      </c>
      <c r="K52" s="115" t="str">
        <f>IF(details!K52="","",details!K52)</f>
        <v/>
      </c>
      <c r="L52" s="309" t="str">
        <f>IF(details!L52="","",details!L52)</f>
        <v/>
      </c>
      <c r="M52" s="309" t="str">
        <f>IF(details!M52="","",details!M52)</f>
        <v/>
      </c>
      <c r="N52" s="309" t="str">
        <f t="shared" si="151"/>
        <v/>
      </c>
      <c r="O52" s="309" t="str">
        <f>IF(details!N52="","",details!N52)</f>
        <v/>
      </c>
      <c r="P52" s="309" t="str">
        <f>IF(details!O52="","",details!O52)</f>
        <v/>
      </c>
      <c r="Q52" s="309" t="str">
        <f t="shared" si="152"/>
        <v/>
      </c>
      <c r="R52" s="309" t="str">
        <f>IF(details!P52="","",details!P52)</f>
        <v/>
      </c>
      <c r="S52" s="309" t="str">
        <f>IF(details!Q52="","",details!Q52)</f>
        <v/>
      </c>
      <c r="T52" s="309" t="str">
        <f t="shared" si="153"/>
        <v/>
      </c>
      <c r="U52" s="116" t="str">
        <f t="shared" si="154"/>
        <v/>
      </c>
      <c r="V52" s="309" t="str">
        <f>IF(details!R52="","",details!R52)</f>
        <v/>
      </c>
      <c r="W52" s="309" t="str">
        <f>IF(details!S52="","",details!S52)</f>
        <v/>
      </c>
      <c r="X52" s="116" t="str">
        <f t="shared" si="155"/>
        <v/>
      </c>
      <c r="Y52" s="117" t="str">
        <f t="shared" si="28"/>
        <v/>
      </c>
      <c r="Z52" s="309" t="str">
        <f>IF(details!T52="","",details!T52)</f>
        <v/>
      </c>
      <c r="AA52" s="309" t="str">
        <f>IF(details!U52="","",details!U52)</f>
        <v/>
      </c>
      <c r="AB52" s="312" t="str">
        <f t="shared" si="156"/>
        <v/>
      </c>
      <c r="AC52" s="114" t="str">
        <f t="shared" si="157"/>
        <v/>
      </c>
      <c r="AD52" s="118" t="str">
        <f t="shared" si="158"/>
        <v/>
      </c>
      <c r="AE52" s="313" t="str">
        <f t="shared" si="159"/>
        <v/>
      </c>
      <c r="AF52" s="119" t="str">
        <f t="shared" si="0"/>
        <v/>
      </c>
      <c r="AG52" s="119">
        <f t="shared" si="160"/>
        <v>0</v>
      </c>
      <c r="AH52" s="309" t="str">
        <f>IF(details!V52="","",details!V52)</f>
        <v/>
      </c>
      <c r="AI52" s="309" t="str">
        <f>IF(details!W52="","",details!W52)</f>
        <v/>
      </c>
      <c r="AJ52" s="309" t="str">
        <f t="shared" si="161"/>
        <v/>
      </c>
      <c r="AK52" s="309" t="str">
        <f>IF(details!X52="","",details!X52)</f>
        <v/>
      </c>
      <c r="AL52" s="309" t="str">
        <f>IF(details!Y52="","",details!Y52)</f>
        <v/>
      </c>
      <c r="AM52" s="309" t="str">
        <f t="shared" si="162"/>
        <v/>
      </c>
      <c r="AN52" s="309" t="str">
        <f>IF(details!Z52="","",details!Z52)</f>
        <v/>
      </c>
      <c r="AO52" s="309" t="str">
        <f>IF(details!AA52="","",details!AA52)</f>
        <v/>
      </c>
      <c r="AP52" s="309" t="str">
        <f t="shared" si="163"/>
        <v/>
      </c>
      <c r="AQ52" s="116" t="str">
        <f t="shared" si="164"/>
        <v/>
      </c>
      <c r="AR52" s="309" t="str">
        <f>IF(details!AB52="","",details!AB52)</f>
        <v/>
      </c>
      <c r="AS52" s="309" t="str">
        <f>IF(details!AC52="","",details!AC52)</f>
        <v/>
      </c>
      <c r="AT52" s="116" t="str">
        <f t="shared" si="165"/>
        <v/>
      </c>
      <c r="AU52" s="117" t="str">
        <f t="shared" si="39"/>
        <v/>
      </c>
      <c r="AV52" s="309" t="str">
        <f>IF(details!AD52="","",details!AD52)</f>
        <v/>
      </c>
      <c r="AW52" s="309" t="str">
        <f>IF(details!AE52="","",details!AE52)</f>
        <v/>
      </c>
      <c r="AX52" s="312" t="str">
        <f t="shared" si="166"/>
        <v/>
      </c>
      <c r="AY52" s="114" t="str">
        <f t="shared" si="167"/>
        <v/>
      </c>
      <c r="AZ52" s="118" t="str">
        <f t="shared" si="168"/>
        <v/>
      </c>
      <c r="BA52" s="313" t="str">
        <f t="shared" si="169"/>
        <v/>
      </c>
      <c r="BB52" s="119" t="str">
        <f t="shared" si="1"/>
        <v/>
      </c>
      <c r="BC52" s="119">
        <f t="shared" si="170"/>
        <v>0</v>
      </c>
      <c r="BD52" s="101" t="str">
        <f>IF(D52="","",details!AF52)</f>
        <v/>
      </c>
      <c r="BE52" s="309" t="str">
        <f>IF(details!AG52="","",details!AG52)</f>
        <v/>
      </c>
      <c r="BF52" s="309" t="str">
        <f>IF(details!AH52="","",details!AH52)</f>
        <v/>
      </c>
      <c r="BG52" s="309" t="str">
        <f t="shared" si="171"/>
        <v/>
      </c>
      <c r="BH52" s="309" t="str">
        <f>IF(details!AI52="","",details!AI52)</f>
        <v/>
      </c>
      <c r="BI52" s="309" t="str">
        <f>IF(details!AJ52="","",details!AJ52)</f>
        <v/>
      </c>
      <c r="BJ52" s="309" t="str">
        <f t="shared" si="172"/>
        <v/>
      </c>
      <c r="BK52" s="309" t="str">
        <f>IF(details!AK52="","",details!AK52)</f>
        <v/>
      </c>
      <c r="BL52" s="309" t="str">
        <f>IF(details!AL52="","",details!AL52)</f>
        <v/>
      </c>
      <c r="BM52" s="309" t="str">
        <f t="shared" si="173"/>
        <v/>
      </c>
      <c r="BN52" s="116" t="str">
        <f t="shared" si="174"/>
        <v/>
      </c>
      <c r="BO52" s="309" t="str">
        <f>IF(details!AM52="","",details!AM52)</f>
        <v/>
      </c>
      <c r="BP52" s="309" t="str">
        <f>IF(details!AN52="","",details!AN52)</f>
        <v/>
      </c>
      <c r="BQ52" s="116" t="str">
        <f t="shared" si="175"/>
        <v/>
      </c>
      <c r="BR52" s="117" t="str">
        <f t="shared" si="50"/>
        <v/>
      </c>
      <c r="BS52" s="309" t="str">
        <f>IF(details!AO52="","",details!AO52)</f>
        <v/>
      </c>
      <c r="BT52" s="309" t="str">
        <f>IF(details!AP52="","",details!AP52)</f>
        <v/>
      </c>
      <c r="BU52" s="312" t="str">
        <f t="shared" si="176"/>
        <v/>
      </c>
      <c r="BV52" s="114" t="str">
        <f t="shared" si="177"/>
        <v/>
      </c>
      <c r="BW52" s="118" t="str">
        <f t="shared" si="178"/>
        <v/>
      </c>
      <c r="BX52" s="313" t="str">
        <f t="shared" si="179"/>
        <v/>
      </c>
      <c r="BY52" s="119" t="str">
        <f t="shared" si="2"/>
        <v/>
      </c>
      <c r="BZ52" s="119">
        <f t="shared" si="180"/>
        <v>0</v>
      </c>
      <c r="CA52" s="309" t="str">
        <f>IF(details!AQ52="","",details!AQ52)</f>
        <v/>
      </c>
      <c r="CB52" s="309" t="str">
        <f>IF(details!AR52="","",details!AR52)</f>
        <v/>
      </c>
      <c r="CC52" s="309" t="str">
        <f t="shared" si="181"/>
        <v/>
      </c>
      <c r="CD52" s="309" t="str">
        <f>IF(details!AS52="","",details!AS52)</f>
        <v/>
      </c>
      <c r="CE52" s="309" t="str">
        <f>IF(details!AT52="","",details!AT52)</f>
        <v/>
      </c>
      <c r="CF52" s="309" t="str">
        <f t="shared" si="182"/>
        <v/>
      </c>
      <c r="CG52" s="309" t="str">
        <f>IF(details!AU52="","",details!AU52)</f>
        <v/>
      </c>
      <c r="CH52" s="309" t="str">
        <f>IF(details!AV52="","",details!AV52)</f>
        <v/>
      </c>
      <c r="CI52" s="309" t="str">
        <f t="shared" si="183"/>
        <v/>
      </c>
      <c r="CJ52" s="116" t="str">
        <f t="shared" si="184"/>
        <v/>
      </c>
      <c r="CK52" s="309" t="str">
        <f>IF(details!AW52="","",details!AW52)</f>
        <v/>
      </c>
      <c r="CL52" s="309" t="str">
        <f>IF(details!AX52="","",details!AX52)</f>
        <v/>
      </c>
      <c r="CM52" s="116" t="str">
        <f t="shared" si="185"/>
        <v/>
      </c>
      <c r="CN52" s="117" t="str">
        <f t="shared" si="61"/>
        <v/>
      </c>
      <c r="CO52" s="309" t="str">
        <f>IF(details!AY52="","",details!AY52)</f>
        <v/>
      </c>
      <c r="CP52" s="309" t="str">
        <f>IF(details!AZ52="","",details!AZ52)</f>
        <v/>
      </c>
      <c r="CQ52" s="312" t="str">
        <f t="shared" si="186"/>
        <v/>
      </c>
      <c r="CR52" s="114" t="str">
        <f t="shared" si="187"/>
        <v/>
      </c>
      <c r="CS52" s="118" t="str">
        <f t="shared" si="188"/>
        <v/>
      </c>
      <c r="CT52" s="313" t="str">
        <f t="shared" si="189"/>
        <v/>
      </c>
      <c r="CU52" s="119" t="str">
        <f t="shared" si="3"/>
        <v/>
      </c>
      <c r="CV52" s="119">
        <f t="shared" si="190"/>
        <v>0</v>
      </c>
      <c r="CW52" s="309" t="str">
        <f>IF(details!BA52="","",details!BA52)</f>
        <v/>
      </c>
      <c r="CX52" s="309" t="str">
        <f>IF(details!BB52="","",details!BB52)</f>
        <v/>
      </c>
      <c r="CY52" s="309" t="str">
        <f t="shared" si="191"/>
        <v/>
      </c>
      <c r="CZ52" s="309" t="str">
        <f>IF(details!BC52="","",details!BC52)</f>
        <v/>
      </c>
      <c r="DA52" s="309" t="str">
        <f>IF(details!BD52="","",details!BD52)</f>
        <v/>
      </c>
      <c r="DB52" s="309" t="str">
        <f t="shared" si="192"/>
        <v/>
      </c>
      <c r="DC52" s="309" t="str">
        <f>IF(details!BE52="","",details!BE52)</f>
        <v/>
      </c>
      <c r="DD52" s="309" t="str">
        <f>IF(details!BF52="","",details!BF52)</f>
        <v/>
      </c>
      <c r="DE52" s="309" t="str">
        <f t="shared" si="193"/>
        <v/>
      </c>
      <c r="DF52" s="116" t="str">
        <f t="shared" si="194"/>
        <v/>
      </c>
      <c r="DG52" s="309" t="str">
        <f>IF(details!BG52="","",details!BG52)</f>
        <v/>
      </c>
      <c r="DH52" s="309" t="str">
        <f>IF(details!BH52="","",details!BH52)</f>
        <v/>
      </c>
      <c r="DI52" s="116" t="str">
        <f t="shared" si="195"/>
        <v/>
      </c>
      <c r="DJ52" s="117" t="str">
        <f t="shared" si="72"/>
        <v/>
      </c>
      <c r="DK52" s="309" t="str">
        <f>IF(details!BI52="","",details!BI52)</f>
        <v/>
      </c>
      <c r="DL52" s="309" t="str">
        <f>IF(details!BJ52="","",details!BJ52)</f>
        <v/>
      </c>
      <c r="DM52" s="312" t="str">
        <f t="shared" si="196"/>
        <v/>
      </c>
      <c r="DN52" s="114" t="str">
        <f t="shared" si="197"/>
        <v/>
      </c>
      <c r="DO52" s="118" t="str">
        <f t="shared" si="198"/>
        <v/>
      </c>
      <c r="DP52" s="313" t="str">
        <f t="shared" si="199"/>
        <v/>
      </c>
      <c r="DQ52" s="119" t="str">
        <f t="shared" si="4"/>
        <v/>
      </c>
      <c r="DR52" s="119">
        <f t="shared" si="200"/>
        <v>0</v>
      </c>
      <c r="DS52" s="309" t="str">
        <f>IF(details!BK52="","",details!BK52)</f>
        <v/>
      </c>
      <c r="DT52" s="309" t="str">
        <f>IF(details!BL52="","",details!BL52)</f>
        <v/>
      </c>
      <c r="DU52" s="309" t="str">
        <f t="shared" si="201"/>
        <v/>
      </c>
      <c r="DV52" s="309" t="str">
        <f>IF(details!BM52="","",details!BM52)</f>
        <v/>
      </c>
      <c r="DW52" s="309" t="str">
        <f>IF(details!BN52="","",details!BN52)</f>
        <v/>
      </c>
      <c r="DX52" s="309" t="str">
        <f t="shared" si="202"/>
        <v/>
      </c>
      <c r="DY52" s="309" t="str">
        <f>IF(details!BO52="","",details!BO52)</f>
        <v/>
      </c>
      <c r="DZ52" s="309" t="str">
        <f>IF(details!BP52="","",details!BP52)</f>
        <v/>
      </c>
      <c r="EA52" s="309" t="str">
        <f t="shared" si="203"/>
        <v/>
      </c>
      <c r="EB52" s="116" t="str">
        <f t="shared" si="204"/>
        <v/>
      </c>
      <c r="EC52" s="309" t="str">
        <f>IF(details!BQ52="","",details!BQ52)</f>
        <v/>
      </c>
      <c r="ED52" s="309" t="str">
        <f>IF(details!BR52="","",details!BR52)</f>
        <v/>
      </c>
      <c r="EE52" s="116" t="str">
        <f t="shared" si="205"/>
        <v/>
      </c>
      <c r="EF52" s="117" t="str">
        <f t="shared" si="83"/>
        <v/>
      </c>
      <c r="EG52" s="309" t="str">
        <f>IF(details!BS52="","",details!BS52)</f>
        <v/>
      </c>
      <c r="EH52" s="309" t="str">
        <f>IF(details!BT52="","",details!BT52)</f>
        <v/>
      </c>
      <c r="EI52" s="312" t="str">
        <f t="shared" si="206"/>
        <v/>
      </c>
      <c r="EJ52" s="114" t="str">
        <f t="shared" si="207"/>
        <v/>
      </c>
      <c r="EK52" s="118" t="str">
        <f t="shared" si="208"/>
        <v/>
      </c>
      <c r="EL52" s="313" t="str">
        <f t="shared" si="209"/>
        <v/>
      </c>
      <c r="EM52" s="119" t="str">
        <f t="shared" si="5"/>
        <v/>
      </c>
      <c r="EN52" s="119">
        <f t="shared" si="210"/>
        <v>0</v>
      </c>
      <c r="EO52" s="309" t="str">
        <f>IF(details!BU52="","",details!BU52)</f>
        <v/>
      </c>
      <c r="EP52" s="309" t="str">
        <f>IF(details!BV52="","",details!BV52)</f>
        <v/>
      </c>
      <c r="EQ52" s="309" t="str">
        <f>IF(details!BW52="","",details!BW52)</f>
        <v/>
      </c>
      <c r="ER52" s="309" t="str">
        <f>IF(details!BX52="","",details!BX52)</f>
        <v/>
      </c>
      <c r="ES52" s="309" t="str">
        <f>IF(details!BY52="","",details!BY52)</f>
        <v/>
      </c>
      <c r="ET52" s="313" t="str">
        <f t="shared" si="89"/>
        <v/>
      </c>
      <c r="EU52" s="313" t="str">
        <f t="shared" si="90"/>
        <v/>
      </c>
      <c r="EV52" s="313" t="str">
        <f t="shared" si="211"/>
        <v/>
      </c>
      <c r="EW52" s="119" t="str">
        <f t="shared" si="7"/>
        <v/>
      </c>
      <c r="EX52" s="119">
        <f t="shared" si="212"/>
        <v>0</v>
      </c>
      <c r="EY52" s="309" t="str">
        <f>IF(details!BZ52="","",details!BZ52)</f>
        <v/>
      </c>
      <c r="EZ52" s="309" t="str">
        <f>IF(details!CA52="","",details!CA52)</f>
        <v/>
      </c>
      <c r="FA52" s="309" t="str">
        <f>IF(details!CB52="","",details!CB52)</f>
        <v/>
      </c>
      <c r="FB52" s="309" t="str">
        <f>IF(details!CC52="","",details!CC52)</f>
        <v/>
      </c>
      <c r="FC52" s="309" t="str">
        <f>IF(details!CD52="","",details!CD52)</f>
        <v/>
      </c>
      <c r="FD52" s="313" t="str">
        <f t="shared" si="93"/>
        <v/>
      </c>
      <c r="FE52" s="313" t="str">
        <f t="shared" si="94"/>
        <v/>
      </c>
      <c r="FF52" s="313" t="str">
        <f t="shared" si="213"/>
        <v/>
      </c>
      <c r="FG52" s="119" t="str">
        <f t="shared" si="10"/>
        <v/>
      </c>
      <c r="FH52" s="119">
        <f t="shared" si="214"/>
        <v>0</v>
      </c>
      <c r="FI52" s="309" t="str">
        <f>IF(details!CE52="","",details!CE52)</f>
        <v/>
      </c>
      <c r="FJ52" s="309" t="str">
        <f>IF(details!CF52="","",details!CF52)</f>
        <v/>
      </c>
      <c r="FK52" s="309" t="str">
        <f>IF(details!CG52="","",details!CG52)</f>
        <v/>
      </c>
      <c r="FL52" s="309" t="str">
        <f>IF(details!CH52="","",details!CH52)</f>
        <v/>
      </c>
      <c r="FM52" s="309" t="str">
        <f>IF(details!CI52="","",details!CI52)</f>
        <v/>
      </c>
      <c r="FN52" s="313" t="str">
        <f t="shared" si="97"/>
        <v/>
      </c>
      <c r="FO52" s="313" t="str">
        <f t="shared" si="98"/>
        <v/>
      </c>
      <c r="FP52" s="313" t="str">
        <f t="shared" si="215"/>
        <v/>
      </c>
      <c r="FQ52" s="119" t="str">
        <f t="shared" si="13"/>
        <v/>
      </c>
      <c r="FR52" s="270">
        <f t="shared" si="216"/>
        <v>0</v>
      </c>
      <c r="FS52" s="277" t="str">
        <f t="shared" si="217"/>
        <v/>
      </c>
      <c r="FT52" s="306" t="str">
        <f t="shared" si="218"/>
        <v/>
      </c>
      <c r="FU52" s="306" t="str">
        <f t="shared" si="219"/>
        <v/>
      </c>
      <c r="FV52" s="306" t="str">
        <f t="shared" si="220"/>
        <v/>
      </c>
      <c r="FW52" s="306" t="str">
        <f t="shared" si="221"/>
        <v/>
      </c>
      <c r="FX52" s="306" t="str">
        <f t="shared" si="222"/>
        <v/>
      </c>
      <c r="FY52" s="306" t="str">
        <f t="shared" si="223"/>
        <v/>
      </c>
      <c r="FZ52" s="120" t="str">
        <f t="shared" si="224"/>
        <v/>
      </c>
      <c r="GA52" s="120" t="str">
        <f t="shared" si="225"/>
        <v/>
      </c>
      <c r="GB52" s="306" t="str">
        <f t="shared" si="110"/>
        <v/>
      </c>
      <c r="GC52" s="306" t="str">
        <f t="shared" si="226"/>
        <v/>
      </c>
      <c r="GD52" s="306" t="str">
        <f t="shared" si="227"/>
        <v/>
      </c>
      <c r="GE52" s="306" t="str">
        <f t="shared" si="228"/>
        <v/>
      </c>
      <c r="GF52" s="306" t="str">
        <f t="shared" si="229"/>
        <v/>
      </c>
      <c r="GG52" s="306" t="str">
        <f t="shared" si="230"/>
        <v/>
      </c>
      <c r="GH52" s="306" t="str">
        <f t="shared" si="231"/>
        <v/>
      </c>
      <c r="GI52" s="306" t="str">
        <f t="shared" si="232"/>
        <v/>
      </c>
      <c r="GJ52" s="306" t="str">
        <f t="shared" si="233"/>
        <v/>
      </c>
      <c r="GK52" s="306" t="str">
        <f t="shared" si="234"/>
        <v/>
      </c>
      <c r="GL52" s="306" t="str">
        <f t="shared" si="235"/>
        <v/>
      </c>
      <c r="GM52" s="306" t="str">
        <f t="shared" si="236"/>
        <v/>
      </c>
      <c r="GN52" s="306" t="str">
        <f t="shared" si="237"/>
        <v/>
      </c>
      <c r="GO52" s="306" t="str">
        <f t="shared" si="238"/>
        <v/>
      </c>
      <c r="GP52" s="306" t="str">
        <f t="shared" si="239"/>
        <v/>
      </c>
      <c r="GQ52" s="306" t="str">
        <f t="shared" si="240"/>
        <v/>
      </c>
      <c r="GR52" s="306" t="str">
        <f t="shared" si="241"/>
        <v/>
      </c>
      <c r="GS52" s="121" t="str">
        <f t="shared" si="242"/>
        <v/>
      </c>
      <c r="GT52" s="121" t="str">
        <f t="shared" si="243"/>
        <v/>
      </c>
      <c r="GU52" s="121" t="str">
        <f t="shared" si="244"/>
        <v/>
      </c>
      <c r="GV52" s="121" t="str">
        <f t="shared" si="245"/>
        <v/>
      </c>
      <c r="GW52" s="121" t="str">
        <f t="shared" si="246"/>
        <v/>
      </c>
      <c r="GX52" s="121" t="str">
        <f t="shared" si="247"/>
        <v/>
      </c>
      <c r="GY52" s="269">
        <f t="shared" si="248"/>
        <v>0</v>
      </c>
      <c r="GZ52" s="269">
        <f t="shared" si="249"/>
        <v>0</v>
      </c>
      <c r="HA52" s="269">
        <f t="shared" si="250"/>
        <v>32</v>
      </c>
      <c r="HB52" s="269">
        <f t="shared" si="251"/>
        <v>0</v>
      </c>
      <c r="HC52" s="310" t="str">
        <f t="shared" si="257"/>
        <v/>
      </c>
      <c r="HD52" s="278" t="str">
        <f t="shared" si="252"/>
        <v/>
      </c>
      <c r="HE52" s="278" t="str">
        <f t="shared" si="253"/>
        <v/>
      </c>
      <c r="HF52" s="279" t="str">
        <f t="shared" si="254"/>
        <v/>
      </c>
      <c r="HG52" s="297" t="str">
        <f t="shared" si="255"/>
        <v/>
      </c>
      <c r="HH52" s="298" t="str">
        <f t="shared" si="141"/>
        <v/>
      </c>
      <c r="HI52" s="114" t="str">
        <f t="shared" si="142"/>
        <v/>
      </c>
      <c r="HJ52" s="274" t="str">
        <f>details!EH52</f>
        <v/>
      </c>
      <c r="HK52" s="195" t="str">
        <f>details!EI52</f>
        <v/>
      </c>
      <c r="HL52" s="304" t="str">
        <f t="shared" si="256"/>
        <v/>
      </c>
      <c r="HM52" s="201" t="str">
        <f>IF(details!CJ52="","",details!CJ52)</f>
        <v/>
      </c>
    </row>
    <row r="53" spans="1:221" s="20" customFormat="1" ht="14.1" customHeight="1">
      <c r="A53" s="199">
        <f>IF(details!A53="","",details!A53)</f>
        <v>47</v>
      </c>
      <c r="B53" s="309" t="str">
        <f>IF(details!B53="","",details!B53)</f>
        <v/>
      </c>
      <c r="C53" s="309" t="str">
        <f>IF(details!C53="","",details!C53)</f>
        <v/>
      </c>
      <c r="D53" s="114" t="str">
        <f>IF(details!D53="","",details!D53)</f>
        <v/>
      </c>
      <c r="E53" s="114" t="str">
        <f>IF(details!E53="","",details!E53)</f>
        <v/>
      </c>
      <c r="F53" s="309" t="str">
        <f>IF(details!F53="","",details!F53)</f>
        <v/>
      </c>
      <c r="G53" s="509" t="str">
        <f>IF(details!G53="","",details!G53)</f>
        <v/>
      </c>
      <c r="H53" s="188" t="str">
        <f>IF(details!CK53="","",details!CK53)</f>
        <v/>
      </c>
      <c r="I53" s="115" t="str">
        <f>IF(details!I53="","",details!I53)</f>
        <v/>
      </c>
      <c r="J53" s="115" t="str">
        <f>IF(details!J53="","",details!J53)</f>
        <v/>
      </c>
      <c r="K53" s="115" t="str">
        <f>IF(details!K53="","",details!K53)</f>
        <v/>
      </c>
      <c r="L53" s="309" t="str">
        <f>IF(details!L53="","",details!L53)</f>
        <v/>
      </c>
      <c r="M53" s="309" t="str">
        <f>IF(details!M53="","",details!M53)</f>
        <v/>
      </c>
      <c r="N53" s="309" t="str">
        <f t="shared" si="151"/>
        <v/>
      </c>
      <c r="O53" s="309" t="str">
        <f>IF(details!N53="","",details!N53)</f>
        <v/>
      </c>
      <c r="P53" s="309" t="str">
        <f>IF(details!O53="","",details!O53)</f>
        <v/>
      </c>
      <c r="Q53" s="309" t="str">
        <f t="shared" si="152"/>
        <v/>
      </c>
      <c r="R53" s="309" t="str">
        <f>IF(details!P53="","",details!P53)</f>
        <v/>
      </c>
      <c r="S53" s="309" t="str">
        <f>IF(details!Q53="","",details!Q53)</f>
        <v/>
      </c>
      <c r="T53" s="309" t="str">
        <f t="shared" si="153"/>
        <v/>
      </c>
      <c r="U53" s="116" t="str">
        <f t="shared" si="154"/>
        <v/>
      </c>
      <c r="V53" s="309" t="str">
        <f>IF(details!R53="","",details!R53)</f>
        <v/>
      </c>
      <c r="W53" s="309" t="str">
        <f>IF(details!S53="","",details!S53)</f>
        <v/>
      </c>
      <c r="X53" s="116" t="str">
        <f t="shared" si="155"/>
        <v/>
      </c>
      <c r="Y53" s="117" t="str">
        <f t="shared" si="28"/>
        <v/>
      </c>
      <c r="Z53" s="309" t="str">
        <f>IF(details!T53="","",details!T53)</f>
        <v/>
      </c>
      <c r="AA53" s="309" t="str">
        <f>IF(details!U53="","",details!U53)</f>
        <v/>
      </c>
      <c r="AB53" s="312" t="str">
        <f t="shared" si="156"/>
        <v/>
      </c>
      <c r="AC53" s="114" t="str">
        <f t="shared" si="157"/>
        <v/>
      </c>
      <c r="AD53" s="118" t="str">
        <f t="shared" si="158"/>
        <v/>
      </c>
      <c r="AE53" s="313" t="str">
        <f t="shared" si="159"/>
        <v/>
      </c>
      <c r="AF53" s="119" t="str">
        <f t="shared" si="0"/>
        <v/>
      </c>
      <c r="AG53" s="119">
        <f t="shared" si="160"/>
        <v>0</v>
      </c>
      <c r="AH53" s="309" t="str">
        <f>IF(details!V53="","",details!V53)</f>
        <v/>
      </c>
      <c r="AI53" s="309" t="str">
        <f>IF(details!W53="","",details!W53)</f>
        <v/>
      </c>
      <c r="AJ53" s="309" t="str">
        <f t="shared" si="161"/>
        <v/>
      </c>
      <c r="AK53" s="309" t="str">
        <f>IF(details!X53="","",details!X53)</f>
        <v/>
      </c>
      <c r="AL53" s="309" t="str">
        <f>IF(details!Y53="","",details!Y53)</f>
        <v/>
      </c>
      <c r="AM53" s="309" t="str">
        <f t="shared" si="162"/>
        <v/>
      </c>
      <c r="AN53" s="309" t="str">
        <f>IF(details!Z53="","",details!Z53)</f>
        <v/>
      </c>
      <c r="AO53" s="309" t="str">
        <f>IF(details!AA53="","",details!AA53)</f>
        <v/>
      </c>
      <c r="AP53" s="309" t="str">
        <f t="shared" si="163"/>
        <v/>
      </c>
      <c r="AQ53" s="116" t="str">
        <f t="shared" si="164"/>
        <v/>
      </c>
      <c r="AR53" s="309" t="str">
        <f>IF(details!AB53="","",details!AB53)</f>
        <v/>
      </c>
      <c r="AS53" s="309" t="str">
        <f>IF(details!AC53="","",details!AC53)</f>
        <v/>
      </c>
      <c r="AT53" s="116" t="str">
        <f t="shared" si="165"/>
        <v/>
      </c>
      <c r="AU53" s="117" t="str">
        <f t="shared" si="39"/>
        <v/>
      </c>
      <c r="AV53" s="309" t="str">
        <f>IF(details!AD53="","",details!AD53)</f>
        <v/>
      </c>
      <c r="AW53" s="309" t="str">
        <f>IF(details!AE53="","",details!AE53)</f>
        <v/>
      </c>
      <c r="AX53" s="312" t="str">
        <f t="shared" si="166"/>
        <v/>
      </c>
      <c r="AY53" s="114" t="str">
        <f t="shared" si="167"/>
        <v/>
      </c>
      <c r="AZ53" s="118" t="str">
        <f t="shared" si="168"/>
        <v/>
      </c>
      <c r="BA53" s="313" t="str">
        <f t="shared" si="169"/>
        <v/>
      </c>
      <c r="BB53" s="119" t="str">
        <f t="shared" si="1"/>
        <v/>
      </c>
      <c r="BC53" s="119">
        <f t="shared" si="170"/>
        <v>0</v>
      </c>
      <c r="BD53" s="101" t="str">
        <f>IF(D53="","",details!AF53)</f>
        <v/>
      </c>
      <c r="BE53" s="309" t="str">
        <f>IF(details!AG53="","",details!AG53)</f>
        <v/>
      </c>
      <c r="BF53" s="309" t="str">
        <f>IF(details!AH53="","",details!AH53)</f>
        <v/>
      </c>
      <c r="BG53" s="309" t="str">
        <f t="shared" si="171"/>
        <v/>
      </c>
      <c r="BH53" s="309" t="str">
        <f>IF(details!AI53="","",details!AI53)</f>
        <v/>
      </c>
      <c r="BI53" s="309" t="str">
        <f>IF(details!AJ53="","",details!AJ53)</f>
        <v/>
      </c>
      <c r="BJ53" s="309" t="str">
        <f t="shared" si="172"/>
        <v/>
      </c>
      <c r="BK53" s="309" t="str">
        <f>IF(details!AK53="","",details!AK53)</f>
        <v/>
      </c>
      <c r="BL53" s="309" t="str">
        <f>IF(details!AL53="","",details!AL53)</f>
        <v/>
      </c>
      <c r="BM53" s="309" t="str">
        <f t="shared" si="173"/>
        <v/>
      </c>
      <c r="BN53" s="116" t="str">
        <f t="shared" si="174"/>
        <v/>
      </c>
      <c r="BO53" s="309" t="str">
        <f>IF(details!AM53="","",details!AM53)</f>
        <v/>
      </c>
      <c r="BP53" s="309" t="str">
        <f>IF(details!AN53="","",details!AN53)</f>
        <v/>
      </c>
      <c r="BQ53" s="116" t="str">
        <f t="shared" si="175"/>
        <v/>
      </c>
      <c r="BR53" s="117" t="str">
        <f t="shared" si="50"/>
        <v/>
      </c>
      <c r="BS53" s="309" t="str">
        <f>IF(details!AO53="","",details!AO53)</f>
        <v/>
      </c>
      <c r="BT53" s="309" t="str">
        <f>IF(details!AP53="","",details!AP53)</f>
        <v/>
      </c>
      <c r="BU53" s="312" t="str">
        <f t="shared" si="176"/>
        <v/>
      </c>
      <c r="BV53" s="114" t="str">
        <f t="shared" si="177"/>
        <v/>
      </c>
      <c r="BW53" s="118" t="str">
        <f t="shared" si="178"/>
        <v/>
      </c>
      <c r="BX53" s="313" t="str">
        <f t="shared" si="179"/>
        <v/>
      </c>
      <c r="BY53" s="119" t="str">
        <f t="shared" si="2"/>
        <v/>
      </c>
      <c r="BZ53" s="119">
        <f t="shared" si="180"/>
        <v>0</v>
      </c>
      <c r="CA53" s="309" t="str">
        <f>IF(details!AQ53="","",details!AQ53)</f>
        <v/>
      </c>
      <c r="CB53" s="309" t="str">
        <f>IF(details!AR53="","",details!AR53)</f>
        <v/>
      </c>
      <c r="CC53" s="309" t="str">
        <f t="shared" si="181"/>
        <v/>
      </c>
      <c r="CD53" s="309" t="str">
        <f>IF(details!AS53="","",details!AS53)</f>
        <v/>
      </c>
      <c r="CE53" s="309" t="str">
        <f>IF(details!AT53="","",details!AT53)</f>
        <v/>
      </c>
      <c r="CF53" s="309" t="str">
        <f t="shared" si="182"/>
        <v/>
      </c>
      <c r="CG53" s="309" t="str">
        <f>IF(details!AU53="","",details!AU53)</f>
        <v/>
      </c>
      <c r="CH53" s="309" t="str">
        <f>IF(details!AV53="","",details!AV53)</f>
        <v/>
      </c>
      <c r="CI53" s="309" t="str">
        <f t="shared" si="183"/>
        <v/>
      </c>
      <c r="CJ53" s="116" t="str">
        <f t="shared" si="184"/>
        <v/>
      </c>
      <c r="CK53" s="309" t="str">
        <f>IF(details!AW53="","",details!AW53)</f>
        <v/>
      </c>
      <c r="CL53" s="309" t="str">
        <f>IF(details!AX53="","",details!AX53)</f>
        <v/>
      </c>
      <c r="CM53" s="116" t="str">
        <f t="shared" si="185"/>
        <v/>
      </c>
      <c r="CN53" s="117" t="str">
        <f t="shared" si="61"/>
        <v/>
      </c>
      <c r="CO53" s="309" t="str">
        <f>IF(details!AY53="","",details!AY53)</f>
        <v/>
      </c>
      <c r="CP53" s="309" t="str">
        <f>IF(details!AZ53="","",details!AZ53)</f>
        <v/>
      </c>
      <c r="CQ53" s="312" t="str">
        <f t="shared" si="186"/>
        <v/>
      </c>
      <c r="CR53" s="114" t="str">
        <f t="shared" si="187"/>
        <v/>
      </c>
      <c r="CS53" s="118" t="str">
        <f t="shared" si="188"/>
        <v/>
      </c>
      <c r="CT53" s="313" t="str">
        <f t="shared" si="189"/>
        <v/>
      </c>
      <c r="CU53" s="119" t="str">
        <f t="shared" si="3"/>
        <v/>
      </c>
      <c r="CV53" s="119">
        <f t="shared" si="190"/>
        <v>0</v>
      </c>
      <c r="CW53" s="309" t="str">
        <f>IF(details!BA53="","",details!BA53)</f>
        <v/>
      </c>
      <c r="CX53" s="309" t="str">
        <f>IF(details!BB53="","",details!BB53)</f>
        <v/>
      </c>
      <c r="CY53" s="309" t="str">
        <f t="shared" si="191"/>
        <v/>
      </c>
      <c r="CZ53" s="309" t="str">
        <f>IF(details!BC53="","",details!BC53)</f>
        <v/>
      </c>
      <c r="DA53" s="309" t="str">
        <f>IF(details!BD53="","",details!BD53)</f>
        <v/>
      </c>
      <c r="DB53" s="309" t="str">
        <f t="shared" si="192"/>
        <v/>
      </c>
      <c r="DC53" s="309" t="str">
        <f>IF(details!BE53="","",details!BE53)</f>
        <v/>
      </c>
      <c r="DD53" s="309" t="str">
        <f>IF(details!BF53="","",details!BF53)</f>
        <v/>
      </c>
      <c r="DE53" s="309" t="str">
        <f t="shared" si="193"/>
        <v/>
      </c>
      <c r="DF53" s="116" t="str">
        <f t="shared" si="194"/>
        <v/>
      </c>
      <c r="DG53" s="309" t="str">
        <f>IF(details!BG53="","",details!BG53)</f>
        <v/>
      </c>
      <c r="DH53" s="309" t="str">
        <f>IF(details!BH53="","",details!BH53)</f>
        <v/>
      </c>
      <c r="DI53" s="116" t="str">
        <f t="shared" si="195"/>
        <v/>
      </c>
      <c r="DJ53" s="117" t="str">
        <f t="shared" si="72"/>
        <v/>
      </c>
      <c r="DK53" s="309" t="str">
        <f>IF(details!BI53="","",details!BI53)</f>
        <v/>
      </c>
      <c r="DL53" s="309" t="str">
        <f>IF(details!BJ53="","",details!BJ53)</f>
        <v/>
      </c>
      <c r="DM53" s="312" t="str">
        <f t="shared" si="196"/>
        <v/>
      </c>
      <c r="DN53" s="114" t="str">
        <f t="shared" si="197"/>
        <v/>
      </c>
      <c r="DO53" s="118" t="str">
        <f t="shared" si="198"/>
        <v/>
      </c>
      <c r="DP53" s="313" t="str">
        <f t="shared" si="199"/>
        <v/>
      </c>
      <c r="DQ53" s="119" t="str">
        <f t="shared" si="4"/>
        <v/>
      </c>
      <c r="DR53" s="119">
        <f t="shared" si="200"/>
        <v>0</v>
      </c>
      <c r="DS53" s="309" t="str">
        <f>IF(details!BK53="","",details!BK53)</f>
        <v/>
      </c>
      <c r="DT53" s="309" t="str">
        <f>IF(details!BL53="","",details!BL53)</f>
        <v/>
      </c>
      <c r="DU53" s="309" t="str">
        <f t="shared" si="201"/>
        <v/>
      </c>
      <c r="DV53" s="309" t="str">
        <f>IF(details!BM53="","",details!BM53)</f>
        <v/>
      </c>
      <c r="DW53" s="309" t="str">
        <f>IF(details!BN53="","",details!BN53)</f>
        <v/>
      </c>
      <c r="DX53" s="309" t="str">
        <f t="shared" si="202"/>
        <v/>
      </c>
      <c r="DY53" s="309" t="str">
        <f>IF(details!BO53="","",details!BO53)</f>
        <v/>
      </c>
      <c r="DZ53" s="309" t="str">
        <f>IF(details!BP53="","",details!BP53)</f>
        <v/>
      </c>
      <c r="EA53" s="309" t="str">
        <f t="shared" si="203"/>
        <v/>
      </c>
      <c r="EB53" s="116" t="str">
        <f t="shared" si="204"/>
        <v/>
      </c>
      <c r="EC53" s="309" t="str">
        <f>IF(details!BQ53="","",details!BQ53)</f>
        <v/>
      </c>
      <c r="ED53" s="309" t="str">
        <f>IF(details!BR53="","",details!BR53)</f>
        <v/>
      </c>
      <c r="EE53" s="116" t="str">
        <f t="shared" si="205"/>
        <v/>
      </c>
      <c r="EF53" s="117" t="str">
        <f t="shared" si="83"/>
        <v/>
      </c>
      <c r="EG53" s="309" t="str">
        <f>IF(details!BS53="","",details!BS53)</f>
        <v/>
      </c>
      <c r="EH53" s="309" t="str">
        <f>IF(details!BT53="","",details!BT53)</f>
        <v/>
      </c>
      <c r="EI53" s="312" t="str">
        <f t="shared" si="206"/>
        <v/>
      </c>
      <c r="EJ53" s="114" t="str">
        <f t="shared" si="207"/>
        <v/>
      </c>
      <c r="EK53" s="118" t="str">
        <f t="shared" si="208"/>
        <v/>
      </c>
      <c r="EL53" s="313" t="str">
        <f t="shared" si="209"/>
        <v/>
      </c>
      <c r="EM53" s="119" t="str">
        <f t="shared" si="5"/>
        <v/>
      </c>
      <c r="EN53" s="119">
        <f t="shared" si="210"/>
        <v>0</v>
      </c>
      <c r="EO53" s="309" t="str">
        <f>IF(details!BU53="","",details!BU53)</f>
        <v/>
      </c>
      <c r="EP53" s="309" t="str">
        <f>IF(details!BV53="","",details!BV53)</f>
        <v/>
      </c>
      <c r="EQ53" s="309" t="str">
        <f>IF(details!BW53="","",details!BW53)</f>
        <v/>
      </c>
      <c r="ER53" s="309" t="str">
        <f>IF(details!BX53="","",details!BX53)</f>
        <v/>
      </c>
      <c r="ES53" s="309" t="str">
        <f>IF(details!BY53="","",details!BY53)</f>
        <v/>
      </c>
      <c r="ET53" s="313" t="str">
        <f t="shared" si="89"/>
        <v/>
      </c>
      <c r="EU53" s="313" t="str">
        <f t="shared" si="90"/>
        <v/>
      </c>
      <c r="EV53" s="313" t="str">
        <f t="shared" si="211"/>
        <v/>
      </c>
      <c r="EW53" s="119" t="str">
        <f t="shared" si="7"/>
        <v/>
      </c>
      <c r="EX53" s="119">
        <f t="shared" si="212"/>
        <v>0</v>
      </c>
      <c r="EY53" s="309" t="str">
        <f>IF(details!BZ53="","",details!BZ53)</f>
        <v/>
      </c>
      <c r="EZ53" s="309" t="str">
        <f>IF(details!CA53="","",details!CA53)</f>
        <v/>
      </c>
      <c r="FA53" s="309" t="str">
        <f>IF(details!CB53="","",details!CB53)</f>
        <v/>
      </c>
      <c r="FB53" s="309" t="str">
        <f>IF(details!CC53="","",details!CC53)</f>
        <v/>
      </c>
      <c r="FC53" s="309" t="str">
        <f>IF(details!CD53="","",details!CD53)</f>
        <v/>
      </c>
      <c r="FD53" s="313" t="str">
        <f t="shared" si="93"/>
        <v/>
      </c>
      <c r="FE53" s="313" t="str">
        <f t="shared" si="94"/>
        <v/>
      </c>
      <c r="FF53" s="313" t="str">
        <f t="shared" si="213"/>
        <v/>
      </c>
      <c r="FG53" s="119" t="str">
        <f t="shared" si="10"/>
        <v/>
      </c>
      <c r="FH53" s="119">
        <f t="shared" si="214"/>
        <v>0</v>
      </c>
      <c r="FI53" s="309" t="str">
        <f>IF(details!CE53="","",details!CE53)</f>
        <v/>
      </c>
      <c r="FJ53" s="309" t="str">
        <f>IF(details!CF53="","",details!CF53)</f>
        <v/>
      </c>
      <c r="FK53" s="309" t="str">
        <f>IF(details!CG53="","",details!CG53)</f>
        <v/>
      </c>
      <c r="FL53" s="309" t="str">
        <f>IF(details!CH53="","",details!CH53)</f>
        <v/>
      </c>
      <c r="FM53" s="309" t="str">
        <f>IF(details!CI53="","",details!CI53)</f>
        <v/>
      </c>
      <c r="FN53" s="313" t="str">
        <f t="shared" si="97"/>
        <v/>
      </c>
      <c r="FO53" s="313" t="str">
        <f t="shared" si="98"/>
        <v/>
      </c>
      <c r="FP53" s="313" t="str">
        <f t="shared" si="215"/>
        <v/>
      </c>
      <c r="FQ53" s="119" t="str">
        <f t="shared" si="13"/>
        <v/>
      </c>
      <c r="FR53" s="270">
        <f t="shared" si="216"/>
        <v>0</v>
      </c>
      <c r="FS53" s="277" t="str">
        <f t="shared" si="217"/>
        <v/>
      </c>
      <c r="FT53" s="306" t="str">
        <f t="shared" si="218"/>
        <v/>
      </c>
      <c r="FU53" s="306" t="str">
        <f t="shared" si="219"/>
        <v/>
      </c>
      <c r="FV53" s="306" t="str">
        <f t="shared" si="220"/>
        <v/>
      </c>
      <c r="FW53" s="306" t="str">
        <f t="shared" si="221"/>
        <v/>
      </c>
      <c r="FX53" s="306" t="str">
        <f t="shared" si="222"/>
        <v/>
      </c>
      <c r="FY53" s="306" t="str">
        <f t="shared" si="223"/>
        <v/>
      </c>
      <c r="FZ53" s="120" t="str">
        <f t="shared" si="224"/>
        <v/>
      </c>
      <c r="GA53" s="120" t="str">
        <f t="shared" si="225"/>
        <v/>
      </c>
      <c r="GB53" s="306" t="str">
        <f t="shared" si="110"/>
        <v/>
      </c>
      <c r="GC53" s="306" t="str">
        <f t="shared" si="226"/>
        <v/>
      </c>
      <c r="GD53" s="306" t="str">
        <f t="shared" si="227"/>
        <v/>
      </c>
      <c r="GE53" s="306" t="str">
        <f t="shared" si="228"/>
        <v/>
      </c>
      <c r="GF53" s="306" t="str">
        <f t="shared" si="229"/>
        <v/>
      </c>
      <c r="GG53" s="306" t="str">
        <f t="shared" si="230"/>
        <v/>
      </c>
      <c r="GH53" s="306" t="str">
        <f t="shared" si="231"/>
        <v/>
      </c>
      <c r="GI53" s="306" t="str">
        <f t="shared" si="232"/>
        <v/>
      </c>
      <c r="GJ53" s="306" t="str">
        <f t="shared" si="233"/>
        <v/>
      </c>
      <c r="GK53" s="306" t="str">
        <f t="shared" si="234"/>
        <v/>
      </c>
      <c r="GL53" s="306" t="str">
        <f t="shared" si="235"/>
        <v/>
      </c>
      <c r="GM53" s="306" t="str">
        <f t="shared" si="236"/>
        <v/>
      </c>
      <c r="GN53" s="306" t="str">
        <f t="shared" si="237"/>
        <v/>
      </c>
      <c r="GO53" s="306" t="str">
        <f t="shared" si="238"/>
        <v/>
      </c>
      <c r="GP53" s="306" t="str">
        <f t="shared" si="239"/>
        <v/>
      </c>
      <c r="GQ53" s="306" t="str">
        <f t="shared" si="240"/>
        <v/>
      </c>
      <c r="GR53" s="306" t="str">
        <f t="shared" si="241"/>
        <v/>
      </c>
      <c r="GS53" s="121" t="str">
        <f t="shared" si="242"/>
        <v/>
      </c>
      <c r="GT53" s="121" t="str">
        <f t="shared" si="243"/>
        <v/>
      </c>
      <c r="GU53" s="121" t="str">
        <f t="shared" si="244"/>
        <v/>
      </c>
      <c r="GV53" s="121" t="str">
        <f t="shared" si="245"/>
        <v/>
      </c>
      <c r="GW53" s="121" t="str">
        <f t="shared" si="246"/>
        <v/>
      </c>
      <c r="GX53" s="121" t="str">
        <f t="shared" si="247"/>
        <v/>
      </c>
      <c r="GY53" s="269">
        <f t="shared" si="248"/>
        <v>0</v>
      </c>
      <c r="GZ53" s="269">
        <f t="shared" si="249"/>
        <v>0</v>
      </c>
      <c r="HA53" s="269">
        <f t="shared" si="250"/>
        <v>32</v>
      </c>
      <c r="HB53" s="269">
        <f t="shared" si="251"/>
        <v>0</v>
      </c>
      <c r="HC53" s="310" t="str">
        <f t="shared" si="257"/>
        <v/>
      </c>
      <c r="HD53" s="278" t="str">
        <f t="shared" si="252"/>
        <v/>
      </c>
      <c r="HE53" s="278" t="str">
        <f t="shared" si="253"/>
        <v/>
      </c>
      <c r="HF53" s="279" t="str">
        <f t="shared" si="254"/>
        <v/>
      </c>
      <c r="HG53" s="297" t="str">
        <f t="shared" si="255"/>
        <v/>
      </c>
      <c r="HH53" s="298" t="str">
        <f t="shared" si="141"/>
        <v/>
      </c>
      <c r="HI53" s="114" t="str">
        <f t="shared" si="142"/>
        <v/>
      </c>
      <c r="HJ53" s="274" t="str">
        <f>details!EH53</f>
        <v/>
      </c>
      <c r="HK53" s="195" t="str">
        <f>details!EI53</f>
        <v/>
      </c>
      <c r="HL53" s="304" t="str">
        <f t="shared" si="256"/>
        <v/>
      </c>
      <c r="HM53" s="201" t="str">
        <f>IF(details!CJ53="","",details!CJ53)</f>
        <v/>
      </c>
    </row>
    <row r="54" spans="1:221" s="20" customFormat="1" ht="14.1" customHeight="1">
      <c r="A54" s="199">
        <f>IF(details!A54="","",details!A54)</f>
        <v>48</v>
      </c>
      <c r="B54" s="309" t="str">
        <f>IF(details!B54="","",details!B54)</f>
        <v/>
      </c>
      <c r="C54" s="309" t="str">
        <f>IF(details!C54="","",details!C54)</f>
        <v/>
      </c>
      <c r="D54" s="114" t="str">
        <f>IF(details!D54="","",details!D54)</f>
        <v/>
      </c>
      <c r="E54" s="114" t="str">
        <f>IF(details!E54="","",details!E54)</f>
        <v/>
      </c>
      <c r="F54" s="309" t="str">
        <f>IF(details!F54="","",details!F54)</f>
        <v/>
      </c>
      <c r="G54" s="509" t="str">
        <f>IF(details!G54="","",details!G54)</f>
        <v/>
      </c>
      <c r="H54" s="188" t="str">
        <f>IF(details!CK54="","",details!CK54)</f>
        <v/>
      </c>
      <c r="I54" s="115" t="str">
        <f>IF(details!I54="","",details!I54)</f>
        <v/>
      </c>
      <c r="J54" s="115" t="str">
        <f>IF(details!J54="","",details!J54)</f>
        <v/>
      </c>
      <c r="K54" s="115" t="str">
        <f>IF(details!K54="","",details!K54)</f>
        <v/>
      </c>
      <c r="L54" s="309" t="str">
        <f>IF(details!L54="","",details!L54)</f>
        <v/>
      </c>
      <c r="M54" s="309" t="str">
        <f>IF(details!M54="","",details!M54)</f>
        <v/>
      </c>
      <c r="N54" s="309" t="str">
        <f t="shared" si="151"/>
        <v/>
      </c>
      <c r="O54" s="309" t="str">
        <f>IF(details!N54="","",details!N54)</f>
        <v/>
      </c>
      <c r="P54" s="309" t="str">
        <f>IF(details!O54="","",details!O54)</f>
        <v/>
      </c>
      <c r="Q54" s="309" t="str">
        <f t="shared" si="152"/>
        <v/>
      </c>
      <c r="R54" s="309" t="str">
        <f>IF(details!P54="","",details!P54)</f>
        <v/>
      </c>
      <c r="S54" s="309" t="str">
        <f>IF(details!Q54="","",details!Q54)</f>
        <v/>
      </c>
      <c r="T54" s="309" t="str">
        <f t="shared" si="153"/>
        <v/>
      </c>
      <c r="U54" s="116" t="str">
        <f t="shared" si="154"/>
        <v/>
      </c>
      <c r="V54" s="309" t="str">
        <f>IF(details!R54="","",details!R54)</f>
        <v/>
      </c>
      <c r="W54" s="309" t="str">
        <f>IF(details!S54="","",details!S54)</f>
        <v/>
      </c>
      <c r="X54" s="116" t="str">
        <f t="shared" si="155"/>
        <v/>
      </c>
      <c r="Y54" s="117" t="str">
        <f t="shared" si="28"/>
        <v/>
      </c>
      <c r="Z54" s="309" t="str">
        <f>IF(details!T54="","",details!T54)</f>
        <v/>
      </c>
      <c r="AA54" s="309" t="str">
        <f>IF(details!U54="","",details!U54)</f>
        <v/>
      </c>
      <c r="AB54" s="312" t="str">
        <f t="shared" si="156"/>
        <v/>
      </c>
      <c r="AC54" s="114" t="str">
        <f t="shared" si="157"/>
        <v/>
      </c>
      <c r="AD54" s="118" t="str">
        <f t="shared" si="158"/>
        <v/>
      </c>
      <c r="AE54" s="313" t="str">
        <f t="shared" si="159"/>
        <v/>
      </c>
      <c r="AF54" s="119" t="str">
        <f t="shared" si="0"/>
        <v/>
      </c>
      <c r="AG54" s="119">
        <f t="shared" si="160"/>
        <v>0</v>
      </c>
      <c r="AH54" s="309" t="str">
        <f>IF(details!V54="","",details!V54)</f>
        <v/>
      </c>
      <c r="AI54" s="309" t="str">
        <f>IF(details!W54="","",details!W54)</f>
        <v/>
      </c>
      <c r="AJ54" s="309" t="str">
        <f t="shared" si="161"/>
        <v/>
      </c>
      <c r="AK54" s="309" t="str">
        <f>IF(details!X54="","",details!X54)</f>
        <v/>
      </c>
      <c r="AL54" s="309" t="str">
        <f>IF(details!Y54="","",details!Y54)</f>
        <v/>
      </c>
      <c r="AM54" s="309" t="str">
        <f t="shared" si="162"/>
        <v/>
      </c>
      <c r="AN54" s="309" t="str">
        <f>IF(details!Z54="","",details!Z54)</f>
        <v/>
      </c>
      <c r="AO54" s="309" t="str">
        <f>IF(details!AA54="","",details!AA54)</f>
        <v/>
      </c>
      <c r="AP54" s="309" t="str">
        <f t="shared" si="163"/>
        <v/>
      </c>
      <c r="AQ54" s="116" t="str">
        <f t="shared" si="164"/>
        <v/>
      </c>
      <c r="AR54" s="309" t="str">
        <f>IF(details!AB54="","",details!AB54)</f>
        <v/>
      </c>
      <c r="AS54" s="309" t="str">
        <f>IF(details!AC54="","",details!AC54)</f>
        <v/>
      </c>
      <c r="AT54" s="116" t="str">
        <f t="shared" si="165"/>
        <v/>
      </c>
      <c r="AU54" s="117" t="str">
        <f t="shared" si="39"/>
        <v/>
      </c>
      <c r="AV54" s="309" t="str">
        <f>IF(details!AD54="","",details!AD54)</f>
        <v/>
      </c>
      <c r="AW54" s="309" t="str">
        <f>IF(details!AE54="","",details!AE54)</f>
        <v/>
      </c>
      <c r="AX54" s="312" t="str">
        <f t="shared" si="166"/>
        <v/>
      </c>
      <c r="AY54" s="114" t="str">
        <f t="shared" si="167"/>
        <v/>
      </c>
      <c r="AZ54" s="118" t="str">
        <f t="shared" si="168"/>
        <v/>
      </c>
      <c r="BA54" s="313" t="str">
        <f t="shared" si="169"/>
        <v/>
      </c>
      <c r="BB54" s="119" t="str">
        <f t="shared" si="1"/>
        <v/>
      </c>
      <c r="BC54" s="119">
        <f t="shared" si="170"/>
        <v>0</v>
      </c>
      <c r="BD54" s="101" t="str">
        <f>IF(D54="","",details!AF54)</f>
        <v/>
      </c>
      <c r="BE54" s="309" t="str">
        <f>IF(details!AG54="","",details!AG54)</f>
        <v/>
      </c>
      <c r="BF54" s="309" t="str">
        <f>IF(details!AH54="","",details!AH54)</f>
        <v/>
      </c>
      <c r="BG54" s="309" t="str">
        <f t="shared" si="171"/>
        <v/>
      </c>
      <c r="BH54" s="309" t="str">
        <f>IF(details!AI54="","",details!AI54)</f>
        <v/>
      </c>
      <c r="BI54" s="309" t="str">
        <f>IF(details!AJ54="","",details!AJ54)</f>
        <v/>
      </c>
      <c r="BJ54" s="309" t="str">
        <f t="shared" si="172"/>
        <v/>
      </c>
      <c r="BK54" s="309" t="str">
        <f>IF(details!AK54="","",details!AK54)</f>
        <v/>
      </c>
      <c r="BL54" s="309" t="str">
        <f>IF(details!AL54="","",details!AL54)</f>
        <v/>
      </c>
      <c r="BM54" s="309" t="str">
        <f t="shared" si="173"/>
        <v/>
      </c>
      <c r="BN54" s="116" t="str">
        <f t="shared" si="174"/>
        <v/>
      </c>
      <c r="BO54" s="309" t="str">
        <f>IF(details!AM54="","",details!AM54)</f>
        <v/>
      </c>
      <c r="BP54" s="309" t="str">
        <f>IF(details!AN54="","",details!AN54)</f>
        <v/>
      </c>
      <c r="BQ54" s="116" t="str">
        <f t="shared" si="175"/>
        <v/>
      </c>
      <c r="BR54" s="117" t="str">
        <f t="shared" si="50"/>
        <v/>
      </c>
      <c r="BS54" s="309" t="str">
        <f>IF(details!AO54="","",details!AO54)</f>
        <v/>
      </c>
      <c r="BT54" s="309" t="str">
        <f>IF(details!AP54="","",details!AP54)</f>
        <v/>
      </c>
      <c r="BU54" s="312" t="str">
        <f t="shared" si="176"/>
        <v/>
      </c>
      <c r="BV54" s="114" t="str">
        <f t="shared" si="177"/>
        <v/>
      </c>
      <c r="BW54" s="118" t="str">
        <f t="shared" si="178"/>
        <v/>
      </c>
      <c r="BX54" s="313" t="str">
        <f t="shared" si="179"/>
        <v/>
      </c>
      <c r="BY54" s="119" t="str">
        <f t="shared" si="2"/>
        <v/>
      </c>
      <c r="BZ54" s="119">
        <f t="shared" si="180"/>
        <v>0</v>
      </c>
      <c r="CA54" s="309" t="str">
        <f>IF(details!AQ54="","",details!AQ54)</f>
        <v/>
      </c>
      <c r="CB54" s="309" t="str">
        <f>IF(details!AR54="","",details!AR54)</f>
        <v/>
      </c>
      <c r="CC54" s="309" t="str">
        <f t="shared" si="181"/>
        <v/>
      </c>
      <c r="CD54" s="309" t="str">
        <f>IF(details!AS54="","",details!AS54)</f>
        <v/>
      </c>
      <c r="CE54" s="309" t="str">
        <f>IF(details!AT54="","",details!AT54)</f>
        <v/>
      </c>
      <c r="CF54" s="309" t="str">
        <f t="shared" si="182"/>
        <v/>
      </c>
      <c r="CG54" s="309" t="str">
        <f>IF(details!AU54="","",details!AU54)</f>
        <v/>
      </c>
      <c r="CH54" s="309" t="str">
        <f>IF(details!AV54="","",details!AV54)</f>
        <v/>
      </c>
      <c r="CI54" s="309" t="str">
        <f t="shared" si="183"/>
        <v/>
      </c>
      <c r="CJ54" s="116" t="str">
        <f t="shared" si="184"/>
        <v/>
      </c>
      <c r="CK54" s="309" t="str">
        <f>IF(details!AW54="","",details!AW54)</f>
        <v/>
      </c>
      <c r="CL54" s="309" t="str">
        <f>IF(details!AX54="","",details!AX54)</f>
        <v/>
      </c>
      <c r="CM54" s="116" t="str">
        <f t="shared" si="185"/>
        <v/>
      </c>
      <c r="CN54" s="117" t="str">
        <f t="shared" si="61"/>
        <v/>
      </c>
      <c r="CO54" s="309" t="str">
        <f>IF(details!AY54="","",details!AY54)</f>
        <v/>
      </c>
      <c r="CP54" s="309" t="str">
        <f>IF(details!AZ54="","",details!AZ54)</f>
        <v/>
      </c>
      <c r="CQ54" s="312" t="str">
        <f t="shared" si="186"/>
        <v/>
      </c>
      <c r="CR54" s="114" t="str">
        <f t="shared" si="187"/>
        <v/>
      </c>
      <c r="CS54" s="118" t="str">
        <f t="shared" si="188"/>
        <v/>
      </c>
      <c r="CT54" s="313" t="str">
        <f t="shared" si="189"/>
        <v/>
      </c>
      <c r="CU54" s="119" t="str">
        <f t="shared" si="3"/>
        <v/>
      </c>
      <c r="CV54" s="119">
        <f t="shared" si="190"/>
        <v>0</v>
      </c>
      <c r="CW54" s="309" t="str">
        <f>IF(details!BA54="","",details!BA54)</f>
        <v/>
      </c>
      <c r="CX54" s="309" t="str">
        <f>IF(details!BB54="","",details!BB54)</f>
        <v/>
      </c>
      <c r="CY54" s="309" t="str">
        <f t="shared" si="191"/>
        <v/>
      </c>
      <c r="CZ54" s="309" t="str">
        <f>IF(details!BC54="","",details!BC54)</f>
        <v/>
      </c>
      <c r="DA54" s="309" t="str">
        <f>IF(details!BD54="","",details!BD54)</f>
        <v/>
      </c>
      <c r="DB54" s="309" t="str">
        <f t="shared" si="192"/>
        <v/>
      </c>
      <c r="DC54" s="309" t="str">
        <f>IF(details!BE54="","",details!BE54)</f>
        <v/>
      </c>
      <c r="DD54" s="309" t="str">
        <f>IF(details!BF54="","",details!BF54)</f>
        <v/>
      </c>
      <c r="DE54" s="309" t="str">
        <f t="shared" si="193"/>
        <v/>
      </c>
      <c r="DF54" s="116" t="str">
        <f t="shared" si="194"/>
        <v/>
      </c>
      <c r="DG54" s="309" t="str">
        <f>IF(details!BG54="","",details!BG54)</f>
        <v/>
      </c>
      <c r="DH54" s="309" t="str">
        <f>IF(details!BH54="","",details!BH54)</f>
        <v/>
      </c>
      <c r="DI54" s="116" t="str">
        <f t="shared" si="195"/>
        <v/>
      </c>
      <c r="DJ54" s="117" t="str">
        <f t="shared" si="72"/>
        <v/>
      </c>
      <c r="DK54" s="309" t="str">
        <f>IF(details!BI54="","",details!BI54)</f>
        <v/>
      </c>
      <c r="DL54" s="309" t="str">
        <f>IF(details!BJ54="","",details!BJ54)</f>
        <v/>
      </c>
      <c r="DM54" s="312" t="str">
        <f t="shared" si="196"/>
        <v/>
      </c>
      <c r="DN54" s="114" t="str">
        <f t="shared" si="197"/>
        <v/>
      </c>
      <c r="DO54" s="118" t="str">
        <f t="shared" si="198"/>
        <v/>
      </c>
      <c r="DP54" s="313" t="str">
        <f t="shared" si="199"/>
        <v/>
      </c>
      <c r="DQ54" s="119" t="str">
        <f t="shared" si="4"/>
        <v/>
      </c>
      <c r="DR54" s="119">
        <f t="shared" si="200"/>
        <v>0</v>
      </c>
      <c r="DS54" s="309" t="str">
        <f>IF(details!BK54="","",details!BK54)</f>
        <v/>
      </c>
      <c r="DT54" s="309" t="str">
        <f>IF(details!BL54="","",details!BL54)</f>
        <v/>
      </c>
      <c r="DU54" s="309" t="str">
        <f t="shared" si="201"/>
        <v/>
      </c>
      <c r="DV54" s="309" t="str">
        <f>IF(details!BM54="","",details!BM54)</f>
        <v/>
      </c>
      <c r="DW54" s="309" t="str">
        <f>IF(details!BN54="","",details!BN54)</f>
        <v/>
      </c>
      <c r="DX54" s="309" t="str">
        <f t="shared" si="202"/>
        <v/>
      </c>
      <c r="DY54" s="309" t="str">
        <f>IF(details!BO54="","",details!BO54)</f>
        <v/>
      </c>
      <c r="DZ54" s="309" t="str">
        <f>IF(details!BP54="","",details!BP54)</f>
        <v/>
      </c>
      <c r="EA54" s="309" t="str">
        <f t="shared" si="203"/>
        <v/>
      </c>
      <c r="EB54" s="116" t="str">
        <f t="shared" si="204"/>
        <v/>
      </c>
      <c r="EC54" s="309" t="str">
        <f>IF(details!BQ54="","",details!BQ54)</f>
        <v/>
      </c>
      <c r="ED54" s="309" t="str">
        <f>IF(details!BR54="","",details!BR54)</f>
        <v/>
      </c>
      <c r="EE54" s="116" t="str">
        <f t="shared" si="205"/>
        <v/>
      </c>
      <c r="EF54" s="117" t="str">
        <f t="shared" si="83"/>
        <v/>
      </c>
      <c r="EG54" s="309" t="str">
        <f>IF(details!BS54="","",details!BS54)</f>
        <v/>
      </c>
      <c r="EH54" s="309" t="str">
        <f>IF(details!BT54="","",details!BT54)</f>
        <v/>
      </c>
      <c r="EI54" s="312" t="str">
        <f t="shared" si="206"/>
        <v/>
      </c>
      <c r="EJ54" s="114" t="str">
        <f t="shared" si="207"/>
        <v/>
      </c>
      <c r="EK54" s="118" t="str">
        <f t="shared" si="208"/>
        <v/>
      </c>
      <c r="EL54" s="313" t="str">
        <f t="shared" si="209"/>
        <v/>
      </c>
      <c r="EM54" s="119" t="str">
        <f t="shared" si="5"/>
        <v/>
      </c>
      <c r="EN54" s="119">
        <f t="shared" si="210"/>
        <v>0</v>
      </c>
      <c r="EO54" s="309" t="str">
        <f>IF(details!BU54="","",details!BU54)</f>
        <v/>
      </c>
      <c r="EP54" s="309" t="str">
        <f>IF(details!BV54="","",details!BV54)</f>
        <v/>
      </c>
      <c r="EQ54" s="309" t="str">
        <f>IF(details!BW54="","",details!BW54)</f>
        <v/>
      </c>
      <c r="ER54" s="309" t="str">
        <f>IF(details!BX54="","",details!BX54)</f>
        <v/>
      </c>
      <c r="ES54" s="309" t="str">
        <f>IF(details!BY54="","",details!BY54)</f>
        <v/>
      </c>
      <c r="ET54" s="313" t="str">
        <f t="shared" si="89"/>
        <v/>
      </c>
      <c r="EU54" s="313" t="str">
        <f t="shared" si="90"/>
        <v/>
      </c>
      <c r="EV54" s="313" t="str">
        <f t="shared" si="211"/>
        <v/>
      </c>
      <c r="EW54" s="119" t="str">
        <f t="shared" si="7"/>
        <v/>
      </c>
      <c r="EX54" s="119">
        <f t="shared" si="212"/>
        <v>0</v>
      </c>
      <c r="EY54" s="309" t="str">
        <f>IF(details!BZ54="","",details!BZ54)</f>
        <v/>
      </c>
      <c r="EZ54" s="309" t="str">
        <f>IF(details!CA54="","",details!CA54)</f>
        <v/>
      </c>
      <c r="FA54" s="309" t="str">
        <f>IF(details!CB54="","",details!CB54)</f>
        <v/>
      </c>
      <c r="FB54" s="309" t="str">
        <f>IF(details!CC54="","",details!CC54)</f>
        <v/>
      </c>
      <c r="FC54" s="309" t="str">
        <f>IF(details!CD54="","",details!CD54)</f>
        <v/>
      </c>
      <c r="FD54" s="313" t="str">
        <f t="shared" si="93"/>
        <v/>
      </c>
      <c r="FE54" s="313" t="str">
        <f t="shared" si="94"/>
        <v/>
      </c>
      <c r="FF54" s="313" t="str">
        <f t="shared" si="213"/>
        <v/>
      </c>
      <c r="FG54" s="119" t="str">
        <f t="shared" si="10"/>
        <v/>
      </c>
      <c r="FH54" s="119">
        <f t="shared" si="214"/>
        <v>0</v>
      </c>
      <c r="FI54" s="309" t="str">
        <f>IF(details!CE54="","",details!CE54)</f>
        <v/>
      </c>
      <c r="FJ54" s="309" t="str">
        <f>IF(details!CF54="","",details!CF54)</f>
        <v/>
      </c>
      <c r="FK54" s="309" t="str">
        <f>IF(details!CG54="","",details!CG54)</f>
        <v/>
      </c>
      <c r="FL54" s="309" t="str">
        <f>IF(details!CH54="","",details!CH54)</f>
        <v/>
      </c>
      <c r="FM54" s="309" t="str">
        <f>IF(details!CI54="","",details!CI54)</f>
        <v/>
      </c>
      <c r="FN54" s="313" t="str">
        <f t="shared" si="97"/>
        <v/>
      </c>
      <c r="FO54" s="313" t="str">
        <f t="shared" si="98"/>
        <v/>
      </c>
      <c r="FP54" s="313" t="str">
        <f t="shared" si="215"/>
        <v/>
      </c>
      <c r="FQ54" s="119" t="str">
        <f t="shared" si="13"/>
        <v/>
      </c>
      <c r="FR54" s="270">
        <f t="shared" si="216"/>
        <v>0</v>
      </c>
      <c r="FS54" s="277" t="str">
        <f t="shared" si="217"/>
        <v/>
      </c>
      <c r="FT54" s="306" t="str">
        <f t="shared" si="218"/>
        <v/>
      </c>
      <c r="FU54" s="306" t="str">
        <f t="shared" si="219"/>
        <v/>
      </c>
      <c r="FV54" s="306" t="str">
        <f t="shared" si="220"/>
        <v/>
      </c>
      <c r="FW54" s="306" t="str">
        <f t="shared" si="221"/>
        <v/>
      </c>
      <c r="FX54" s="306" t="str">
        <f t="shared" si="222"/>
        <v/>
      </c>
      <c r="FY54" s="306" t="str">
        <f t="shared" si="223"/>
        <v/>
      </c>
      <c r="FZ54" s="120" t="str">
        <f t="shared" si="224"/>
        <v/>
      </c>
      <c r="GA54" s="120" t="str">
        <f t="shared" si="225"/>
        <v/>
      </c>
      <c r="GB54" s="306" t="str">
        <f t="shared" si="110"/>
        <v/>
      </c>
      <c r="GC54" s="306" t="str">
        <f t="shared" si="226"/>
        <v/>
      </c>
      <c r="GD54" s="306" t="str">
        <f t="shared" si="227"/>
        <v/>
      </c>
      <c r="GE54" s="306" t="str">
        <f t="shared" si="228"/>
        <v/>
      </c>
      <c r="GF54" s="306" t="str">
        <f t="shared" si="229"/>
        <v/>
      </c>
      <c r="GG54" s="306" t="str">
        <f t="shared" si="230"/>
        <v/>
      </c>
      <c r="GH54" s="306" t="str">
        <f t="shared" si="231"/>
        <v/>
      </c>
      <c r="GI54" s="306" t="str">
        <f t="shared" si="232"/>
        <v/>
      </c>
      <c r="GJ54" s="306" t="str">
        <f t="shared" si="233"/>
        <v/>
      </c>
      <c r="GK54" s="306" t="str">
        <f t="shared" si="234"/>
        <v/>
      </c>
      <c r="GL54" s="306" t="str">
        <f t="shared" si="235"/>
        <v/>
      </c>
      <c r="GM54" s="306" t="str">
        <f t="shared" si="236"/>
        <v/>
      </c>
      <c r="GN54" s="306" t="str">
        <f t="shared" si="237"/>
        <v/>
      </c>
      <c r="GO54" s="306" t="str">
        <f t="shared" si="238"/>
        <v/>
      </c>
      <c r="GP54" s="306" t="str">
        <f t="shared" si="239"/>
        <v/>
      </c>
      <c r="GQ54" s="306" t="str">
        <f t="shared" si="240"/>
        <v/>
      </c>
      <c r="GR54" s="306" t="str">
        <f t="shared" si="241"/>
        <v/>
      </c>
      <c r="GS54" s="121" t="str">
        <f t="shared" si="242"/>
        <v/>
      </c>
      <c r="GT54" s="121" t="str">
        <f t="shared" si="243"/>
        <v/>
      </c>
      <c r="GU54" s="121" t="str">
        <f t="shared" si="244"/>
        <v/>
      </c>
      <c r="GV54" s="121" t="str">
        <f t="shared" si="245"/>
        <v/>
      </c>
      <c r="GW54" s="121" t="str">
        <f t="shared" si="246"/>
        <v/>
      </c>
      <c r="GX54" s="121" t="str">
        <f t="shared" si="247"/>
        <v/>
      </c>
      <c r="GY54" s="269">
        <f t="shared" si="248"/>
        <v>0</v>
      </c>
      <c r="GZ54" s="269">
        <f t="shared" si="249"/>
        <v>0</v>
      </c>
      <c r="HA54" s="269">
        <f t="shared" si="250"/>
        <v>32</v>
      </c>
      <c r="HB54" s="269">
        <f t="shared" si="251"/>
        <v>0</v>
      </c>
      <c r="HC54" s="310" t="str">
        <f t="shared" si="257"/>
        <v/>
      </c>
      <c r="HD54" s="278" t="str">
        <f t="shared" si="252"/>
        <v/>
      </c>
      <c r="HE54" s="278" t="str">
        <f t="shared" si="253"/>
        <v/>
      </c>
      <c r="HF54" s="279" t="str">
        <f t="shared" si="254"/>
        <v/>
      </c>
      <c r="HG54" s="297" t="str">
        <f t="shared" si="255"/>
        <v/>
      </c>
      <c r="HH54" s="298" t="str">
        <f t="shared" si="141"/>
        <v/>
      </c>
      <c r="HI54" s="114" t="str">
        <f t="shared" si="142"/>
        <v/>
      </c>
      <c r="HJ54" s="274" t="str">
        <f>details!EH54</f>
        <v/>
      </c>
      <c r="HK54" s="195" t="str">
        <f>details!EI54</f>
        <v/>
      </c>
      <c r="HL54" s="304" t="str">
        <f t="shared" si="256"/>
        <v/>
      </c>
      <c r="HM54" s="201" t="str">
        <f>IF(details!CJ54="","",details!CJ54)</f>
        <v/>
      </c>
    </row>
    <row r="55" spans="1:221" s="20" customFormat="1" ht="14.1" customHeight="1">
      <c r="A55" s="199">
        <f>IF(details!A55="","",details!A55)</f>
        <v>49</v>
      </c>
      <c r="B55" s="309" t="str">
        <f>IF(details!B55="","",details!B55)</f>
        <v/>
      </c>
      <c r="C55" s="309" t="str">
        <f>IF(details!C55="","",details!C55)</f>
        <v/>
      </c>
      <c r="D55" s="114" t="str">
        <f>IF(details!D55="","",details!D55)</f>
        <v/>
      </c>
      <c r="E55" s="114" t="str">
        <f>IF(details!E55="","",details!E55)</f>
        <v/>
      </c>
      <c r="F55" s="309" t="str">
        <f>IF(details!F55="","",details!F55)</f>
        <v/>
      </c>
      <c r="G55" s="509" t="str">
        <f>IF(details!G55="","",details!G55)</f>
        <v/>
      </c>
      <c r="H55" s="188" t="str">
        <f>IF(details!CK55="","",details!CK55)</f>
        <v/>
      </c>
      <c r="I55" s="115" t="str">
        <f>IF(details!I55="","",details!I55)</f>
        <v/>
      </c>
      <c r="J55" s="115" t="str">
        <f>IF(details!J55="","",details!J55)</f>
        <v/>
      </c>
      <c r="K55" s="115" t="str">
        <f>IF(details!K55="","",details!K55)</f>
        <v/>
      </c>
      <c r="L55" s="309" t="str">
        <f>IF(details!L55="","",details!L55)</f>
        <v/>
      </c>
      <c r="M55" s="309" t="str">
        <f>IF(details!M55="","",details!M55)</f>
        <v/>
      </c>
      <c r="N55" s="309" t="str">
        <f t="shared" si="151"/>
        <v/>
      </c>
      <c r="O55" s="309" t="str">
        <f>IF(details!N55="","",details!N55)</f>
        <v/>
      </c>
      <c r="P55" s="309" t="str">
        <f>IF(details!O55="","",details!O55)</f>
        <v/>
      </c>
      <c r="Q55" s="309" t="str">
        <f t="shared" si="152"/>
        <v/>
      </c>
      <c r="R55" s="309" t="str">
        <f>IF(details!P55="","",details!P55)</f>
        <v/>
      </c>
      <c r="S55" s="309" t="str">
        <f>IF(details!Q55="","",details!Q55)</f>
        <v/>
      </c>
      <c r="T55" s="309" t="str">
        <f t="shared" si="153"/>
        <v/>
      </c>
      <c r="U55" s="116" t="str">
        <f t="shared" si="154"/>
        <v/>
      </c>
      <c r="V55" s="309" t="str">
        <f>IF(details!R55="","",details!R55)</f>
        <v/>
      </c>
      <c r="W55" s="309" t="str">
        <f>IF(details!S55="","",details!S55)</f>
        <v/>
      </c>
      <c r="X55" s="116" t="str">
        <f t="shared" si="155"/>
        <v/>
      </c>
      <c r="Y55" s="117" t="str">
        <f t="shared" si="28"/>
        <v/>
      </c>
      <c r="Z55" s="309" t="str">
        <f>IF(details!T55="","",details!T55)</f>
        <v/>
      </c>
      <c r="AA55" s="309" t="str">
        <f>IF(details!U55="","",details!U55)</f>
        <v/>
      </c>
      <c r="AB55" s="312" t="str">
        <f t="shared" si="156"/>
        <v/>
      </c>
      <c r="AC55" s="114" t="str">
        <f t="shared" si="157"/>
        <v/>
      </c>
      <c r="AD55" s="118" t="str">
        <f t="shared" si="158"/>
        <v/>
      </c>
      <c r="AE55" s="313" t="str">
        <f t="shared" si="159"/>
        <v/>
      </c>
      <c r="AF55" s="119" t="str">
        <f t="shared" si="0"/>
        <v/>
      </c>
      <c r="AG55" s="119">
        <f t="shared" si="160"/>
        <v>0</v>
      </c>
      <c r="AH55" s="309" t="str">
        <f>IF(details!V55="","",details!V55)</f>
        <v/>
      </c>
      <c r="AI55" s="309" t="str">
        <f>IF(details!W55="","",details!W55)</f>
        <v/>
      </c>
      <c r="AJ55" s="309" t="str">
        <f t="shared" si="161"/>
        <v/>
      </c>
      <c r="AK55" s="309" t="str">
        <f>IF(details!X55="","",details!X55)</f>
        <v/>
      </c>
      <c r="AL55" s="309" t="str">
        <f>IF(details!Y55="","",details!Y55)</f>
        <v/>
      </c>
      <c r="AM55" s="309" t="str">
        <f t="shared" si="162"/>
        <v/>
      </c>
      <c r="AN55" s="309" t="str">
        <f>IF(details!Z55="","",details!Z55)</f>
        <v/>
      </c>
      <c r="AO55" s="309" t="str">
        <f>IF(details!AA55="","",details!AA55)</f>
        <v/>
      </c>
      <c r="AP55" s="309" t="str">
        <f t="shared" si="163"/>
        <v/>
      </c>
      <c r="AQ55" s="116" t="str">
        <f t="shared" si="164"/>
        <v/>
      </c>
      <c r="AR55" s="309" t="str">
        <f>IF(details!AB55="","",details!AB55)</f>
        <v/>
      </c>
      <c r="AS55" s="309" t="str">
        <f>IF(details!AC55="","",details!AC55)</f>
        <v/>
      </c>
      <c r="AT55" s="116" t="str">
        <f t="shared" si="165"/>
        <v/>
      </c>
      <c r="AU55" s="117" t="str">
        <f t="shared" si="39"/>
        <v/>
      </c>
      <c r="AV55" s="309" t="str">
        <f>IF(details!AD55="","",details!AD55)</f>
        <v/>
      </c>
      <c r="AW55" s="309" t="str">
        <f>IF(details!AE55="","",details!AE55)</f>
        <v/>
      </c>
      <c r="AX55" s="312" t="str">
        <f t="shared" si="166"/>
        <v/>
      </c>
      <c r="AY55" s="114" t="str">
        <f t="shared" si="167"/>
        <v/>
      </c>
      <c r="AZ55" s="118" t="str">
        <f t="shared" si="168"/>
        <v/>
      </c>
      <c r="BA55" s="313" t="str">
        <f t="shared" si="169"/>
        <v/>
      </c>
      <c r="BB55" s="119" t="str">
        <f t="shared" si="1"/>
        <v/>
      </c>
      <c r="BC55" s="119">
        <f t="shared" si="170"/>
        <v>0</v>
      </c>
      <c r="BD55" s="101" t="str">
        <f>IF(D55="","",details!AF55)</f>
        <v/>
      </c>
      <c r="BE55" s="309" t="str">
        <f>IF(details!AG55="","",details!AG55)</f>
        <v/>
      </c>
      <c r="BF55" s="309" t="str">
        <f>IF(details!AH55="","",details!AH55)</f>
        <v/>
      </c>
      <c r="BG55" s="309" t="str">
        <f t="shared" si="171"/>
        <v/>
      </c>
      <c r="BH55" s="309" t="str">
        <f>IF(details!AI55="","",details!AI55)</f>
        <v/>
      </c>
      <c r="BI55" s="309" t="str">
        <f>IF(details!AJ55="","",details!AJ55)</f>
        <v/>
      </c>
      <c r="BJ55" s="309" t="str">
        <f t="shared" si="172"/>
        <v/>
      </c>
      <c r="BK55" s="309" t="str">
        <f>IF(details!AK55="","",details!AK55)</f>
        <v/>
      </c>
      <c r="BL55" s="309" t="str">
        <f>IF(details!AL55="","",details!AL55)</f>
        <v/>
      </c>
      <c r="BM55" s="309" t="str">
        <f t="shared" si="173"/>
        <v/>
      </c>
      <c r="BN55" s="116" t="str">
        <f t="shared" si="174"/>
        <v/>
      </c>
      <c r="BO55" s="309" t="str">
        <f>IF(details!AM55="","",details!AM55)</f>
        <v/>
      </c>
      <c r="BP55" s="309" t="str">
        <f>IF(details!AN55="","",details!AN55)</f>
        <v/>
      </c>
      <c r="BQ55" s="116" t="str">
        <f t="shared" si="175"/>
        <v/>
      </c>
      <c r="BR55" s="117" t="str">
        <f t="shared" si="50"/>
        <v/>
      </c>
      <c r="BS55" s="309" t="str">
        <f>IF(details!AO55="","",details!AO55)</f>
        <v/>
      </c>
      <c r="BT55" s="309" t="str">
        <f>IF(details!AP55="","",details!AP55)</f>
        <v/>
      </c>
      <c r="BU55" s="312" t="str">
        <f t="shared" si="176"/>
        <v/>
      </c>
      <c r="BV55" s="114" t="str">
        <f t="shared" si="177"/>
        <v/>
      </c>
      <c r="BW55" s="118" t="str">
        <f t="shared" si="178"/>
        <v/>
      </c>
      <c r="BX55" s="313" t="str">
        <f t="shared" si="179"/>
        <v/>
      </c>
      <c r="BY55" s="119" t="str">
        <f t="shared" si="2"/>
        <v/>
      </c>
      <c r="BZ55" s="119">
        <f t="shared" si="180"/>
        <v>0</v>
      </c>
      <c r="CA55" s="309" t="str">
        <f>IF(details!AQ55="","",details!AQ55)</f>
        <v/>
      </c>
      <c r="CB55" s="309" t="str">
        <f>IF(details!AR55="","",details!AR55)</f>
        <v/>
      </c>
      <c r="CC55" s="309" t="str">
        <f t="shared" si="181"/>
        <v/>
      </c>
      <c r="CD55" s="309" t="str">
        <f>IF(details!AS55="","",details!AS55)</f>
        <v/>
      </c>
      <c r="CE55" s="309" t="str">
        <f>IF(details!AT55="","",details!AT55)</f>
        <v/>
      </c>
      <c r="CF55" s="309" t="str">
        <f t="shared" si="182"/>
        <v/>
      </c>
      <c r="CG55" s="309" t="str">
        <f>IF(details!AU55="","",details!AU55)</f>
        <v/>
      </c>
      <c r="CH55" s="309" t="str">
        <f>IF(details!AV55="","",details!AV55)</f>
        <v/>
      </c>
      <c r="CI55" s="309" t="str">
        <f t="shared" si="183"/>
        <v/>
      </c>
      <c r="CJ55" s="116" t="str">
        <f t="shared" si="184"/>
        <v/>
      </c>
      <c r="CK55" s="309" t="str">
        <f>IF(details!AW55="","",details!AW55)</f>
        <v/>
      </c>
      <c r="CL55" s="309" t="str">
        <f>IF(details!AX55="","",details!AX55)</f>
        <v/>
      </c>
      <c r="CM55" s="116" t="str">
        <f t="shared" si="185"/>
        <v/>
      </c>
      <c r="CN55" s="117" t="str">
        <f t="shared" si="61"/>
        <v/>
      </c>
      <c r="CO55" s="309" t="str">
        <f>IF(details!AY55="","",details!AY55)</f>
        <v/>
      </c>
      <c r="CP55" s="309" t="str">
        <f>IF(details!AZ55="","",details!AZ55)</f>
        <v/>
      </c>
      <c r="CQ55" s="312" t="str">
        <f t="shared" si="186"/>
        <v/>
      </c>
      <c r="CR55" s="114" t="str">
        <f t="shared" si="187"/>
        <v/>
      </c>
      <c r="CS55" s="118" t="str">
        <f t="shared" si="188"/>
        <v/>
      </c>
      <c r="CT55" s="313" t="str">
        <f t="shared" si="189"/>
        <v/>
      </c>
      <c r="CU55" s="119" t="str">
        <f t="shared" si="3"/>
        <v/>
      </c>
      <c r="CV55" s="119">
        <f t="shared" si="190"/>
        <v>0</v>
      </c>
      <c r="CW55" s="309" t="str">
        <f>IF(details!BA55="","",details!BA55)</f>
        <v/>
      </c>
      <c r="CX55" s="309" t="str">
        <f>IF(details!BB55="","",details!BB55)</f>
        <v/>
      </c>
      <c r="CY55" s="309" t="str">
        <f t="shared" si="191"/>
        <v/>
      </c>
      <c r="CZ55" s="309" t="str">
        <f>IF(details!BC55="","",details!BC55)</f>
        <v/>
      </c>
      <c r="DA55" s="309" t="str">
        <f>IF(details!BD55="","",details!BD55)</f>
        <v/>
      </c>
      <c r="DB55" s="309" t="str">
        <f t="shared" si="192"/>
        <v/>
      </c>
      <c r="DC55" s="309" t="str">
        <f>IF(details!BE55="","",details!BE55)</f>
        <v/>
      </c>
      <c r="DD55" s="309" t="str">
        <f>IF(details!BF55="","",details!BF55)</f>
        <v/>
      </c>
      <c r="DE55" s="309" t="str">
        <f t="shared" si="193"/>
        <v/>
      </c>
      <c r="DF55" s="116" t="str">
        <f t="shared" si="194"/>
        <v/>
      </c>
      <c r="DG55" s="309" t="str">
        <f>IF(details!BG55="","",details!BG55)</f>
        <v/>
      </c>
      <c r="DH55" s="309" t="str">
        <f>IF(details!BH55="","",details!BH55)</f>
        <v/>
      </c>
      <c r="DI55" s="116" t="str">
        <f t="shared" si="195"/>
        <v/>
      </c>
      <c r="DJ55" s="117" t="str">
        <f t="shared" si="72"/>
        <v/>
      </c>
      <c r="DK55" s="309" t="str">
        <f>IF(details!BI55="","",details!BI55)</f>
        <v/>
      </c>
      <c r="DL55" s="309" t="str">
        <f>IF(details!BJ55="","",details!BJ55)</f>
        <v/>
      </c>
      <c r="DM55" s="312" t="str">
        <f t="shared" si="196"/>
        <v/>
      </c>
      <c r="DN55" s="114" t="str">
        <f t="shared" si="197"/>
        <v/>
      </c>
      <c r="DO55" s="118" t="str">
        <f t="shared" si="198"/>
        <v/>
      </c>
      <c r="DP55" s="313" t="str">
        <f t="shared" si="199"/>
        <v/>
      </c>
      <c r="DQ55" s="119" t="str">
        <f t="shared" si="4"/>
        <v/>
      </c>
      <c r="DR55" s="119">
        <f t="shared" si="200"/>
        <v>0</v>
      </c>
      <c r="DS55" s="309" t="str">
        <f>IF(details!BK55="","",details!BK55)</f>
        <v/>
      </c>
      <c r="DT55" s="309" t="str">
        <f>IF(details!BL55="","",details!BL55)</f>
        <v/>
      </c>
      <c r="DU55" s="309" t="str">
        <f t="shared" si="201"/>
        <v/>
      </c>
      <c r="DV55" s="309" t="str">
        <f>IF(details!BM55="","",details!BM55)</f>
        <v/>
      </c>
      <c r="DW55" s="309" t="str">
        <f>IF(details!BN55="","",details!BN55)</f>
        <v/>
      </c>
      <c r="DX55" s="309" t="str">
        <f t="shared" si="202"/>
        <v/>
      </c>
      <c r="DY55" s="309" t="str">
        <f>IF(details!BO55="","",details!BO55)</f>
        <v/>
      </c>
      <c r="DZ55" s="309" t="str">
        <f>IF(details!BP55="","",details!BP55)</f>
        <v/>
      </c>
      <c r="EA55" s="309" t="str">
        <f t="shared" si="203"/>
        <v/>
      </c>
      <c r="EB55" s="116" t="str">
        <f t="shared" si="204"/>
        <v/>
      </c>
      <c r="EC55" s="309" t="str">
        <f>IF(details!BQ55="","",details!BQ55)</f>
        <v/>
      </c>
      <c r="ED55" s="309" t="str">
        <f>IF(details!BR55="","",details!BR55)</f>
        <v/>
      </c>
      <c r="EE55" s="116" t="str">
        <f t="shared" si="205"/>
        <v/>
      </c>
      <c r="EF55" s="117" t="str">
        <f t="shared" si="83"/>
        <v/>
      </c>
      <c r="EG55" s="309" t="str">
        <f>IF(details!BS55="","",details!BS55)</f>
        <v/>
      </c>
      <c r="EH55" s="309" t="str">
        <f>IF(details!BT55="","",details!BT55)</f>
        <v/>
      </c>
      <c r="EI55" s="312" t="str">
        <f t="shared" si="206"/>
        <v/>
      </c>
      <c r="EJ55" s="114" t="str">
        <f t="shared" si="207"/>
        <v/>
      </c>
      <c r="EK55" s="118" t="str">
        <f t="shared" si="208"/>
        <v/>
      </c>
      <c r="EL55" s="313" t="str">
        <f t="shared" si="209"/>
        <v/>
      </c>
      <c r="EM55" s="119" t="str">
        <f t="shared" si="5"/>
        <v/>
      </c>
      <c r="EN55" s="119">
        <f t="shared" si="210"/>
        <v>0</v>
      </c>
      <c r="EO55" s="309" t="str">
        <f>IF(details!BU55="","",details!BU55)</f>
        <v/>
      </c>
      <c r="EP55" s="309" t="str">
        <f>IF(details!BV55="","",details!BV55)</f>
        <v/>
      </c>
      <c r="EQ55" s="309" t="str">
        <f>IF(details!BW55="","",details!BW55)</f>
        <v/>
      </c>
      <c r="ER55" s="309" t="str">
        <f>IF(details!BX55="","",details!BX55)</f>
        <v/>
      </c>
      <c r="ES55" s="309" t="str">
        <f>IF(details!BY55="","",details!BY55)</f>
        <v/>
      </c>
      <c r="ET55" s="313" t="str">
        <f t="shared" si="89"/>
        <v/>
      </c>
      <c r="EU55" s="313" t="str">
        <f t="shared" si="90"/>
        <v/>
      </c>
      <c r="EV55" s="313" t="str">
        <f t="shared" si="211"/>
        <v/>
      </c>
      <c r="EW55" s="119" t="str">
        <f t="shared" si="7"/>
        <v/>
      </c>
      <c r="EX55" s="119">
        <f t="shared" si="212"/>
        <v>0</v>
      </c>
      <c r="EY55" s="309" t="str">
        <f>IF(details!BZ55="","",details!BZ55)</f>
        <v/>
      </c>
      <c r="EZ55" s="309" t="str">
        <f>IF(details!CA55="","",details!CA55)</f>
        <v/>
      </c>
      <c r="FA55" s="309" t="str">
        <f>IF(details!CB55="","",details!CB55)</f>
        <v/>
      </c>
      <c r="FB55" s="309" t="str">
        <f>IF(details!CC55="","",details!CC55)</f>
        <v/>
      </c>
      <c r="FC55" s="309" t="str">
        <f>IF(details!CD55="","",details!CD55)</f>
        <v/>
      </c>
      <c r="FD55" s="313" t="str">
        <f t="shared" si="93"/>
        <v/>
      </c>
      <c r="FE55" s="313" t="str">
        <f t="shared" si="94"/>
        <v/>
      </c>
      <c r="FF55" s="313" t="str">
        <f t="shared" si="213"/>
        <v/>
      </c>
      <c r="FG55" s="119" t="str">
        <f t="shared" si="10"/>
        <v/>
      </c>
      <c r="FH55" s="119">
        <f t="shared" si="214"/>
        <v>0</v>
      </c>
      <c r="FI55" s="309" t="str">
        <f>IF(details!CE55="","",details!CE55)</f>
        <v/>
      </c>
      <c r="FJ55" s="309" t="str">
        <f>IF(details!CF55="","",details!CF55)</f>
        <v/>
      </c>
      <c r="FK55" s="309" t="str">
        <f>IF(details!CG55="","",details!CG55)</f>
        <v/>
      </c>
      <c r="FL55" s="309" t="str">
        <f>IF(details!CH55="","",details!CH55)</f>
        <v/>
      </c>
      <c r="FM55" s="309" t="str">
        <f>IF(details!CI55="","",details!CI55)</f>
        <v/>
      </c>
      <c r="FN55" s="313" t="str">
        <f t="shared" si="97"/>
        <v/>
      </c>
      <c r="FO55" s="313" t="str">
        <f t="shared" si="98"/>
        <v/>
      </c>
      <c r="FP55" s="313" t="str">
        <f t="shared" si="215"/>
        <v/>
      </c>
      <c r="FQ55" s="119" t="str">
        <f t="shared" si="13"/>
        <v/>
      </c>
      <c r="FR55" s="270">
        <f t="shared" si="216"/>
        <v>0</v>
      </c>
      <c r="FS55" s="277" t="str">
        <f t="shared" si="217"/>
        <v/>
      </c>
      <c r="FT55" s="306" t="str">
        <f t="shared" si="218"/>
        <v/>
      </c>
      <c r="FU55" s="306" t="str">
        <f t="shared" si="219"/>
        <v/>
      </c>
      <c r="FV55" s="306" t="str">
        <f t="shared" si="220"/>
        <v/>
      </c>
      <c r="FW55" s="306" t="str">
        <f t="shared" si="221"/>
        <v/>
      </c>
      <c r="FX55" s="306" t="str">
        <f t="shared" si="222"/>
        <v/>
      </c>
      <c r="FY55" s="306" t="str">
        <f t="shared" si="223"/>
        <v/>
      </c>
      <c r="FZ55" s="120" t="str">
        <f t="shared" si="224"/>
        <v/>
      </c>
      <c r="GA55" s="120" t="str">
        <f t="shared" si="225"/>
        <v/>
      </c>
      <c r="GB55" s="306" t="str">
        <f t="shared" si="110"/>
        <v/>
      </c>
      <c r="GC55" s="306" t="str">
        <f t="shared" si="226"/>
        <v/>
      </c>
      <c r="GD55" s="306" t="str">
        <f t="shared" si="227"/>
        <v/>
      </c>
      <c r="GE55" s="306" t="str">
        <f t="shared" si="228"/>
        <v/>
      </c>
      <c r="GF55" s="306" t="str">
        <f t="shared" si="229"/>
        <v/>
      </c>
      <c r="GG55" s="306" t="str">
        <f t="shared" si="230"/>
        <v/>
      </c>
      <c r="GH55" s="306" t="str">
        <f t="shared" si="231"/>
        <v/>
      </c>
      <c r="GI55" s="306" t="str">
        <f t="shared" si="232"/>
        <v/>
      </c>
      <c r="GJ55" s="306" t="str">
        <f t="shared" si="233"/>
        <v/>
      </c>
      <c r="GK55" s="306" t="str">
        <f t="shared" si="234"/>
        <v/>
      </c>
      <c r="GL55" s="306" t="str">
        <f t="shared" si="235"/>
        <v/>
      </c>
      <c r="GM55" s="306" t="str">
        <f t="shared" si="236"/>
        <v/>
      </c>
      <c r="GN55" s="306" t="str">
        <f t="shared" si="237"/>
        <v/>
      </c>
      <c r="GO55" s="306" t="str">
        <f t="shared" si="238"/>
        <v/>
      </c>
      <c r="GP55" s="306" t="str">
        <f t="shared" si="239"/>
        <v/>
      </c>
      <c r="GQ55" s="306" t="str">
        <f t="shared" si="240"/>
        <v/>
      </c>
      <c r="GR55" s="306" t="str">
        <f t="shared" si="241"/>
        <v/>
      </c>
      <c r="GS55" s="121" t="str">
        <f t="shared" si="242"/>
        <v/>
      </c>
      <c r="GT55" s="121" t="str">
        <f t="shared" si="243"/>
        <v/>
      </c>
      <c r="GU55" s="121" t="str">
        <f t="shared" si="244"/>
        <v/>
      </c>
      <c r="GV55" s="121" t="str">
        <f t="shared" si="245"/>
        <v/>
      </c>
      <c r="GW55" s="121" t="str">
        <f t="shared" si="246"/>
        <v/>
      </c>
      <c r="GX55" s="121" t="str">
        <f t="shared" si="247"/>
        <v/>
      </c>
      <c r="GY55" s="269">
        <f t="shared" si="248"/>
        <v>0</v>
      </c>
      <c r="GZ55" s="269">
        <f t="shared" si="249"/>
        <v>0</v>
      </c>
      <c r="HA55" s="269">
        <f t="shared" si="250"/>
        <v>32</v>
      </c>
      <c r="HB55" s="269">
        <f t="shared" si="251"/>
        <v>0</v>
      </c>
      <c r="HC55" s="310" t="str">
        <f t="shared" si="257"/>
        <v/>
      </c>
      <c r="HD55" s="278" t="str">
        <f t="shared" si="252"/>
        <v/>
      </c>
      <c r="HE55" s="278" t="str">
        <f t="shared" si="253"/>
        <v/>
      </c>
      <c r="HF55" s="279" t="str">
        <f t="shared" si="254"/>
        <v/>
      </c>
      <c r="HG55" s="297" t="str">
        <f t="shared" si="255"/>
        <v/>
      </c>
      <c r="HH55" s="298" t="str">
        <f t="shared" si="141"/>
        <v/>
      </c>
      <c r="HI55" s="114" t="str">
        <f t="shared" si="142"/>
        <v/>
      </c>
      <c r="HJ55" s="274" t="str">
        <f>details!EH55</f>
        <v/>
      </c>
      <c r="HK55" s="195" t="str">
        <f>details!EI55</f>
        <v/>
      </c>
      <c r="HL55" s="304" t="str">
        <f t="shared" si="256"/>
        <v/>
      </c>
      <c r="HM55" s="201" t="str">
        <f>IF(details!CJ55="","",details!CJ55)</f>
        <v/>
      </c>
    </row>
    <row r="56" spans="1:221" s="20" customFormat="1" ht="14.1" customHeight="1">
      <c r="A56" s="199">
        <f>IF(details!A56="","",details!A56)</f>
        <v>50</v>
      </c>
      <c r="B56" s="309" t="str">
        <f>IF(details!B56="","",details!B56)</f>
        <v/>
      </c>
      <c r="C56" s="309" t="str">
        <f>IF(details!C56="","",details!C56)</f>
        <v/>
      </c>
      <c r="D56" s="114" t="str">
        <f>IF(details!D56="","",details!D56)</f>
        <v/>
      </c>
      <c r="E56" s="114" t="str">
        <f>IF(details!E56="","",details!E56)</f>
        <v/>
      </c>
      <c r="F56" s="309" t="str">
        <f>IF(details!F56="","",details!F56)</f>
        <v/>
      </c>
      <c r="G56" s="509" t="str">
        <f>IF(details!G56="","",details!G56)</f>
        <v/>
      </c>
      <c r="H56" s="188" t="str">
        <f>IF(details!CK56="","",details!CK56)</f>
        <v/>
      </c>
      <c r="I56" s="115" t="str">
        <f>IF(details!I56="","",details!I56)</f>
        <v/>
      </c>
      <c r="J56" s="115" t="str">
        <f>IF(details!J56="","",details!J56)</f>
        <v/>
      </c>
      <c r="K56" s="115" t="str">
        <f>IF(details!K56="","",details!K56)</f>
        <v/>
      </c>
      <c r="L56" s="309" t="str">
        <f>IF(details!L56="","",details!L56)</f>
        <v/>
      </c>
      <c r="M56" s="309" t="str">
        <f>IF(details!M56="","",details!M56)</f>
        <v/>
      </c>
      <c r="N56" s="309" t="str">
        <f t="shared" si="151"/>
        <v/>
      </c>
      <c r="O56" s="309" t="str">
        <f>IF(details!N56="","",details!N56)</f>
        <v/>
      </c>
      <c r="P56" s="309" t="str">
        <f>IF(details!O56="","",details!O56)</f>
        <v/>
      </c>
      <c r="Q56" s="309" t="str">
        <f t="shared" si="152"/>
        <v/>
      </c>
      <c r="R56" s="309" t="str">
        <f>IF(details!P56="","",details!P56)</f>
        <v/>
      </c>
      <c r="S56" s="309" t="str">
        <f>IF(details!Q56="","",details!Q56)</f>
        <v/>
      </c>
      <c r="T56" s="309" t="str">
        <f t="shared" si="153"/>
        <v/>
      </c>
      <c r="U56" s="116" t="str">
        <f t="shared" si="154"/>
        <v/>
      </c>
      <c r="V56" s="309" t="str">
        <f>IF(details!R56="","",details!R56)</f>
        <v/>
      </c>
      <c r="W56" s="309" t="str">
        <f>IF(details!S56="","",details!S56)</f>
        <v/>
      </c>
      <c r="X56" s="116" t="str">
        <f t="shared" si="155"/>
        <v/>
      </c>
      <c r="Y56" s="117" t="str">
        <f t="shared" si="28"/>
        <v/>
      </c>
      <c r="Z56" s="309" t="str">
        <f>IF(details!T56="","",details!T56)</f>
        <v/>
      </c>
      <c r="AA56" s="309" t="str">
        <f>IF(details!U56="","",details!U56)</f>
        <v/>
      </c>
      <c r="AB56" s="312" t="str">
        <f t="shared" si="156"/>
        <v/>
      </c>
      <c r="AC56" s="114" t="str">
        <f t="shared" si="157"/>
        <v/>
      </c>
      <c r="AD56" s="118" t="str">
        <f t="shared" si="158"/>
        <v/>
      </c>
      <c r="AE56" s="313" t="str">
        <f t="shared" si="159"/>
        <v/>
      </c>
      <c r="AF56" s="119" t="str">
        <f t="shared" si="0"/>
        <v/>
      </c>
      <c r="AG56" s="119">
        <f t="shared" si="160"/>
        <v>0</v>
      </c>
      <c r="AH56" s="309" t="str">
        <f>IF(details!V56="","",details!V56)</f>
        <v/>
      </c>
      <c r="AI56" s="309" t="str">
        <f>IF(details!W56="","",details!W56)</f>
        <v/>
      </c>
      <c r="AJ56" s="309" t="str">
        <f t="shared" si="161"/>
        <v/>
      </c>
      <c r="AK56" s="309" t="str">
        <f>IF(details!X56="","",details!X56)</f>
        <v/>
      </c>
      <c r="AL56" s="309" t="str">
        <f>IF(details!Y56="","",details!Y56)</f>
        <v/>
      </c>
      <c r="AM56" s="309" t="str">
        <f t="shared" si="162"/>
        <v/>
      </c>
      <c r="AN56" s="309" t="str">
        <f>IF(details!Z56="","",details!Z56)</f>
        <v/>
      </c>
      <c r="AO56" s="309" t="str">
        <f>IF(details!AA56="","",details!AA56)</f>
        <v/>
      </c>
      <c r="AP56" s="309" t="str">
        <f t="shared" si="163"/>
        <v/>
      </c>
      <c r="AQ56" s="116" t="str">
        <f t="shared" si="164"/>
        <v/>
      </c>
      <c r="AR56" s="309" t="str">
        <f>IF(details!AB56="","",details!AB56)</f>
        <v/>
      </c>
      <c r="AS56" s="309" t="str">
        <f>IF(details!AC56="","",details!AC56)</f>
        <v/>
      </c>
      <c r="AT56" s="116" t="str">
        <f t="shared" si="165"/>
        <v/>
      </c>
      <c r="AU56" s="117" t="str">
        <f t="shared" si="39"/>
        <v/>
      </c>
      <c r="AV56" s="309" t="str">
        <f>IF(details!AD56="","",details!AD56)</f>
        <v/>
      </c>
      <c r="AW56" s="309" t="str">
        <f>IF(details!AE56="","",details!AE56)</f>
        <v/>
      </c>
      <c r="AX56" s="312" t="str">
        <f t="shared" si="166"/>
        <v/>
      </c>
      <c r="AY56" s="114" t="str">
        <f t="shared" si="167"/>
        <v/>
      </c>
      <c r="AZ56" s="118" t="str">
        <f t="shared" si="168"/>
        <v/>
      </c>
      <c r="BA56" s="313" t="str">
        <f t="shared" si="169"/>
        <v/>
      </c>
      <c r="BB56" s="119" t="str">
        <f t="shared" si="1"/>
        <v/>
      </c>
      <c r="BC56" s="119">
        <f t="shared" si="170"/>
        <v>0</v>
      </c>
      <c r="BD56" s="101" t="str">
        <f>IF(D56="","",details!AF56)</f>
        <v/>
      </c>
      <c r="BE56" s="309" t="str">
        <f>IF(details!AG56="","",details!AG56)</f>
        <v/>
      </c>
      <c r="BF56" s="309" t="str">
        <f>IF(details!AH56="","",details!AH56)</f>
        <v/>
      </c>
      <c r="BG56" s="309" t="str">
        <f t="shared" si="171"/>
        <v/>
      </c>
      <c r="BH56" s="309" t="str">
        <f>IF(details!AI56="","",details!AI56)</f>
        <v/>
      </c>
      <c r="BI56" s="309" t="str">
        <f>IF(details!AJ56="","",details!AJ56)</f>
        <v/>
      </c>
      <c r="BJ56" s="309" t="str">
        <f t="shared" si="172"/>
        <v/>
      </c>
      <c r="BK56" s="309" t="str">
        <f>IF(details!AK56="","",details!AK56)</f>
        <v/>
      </c>
      <c r="BL56" s="309" t="str">
        <f>IF(details!AL56="","",details!AL56)</f>
        <v/>
      </c>
      <c r="BM56" s="309" t="str">
        <f t="shared" si="173"/>
        <v/>
      </c>
      <c r="BN56" s="116" t="str">
        <f t="shared" si="174"/>
        <v/>
      </c>
      <c r="BO56" s="309" t="str">
        <f>IF(details!AM56="","",details!AM56)</f>
        <v/>
      </c>
      <c r="BP56" s="309" t="str">
        <f>IF(details!AN56="","",details!AN56)</f>
        <v/>
      </c>
      <c r="BQ56" s="116" t="str">
        <f t="shared" si="175"/>
        <v/>
      </c>
      <c r="BR56" s="117" t="str">
        <f t="shared" si="50"/>
        <v/>
      </c>
      <c r="BS56" s="309" t="str">
        <f>IF(details!AO56="","",details!AO56)</f>
        <v/>
      </c>
      <c r="BT56" s="309" t="str">
        <f>IF(details!AP56="","",details!AP56)</f>
        <v/>
      </c>
      <c r="BU56" s="312" t="str">
        <f t="shared" si="176"/>
        <v/>
      </c>
      <c r="BV56" s="114" t="str">
        <f t="shared" si="177"/>
        <v/>
      </c>
      <c r="BW56" s="118" t="str">
        <f t="shared" si="178"/>
        <v/>
      </c>
      <c r="BX56" s="313" t="str">
        <f t="shared" si="179"/>
        <v/>
      </c>
      <c r="BY56" s="119" t="str">
        <f t="shared" si="2"/>
        <v/>
      </c>
      <c r="BZ56" s="119">
        <f t="shared" si="180"/>
        <v>0</v>
      </c>
      <c r="CA56" s="309" t="str">
        <f>IF(details!AQ56="","",details!AQ56)</f>
        <v/>
      </c>
      <c r="CB56" s="309" t="str">
        <f>IF(details!AR56="","",details!AR56)</f>
        <v/>
      </c>
      <c r="CC56" s="309" t="str">
        <f t="shared" si="181"/>
        <v/>
      </c>
      <c r="CD56" s="309" t="str">
        <f>IF(details!AS56="","",details!AS56)</f>
        <v/>
      </c>
      <c r="CE56" s="309" t="str">
        <f>IF(details!AT56="","",details!AT56)</f>
        <v/>
      </c>
      <c r="CF56" s="309" t="str">
        <f t="shared" si="182"/>
        <v/>
      </c>
      <c r="CG56" s="309" t="str">
        <f>IF(details!AU56="","",details!AU56)</f>
        <v/>
      </c>
      <c r="CH56" s="309" t="str">
        <f>IF(details!AV56="","",details!AV56)</f>
        <v/>
      </c>
      <c r="CI56" s="309" t="str">
        <f t="shared" si="183"/>
        <v/>
      </c>
      <c r="CJ56" s="116" t="str">
        <f t="shared" si="184"/>
        <v/>
      </c>
      <c r="CK56" s="309" t="str">
        <f>IF(details!AW56="","",details!AW56)</f>
        <v/>
      </c>
      <c r="CL56" s="309" t="str">
        <f>IF(details!AX56="","",details!AX56)</f>
        <v/>
      </c>
      <c r="CM56" s="116" t="str">
        <f t="shared" si="185"/>
        <v/>
      </c>
      <c r="CN56" s="117" t="str">
        <f t="shared" si="61"/>
        <v/>
      </c>
      <c r="CO56" s="309" t="str">
        <f>IF(details!AY56="","",details!AY56)</f>
        <v/>
      </c>
      <c r="CP56" s="309" t="str">
        <f>IF(details!AZ56="","",details!AZ56)</f>
        <v/>
      </c>
      <c r="CQ56" s="312" t="str">
        <f t="shared" si="186"/>
        <v/>
      </c>
      <c r="CR56" s="114" t="str">
        <f t="shared" si="187"/>
        <v/>
      </c>
      <c r="CS56" s="118" t="str">
        <f t="shared" si="188"/>
        <v/>
      </c>
      <c r="CT56" s="313" t="str">
        <f t="shared" si="189"/>
        <v/>
      </c>
      <c r="CU56" s="119" t="str">
        <f t="shared" si="3"/>
        <v/>
      </c>
      <c r="CV56" s="119">
        <f t="shared" si="190"/>
        <v>0</v>
      </c>
      <c r="CW56" s="309" t="str">
        <f>IF(details!BA56="","",details!BA56)</f>
        <v/>
      </c>
      <c r="CX56" s="309" t="str">
        <f>IF(details!BB56="","",details!BB56)</f>
        <v/>
      </c>
      <c r="CY56" s="309" t="str">
        <f t="shared" si="191"/>
        <v/>
      </c>
      <c r="CZ56" s="309" t="str">
        <f>IF(details!BC56="","",details!BC56)</f>
        <v/>
      </c>
      <c r="DA56" s="309" t="str">
        <f>IF(details!BD56="","",details!BD56)</f>
        <v/>
      </c>
      <c r="DB56" s="309" t="str">
        <f t="shared" si="192"/>
        <v/>
      </c>
      <c r="DC56" s="309" t="str">
        <f>IF(details!BE56="","",details!BE56)</f>
        <v/>
      </c>
      <c r="DD56" s="309" t="str">
        <f>IF(details!BF56="","",details!BF56)</f>
        <v/>
      </c>
      <c r="DE56" s="309" t="str">
        <f t="shared" si="193"/>
        <v/>
      </c>
      <c r="DF56" s="116" t="str">
        <f t="shared" si="194"/>
        <v/>
      </c>
      <c r="DG56" s="309" t="str">
        <f>IF(details!BG56="","",details!BG56)</f>
        <v/>
      </c>
      <c r="DH56" s="309" t="str">
        <f>IF(details!BH56="","",details!BH56)</f>
        <v/>
      </c>
      <c r="DI56" s="116" t="str">
        <f t="shared" si="195"/>
        <v/>
      </c>
      <c r="DJ56" s="117" t="str">
        <f t="shared" si="72"/>
        <v/>
      </c>
      <c r="DK56" s="309" t="str">
        <f>IF(details!BI56="","",details!BI56)</f>
        <v/>
      </c>
      <c r="DL56" s="309" t="str">
        <f>IF(details!BJ56="","",details!BJ56)</f>
        <v/>
      </c>
      <c r="DM56" s="312" t="str">
        <f t="shared" si="196"/>
        <v/>
      </c>
      <c r="DN56" s="114" t="str">
        <f t="shared" si="197"/>
        <v/>
      </c>
      <c r="DO56" s="118" t="str">
        <f t="shared" si="198"/>
        <v/>
      </c>
      <c r="DP56" s="313" t="str">
        <f t="shared" si="199"/>
        <v/>
      </c>
      <c r="DQ56" s="119" t="str">
        <f t="shared" si="4"/>
        <v/>
      </c>
      <c r="DR56" s="119">
        <f t="shared" si="200"/>
        <v>0</v>
      </c>
      <c r="DS56" s="309" t="str">
        <f>IF(details!BK56="","",details!BK56)</f>
        <v/>
      </c>
      <c r="DT56" s="309" t="str">
        <f>IF(details!BL56="","",details!BL56)</f>
        <v/>
      </c>
      <c r="DU56" s="309" t="str">
        <f t="shared" si="201"/>
        <v/>
      </c>
      <c r="DV56" s="309" t="str">
        <f>IF(details!BM56="","",details!BM56)</f>
        <v/>
      </c>
      <c r="DW56" s="309" t="str">
        <f>IF(details!BN56="","",details!BN56)</f>
        <v/>
      </c>
      <c r="DX56" s="309" t="str">
        <f t="shared" si="202"/>
        <v/>
      </c>
      <c r="DY56" s="309" t="str">
        <f>IF(details!BO56="","",details!BO56)</f>
        <v/>
      </c>
      <c r="DZ56" s="309" t="str">
        <f>IF(details!BP56="","",details!BP56)</f>
        <v/>
      </c>
      <c r="EA56" s="309" t="str">
        <f t="shared" si="203"/>
        <v/>
      </c>
      <c r="EB56" s="116" t="str">
        <f t="shared" si="204"/>
        <v/>
      </c>
      <c r="EC56" s="309" t="str">
        <f>IF(details!BQ56="","",details!BQ56)</f>
        <v/>
      </c>
      <c r="ED56" s="309" t="str">
        <f>IF(details!BR56="","",details!BR56)</f>
        <v/>
      </c>
      <c r="EE56" s="116" t="str">
        <f t="shared" si="205"/>
        <v/>
      </c>
      <c r="EF56" s="117" t="str">
        <f t="shared" si="83"/>
        <v/>
      </c>
      <c r="EG56" s="309" t="str">
        <f>IF(details!BS56="","",details!BS56)</f>
        <v/>
      </c>
      <c r="EH56" s="309" t="str">
        <f>IF(details!BT56="","",details!BT56)</f>
        <v/>
      </c>
      <c r="EI56" s="312" t="str">
        <f t="shared" si="206"/>
        <v/>
      </c>
      <c r="EJ56" s="114" t="str">
        <f t="shared" si="207"/>
        <v/>
      </c>
      <c r="EK56" s="118" t="str">
        <f t="shared" si="208"/>
        <v/>
      </c>
      <c r="EL56" s="313" t="str">
        <f t="shared" si="209"/>
        <v/>
      </c>
      <c r="EM56" s="119" t="str">
        <f t="shared" si="5"/>
        <v/>
      </c>
      <c r="EN56" s="119">
        <f t="shared" si="210"/>
        <v>0</v>
      </c>
      <c r="EO56" s="309" t="str">
        <f>IF(details!BU56="","",details!BU56)</f>
        <v/>
      </c>
      <c r="EP56" s="309" t="str">
        <f>IF(details!BV56="","",details!BV56)</f>
        <v/>
      </c>
      <c r="EQ56" s="309" t="str">
        <f>IF(details!BW56="","",details!BW56)</f>
        <v/>
      </c>
      <c r="ER56" s="309" t="str">
        <f>IF(details!BX56="","",details!BX56)</f>
        <v/>
      </c>
      <c r="ES56" s="309" t="str">
        <f>IF(details!BY56="","",details!BY56)</f>
        <v/>
      </c>
      <c r="ET56" s="313" t="str">
        <f t="shared" si="89"/>
        <v/>
      </c>
      <c r="EU56" s="313" t="str">
        <f t="shared" si="90"/>
        <v/>
      </c>
      <c r="EV56" s="313" t="str">
        <f t="shared" si="211"/>
        <v/>
      </c>
      <c r="EW56" s="119" t="str">
        <f t="shared" si="7"/>
        <v/>
      </c>
      <c r="EX56" s="119">
        <f t="shared" si="212"/>
        <v>0</v>
      </c>
      <c r="EY56" s="309" t="str">
        <f>IF(details!BZ56="","",details!BZ56)</f>
        <v/>
      </c>
      <c r="EZ56" s="309" t="str">
        <f>IF(details!CA56="","",details!CA56)</f>
        <v/>
      </c>
      <c r="FA56" s="309" t="str">
        <f>IF(details!CB56="","",details!CB56)</f>
        <v/>
      </c>
      <c r="FB56" s="309" t="str">
        <f>IF(details!CC56="","",details!CC56)</f>
        <v/>
      </c>
      <c r="FC56" s="309" t="str">
        <f>IF(details!CD56="","",details!CD56)</f>
        <v/>
      </c>
      <c r="FD56" s="313" t="str">
        <f t="shared" si="93"/>
        <v/>
      </c>
      <c r="FE56" s="313" t="str">
        <f t="shared" si="94"/>
        <v/>
      </c>
      <c r="FF56" s="313" t="str">
        <f t="shared" si="213"/>
        <v/>
      </c>
      <c r="FG56" s="119" t="str">
        <f t="shared" si="10"/>
        <v/>
      </c>
      <c r="FH56" s="119">
        <f t="shared" si="214"/>
        <v>0</v>
      </c>
      <c r="FI56" s="309" t="str">
        <f>IF(details!CE56="","",details!CE56)</f>
        <v/>
      </c>
      <c r="FJ56" s="309" t="str">
        <f>IF(details!CF56="","",details!CF56)</f>
        <v/>
      </c>
      <c r="FK56" s="309" t="str">
        <f>IF(details!CG56="","",details!CG56)</f>
        <v/>
      </c>
      <c r="FL56" s="309" t="str">
        <f>IF(details!CH56="","",details!CH56)</f>
        <v/>
      </c>
      <c r="FM56" s="309" t="str">
        <f>IF(details!CI56="","",details!CI56)</f>
        <v/>
      </c>
      <c r="FN56" s="313" t="str">
        <f t="shared" si="97"/>
        <v/>
      </c>
      <c r="FO56" s="313" t="str">
        <f t="shared" si="98"/>
        <v/>
      </c>
      <c r="FP56" s="313" t="str">
        <f t="shared" si="215"/>
        <v/>
      </c>
      <c r="FQ56" s="119" t="str">
        <f t="shared" si="13"/>
        <v/>
      </c>
      <c r="FR56" s="270">
        <f t="shared" si="216"/>
        <v>0</v>
      </c>
      <c r="FS56" s="277" t="str">
        <f t="shared" si="217"/>
        <v/>
      </c>
      <c r="FT56" s="306" t="str">
        <f t="shared" si="218"/>
        <v/>
      </c>
      <c r="FU56" s="306" t="str">
        <f t="shared" si="219"/>
        <v/>
      </c>
      <c r="FV56" s="306" t="str">
        <f t="shared" si="220"/>
        <v/>
      </c>
      <c r="FW56" s="306" t="str">
        <f t="shared" si="221"/>
        <v/>
      </c>
      <c r="FX56" s="306" t="str">
        <f t="shared" si="222"/>
        <v/>
      </c>
      <c r="FY56" s="306" t="str">
        <f t="shared" si="223"/>
        <v/>
      </c>
      <c r="FZ56" s="120" t="str">
        <f t="shared" si="224"/>
        <v/>
      </c>
      <c r="GA56" s="120" t="str">
        <f t="shared" si="225"/>
        <v/>
      </c>
      <c r="GB56" s="306" t="str">
        <f t="shared" si="110"/>
        <v/>
      </c>
      <c r="GC56" s="306" t="str">
        <f t="shared" si="226"/>
        <v/>
      </c>
      <c r="GD56" s="306" t="str">
        <f t="shared" si="227"/>
        <v/>
      </c>
      <c r="GE56" s="306" t="str">
        <f t="shared" si="228"/>
        <v/>
      </c>
      <c r="GF56" s="306" t="str">
        <f t="shared" si="229"/>
        <v/>
      </c>
      <c r="GG56" s="306" t="str">
        <f t="shared" si="230"/>
        <v/>
      </c>
      <c r="GH56" s="306" t="str">
        <f t="shared" si="231"/>
        <v/>
      </c>
      <c r="GI56" s="306" t="str">
        <f t="shared" si="232"/>
        <v/>
      </c>
      <c r="GJ56" s="306" t="str">
        <f t="shared" si="233"/>
        <v/>
      </c>
      <c r="GK56" s="306" t="str">
        <f t="shared" si="234"/>
        <v/>
      </c>
      <c r="GL56" s="306" t="str">
        <f t="shared" si="235"/>
        <v/>
      </c>
      <c r="GM56" s="306" t="str">
        <f t="shared" si="236"/>
        <v/>
      </c>
      <c r="GN56" s="306" t="str">
        <f t="shared" si="237"/>
        <v/>
      </c>
      <c r="GO56" s="306" t="str">
        <f t="shared" si="238"/>
        <v/>
      </c>
      <c r="GP56" s="306" t="str">
        <f t="shared" si="239"/>
        <v/>
      </c>
      <c r="GQ56" s="306" t="str">
        <f t="shared" si="240"/>
        <v/>
      </c>
      <c r="GR56" s="306" t="str">
        <f t="shared" si="241"/>
        <v/>
      </c>
      <c r="GS56" s="121" t="str">
        <f t="shared" si="242"/>
        <v/>
      </c>
      <c r="GT56" s="121" t="str">
        <f t="shared" si="243"/>
        <v/>
      </c>
      <c r="GU56" s="121" t="str">
        <f t="shared" si="244"/>
        <v/>
      </c>
      <c r="GV56" s="121" t="str">
        <f t="shared" si="245"/>
        <v/>
      </c>
      <c r="GW56" s="121" t="str">
        <f t="shared" si="246"/>
        <v/>
      </c>
      <c r="GX56" s="121" t="str">
        <f t="shared" si="247"/>
        <v/>
      </c>
      <c r="GY56" s="269">
        <f t="shared" si="248"/>
        <v>0</v>
      </c>
      <c r="GZ56" s="269">
        <f t="shared" si="249"/>
        <v>0</v>
      </c>
      <c r="HA56" s="269">
        <f t="shared" si="250"/>
        <v>32</v>
      </c>
      <c r="HB56" s="269">
        <f t="shared" si="251"/>
        <v>0</v>
      </c>
      <c r="HC56" s="310" t="str">
        <f t="shared" si="257"/>
        <v/>
      </c>
      <c r="HD56" s="278" t="str">
        <f t="shared" si="252"/>
        <v/>
      </c>
      <c r="HE56" s="278" t="str">
        <f t="shared" si="253"/>
        <v/>
      </c>
      <c r="HF56" s="279" t="str">
        <f t="shared" si="254"/>
        <v/>
      </c>
      <c r="HG56" s="297" t="str">
        <f t="shared" si="255"/>
        <v/>
      </c>
      <c r="HH56" s="298" t="str">
        <f t="shared" si="141"/>
        <v/>
      </c>
      <c r="HI56" s="114" t="str">
        <f t="shared" si="142"/>
        <v/>
      </c>
      <c r="HJ56" s="274" t="str">
        <f>details!EH56</f>
        <v/>
      </c>
      <c r="HK56" s="195" t="str">
        <f>details!EI56</f>
        <v/>
      </c>
      <c r="HL56" s="304" t="str">
        <f t="shared" si="256"/>
        <v/>
      </c>
      <c r="HM56" s="201" t="str">
        <f>IF(details!CJ56="","",details!CJ56)</f>
        <v/>
      </c>
    </row>
    <row r="57" spans="1:221" s="20" customFormat="1" ht="14.1" customHeight="1">
      <c r="A57" s="199">
        <f>IF(details!A57="","",details!A57)</f>
        <v>51</v>
      </c>
      <c r="B57" s="309" t="str">
        <f>IF(details!B57="","",details!B57)</f>
        <v/>
      </c>
      <c r="C57" s="309" t="str">
        <f>IF(details!C57="","",details!C57)</f>
        <v/>
      </c>
      <c r="D57" s="114" t="str">
        <f>IF(details!D57="","",details!D57)</f>
        <v/>
      </c>
      <c r="E57" s="114" t="str">
        <f>IF(details!E57="","",details!E57)</f>
        <v/>
      </c>
      <c r="F57" s="309" t="str">
        <f>IF(details!F57="","",details!F57)</f>
        <v/>
      </c>
      <c r="G57" s="509" t="str">
        <f>IF(details!G57="","",details!G57)</f>
        <v/>
      </c>
      <c r="H57" s="188" t="str">
        <f>IF(details!CK57="","",details!CK57)</f>
        <v/>
      </c>
      <c r="I57" s="115" t="str">
        <f>IF(details!I57="","",details!I57)</f>
        <v/>
      </c>
      <c r="J57" s="115" t="str">
        <f>IF(details!J57="","",details!J57)</f>
        <v/>
      </c>
      <c r="K57" s="115" t="str">
        <f>IF(details!K57="","",details!K57)</f>
        <v/>
      </c>
      <c r="L57" s="309" t="str">
        <f>IF(details!L57="","",details!L57)</f>
        <v/>
      </c>
      <c r="M57" s="309" t="str">
        <f>IF(details!M57="","",details!M57)</f>
        <v/>
      </c>
      <c r="N57" s="309" t="str">
        <f t="shared" si="151"/>
        <v/>
      </c>
      <c r="O57" s="309" t="str">
        <f>IF(details!N57="","",details!N57)</f>
        <v/>
      </c>
      <c r="P57" s="309" t="str">
        <f>IF(details!O57="","",details!O57)</f>
        <v/>
      </c>
      <c r="Q57" s="309" t="str">
        <f t="shared" si="152"/>
        <v/>
      </c>
      <c r="R57" s="309" t="str">
        <f>IF(details!P57="","",details!P57)</f>
        <v/>
      </c>
      <c r="S57" s="309" t="str">
        <f>IF(details!Q57="","",details!Q57)</f>
        <v/>
      </c>
      <c r="T57" s="309" t="str">
        <f t="shared" si="153"/>
        <v/>
      </c>
      <c r="U57" s="116" t="str">
        <f t="shared" si="154"/>
        <v/>
      </c>
      <c r="V57" s="309" t="str">
        <f>IF(details!R57="","",details!R57)</f>
        <v/>
      </c>
      <c r="W57" s="309" t="str">
        <f>IF(details!S57="","",details!S57)</f>
        <v/>
      </c>
      <c r="X57" s="116" t="str">
        <f t="shared" si="155"/>
        <v/>
      </c>
      <c r="Y57" s="117" t="str">
        <f t="shared" si="28"/>
        <v/>
      </c>
      <c r="Z57" s="309" t="str">
        <f>IF(details!T57="","",details!T57)</f>
        <v/>
      </c>
      <c r="AA57" s="309" t="str">
        <f>IF(details!U57="","",details!U57)</f>
        <v/>
      </c>
      <c r="AB57" s="312" t="str">
        <f t="shared" si="156"/>
        <v/>
      </c>
      <c r="AC57" s="114" t="str">
        <f t="shared" si="157"/>
        <v/>
      </c>
      <c r="AD57" s="118" t="str">
        <f t="shared" si="158"/>
        <v/>
      </c>
      <c r="AE57" s="313" t="str">
        <f t="shared" si="159"/>
        <v/>
      </c>
      <c r="AF57" s="119" t="str">
        <f t="shared" si="0"/>
        <v/>
      </c>
      <c r="AG57" s="119">
        <f t="shared" si="160"/>
        <v>0</v>
      </c>
      <c r="AH57" s="309" t="str">
        <f>IF(details!V57="","",details!V57)</f>
        <v/>
      </c>
      <c r="AI57" s="309" t="str">
        <f>IF(details!W57="","",details!W57)</f>
        <v/>
      </c>
      <c r="AJ57" s="309" t="str">
        <f t="shared" si="161"/>
        <v/>
      </c>
      <c r="AK57" s="309" t="str">
        <f>IF(details!X57="","",details!X57)</f>
        <v/>
      </c>
      <c r="AL57" s="309" t="str">
        <f>IF(details!Y57="","",details!Y57)</f>
        <v/>
      </c>
      <c r="AM57" s="309" t="str">
        <f t="shared" si="162"/>
        <v/>
      </c>
      <c r="AN57" s="309" t="str">
        <f>IF(details!Z57="","",details!Z57)</f>
        <v/>
      </c>
      <c r="AO57" s="309" t="str">
        <f>IF(details!AA57="","",details!AA57)</f>
        <v/>
      </c>
      <c r="AP57" s="309" t="str">
        <f t="shared" si="163"/>
        <v/>
      </c>
      <c r="AQ57" s="116" t="str">
        <f t="shared" si="164"/>
        <v/>
      </c>
      <c r="AR57" s="309" t="str">
        <f>IF(details!AB57="","",details!AB57)</f>
        <v/>
      </c>
      <c r="AS57" s="309" t="str">
        <f>IF(details!AC57="","",details!AC57)</f>
        <v/>
      </c>
      <c r="AT57" s="116" t="str">
        <f t="shared" si="165"/>
        <v/>
      </c>
      <c r="AU57" s="117" t="str">
        <f t="shared" si="39"/>
        <v/>
      </c>
      <c r="AV57" s="309" t="str">
        <f>IF(details!AD57="","",details!AD57)</f>
        <v/>
      </c>
      <c r="AW57" s="309" t="str">
        <f>IF(details!AE57="","",details!AE57)</f>
        <v/>
      </c>
      <c r="AX57" s="312" t="str">
        <f t="shared" si="166"/>
        <v/>
      </c>
      <c r="AY57" s="114" t="str">
        <f t="shared" si="167"/>
        <v/>
      </c>
      <c r="AZ57" s="118" t="str">
        <f t="shared" si="168"/>
        <v/>
      </c>
      <c r="BA57" s="313" t="str">
        <f t="shared" si="169"/>
        <v/>
      </c>
      <c r="BB57" s="119" t="str">
        <f t="shared" si="1"/>
        <v/>
      </c>
      <c r="BC57" s="119">
        <f t="shared" si="170"/>
        <v>0</v>
      </c>
      <c r="BD57" s="101" t="str">
        <f>IF(D57="","",details!AF57)</f>
        <v/>
      </c>
      <c r="BE57" s="309" t="str">
        <f>IF(details!AG57="","",details!AG57)</f>
        <v/>
      </c>
      <c r="BF57" s="309" t="str">
        <f>IF(details!AH57="","",details!AH57)</f>
        <v/>
      </c>
      <c r="BG57" s="309" t="str">
        <f t="shared" si="171"/>
        <v/>
      </c>
      <c r="BH57" s="309" t="str">
        <f>IF(details!AI57="","",details!AI57)</f>
        <v/>
      </c>
      <c r="BI57" s="309" t="str">
        <f>IF(details!AJ57="","",details!AJ57)</f>
        <v/>
      </c>
      <c r="BJ57" s="309" t="str">
        <f t="shared" si="172"/>
        <v/>
      </c>
      <c r="BK57" s="309" t="str">
        <f>IF(details!AK57="","",details!AK57)</f>
        <v/>
      </c>
      <c r="BL57" s="309" t="str">
        <f>IF(details!AL57="","",details!AL57)</f>
        <v/>
      </c>
      <c r="BM57" s="309" t="str">
        <f t="shared" si="173"/>
        <v/>
      </c>
      <c r="BN57" s="116" t="str">
        <f t="shared" si="174"/>
        <v/>
      </c>
      <c r="BO57" s="309" t="str">
        <f>IF(details!AM57="","",details!AM57)</f>
        <v/>
      </c>
      <c r="BP57" s="309" t="str">
        <f>IF(details!AN57="","",details!AN57)</f>
        <v/>
      </c>
      <c r="BQ57" s="116" t="str">
        <f t="shared" si="175"/>
        <v/>
      </c>
      <c r="BR57" s="117" t="str">
        <f t="shared" si="50"/>
        <v/>
      </c>
      <c r="BS57" s="309" t="str">
        <f>IF(details!AO57="","",details!AO57)</f>
        <v/>
      </c>
      <c r="BT57" s="309" t="str">
        <f>IF(details!AP57="","",details!AP57)</f>
        <v/>
      </c>
      <c r="BU57" s="312" t="str">
        <f t="shared" si="176"/>
        <v/>
      </c>
      <c r="BV57" s="114" t="str">
        <f t="shared" si="177"/>
        <v/>
      </c>
      <c r="BW57" s="118" t="str">
        <f t="shared" si="178"/>
        <v/>
      </c>
      <c r="BX57" s="313" t="str">
        <f t="shared" si="179"/>
        <v/>
      </c>
      <c r="BY57" s="119" t="str">
        <f t="shared" si="2"/>
        <v/>
      </c>
      <c r="BZ57" s="119">
        <f t="shared" si="180"/>
        <v>0</v>
      </c>
      <c r="CA57" s="309" t="str">
        <f>IF(details!AQ57="","",details!AQ57)</f>
        <v/>
      </c>
      <c r="CB57" s="309" t="str">
        <f>IF(details!AR57="","",details!AR57)</f>
        <v/>
      </c>
      <c r="CC57" s="309" t="str">
        <f t="shared" si="181"/>
        <v/>
      </c>
      <c r="CD57" s="309" t="str">
        <f>IF(details!AS57="","",details!AS57)</f>
        <v/>
      </c>
      <c r="CE57" s="309" t="str">
        <f>IF(details!AT57="","",details!AT57)</f>
        <v/>
      </c>
      <c r="CF57" s="309" t="str">
        <f t="shared" si="182"/>
        <v/>
      </c>
      <c r="CG57" s="309" t="str">
        <f>IF(details!AU57="","",details!AU57)</f>
        <v/>
      </c>
      <c r="CH57" s="309" t="str">
        <f>IF(details!AV57="","",details!AV57)</f>
        <v/>
      </c>
      <c r="CI57" s="309" t="str">
        <f t="shared" si="183"/>
        <v/>
      </c>
      <c r="CJ57" s="116" t="str">
        <f t="shared" si="184"/>
        <v/>
      </c>
      <c r="CK57" s="309" t="str">
        <f>IF(details!AW57="","",details!AW57)</f>
        <v/>
      </c>
      <c r="CL57" s="309" t="str">
        <f>IF(details!AX57="","",details!AX57)</f>
        <v/>
      </c>
      <c r="CM57" s="116" t="str">
        <f t="shared" si="185"/>
        <v/>
      </c>
      <c r="CN57" s="117" t="str">
        <f t="shared" si="61"/>
        <v/>
      </c>
      <c r="CO57" s="309" t="str">
        <f>IF(details!AY57="","",details!AY57)</f>
        <v/>
      </c>
      <c r="CP57" s="309" t="str">
        <f>IF(details!AZ57="","",details!AZ57)</f>
        <v/>
      </c>
      <c r="CQ57" s="312" t="str">
        <f t="shared" si="186"/>
        <v/>
      </c>
      <c r="CR57" s="114" t="str">
        <f t="shared" si="187"/>
        <v/>
      </c>
      <c r="CS57" s="118" t="str">
        <f t="shared" si="188"/>
        <v/>
      </c>
      <c r="CT57" s="313" t="str">
        <f t="shared" si="189"/>
        <v/>
      </c>
      <c r="CU57" s="119" t="str">
        <f t="shared" si="3"/>
        <v/>
      </c>
      <c r="CV57" s="119">
        <f t="shared" si="190"/>
        <v>0</v>
      </c>
      <c r="CW57" s="309" t="str">
        <f>IF(details!BA57="","",details!BA57)</f>
        <v/>
      </c>
      <c r="CX57" s="309" t="str">
        <f>IF(details!BB57="","",details!BB57)</f>
        <v/>
      </c>
      <c r="CY57" s="309" t="str">
        <f t="shared" si="191"/>
        <v/>
      </c>
      <c r="CZ57" s="309" t="str">
        <f>IF(details!BC57="","",details!BC57)</f>
        <v/>
      </c>
      <c r="DA57" s="309" t="str">
        <f>IF(details!BD57="","",details!BD57)</f>
        <v/>
      </c>
      <c r="DB57" s="309" t="str">
        <f t="shared" si="192"/>
        <v/>
      </c>
      <c r="DC57" s="309" t="str">
        <f>IF(details!BE57="","",details!BE57)</f>
        <v/>
      </c>
      <c r="DD57" s="309" t="str">
        <f>IF(details!BF57="","",details!BF57)</f>
        <v/>
      </c>
      <c r="DE57" s="309" t="str">
        <f t="shared" si="193"/>
        <v/>
      </c>
      <c r="DF57" s="116" t="str">
        <f t="shared" si="194"/>
        <v/>
      </c>
      <c r="DG57" s="309" t="str">
        <f>IF(details!BG57="","",details!BG57)</f>
        <v/>
      </c>
      <c r="DH57" s="309" t="str">
        <f>IF(details!BH57="","",details!BH57)</f>
        <v/>
      </c>
      <c r="DI57" s="116" t="str">
        <f t="shared" si="195"/>
        <v/>
      </c>
      <c r="DJ57" s="117" t="str">
        <f t="shared" si="72"/>
        <v/>
      </c>
      <c r="DK57" s="309" t="str">
        <f>IF(details!BI57="","",details!BI57)</f>
        <v/>
      </c>
      <c r="DL57" s="309" t="str">
        <f>IF(details!BJ57="","",details!BJ57)</f>
        <v/>
      </c>
      <c r="DM57" s="312" t="str">
        <f t="shared" si="196"/>
        <v/>
      </c>
      <c r="DN57" s="114" t="str">
        <f t="shared" si="197"/>
        <v/>
      </c>
      <c r="DO57" s="118" t="str">
        <f t="shared" si="198"/>
        <v/>
      </c>
      <c r="DP57" s="313" t="str">
        <f t="shared" si="199"/>
        <v/>
      </c>
      <c r="DQ57" s="119" t="str">
        <f t="shared" si="4"/>
        <v/>
      </c>
      <c r="DR57" s="119">
        <f t="shared" si="200"/>
        <v>0</v>
      </c>
      <c r="DS57" s="309" t="str">
        <f>IF(details!BK57="","",details!BK57)</f>
        <v/>
      </c>
      <c r="DT57" s="309" t="str">
        <f>IF(details!BL57="","",details!BL57)</f>
        <v/>
      </c>
      <c r="DU57" s="309" t="str">
        <f t="shared" si="201"/>
        <v/>
      </c>
      <c r="DV57" s="309" t="str">
        <f>IF(details!BM57="","",details!BM57)</f>
        <v/>
      </c>
      <c r="DW57" s="309" t="str">
        <f>IF(details!BN57="","",details!BN57)</f>
        <v/>
      </c>
      <c r="DX57" s="309" t="str">
        <f t="shared" si="202"/>
        <v/>
      </c>
      <c r="DY57" s="309" t="str">
        <f>IF(details!BO57="","",details!BO57)</f>
        <v/>
      </c>
      <c r="DZ57" s="309" t="str">
        <f>IF(details!BP57="","",details!BP57)</f>
        <v/>
      </c>
      <c r="EA57" s="309" t="str">
        <f t="shared" si="203"/>
        <v/>
      </c>
      <c r="EB57" s="116" t="str">
        <f t="shared" si="204"/>
        <v/>
      </c>
      <c r="EC57" s="309" t="str">
        <f>IF(details!BQ57="","",details!BQ57)</f>
        <v/>
      </c>
      <c r="ED57" s="309" t="str">
        <f>IF(details!BR57="","",details!BR57)</f>
        <v/>
      </c>
      <c r="EE57" s="116" t="str">
        <f t="shared" si="205"/>
        <v/>
      </c>
      <c r="EF57" s="117" t="str">
        <f t="shared" si="83"/>
        <v/>
      </c>
      <c r="EG57" s="309" t="str">
        <f>IF(details!BS57="","",details!BS57)</f>
        <v/>
      </c>
      <c r="EH57" s="309" t="str">
        <f>IF(details!BT57="","",details!BT57)</f>
        <v/>
      </c>
      <c r="EI57" s="312" t="str">
        <f t="shared" si="206"/>
        <v/>
      </c>
      <c r="EJ57" s="114" t="str">
        <f t="shared" si="207"/>
        <v/>
      </c>
      <c r="EK57" s="118" t="str">
        <f t="shared" si="208"/>
        <v/>
      </c>
      <c r="EL57" s="313" t="str">
        <f t="shared" si="209"/>
        <v/>
      </c>
      <c r="EM57" s="119" t="str">
        <f t="shared" si="5"/>
        <v/>
      </c>
      <c r="EN57" s="119">
        <f t="shared" si="210"/>
        <v>0</v>
      </c>
      <c r="EO57" s="309" t="str">
        <f>IF(details!BU57="","",details!BU57)</f>
        <v/>
      </c>
      <c r="EP57" s="309" t="str">
        <f>IF(details!BV57="","",details!BV57)</f>
        <v/>
      </c>
      <c r="EQ57" s="309" t="str">
        <f>IF(details!BW57="","",details!BW57)</f>
        <v/>
      </c>
      <c r="ER57" s="309" t="str">
        <f>IF(details!BX57="","",details!BX57)</f>
        <v/>
      </c>
      <c r="ES57" s="309" t="str">
        <f>IF(details!BY57="","",details!BY57)</f>
        <v/>
      </c>
      <c r="ET57" s="313" t="str">
        <f t="shared" si="89"/>
        <v/>
      </c>
      <c r="EU57" s="313" t="str">
        <f t="shared" si="90"/>
        <v/>
      </c>
      <c r="EV57" s="313" t="str">
        <f t="shared" si="211"/>
        <v/>
      </c>
      <c r="EW57" s="119" t="str">
        <f t="shared" si="7"/>
        <v/>
      </c>
      <c r="EX57" s="119">
        <f t="shared" si="212"/>
        <v>0</v>
      </c>
      <c r="EY57" s="309" t="str">
        <f>IF(details!BZ57="","",details!BZ57)</f>
        <v/>
      </c>
      <c r="EZ57" s="309" t="str">
        <f>IF(details!CA57="","",details!CA57)</f>
        <v/>
      </c>
      <c r="FA57" s="309" t="str">
        <f>IF(details!CB57="","",details!CB57)</f>
        <v/>
      </c>
      <c r="FB57" s="309" t="str">
        <f>IF(details!CC57="","",details!CC57)</f>
        <v/>
      </c>
      <c r="FC57" s="309" t="str">
        <f>IF(details!CD57="","",details!CD57)</f>
        <v/>
      </c>
      <c r="FD57" s="313" t="str">
        <f t="shared" si="93"/>
        <v/>
      </c>
      <c r="FE57" s="313" t="str">
        <f t="shared" si="94"/>
        <v/>
      </c>
      <c r="FF57" s="313" t="str">
        <f t="shared" si="213"/>
        <v/>
      </c>
      <c r="FG57" s="119" t="str">
        <f t="shared" si="10"/>
        <v/>
      </c>
      <c r="FH57" s="119">
        <f t="shared" si="214"/>
        <v>0</v>
      </c>
      <c r="FI57" s="309" t="str">
        <f>IF(details!CE57="","",details!CE57)</f>
        <v/>
      </c>
      <c r="FJ57" s="309" t="str">
        <f>IF(details!CF57="","",details!CF57)</f>
        <v/>
      </c>
      <c r="FK57" s="309" t="str">
        <f>IF(details!CG57="","",details!CG57)</f>
        <v/>
      </c>
      <c r="FL57" s="309" t="str">
        <f>IF(details!CH57="","",details!CH57)</f>
        <v/>
      </c>
      <c r="FM57" s="309" t="str">
        <f>IF(details!CI57="","",details!CI57)</f>
        <v/>
      </c>
      <c r="FN57" s="313" t="str">
        <f t="shared" si="97"/>
        <v/>
      </c>
      <c r="FO57" s="313" t="str">
        <f t="shared" si="98"/>
        <v/>
      </c>
      <c r="FP57" s="313" t="str">
        <f t="shared" si="215"/>
        <v/>
      </c>
      <c r="FQ57" s="119" t="str">
        <f t="shared" si="13"/>
        <v/>
      </c>
      <c r="FR57" s="270">
        <f t="shared" si="216"/>
        <v>0</v>
      </c>
      <c r="FS57" s="277" t="str">
        <f t="shared" si="217"/>
        <v/>
      </c>
      <c r="FT57" s="306" t="str">
        <f t="shared" si="218"/>
        <v/>
      </c>
      <c r="FU57" s="306" t="str">
        <f t="shared" si="219"/>
        <v/>
      </c>
      <c r="FV57" s="306" t="str">
        <f t="shared" si="220"/>
        <v/>
      </c>
      <c r="FW57" s="306" t="str">
        <f t="shared" si="221"/>
        <v/>
      </c>
      <c r="FX57" s="306" t="str">
        <f t="shared" si="222"/>
        <v/>
      </c>
      <c r="FY57" s="306" t="str">
        <f t="shared" si="223"/>
        <v/>
      </c>
      <c r="FZ57" s="120" t="str">
        <f t="shared" si="224"/>
        <v/>
      </c>
      <c r="GA57" s="120" t="str">
        <f t="shared" si="225"/>
        <v/>
      </c>
      <c r="GB57" s="306" t="str">
        <f t="shared" si="110"/>
        <v/>
      </c>
      <c r="GC57" s="306" t="str">
        <f t="shared" si="226"/>
        <v/>
      </c>
      <c r="GD57" s="306" t="str">
        <f t="shared" si="227"/>
        <v/>
      </c>
      <c r="GE57" s="306" t="str">
        <f t="shared" si="228"/>
        <v/>
      </c>
      <c r="GF57" s="306" t="str">
        <f t="shared" si="229"/>
        <v/>
      </c>
      <c r="GG57" s="306" t="str">
        <f t="shared" si="230"/>
        <v/>
      </c>
      <c r="GH57" s="306" t="str">
        <f t="shared" si="231"/>
        <v/>
      </c>
      <c r="GI57" s="306" t="str">
        <f t="shared" si="232"/>
        <v/>
      </c>
      <c r="GJ57" s="306" t="str">
        <f t="shared" si="233"/>
        <v/>
      </c>
      <c r="GK57" s="306" t="str">
        <f t="shared" si="234"/>
        <v/>
      </c>
      <c r="GL57" s="306" t="str">
        <f t="shared" si="235"/>
        <v/>
      </c>
      <c r="GM57" s="306" t="str">
        <f t="shared" si="236"/>
        <v/>
      </c>
      <c r="GN57" s="306" t="str">
        <f t="shared" si="237"/>
        <v/>
      </c>
      <c r="GO57" s="306" t="str">
        <f t="shared" si="238"/>
        <v/>
      </c>
      <c r="GP57" s="306" t="str">
        <f t="shared" si="239"/>
        <v/>
      </c>
      <c r="GQ57" s="306" t="str">
        <f t="shared" si="240"/>
        <v/>
      </c>
      <c r="GR57" s="306" t="str">
        <f t="shared" si="241"/>
        <v/>
      </c>
      <c r="GS57" s="121" t="str">
        <f t="shared" si="242"/>
        <v/>
      </c>
      <c r="GT57" s="121" t="str">
        <f t="shared" si="243"/>
        <v/>
      </c>
      <c r="GU57" s="121" t="str">
        <f t="shared" si="244"/>
        <v/>
      </c>
      <c r="GV57" s="121" t="str">
        <f t="shared" si="245"/>
        <v/>
      </c>
      <c r="GW57" s="121" t="str">
        <f t="shared" si="246"/>
        <v/>
      </c>
      <c r="GX57" s="121" t="str">
        <f t="shared" si="247"/>
        <v/>
      </c>
      <c r="GY57" s="269">
        <f t="shared" si="248"/>
        <v>0</v>
      </c>
      <c r="GZ57" s="269">
        <f t="shared" si="249"/>
        <v>0</v>
      </c>
      <c r="HA57" s="269">
        <f t="shared" si="250"/>
        <v>32</v>
      </c>
      <c r="HB57" s="269">
        <f t="shared" si="251"/>
        <v>0</v>
      </c>
      <c r="HC57" s="310" t="str">
        <f t="shared" si="257"/>
        <v/>
      </c>
      <c r="HD57" s="278" t="str">
        <f t="shared" si="252"/>
        <v/>
      </c>
      <c r="HE57" s="278" t="str">
        <f t="shared" si="253"/>
        <v/>
      </c>
      <c r="HF57" s="279" t="str">
        <f t="shared" si="254"/>
        <v/>
      </c>
      <c r="HG57" s="297" t="str">
        <f t="shared" si="255"/>
        <v/>
      </c>
      <c r="HH57" s="298" t="str">
        <f t="shared" si="141"/>
        <v/>
      </c>
      <c r="HI57" s="114" t="str">
        <f t="shared" si="142"/>
        <v/>
      </c>
      <c r="HJ57" s="274" t="str">
        <f>details!EH57</f>
        <v/>
      </c>
      <c r="HK57" s="195" t="str">
        <f>details!EI57</f>
        <v/>
      </c>
      <c r="HL57" s="304" t="str">
        <f t="shared" si="256"/>
        <v/>
      </c>
      <c r="HM57" s="201" t="str">
        <f>IF(details!CJ57="","",details!CJ57)</f>
        <v/>
      </c>
    </row>
    <row r="58" spans="1:221" s="20" customFormat="1" ht="14.1" customHeight="1">
      <c r="A58" s="199">
        <f>IF(details!A58="","",details!A58)</f>
        <v>52</v>
      </c>
      <c r="B58" s="309" t="str">
        <f>IF(details!B58="","",details!B58)</f>
        <v/>
      </c>
      <c r="C58" s="309" t="str">
        <f>IF(details!C58="","",details!C58)</f>
        <v/>
      </c>
      <c r="D58" s="114" t="str">
        <f>IF(details!D58="","",details!D58)</f>
        <v/>
      </c>
      <c r="E58" s="114" t="str">
        <f>IF(details!E58="","",details!E58)</f>
        <v/>
      </c>
      <c r="F58" s="309" t="str">
        <f>IF(details!F58="","",details!F58)</f>
        <v/>
      </c>
      <c r="G58" s="509" t="str">
        <f>IF(details!G58="","",details!G58)</f>
        <v/>
      </c>
      <c r="H58" s="188" t="str">
        <f>IF(details!CK58="","",details!CK58)</f>
        <v/>
      </c>
      <c r="I58" s="115" t="str">
        <f>IF(details!I58="","",details!I58)</f>
        <v/>
      </c>
      <c r="J58" s="115" t="str">
        <f>IF(details!J58="","",details!J58)</f>
        <v/>
      </c>
      <c r="K58" s="115" t="str">
        <f>IF(details!K58="","",details!K58)</f>
        <v/>
      </c>
      <c r="L58" s="309" t="str">
        <f>IF(details!L58="","",details!L58)</f>
        <v/>
      </c>
      <c r="M58" s="309" t="str">
        <f>IF(details!M58="","",details!M58)</f>
        <v/>
      </c>
      <c r="N58" s="309" t="str">
        <f t="shared" si="151"/>
        <v/>
      </c>
      <c r="O58" s="309" t="str">
        <f>IF(details!N58="","",details!N58)</f>
        <v/>
      </c>
      <c r="P58" s="309" t="str">
        <f>IF(details!O58="","",details!O58)</f>
        <v/>
      </c>
      <c r="Q58" s="309" t="str">
        <f t="shared" si="152"/>
        <v/>
      </c>
      <c r="R58" s="309" t="str">
        <f>IF(details!P58="","",details!P58)</f>
        <v/>
      </c>
      <c r="S58" s="309" t="str">
        <f>IF(details!Q58="","",details!Q58)</f>
        <v/>
      </c>
      <c r="T58" s="309" t="str">
        <f t="shared" si="153"/>
        <v/>
      </c>
      <c r="U58" s="116" t="str">
        <f t="shared" si="154"/>
        <v/>
      </c>
      <c r="V58" s="309" t="str">
        <f>IF(details!R58="","",details!R58)</f>
        <v/>
      </c>
      <c r="W58" s="309" t="str">
        <f>IF(details!S58="","",details!S58)</f>
        <v/>
      </c>
      <c r="X58" s="116" t="str">
        <f t="shared" si="155"/>
        <v/>
      </c>
      <c r="Y58" s="117" t="str">
        <f t="shared" si="28"/>
        <v/>
      </c>
      <c r="Z58" s="309" t="str">
        <f>IF(details!T58="","",details!T58)</f>
        <v/>
      </c>
      <c r="AA58" s="309" t="str">
        <f>IF(details!U58="","",details!U58)</f>
        <v/>
      </c>
      <c r="AB58" s="312" t="str">
        <f t="shared" si="156"/>
        <v/>
      </c>
      <c r="AC58" s="114" t="str">
        <f t="shared" si="157"/>
        <v/>
      </c>
      <c r="AD58" s="118" t="str">
        <f t="shared" si="158"/>
        <v/>
      </c>
      <c r="AE58" s="313" t="str">
        <f t="shared" si="159"/>
        <v/>
      </c>
      <c r="AF58" s="119" t="str">
        <f t="shared" si="0"/>
        <v/>
      </c>
      <c r="AG58" s="119">
        <f t="shared" si="160"/>
        <v>0</v>
      </c>
      <c r="AH58" s="309" t="str">
        <f>IF(details!V58="","",details!V58)</f>
        <v/>
      </c>
      <c r="AI58" s="309" t="str">
        <f>IF(details!W58="","",details!W58)</f>
        <v/>
      </c>
      <c r="AJ58" s="309" t="str">
        <f t="shared" si="161"/>
        <v/>
      </c>
      <c r="AK58" s="309" t="str">
        <f>IF(details!X58="","",details!X58)</f>
        <v/>
      </c>
      <c r="AL58" s="309" t="str">
        <f>IF(details!Y58="","",details!Y58)</f>
        <v/>
      </c>
      <c r="AM58" s="309" t="str">
        <f t="shared" si="162"/>
        <v/>
      </c>
      <c r="AN58" s="309" t="str">
        <f>IF(details!Z58="","",details!Z58)</f>
        <v/>
      </c>
      <c r="AO58" s="309" t="str">
        <f>IF(details!AA58="","",details!AA58)</f>
        <v/>
      </c>
      <c r="AP58" s="309" t="str">
        <f t="shared" si="163"/>
        <v/>
      </c>
      <c r="AQ58" s="116" t="str">
        <f t="shared" si="164"/>
        <v/>
      </c>
      <c r="AR58" s="309" t="str">
        <f>IF(details!AB58="","",details!AB58)</f>
        <v/>
      </c>
      <c r="AS58" s="309" t="str">
        <f>IF(details!AC58="","",details!AC58)</f>
        <v/>
      </c>
      <c r="AT58" s="116" t="str">
        <f t="shared" si="165"/>
        <v/>
      </c>
      <c r="AU58" s="117" t="str">
        <f t="shared" si="39"/>
        <v/>
      </c>
      <c r="AV58" s="309" t="str">
        <f>IF(details!AD58="","",details!AD58)</f>
        <v/>
      </c>
      <c r="AW58" s="309" t="str">
        <f>IF(details!AE58="","",details!AE58)</f>
        <v/>
      </c>
      <c r="AX58" s="312" t="str">
        <f t="shared" si="166"/>
        <v/>
      </c>
      <c r="AY58" s="114" t="str">
        <f t="shared" si="167"/>
        <v/>
      </c>
      <c r="AZ58" s="118" t="str">
        <f t="shared" si="168"/>
        <v/>
      </c>
      <c r="BA58" s="313" t="str">
        <f t="shared" si="169"/>
        <v/>
      </c>
      <c r="BB58" s="119" t="str">
        <f t="shared" si="1"/>
        <v/>
      </c>
      <c r="BC58" s="119">
        <f t="shared" si="170"/>
        <v>0</v>
      </c>
      <c r="BD58" s="101" t="str">
        <f>IF(D58="","",details!AF58)</f>
        <v/>
      </c>
      <c r="BE58" s="309" t="str">
        <f>IF(details!AG58="","",details!AG58)</f>
        <v/>
      </c>
      <c r="BF58" s="309" t="str">
        <f>IF(details!AH58="","",details!AH58)</f>
        <v/>
      </c>
      <c r="BG58" s="309" t="str">
        <f t="shared" si="171"/>
        <v/>
      </c>
      <c r="BH58" s="309" t="str">
        <f>IF(details!AI58="","",details!AI58)</f>
        <v/>
      </c>
      <c r="BI58" s="309" t="str">
        <f>IF(details!AJ58="","",details!AJ58)</f>
        <v/>
      </c>
      <c r="BJ58" s="309" t="str">
        <f t="shared" si="172"/>
        <v/>
      </c>
      <c r="BK58" s="309" t="str">
        <f>IF(details!AK58="","",details!AK58)</f>
        <v/>
      </c>
      <c r="BL58" s="309" t="str">
        <f>IF(details!AL58="","",details!AL58)</f>
        <v/>
      </c>
      <c r="BM58" s="309" t="str">
        <f t="shared" si="173"/>
        <v/>
      </c>
      <c r="BN58" s="116" t="str">
        <f t="shared" si="174"/>
        <v/>
      </c>
      <c r="BO58" s="309" t="str">
        <f>IF(details!AM58="","",details!AM58)</f>
        <v/>
      </c>
      <c r="BP58" s="309" t="str">
        <f>IF(details!AN58="","",details!AN58)</f>
        <v/>
      </c>
      <c r="BQ58" s="116" t="str">
        <f t="shared" si="175"/>
        <v/>
      </c>
      <c r="BR58" s="117" t="str">
        <f t="shared" si="50"/>
        <v/>
      </c>
      <c r="BS58" s="309" t="str">
        <f>IF(details!AO58="","",details!AO58)</f>
        <v/>
      </c>
      <c r="BT58" s="309" t="str">
        <f>IF(details!AP58="","",details!AP58)</f>
        <v/>
      </c>
      <c r="BU58" s="312" t="str">
        <f t="shared" si="176"/>
        <v/>
      </c>
      <c r="BV58" s="114" t="str">
        <f t="shared" si="177"/>
        <v/>
      </c>
      <c r="BW58" s="118" t="str">
        <f t="shared" si="178"/>
        <v/>
      </c>
      <c r="BX58" s="313" t="str">
        <f t="shared" si="179"/>
        <v/>
      </c>
      <c r="BY58" s="119" t="str">
        <f t="shared" si="2"/>
        <v/>
      </c>
      <c r="BZ58" s="119">
        <f t="shared" si="180"/>
        <v>0</v>
      </c>
      <c r="CA58" s="309" t="str">
        <f>IF(details!AQ58="","",details!AQ58)</f>
        <v/>
      </c>
      <c r="CB58" s="309" t="str">
        <f>IF(details!AR58="","",details!AR58)</f>
        <v/>
      </c>
      <c r="CC58" s="309" t="str">
        <f t="shared" si="181"/>
        <v/>
      </c>
      <c r="CD58" s="309" t="str">
        <f>IF(details!AS58="","",details!AS58)</f>
        <v/>
      </c>
      <c r="CE58" s="309" t="str">
        <f>IF(details!AT58="","",details!AT58)</f>
        <v/>
      </c>
      <c r="CF58" s="309" t="str">
        <f t="shared" si="182"/>
        <v/>
      </c>
      <c r="CG58" s="309" t="str">
        <f>IF(details!AU58="","",details!AU58)</f>
        <v/>
      </c>
      <c r="CH58" s="309" t="str">
        <f>IF(details!AV58="","",details!AV58)</f>
        <v/>
      </c>
      <c r="CI58" s="309" t="str">
        <f t="shared" si="183"/>
        <v/>
      </c>
      <c r="CJ58" s="116" t="str">
        <f t="shared" si="184"/>
        <v/>
      </c>
      <c r="CK58" s="309" t="str">
        <f>IF(details!AW58="","",details!AW58)</f>
        <v/>
      </c>
      <c r="CL58" s="309" t="str">
        <f>IF(details!AX58="","",details!AX58)</f>
        <v/>
      </c>
      <c r="CM58" s="116" t="str">
        <f t="shared" si="185"/>
        <v/>
      </c>
      <c r="CN58" s="117" t="str">
        <f t="shared" si="61"/>
        <v/>
      </c>
      <c r="CO58" s="309" t="str">
        <f>IF(details!AY58="","",details!AY58)</f>
        <v/>
      </c>
      <c r="CP58" s="309" t="str">
        <f>IF(details!AZ58="","",details!AZ58)</f>
        <v/>
      </c>
      <c r="CQ58" s="312" t="str">
        <f t="shared" si="186"/>
        <v/>
      </c>
      <c r="CR58" s="114" t="str">
        <f t="shared" si="187"/>
        <v/>
      </c>
      <c r="CS58" s="118" t="str">
        <f t="shared" si="188"/>
        <v/>
      </c>
      <c r="CT58" s="313" t="str">
        <f t="shared" si="189"/>
        <v/>
      </c>
      <c r="CU58" s="119" t="str">
        <f t="shared" si="3"/>
        <v/>
      </c>
      <c r="CV58" s="119">
        <f t="shared" si="190"/>
        <v>0</v>
      </c>
      <c r="CW58" s="309" t="str">
        <f>IF(details!BA58="","",details!BA58)</f>
        <v/>
      </c>
      <c r="CX58" s="309" t="str">
        <f>IF(details!BB58="","",details!BB58)</f>
        <v/>
      </c>
      <c r="CY58" s="309" t="str">
        <f t="shared" si="191"/>
        <v/>
      </c>
      <c r="CZ58" s="309" t="str">
        <f>IF(details!BC58="","",details!BC58)</f>
        <v/>
      </c>
      <c r="DA58" s="309" t="str">
        <f>IF(details!BD58="","",details!BD58)</f>
        <v/>
      </c>
      <c r="DB58" s="309" t="str">
        <f t="shared" si="192"/>
        <v/>
      </c>
      <c r="DC58" s="309" t="str">
        <f>IF(details!BE58="","",details!BE58)</f>
        <v/>
      </c>
      <c r="DD58" s="309" t="str">
        <f>IF(details!BF58="","",details!BF58)</f>
        <v/>
      </c>
      <c r="DE58" s="309" t="str">
        <f t="shared" si="193"/>
        <v/>
      </c>
      <c r="DF58" s="116" t="str">
        <f t="shared" si="194"/>
        <v/>
      </c>
      <c r="DG58" s="309" t="str">
        <f>IF(details!BG58="","",details!BG58)</f>
        <v/>
      </c>
      <c r="DH58" s="309" t="str">
        <f>IF(details!BH58="","",details!BH58)</f>
        <v/>
      </c>
      <c r="DI58" s="116" t="str">
        <f t="shared" si="195"/>
        <v/>
      </c>
      <c r="DJ58" s="117" t="str">
        <f t="shared" si="72"/>
        <v/>
      </c>
      <c r="DK58" s="309" t="str">
        <f>IF(details!BI58="","",details!BI58)</f>
        <v/>
      </c>
      <c r="DL58" s="309" t="str">
        <f>IF(details!BJ58="","",details!BJ58)</f>
        <v/>
      </c>
      <c r="DM58" s="312" t="str">
        <f t="shared" si="196"/>
        <v/>
      </c>
      <c r="DN58" s="114" t="str">
        <f t="shared" si="197"/>
        <v/>
      </c>
      <c r="DO58" s="118" t="str">
        <f t="shared" si="198"/>
        <v/>
      </c>
      <c r="DP58" s="313" t="str">
        <f t="shared" si="199"/>
        <v/>
      </c>
      <c r="DQ58" s="119" t="str">
        <f t="shared" si="4"/>
        <v/>
      </c>
      <c r="DR58" s="119">
        <f t="shared" si="200"/>
        <v>0</v>
      </c>
      <c r="DS58" s="309" t="str">
        <f>IF(details!BK58="","",details!BK58)</f>
        <v/>
      </c>
      <c r="DT58" s="309" t="str">
        <f>IF(details!BL58="","",details!BL58)</f>
        <v/>
      </c>
      <c r="DU58" s="309" t="str">
        <f t="shared" si="201"/>
        <v/>
      </c>
      <c r="DV58" s="309" t="str">
        <f>IF(details!BM58="","",details!BM58)</f>
        <v/>
      </c>
      <c r="DW58" s="309" t="str">
        <f>IF(details!BN58="","",details!BN58)</f>
        <v/>
      </c>
      <c r="DX58" s="309" t="str">
        <f t="shared" si="202"/>
        <v/>
      </c>
      <c r="DY58" s="309" t="str">
        <f>IF(details!BO58="","",details!BO58)</f>
        <v/>
      </c>
      <c r="DZ58" s="309" t="str">
        <f>IF(details!BP58="","",details!BP58)</f>
        <v/>
      </c>
      <c r="EA58" s="309" t="str">
        <f t="shared" si="203"/>
        <v/>
      </c>
      <c r="EB58" s="116" t="str">
        <f t="shared" si="204"/>
        <v/>
      </c>
      <c r="EC58" s="309" t="str">
        <f>IF(details!BQ58="","",details!BQ58)</f>
        <v/>
      </c>
      <c r="ED58" s="309" t="str">
        <f>IF(details!BR58="","",details!BR58)</f>
        <v/>
      </c>
      <c r="EE58" s="116" t="str">
        <f t="shared" si="205"/>
        <v/>
      </c>
      <c r="EF58" s="117" t="str">
        <f t="shared" si="83"/>
        <v/>
      </c>
      <c r="EG58" s="309" t="str">
        <f>IF(details!BS58="","",details!BS58)</f>
        <v/>
      </c>
      <c r="EH58" s="309" t="str">
        <f>IF(details!BT58="","",details!BT58)</f>
        <v/>
      </c>
      <c r="EI58" s="312" t="str">
        <f t="shared" si="206"/>
        <v/>
      </c>
      <c r="EJ58" s="114" t="str">
        <f t="shared" si="207"/>
        <v/>
      </c>
      <c r="EK58" s="118" t="str">
        <f t="shared" si="208"/>
        <v/>
      </c>
      <c r="EL58" s="313" t="str">
        <f t="shared" si="209"/>
        <v/>
      </c>
      <c r="EM58" s="119" t="str">
        <f t="shared" si="5"/>
        <v/>
      </c>
      <c r="EN58" s="119">
        <f t="shared" si="210"/>
        <v>0</v>
      </c>
      <c r="EO58" s="309" t="str">
        <f>IF(details!BU58="","",details!BU58)</f>
        <v/>
      </c>
      <c r="EP58" s="309" t="str">
        <f>IF(details!BV58="","",details!BV58)</f>
        <v/>
      </c>
      <c r="EQ58" s="309" t="str">
        <f>IF(details!BW58="","",details!BW58)</f>
        <v/>
      </c>
      <c r="ER58" s="309" t="str">
        <f>IF(details!BX58="","",details!BX58)</f>
        <v/>
      </c>
      <c r="ES58" s="309" t="str">
        <f>IF(details!BY58="","",details!BY58)</f>
        <v/>
      </c>
      <c r="ET58" s="313" t="str">
        <f t="shared" si="89"/>
        <v/>
      </c>
      <c r="EU58" s="313" t="str">
        <f t="shared" si="90"/>
        <v/>
      </c>
      <c r="EV58" s="313" t="str">
        <f t="shared" si="211"/>
        <v/>
      </c>
      <c r="EW58" s="119" t="str">
        <f t="shared" si="7"/>
        <v/>
      </c>
      <c r="EX58" s="119">
        <f t="shared" si="212"/>
        <v>0</v>
      </c>
      <c r="EY58" s="309" t="str">
        <f>IF(details!BZ58="","",details!BZ58)</f>
        <v/>
      </c>
      <c r="EZ58" s="309" t="str">
        <f>IF(details!CA58="","",details!CA58)</f>
        <v/>
      </c>
      <c r="FA58" s="309" t="str">
        <f>IF(details!CB58="","",details!CB58)</f>
        <v/>
      </c>
      <c r="FB58" s="309" t="str">
        <f>IF(details!CC58="","",details!CC58)</f>
        <v/>
      </c>
      <c r="FC58" s="309" t="str">
        <f>IF(details!CD58="","",details!CD58)</f>
        <v/>
      </c>
      <c r="FD58" s="313" t="str">
        <f t="shared" si="93"/>
        <v/>
      </c>
      <c r="FE58" s="313" t="str">
        <f t="shared" si="94"/>
        <v/>
      </c>
      <c r="FF58" s="313" t="str">
        <f t="shared" si="213"/>
        <v/>
      </c>
      <c r="FG58" s="119" t="str">
        <f t="shared" si="10"/>
        <v/>
      </c>
      <c r="FH58" s="119">
        <f t="shared" si="214"/>
        <v>0</v>
      </c>
      <c r="FI58" s="309" t="str">
        <f>IF(details!CE58="","",details!CE58)</f>
        <v/>
      </c>
      <c r="FJ58" s="309" t="str">
        <f>IF(details!CF58="","",details!CF58)</f>
        <v/>
      </c>
      <c r="FK58" s="309" t="str">
        <f>IF(details!CG58="","",details!CG58)</f>
        <v/>
      </c>
      <c r="FL58" s="309" t="str">
        <f>IF(details!CH58="","",details!CH58)</f>
        <v/>
      </c>
      <c r="FM58" s="309" t="str">
        <f>IF(details!CI58="","",details!CI58)</f>
        <v/>
      </c>
      <c r="FN58" s="313" t="str">
        <f t="shared" si="97"/>
        <v/>
      </c>
      <c r="FO58" s="313" t="str">
        <f t="shared" si="98"/>
        <v/>
      </c>
      <c r="FP58" s="313" t="str">
        <f t="shared" si="215"/>
        <v/>
      </c>
      <c r="FQ58" s="119" t="str">
        <f t="shared" si="13"/>
        <v/>
      </c>
      <c r="FR58" s="270">
        <f t="shared" si="216"/>
        <v>0</v>
      </c>
      <c r="FS58" s="277" t="str">
        <f t="shared" si="217"/>
        <v/>
      </c>
      <c r="FT58" s="306" t="str">
        <f t="shared" si="218"/>
        <v/>
      </c>
      <c r="FU58" s="306" t="str">
        <f t="shared" si="219"/>
        <v/>
      </c>
      <c r="FV58" s="306" t="str">
        <f t="shared" si="220"/>
        <v/>
      </c>
      <c r="FW58" s="306" t="str">
        <f t="shared" si="221"/>
        <v/>
      </c>
      <c r="FX58" s="306" t="str">
        <f t="shared" si="222"/>
        <v/>
      </c>
      <c r="FY58" s="306" t="str">
        <f t="shared" si="223"/>
        <v/>
      </c>
      <c r="FZ58" s="120" t="str">
        <f t="shared" si="224"/>
        <v/>
      </c>
      <c r="GA58" s="120" t="str">
        <f t="shared" si="225"/>
        <v/>
      </c>
      <c r="GB58" s="306" t="str">
        <f t="shared" si="110"/>
        <v/>
      </c>
      <c r="GC58" s="306" t="str">
        <f t="shared" si="226"/>
        <v/>
      </c>
      <c r="GD58" s="306" t="str">
        <f t="shared" si="227"/>
        <v/>
      </c>
      <c r="GE58" s="306" t="str">
        <f t="shared" si="228"/>
        <v/>
      </c>
      <c r="GF58" s="306" t="str">
        <f t="shared" si="229"/>
        <v/>
      </c>
      <c r="GG58" s="306" t="str">
        <f t="shared" si="230"/>
        <v/>
      </c>
      <c r="GH58" s="306" t="str">
        <f t="shared" si="231"/>
        <v/>
      </c>
      <c r="GI58" s="306" t="str">
        <f t="shared" si="232"/>
        <v/>
      </c>
      <c r="GJ58" s="306" t="str">
        <f t="shared" si="233"/>
        <v/>
      </c>
      <c r="GK58" s="306" t="str">
        <f t="shared" si="234"/>
        <v/>
      </c>
      <c r="GL58" s="306" t="str">
        <f t="shared" si="235"/>
        <v/>
      </c>
      <c r="GM58" s="306" t="str">
        <f t="shared" si="236"/>
        <v/>
      </c>
      <c r="GN58" s="306" t="str">
        <f t="shared" si="237"/>
        <v/>
      </c>
      <c r="GO58" s="306" t="str">
        <f t="shared" si="238"/>
        <v/>
      </c>
      <c r="GP58" s="306" t="str">
        <f t="shared" si="239"/>
        <v/>
      </c>
      <c r="GQ58" s="306" t="str">
        <f t="shared" si="240"/>
        <v/>
      </c>
      <c r="GR58" s="306" t="str">
        <f t="shared" si="241"/>
        <v/>
      </c>
      <c r="GS58" s="121" t="str">
        <f t="shared" si="242"/>
        <v/>
      </c>
      <c r="GT58" s="121" t="str">
        <f t="shared" si="243"/>
        <v/>
      </c>
      <c r="GU58" s="121" t="str">
        <f t="shared" si="244"/>
        <v/>
      </c>
      <c r="GV58" s="121" t="str">
        <f t="shared" si="245"/>
        <v/>
      </c>
      <c r="GW58" s="121" t="str">
        <f t="shared" si="246"/>
        <v/>
      </c>
      <c r="GX58" s="121" t="str">
        <f t="shared" si="247"/>
        <v/>
      </c>
      <c r="GY58" s="269">
        <f t="shared" si="248"/>
        <v>0</v>
      </c>
      <c r="GZ58" s="269">
        <f t="shared" si="249"/>
        <v>0</v>
      </c>
      <c r="HA58" s="269">
        <f t="shared" si="250"/>
        <v>32</v>
      </c>
      <c r="HB58" s="269">
        <f t="shared" si="251"/>
        <v>0</v>
      </c>
      <c r="HC58" s="310" t="str">
        <f t="shared" si="257"/>
        <v/>
      </c>
      <c r="HD58" s="278" t="str">
        <f t="shared" si="252"/>
        <v/>
      </c>
      <c r="HE58" s="278" t="str">
        <f t="shared" si="253"/>
        <v/>
      </c>
      <c r="HF58" s="279" t="str">
        <f t="shared" si="254"/>
        <v/>
      </c>
      <c r="HG58" s="297" t="str">
        <f t="shared" si="255"/>
        <v/>
      </c>
      <c r="HH58" s="298" t="str">
        <f t="shared" si="141"/>
        <v/>
      </c>
      <c r="HI58" s="114" t="str">
        <f t="shared" si="142"/>
        <v/>
      </c>
      <c r="HJ58" s="274" t="str">
        <f>details!EH58</f>
        <v/>
      </c>
      <c r="HK58" s="195" t="str">
        <f>details!EI58</f>
        <v/>
      </c>
      <c r="HL58" s="304" t="str">
        <f t="shared" si="256"/>
        <v/>
      </c>
      <c r="HM58" s="201" t="str">
        <f>IF(details!CJ58="","",details!CJ58)</f>
        <v/>
      </c>
    </row>
    <row r="59" spans="1:221" s="20" customFormat="1" ht="14.1" customHeight="1">
      <c r="A59" s="199">
        <f>IF(details!A59="","",details!A59)</f>
        <v>53</v>
      </c>
      <c r="B59" s="309" t="str">
        <f>IF(details!B59="","",details!B59)</f>
        <v/>
      </c>
      <c r="C59" s="309" t="str">
        <f>IF(details!C59="","",details!C59)</f>
        <v/>
      </c>
      <c r="D59" s="114" t="str">
        <f>IF(details!D59="","",details!D59)</f>
        <v/>
      </c>
      <c r="E59" s="114" t="str">
        <f>IF(details!E59="","",details!E59)</f>
        <v/>
      </c>
      <c r="F59" s="309" t="str">
        <f>IF(details!F59="","",details!F59)</f>
        <v/>
      </c>
      <c r="G59" s="509" t="str">
        <f>IF(details!G59="","",details!G59)</f>
        <v/>
      </c>
      <c r="H59" s="188" t="str">
        <f>IF(details!CK59="","",details!CK59)</f>
        <v/>
      </c>
      <c r="I59" s="115" t="str">
        <f>IF(details!I59="","",details!I59)</f>
        <v/>
      </c>
      <c r="J59" s="115" t="str">
        <f>IF(details!J59="","",details!J59)</f>
        <v/>
      </c>
      <c r="K59" s="115" t="str">
        <f>IF(details!K59="","",details!K59)</f>
        <v/>
      </c>
      <c r="L59" s="309" t="str">
        <f>IF(details!L59="","",details!L59)</f>
        <v/>
      </c>
      <c r="M59" s="309" t="str">
        <f>IF(details!M59="","",details!M59)</f>
        <v/>
      </c>
      <c r="N59" s="309" t="str">
        <f t="shared" si="151"/>
        <v/>
      </c>
      <c r="O59" s="309" t="str">
        <f>IF(details!N59="","",details!N59)</f>
        <v/>
      </c>
      <c r="P59" s="309" t="str">
        <f>IF(details!O59="","",details!O59)</f>
        <v/>
      </c>
      <c r="Q59" s="309" t="str">
        <f t="shared" si="152"/>
        <v/>
      </c>
      <c r="R59" s="309" t="str">
        <f>IF(details!P59="","",details!P59)</f>
        <v/>
      </c>
      <c r="S59" s="309" t="str">
        <f>IF(details!Q59="","",details!Q59)</f>
        <v/>
      </c>
      <c r="T59" s="309" t="str">
        <f t="shared" si="153"/>
        <v/>
      </c>
      <c r="U59" s="116" t="str">
        <f t="shared" si="154"/>
        <v/>
      </c>
      <c r="V59" s="309" t="str">
        <f>IF(details!R59="","",details!R59)</f>
        <v/>
      </c>
      <c r="W59" s="309" t="str">
        <f>IF(details!S59="","",details!S59)</f>
        <v/>
      </c>
      <c r="X59" s="116" t="str">
        <f t="shared" si="155"/>
        <v/>
      </c>
      <c r="Y59" s="117" t="str">
        <f t="shared" si="28"/>
        <v/>
      </c>
      <c r="Z59" s="309" t="str">
        <f>IF(details!T59="","",details!T59)</f>
        <v/>
      </c>
      <c r="AA59" s="309" t="str">
        <f>IF(details!U59="","",details!U59)</f>
        <v/>
      </c>
      <c r="AB59" s="312" t="str">
        <f t="shared" si="156"/>
        <v/>
      </c>
      <c r="AC59" s="114" t="str">
        <f t="shared" si="157"/>
        <v/>
      </c>
      <c r="AD59" s="118" t="str">
        <f t="shared" si="158"/>
        <v/>
      </c>
      <c r="AE59" s="313" t="str">
        <f t="shared" si="159"/>
        <v/>
      </c>
      <c r="AF59" s="119" t="str">
        <f t="shared" si="0"/>
        <v/>
      </c>
      <c r="AG59" s="119">
        <f t="shared" si="160"/>
        <v>0</v>
      </c>
      <c r="AH59" s="309" t="str">
        <f>IF(details!V59="","",details!V59)</f>
        <v/>
      </c>
      <c r="AI59" s="309" t="str">
        <f>IF(details!W59="","",details!W59)</f>
        <v/>
      </c>
      <c r="AJ59" s="309" t="str">
        <f t="shared" si="161"/>
        <v/>
      </c>
      <c r="AK59" s="309" t="str">
        <f>IF(details!X59="","",details!X59)</f>
        <v/>
      </c>
      <c r="AL59" s="309" t="str">
        <f>IF(details!Y59="","",details!Y59)</f>
        <v/>
      </c>
      <c r="AM59" s="309" t="str">
        <f t="shared" si="162"/>
        <v/>
      </c>
      <c r="AN59" s="309" t="str">
        <f>IF(details!Z59="","",details!Z59)</f>
        <v/>
      </c>
      <c r="AO59" s="309" t="str">
        <f>IF(details!AA59="","",details!AA59)</f>
        <v/>
      </c>
      <c r="AP59" s="309" t="str">
        <f t="shared" si="163"/>
        <v/>
      </c>
      <c r="AQ59" s="116" t="str">
        <f t="shared" si="164"/>
        <v/>
      </c>
      <c r="AR59" s="309" t="str">
        <f>IF(details!AB59="","",details!AB59)</f>
        <v/>
      </c>
      <c r="AS59" s="309" t="str">
        <f>IF(details!AC59="","",details!AC59)</f>
        <v/>
      </c>
      <c r="AT59" s="116" t="str">
        <f t="shared" si="165"/>
        <v/>
      </c>
      <c r="AU59" s="117" t="str">
        <f t="shared" si="39"/>
        <v/>
      </c>
      <c r="AV59" s="309" t="str">
        <f>IF(details!AD59="","",details!AD59)</f>
        <v/>
      </c>
      <c r="AW59" s="309" t="str">
        <f>IF(details!AE59="","",details!AE59)</f>
        <v/>
      </c>
      <c r="AX59" s="312" t="str">
        <f t="shared" si="166"/>
        <v/>
      </c>
      <c r="AY59" s="114" t="str">
        <f t="shared" si="167"/>
        <v/>
      </c>
      <c r="AZ59" s="118" t="str">
        <f t="shared" si="168"/>
        <v/>
      </c>
      <c r="BA59" s="313" t="str">
        <f t="shared" si="169"/>
        <v/>
      </c>
      <c r="BB59" s="119" t="str">
        <f t="shared" si="1"/>
        <v/>
      </c>
      <c r="BC59" s="119">
        <f t="shared" si="170"/>
        <v>0</v>
      </c>
      <c r="BD59" s="101" t="str">
        <f>IF(D59="","",details!AF59)</f>
        <v/>
      </c>
      <c r="BE59" s="309" t="str">
        <f>IF(details!AG59="","",details!AG59)</f>
        <v/>
      </c>
      <c r="BF59" s="309" t="str">
        <f>IF(details!AH59="","",details!AH59)</f>
        <v/>
      </c>
      <c r="BG59" s="309" t="str">
        <f t="shared" si="171"/>
        <v/>
      </c>
      <c r="BH59" s="309" t="str">
        <f>IF(details!AI59="","",details!AI59)</f>
        <v/>
      </c>
      <c r="BI59" s="309" t="str">
        <f>IF(details!AJ59="","",details!AJ59)</f>
        <v/>
      </c>
      <c r="BJ59" s="309" t="str">
        <f t="shared" si="172"/>
        <v/>
      </c>
      <c r="BK59" s="309" t="str">
        <f>IF(details!AK59="","",details!AK59)</f>
        <v/>
      </c>
      <c r="BL59" s="309" t="str">
        <f>IF(details!AL59="","",details!AL59)</f>
        <v/>
      </c>
      <c r="BM59" s="309" t="str">
        <f t="shared" si="173"/>
        <v/>
      </c>
      <c r="BN59" s="116" t="str">
        <f t="shared" si="174"/>
        <v/>
      </c>
      <c r="BO59" s="309" t="str">
        <f>IF(details!AM59="","",details!AM59)</f>
        <v/>
      </c>
      <c r="BP59" s="309" t="str">
        <f>IF(details!AN59="","",details!AN59)</f>
        <v/>
      </c>
      <c r="BQ59" s="116" t="str">
        <f t="shared" si="175"/>
        <v/>
      </c>
      <c r="BR59" s="117" t="str">
        <f t="shared" si="50"/>
        <v/>
      </c>
      <c r="BS59" s="309" t="str">
        <f>IF(details!AO59="","",details!AO59)</f>
        <v/>
      </c>
      <c r="BT59" s="309" t="str">
        <f>IF(details!AP59="","",details!AP59)</f>
        <v/>
      </c>
      <c r="BU59" s="312" t="str">
        <f t="shared" si="176"/>
        <v/>
      </c>
      <c r="BV59" s="114" t="str">
        <f t="shared" si="177"/>
        <v/>
      </c>
      <c r="BW59" s="118" t="str">
        <f t="shared" si="178"/>
        <v/>
      </c>
      <c r="BX59" s="313" t="str">
        <f t="shared" si="179"/>
        <v/>
      </c>
      <c r="BY59" s="119" t="str">
        <f t="shared" si="2"/>
        <v/>
      </c>
      <c r="BZ59" s="119">
        <f t="shared" si="180"/>
        <v>0</v>
      </c>
      <c r="CA59" s="309" t="str">
        <f>IF(details!AQ59="","",details!AQ59)</f>
        <v/>
      </c>
      <c r="CB59" s="309" t="str">
        <f>IF(details!AR59="","",details!AR59)</f>
        <v/>
      </c>
      <c r="CC59" s="309" t="str">
        <f t="shared" si="181"/>
        <v/>
      </c>
      <c r="CD59" s="309" t="str">
        <f>IF(details!AS59="","",details!AS59)</f>
        <v/>
      </c>
      <c r="CE59" s="309" t="str">
        <f>IF(details!AT59="","",details!AT59)</f>
        <v/>
      </c>
      <c r="CF59" s="309" t="str">
        <f t="shared" si="182"/>
        <v/>
      </c>
      <c r="CG59" s="309" t="str">
        <f>IF(details!AU59="","",details!AU59)</f>
        <v/>
      </c>
      <c r="CH59" s="309" t="str">
        <f>IF(details!AV59="","",details!AV59)</f>
        <v/>
      </c>
      <c r="CI59" s="309" t="str">
        <f t="shared" si="183"/>
        <v/>
      </c>
      <c r="CJ59" s="116" t="str">
        <f t="shared" si="184"/>
        <v/>
      </c>
      <c r="CK59" s="309" t="str">
        <f>IF(details!AW59="","",details!AW59)</f>
        <v/>
      </c>
      <c r="CL59" s="309" t="str">
        <f>IF(details!AX59="","",details!AX59)</f>
        <v/>
      </c>
      <c r="CM59" s="116" t="str">
        <f t="shared" si="185"/>
        <v/>
      </c>
      <c r="CN59" s="117" t="str">
        <f t="shared" si="61"/>
        <v/>
      </c>
      <c r="CO59" s="309" t="str">
        <f>IF(details!AY59="","",details!AY59)</f>
        <v/>
      </c>
      <c r="CP59" s="309" t="str">
        <f>IF(details!AZ59="","",details!AZ59)</f>
        <v/>
      </c>
      <c r="CQ59" s="312" t="str">
        <f t="shared" si="186"/>
        <v/>
      </c>
      <c r="CR59" s="114" t="str">
        <f t="shared" si="187"/>
        <v/>
      </c>
      <c r="CS59" s="118" t="str">
        <f t="shared" si="188"/>
        <v/>
      </c>
      <c r="CT59" s="313" t="str">
        <f t="shared" si="189"/>
        <v/>
      </c>
      <c r="CU59" s="119" t="str">
        <f t="shared" si="3"/>
        <v/>
      </c>
      <c r="CV59" s="119">
        <f t="shared" si="190"/>
        <v>0</v>
      </c>
      <c r="CW59" s="309" t="str">
        <f>IF(details!BA59="","",details!BA59)</f>
        <v/>
      </c>
      <c r="CX59" s="309" t="str">
        <f>IF(details!BB59="","",details!BB59)</f>
        <v/>
      </c>
      <c r="CY59" s="309" t="str">
        <f t="shared" si="191"/>
        <v/>
      </c>
      <c r="CZ59" s="309" t="str">
        <f>IF(details!BC59="","",details!BC59)</f>
        <v/>
      </c>
      <c r="DA59" s="309" t="str">
        <f>IF(details!BD59="","",details!BD59)</f>
        <v/>
      </c>
      <c r="DB59" s="309" t="str">
        <f t="shared" si="192"/>
        <v/>
      </c>
      <c r="DC59" s="309" t="str">
        <f>IF(details!BE59="","",details!BE59)</f>
        <v/>
      </c>
      <c r="DD59" s="309" t="str">
        <f>IF(details!BF59="","",details!BF59)</f>
        <v/>
      </c>
      <c r="DE59" s="309" t="str">
        <f t="shared" si="193"/>
        <v/>
      </c>
      <c r="DF59" s="116" t="str">
        <f t="shared" si="194"/>
        <v/>
      </c>
      <c r="DG59" s="309" t="str">
        <f>IF(details!BG59="","",details!BG59)</f>
        <v/>
      </c>
      <c r="DH59" s="309" t="str">
        <f>IF(details!BH59="","",details!BH59)</f>
        <v/>
      </c>
      <c r="DI59" s="116" t="str">
        <f t="shared" si="195"/>
        <v/>
      </c>
      <c r="DJ59" s="117" t="str">
        <f t="shared" si="72"/>
        <v/>
      </c>
      <c r="DK59" s="309" t="str">
        <f>IF(details!BI59="","",details!BI59)</f>
        <v/>
      </c>
      <c r="DL59" s="309" t="str">
        <f>IF(details!BJ59="","",details!BJ59)</f>
        <v/>
      </c>
      <c r="DM59" s="312" t="str">
        <f t="shared" si="196"/>
        <v/>
      </c>
      <c r="DN59" s="114" t="str">
        <f t="shared" si="197"/>
        <v/>
      </c>
      <c r="DO59" s="118" t="str">
        <f t="shared" si="198"/>
        <v/>
      </c>
      <c r="DP59" s="313" t="str">
        <f t="shared" si="199"/>
        <v/>
      </c>
      <c r="DQ59" s="119" t="str">
        <f t="shared" si="4"/>
        <v/>
      </c>
      <c r="DR59" s="119">
        <f t="shared" si="200"/>
        <v>0</v>
      </c>
      <c r="DS59" s="309" t="str">
        <f>IF(details!BK59="","",details!BK59)</f>
        <v/>
      </c>
      <c r="DT59" s="309" t="str">
        <f>IF(details!BL59="","",details!BL59)</f>
        <v/>
      </c>
      <c r="DU59" s="309" t="str">
        <f t="shared" si="201"/>
        <v/>
      </c>
      <c r="DV59" s="309" t="str">
        <f>IF(details!BM59="","",details!BM59)</f>
        <v/>
      </c>
      <c r="DW59" s="309" t="str">
        <f>IF(details!BN59="","",details!BN59)</f>
        <v/>
      </c>
      <c r="DX59" s="309" t="str">
        <f t="shared" si="202"/>
        <v/>
      </c>
      <c r="DY59" s="309" t="str">
        <f>IF(details!BO59="","",details!BO59)</f>
        <v/>
      </c>
      <c r="DZ59" s="309" t="str">
        <f>IF(details!BP59="","",details!BP59)</f>
        <v/>
      </c>
      <c r="EA59" s="309" t="str">
        <f t="shared" si="203"/>
        <v/>
      </c>
      <c r="EB59" s="116" t="str">
        <f t="shared" si="204"/>
        <v/>
      </c>
      <c r="EC59" s="309" t="str">
        <f>IF(details!BQ59="","",details!BQ59)</f>
        <v/>
      </c>
      <c r="ED59" s="309" t="str">
        <f>IF(details!BR59="","",details!BR59)</f>
        <v/>
      </c>
      <c r="EE59" s="116" t="str">
        <f t="shared" si="205"/>
        <v/>
      </c>
      <c r="EF59" s="117" t="str">
        <f t="shared" si="83"/>
        <v/>
      </c>
      <c r="EG59" s="309" t="str">
        <f>IF(details!BS59="","",details!BS59)</f>
        <v/>
      </c>
      <c r="EH59" s="309" t="str">
        <f>IF(details!BT59="","",details!BT59)</f>
        <v/>
      </c>
      <c r="EI59" s="312" t="str">
        <f t="shared" si="206"/>
        <v/>
      </c>
      <c r="EJ59" s="114" t="str">
        <f t="shared" si="207"/>
        <v/>
      </c>
      <c r="EK59" s="118" t="str">
        <f t="shared" si="208"/>
        <v/>
      </c>
      <c r="EL59" s="313" t="str">
        <f t="shared" si="209"/>
        <v/>
      </c>
      <c r="EM59" s="119" t="str">
        <f t="shared" si="5"/>
        <v/>
      </c>
      <c r="EN59" s="119">
        <f t="shared" si="210"/>
        <v>0</v>
      </c>
      <c r="EO59" s="309" t="str">
        <f>IF(details!BU59="","",details!BU59)</f>
        <v/>
      </c>
      <c r="EP59" s="309" t="str">
        <f>IF(details!BV59="","",details!BV59)</f>
        <v/>
      </c>
      <c r="EQ59" s="309" t="str">
        <f>IF(details!BW59="","",details!BW59)</f>
        <v/>
      </c>
      <c r="ER59" s="309" t="str">
        <f>IF(details!BX59="","",details!BX59)</f>
        <v/>
      </c>
      <c r="ES59" s="309" t="str">
        <f>IF(details!BY59="","",details!BY59)</f>
        <v/>
      </c>
      <c r="ET59" s="313" t="str">
        <f t="shared" si="89"/>
        <v/>
      </c>
      <c r="EU59" s="313" t="str">
        <f t="shared" si="90"/>
        <v/>
      </c>
      <c r="EV59" s="313" t="str">
        <f t="shared" si="211"/>
        <v/>
      </c>
      <c r="EW59" s="119" t="str">
        <f t="shared" si="7"/>
        <v/>
      </c>
      <c r="EX59" s="119">
        <f t="shared" si="212"/>
        <v>0</v>
      </c>
      <c r="EY59" s="309" t="str">
        <f>IF(details!BZ59="","",details!BZ59)</f>
        <v/>
      </c>
      <c r="EZ59" s="309" t="str">
        <f>IF(details!CA59="","",details!CA59)</f>
        <v/>
      </c>
      <c r="FA59" s="309" t="str">
        <f>IF(details!CB59="","",details!CB59)</f>
        <v/>
      </c>
      <c r="FB59" s="309" t="str">
        <f>IF(details!CC59="","",details!CC59)</f>
        <v/>
      </c>
      <c r="FC59" s="309" t="str">
        <f>IF(details!CD59="","",details!CD59)</f>
        <v/>
      </c>
      <c r="FD59" s="313" t="str">
        <f t="shared" si="93"/>
        <v/>
      </c>
      <c r="FE59" s="313" t="str">
        <f t="shared" si="94"/>
        <v/>
      </c>
      <c r="FF59" s="313" t="str">
        <f t="shared" si="213"/>
        <v/>
      </c>
      <c r="FG59" s="119" t="str">
        <f t="shared" si="10"/>
        <v/>
      </c>
      <c r="FH59" s="119">
        <f t="shared" si="214"/>
        <v>0</v>
      </c>
      <c r="FI59" s="309" t="str">
        <f>IF(details!CE59="","",details!CE59)</f>
        <v/>
      </c>
      <c r="FJ59" s="309" t="str">
        <f>IF(details!CF59="","",details!CF59)</f>
        <v/>
      </c>
      <c r="FK59" s="309" t="str">
        <f>IF(details!CG59="","",details!CG59)</f>
        <v/>
      </c>
      <c r="FL59" s="309" t="str">
        <f>IF(details!CH59="","",details!CH59)</f>
        <v/>
      </c>
      <c r="FM59" s="309" t="str">
        <f>IF(details!CI59="","",details!CI59)</f>
        <v/>
      </c>
      <c r="FN59" s="313" t="str">
        <f t="shared" si="97"/>
        <v/>
      </c>
      <c r="FO59" s="313" t="str">
        <f t="shared" si="98"/>
        <v/>
      </c>
      <c r="FP59" s="313" t="str">
        <f t="shared" si="215"/>
        <v/>
      </c>
      <c r="FQ59" s="119" t="str">
        <f t="shared" si="13"/>
        <v/>
      </c>
      <c r="FR59" s="270">
        <f t="shared" si="216"/>
        <v>0</v>
      </c>
      <c r="FS59" s="277" t="str">
        <f t="shared" si="217"/>
        <v/>
      </c>
      <c r="FT59" s="306" t="str">
        <f t="shared" si="218"/>
        <v/>
      </c>
      <c r="FU59" s="306" t="str">
        <f t="shared" si="219"/>
        <v/>
      </c>
      <c r="FV59" s="306" t="str">
        <f t="shared" si="220"/>
        <v/>
      </c>
      <c r="FW59" s="306" t="str">
        <f t="shared" si="221"/>
        <v/>
      </c>
      <c r="FX59" s="306" t="str">
        <f t="shared" si="222"/>
        <v/>
      </c>
      <c r="FY59" s="306" t="str">
        <f t="shared" si="223"/>
        <v/>
      </c>
      <c r="FZ59" s="120" t="str">
        <f t="shared" si="224"/>
        <v/>
      </c>
      <c r="GA59" s="120" t="str">
        <f t="shared" si="225"/>
        <v/>
      </c>
      <c r="GB59" s="306" t="str">
        <f t="shared" si="110"/>
        <v/>
      </c>
      <c r="GC59" s="306" t="str">
        <f t="shared" si="226"/>
        <v/>
      </c>
      <c r="GD59" s="306" t="str">
        <f t="shared" si="227"/>
        <v/>
      </c>
      <c r="GE59" s="306" t="str">
        <f t="shared" si="228"/>
        <v/>
      </c>
      <c r="GF59" s="306" t="str">
        <f t="shared" si="229"/>
        <v/>
      </c>
      <c r="GG59" s="306" t="str">
        <f t="shared" si="230"/>
        <v/>
      </c>
      <c r="GH59" s="306" t="str">
        <f t="shared" si="231"/>
        <v/>
      </c>
      <c r="GI59" s="306" t="str">
        <f t="shared" si="232"/>
        <v/>
      </c>
      <c r="GJ59" s="306" t="str">
        <f t="shared" si="233"/>
        <v/>
      </c>
      <c r="GK59" s="306" t="str">
        <f t="shared" si="234"/>
        <v/>
      </c>
      <c r="GL59" s="306" t="str">
        <f t="shared" si="235"/>
        <v/>
      </c>
      <c r="GM59" s="306" t="str">
        <f t="shared" si="236"/>
        <v/>
      </c>
      <c r="GN59" s="306" t="str">
        <f t="shared" si="237"/>
        <v/>
      </c>
      <c r="GO59" s="306" t="str">
        <f t="shared" si="238"/>
        <v/>
      </c>
      <c r="GP59" s="306" t="str">
        <f t="shared" si="239"/>
        <v/>
      </c>
      <c r="GQ59" s="306" t="str">
        <f t="shared" si="240"/>
        <v/>
      </c>
      <c r="GR59" s="306" t="str">
        <f t="shared" si="241"/>
        <v/>
      </c>
      <c r="GS59" s="121" t="str">
        <f t="shared" si="242"/>
        <v/>
      </c>
      <c r="GT59" s="121" t="str">
        <f t="shared" si="243"/>
        <v/>
      </c>
      <c r="GU59" s="121" t="str">
        <f t="shared" si="244"/>
        <v/>
      </c>
      <c r="GV59" s="121" t="str">
        <f t="shared" si="245"/>
        <v/>
      </c>
      <c r="GW59" s="121" t="str">
        <f t="shared" si="246"/>
        <v/>
      </c>
      <c r="GX59" s="121" t="str">
        <f t="shared" si="247"/>
        <v/>
      </c>
      <c r="GY59" s="269">
        <f t="shared" si="248"/>
        <v>0</v>
      </c>
      <c r="GZ59" s="269">
        <f t="shared" si="249"/>
        <v>0</v>
      </c>
      <c r="HA59" s="269">
        <f t="shared" si="250"/>
        <v>32</v>
      </c>
      <c r="HB59" s="269">
        <f t="shared" si="251"/>
        <v>0</v>
      </c>
      <c r="HC59" s="310" t="str">
        <f t="shared" si="257"/>
        <v/>
      </c>
      <c r="HD59" s="278" t="str">
        <f t="shared" si="252"/>
        <v/>
      </c>
      <c r="HE59" s="278" t="str">
        <f t="shared" si="253"/>
        <v/>
      </c>
      <c r="HF59" s="279" t="str">
        <f t="shared" si="254"/>
        <v/>
      </c>
      <c r="HG59" s="297" t="str">
        <f t="shared" si="255"/>
        <v/>
      </c>
      <c r="HH59" s="298" t="str">
        <f t="shared" si="141"/>
        <v/>
      </c>
      <c r="HI59" s="114" t="str">
        <f t="shared" si="142"/>
        <v/>
      </c>
      <c r="HJ59" s="274" t="str">
        <f>details!EH59</f>
        <v/>
      </c>
      <c r="HK59" s="195" t="str">
        <f>details!EI59</f>
        <v/>
      </c>
      <c r="HL59" s="304" t="str">
        <f t="shared" si="256"/>
        <v/>
      </c>
      <c r="HM59" s="201" t="str">
        <f>IF(details!CJ59="","",details!CJ59)</f>
        <v/>
      </c>
    </row>
    <row r="60" spans="1:221" s="20" customFormat="1" ht="14.1" customHeight="1">
      <c r="A60" s="199">
        <f>IF(details!A60="","",details!A60)</f>
        <v>54</v>
      </c>
      <c r="B60" s="309" t="str">
        <f>IF(details!B60="","",details!B60)</f>
        <v/>
      </c>
      <c r="C60" s="309" t="str">
        <f>IF(details!C60="","",details!C60)</f>
        <v/>
      </c>
      <c r="D60" s="114" t="str">
        <f>IF(details!D60="","",details!D60)</f>
        <v/>
      </c>
      <c r="E60" s="114" t="str">
        <f>IF(details!E60="","",details!E60)</f>
        <v/>
      </c>
      <c r="F60" s="309" t="str">
        <f>IF(details!F60="","",details!F60)</f>
        <v/>
      </c>
      <c r="G60" s="509" t="str">
        <f>IF(details!G60="","",details!G60)</f>
        <v/>
      </c>
      <c r="H60" s="188" t="str">
        <f>IF(details!CK60="","",details!CK60)</f>
        <v/>
      </c>
      <c r="I60" s="115" t="str">
        <f>IF(details!I60="","",details!I60)</f>
        <v/>
      </c>
      <c r="J60" s="115" t="str">
        <f>IF(details!J60="","",details!J60)</f>
        <v/>
      </c>
      <c r="K60" s="115" t="str">
        <f>IF(details!K60="","",details!K60)</f>
        <v/>
      </c>
      <c r="L60" s="309" t="str">
        <f>IF(details!L60="","",details!L60)</f>
        <v/>
      </c>
      <c r="M60" s="309" t="str">
        <f>IF(details!M60="","",details!M60)</f>
        <v/>
      </c>
      <c r="N60" s="309" t="str">
        <f t="shared" si="151"/>
        <v/>
      </c>
      <c r="O60" s="309" t="str">
        <f>IF(details!N60="","",details!N60)</f>
        <v/>
      </c>
      <c r="P60" s="309" t="str">
        <f>IF(details!O60="","",details!O60)</f>
        <v/>
      </c>
      <c r="Q60" s="309" t="str">
        <f t="shared" si="152"/>
        <v/>
      </c>
      <c r="R60" s="309" t="str">
        <f>IF(details!P60="","",details!P60)</f>
        <v/>
      </c>
      <c r="S60" s="309" t="str">
        <f>IF(details!Q60="","",details!Q60)</f>
        <v/>
      </c>
      <c r="T60" s="309" t="str">
        <f t="shared" si="153"/>
        <v/>
      </c>
      <c r="U60" s="116" t="str">
        <f t="shared" si="154"/>
        <v/>
      </c>
      <c r="V60" s="309" t="str">
        <f>IF(details!R60="","",details!R60)</f>
        <v/>
      </c>
      <c r="W60" s="309" t="str">
        <f>IF(details!S60="","",details!S60)</f>
        <v/>
      </c>
      <c r="X60" s="116" t="str">
        <f t="shared" si="155"/>
        <v/>
      </c>
      <c r="Y60" s="117" t="str">
        <f t="shared" si="28"/>
        <v/>
      </c>
      <c r="Z60" s="309" t="str">
        <f>IF(details!T60="","",details!T60)</f>
        <v/>
      </c>
      <c r="AA60" s="309" t="str">
        <f>IF(details!U60="","",details!U60)</f>
        <v/>
      </c>
      <c r="AB60" s="312" t="str">
        <f t="shared" si="156"/>
        <v/>
      </c>
      <c r="AC60" s="114" t="str">
        <f t="shared" si="157"/>
        <v/>
      </c>
      <c r="AD60" s="118" t="str">
        <f t="shared" si="158"/>
        <v/>
      </c>
      <c r="AE60" s="313" t="str">
        <f t="shared" si="159"/>
        <v/>
      </c>
      <c r="AF60" s="119" t="str">
        <f t="shared" si="0"/>
        <v/>
      </c>
      <c r="AG60" s="119">
        <f t="shared" si="160"/>
        <v>0</v>
      </c>
      <c r="AH60" s="309" t="str">
        <f>IF(details!V60="","",details!V60)</f>
        <v/>
      </c>
      <c r="AI60" s="309" t="str">
        <f>IF(details!W60="","",details!W60)</f>
        <v/>
      </c>
      <c r="AJ60" s="309" t="str">
        <f t="shared" si="161"/>
        <v/>
      </c>
      <c r="AK60" s="309" t="str">
        <f>IF(details!X60="","",details!X60)</f>
        <v/>
      </c>
      <c r="AL60" s="309" t="str">
        <f>IF(details!Y60="","",details!Y60)</f>
        <v/>
      </c>
      <c r="AM60" s="309" t="str">
        <f t="shared" si="162"/>
        <v/>
      </c>
      <c r="AN60" s="309" t="str">
        <f>IF(details!Z60="","",details!Z60)</f>
        <v/>
      </c>
      <c r="AO60" s="309" t="str">
        <f>IF(details!AA60="","",details!AA60)</f>
        <v/>
      </c>
      <c r="AP60" s="309" t="str">
        <f t="shared" si="163"/>
        <v/>
      </c>
      <c r="AQ60" s="116" t="str">
        <f t="shared" si="164"/>
        <v/>
      </c>
      <c r="AR60" s="309" t="str">
        <f>IF(details!AB60="","",details!AB60)</f>
        <v/>
      </c>
      <c r="AS60" s="309" t="str">
        <f>IF(details!AC60="","",details!AC60)</f>
        <v/>
      </c>
      <c r="AT60" s="116" t="str">
        <f t="shared" si="165"/>
        <v/>
      </c>
      <c r="AU60" s="117" t="str">
        <f t="shared" si="39"/>
        <v/>
      </c>
      <c r="AV60" s="309" t="str">
        <f>IF(details!AD60="","",details!AD60)</f>
        <v/>
      </c>
      <c r="AW60" s="309" t="str">
        <f>IF(details!AE60="","",details!AE60)</f>
        <v/>
      </c>
      <c r="AX60" s="312" t="str">
        <f t="shared" si="166"/>
        <v/>
      </c>
      <c r="AY60" s="114" t="str">
        <f t="shared" si="167"/>
        <v/>
      </c>
      <c r="AZ60" s="118" t="str">
        <f t="shared" si="168"/>
        <v/>
      </c>
      <c r="BA60" s="313" t="str">
        <f t="shared" si="169"/>
        <v/>
      </c>
      <c r="BB60" s="119" t="str">
        <f t="shared" si="1"/>
        <v/>
      </c>
      <c r="BC60" s="119">
        <f t="shared" si="170"/>
        <v>0</v>
      </c>
      <c r="BD60" s="101" t="str">
        <f>IF(D60="","",details!AF60)</f>
        <v/>
      </c>
      <c r="BE60" s="309" t="str">
        <f>IF(details!AG60="","",details!AG60)</f>
        <v/>
      </c>
      <c r="BF60" s="309" t="str">
        <f>IF(details!AH60="","",details!AH60)</f>
        <v/>
      </c>
      <c r="BG60" s="309" t="str">
        <f t="shared" si="171"/>
        <v/>
      </c>
      <c r="BH60" s="309" t="str">
        <f>IF(details!AI60="","",details!AI60)</f>
        <v/>
      </c>
      <c r="BI60" s="309" t="str">
        <f>IF(details!AJ60="","",details!AJ60)</f>
        <v/>
      </c>
      <c r="BJ60" s="309" t="str">
        <f t="shared" si="172"/>
        <v/>
      </c>
      <c r="BK60" s="309" t="str">
        <f>IF(details!AK60="","",details!AK60)</f>
        <v/>
      </c>
      <c r="BL60" s="309" t="str">
        <f>IF(details!AL60="","",details!AL60)</f>
        <v/>
      </c>
      <c r="BM60" s="309" t="str">
        <f t="shared" si="173"/>
        <v/>
      </c>
      <c r="BN60" s="116" t="str">
        <f t="shared" si="174"/>
        <v/>
      </c>
      <c r="BO60" s="309" t="str">
        <f>IF(details!AM60="","",details!AM60)</f>
        <v/>
      </c>
      <c r="BP60" s="309" t="str">
        <f>IF(details!AN60="","",details!AN60)</f>
        <v/>
      </c>
      <c r="BQ60" s="116" t="str">
        <f t="shared" si="175"/>
        <v/>
      </c>
      <c r="BR60" s="117" t="str">
        <f t="shared" si="50"/>
        <v/>
      </c>
      <c r="BS60" s="309" t="str">
        <f>IF(details!AO60="","",details!AO60)</f>
        <v/>
      </c>
      <c r="BT60" s="309" t="str">
        <f>IF(details!AP60="","",details!AP60)</f>
        <v/>
      </c>
      <c r="BU60" s="312" t="str">
        <f t="shared" si="176"/>
        <v/>
      </c>
      <c r="BV60" s="114" t="str">
        <f t="shared" si="177"/>
        <v/>
      </c>
      <c r="BW60" s="118" t="str">
        <f t="shared" si="178"/>
        <v/>
      </c>
      <c r="BX60" s="313" t="str">
        <f t="shared" si="179"/>
        <v/>
      </c>
      <c r="BY60" s="119" t="str">
        <f t="shared" si="2"/>
        <v/>
      </c>
      <c r="BZ60" s="119">
        <f t="shared" si="180"/>
        <v>0</v>
      </c>
      <c r="CA60" s="309" t="str">
        <f>IF(details!AQ60="","",details!AQ60)</f>
        <v/>
      </c>
      <c r="CB60" s="309" t="str">
        <f>IF(details!AR60="","",details!AR60)</f>
        <v/>
      </c>
      <c r="CC60" s="309" t="str">
        <f t="shared" si="181"/>
        <v/>
      </c>
      <c r="CD60" s="309" t="str">
        <f>IF(details!AS60="","",details!AS60)</f>
        <v/>
      </c>
      <c r="CE60" s="309" t="str">
        <f>IF(details!AT60="","",details!AT60)</f>
        <v/>
      </c>
      <c r="CF60" s="309" t="str">
        <f t="shared" si="182"/>
        <v/>
      </c>
      <c r="CG60" s="309" t="str">
        <f>IF(details!AU60="","",details!AU60)</f>
        <v/>
      </c>
      <c r="CH60" s="309" t="str">
        <f>IF(details!AV60="","",details!AV60)</f>
        <v/>
      </c>
      <c r="CI60" s="309" t="str">
        <f t="shared" si="183"/>
        <v/>
      </c>
      <c r="CJ60" s="116" t="str">
        <f t="shared" si="184"/>
        <v/>
      </c>
      <c r="CK60" s="309" t="str">
        <f>IF(details!AW60="","",details!AW60)</f>
        <v/>
      </c>
      <c r="CL60" s="309" t="str">
        <f>IF(details!AX60="","",details!AX60)</f>
        <v/>
      </c>
      <c r="CM60" s="116" t="str">
        <f t="shared" si="185"/>
        <v/>
      </c>
      <c r="CN60" s="117" t="str">
        <f t="shared" si="61"/>
        <v/>
      </c>
      <c r="CO60" s="309" t="str">
        <f>IF(details!AY60="","",details!AY60)</f>
        <v/>
      </c>
      <c r="CP60" s="309" t="str">
        <f>IF(details!AZ60="","",details!AZ60)</f>
        <v/>
      </c>
      <c r="CQ60" s="312" t="str">
        <f t="shared" si="186"/>
        <v/>
      </c>
      <c r="CR60" s="114" t="str">
        <f t="shared" si="187"/>
        <v/>
      </c>
      <c r="CS60" s="118" t="str">
        <f t="shared" si="188"/>
        <v/>
      </c>
      <c r="CT60" s="313" t="str">
        <f t="shared" si="189"/>
        <v/>
      </c>
      <c r="CU60" s="119" t="str">
        <f t="shared" si="3"/>
        <v/>
      </c>
      <c r="CV60" s="119">
        <f t="shared" si="190"/>
        <v>0</v>
      </c>
      <c r="CW60" s="309" t="str">
        <f>IF(details!BA60="","",details!BA60)</f>
        <v/>
      </c>
      <c r="CX60" s="309" t="str">
        <f>IF(details!BB60="","",details!BB60)</f>
        <v/>
      </c>
      <c r="CY60" s="309" t="str">
        <f t="shared" si="191"/>
        <v/>
      </c>
      <c r="CZ60" s="309" t="str">
        <f>IF(details!BC60="","",details!BC60)</f>
        <v/>
      </c>
      <c r="DA60" s="309" t="str">
        <f>IF(details!BD60="","",details!BD60)</f>
        <v/>
      </c>
      <c r="DB60" s="309" t="str">
        <f t="shared" si="192"/>
        <v/>
      </c>
      <c r="DC60" s="309" t="str">
        <f>IF(details!BE60="","",details!BE60)</f>
        <v/>
      </c>
      <c r="DD60" s="309" t="str">
        <f>IF(details!BF60="","",details!BF60)</f>
        <v/>
      </c>
      <c r="DE60" s="309" t="str">
        <f t="shared" si="193"/>
        <v/>
      </c>
      <c r="DF60" s="116" t="str">
        <f t="shared" si="194"/>
        <v/>
      </c>
      <c r="DG60" s="309" t="str">
        <f>IF(details!BG60="","",details!BG60)</f>
        <v/>
      </c>
      <c r="DH60" s="309" t="str">
        <f>IF(details!BH60="","",details!BH60)</f>
        <v/>
      </c>
      <c r="DI60" s="116" t="str">
        <f t="shared" si="195"/>
        <v/>
      </c>
      <c r="DJ60" s="117" t="str">
        <f t="shared" si="72"/>
        <v/>
      </c>
      <c r="DK60" s="309" t="str">
        <f>IF(details!BI60="","",details!BI60)</f>
        <v/>
      </c>
      <c r="DL60" s="309" t="str">
        <f>IF(details!BJ60="","",details!BJ60)</f>
        <v/>
      </c>
      <c r="DM60" s="312" t="str">
        <f t="shared" si="196"/>
        <v/>
      </c>
      <c r="DN60" s="114" t="str">
        <f t="shared" si="197"/>
        <v/>
      </c>
      <c r="DO60" s="118" t="str">
        <f t="shared" si="198"/>
        <v/>
      </c>
      <c r="DP60" s="313" t="str">
        <f t="shared" si="199"/>
        <v/>
      </c>
      <c r="DQ60" s="119" t="str">
        <f t="shared" si="4"/>
        <v/>
      </c>
      <c r="DR60" s="119">
        <f t="shared" si="200"/>
        <v>0</v>
      </c>
      <c r="DS60" s="309" t="str">
        <f>IF(details!BK60="","",details!BK60)</f>
        <v/>
      </c>
      <c r="DT60" s="309" t="str">
        <f>IF(details!BL60="","",details!BL60)</f>
        <v/>
      </c>
      <c r="DU60" s="309" t="str">
        <f t="shared" si="201"/>
        <v/>
      </c>
      <c r="DV60" s="309" t="str">
        <f>IF(details!BM60="","",details!BM60)</f>
        <v/>
      </c>
      <c r="DW60" s="309" t="str">
        <f>IF(details!BN60="","",details!BN60)</f>
        <v/>
      </c>
      <c r="DX60" s="309" t="str">
        <f t="shared" si="202"/>
        <v/>
      </c>
      <c r="DY60" s="309" t="str">
        <f>IF(details!BO60="","",details!BO60)</f>
        <v/>
      </c>
      <c r="DZ60" s="309" t="str">
        <f>IF(details!BP60="","",details!BP60)</f>
        <v/>
      </c>
      <c r="EA60" s="309" t="str">
        <f t="shared" si="203"/>
        <v/>
      </c>
      <c r="EB60" s="116" t="str">
        <f t="shared" si="204"/>
        <v/>
      </c>
      <c r="EC60" s="309" t="str">
        <f>IF(details!BQ60="","",details!BQ60)</f>
        <v/>
      </c>
      <c r="ED60" s="309" t="str">
        <f>IF(details!BR60="","",details!BR60)</f>
        <v/>
      </c>
      <c r="EE60" s="116" t="str">
        <f t="shared" si="205"/>
        <v/>
      </c>
      <c r="EF60" s="117" t="str">
        <f t="shared" si="83"/>
        <v/>
      </c>
      <c r="EG60" s="309" t="str">
        <f>IF(details!BS60="","",details!BS60)</f>
        <v/>
      </c>
      <c r="EH60" s="309" t="str">
        <f>IF(details!BT60="","",details!BT60)</f>
        <v/>
      </c>
      <c r="EI60" s="312" t="str">
        <f t="shared" si="206"/>
        <v/>
      </c>
      <c r="EJ60" s="114" t="str">
        <f t="shared" si="207"/>
        <v/>
      </c>
      <c r="EK60" s="118" t="str">
        <f t="shared" si="208"/>
        <v/>
      </c>
      <c r="EL60" s="313" t="str">
        <f t="shared" si="209"/>
        <v/>
      </c>
      <c r="EM60" s="119" t="str">
        <f t="shared" si="5"/>
        <v/>
      </c>
      <c r="EN60" s="119">
        <f t="shared" si="210"/>
        <v>0</v>
      </c>
      <c r="EO60" s="309" t="str">
        <f>IF(details!BU60="","",details!BU60)</f>
        <v/>
      </c>
      <c r="EP60" s="309" t="str">
        <f>IF(details!BV60="","",details!BV60)</f>
        <v/>
      </c>
      <c r="EQ60" s="309" t="str">
        <f>IF(details!BW60="","",details!BW60)</f>
        <v/>
      </c>
      <c r="ER60" s="309" t="str">
        <f>IF(details!BX60="","",details!BX60)</f>
        <v/>
      </c>
      <c r="ES60" s="309" t="str">
        <f>IF(details!BY60="","",details!BY60)</f>
        <v/>
      </c>
      <c r="ET60" s="313" t="str">
        <f t="shared" si="89"/>
        <v/>
      </c>
      <c r="EU60" s="313" t="str">
        <f t="shared" si="90"/>
        <v/>
      </c>
      <c r="EV60" s="313" t="str">
        <f t="shared" si="211"/>
        <v/>
      </c>
      <c r="EW60" s="119" t="str">
        <f t="shared" si="7"/>
        <v/>
      </c>
      <c r="EX60" s="119">
        <f t="shared" si="212"/>
        <v>0</v>
      </c>
      <c r="EY60" s="309" t="str">
        <f>IF(details!BZ60="","",details!BZ60)</f>
        <v/>
      </c>
      <c r="EZ60" s="309" t="str">
        <f>IF(details!CA60="","",details!CA60)</f>
        <v/>
      </c>
      <c r="FA60" s="309" t="str">
        <f>IF(details!CB60="","",details!CB60)</f>
        <v/>
      </c>
      <c r="FB60" s="309" t="str">
        <f>IF(details!CC60="","",details!CC60)</f>
        <v/>
      </c>
      <c r="FC60" s="309" t="str">
        <f>IF(details!CD60="","",details!CD60)</f>
        <v/>
      </c>
      <c r="FD60" s="313" t="str">
        <f t="shared" si="93"/>
        <v/>
      </c>
      <c r="FE60" s="313" t="str">
        <f t="shared" si="94"/>
        <v/>
      </c>
      <c r="FF60" s="313" t="str">
        <f t="shared" si="213"/>
        <v/>
      </c>
      <c r="FG60" s="119" t="str">
        <f t="shared" si="10"/>
        <v/>
      </c>
      <c r="FH60" s="119">
        <f t="shared" si="214"/>
        <v>0</v>
      </c>
      <c r="FI60" s="309" t="str">
        <f>IF(details!CE60="","",details!CE60)</f>
        <v/>
      </c>
      <c r="FJ60" s="309" t="str">
        <f>IF(details!CF60="","",details!CF60)</f>
        <v/>
      </c>
      <c r="FK60" s="309" t="str">
        <f>IF(details!CG60="","",details!CG60)</f>
        <v/>
      </c>
      <c r="FL60" s="309" t="str">
        <f>IF(details!CH60="","",details!CH60)</f>
        <v/>
      </c>
      <c r="FM60" s="309" t="str">
        <f>IF(details!CI60="","",details!CI60)</f>
        <v/>
      </c>
      <c r="FN60" s="313" t="str">
        <f t="shared" si="97"/>
        <v/>
      </c>
      <c r="FO60" s="313" t="str">
        <f t="shared" si="98"/>
        <v/>
      </c>
      <c r="FP60" s="313" t="str">
        <f t="shared" si="215"/>
        <v/>
      </c>
      <c r="FQ60" s="119" t="str">
        <f t="shared" si="13"/>
        <v/>
      </c>
      <c r="FR60" s="270">
        <f t="shared" si="216"/>
        <v>0</v>
      </c>
      <c r="FS60" s="277" t="str">
        <f t="shared" si="217"/>
        <v/>
      </c>
      <c r="FT60" s="306" t="str">
        <f t="shared" si="218"/>
        <v/>
      </c>
      <c r="FU60" s="306" t="str">
        <f t="shared" si="219"/>
        <v/>
      </c>
      <c r="FV60" s="306" t="str">
        <f t="shared" si="220"/>
        <v/>
      </c>
      <c r="FW60" s="306" t="str">
        <f t="shared" si="221"/>
        <v/>
      </c>
      <c r="FX60" s="306" t="str">
        <f t="shared" si="222"/>
        <v/>
      </c>
      <c r="FY60" s="306" t="str">
        <f t="shared" si="223"/>
        <v/>
      </c>
      <c r="FZ60" s="120" t="str">
        <f t="shared" si="224"/>
        <v/>
      </c>
      <c r="GA60" s="120" t="str">
        <f t="shared" si="225"/>
        <v/>
      </c>
      <c r="GB60" s="306" t="str">
        <f t="shared" si="110"/>
        <v/>
      </c>
      <c r="GC60" s="306" t="str">
        <f t="shared" si="226"/>
        <v/>
      </c>
      <c r="GD60" s="306" t="str">
        <f t="shared" si="227"/>
        <v/>
      </c>
      <c r="GE60" s="306" t="str">
        <f t="shared" si="228"/>
        <v/>
      </c>
      <c r="GF60" s="306" t="str">
        <f t="shared" si="229"/>
        <v/>
      </c>
      <c r="GG60" s="306" t="str">
        <f t="shared" si="230"/>
        <v/>
      </c>
      <c r="GH60" s="306" t="str">
        <f t="shared" si="231"/>
        <v/>
      </c>
      <c r="GI60" s="306" t="str">
        <f t="shared" si="232"/>
        <v/>
      </c>
      <c r="GJ60" s="306" t="str">
        <f t="shared" si="233"/>
        <v/>
      </c>
      <c r="GK60" s="306" t="str">
        <f t="shared" si="234"/>
        <v/>
      </c>
      <c r="GL60" s="306" t="str">
        <f t="shared" si="235"/>
        <v/>
      </c>
      <c r="GM60" s="306" t="str">
        <f t="shared" si="236"/>
        <v/>
      </c>
      <c r="GN60" s="306" t="str">
        <f t="shared" si="237"/>
        <v/>
      </c>
      <c r="GO60" s="306" t="str">
        <f t="shared" si="238"/>
        <v/>
      </c>
      <c r="GP60" s="306" t="str">
        <f t="shared" si="239"/>
        <v/>
      </c>
      <c r="GQ60" s="306" t="str">
        <f t="shared" si="240"/>
        <v/>
      </c>
      <c r="GR60" s="306" t="str">
        <f t="shared" si="241"/>
        <v/>
      </c>
      <c r="GS60" s="121" t="str">
        <f t="shared" si="242"/>
        <v/>
      </c>
      <c r="GT60" s="121" t="str">
        <f t="shared" si="243"/>
        <v/>
      </c>
      <c r="GU60" s="121" t="str">
        <f t="shared" si="244"/>
        <v/>
      </c>
      <c r="GV60" s="121" t="str">
        <f t="shared" si="245"/>
        <v/>
      </c>
      <c r="GW60" s="121" t="str">
        <f t="shared" si="246"/>
        <v/>
      </c>
      <c r="GX60" s="121" t="str">
        <f t="shared" si="247"/>
        <v/>
      </c>
      <c r="GY60" s="269">
        <f t="shared" si="248"/>
        <v>0</v>
      </c>
      <c r="GZ60" s="269">
        <f t="shared" si="249"/>
        <v>0</v>
      </c>
      <c r="HA60" s="269">
        <f t="shared" si="250"/>
        <v>32</v>
      </c>
      <c r="HB60" s="269">
        <f t="shared" si="251"/>
        <v>0</v>
      </c>
      <c r="HC60" s="310" t="str">
        <f t="shared" si="257"/>
        <v/>
      </c>
      <c r="HD60" s="278" t="str">
        <f t="shared" si="252"/>
        <v/>
      </c>
      <c r="HE60" s="278" t="str">
        <f t="shared" si="253"/>
        <v/>
      </c>
      <c r="HF60" s="279" t="str">
        <f t="shared" si="254"/>
        <v/>
      </c>
      <c r="HG60" s="297" t="str">
        <f t="shared" si="255"/>
        <v/>
      </c>
      <c r="HH60" s="298" t="str">
        <f t="shared" si="141"/>
        <v/>
      </c>
      <c r="HI60" s="114" t="str">
        <f t="shared" si="142"/>
        <v/>
      </c>
      <c r="HJ60" s="274" t="str">
        <f>details!EH60</f>
        <v/>
      </c>
      <c r="HK60" s="195" t="str">
        <f>details!EI60</f>
        <v/>
      </c>
      <c r="HL60" s="304" t="str">
        <f t="shared" si="256"/>
        <v/>
      </c>
      <c r="HM60" s="201" t="str">
        <f>IF(details!CJ60="","",details!CJ60)</f>
        <v/>
      </c>
    </row>
    <row r="61" spans="1:221" s="20" customFormat="1" ht="14.1" customHeight="1">
      <c r="A61" s="199">
        <f>IF(details!A61="","",details!A61)</f>
        <v>55</v>
      </c>
      <c r="B61" s="309" t="str">
        <f>IF(details!B61="","",details!B61)</f>
        <v/>
      </c>
      <c r="C61" s="309" t="str">
        <f>IF(details!C61="","",details!C61)</f>
        <v/>
      </c>
      <c r="D61" s="114" t="str">
        <f>IF(details!D61="","",details!D61)</f>
        <v/>
      </c>
      <c r="E61" s="114" t="str">
        <f>IF(details!E61="","",details!E61)</f>
        <v/>
      </c>
      <c r="F61" s="309" t="str">
        <f>IF(details!F61="","",details!F61)</f>
        <v/>
      </c>
      <c r="G61" s="509" t="str">
        <f>IF(details!G61="","",details!G61)</f>
        <v/>
      </c>
      <c r="H61" s="188" t="str">
        <f>IF(details!CK61="","",details!CK61)</f>
        <v/>
      </c>
      <c r="I61" s="115" t="str">
        <f>IF(details!I61="","",details!I61)</f>
        <v/>
      </c>
      <c r="J61" s="115" t="str">
        <f>IF(details!J61="","",details!J61)</f>
        <v/>
      </c>
      <c r="K61" s="115" t="str">
        <f>IF(details!K61="","",details!K61)</f>
        <v/>
      </c>
      <c r="L61" s="309" t="str">
        <f>IF(details!L61="","",details!L61)</f>
        <v/>
      </c>
      <c r="M61" s="309" t="str">
        <f>IF(details!M61="","",details!M61)</f>
        <v/>
      </c>
      <c r="N61" s="309" t="str">
        <f t="shared" si="151"/>
        <v/>
      </c>
      <c r="O61" s="309" t="str">
        <f>IF(details!N61="","",details!N61)</f>
        <v/>
      </c>
      <c r="P61" s="309" t="str">
        <f>IF(details!O61="","",details!O61)</f>
        <v/>
      </c>
      <c r="Q61" s="309" t="str">
        <f t="shared" si="152"/>
        <v/>
      </c>
      <c r="R61" s="309" t="str">
        <f>IF(details!P61="","",details!P61)</f>
        <v/>
      </c>
      <c r="S61" s="309" t="str">
        <f>IF(details!Q61="","",details!Q61)</f>
        <v/>
      </c>
      <c r="T61" s="309" t="str">
        <f t="shared" si="153"/>
        <v/>
      </c>
      <c r="U61" s="116" t="str">
        <f t="shared" si="154"/>
        <v/>
      </c>
      <c r="V61" s="309" t="str">
        <f>IF(details!R61="","",details!R61)</f>
        <v/>
      </c>
      <c r="W61" s="309" t="str">
        <f>IF(details!S61="","",details!S61)</f>
        <v/>
      </c>
      <c r="X61" s="116" t="str">
        <f t="shared" si="155"/>
        <v/>
      </c>
      <c r="Y61" s="117" t="str">
        <f t="shared" si="28"/>
        <v/>
      </c>
      <c r="Z61" s="309" t="str">
        <f>IF(details!T61="","",details!T61)</f>
        <v/>
      </c>
      <c r="AA61" s="309" t="str">
        <f>IF(details!U61="","",details!U61)</f>
        <v/>
      </c>
      <c r="AB61" s="312" t="str">
        <f t="shared" si="156"/>
        <v/>
      </c>
      <c r="AC61" s="114" t="str">
        <f t="shared" si="157"/>
        <v/>
      </c>
      <c r="AD61" s="118" t="str">
        <f t="shared" si="158"/>
        <v/>
      </c>
      <c r="AE61" s="313" t="str">
        <f t="shared" si="159"/>
        <v/>
      </c>
      <c r="AF61" s="119" t="str">
        <f t="shared" si="0"/>
        <v/>
      </c>
      <c r="AG61" s="119">
        <f t="shared" si="160"/>
        <v>0</v>
      </c>
      <c r="AH61" s="309" t="str">
        <f>IF(details!V61="","",details!V61)</f>
        <v/>
      </c>
      <c r="AI61" s="309" t="str">
        <f>IF(details!W61="","",details!W61)</f>
        <v/>
      </c>
      <c r="AJ61" s="309" t="str">
        <f t="shared" si="161"/>
        <v/>
      </c>
      <c r="AK61" s="309" t="str">
        <f>IF(details!X61="","",details!X61)</f>
        <v/>
      </c>
      <c r="AL61" s="309" t="str">
        <f>IF(details!Y61="","",details!Y61)</f>
        <v/>
      </c>
      <c r="AM61" s="309" t="str">
        <f t="shared" si="162"/>
        <v/>
      </c>
      <c r="AN61" s="309" t="str">
        <f>IF(details!Z61="","",details!Z61)</f>
        <v/>
      </c>
      <c r="AO61" s="309" t="str">
        <f>IF(details!AA61="","",details!AA61)</f>
        <v/>
      </c>
      <c r="AP61" s="309" t="str">
        <f t="shared" si="163"/>
        <v/>
      </c>
      <c r="AQ61" s="116" t="str">
        <f t="shared" si="164"/>
        <v/>
      </c>
      <c r="AR61" s="309" t="str">
        <f>IF(details!AB61="","",details!AB61)</f>
        <v/>
      </c>
      <c r="AS61" s="309" t="str">
        <f>IF(details!AC61="","",details!AC61)</f>
        <v/>
      </c>
      <c r="AT61" s="116" t="str">
        <f t="shared" si="165"/>
        <v/>
      </c>
      <c r="AU61" s="117" t="str">
        <f t="shared" si="39"/>
        <v/>
      </c>
      <c r="AV61" s="309" t="str">
        <f>IF(details!AD61="","",details!AD61)</f>
        <v/>
      </c>
      <c r="AW61" s="309" t="str">
        <f>IF(details!AE61="","",details!AE61)</f>
        <v/>
      </c>
      <c r="AX61" s="312" t="str">
        <f t="shared" si="166"/>
        <v/>
      </c>
      <c r="AY61" s="114" t="str">
        <f t="shared" si="167"/>
        <v/>
      </c>
      <c r="AZ61" s="118" t="str">
        <f t="shared" si="168"/>
        <v/>
      </c>
      <c r="BA61" s="313" t="str">
        <f t="shared" si="169"/>
        <v/>
      </c>
      <c r="BB61" s="119" t="str">
        <f t="shared" si="1"/>
        <v/>
      </c>
      <c r="BC61" s="119">
        <f t="shared" si="170"/>
        <v>0</v>
      </c>
      <c r="BD61" s="101" t="str">
        <f>IF(D61="","",details!AF61)</f>
        <v/>
      </c>
      <c r="BE61" s="309" t="str">
        <f>IF(details!AG61="","",details!AG61)</f>
        <v/>
      </c>
      <c r="BF61" s="309" t="str">
        <f>IF(details!AH61="","",details!AH61)</f>
        <v/>
      </c>
      <c r="BG61" s="309" t="str">
        <f t="shared" si="171"/>
        <v/>
      </c>
      <c r="BH61" s="309" t="str">
        <f>IF(details!AI61="","",details!AI61)</f>
        <v/>
      </c>
      <c r="BI61" s="309" t="str">
        <f>IF(details!AJ61="","",details!AJ61)</f>
        <v/>
      </c>
      <c r="BJ61" s="309" t="str">
        <f t="shared" si="172"/>
        <v/>
      </c>
      <c r="BK61" s="309" t="str">
        <f>IF(details!AK61="","",details!AK61)</f>
        <v/>
      </c>
      <c r="BL61" s="309" t="str">
        <f>IF(details!AL61="","",details!AL61)</f>
        <v/>
      </c>
      <c r="BM61" s="309" t="str">
        <f t="shared" si="173"/>
        <v/>
      </c>
      <c r="BN61" s="116" t="str">
        <f t="shared" si="174"/>
        <v/>
      </c>
      <c r="BO61" s="309" t="str">
        <f>IF(details!AM61="","",details!AM61)</f>
        <v/>
      </c>
      <c r="BP61" s="309" t="str">
        <f>IF(details!AN61="","",details!AN61)</f>
        <v/>
      </c>
      <c r="BQ61" s="116" t="str">
        <f t="shared" si="175"/>
        <v/>
      </c>
      <c r="BR61" s="117" t="str">
        <f t="shared" si="50"/>
        <v/>
      </c>
      <c r="BS61" s="309" t="str">
        <f>IF(details!AO61="","",details!AO61)</f>
        <v/>
      </c>
      <c r="BT61" s="309" t="str">
        <f>IF(details!AP61="","",details!AP61)</f>
        <v/>
      </c>
      <c r="BU61" s="312" t="str">
        <f t="shared" si="176"/>
        <v/>
      </c>
      <c r="BV61" s="114" t="str">
        <f t="shared" si="177"/>
        <v/>
      </c>
      <c r="BW61" s="118" t="str">
        <f t="shared" si="178"/>
        <v/>
      </c>
      <c r="BX61" s="313" t="str">
        <f t="shared" si="179"/>
        <v/>
      </c>
      <c r="BY61" s="119" t="str">
        <f t="shared" si="2"/>
        <v/>
      </c>
      <c r="BZ61" s="119">
        <f t="shared" si="180"/>
        <v>0</v>
      </c>
      <c r="CA61" s="309" t="str">
        <f>IF(details!AQ61="","",details!AQ61)</f>
        <v/>
      </c>
      <c r="CB61" s="309" t="str">
        <f>IF(details!AR61="","",details!AR61)</f>
        <v/>
      </c>
      <c r="CC61" s="309" t="str">
        <f t="shared" si="181"/>
        <v/>
      </c>
      <c r="CD61" s="309" t="str">
        <f>IF(details!AS61="","",details!AS61)</f>
        <v/>
      </c>
      <c r="CE61" s="309" t="str">
        <f>IF(details!AT61="","",details!AT61)</f>
        <v/>
      </c>
      <c r="CF61" s="309" t="str">
        <f t="shared" si="182"/>
        <v/>
      </c>
      <c r="CG61" s="309" t="str">
        <f>IF(details!AU61="","",details!AU61)</f>
        <v/>
      </c>
      <c r="CH61" s="309" t="str">
        <f>IF(details!AV61="","",details!AV61)</f>
        <v/>
      </c>
      <c r="CI61" s="309" t="str">
        <f t="shared" si="183"/>
        <v/>
      </c>
      <c r="CJ61" s="116" t="str">
        <f t="shared" si="184"/>
        <v/>
      </c>
      <c r="CK61" s="309" t="str">
        <f>IF(details!AW61="","",details!AW61)</f>
        <v/>
      </c>
      <c r="CL61" s="309" t="str">
        <f>IF(details!AX61="","",details!AX61)</f>
        <v/>
      </c>
      <c r="CM61" s="116" t="str">
        <f t="shared" si="185"/>
        <v/>
      </c>
      <c r="CN61" s="117" t="str">
        <f t="shared" si="61"/>
        <v/>
      </c>
      <c r="CO61" s="309" t="str">
        <f>IF(details!AY61="","",details!AY61)</f>
        <v/>
      </c>
      <c r="CP61" s="309" t="str">
        <f>IF(details!AZ61="","",details!AZ61)</f>
        <v/>
      </c>
      <c r="CQ61" s="312" t="str">
        <f t="shared" si="186"/>
        <v/>
      </c>
      <c r="CR61" s="114" t="str">
        <f t="shared" si="187"/>
        <v/>
      </c>
      <c r="CS61" s="118" t="str">
        <f t="shared" si="188"/>
        <v/>
      </c>
      <c r="CT61" s="313" t="str">
        <f t="shared" si="189"/>
        <v/>
      </c>
      <c r="CU61" s="119" t="str">
        <f t="shared" si="3"/>
        <v/>
      </c>
      <c r="CV61" s="119">
        <f t="shared" si="190"/>
        <v>0</v>
      </c>
      <c r="CW61" s="309" t="str">
        <f>IF(details!BA61="","",details!BA61)</f>
        <v/>
      </c>
      <c r="CX61" s="309" t="str">
        <f>IF(details!BB61="","",details!BB61)</f>
        <v/>
      </c>
      <c r="CY61" s="309" t="str">
        <f t="shared" si="191"/>
        <v/>
      </c>
      <c r="CZ61" s="309" t="str">
        <f>IF(details!BC61="","",details!BC61)</f>
        <v/>
      </c>
      <c r="DA61" s="309" t="str">
        <f>IF(details!BD61="","",details!BD61)</f>
        <v/>
      </c>
      <c r="DB61" s="309" t="str">
        <f t="shared" si="192"/>
        <v/>
      </c>
      <c r="DC61" s="309" t="str">
        <f>IF(details!BE61="","",details!BE61)</f>
        <v/>
      </c>
      <c r="DD61" s="309" t="str">
        <f>IF(details!BF61="","",details!BF61)</f>
        <v/>
      </c>
      <c r="DE61" s="309" t="str">
        <f t="shared" si="193"/>
        <v/>
      </c>
      <c r="DF61" s="116" t="str">
        <f t="shared" si="194"/>
        <v/>
      </c>
      <c r="DG61" s="309" t="str">
        <f>IF(details!BG61="","",details!BG61)</f>
        <v/>
      </c>
      <c r="DH61" s="309" t="str">
        <f>IF(details!BH61="","",details!BH61)</f>
        <v/>
      </c>
      <c r="DI61" s="116" t="str">
        <f t="shared" si="195"/>
        <v/>
      </c>
      <c r="DJ61" s="117" t="str">
        <f t="shared" si="72"/>
        <v/>
      </c>
      <c r="DK61" s="309" t="str">
        <f>IF(details!BI61="","",details!BI61)</f>
        <v/>
      </c>
      <c r="DL61" s="309" t="str">
        <f>IF(details!BJ61="","",details!BJ61)</f>
        <v/>
      </c>
      <c r="DM61" s="312" t="str">
        <f t="shared" si="196"/>
        <v/>
      </c>
      <c r="DN61" s="114" t="str">
        <f t="shared" si="197"/>
        <v/>
      </c>
      <c r="DO61" s="118" t="str">
        <f t="shared" si="198"/>
        <v/>
      </c>
      <c r="DP61" s="313" t="str">
        <f t="shared" si="199"/>
        <v/>
      </c>
      <c r="DQ61" s="119" t="str">
        <f t="shared" si="4"/>
        <v/>
      </c>
      <c r="DR61" s="119">
        <f t="shared" si="200"/>
        <v>0</v>
      </c>
      <c r="DS61" s="309" t="str">
        <f>IF(details!BK61="","",details!BK61)</f>
        <v/>
      </c>
      <c r="DT61" s="309" t="str">
        <f>IF(details!BL61="","",details!BL61)</f>
        <v/>
      </c>
      <c r="DU61" s="309" t="str">
        <f t="shared" si="201"/>
        <v/>
      </c>
      <c r="DV61" s="309" t="str">
        <f>IF(details!BM61="","",details!BM61)</f>
        <v/>
      </c>
      <c r="DW61" s="309" t="str">
        <f>IF(details!BN61="","",details!BN61)</f>
        <v/>
      </c>
      <c r="DX61" s="309" t="str">
        <f t="shared" si="202"/>
        <v/>
      </c>
      <c r="DY61" s="309" t="str">
        <f>IF(details!BO61="","",details!BO61)</f>
        <v/>
      </c>
      <c r="DZ61" s="309" t="str">
        <f>IF(details!BP61="","",details!BP61)</f>
        <v/>
      </c>
      <c r="EA61" s="309" t="str">
        <f t="shared" si="203"/>
        <v/>
      </c>
      <c r="EB61" s="116" t="str">
        <f t="shared" si="204"/>
        <v/>
      </c>
      <c r="EC61" s="309" t="str">
        <f>IF(details!BQ61="","",details!BQ61)</f>
        <v/>
      </c>
      <c r="ED61" s="309" t="str">
        <f>IF(details!BR61="","",details!BR61)</f>
        <v/>
      </c>
      <c r="EE61" s="116" t="str">
        <f t="shared" si="205"/>
        <v/>
      </c>
      <c r="EF61" s="117" t="str">
        <f t="shared" si="83"/>
        <v/>
      </c>
      <c r="EG61" s="309" t="str">
        <f>IF(details!BS61="","",details!BS61)</f>
        <v/>
      </c>
      <c r="EH61" s="309" t="str">
        <f>IF(details!BT61="","",details!BT61)</f>
        <v/>
      </c>
      <c r="EI61" s="312" t="str">
        <f t="shared" si="206"/>
        <v/>
      </c>
      <c r="EJ61" s="114" t="str">
        <f t="shared" si="207"/>
        <v/>
      </c>
      <c r="EK61" s="118" t="str">
        <f t="shared" si="208"/>
        <v/>
      </c>
      <c r="EL61" s="313" t="str">
        <f t="shared" si="209"/>
        <v/>
      </c>
      <c r="EM61" s="119" t="str">
        <f t="shared" si="5"/>
        <v/>
      </c>
      <c r="EN61" s="119">
        <f t="shared" si="210"/>
        <v>0</v>
      </c>
      <c r="EO61" s="309" t="str">
        <f>IF(details!BU61="","",details!BU61)</f>
        <v/>
      </c>
      <c r="EP61" s="309" t="str">
        <f>IF(details!BV61="","",details!BV61)</f>
        <v/>
      </c>
      <c r="EQ61" s="309" t="str">
        <f>IF(details!BW61="","",details!BW61)</f>
        <v/>
      </c>
      <c r="ER61" s="309" t="str">
        <f>IF(details!BX61="","",details!BX61)</f>
        <v/>
      </c>
      <c r="ES61" s="309" t="str">
        <f>IF(details!BY61="","",details!BY61)</f>
        <v/>
      </c>
      <c r="ET61" s="313" t="str">
        <f t="shared" si="89"/>
        <v/>
      </c>
      <c r="EU61" s="313" t="str">
        <f t="shared" si="90"/>
        <v/>
      </c>
      <c r="EV61" s="313" t="str">
        <f t="shared" si="211"/>
        <v/>
      </c>
      <c r="EW61" s="119" t="str">
        <f t="shared" si="7"/>
        <v/>
      </c>
      <c r="EX61" s="119">
        <f t="shared" si="212"/>
        <v>0</v>
      </c>
      <c r="EY61" s="309" t="str">
        <f>IF(details!BZ61="","",details!BZ61)</f>
        <v/>
      </c>
      <c r="EZ61" s="309" t="str">
        <f>IF(details!CA61="","",details!CA61)</f>
        <v/>
      </c>
      <c r="FA61" s="309" t="str">
        <f>IF(details!CB61="","",details!CB61)</f>
        <v/>
      </c>
      <c r="FB61" s="309" t="str">
        <f>IF(details!CC61="","",details!CC61)</f>
        <v/>
      </c>
      <c r="FC61" s="309" t="str">
        <f>IF(details!CD61="","",details!CD61)</f>
        <v/>
      </c>
      <c r="FD61" s="313" t="str">
        <f t="shared" si="93"/>
        <v/>
      </c>
      <c r="FE61" s="313" t="str">
        <f t="shared" si="94"/>
        <v/>
      </c>
      <c r="FF61" s="313" t="str">
        <f t="shared" si="213"/>
        <v/>
      </c>
      <c r="FG61" s="119" t="str">
        <f t="shared" si="10"/>
        <v/>
      </c>
      <c r="FH61" s="119">
        <f t="shared" si="214"/>
        <v>0</v>
      </c>
      <c r="FI61" s="309" t="str">
        <f>IF(details!CE61="","",details!CE61)</f>
        <v/>
      </c>
      <c r="FJ61" s="309" t="str">
        <f>IF(details!CF61="","",details!CF61)</f>
        <v/>
      </c>
      <c r="FK61" s="309" t="str">
        <f>IF(details!CG61="","",details!CG61)</f>
        <v/>
      </c>
      <c r="FL61" s="309" t="str">
        <f>IF(details!CH61="","",details!CH61)</f>
        <v/>
      </c>
      <c r="FM61" s="309" t="str">
        <f>IF(details!CI61="","",details!CI61)</f>
        <v/>
      </c>
      <c r="FN61" s="313" t="str">
        <f t="shared" si="97"/>
        <v/>
      </c>
      <c r="FO61" s="313" t="str">
        <f t="shared" si="98"/>
        <v/>
      </c>
      <c r="FP61" s="313" t="str">
        <f t="shared" si="215"/>
        <v/>
      </c>
      <c r="FQ61" s="119" t="str">
        <f t="shared" si="13"/>
        <v/>
      </c>
      <c r="FR61" s="270">
        <f t="shared" si="216"/>
        <v>0</v>
      </c>
      <c r="FS61" s="277" t="str">
        <f t="shared" si="217"/>
        <v/>
      </c>
      <c r="FT61" s="306" t="str">
        <f t="shared" si="218"/>
        <v/>
      </c>
      <c r="FU61" s="306" t="str">
        <f t="shared" si="219"/>
        <v/>
      </c>
      <c r="FV61" s="306" t="str">
        <f t="shared" si="220"/>
        <v/>
      </c>
      <c r="FW61" s="306" t="str">
        <f t="shared" si="221"/>
        <v/>
      </c>
      <c r="FX61" s="306" t="str">
        <f t="shared" si="222"/>
        <v/>
      </c>
      <c r="FY61" s="306" t="str">
        <f t="shared" si="223"/>
        <v/>
      </c>
      <c r="FZ61" s="120" t="str">
        <f t="shared" si="224"/>
        <v/>
      </c>
      <c r="GA61" s="120" t="str">
        <f t="shared" si="225"/>
        <v/>
      </c>
      <c r="GB61" s="306" t="str">
        <f t="shared" si="110"/>
        <v/>
      </c>
      <c r="GC61" s="306" t="str">
        <f t="shared" si="226"/>
        <v/>
      </c>
      <c r="GD61" s="306" t="str">
        <f t="shared" si="227"/>
        <v/>
      </c>
      <c r="GE61" s="306" t="str">
        <f t="shared" si="228"/>
        <v/>
      </c>
      <c r="GF61" s="306" t="str">
        <f t="shared" si="229"/>
        <v/>
      </c>
      <c r="GG61" s="306" t="str">
        <f t="shared" si="230"/>
        <v/>
      </c>
      <c r="GH61" s="306" t="str">
        <f t="shared" si="231"/>
        <v/>
      </c>
      <c r="GI61" s="306" t="str">
        <f t="shared" si="232"/>
        <v/>
      </c>
      <c r="GJ61" s="306" t="str">
        <f t="shared" si="233"/>
        <v/>
      </c>
      <c r="GK61" s="306" t="str">
        <f t="shared" si="234"/>
        <v/>
      </c>
      <c r="GL61" s="306" t="str">
        <f t="shared" si="235"/>
        <v/>
      </c>
      <c r="GM61" s="306" t="str">
        <f t="shared" si="236"/>
        <v/>
      </c>
      <c r="GN61" s="306" t="str">
        <f t="shared" si="237"/>
        <v/>
      </c>
      <c r="GO61" s="306" t="str">
        <f t="shared" si="238"/>
        <v/>
      </c>
      <c r="GP61" s="306" t="str">
        <f t="shared" si="239"/>
        <v/>
      </c>
      <c r="GQ61" s="306" t="str">
        <f t="shared" si="240"/>
        <v/>
      </c>
      <c r="GR61" s="306" t="str">
        <f t="shared" si="241"/>
        <v/>
      </c>
      <c r="GS61" s="121" t="str">
        <f t="shared" si="242"/>
        <v/>
      </c>
      <c r="GT61" s="121" t="str">
        <f t="shared" si="243"/>
        <v/>
      </c>
      <c r="GU61" s="121" t="str">
        <f t="shared" si="244"/>
        <v/>
      </c>
      <c r="GV61" s="121" t="str">
        <f t="shared" si="245"/>
        <v/>
      </c>
      <c r="GW61" s="121" t="str">
        <f t="shared" si="246"/>
        <v/>
      </c>
      <c r="GX61" s="121" t="str">
        <f t="shared" si="247"/>
        <v/>
      </c>
      <c r="GY61" s="269">
        <f t="shared" si="248"/>
        <v>0</v>
      </c>
      <c r="GZ61" s="269">
        <f t="shared" si="249"/>
        <v>0</v>
      </c>
      <c r="HA61" s="269">
        <f t="shared" si="250"/>
        <v>32</v>
      </c>
      <c r="HB61" s="269">
        <f t="shared" si="251"/>
        <v>0</v>
      </c>
      <c r="HC61" s="310" t="str">
        <f t="shared" si="257"/>
        <v/>
      </c>
      <c r="HD61" s="278" t="str">
        <f t="shared" si="252"/>
        <v/>
      </c>
      <c r="HE61" s="278" t="str">
        <f t="shared" si="253"/>
        <v/>
      </c>
      <c r="HF61" s="279" t="str">
        <f t="shared" si="254"/>
        <v/>
      </c>
      <c r="HG61" s="297" t="str">
        <f t="shared" si="255"/>
        <v/>
      </c>
      <c r="HH61" s="298" t="str">
        <f t="shared" si="141"/>
        <v/>
      </c>
      <c r="HI61" s="114" t="str">
        <f t="shared" si="142"/>
        <v/>
      </c>
      <c r="HJ61" s="274" t="str">
        <f>details!EH61</f>
        <v/>
      </c>
      <c r="HK61" s="195" t="str">
        <f>details!EI61</f>
        <v/>
      </c>
      <c r="HL61" s="304" t="str">
        <f t="shared" si="256"/>
        <v/>
      </c>
      <c r="HM61" s="201" t="str">
        <f>IF(details!CJ61="","",details!CJ61)</f>
        <v/>
      </c>
    </row>
    <row r="62" spans="1:221" s="20" customFormat="1" ht="14.1" customHeight="1">
      <c r="A62" s="199">
        <f>IF(details!A62="","",details!A62)</f>
        <v>56</v>
      </c>
      <c r="B62" s="309" t="str">
        <f>IF(details!B62="","",details!B62)</f>
        <v/>
      </c>
      <c r="C62" s="309" t="str">
        <f>IF(details!C62="","",details!C62)</f>
        <v/>
      </c>
      <c r="D62" s="114" t="str">
        <f>IF(details!D62="","",details!D62)</f>
        <v/>
      </c>
      <c r="E62" s="114" t="str">
        <f>IF(details!E62="","",details!E62)</f>
        <v/>
      </c>
      <c r="F62" s="309" t="str">
        <f>IF(details!F62="","",details!F62)</f>
        <v/>
      </c>
      <c r="G62" s="509" t="str">
        <f>IF(details!G62="","",details!G62)</f>
        <v/>
      </c>
      <c r="H62" s="188" t="str">
        <f>IF(details!CK62="","",details!CK62)</f>
        <v/>
      </c>
      <c r="I62" s="115" t="str">
        <f>IF(details!I62="","",details!I62)</f>
        <v/>
      </c>
      <c r="J62" s="115" t="str">
        <f>IF(details!J62="","",details!J62)</f>
        <v/>
      </c>
      <c r="K62" s="115" t="str">
        <f>IF(details!K62="","",details!K62)</f>
        <v/>
      </c>
      <c r="L62" s="309" t="str">
        <f>IF(details!L62="","",details!L62)</f>
        <v/>
      </c>
      <c r="M62" s="309" t="str">
        <f>IF(details!M62="","",details!M62)</f>
        <v/>
      </c>
      <c r="N62" s="309" t="str">
        <f t="shared" si="151"/>
        <v/>
      </c>
      <c r="O62" s="309" t="str">
        <f>IF(details!N62="","",details!N62)</f>
        <v/>
      </c>
      <c r="P62" s="309" t="str">
        <f>IF(details!O62="","",details!O62)</f>
        <v/>
      </c>
      <c r="Q62" s="309" t="str">
        <f t="shared" si="152"/>
        <v/>
      </c>
      <c r="R62" s="309" t="str">
        <f>IF(details!P62="","",details!P62)</f>
        <v/>
      </c>
      <c r="S62" s="309" t="str">
        <f>IF(details!Q62="","",details!Q62)</f>
        <v/>
      </c>
      <c r="T62" s="309" t="str">
        <f t="shared" si="153"/>
        <v/>
      </c>
      <c r="U62" s="116" t="str">
        <f t="shared" si="154"/>
        <v/>
      </c>
      <c r="V62" s="309" t="str">
        <f>IF(details!R62="","",details!R62)</f>
        <v/>
      </c>
      <c r="W62" s="309" t="str">
        <f>IF(details!S62="","",details!S62)</f>
        <v/>
      </c>
      <c r="X62" s="116" t="str">
        <f t="shared" si="155"/>
        <v/>
      </c>
      <c r="Y62" s="117" t="str">
        <f t="shared" si="28"/>
        <v/>
      </c>
      <c r="Z62" s="309" t="str">
        <f>IF(details!T62="","",details!T62)</f>
        <v/>
      </c>
      <c r="AA62" s="309" t="str">
        <f>IF(details!U62="","",details!U62)</f>
        <v/>
      </c>
      <c r="AB62" s="312" t="str">
        <f t="shared" si="156"/>
        <v/>
      </c>
      <c r="AC62" s="114" t="str">
        <f t="shared" si="157"/>
        <v/>
      </c>
      <c r="AD62" s="118" t="str">
        <f t="shared" si="158"/>
        <v/>
      </c>
      <c r="AE62" s="313" t="str">
        <f t="shared" si="159"/>
        <v/>
      </c>
      <c r="AF62" s="119" t="str">
        <f t="shared" si="0"/>
        <v/>
      </c>
      <c r="AG62" s="119">
        <f t="shared" si="160"/>
        <v>0</v>
      </c>
      <c r="AH62" s="309" t="str">
        <f>IF(details!V62="","",details!V62)</f>
        <v/>
      </c>
      <c r="AI62" s="309" t="str">
        <f>IF(details!W62="","",details!W62)</f>
        <v/>
      </c>
      <c r="AJ62" s="309" t="str">
        <f t="shared" si="161"/>
        <v/>
      </c>
      <c r="AK62" s="309" t="str">
        <f>IF(details!X62="","",details!X62)</f>
        <v/>
      </c>
      <c r="AL62" s="309" t="str">
        <f>IF(details!Y62="","",details!Y62)</f>
        <v/>
      </c>
      <c r="AM62" s="309" t="str">
        <f t="shared" si="162"/>
        <v/>
      </c>
      <c r="AN62" s="309" t="str">
        <f>IF(details!Z62="","",details!Z62)</f>
        <v/>
      </c>
      <c r="AO62" s="309" t="str">
        <f>IF(details!AA62="","",details!AA62)</f>
        <v/>
      </c>
      <c r="AP62" s="309" t="str">
        <f t="shared" si="163"/>
        <v/>
      </c>
      <c r="AQ62" s="116" t="str">
        <f t="shared" si="164"/>
        <v/>
      </c>
      <c r="AR62" s="309" t="str">
        <f>IF(details!AB62="","",details!AB62)</f>
        <v/>
      </c>
      <c r="AS62" s="309" t="str">
        <f>IF(details!AC62="","",details!AC62)</f>
        <v/>
      </c>
      <c r="AT62" s="116" t="str">
        <f t="shared" si="165"/>
        <v/>
      </c>
      <c r="AU62" s="117" t="str">
        <f t="shared" si="39"/>
        <v/>
      </c>
      <c r="AV62" s="309" t="str">
        <f>IF(details!AD62="","",details!AD62)</f>
        <v/>
      </c>
      <c r="AW62" s="309" t="str">
        <f>IF(details!AE62="","",details!AE62)</f>
        <v/>
      </c>
      <c r="AX62" s="312" t="str">
        <f t="shared" si="166"/>
        <v/>
      </c>
      <c r="AY62" s="114" t="str">
        <f t="shared" si="167"/>
        <v/>
      </c>
      <c r="AZ62" s="118" t="str">
        <f t="shared" si="168"/>
        <v/>
      </c>
      <c r="BA62" s="313" t="str">
        <f t="shared" si="169"/>
        <v/>
      </c>
      <c r="BB62" s="119" t="str">
        <f t="shared" si="1"/>
        <v/>
      </c>
      <c r="BC62" s="119">
        <f t="shared" si="170"/>
        <v>0</v>
      </c>
      <c r="BD62" s="101" t="str">
        <f>IF(D62="","",details!AF62)</f>
        <v/>
      </c>
      <c r="BE62" s="309" t="str">
        <f>IF(details!AG62="","",details!AG62)</f>
        <v/>
      </c>
      <c r="BF62" s="309" t="str">
        <f>IF(details!AH62="","",details!AH62)</f>
        <v/>
      </c>
      <c r="BG62" s="309" t="str">
        <f t="shared" si="171"/>
        <v/>
      </c>
      <c r="BH62" s="309" t="str">
        <f>IF(details!AI62="","",details!AI62)</f>
        <v/>
      </c>
      <c r="BI62" s="309" t="str">
        <f>IF(details!AJ62="","",details!AJ62)</f>
        <v/>
      </c>
      <c r="BJ62" s="309" t="str">
        <f t="shared" si="172"/>
        <v/>
      </c>
      <c r="BK62" s="309" t="str">
        <f>IF(details!AK62="","",details!AK62)</f>
        <v/>
      </c>
      <c r="BL62" s="309" t="str">
        <f>IF(details!AL62="","",details!AL62)</f>
        <v/>
      </c>
      <c r="BM62" s="309" t="str">
        <f t="shared" si="173"/>
        <v/>
      </c>
      <c r="BN62" s="116" t="str">
        <f t="shared" si="174"/>
        <v/>
      </c>
      <c r="BO62" s="309" t="str">
        <f>IF(details!AM62="","",details!AM62)</f>
        <v/>
      </c>
      <c r="BP62" s="309" t="str">
        <f>IF(details!AN62="","",details!AN62)</f>
        <v/>
      </c>
      <c r="BQ62" s="116" t="str">
        <f t="shared" si="175"/>
        <v/>
      </c>
      <c r="BR62" s="117" t="str">
        <f t="shared" si="50"/>
        <v/>
      </c>
      <c r="BS62" s="309" t="str">
        <f>IF(details!AO62="","",details!AO62)</f>
        <v/>
      </c>
      <c r="BT62" s="309" t="str">
        <f>IF(details!AP62="","",details!AP62)</f>
        <v/>
      </c>
      <c r="BU62" s="312" t="str">
        <f t="shared" si="176"/>
        <v/>
      </c>
      <c r="BV62" s="114" t="str">
        <f t="shared" si="177"/>
        <v/>
      </c>
      <c r="BW62" s="118" t="str">
        <f t="shared" si="178"/>
        <v/>
      </c>
      <c r="BX62" s="313" t="str">
        <f t="shared" si="179"/>
        <v/>
      </c>
      <c r="BY62" s="119" t="str">
        <f t="shared" si="2"/>
        <v/>
      </c>
      <c r="BZ62" s="119">
        <f t="shared" si="180"/>
        <v>0</v>
      </c>
      <c r="CA62" s="309" t="str">
        <f>IF(details!AQ62="","",details!AQ62)</f>
        <v/>
      </c>
      <c r="CB62" s="309" t="str">
        <f>IF(details!AR62="","",details!AR62)</f>
        <v/>
      </c>
      <c r="CC62" s="309" t="str">
        <f t="shared" si="181"/>
        <v/>
      </c>
      <c r="CD62" s="309" t="str">
        <f>IF(details!AS62="","",details!AS62)</f>
        <v/>
      </c>
      <c r="CE62" s="309" t="str">
        <f>IF(details!AT62="","",details!AT62)</f>
        <v/>
      </c>
      <c r="CF62" s="309" t="str">
        <f t="shared" si="182"/>
        <v/>
      </c>
      <c r="CG62" s="309" t="str">
        <f>IF(details!AU62="","",details!AU62)</f>
        <v/>
      </c>
      <c r="CH62" s="309" t="str">
        <f>IF(details!AV62="","",details!AV62)</f>
        <v/>
      </c>
      <c r="CI62" s="309" t="str">
        <f t="shared" si="183"/>
        <v/>
      </c>
      <c r="CJ62" s="116" t="str">
        <f t="shared" si="184"/>
        <v/>
      </c>
      <c r="CK62" s="309" t="str">
        <f>IF(details!AW62="","",details!AW62)</f>
        <v/>
      </c>
      <c r="CL62" s="309" t="str">
        <f>IF(details!AX62="","",details!AX62)</f>
        <v/>
      </c>
      <c r="CM62" s="116" t="str">
        <f t="shared" si="185"/>
        <v/>
      </c>
      <c r="CN62" s="117" t="str">
        <f t="shared" si="61"/>
        <v/>
      </c>
      <c r="CO62" s="309" t="str">
        <f>IF(details!AY62="","",details!AY62)</f>
        <v/>
      </c>
      <c r="CP62" s="309" t="str">
        <f>IF(details!AZ62="","",details!AZ62)</f>
        <v/>
      </c>
      <c r="CQ62" s="312" t="str">
        <f t="shared" si="186"/>
        <v/>
      </c>
      <c r="CR62" s="114" t="str">
        <f t="shared" si="187"/>
        <v/>
      </c>
      <c r="CS62" s="118" t="str">
        <f t="shared" si="188"/>
        <v/>
      </c>
      <c r="CT62" s="313" t="str">
        <f t="shared" si="189"/>
        <v/>
      </c>
      <c r="CU62" s="119" t="str">
        <f t="shared" si="3"/>
        <v/>
      </c>
      <c r="CV62" s="119">
        <f t="shared" si="190"/>
        <v>0</v>
      </c>
      <c r="CW62" s="309" t="str">
        <f>IF(details!BA62="","",details!BA62)</f>
        <v/>
      </c>
      <c r="CX62" s="309" t="str">
        <f>IF(details!BB62="","",details!BB62)</f>
        <v/>
      </c>
      <c r="CY62" s="309" t="str">
        <f t="shared" si="191"/>
        <v/>
      </c>
      <c r="CZ62" s="309" t="str">
        <f>IF(details!BC62="","",details!BC62)</f>
        <v/>
      </c>
      <c r="DA62" s="309" t="str">
        <f>IF(details!BD62="","",details!BD62)</f>
        <v/>
      </c>
      <c r="DB62" s="309" t="str">
        <f t="shared" si="192"/>
        <v/>
      </c>
      <c r="DC62" s="309" t="str">
        <f>IF(details!BE62="","",details!BE62)</f>
        <v/>
      </c>
      <c r="DD62" s="309" t="str">
        <f>IF(details!BF62="","",details!BF62)</f>
        <v/>
      </c>
      <c r="DE62" s="309" t="str">
        <f t="shared" si="193"/>
        <v/>
      </c>
      <c r="DF62" s="116" t="str">
        <f t="shared" si="194"/>
        <v/>
      </c>
      <c r="DG62" s="309" t="str">
        <f>IF(details!BG62="","",details!BG62)</f>
        <v/>
      </c>
      <c r="DH62" s="309" t="str">
        <f>IF(details!BH62="","",details!BH62)</f>
        <v/>
      </c>
      <c r="DI62" s="116" t="str">
        <f t="shared" si="195"/>
        <v/>
      </c>
      <c r="DJ62" s="117" t="str">
        <f t="shared" si="72"/>
        <v/>
      </c>
      <c r="DK62" s="309" t="str">
        <f>IF(details!BI62="","",details!BI62)</f>
        <v/>
      </c>
      <c r="DL62" s="309" t="str">
        <f>IF(details!BJ62="","",details!BJ62)</f>
        <v/>
      </c>
      <c r="DM62" s="312" t="str">
        <f t="shared" si="196"/>
        <v/>
      </c>
      <c r="DN62" s="114" t="str">
        <f t="shared" si="197"/>
        <v/>
      </c>
      <c r="DO62" s="118" t="str">
        <f t="shared" si="198"/>
        <v/>
      </c>
      <c r="DP62" s="313" t="str">
        <f t="shared" si="199"/>
        <v/>
      </c>
      <c r="DQ62" s="119" t="str">
        <f t="shared" si="4"/>
        <v/>
      </c>
      <c r="DR62" s="119">
        <f t="shared" si="200"/>
        <v>0</v>
      </c>
      <c r="DS62" s="309" t="str">
        <f>IF(details!BK62="","",details!BK62)</f>
        <v/>
      </c>
      <c r="DT62" s="309" t="str">
        <f>IF(details!BL62="","",details!BL62)</f>
        <v/>
      </c>
      <c r="DU62" s="309" t="str">
        <f t="shared" si="201"/>
        <v/>
      </c>
      <c r="DV62" s="309" t="str">
        <f>IF(details!BM62="","",details!BM62)</f>
        <v/>
      </c>
      <c r="DW62" s="309" t="str">
        <f>IF(details!BN62="","",details!BN62)</f>
        <v/>
      </c>
      <c r="DX62" s="309" t="str">
        <f t="shared" si="202"/>
        <v/>
      </c>
      <c r="DY62" s="309" t="str">
        <f>IF(details!BO62="","",details!BO62)</f>
        <v/>
      </c>
      <c r="DZ62" s="309" t="str">
        <f>IF(details!BP62="","",details!BP62)</f>
        <v/>
      </c>
      <c r="EA62" s="309" t="str">
        <f t="shared" si="203"/>
        <v/>
      </c>
      <c r="EB62" s="116" t="str">
        <f t="shared" si="204"/>
        <v/>
      </c>
      <c r="EC62" s="309" t="str">
        <f>IF(details!BQ62="","",details!BQ62)</f>
        <v/>
      </c>
      <c r="ED62" s="309" t="str">
        <f>IF(details!BR62="","",details!BR62)</f>
        <v/>
      </c>
      <c r="EE62" s="116" t="str">
        <f t="shared" si="205"/>
        <v/>
      </c>
      <c r="EF62" s="117" t="str">
        <f t="shared" si="83"/>
        <v/>
      </c>
      <c r="EG62" s="309" t="str">
        <f>IF(details!BS62="","",details!BS62)</f>
        <v/>
      </c>
      <c r="EH62" s="309" t="str">
        <f>IF(details!BT62="","",details!BT62)</f>
        <v/>
      </c>
      <c r="EI62" s="312" t="str">
        <f t="shared" si="206"/>
        <v/>
      </c>
      <c r="EJ62" s="114" t="str">
        <f t="shared" si="207"/>
        <v/>
      </c>
      <c r="EK62" s="118" t="str">
        <f t="shared" si="208"/>
        <v/>
      </c>
      <c r="EL62" s="313" t="str">
        <f t="shared" si="209"/>
        <v/>
      </c>
      <c r="EM62" s="119" t="str">
        <f t="shared" si="5"/>
        <v/>
      </c>
      <c r="EN62" s="119">
        <f t="shared" si="210"/>
        <v>0</v>
      </c>
      <c r="EO62" s="309" t="str">
        <f>IF(details!BU62="","",details!BU62)</f>
        <v/>
      </c>
      <c r="EP62" s="309" t="str">
        <f>IF(details!BV62="","",details!BV62)</f>
        <v/>
      </c>
      <c r="EQ62" s="309" t="str">
        <f>IF(details!BW62="","",details!BW62)</f>
        <v/>
      </c>
      <c r="ER62" s="309" t="str">
        <f>IF(details!BX62="","",details!BX62)</f>
        <v/>
      </c>
      <c r="ES62" s="309" t="str">
        <f>IF(details!BY62="","",details!BY62)</f>
        <v/>
      </c>
      <c r="ET62" s="313" t="str">
        <f t="shared" si="89"/>
        <v/>
      </c>
      <c r="EU62" s="313" t="str">
        <f t="shared" si="90"/>
        <v/>
      </c>
      <c r="EV62" s="313" t="str">
        <f t="shared" si="211"/>
        <v/>
      </c>
      <c r="EW62" s="119" t="str">
        <f t="shared" si="7"/>
        <v/>
      </c>
      <c r="EX62" s="119">
        <f t="shared" si="212"/>
        <v>0</v>
      </c>
      <c r="EY62" s="309" t="str">
        <f>IF(details!BZ62="","",details!BZ62)</f>
        <v/>
      </c>
      <c r="EZ62" s="309" t="str">
        <f>IF(details!CA62="","",details!CA62)</f>
        <v/>
      </c>
      <c r="FA62" s="309" t="str">
        <f>IF(details!CB62="","",details!CB62)</f>
        <v/>
      </c>
      <c r="FB62" s="309" t="str">
        <f>IF(details!CC62="","",details!CC62)</f>
        <v/>
      </c>
      <c r="FC62" s="309" t="str">
        <f>IF(details!CD62="","",details!CD62)</f>
        <v/>
      </c>
      <c r="FD62" s="313" t="str">
        <f t="shared" si="93"/>
        <v/>
      </c>
      <c r="FE62" s="313" t="str">
        <f t="shared" si="94"/>
        <v/>
      </c>
      <c r="FF62" s="313" t="str">
        <f t="shared" si="213"/>
        <v/>
      </c>
      <c r="FG62" s="119" t="str">
        <f t="shared" si="10"/>
        <v/>
      </c>
      <c r="FH62" s="119">
        <f t="shared" si="214"/>
        <v>0</v>
      </c>
      <c r="FI62" s="309" t="str">
        <f>IF(details!CE62="","",details!CE62)</f>
        <v/>
      </c>
      <c r="FJ62" s="309" t="str">
        <f>IF(details!CF62="","",details!CF62)</f>
        <v/>
      </c>
      <c r="FK62" s="309" t="str">
        <f>IF(details!CG62="","",details!CG62)</f>
        <v/>
      </c>
      <c r="FL62" s="309" t="str">
        <f>IF(details!CH62="","",details!CH62)</f>
        <v/>
      </c>
      <c r="FM62" s="309" t="str">
        <f>IF(details!CI62="","",details!CI62)</f>
        <v/>
      </c>
      <c r="FN62" s="313" t="str">
        <f t="shared" si="97"/>
        <v/>
      </c>
      <c r="FO62" s="313" t="str">
        <f t="shared" si="98"/>
        <v/>
      </c>
      <c r="FP62" s="313" t="str">
        <f t="shared" si="215"/>
        <v/>
      </c>
      <c r="FQ62" s="119" t="str">
        <f t="shared" si="13"/>
        <v/>
      </c>
      <c r="FR62" s="270">
        <f t="shared" si="216"/>
        <v>0</v>
      </c>
      <c r="FS62" s="277" t="str">
        <f t="shared" si="217"/>
        <v/>
      </c>
      <c r="FT62" s="306" t="str">
        <f t="shared" si="218"/>
        <v/>
      </c>
      <c r="FU62" s="306" t="str">
        <f t="shared" si="219"/>
        <v/>
      </c>
      <c r="FV62" s="306" t="str">
        <f t="shared" si="220"/>
        <v/>
      </c>
      <c r="FW62" s="306" t="str">
        <f t="shared" si="221"/>
        <v/>
      </c>
      <c r="FX62" s="306" t="str">
        <f t="shared" si="222"/>
        <v/>
      </c>
      <c r="FY62" s="306" t="str">
        <f t="shared" si="223"/>
        <v/>
      </c>
      <c r="FZ62" s="120" t="str">
        <f t="shared" si="224"/>
        <v/>
      </c>
      <c r="GA62" s="120" t="str">
        <f t="shared" si="225"/>
        <v/>
      </c>
      <c r="GB62" s="306" t="str">
        <f t="shared" si="110"/>
        <v/>
      </c>
      <c r="GC62" s="306" t="str">
        <f t="shared" si="226"/>
        <v/>
      </c>
      <c r="GD62" s="306" t="str">
        <f t="shared" si="227"/>
        <v/>
      </c>
      <c r="GE62" s="306" t="str">
        <f t="shared" si="228"/>
        <v/>
      </c>
      <c r="GF62" s="306" t="str">
        <f t="shared" si="229"/>
        <v/>
      </c>
      <c r="GG62" s="306" t="str">
        <f t="shared" si="230"/>
        <v/>
      </c>
      <c r="GH62" s="306" t="str">
        <f t="shared" si="231"/>
        <v/>
      </c>
      <c r="GI62" s="306" t="str">
        <f t="shared" si="232"/>
        <v/>
      </c>
      <c r="GJ62" s="306" t="str">
        <f t="shared" si="233"/>
        <v/>
      </c>
      <c r="GK62" s="306" t="str">
        <f t="shared" si="234"/>
        <v/>
      </c>
      <c r="GL62" s="306" t="str">
        <f t="shared" si="235"/>
        <v/>
      </c>
      <c r="GM62" s="306" t="str">
        <f t="shared" si="236"/>
        <v/>
      </c>
      <c r="GN62" s="306" t="str">
        <f t="shared" si="237"/>
        <v/>
      </c>
      <c r="GO62" s="306" t="str">
        <f t="shared" si="238"/>
        <v/>
      </c>
      <c r="GP62" s="306" t="str">
        <f t="shared" si="239"/>
        <v/>
      </c>
      <c r="GQ62" s="306" t="str">
        <f t="shared" si="240"/>
        <v/>
      </c>
      <c r="GR62" s="306" t="str">
        <f t="shared" si="241"/>
        <v/>
      </c>
      <c r="GS62" s="121" t="str">
        <f t="shared" si="242"/>
        <v/>
      </c>
      <c r="GT62" s="121" t="str">
        <f t="shared" si="243"/>
        <v/>
      </c>
      <c r="GU62" s="121" t="str">
        <f t="shared" si="244"/>
        <v/>
      </c>
      <c r="GV62" s="121" t="str">
        <f t="shared" si="245"/>
        <v/>
      </c>
      <c r="GW62" s="121" t="str">
        <f t="shared" si="246"/>
        <v/>
      </c>
      <c r="GX62" s="121" t="str">
        <f t="shared" si="247"/>
        <v/>
      </c>
      <c r="GY62" s="269">
        <f t="shared" si="248"/>
        <v>0</v>
      </c>
      <c r="GZ62" s="269">
        <f t="shared" si="249"/>
        <v>0</v>
      </c>
      <c r="HA62" s="269">
        <f t="shared" si="250"/>
        <v>32</v>
      </c>
      <c r="HB62" s="269">
        <f t="shared" si="251"/>
        <v>0</v>
      </c>
      <c r="HC62" s="310" t="str">
        <f t="shared" si="257"/>
        <v/>
      </c>
      <c r="HD62" s="278" t="str">
        <f t="shared" si="252"/>
        <v/>
      </c>
      <c r="HE62" s="278" t="str">
        <f t="shared" si="253"/>
        <v/>
      </c>
      <c r="HF62" s="279" t="str">
        <f t="shared" si="254"/>
        <v/>
      </c>
      <c r="HG62" s="297" t="str">
        <f t="shared" si="255"/>
        <v/>
      </c>
      <c r="HH62" s="298" t="str">
        <f t="shared" si="141"/>
        <v/>
      </c>
      <c r="HI62" s="114" t="str">
        <f t="shared" si="142"/>
        <v/>
      </c>
      <c r="HJ62" s="274" t="str">
        <f>details!EH62</f>
        <v/>
      </c>
      <c r="HK62" s="195" t="str">
        <f>details!EI62</f>
        <v/>
      </c>
      <c r="HL62" s="304" t="str">
        <f t="shared" si="256"/>
        <v/>
      </c>
      <c r="HM62" s="201" t="str">
        <f>IF(details!CJ62="","",details!CJ62)</f>
        <v/>
      </c>
    </row>
    <row r="63" spans="1:221" s="20" customFormat="1" ht="14.1" customHeight="1">
      <c r="A63" s="199">
        <f>IF(details!A63="","",details!A63)</f>
        <v>57</v>
      </c>
      <c r="B63" s="309" t="str">
        <f>IF(details!B63="","",details!B63)</f>
        <v/>
      </c>
      <c r="C63" s="309" t="str">
        <f>IF(details!C63="","",details!C63)</f>
        <v/>
      </c>
      <c r="D63" s="114" t="str">
        <f>IF(details!D63="","",details!D63)</f>
        <v/>
      </c>
      <c r="E63" s="114" t="str">
        <f>IF(details!E63="","",details!E63)</f>
        <v/>
      </c>
      <c r="F63" s="309" t="str">
        <f>IF(details!F63="","",details!F63)</f>
        <v/>
      </c>
      <c r="G63" s="509" t="str">
        <f>IF(details!G63="","",details!G63)</f>
        <v/>
      </c>
      <c r="H63" s="188" t="str">
        <f>IF(details!CK63="","",details!CK63)</f>
        <v/>
      </c>
      <c r="I63" s="115" t="str">
        <f>IF(details!I63="","",details!I63)</f>
        <v/>
      </c>
      <c r="J63" s="115" t="str">
        <f>IF(details!J63="","",details!J63)</f>
        <v/>
      </c>
      <c r="K63" s="115" t="str">
        <f>IF(details!K63="","",details!K63)</f>
        <v/>
      </c>
      <c r="L63" s="309" t="str">
        <f>IF(details!L63="","",details!L63)</f>
        <v/>
      </c>
      <c r="M63" s="309" t="str">
        <f>IF(details!M63="","",details!M63)</f>
        <v/>
      </c>
      <c r="N63" s="309" t="str">
        <f t="shared" si="151"/>
        <v/>
      </c>
      <c r="O63" s="309" t="str">
        <f>IF(details!N63="","",details!N63)</f>
        <v/>
      </c>
      <c r="P63" s="309" t="str">
        <f>IF(details!O63="","",details!O63)</f>
        <v/>
      </c>
      <c r="Q63" s="309" t="str">
        <f t="shared" si="152"/>
        <v/>
      </c>
      <c r="R63" s="309" t="str">
        <f>IF(details!P63="","",details!P63)</f>
        <v/>
      </c>
      <c r="S63" s="309" t="str">
        <f>IF(details!Q63="","",details!Q63)</f>
        <v/>
      </c>
      <c r="T63" s="309" t="str">
        <f t="shared" si="153"/>
        <v/>
      </c>
      <c r="U63" s="116" t="str">
        <f t="shared" si="154"/>
        <v/>
      </c>
      <c r="V63" s="309" t="str">
        <f>IF(details!R63="","",details!R63)</f>
        <v/>
      </c>
      <c r="W63" s="309" t="str">
        <f>IF(details!S63="","",details!S63)</f>
        <v/>
      </c>
      <c r="X63" s="116" t="str">
        <f t="shared" si="155"/>
        <v/>
      </c>
      <c r="Y63" s="117" t="str">
        <f t="shared" si="28"/>
        <v/>
      </c>
      <c r="Z63" s="309" t="str">
        <f>IF(details!T63="","",details!T63)</f>
        <v/>
      </c>
      <c r="AA63" s="309" t="str">
        <f>IF(details!U63="","",details!U63)</f>
        <v/>
      </c>
      <c r="AB63" s="312" t="str">
        <f t="shared" si="156"/>
        <v/>
      </c>
      <c r="AC63" s="114" t="str">
        <f t="shared" si="157"/>
        <v/>
      </c>
      <c r="AD63" s="118" t="str">
        <f t="shared" si="158"/>
        <v/>
      </c>
      <c r="AE63" s="313" t="str">
        <f t="shared" si="159"/>
        <v/>
      </c>
      <c r="AF63" s="119" t="str">
        <f t="shared" si="0"/>
        <v/>
      </c>
      <c r="AG63" s="119">
        <f t="shared" si="160"/>
        <v>0</v>
      </c>
      <c r="AH63" s="309" t="str">
        <f>IF(details!V63="","",details!V63)</f>
        <v/>
      </c>
      <c r="AI63" s="309" t="str">
        <f>IF(details!W63="","",details!W63)</f>
        <v/>
      </c>
      <c r="AJ63" s="309" t="str">
        <f t="shared" si="161"/>
        <v/>
      </c>
      <c r="AK63" s="309" t="str">
        <f>IF(details!X63="","",details!X63)</f>
        <v/>
      </c>
      <c r="AL63" s="309" t="str">
        <f>IF(details!Y63="","",details!Y63)</f>
        <v/>
      </c>
      <c r="AM63" s="309" t="str">
        <f t="shared" si="162"/>
        <v/>
      </c>
      <c r="AN63" s="309" t="str">
        <f>IF(details!Z63="","",details!Z63)</f>
        <v/>
      </c>
      <c r="AO63" s="309" t="str">
        <f>IF(details!AA63="","",details!AA63)</f>
        <v/>
      </c>
      <c r="AP63" s="309" t="str">
        <f t="shared" si="163"/>
        <v/>
      </c>
      <c r="AQ63" s="116" t="str">
        <f t="shared" si="164"/>
        <v/>
      </c>
      <c r="AR63" s="309" t="str">
        <f>IF(details!AB63="","",details!AB63)</f>
        <v/>
      </c>
      <c r="AS63" s="309" t="str">
        <f>IF(details!AC63="","",details!AC63)</f>
        <v/>
      </c>
      <c r="AT63" s="116" t="str">
        <f t="shared" si="165"/>
        <v/>
      </c>
      <c r="AU63" s="117" t="str">
        <f t="shared" si="39"/>
        <v/>
      </c>
      <c r="AV63" s="309" t="str">
        <f>IF(details!AD63="","",details!AD63)</f>
        <v/>
      </c>
      <c r="AW63" s="309" t="str">
        <f>IF(details!AE63="","",details!AE63)</f>
        <v/>
      </c>
      <c r="AX63" s="312" t="str">
        <f t="shared" si="166"/>
        <v/>
      </c>
      <c r="AY63" s="114" t="str">
        <f t="shared" si="167"/>
        <v/>
      </c>
      <c r="AZ63" s="118" t="str">
        <f t="shared" si="168"/>
        <v/>
      </c>
      <c r="BA63" s="313" t="str">
        <f t="shared" si="169"/>
        <v/>
      </c>
      <c r="BB63" s="119" t="str">
        <f t="shared" si="1"/>
        <v/>
      </c>
      <c r="BC63" s="119">
        <f t="shared" si="170"/>
        <v>0</v>
      </c>
      <c r="BD63" s="101" t="str">
        <f>IF(D63="","",details!AF63)</f>
        <v/>
      </c>
      <c r="BE63" s="309" t="str">
        <f>IF(details!AG63="","",details!AG63)</f>
        <v/>
      </c>
      <c r="BF63" s="309" t="str">
        <f>IF(details!AH63="","",details!AH63)</f>
        <v/>
      </c>
      <c r="BG63" s="309" t="str">
        <f t="shared" si="171"/>
        <v/>
      </c>
      <c r="BH63" s="309" t="str">
        <f>IF(details!AI63="","",details!AI63)</f>
        <v/>
      </c>
      <c r="BI63" s="309" t="str">
        <f>IF(details!AJ63="","",details!AJ63)</f>
        <v/>
      </c>
      <c r="BJ63" s="309" t="str">
        <f t="shared" si="172"/>
        <v/>
      </c>
      <c r="BK63" s="309" t="str">
        <f>IF(details!AK63="","",details!AK63)</f>
        <v/>
      </c>
      <c r="BL63" s="309" t="str">
        <f>IF(details!AL63="","",details!AL63)</f>
        <v/>
      </c>
      <c r="BM63" s="309" t="str">
        <f t="shared" si="173"/>
        <v/>
      </c>
      <c r="BN63" s="116" t="str">
        <f t="shared" si="174"/>
        <v/>
      </c>
      <c r="BO63" s="309" t="str">
        <f>IF(details!AM63="","",details!AM63)</f>
        <v/>
      </c>
      <c r="BP63" s="309" t="str">
        <f>IF(details!AN63="","",details!AN63)</f>
        <v/>
      </c>
      <c r="BQ63" s="116" t="str">
        <f t="shared" si="175"/>
        <v/>
      </c>
      <c r="BR63" s="117" t="str">
        <f t="shared" si="50"/>
        <v/>
      </c>
      <c r="BS63" s="309" t="str">
        <f>IF(details!AO63="","",details!AO63)</f>
        <v/>
      </c>
      <c r="BT63" s="309" t="str">
        <f>IF(details!AP63="","",details!AP63)</f>
        <v/>
      </c>
      <c r="BU63" s="312" t="str">
        <f t="shared" si="176"/>
        <v/>
      </c>
      <c r="BV63" s="114" t="str">
        <f t="shared" si="177"/>
        <v/>
      </c>
      <c r="BW63" s="118" t="str">
        <f t="shared" si="178"/>
        <v/>
      </c>
      <c r="BX63" s="313" t="str">
        <f t="shared" si="179"/>
        <v/>
      </c>
      <c r="BY63" s="119" t="str">
        <f t="shared" si="2"/>
        <v/>
      </c>
      <c r="BZ63" s="119">
        <f t="shared" si="180"/>
        <v>0</v>
      </c>
      <c r="CA63" s="309" t="str">
        <f>IF(details!AQ63="","",details!AQ63)</f>
        <v/>
      </c>
      <c r="CB63" s="309" t="str">
        <f>IF(details!AR63="","",details!AR63)</f>
        <v/>
      </c>
      <c r="CC63" s="309" t="str">
        <f t="shared" si="181"/>
        <v/>
      </c>
      <c r="CD63" s="309" t="str">
        <f>IF(details!AS63="","",details!AS63)</f>
        <v/>
      </c>
      <c r="CE63" s="309" t="str">
        <f>IF(details!AT63="","",details!AT63)</f>
        <v/>
      </c>
      <c r="CF63" s="309" t="str">
        <f t="shared" si="182"/>
        <v/>
      </c>
      <c r="CG63" s="309" t="str">
        <f>IF(details!AU63="","",details!AU63)</f>
        <v/>
      </c>
      <c r="CH63" s="309" t="str">
        <f>IF(details!AV63="","",details!AV63)</f>
        <v/>
      </c>
      <c r="CI63" s="309" t="str">
        <f t="shared" si="183"/>
        <v/>
      </c>
      <c r="CJ63" s="116" t="str">
        <f t="shared" si="184"/>
        <v/>
      </c>
      <c r="CK63" s="309" t="str">
        <f>IF(details!AW63="","",details!AW63)</f>
        <v/>
      </c>
      <c r="CL63" s="309" t="str">
        <f>IF(details!AX63="","",details!AX63)</f>
        <v/>
      </c>
      <c r="CM63" s="116" t="str">
        <f t="shared" si="185"/>
        <v/>
      </c>
      <c r="CN63" s="117" t="str">
        <f t="shared" si="61"/>
        <v/>
      </c>
      <c r="CO63" s="309" t="str">
        <f>IF(details!AY63="","",details!AY63)</f>
        <v/>
      </c>
      <c r="CP63" s="309" t="str">
        <f>IF(details!AZ63="","",details!AZ63)</f>
        <v/>
      </c>
      <c r="CQ63" s="312" t="str">
        <f t="shared" si="186"/>
        <v/>
      </c>
      <c r="CR63" s="114" t="str">
        <f t="shared" si="187"/>
        <v/>
      </c>
      <c r="CS63" s="118" t="str">
        <f t="shared" si="188"/>
        <v/>
      </c>
      <c r="CT63" s="313" t="str">
        <f t="shared" si="189"/>
        <v/>
      </c>
      <c r="CU63" s="119" t="str">
        <f t="shared" si="3"/>
        <v/>
      </c>
      <c r="CV63" s="119">
        <f t="shared" si="190"/>
        <v>0</v>
      </c>
      <c r="CW63" s="309" t="str">
        <f>IF(details!BA63="","",details!BA63)</f>
        <v/>
      </c>
      <c r="CX63" s="309" t="str">
        <f>IF(details!BB63="","",details!BB63)</f>
        <v/>
      </c>
      <c r="CY63" s="309" t="str">
        <f t="shared" si="191"/>
        <v/>
      </c>
      <c r="CZ63" s="309" t="str">
        <f>IF(details!BC63="","",details!BC63)</f>
        <v/>
      </c>
      <c r="DA63" s="309" t="str">
        <f>IF(details!BD63="","",details!BD63)</f>
        <v/>
      </c>
      <c r="DB63" s="309" t="str">
        <f t="shared" si="192"/>
        <v/>
      </c>
      <c r="DC63" s="309" t="str">
        <f>IF(details!BE63="","",details!BE63)</f>
        <v/>
      </c>
      <c r="DD63" s="309" t="str">
        <f>IF(details!BF63="","",details!BF63)</f>
        <v/>
      </c>
      <c r="DE63" s="309" t="str">
        <f t="shared" si="193"/>
        <v/>
      </c>
      <c r="DF63" s="116" t="str">
        <f t="shared" si="194"/>
        <v/>
      </c>
      <c r="DG63" s="309" t="str">
        <f>IF(details!BG63="","",details!BG63)</f>
        <v/>
      </c>
      <c r="DH63" s="309" t="str">
        <f>IF(details!BH63="","",details!BH63)</f>
        <v/>
      </c>
      <c r="DI63" s="116" t="str">
        <f t="shared" si="195"/>
        <v/>
      </c>
      <c r="DJ63" s="117" t="str">
        <f t="shared" si="72"/>
        <v/>
      </c>
      <c r="DK63" s="309" t="str">
        <f>IF(details!BI63="","",details!BI63)</f>
        <v/>
      </c>
      <c r="DL63" s="309" t="str">
        <f>IF(details!BJ63="","",details!BJ63)</f>
        <v/>
      </c>
      <c r="DM63" s="312" t="str">
        <f t="shared" si="196"/>
        <v/>
      </c>
      <c r="DN63" s="114" t="str">
        <f t="shared" si="197"/>
        <v/>
      </c>
      <c r="DO63" s="118" t="str">
        <f t="shared" si="198"/>
        <v/>
      </c>
      <c r="DP63" s="313" t="str">
        <f t="shared" si="199"/>
        <v/>
      </c>
      <c r="DQ63" s="119" t="str">
        <f t="shared" si="4"/>
        <v/>
      </c>
      <c r="DR63" s="119">
        <f t="shared" si="200"/>
        <v>0</v>
      </c>
      <c r="DS63" s="309" t="str">
        <f>IF(details!BK63="","",details!BK63)</f>
        <v/>
      </c>
      <c r="DT63" s="309" t="str">
        <f>IF(details!BL63="","",details!BL63)</f>
        <v/>
      </c>
      <c r="DU63" s="309" t="str">
        <f t="shared" si="201"/>
        <v/>
      </c>
      <c r="DV63" s="309" t="str">
        <f>IF(details!BM63="","",details!BM63)</f>
        <v/>
      </c>
      <c r="DW63" s="309" t="str">
        <f>IF(details!BN63="","",details!BN63)</f>
        <v/>
      </c>
      <c r="DX63" s="309" t="str">
        <f t="shared" si="202"/>
        <v/>
      </c>
      <c r="DY63" s="309" t="str">
        <f>IF(details!BO63="","",details!BO63)</f>
        <v/>
      </c>
      <c r="DZ63" s="309" t="str">
        <f>IF(details!BP63="","",details!BP63)</f>
        <v/>
      </c>
      <c r="EA63" s="309" t="str">
        <f t="shared" si="203"/>
        <v/>
      </c>
      <c r="EB63" s="116" t="str">
        <f t="shared" si="204"/>
        <v/>
      </c>
      <c r="EC63" s="309" t="str">
        <f>IF(details!BQ63="","",details!BQ63)</f>
        <v/>
      </c>
      <c r="ED63" s="309" t="str">
        <f>IF(details!BR63="","",details!BR63)</f>
        <v/>
      </c>
      <c r="EE63" s="116" t="str">
        <f t="shared" si="205"/>
        <v/>
      </c>
      <c r="EF63" s="117" t="str">
        <f t="shared" si="83"/>
        <v/>
      </c>
      <c r="EG63" s="309" t="str">
        <f>IF(details!BS63="","",details!BS63)</f>
        <v/>
      </c>
      <c r="EH63" s="309" t="str">
        <f>IF(details!BT63="","",details!BT63)</f>
        <v/>
      </c>
      <c r="EI63" s="312" t="str">
        <f t="shared" si="206"/>
        <v/>
      </c>
      <c r="EJ63" s="114" t="str">
        <f t="shared" si="207"/>
        <v/>
      </c>
      <c r="EK63" s="118" t="str">
        <f t="shared" si="208"/>
        <v/>
      </c>
      <c r="EL63" s="313" t="str">
        <f t="shared" si="209"/>
        <v/>
      </c>
      <c r="EM63" s="119" t="str">
        <f t="shared" si="5"/>
        <v/>
      </c>
      <c r="EN63" s="119">
        <f t="shared" si="210"/>
        <v>0</v>
      </c>
      <c r="EO63" s="309" t="str">
        <f>IF(details!BU63="","",details!BU63)</f>
        <v/>
      </c>
      <c r="EP63" s="309" t="str">
        <f>IF(details!BV63="","",details!BV63)</f>
        <v/>
      </c>
      <c r="EQ63" s="309" t="str">
        <f>IF(details!BW63="","",details!BW63)</f>
        <v/>
      </c>
      <c r="ER63" s="309" t="str">
        <f>IF(details!BX63="","",details!BX63)</f>
        <v/>
      </c>
      <c r="ES63" s="309" t="str">
        <f>IF(details!BY63="","",details!BY63)</f>
        <v/>
      </c>
      <c r="ET63" s="313" t="str">
        <f t="shared" si="89"/>
        <v/>
      </c>
      <c r="EU63" s="313" t="str">
        <f t="shared" si="90"/>
        <v/>
      </c>
      <c r="EV63" s="313" t="str">
        <f t="shared" si="211"/>
        <v/>
      </c>
      <c r="EW63" s="119" t="str">
        <f t="shared" si="7"/>
        <v/>
      </c>
      <c r="EX63" s="119">
        <f t="shared" si="212"/>
        <v>0</v>
      </c>
      <c r="EY63" s="309" t="str">
        <f>IF(details!BZ63="","",details!BZ63)</f>
        <v/>
      </c>
      <c r="EZ63" s="309" t="str">
        <f>IF(details!CA63="","",details!CA63)</f>
        <v/>
      </c>
      <c r="FA63" s="309" t="str">
        <f>IF(details!CB63="","",details!CB63)</f>
        <v/>
      </c>
      <c r="FB63" s="309" t="str">
        <f>IF(details!CC63="","",details!CC63)</f>
        <v/>
      </c>
      <c r="FC63" s="309" t="str">
        <f>IF(details!CD63="","",details!CD63)</f>
        <v/>
      </c>
      <c r="FD63" s="313" t="str">
        <f t="shared" si="93"/>
        <v/>
      </c>
      <c r="FE63" s="313" t="str">
        <f t="shared" si="94"/>
        <v/>
      </c>
      <c r="FF63" s="313" t="str">
        <f t="shared" si="213"/>
        <v/>
      </c>
      <c r="FG63" s="119" t="str">
        <f t="shared" si="10"/>
        <v/>
      </c>
      <c r="FH63" s="119">
        <f t="shared" si="214"/>
        <v>0</v>
      </c>
      <c r="FI63" s="309" t="str">
        <f>IF(details!CE63="","",details!CE63)</f>
        <v/>
      </c>
      <c r="FJ63" s="309" t="str">
        <f>IF(details!CF63="","",details!CF63)</f>
        <v/>
      </c>
      <c r="FK63" s="309" t="str">
        <f>IF(details!CG63="","",details!CG63)</f>
        <v/>
      </c>
      <c r="FL63" s="309" t="str">
        <f>IF(details!CH63="","",details!CH63)</f>
        <v/>
      </c>
      <c r="FM63" s="309" t="str">
        <f>IF(details!CI63="","",details!CI63)</f>
        <v/>
      </c>
      <c r="FN63" s="313" t="str">
        <f t="shared" si="97"/>
        <v/>
      </c>
      <c r="FO63" s="313" t="str">
        <f t="shared" si="98"/>
        <v/>
      </c>
      <c r="FP63" s="313" t="str">
        <f t="shared" si="215"/>
        <v/>
      </c>
      <c r="FQ63" s="119" t="str">
        <f t="shared" si="13"/>
        <v/>
      </c>
      <c r="FR63" s="270">
        <f t="shared" si="216"/>
        <v>0</v>
      </c>
      <c r="FS63" s="277" t="str">
        <f t="shared" si="217"/>
        <v/>
      </c>
      <c r="FT63" s="306" t="str">
        <f t="shared" si="218"/>
        <v/>
      </c>
      <c r="FU63" s="306" t="str">
        <f t="shared" si="219"/>
        <v/>
      </c>
      <c r="FV63" s="306" t="str">
        <f t="shared" si="220"/>
        <v/>
      </c>
      <c r="FW63" s="306" t="str">
        <f t="shared" si="221"/>
        <v/>
      </c>
      <c r="FX63" s="306" t="str">
        <f t="shared" si="222"/>
        <v/>
      </c>
      <c r="FY63" s="306" t="str">
        <f t="shared" si="223"/>
        <v/>
      </c>
      <c r="FZ63" s="120" t="str">
        <f t="shared" si="224"/>
        <v/>
      </c>
      <c r="GA63" s="120" t="str">
        <f t="shared" si="225"/>
        <v/>
      </c>
      <c r="GB63" s="306" t="str">
        <f t="shared" si="110"/>
        <v/>
      </c>
      <c r="GC63" s="306" t="str">
        <f t="shared" si="226"/>
        <v/>
      </c>
      <c r="GD63" s="306" t="str">
        <f t="shared" si="227"/>
        <v/>
      </c>
      <c r="GE63" s="306" t="str">
        <f t="shared" si="228"/>
        <v/>
      </c>
      <c r="GF63" s="306" t="str">
        <f t="shared" si="229"/>
        <v/>
      </c>
      <c r="GG63" s="306" t="str">
        <f t="shared" si="230"/>
        <v/>
      </c>
      <c r="GH63" s="306" t="str">
        <f t="shared" si="231"/>
        <v/>
      </c>
      <c r="GI63" s="306" t="str">
        <f t="shared" si="232"/>
        <v/>
      </c>
      <c r="GJ63" s="306" t="str">
        <f t="shared" si="233"/>
        <v/>
      </c>
      <c r="GK63" s="306" t="str">
        <f t="shared" si="234"/>
        <v/>
      </c>
      <c r="GL63" s="306" t="str">
        <f t="shared" si="235"/>
        <v/>
      </c>
      <c r="GM63" s="306" t="str">
        <f t="shared" si="236"/>
        <v/>
      </c>
      <c r="GN63" s="306" t="str">
        <f t="shared" si="237"/>
        <v/>
      </c>
      <c r="GO63" s="306" t="str">
        <f t="shared" si="238"/>
        <v/>
      </c>
      <c r="GP63" s="306" t="str">
        <f t="shared" si="239"/>
        <v/>
      </c>
      <c r="GQ63" s="306" t="str">
        <f t="shared" si="240"/>
        <v/>
      </c>
      <c r="GR63" s="306" t="str">
        <f t="shared" si="241"/>
        <v/>
      </c>
      <c r="GS63" s="121" t="str">
        <f t="shared" si="242"/>
        <v/>
      </c>
      <c r="GT63" s="121" t="str">
        <f t="shared" si="243"/>
        <v/>
      </c>
      <c r="GU63" s="121" t="str">
        <f t="shared" si="244"/>
        <v/>
      </c>
      <c r="GV63" s="121" t="str">
        <f t="shared" si="245"/>
        <v/>
      </c>
      <c r="GW63" s="121" t="str">
        <f t="shared" si="246"/>
        <v/>
      </c>
      <c r="GX63" s="121" t="str">
        <f t="shared" si="247"/>
        <v/>
      </c>
      <c r="GY63" s="269">
        <f t="shared" si="248"/>
        <v>0</v>
      </c>
      <c r="GZ63" s="269">
        <f t="shared" si="249"/>
        <v>0</v>
      </c>
      <c r="HA63" s="269">
        <f t="shared" si="250"/>
        <v>32</v>
      </c>
      <c r="HB63" s="269">
        <f t="shared" si="251"/>
        <v>0</v>
      </c>
      <c r="HC63" s="310" t="str">
        <f t="shared" si="257"/>
        <v/>
      </c>
      <c r="HD63" s="278" t="str">
        <f t="shared" si="252"/>
        <v/>
      </c>
      <c r="HE63" s="278" t="str">
        <f t="shared" si="253"/>
        <v/>
      </c>
      <c r="HF63" s="279" t="str">
        <f t="shared" si="254"/>
        <v/>
      </c>
      <c r="HG63" s="297" t="str">
        <f t="shared" si="255"/>
        <v/>
      </c>
      <c r="HH63" s="298" t="str">
        <f t="shared" si="141"/>
        <v/>
      </c>
      <c r="HI63" s="114" t="str">
        <f t="shared" si="142"/>
        <v/>
      </c>
      <c r="HJ63" s="274" t="str">
        <f>details!EH63</f>
        <v/>
      </c>
      <c r="HK63" s="195" t="str">
        <f>details!EI63</f>
        <v/>
      </c>
      <c r="HL63" s="304" t="str">
        <f t="shared" si="256"/>
        <v/>
      </c>
      <c r="HM63" s="201" t="str">
        <f>IF(details!CJ63="","",details!CJ63)</f>
        <v/>
      </c>
    </row>
    <row r="64" spans="1:221" s="20" customFormat="1" ht="14.1" customHeight="1">
      <c r="A64" s="199">
        <f>IF(details!A64="","",details!A64)</f>
        <v>58</v>
      </c>
      <c r="B64" s="309" t="str">
        <f>IF(details!B64="","",details!B64)</f>
        <v/>
      </c>
      <c r="C64" s="309" t="str">
        <f>IF(details!C64="","",details!C64)</f>
        <v/>
      </c>
      <c r="D64" s="114" t="str">
        <f>IF(details!D64="","",details!D64)</f>
        <v/>
      </c>
      <c r="E64" s="114" t="str">
        <f>IF(details!E64="","",details!E64)</f>
        <v/>
      </c>
      <c r="F64" s="309" t="str">
        <f>IF(details!F64="","",details!F64)</f>
        <v/>
      </c>
      <c r="G64" s="509" t="str">
        <f>IF(details!G64="","",details!G64)</f>
        <v/>
      </c>
      <c r="H64" s="188" t="str">
        <f>IF(details!CK64="","",details!CK64)</f>
        <v/>
      </c>
      <c r="I64" s="115" t="str">
        <f>IF(details!I64="","",details!I64)</f>
        <v/>
      </c>
      <c r="J64" s="115" t="str">
        <f>IF(details!J64="","",details!J64)</f>
        <v/>
      </c>
      <c r="K64" s="115" t="str">
        <f>IF(details!K64="","",details!K64)</f>
        <v/>
      </c>
      <c r="L64" s="309" t="str">
        <f>IF(details!L64="","",details!L64)</f>
        <v/>
      </c>
      <c r="M64" s="309" t="str">
        <f>IF(details!M64="","",details!M64)</f>
        <v/>
      </c>
      <c r="N64" s="309" t="str">
        <f t="shared" si="151"/>
        <v/>
      </c>
      <c r="O64" s="309" t="str">
        <f>IF(details!N64="","",details!N64)</f>
        <v/>
      </c>
      <c r="P64" s="309" t="str">
        <f>IF(details!O64="","",details!O64)</f>
        <v/>
      </c>
      <c r="Q64" s="309" t="str">
        <f t="shared" si="152"/>
        <v/>
      </c>
      <c r="R64" s="309" t="str">
        <f>IF(details!P64="","",details!P64)</f>
        <v/>
      </c>
      <c r="S64" s="309" t="str">
        <f>IF(details!Q64="","",details!Q64)</f>
        <v/>
      </c>
      <c r="T64" s="309" t="str">
        <f t="shared" si="153"/>
        <v/>
      </c>
      <c r="U64" s="116" t="str">
        <f t="shared" si="154"/>
        <v/>
      </c>
      <c r="V64" s="309" t="str">
        <f>IF(details!R64="","",details!R64)</f>
        <v/>
      </c>
      <c r="W64" s="309" t="str">
        <f>IF(details!S64="","",details!S64)</f>
        <v/>
      </c>
      <c r="X64" s="116" t="str">
        <f t="shared" si="155"/>
        <v/>
      </c>
      <c r="Y64" s="117" t="str">
        <f t="shared" si="28"/>
        <v/>
      </c>
      <c r="Z64" s="309" t="str">
        <f>IF(details!T64="","",details!T64)</f>
        <v/>
      </c>
      <c r="AA64" s="309" t="str">
        <f>IF(details!U64="","",details!U64)</f>
        <v/>
      </c>
      <c r="AB64" s="312" t="str">
        <f t="shared" si="156"/>
        <v/>
      </c>
      <c r="AC64" s="114" t="str">
        <f t="shared" si="157"/>
        <v/>
      </c>
      <c r="AD64" s="118" t="str">
        <f t="shared" si="158"/>
        <v/>
      </c>
      <c r="AE64" s="313" t="str">
        <f t="shared" si="159"/>
        <v/>
      </c>
      <c r="AF64" s="119" t="str">
        <f t="shared" si="0"/>
        <v/>
      </c>
      <c r="AG64" s="119">
        <f t="shared" si="160"/>
        <v>0</v>
      </c>
      <c r="AH64" s="309" t="str">
        <f>IF(details!V64="","",details!V64)</f>
        <v/>
      </c>
      <c r="AI64" s="309" t="str">
        <f>IF(details!W64="","",details!W64)</f>
        <v/>
      </c>
      <c r="AJ64" s="309" t="str">
        <f t="shared" si="161"/>
        <v/>
      </c>
      <c r="AK64" s="309" t="str">
        <f>IF(details!X64="","",details!X64)</f>
        <v/>
      </c>
      <c r="AL64" s="309" t="str">
        <f>IF(details!Y64="","",details!Y64)</f>
        <v/>
      </c>
      <c r="AM64" s="309" t="str">
        <f t="shared" si="162"/>
        <v/>
      </c>
      <c r="AN64" s="309" t="str">
        <f>IF(details!Z64="","",details!Z64)</f>
        <v/>
      </c>
      <c r="AO64" s="309" t="str">
        <f>IF(details!AA64="","",details!AA64)</f>
        <v/>
      </c>
      <c r="AP64" s="309" t="str">
        <f t="shared" si="163"/>
        <v/>
      </c>
      <c r="AQ64" s="116" t="str">
        <f t="shared" si="164"/>
        <v/>
      </c>
      <c r="AR64" s="309" t="str">
        <f>IF(details!AB64="","",details!AB64)</f>
        <v/>
      </c>
      <c r="AS64" s="309" t="str">
        <f>IF(details!AC64="","",details!AC64)</f>
        <v/>
      </c>
      <c r="AT64" s="116" t="str">
        <f t="shared" si="165"/>
        <v/>
      </c>
      <c r="AU64" s="117" t="str">
        <f t="shared" si="39"/>
        <v/>
      </c>
      <c r="AV64" s="309" t="str">
        <f>IF(details!AD64="","",details!AD64)</f>
        <v/>
      </c>
      <c r="AW64" s="309" t="str">
        <f>IF(details!AE64="","",details!AE64)</f>
        <v/>
      </c>
      <c r="AX64" s="312" t="str">
        <f t="shared" si="166"/>
        <v/>
      </c>
      <c r="AY64" s="114" t="str">
        <f t="shared" si="167"/>
        <v/>
      </c>
      <c r="AZ64" s="118" t="str">
        <f t="shared" si="168"/>
        <v/>
      </c>
      <c r="BA64" s="313" t="str">
        <f t="shared" si="169"/>
        <v/>
      </c>
      <c r="BB64" s="119" t="str">
        <f t="shared" si="1"/>
        <v/>
      </c>
      <c r="BC64" s="119">
        <f t="shared" si="170"/>
        <v>0</v>
      </c>
      <c r="BD64" s="101" t="str">
        <f>IF(D64="","",details!AF64)</f>
        <v/>
      </c>
      <c r="BE64" s="309" t="str">
        <f>IF(details!AG64="","",details!AG64)</f>
        <v/>
      </c>
      <c r="BF64" s="309" t="str">
        <f>IF(details!AH64="","",details!AH64)</f>
        <v/>
      </c>
      <c r="BG64" s="309" t="str">
        <f t="shared" si="171"/>
        <v/>
      </c>
      <c r="BH64" s="309" t="str">
        <f>IF(details!AI64="","",details!AI64)</f>
        <v/>
      </c>
      <c r="BI64" s="309" t="str">
        <f>IF(details!AJ64="","",details!AJ64)</f>
        <v/>
      </c>
      <c r="BJ64" s="309" t="str">
        <f t="shared" si="172"/>
        <v/>
      </c>
      <c r="BK64" s="309" t="str">
        <f>IF(details!AK64="","",details!AK64)</f>
        <v/>
      </c>
      <c r="BL64" s="309" t="str">
        <f>IF(details!AL64="","",details!AL64)</f>
        <v/>
      </c>
      <c r="BM64" s="309" t="str">
        <f t="shared" si="173"/>
        <v/>
      </c>
      <c r="BN64" s="116" t="str">
        <f t="shared" si="174"/>
        <v/>
      </c>
      <c r="BO64" s="309" t="str">
        <f>IF(details!AM64="","",details!AM64)</f>
        <v/>
      </c>
      <c r="BP64" s="309" t="str">
        <f>IF(details!AN64="","",details!AN64)</f>
        <v/>
      </c>
      <c r="BQ64" s="116" t="str">
        <f t="shared" si="175"/>
        <v/>
      </c>
      <c r="BR64" s="117" t="str">
        <f t="shared" si="50"/>
        <v/>
      </c>
      <c r="BS64" s="309" t="str">
        <f>IF(details!AO64="","",details!AO64)</f>
        <v/>
      </c>
      <c r="BT64" s="309" t="str">
        <f>IF(details!AP64="","",details!AP64)</f>
        <v/>
      </c>
      <c r="BU64" s="312" t="str">
        <f t="shared" si="176"/>
        <v/>
      </c>
      <c r="BV64" s="114" t="str">
        <f t="shared" si="177"/>
        <v/>
      </c>
      <c r="BW64" s="118" t="str">
        <f t="shared" si="178"/>
        <v/>
      </c>
      <c r="BX64" s="313" t="str">
        <f t="shared" si="179"/>
        <v/>
      </c>
      <c r="BY64" s="119" t="str">
        <f t="shared" si="2"/>
        <v/>
      </c>
      <c r="BZ64" s="119">
        <f t="shared" si="180"/>
        <v>0</v>
      </c>
      <c r="CA64" s="309" t="str">
        <f>IF(details!AQ64="","",details!AQ64)</f>
        <v/>
      </c>
      <c r="CB64" s="309" t="str">
        <f>IF(details!AR64="","",details!AR64)</f>
        <v/>
      </c>
      <c r="CC64" s="309" t="str">
        <f t="shared" si="181"/>
        <v/>
      </c>
      <c r="CD64" s="309" t="str">
        <f>IF(details!AS64="","",details!AS64)</f>
        <v/>
      </c>
      <c r="CE64" s="309" t="str">
        <f>IF(details!AT64="","",details!AT64)</f>
        <v/>
      </c>
      <c r="CF64" s="309" t="str">
        <f t="shared" si="182"/>
        <v/>
      </c>
      <c r="CG64" s="309" t="str">
        <f>IF(details!AU64="","",details!AU64)</f>
        <v/>
      </c>
      <c r="CH64" s="309" t="str">
        <f>IF(details!AV64="","",details!AV64)</f>
        <v/>
      </c>
      <c r="CI64" s="309" t="str">
        <f t="shared" si="183"/>
        <v/>
      </c>
      <c r="CJ64" s="116" t="str">
        <f t="shared" si="184"/>
        <v/>
      </c>
      <c r="CK64" s="309" t="str">
        <f>IF(details!AW64="","",details!AW64)</f>
        <v/>
      </c>
      <c r="CL64" s="309" t="str">
        <f>IF(details!AX64="","",details!AX64)</f>
        <v/>
      </c>
      <c r="CM64" s="116" t="str">
        <f t="shared" si="185"/>
        <v/>
      </c>
      <c r="CN64" s="117" t="str">
        <f t="shared" si="61"/>
        <v/>
      </c>
      <c r="CO64" s="309" t="str">
        <f>IF(details!AY64="","",details!AY64)</f>
        <v/>
      </c>
      <c r="CP64" s="309" t="str">
        <f>IF(details!AZ64="","",details!AZ64)</f>
        <v/>
      </c>
      <c r="CQ64" s="312" t="str">
        <f t="shared" si="186"/>
        <v/>
      </c>
      <c r="CR64" s="114" t="str">
        <f t="shared" si="187"/>
        <v/>
      </c>
      <c r="CS64" s="118" t="str">
        <f t="shared" si="188"/>
        <v/>
      </c>
      <c r="CT64" s="313" t="str">
        <f t="shared" si="189"/>
        <v/>
      </c>
      <c r="CU64" s="119" t="str">
        <f t="shared" si="3"/>
        <v/>
      </c>
      <c r="CV64" s="119">
        <f t="shared" si="190"/>
        <v>0</v>
      </c>
      <c r="CW64" s="309" t="str">
        <f>IF(details!BA64="","",details!BA64)</f>
        <v/>
      </c>
      <c r="CX64" s="309" t="str">
        <f>IF(details!BB64="","",details!BB64)</f>
        <v/>
      </c>
      <c r="CY64" s="309" t="str">
        <f t="shared" si="191"/>
        <v/>
      </c>
      <c r="CZ64" s="309" t="str">
        <f>IF(details!BC64="","",details!BC64)</f>
        <v/>
      </c>
      <c r="DA64" s="309" t="str">
        <f>IF(details!BD64="","",details!BD64)</f>
        <v/>
      </c>
      <c r="DB64" s="309" t="str">
        <f t="shared" si="192"/>
        <v/>
      </c>
      <c r="DC64" s="309" t="str">
        <f>IF(details!BE64="","",details!BE64)</f>
        <v/>
      </c>
      <c r="DD64" s="309" t="str">
        <f>IF(details!BF64="","",details!BF64)</f>
        <v/>
      </c>
      <c r="DE64" s="309" t="str">
        <f t="shared" si="193"/>
        <v/>
      </c>
      <c r="DF64" s="116" t="str">
        <f t="shared" si="194"/>
        <v/>
      </c>
      <c r="DG64" s="309" t="str">
        <f>IF(details!BG64="","",details!BG64)</f>
        <v/>
      </c>
      <c r="DH64" s="309" t="str">
        <f>IF(details!BH64="","",details!BH64)</f>
        <v/>
      </c>
      <c r="DI64" s="116" t="str">
        <f t="shared" si="195"/>
        <v/>
      </c>
      <c r="DJ64" s="117" t="str">
        <f t="shared" si="72"/>
        <v/>
      </c>
      <c r="DK64" s="309" t="str">
        <f>IF(details!BI64="","",details!BI64)</f>
        <v/>
      </c>
      <c r="DL64" s="309" t="str">
        <f>IF(details!BJ64="","",details!BJ64)</f>
        <v/>
      </c>
      <c r="DM64" s="312" t="str">
        <f t="shared" si="196"/>
        <v/>
      </c>
      <c r="DN64" s="114" t="str">
        <f t="shared" si="197"/>
        <v/>
      </c>
      <c r="DO64" s="118" t="str">
        <f t="shared" si="198"/>
        <v/>
      </c>
      <c r="DP64" s="313" t="str">
        <f t="shared" si="199"/>
        <v/>
      </c>
      <c r="DQ64" s="119" t="str">
        <f t="shared" si="4"/>
        <v/>
      </c>
      <c r="DR64" s="119">
        <f t="shared" si="200"/>
        <v>0</v>
      </c>
      <c r="DS64" s="309" t="str">
        <f>IF(details!BK64="","",details!BK64)</f>
        <v/>
      </c>
      <c r="DT64" s="309" t="str">
        <f>IF(details!BL64="","",details!BL64)</f>
        <v/>
      </c>
      <c r="DU64" s="309" t="str">
        <f t="shared" si="201"/>
        <v/>
      </c>
      <c r="DV64" s="309" t="str">
        <f>IF(details!BM64="","",details!BM64)</f>
        <v/>
      </c>
      <c r="DW64" s="309" t="str">
        <f>IF(details!BN64="","",details!BN64)</f>
        <v/>
      </c>
      <c r="DX64" s="309" t="str">
        <f t="shared" si="202"/>
        <v/>
      </c>
      <c r="DY64" s="309" t="str">
        <f>IF(details!BO64="","",details!BO64)</f>
        <v/>
      </c>
      <c r="DZ64" s="309" t="str">
        <f>IF(details!BP64="","",details!BP64)</f>
        <v/>
      </c>
      <c r="EA64" s="309" t="str">
        <f t="shared" si="203"/>
        <v/>
      </c>
      <c r="EB64" s="116" t="str">
        <f t="shared" si="204"/>
        <v/>
      </c>
      <c r="EC64" s="309" t="str">
        <f>IF(details!BQ64="","",details!BQ64)</f>
        <v/>
      </c>
      <c r="ED64" s="309" t="str">
        <f>IF(details!BR64="","",details!BR64)</f>
        <v/>
      </c>
      <c r="EE64" s="116" t="str">
        <f t="shared" si="205"/>
        <v/>
      </c>
      <c r="EF64" s="117" t="str">
        <f t="shared" si="83"/>
        <v/>
      </c>
      <c r="EG64" s="309" t="str">
        <f>IF(details!BS64="","",details!BS64)</f>
        <v/>
      </c>
      <c r="EH64" s="309" t="str">
        <f>IF(details!BT64="","",details!BT64)</f>
        <v/>
      </c>
      <c r="EI64" s="312" t="str">
        <f t="shared" si="206"/>
        <v/>
      </c>
      <c r="EJ64" s="114" t="str">
        <f t="shared" si="207"/>
        <v/>
      </c>
      <c r="EK64" s="118" t="str">
        <f t="shared" si="208"/>
        <v/>
      </c>
      <c r="EL64" s="313" t="str">
        <f t="shared" si="209"/>
        <v/>
      </c>
      <c r="EM64" s="119" t="str">
        <f t="shared" si="5"/>
        <v/>
      </c>
      <c r="EN64" s="119">
        <f t="shared" si="210"/>
        <v>0</v>
      </c>
      <c r="EO64" s="309" t="str">
        <f>IF(details!BU64="","",details!BU64)</f>
        <v/>
      </c>
      <c r="EP64" s="309" t="str">
        <f>IF(details!BV64="","",details!BV64)</f>
        <v/>
      </c>
      <c r="EQ64" s="309" t="str">
        <f>IF(details!BW64="","",details!BW64)</f>
        <v/>
      </c>
      <c r="ER64" s="309" t="str">
        <f>IF(details!BX64="","",details!BX64)</f>
        <v/>
      </c>
      <c r="ES64" s="309" t="str">
        <f>IF(details!BY64="","",details!BY64)</f>
        <v/>
      </c>
      <c r="ET64" s="313" t="str">
        <f t="shared" si="89"/>
        <v/>
      </c>
      <c r="EU64" s="313" t="str">
        <f t="shared" si="90"/>
        <v/>
      </c>
      <c r="EV64" s="313" t="str">
        <f t="shared" si="211"/>
        <v/>
      </c>
      <c r="EW64" s="119" t="str">
        <f t="shared" si="7"/>
        <v/>
      </c>
      <c r="EX64" s="119">
        <f t="shared" si="212"/>
        <v>0</v>
      </c>
      <c r="EY64" s="309" t="str">
        <f>IF(details!BZ64="","",details!BZ64)</f>
        <v/>
      </c>
      <c r="EZ64" s="309" t="str">
        <f>IF(details!CA64="","",details!CA64)</f>
        <v/>
      </c>
      <c r="FA64" s="309" t="str">
        <f>IF(details!CB64="","",details!CB64)</f>
        <v/>
      </c>
      <c r="FB64" s="309" t="str">
        <f>IF(details!CC64="","",details!CC64)</f>
        <v/>
      </c>
      <c r="FC64" s="309" t="str">
        <f>IF(details!CD64="","",details!CD64)</f>
        <v/>
      </c>
      <c r="FD64" s="313" t="str">
        <f t="shared" si="93"/>
        <v/>
      </c>
      <c r="FE64" s="313" t="str">
        <f t="shared" si="94"/>
        <v/>
      </c>
      <c r="FF64" s="313" t="str">
        <f t="shared" si="213"/>
        <v/>
      </c>
      <c r="FG64" s="119" t="str">
        <f t="shared" si="10"/>
        <v/>
      </c>
      <c r="FH64" s="119">
        <f t="shared" si="214"/>
        <v>0</v>
      </c>
      <c r="FI64" s="309" t="str">
        <f>IF(details!CE64="","",details!CE64)</f>
        <v/>
      </c>
      <c r="FJ64" s="309" t="str">
        <f>IF(details!CF64="","",details!CF64)</f>
        <v/>
      </c>
      <c r="FK64" s="309" t="str">
        <f>IF(details!CG64="","",details!CG64)</f>
        <v/>
      </c>
      <c r="FL64" s="309" t="str">
        <f>IF(details!CH64="","",details!CH64)</f>
        <v/>
      </c>
      <c r="FM64" s="309" t="str">
        <f>IF(details!CI64="","",details!CI64)</f>
        <v/>
      </c>
      <c r="FN64" s="313" t="str">
        <f t="shared" si="97"/>
        <v/>
      </c>
      <c r="FO64" s="313" t="str">
        <f t="shared" si="98"/>
        <v/>
      </c>
      <c r="FP64" s="313" t="str">
        <f t="shared" si="215"/>
        <v/>
      </c>
      <c r="FQ64" s="119" t="str">
        <f t="shared" si="13"/>
        <v/>
      </c>
      <c r="FR64" s="270">
        <f t="shared" si="216"/>
        <v>0</v>
      </c>
      <c r="FS64" s="277" t="str">
        <f t="shared" si="217"/>
        <v/>
      </c>
      <c r="FT64" s="306" t="str">
        <f t="shared" si="218"/>
        <v/>
      </c>
      <c r="FU64" s="306" t="str">
        <f t="shared" si="219"/>
        <v/>
      </c>
      <c r="FV64" s="306" t="str">
        <f t="shared" si="220"/>
        <v/>
      </c>
      <c r="FW64" s="306" t="str">
        <f t="shared" si="221"/>
        <v/>
      </c>
      <c r="FX64" s="306" t="str">
        <f t="shared" si="222"/>
        <v/>
      </c>
      <c r="FY64" s="306" t="str">
        <f t="shared" si="223"/>
        <v/>
      </c>
      <c r="FZ64" s="120" t="str">
        <f t="shared" si="224"/>
        <v/>
      </c>
      <c r="GA64" s="120" t="str">
        <f t="shared" si="225"/>
        <v/>
      </c>
      <c r="GB64" s="306" t="str">
        <f t="shared" si="110"/>
        <v/>
      </c>
      <c r="GC64" s="306" t="str">
        <f t="shared" si="226"/>
        <v/>
      </c>
      <c r="GD64" s="306" t="str">
        <f t="shared" si="227"/>
        <v/>
      </c>
      <c r="GE64" s="306" t="str">
        <f t="shared" si="228"/>
        <v/>
      </c>
      <c r="GF64" s="306" t="str">
        <f t="shared" si="229"/>
        <v/>
      </c>
      <c r="GG64" s="306" t="str">
        <f t="shared" si="230"/>
        <v/>
      </c>
      <c r="GH64" s="306" t="str">
        <f t="shared" si="231"/>
        <v/>
      </c>
      <c r="GI64" s="306" t="str">
        <f t="shared" si="232"/>
        <v/>
      </c>
      <c r="GJ64" s="306" t="str">
        <f t="shared" si="233"/>
        <v/>
      </c>
      <c r="GK64" s="306" t="str">
        <f t="shared" si="234"/>
        <v/>
      </c>
      <c r="GL64" s="306" t="str">
        <f t="shared" si="235"/>
        <v/>
      </c>
      <c r="GM64" s="306" t="str">
        <f t="shared" si="236"/>
        <v/>
      </c>
      <c r="GN64" s="306" t="str">
        <f t="shared" si="237"/>
        <v/>
      </c>
      <c r="GO64" s="306" t="str">
        <f t="shared" si="238"/>
        <v/>
      </c>
      <c r="GP64" s="306" t="str">
        <f t="shared" si="239"/>
        <v/>
      </c>
      <c r="GQ64" s="306" t="str">
        <f t="shared" si="240"/>
        <v/>
      </c>
      <c r="GR64" s="306" t="str">
        <f t="shared" si="241"/>
        <v/>
      </c>
      <c r="GS64" s="121" t="str">
        <f t="shared" si="242"/>
        <v/>
      </c>
      <c r="GT64" s="121" t="str">
        <f t="shared" si="243"/>
        <v/>
      </c>
      <c r="GU64" s="121" t="str">
        <f t="shared" si="244"/>
        <v/>
      </c>
      <c r="GV64" s="121" t="str">
        <f t="shared" si="245"/>
        <v/>
      </c>
      <c r="GW64" s="121" t="str">
        <f t="shared" si="246"/>
        <v/>
      </c>
      <c r="GX64" s="121" t="str">
        <f t="shared" si="247"/>
        <v/>
      </c>
      <c r="GY64" s="269">
        <f t="shared" si="248"/>
        <v>0</v>
      </c>
      <c r="GZ64" s="269">
        <f t="shared" si="249"/>
        <v>0</v>
      </c>
      <c r="HA64" s="269">
        <f t="shared" si="250"/>
        <v>32</v>
      </c>
      <c r="HB64" s="269">
        <f t="shared" si="251"/>
        <v>0</v>
      </c>
      <c r="HC64" s="310" t="str">
        <f t="shared" si="257"/>
        <v/>
      </c>
      <c r="HD64" s="278" t="str">
        <f t="shared" si="252"/>
        <v/>
      </c>
      <c r="HE64" s="278" t="str">
        <f t="shared" si="253"/>
        <v/>
      </c>
      <c r="HF64" s="279" t="str">
        <f t="shared" si="254"/>
        <v/>
      </c>
      <c r="HG64" s="297" t="str">
        <f t="shared" si="255"/>
        <v/>
      </c>
      <c r="HH64" s="298" t="str">
        <f t="shared" si="141"/>
        <v/>
      </c>
      <c r="HI64" s="114" t="str">
        <f t="shared" si="142"/>
        <v/>
      </c>
      <c r="HJ64" s="274" t="str">
        <f>details!EH64</f>
        <v/>
      </c>
      <c r="HK64" s="195" t="str">
        <f>details!EI64</f>
        <v/>
      </c>
      <c r="HL64" s="304" t="str">
        <f t="shared" si="256"/>
        <v/>
      </c>
      <c r="HM64" s="201" t="str">
        <f>IF(details!CJ64="","",details!CJ64)</f>
        <v/>
      </c>
    </row>
    <row r="65" spans="1:221" s="20" customFormat="1" ht="14.1" customHeight="1">
      <c r="A65" s="199">
        <f>IF(details!A65="","",details!A65)</f>
        <v>59</v>
      </c>
      <c r="B65" s="309" t="str">
        <f>IF(details!B65="","",details!B65)</f>
        <v/>
      </c>
      <c r="C65" s="309" t="str">
        <f>IF(details!C65="","",details!C65)</f>
        <v/>
      </c>
      <c r="D65" s="114" t="str">
        <f>IF(details!D65="","",details!D65)</f>
        <v/>
      </c>
      <c r="E65" s="114" t="str">
        <f>IF(details!E65="","",details!E65)</f>
        <v/>
      </c>
      <c r="F65" s="309" t="str">
        <f>IF(details!F65="","",details!F65)</f>
        <v/>
      </c>
      <c r="G65" s="509" t="str">
        <f>IF(details!G65="","",details!G65)</f>
        <v/>
      </c>
      <c r="H65" s="188" t="str">
        <f>IF(details!CK65="","",details!CK65)</f>
        <v/>
      </c>
      <c r="I65" s="115" t="str">
        <f>IF(details!I65="","",details!I65)</f>
        <v/>
      </c>
      <c r="J65" s="115" t="str">
        <f>IF(details!J65="","",details!J65)</f>
        <v/>
      </c>
      <c r="K65" s="115" t="str">
        <f>IF(details!K65="","",details!K65)</f>
        <v/>
      </c>
      <c r="L65" s="309" t="str">
        <f>IF(details!L65="","",details!L65)</f>
        <v/>
      </c>
      <c r="M65" s="309" t="str">
        <f>IF(details!M65="","",details!M65)</f>
        <v/>
      </c>
      <c r="N65" s="309" t="str">
        <f t="shared" si="151"/>
        <v/>
      </c>
      <c r="O65" s="309" t="str">
        <f>IF(details!N65="","",details!N65)</f>
        <v/>
      </c>
      <c r="P65" s="309" t="str">
        <f>IF(details!O65="","",details!O65)</f>
        <v/>
      </c>
      <c r="Q65" s="309" t="str">
        <f t="shared" si="152"/>
        <v/>
      </c>
      <c r="R65" s="309" t="str">
        <f>IF(details!P65="","",details!P65)</f>
        <v/>
      </c>
      <c r="S65" s="309" t="str">
        <f>IF(details!Q65="","",details!Q65)</f>
        <v/>
      </c>
      <c r="T65" s="309" t="str">
        <f t="shared" si="153"/>
        <v/>
      </c>
      <c r="U65" s="116" t="str">
        <f t="shared" si="154"/>
        <v/>
      </c>
      <c r="V65" s="309" t="str">
        <f>IF(details!R65="","",details!R65)</f>
        <v/>
      </c>
      <c r="W65" s="309" t="str">
        <f>IF(details!S65="","",details!S65)</f>
        <v/>
      </c>
      <c r="X65" s="116" t="str">
        <f t="shared" si="155"/>
        <v/>
      </c>
      <c r="Y65" s="117" t="str">
        <f t="shared" si="28"/>
        <v/>
      </c>
      <c r="Z65" s="309" t="str">
        <f>IF(details!T65="","",details!T65)</f>
        <v/>
      </c>
      <c r="AA65" s="309" t="str">
        <f>IF(details!U65="","",details!U65)</f>
        <v/>
      </c>
      <c r="AB65" s="312" t="str">
        <f t="shared" si="156"/>
        <v/>
      </c>
      <c r="AC65" s="114" t="str">
        <f t="shared" si="157"/>
        <v/>
      </c>
      <c r="AD65" s="118" t="str">
        <f t="shared" si="158"/>
        <v/>
      </c>
      <c r="AE65" s="313" t="str">
        <f t="shared" si="159"/>
        <v/>
      </c>
      <c r="AF65" s="119" t="str">
        <f t="shared" si="0"/>
        <v/>
      </c>
      <c r="AG65" s="119">
        <f t="shared" si="160"/>
        <v>0</v>
      </c>
      <c r="AH65" s="309" t="str">
        <f>IF(details!V65="","",details!V65)</f>
        <v/>
      </c>
      <c r="AI65" s="309" t="str">
        <f>IF(details!W65="","",details!W65)</f>
        <v/>
      </c>
      <c r="AJ65" s="309" t="str">
        <f t="shared" si="161"/>
        <v/>
      </c>
      <c r="AK65" s="309" t="str">
        <f>IF(details!X65="","",details!X65)</f>
        <v/>
      </c>
      <c r="AL65" s="309" t="str">
        <f>IF(details!Y65="","",details!Y65)</f>
        <v/>
      </c>
      <c r="AM65" s="309" t="str">
        <f t="shared" si="162"/>
        <v/>
      </c>
      <c r="AN65" s="309" t="str">
        <f>IF(details!Z65="","",details!Z65)</f>
        <v/>
      </c>
      <c r="AO65" s="309" t="str">
        <f>IF(details!AA65="","",details!AA65)</f>
        <v/>
      </c>
      <c r="AP65" s="309" t="str">
        <f t="shared" si="163"/>
        <v/>
      </c>
      <c r="AQ65" s="116" t="str">
        <f t="shared" si="164"/>
        <v/>
      </c>
      <c r="AR65" s="309" t="str">
        <f>IF(details!AB65="","",details!AB65)</f>
        <v/>
      </c>
      <c r="AS65" s="309" t="str">
        <f>IF(details!AC65="","",details!AC65)</f>
        <v/>
      </c>
      <c r="AT65" s="116" t="str">
        <f t="shared" si="165"/>
        <v/>
      </c>
      <c r="AU65" s="117" t="str">
        <f t="shared" si="39"/>
        <v/>
      </c>
      <c r="AV65" s="309" t="str">
        <f>IF(details!AD65="","",details!AD65)</f>
        <v/>
      </c>
      <c r="AW65" s="309" t="str">
        <f>IF(details!AE65="","",details!AE65)</f>
        <v/>
      </c>
      <c r="AX65" s="312" t="str">
        <f t="shared" si="166"/>
        <v/>
      </c>
      <c r="AY65" s="114" t="str">
        <f t="shared" si="167"/>
        <v/>
      </c>
      <c r="AZ65" s="118" t="str">
        <f t="shared" si="168"/>
        <v/>
      </c>
      <c r="BA65" s="313" t="str">
        <f t="shared" si="169"/>
        <v/>
      </c>
      <c r="BB65" s="119" t="str">
        <f t="shared" si="1"/>
        <v/>
      </c>
      <c r="BC65" s="119">
        <f t="shared" si="170"/>
        <v>0</v>
      </c>
      <c r="BD65" s="101" t="str">
        <f>IF(D65="","",details!AF65)</f>
        <v/>
      </c>
      <c r="BE65" s="309" t="str">
        <f>IF(details!AG65="","",details!AG65)</f>
        <v/>
      </c>
      <c r="BF65" s="309" t="str">
        <f>IF(details!AH65="","",details!AH65)</f>
        <v/>
      </c>
      <c r="BG65" s="309" t="str">
        <f t="shared" si="171"/>
        <v/>
      </c>
      <c r="BH65" s="309" t="str">
        <f>IF(details!AI65="","",details!AI65)</f>
        <v/>
      </c>
      <c r="BI65" s="309" t="str">
        <f>IF(details!AJ65="","",details!AJ65)</f>
        <v/>
      </c>
      <c r="BJ65" s="309" t="str">
        <f t="shared" si="172"/>
        <v/>
      </c>
      <c r="BK65" s="309" t="str">
        <f>IF(details!AK65="","",details!AK65)</f>
        <v/>
      </c>
      <c r="BL65" s="309" t="str">
        <f>IF(details!AL65="","",details!AL65)</f>
        <v/>
      </c>
      <c r="BM65" s="309" t="str">
        <f t="shared" si="173"/>
        <v/>
      </c>
      <c r="BN65" s="116" t="str">
        <f t="shared" si="174"/>
        <v/>
      </c>
      <c r="BO65" s="309" t="str">
        <f>IF(details!AM65="","",details!AM65)</f>
        <v/>
      </c>
      <c r="BP65" s="309" t="str">
        <f>IF(details!AN65="","",details!AN65)</f>
        <v/>
      </c>
      <c r="BQ65" s="116" t="str">
        <f t="shared" si="175"/>
        <v/>
      </c>
      <c r="BR65" s="117" t="str">
        <f t="shared" si="50"/>
        <v/>
      </c>
      <c r="BS65" s="309" t="str">
        <f>IF(details!AO65="","",details!AO65)</f>
        <v/>
      </c>
      <c r="BT65" s="309" t="str">
        <f>IF(details!AP65="","",details!AP65)</f>
        <v/>
      </c>
      <c r="BU65" s="312" t="str">
        <f t="shared" si="176"/>
        <v/>
      </c>
      <c r="BV65" s="114" t="str">
        <f t="shared" si="177"/>
        <v/>
      </c>
      <c r="BW65" s="118" t="str">
        <f t="shared" si="178"/>
        <v/>
      </c>
      <c r="BX65" s="313" t="str">
        <f t="shared" si="179"/>
        <v/>
      </c>
      <c r="BY65" s="119" t="str">
        <f t="shared" si="2"/>
        <v/>
      </c>
      <c r="BZ65" s="119">
        <f t="shared" si="180"/>
        <v>0</v>
      </c>
      <c r="CA65" s="309" t="str">
        <f>IF(details!AQ65="","",details!AQ65)</f>
        <v/>
      </c>
      <c r="CB65" s="309" t="str">
        <f>IF(details!AR65="","",details!AR65)</f>
        <v/>
      </c>
      <c r="CC65" s="309" t="str">
        <f t="shared" si="181"/>
        <v/>
      </c>
      <c r="CD65" s="309" t="str">
        <f>IF(details!AS65="","",details!AS65)</f>
        <v/>
      </c>
      <c r="CE65" s="309" t="str">
        <f>IF(details!AT65="","",details!AT65)</f>
        <v/>
      </c>
      <c r="CF65" s="309" t="str">
        <f t="shared" si="182"/>
        <v/>
      </c>
      <c r="CG65" s="309" t="str">
        <f>IF(details!AU65="","",details!AU65)</f>
        <v/>
      </c>
      <c r="CH65" s="309" t="str">
        <f>IF(details!AV65="","",details!AV65)</f>
        <v/>
      </c>
      <c r="CI65" s="309" t="str">
        <f t="shared" si="183"/>
        <v/>
      </c>
      <c r="CJ65" s="116" t="str">
        <f t="shared" si="184"/>
        <v/>
      </c>
      <c r="CK65" s="309" t="str">
        <f>IF(details!AW65="","",details!AW65)</f>
        <v/>
      </c>
      <c r="CL65" s="309" t="str">
        <f>IF(details!AX65="","",details!AX65)</f>
        <v/>
      </c>
      <c r="CM65" s="116" t="str">
        <f t="shared" si="185"/>
        <v/>
      </c>
      <c r="CN65" s="117" t="str">
        <f t="shared" si="61"/>
        <v/>
      </c>
      <c r="CO65" s="309" t="str">
        <f>IF(details!AY65="","",details!AY65)</f>
        <v/>
      </c>
      <c r="CP65" s="309" t="str">
        <f>IF(details!AZ65="","",details!AZ65)</f>
        <v/>
      </c>
      <c r="CQ65" s="312" t="str">
        <f t="shared" si="186"/>
        <v/>
      </c>
      <c r="CR65" s="114" t="str">
        <f t="shared" si="187"/>
        <v/>
      </c>
      <c r="CS65" s="118" t="str">
        <f t="shared" si="188"/>
        <v/>
      </c>
      <c r="CT65" s="313" t="str">
        <f t="shared" si="189"/>
        <v/>
      </c>
      <c r="CU65" s="119" t="str">
        <f t="shared" si="3"/>
        <v/>
      </c>
      <c r="CV65" s="119">
        <f t="shared" si="190"/>
        <v>0</v>
      </c>
      <c r="CW65" s="309" t="str">
        <f>IF(details!BA65="","",details!BA65)</f>
        <v/>
      </c>
      <c r="CX65" s="309" t="str">
        <f>IF(details!BB65="","",details!BB65)</f>
        <v/>
      </c>
      <c r="CY65" s="309" t="str">
        <f t="shared" si="191"/>
        <v/>
      </c>
      <c r="CZ65" s="309" t="str">
        <f>IF(details!BC65="","",details!BC65)</f>
        <v/>
      </c>
      <c r="DA65" s="309" t="str">
        <f>IF(details!BD65="","",details!BD65)</f>
        <v/>
      </c>
      <c r="DB65" s="309" t="str">
        <f t="shared" si="192"/>
        <v/>
      </c>
      <c r="DC65" s="309" t="str">
        <f>IF(details!BE65="","",details!BE65)</f>
        <v/>
      </c>
      <c r="DD65" s="309" t="str">
        <f>IF(details!BF65="","",details!BF65)</f>
        <v/>
      </c>
      <c r="DE65" s="309" t="str">
        <f t="shared" si="193"/>
        <v/>
      </c>
      <c r="DF65" s="116" t="str">
        <f t="shared" si="194"/>
        <v/>
      </c>
      <c r="DG65" s="309" t="str">
        <f>IF(details!BG65="","",details!BG65)</f>
        <v/>
      </c>
      <c r="DH65" s="309" t="str">
        <f>IF(details!BH65="","",details!BH65)</f>
        <v/>
      </c>
      <c r="DI65" s="116" t="str">
        <f t="shared" si="195"/>
        <v/>
      </c>
      <c r="DJ65" s="117" t="str">
        <f t="shared" si="72"/>
        <v/>
      </c>
      <c r="DK65" s="309" t="str">
        <f>IF(details!BI65="","",details!BI65)</f>
        <v/>
      </c>
      <c r="DL65" s="309" t="str">
        <f>IF(details!BJ65="","",details!BJ65)</f>
        <v/>
      </c>
      <c r="DM65" s="312" t="str">
        <f t="shared" si="196"/>
        <v/>
      </c>
      <c r="DN65" s="114" t="str">
        <f t="shared" si="197"/>
        <v/>
      </c>
      <c r="DO65" s="118" t="str">
        <f t="shared" si="198"/>
        <v/>
      </c>
      <c r="DP65" s="313" t="str">
        <f t="shared" si="199"/>
        <v/>
      </c>
      <c r="DQ65" s="119" t="str">
        <f t="shared" si="4"/>
        <v/>
      </c>
      <c r="DR65" s="119">
        <f t="shared" si="200"/>
        <v>0</v>
      </c>
      <c r="DS65" s="309" t="str">
        <f>IF(details!BK65="","",details!BK65)</f>
        <v/>
      </c>
      <c r="DT65" s="309" t="str">
        <f>IF(details!BL65="","",details!BL65)</f>
        <v/>
      </c>
      <c r="DU65" s="309" t="str">
        <f t="shared" si="201"/>
        <v/>
      </c>
      <c r="DV65" s="309" t="str">
        <f>IF(details!BM65="","",details!BM65)</f>
        <v/>
      </c>
      <c r="DW65" s="309" t="str">
        <f>IF(details!BN65="","",details!BN65)</f>
        <v/>
      </c>
      <c r="DX65" s="309" t="str">
        <f t="shared" si="202"/>
        <v/>
      </c>
      <c r="DY65" s="309" t="str">
        <f>IF(details!BO65="","",details!BO65)</f>
        <v/>
      </c>
      <c r="DZ65" s="309" t="str">
        <f>IF(details!BP65="","",details!BP65)</f>
        <v/>
      </c>
      <c r="EA65" s="309" t="str">
        <f t="shared" si="203"/>
        <v/>
      </c>
      <c r="EB65" s="116" t="str">
        <f t="shared" si="204"/>
        <v/>
      </c>
      <c r="EC65" s="309" t="str">
        <f>IF(details!BQ65="","",details!BQ65)</f>
        <v/>
      </c>
      <c r="ED65" s="309" t="str">
        <f>IF(details!BR65="","",details!BR65)</f>
        <v/>
      </c>
      <c r="EE65" s="116" t="str">
        <f t="shared" si="205"/>
        <v/>
      </c>
      <c r="EF65" s="117" t="str">
        <f t="shared" si="83"/>
        <v/>
      </c>
      <c r="EG65" s="309" t="str">
        <f>IF(details!BS65="","",details!BS65)</f>
        <v/>
      </c>
      <c r="EH65" s="309" t="str">
        <f>IF(details!BT65="","",details!BT65)</f>
        <v/>
      </c>
      <c r="EI65" s="312" t="str">
        <f t="shared" si="206"/>
        <v/>
      </c>
      <c r="EJ65" s="114" t="str">
        <f t="shared" si="207"/>
        <v/>
      </c>
      <c r="EK65" s="118" t="str">
        <f t="shared" si="208"/>
        <v/>
      </c>
      <c r="EL65" s="313" t="str">
        <f t="shared" si="209"/>
        <v/>
      </c>
      <c r="EM65" s="119" t="str">
        <f t="shared" si="5"/>
        <v/>
      </c>
      <c r="EN65" s="119">
        <f t="shared" si="210"/>
        <v>0</v>
      </c>
      <c r="EO65" s="309" t="str">
        <f>IF(details!BU65="","",details!BU65)</f>
        <v/>
      </c>
      <c r="EP65" s="309" t="str">
        <f>IF(details!BV65="","",details!BV65)</f>
        <v/>
      </c>
      <c r="EQ65" s="309" t="str">
        <f>IF(details!BW65="","",details!BW65)</f>
        <v/>
      </c>
      <c r="ER65" s="309" t="str">
        <f>IF(details!BX65="","",details!BX65)</f>
        <v/>
      </c>
      <c r="ES65" s="309" t="str">
        <f>IF(details!BY65="","",details!BY65)</f>
        <v/>
      </c>
      <c r="ET65" s="313" t="str">
        <f t="shared" si="89"/>
        <v/>
      </c>
      <c r="EU65" s="313" t="str">
        <f t="shared" si="90"/>
        <v/>
      </c>
      <c r="EV65" s="313" t="str">
        <f t="shared" si="211"/>
        <v/>
      </c>
      <c r="EW65" s="119" t="str">
        <f t="shared" si="7"/>
        <v/>
      </c>
      <c r="EX65" s="119">
        <f t="shared" si="212"/>
        <v>0</v>
      </c>
      <c r="EY65" s="309" t="str">
        <f>IF(details!BZ65="","",details!BZ65)</f>
        <v/>
      </c>
      <c r="EZ65" s="309" t="str">
        <f>IF(details!CA65="","",details!CA65)</f>
        <v/>
      </c>
      <c r="FA65" s="309" t="str">
        <f>IF(details!CB65="","",details!CB65)</f>
        <v/>
      </c>
      <c r="FB65" s="309" t="str">
        <f>IF(details!CC65="","",details!CC65)</f>
        <v/>
      </c>
      <c r="FC65" s="309" t="str">
        <f>IF(details!CD65="","",details!CD65)</f>
        <v/>
      </c>
      <c r="FD65" s="313" t="str">
        <f t="shared" si="93"/>
        <v/>
      </c>
      <c r="FE65" s="313" t="str">
        <f t="shared" si="94"/>
        <v/>
      </c>
      <c r="FF65" s="313" t="str">
        <f t="shared" si="213"/>
        <v/>
      </c>
      <c r="FG65" s="119" t="str">
        <f t="shared" si="10"/>
        <v/>
      </c>
      <c r="FH65" s="119">
        <f t="shared" si="214"/>
        <v>0</v>
      </c>
      <c r="FI65" s="309" t="str">
        <f>IF(details!CE65="","",details!CE65)</f>
        <v/>
      </c>
      <c r="FJ65" s="309" t="str">
        <f>IF(details!CF65="","",details!CF65)</f>
        <v/>
      </c>
      <c r="FK65" s="309" t="str">
        <f>IF(details!CG65="","",details!CG65)</f>
        <v/>
      </c>
      <c r="FL65" s="309" t="str">
        <f>IF(details!CH65="","",details!CH65)</f>
        <v/>
      </c>
      <c r="FM65" s="309" t="str">
        <f>IF(details!CI65="","",details!CI65)</f>
        <v/>
      </c>
      <c r="FN65" s="313" t="str">
        <f t="shared" si="97"/>
        <v/>
      </c>
      <c r="FO65" s="313" t="str">
        <f t="shared" si="98"/>
        <v/>
      </c>
      <c r="FP65" s="313" t="str">
        <f t="shared" si="215"/>
        <v/>
      </c>
      <c r="FQ65" s="119" t="str">
        <f t="shared" si="13"/>
        <v/>
      </c>
      <c r="FR65" s="270">
        <f t="shared" si="216"/>
        <v>0</v>
      </c>
      <c r="FS65" s="277" t="str">
        <f t="shared" si="217"/>
        <v/>
      </c>
      <c r="FT65" s="306" t="str">
        <f t="shared" si="218"/>
        <v/>
      </c>
      <c r="FU65" s="306" t="str">
        <f t="shared" si="219"/>
        <v/>
      </c>
      <c r="FV65" s="306" t="str">
        <f t="shared" si="220"/>
        <v/>
      </c>
      <c r="FW65" s="306" t="str">
        <f t="shared" si="221"/>
        <v/>
      </c>
      <c r="FX65" s="306" t="str">
        <f t="shared" si="222"/>
        <v/>
      </c>
      <c r="FY65" s="306" t="str">
        <f t="shared" si="223"/>
        <v/>
      </c>
      <c r="FZ65" s="120" t="str">
        <f t="shared" si="224"/>
        <v/>
      </c>
      <c r="GA65" s="120" t="str">
        <f t="shared" si="225"/>
        <v/>
      </c>
      <c r="GB65" s="306" t="str">
        <f t="shared" si="110"/>
        <v/>
      </c>
      <c r="GC65" s="306" t="str">
        <f t="shared" si="226"/>
        <v/>
      </c>
      <c r="GD65" s="306" t="str">
        <f t="shared" si="227"/>
        <v/>
      </c>
      <c r="GE65" s="306" t="str">
        <f t="shared" si="228"/>
        <v/>
      </c>
      <c r="GF65" s="306" t="str">
        <f t="shared" si="229"/>
        <v/>
      </c>
      <c r="GG65" s="306" t="str">
        <f t="shared" si="230"/>
        <v/>
      </c>
      <c r="GH65" s="306" t="str">
        <f t="shared" si="231"/>
        <v/>
      </c>
      <c r="GI65" s="306" t="str">
        <f t="shared" si="232"/>
        <v/>
      </c>
      <c r="GJ65" s="306" t="str">
        <f t="shared" si="233"/>
        <v/>
      </c>
      <c r="GK65" s="306" t="str">
        <f t="shared" si="234"/>
        <v/>
      </c>
      <c r="GL65" s="306" t="str">
        <f t="shared" si="235"/>
        <v/>
      </c>
      <c r="GM65" s="306" t="str">
        <f t="shared" si="236"/>
        <v/>
      </c>
      <c r="GN65" s="306" t="str">
        <f t="shared" si="237"/>
        <v/>
      </c>
      <c r="GO65" s="306" t="str">
        <f t="shared" si="238"/>
        <v/>
      </c>
      <c r="GP65" s="306" t="str">
        <f t="shared" si="239"/>
        <v/>
      </c>
      <c r="GQ65" s="306" t="str">
        <f t="shared" si="240"/>
        <v/>
      </c>
      <c r="GR65" s="306" t="str">
        <f t="shared" si="241"/>
        <v/>
      </c>
      <c r="GS65" s="121" t="str">
        <f t="shared" si="242"/>
        <v/>
      </c>
      <c r="GT65" s="121" t="str">
        <f t="shared" si="243"/>
        <v/>
      </c>
      <c r="GU65" s="121" t="str">
        <f t="shared" si="244"/>
        <v/>
      </c>
      <c r="GV65" s="121" t="str">
        <f t="shared" si="245"/>
        <v/>
      </c>
      <c r="GW65" s="121" t="str">
        <f t="shared" si="246"/>
        <v/>
      </c>
      <c r="GX65" s="121" t="str">
        <f t="shared" si="247"/>
        <v/>
      </c>
      <c r="GY65" s="269">
        <f t="shared" si="248"/>
        <v>0</v>
      </c>
      <c r="GZ65" s="269">
        <f t="shared" si="249"/>
        <v>0</v>
      </c>
      <c r="HA65" s="269">
        <f t="shared" si="250"/>
        <v>32</v>
      </c>
      <c r="HB65" s="269">
        <f t="shared" si="251"/>
        <v>0</v>
      </c>
      <c r="HC65" s="310" t="str">
        <f t="shared" si="257"/>
        <v/>
      </c>
      <c r="HD65" s="278" t="str">
        <f t="shared" si="252"/>
        <v/>
      </c>
      <c r="HE65" s="278" t="str">
        <f t="shared" si="253"/>
        <v/>
      </c>
      <c r="HF65" s="279" t="str">
        <f t="shared" si="254"/>
        <v/>
      </c>
      <c r="HG65" s="297" t="str">
        <f t="shared" si="255"/>
        <v/>
      </c>
      <c r="HH65" s="298" t="str">
        <f t="shared" si="141"/>
        <v/>
      </c>
      <c r="HI65" s="114" t="str">
        <f t="shared" si="142"/>
        <v/>
      </c>
      <c r="HJ65" s="274" t="str">
        <f>details!EH65</f>
        <v/>
      </c>
      <c r="HK65" s="195" t="str">
        <f>details!EI65</f>
        <v/>
      </c>
      <c r="HL65" s="304" t="str">
        <f t="shared" si="256"/>
        <v/>
      </c>
      <c r="HM65" s="201" t="str">
        <f>IF(details!CJ65="","",details!CJ65)</f>
        <v/>
      </c>
    </row>
    <row r="66" spans="1:221" s="20" customFormat="1" ht="14.1" customHeight="1">
      <c r="A66" s="199">
        <f>IF(details!A66="","",details!A66)</f>
        <v>60</v>
      </c>
      <c r="B66" s="309" t="str">
        <f>IF(details!B66="","",details!B66)</f>
        <v/>
      </c>
      <c r="C66" s="309" t="str">
        <f>IF(details!C66="","",details!C66)</f>
        <v/>
      </c>
      <c r="D66" s="114" t="str">
        <f>IF(details!D66="","",details!D66)</f>
        <v/>
      </c>
      <c r="E66" s="114" t="str">
        <f>IF(details!E66="","",details!E66)</f>
        <v/>
      </c>
      <c r="F66" s="309" t="str">
        <f>IF(details!F66="","",details!F66)</f>
        <v/>
      </c>
      <c r="G66" s="509" t="str">
        <f>IF(details!G66="","",details!G66)</f>
        <v/>
      </c>
      <c r="H66" s="188" t="str">
        <f>IF(details!CK66="","",details!CK66)</f>
        <v/>
      </c>
      <c r="I66" s="115" t="str">
        <f>IF(details!I66="","",details!I66)</f>
        <v/>
      </c>
      <c r="J66" s="115" t="str">
        <f>IF(details!J66="","",details!J66)</f>
        <v/>
      </c>
      <c r="K66" s="115" t="str">
        <f>IF(details!K66="","",details!K66)</f>
        <v/>
      </c>
      <c r="L66" s="309" t="str">
        <f>IF(details!L66="","",details!L66)</f>
        <v/>
      </c>
      <c r="M66" s="309" t="str">
        <f>IF(details!M66="","",details!M66)</f>
        <v/>
      </c>
      <c r="N66" s="309" t="str">
        <f t="shared" si="151"/>
        <v/>
      </c>
      <c r="O66" s="309" t="str">
        <f>IF(details!N66="","",details!N66)</f>
        <v/>
      </c>
      <c r="P66" s="309" t="str">
        <f>IF(details!O66="","",details!O66)</f>
        <v/>
      </c>
      <c r="Q66" s="309" t="str">
        <f t="shared" si="152"/>
        <v/>
      </c>
      <c r="R66" s="309" t="str">
        <f>IF(details!P66="","",details!P66)</f>
        <v/>
      </c>
      <c r="S66" s="309" t="str">
        <f>IF(details!Q66="","",details!Q66)</f>
        <v/>
      </c>
      <c r="T66" s="309" t="str">
        <f t="shared" si="153"/>
        <v/>
      </c>
      <c r="U66" s="116" t="str">
        <f t="shared" si="154"/>
        <v/>
      </c>
      <c r="V66" s="309" t="str">
        <f>IF(details!R66="","",details!R66)</f>
        <v/>
      </c>
      <c r="W66" s="309" t="str">
        <f>IF(details!S66="","",details!S66)</f>
        <v/>
      </c>
      <c r="X66" s="116" t="str">
        <f t="shared" si="155"/>
        <v/>
      </c>
      <c r="Y66" s="117" t="str">
        <f t="shared" si="28"/>
        <v/>
      </c>
      <c r="Z66" s="309" t="str">
        <f>IF(details!T66="","",details!T66)</f>
        <v/>
      </c>
      <c r="AA66" s="309" t="str">
        <f>IF(details!U66="","",details!U66)</f>
        <v/>
      </c>
      <c r="AB66" s="312" t="str">
        <f t="shared" si="156"/>
        <v/>
      </c>
      <c r="AC66" s="114" t="str">
        <f t="shared" si="157"/>
        <v/>
      </c>
      <c r="AD66" s="118" t="str">
        <f t="shared" si="158"/>
        <v/>
      </c>
      <c r="AE66" s="313" t="str">
        <f t="shared" si="159"/>
        <v/>
      </c>
      <c r="AF66" s="119" t="str">
        <f t="shared" si="0"/>
        <v/>
      </c>
      <c r="AG66" s="119">
        <f t="shared" si="160"/>
        <v>0</v>
      </c>
      <c r="AH66" s="309" t="str">
        <f>IF(details!V66="","",details!V66)</f>
        <v/>
      </c>
      <c r="AI66" s="309" t="str">
        <f>IF(details!W66="","",details!W66)</f>
        <v/>
      </c>
      <c r="AJ66" s="309" t="str">
        <f t="shared" si="161"/>
        <v/>
      </c>
      <c r="AK66" s="309" t="str">
        <f>IF(details!X66="","",details!X66)</f>
        <v/>
      </c>
      <c r="AL66" s="309" t="str">
        <f>IF(details!Y66="","",details!Y66)</f>
        <v/>
      </c>
      <c r="AM66" s="309" t="str">
        <f t="shared" si="162"/>
        <v/>
      </c>
      <c r="AN66" s="309" t="str">
        <f>IF(details!Z66="","",details!Z66)</f>
        <v/>
      </c>
      <c r="AO66" s="309" t="str">
        <f>IF(details!AA66="","",details!AA66)</f>
        <v/>
      </c>
      <c r="AP66" s="309" t="str">
        <f t="shared" si="163"/>
        <v/>
      </c>
      <c r="AQ66" s="116" t="str">
        <f t="shared" si="164"/>
        <v/>
      </c>
      <c r="AR66" s="309" t="str">
        <f>IF(details!AB66="","",details!AB66)</f>
        <v/>
      </c>
      <c r="AS66" s="309" t="str">
        <f>IF(details!AC66="","",details!AC66)</f>
        <v/>
      </c>
      <c r="AT66" s="116" t="str">
        <f t="shared" si="165"/>
        <v/>
      </c>
      <c r="AU66" s="117" t="str">
        <f t="shared" si="39"/>
        <v/>
      </c>
      <c r="AV66" s="309" t="str">
        <f>IF(details!AD66="","",details!AD66)</f>
        <v/>
      </c>
      <c r="AW66" s="309" t="str">
        <f>IF(details!AE66="","",details!AE66)</f>
        <v/>
      </c>
      <c r="AX66" s="312" t="str">
        <f t="shared" si="166"/>
        <v/>
      </c>
      <c r="AY66" s="114" t="str">
        <f t="shared" si="167"/>
        <v/>
      </c>
      <c r="AZ66" s="118" t="str">
        <f t="shared" si="168"/>
        <v/>
      </c>
      <c r="BA66" s="313" t="str">
        <f t="shared" si="169"/>
        <v/>
      </c>
      <c r="BB66" s="119" t="str">
        <f t="shared" si="1"/>
        <v/>
      </c>
      <c r="BC66" s="119">
        <f t="shared" si="170"/>
        <v>0</v>
      </c>
      <c r="BD66" s="101" t="str">
        <f>IF(D66="","",details!AF66)</f>
        <v/>
      </c>
      <c r="BE66" s="309" t="str">
        <f>IF(details!AG66="","",details!AG66)</f>
        <v/>
      </c>
      <c r="BF66" s="309" t="str">
        <f>IF(details!AH66="","",details!AH66)</f>
        <v/>
      </c>
      <c r="BG66" s="309" t="str">
        <f t="shared" si="171"/>
        <v/>
      </c>
      <c r="BH66" s="309" t="str">
        <f>IF(details!AI66="","",details!AI66)</f>
        <v/>
      </c>
      <c r="BI66" s="309" t="str">
        <f>IF(details!AJ66="","",details!AJ66)</f>
        <v/>
      </c>
      <c r="BJ66" s="309" t="str">
        <f t="shared" si="172"/>
        <v/>
      </c>
      <c r="BK66" s="309" t="str">
        <f>IF(details!AK66="","",details!AK66)</f>
        <v/>
      </c>
      <c r="BL66" s="309" t="str">
        <f>IF(details!AL66="","",details!AL66)</f>
        <v/>
      </c>
      <c r="BM66" s="309" t="str">
        <f t="shared" si="173"/>
        <v/>
      </c>
      <c r="BN66" s="116" t="str">
        <f t="shared" si="174"/>
        <v/>
      </c>
      <c r="BO66" s="309" t="str">
        <f>IF(details!AM66="","",details!AM66)</f>
        <v/>
      </c>
      <c r="BP66" s="309" t="str">
        <f>IF(details!AN66="","",details!AN66)</f>
        <v/>
      </c>
      <c r="BQ66" s="116" t="str">
        <f t="shared" si="175"/>
        <v/>
      </c>
      <c r="BR66" s="117" t="str">
        <f t="shared" si="50"/>
        <v/>
      </c>
      <c r="BS66" s="309" t="str">
        <f>IF(details!AO66="","",details!AO66)</f>
        <v/>
      </c>
      <c r="BT66" s="309" t="str">
        <f>IF(details!AP66="","",details!AP66)</f>
        <v/>
      </c>
      <c r="BU66" s="312" t="str">
        <f t="shared" si="176"/>
        <v/>
      </c>
      <c r="BV66" s="114" t="str">
        <f t="shared" si="177"/>
        <v/>
      </c>
      <c r="BW66" s="118" t="str">
        <f t="shared" si="178"/>
        <v/>
      </c>
      <c r="BX66" s="313" t="str">
        <f t="shared" si="179"/>
        <v/>
      </c>
      <c r="BY66" s="119" t="str">
        <f t="shared" si="2"/>
        <v/>
      </c>
      <c r="BZ66" s="119">
        <f t="shared" si="180"/>
        <v>0</v>
      </c>
      <c r="CA66" s="309" t="str">
        <f>IF(details!AQ66="","",details!AQ66)</f>
        <v/>
      </c>
      <c r="CB66" s="309" t="str">
        <f>IF(details!AR66="","",details!AR66)</f>
        <v/>
      </c>
      <c r="CC66" s="309" t="str">
        <f t="shared" si="181"/>
        <v/>
      </c>
      <c r="CD66" s="309" t="str">
        <f>IF(details!AS66="","",details!AS66)</f>
        <v/>
      </c>
      <c r="CE66" s="309" t="str">
        <f>IF(details!AT66="","",details!AT66)</f>
        <v/>
      </c>
      <c r="CF66" s="309" t="str">
        <f t="shared" si="182"/>
        <v/>
      </c>
      <c r="CG66" s="309" t="str">
        <f>IF(details!AU66="","",details!AU66)</f>
        <v/>
      </c>
      <c r="CH66" s="309" t="str">
        <f>IF(details!AV66="","",details!AV66)</f>
        <v/>
      </c>
      <c r="CI66" s="309" t="str">
        <f t="shared" si="183"/>
        <v/>
      </c>
      <c r="CJ66" s="116" t="str">
        <f t="shared" si="184"/>
        <v/>
      </c>
      <c r="CK66" s="309" t="str">
        <f>IF(details!AW66="","",details!AW66)</f>
        <v/>
      </c>
      <c r="CL66" s="309" t="str">
        <f>IF(details!AX66="","",details!AX66)</f>
        <v/>
      </c>
      <c r="CM66" s="116" t="str">
        <f t="shared" si="185"/>
        <v/>
      </c>
      <c r="CN66" s="117" t="str">
        <f t="shared" si="61"/>
        <v/>
      </c>
      <c r="CO66" s="309" t="str">
        <f>IF(details!AY66="","",details!AY66)</f>
        <v/>
      </c>
      <c r="CP66" s="309" t="str">
        <f>IF(details!AZ66="","",details!AZ66)</f>
        <v/>
      </c>
      <c r="CQ66" s="312" t="str">
        <f t="shared" si="186"/>
        <v/>
      </c>
      <c r="CR66" s="114" t="str">
        <f t="shared" si="187"/>
        <v/>
      </c>
      <c r="CS66" s="118" t="str">
        <f t="shared" si="188"/>
        <v/>
      </c>
      <c r="CT66" s="313" t="str">
        <f t="shared" si="189"/>
        <v/>
      </c>
      <c r="CU66" s="119" t="str">
        <f t="shared" si="3"/>
        <v/>
      </c>
      <c r="CV66" s="119">
        <f t="shared" si="190"/>
        <v>0</v>
      </c>
      <c r="CW66" s="309" t="str">
        <f>IF(details!BA66="","",details!BA66)</f>
        <v/>
      </c>
      <c r="CX66" s="309" t="str">
        <f>IF(details!BB66="","",details!BB66)</f>
        <v/>
      </c>
      <c r="CY66" s="309" t="str">
        <f t="shared" si="191"/>
        <v/>
      </c>
      <c r="CZ66" s="309" t="str">
        <f>IF(details!BC66="","",details!BC66)</f>
        <v/>
      </c>
      <c r="DA66" s="309" t="str">
        <f>IF(details!BD66="","",details!BD66)</f>
        <v/>
      </c>
      <c r="DB66" s="309" t="str">
        <f t="shared" si="192"/>
        <v/>
      </c>
      <c r="DC66" s="309" t="str">
        <f>IF(details!BE66="","",details!BE66)</f>
        <v/>
      </c>
      <c r="DD66" s="309" t="str">
        <f>IF(details!BF66="","",details!BF66)</f>
        <v/>
      </c>
      <c r="DE66" s="309" t="str">
        <f t="shared" si="193"/>
        <v/>
      </c>
      <c r="DF66" s="116" t="str">
        <f t="shared" si="194"/>
        <v/>
      </c>
      <c r="DG66" s="309" t="str">
        <f>IF(details!BG66="","",details!BG66)</f>
        <v/>
      </c>
      <c r="DH66" s="309" t="str">
        <f>IF(details!BH66="","",details!BH66)</f>
        <v/>
      </c>
      <c r="DI66" s="116" t="str">
        <f t="shared" si="195"/>
        <v/>
      </c>
      <c r="DJ66" s="117" t="str">
        <f t="shared" si="72"/>
        <v/>
      </c>
      <c r="DK66" s="309" t="str">
        <f>IF(details!BI66="","",details!BI66)</f>
        <v/>
      </c>
      <c r="DL66" s="309" t="str">
        <f>IF(details!BJ66="","",details!BJ66)</f>
        <v/>
      </c>
      <c r="DM66" s="312" t="str">
        <f t="shared" si="196"/>
        <v/>
      </c>
      <c r="DN66" s="114" t="str">
        <f t="shared" si="197"/>
        <v/>
      </c>
      <c r="DO66" s="118" t="str">
        <f t="shared" si="198"/>
        <v/>
      </c>
      <c r="DP66" s="313" t="str">
        <f t="shared" si="199"/>
        <v/>
      </c>
      <c r="DQ66" s="119" t="str">
        <f t="shared" si="4"/>
        <v/>
      </c>
      <c r="DR66" s="119">
        <f t="shared" si="200"/>
        <v>0</v>
      </c>
      <c r="DS66" s="309" t="str">
        <f>IF(details!BK66="","",details!BK66)</f>
        <v/>
      </c>
      <c r="DT66" s="309" t="str">
        <f>IF(details!BL66="","",details!BL66)</f>
        <v/>
      </c>
      <c r="DU66" s="309" t="str">
        <f t="shared" si="201"/>
        <v/>
      </c>
      <c r="DV66" s="309" t="str">
        <f>IF(details!BM66="","",details!BM66)</f>
        <v/>
      </c>
      <c r="DW66" s="309" t="str">
        <f>IF(details!BN66="","",details!BN66)</f>
        <v/>
      </c>
      <c r="DX66" s="309" t="str">
        <f t="shared" si="202"/>
        <v/>
      </c>
      <c r="DY66" s="309" t="str">
        <f>IF(details!BO66="","",details!BO66)</f>
        <v/>
      </c>
      <c r="DZ66" s="309" t="str">
        <f>IF(details!BP66="","",details!BP66)</f>
        <v/>
      </c>
      <c r="EA66" s="309" t="str">
        <f t="shared" si="203"/>
        <v/>
      </c>
      <c r="EB66" s="116" t="str">
        <f t="shared" si="204"/>
        <v/>
      </c>
      <c r="EC66" s="309" t="str">
        <f>IF(details!BQ66="","",details!BQ66)</f>
        <v/>
      </c>
      <c r="ED66" s="309" t="str">
        <f>IF(details!BR66="","",details!BR66)</f>
        <v/>
      </c>
      <c r="EE66" s="116" t="str">
        <f t="shared" si="205"/>
        <v/>
      </c>
      <c r="EF66" s="117" t="str">
        <f t="shared" si="83"/>
        <v/>
      </c>
      <c r="EG66" s="309" t="str">
        <f>IF(details!BS66="","",details!BS66)</f>
        <v/>
      </c>
      <c r="EH66" s="309" t="str">
        <f>IF(details!BT66="","",details!BT66)</f>
        <v/>
      </c>
      <c r="EI66" s="312" t="str">
        <f t="shared" si="206"/>
        <v/>
      </c>
      <c r="EJ66" s="114" t="str">
        <f t="shared" si="207"/>
        <v/>
      </c>
      <c r="EK66" s="118" t="str">
        <f t="shared" si="208"/>
        <v/>
      </c>
      <c r="EL66" s="313" t="str">
        <f t="shared" si="209"/>
        <v/>
      </c>
      <c r="EM66" s="119" t="str">
        <f t="shared" si="5"/>
        <v/>
      </c>
      <c r="EN66" s="119">
        <f t="shared" si="210"/>
        <v>0</v>
      </c>
      <c r="EO66" s="309" t="str">
        <f>IF(details!BU66="","",details!BU66)</f>
        <v/>
      </c>
      <c r="EP66" s="309" t="str">
        <f>IF(details!BV66="","",details!BV66)</f>
        <v/>
      </c>
      <c r="EQ66" s="309" t="str">
        <f>IF(details!BW66="","",details!BW66)</f>
        <v/>
      </c>
      <c r="ER66" s="309" t="str">
        <f>IF(details!BX66="","",details!BX66)</f>
        <v/>
      </c>
      <c r="ES66" s="309" t="str">
        <f>IF(details!BY66="","",details!BY66)</f>
        <v/>
      </c>
      <c r="ET66" s="313" t="str">
        <f t="shared" si="89"/>
        <v/>
      </c>
      <c r="EU66" s="313" t="str">
        <f t="shared" si="90"/>
        <v/>
      </c>
      <c r="EV66" s="313" t="str">
        <f t="shared" si="211"/>
        <v/>
      </c>
      <c r="EW66" s="119" t="str">
        <f t="shared" si="7"/>
        <v/>
      </c>
      <c r="EX66" s="119">
        <f t="shared" si="212"/>
        <v>0</v>
      </c>
      <c r="EY66" s="309" t="str">
        <f>IF(details!BZ66="","",details!BZ66)</f>
        <v/>
      </c>
      <c r="EZ66" s="309" t="str">
        <f>IF(details!CA66="","",details!CA66)</f>
        <v/>
      </c>
      <c r="FA66" s="309" t="str">
        <f>IF(details!CB66="","",details!CB66)</f>
        <v/>
      </c>
      <c r="FB66" s="309" t="str">
        <f>IF(details!CC66="","",details!CC66)</f>
        <v/>
      </c>
      <c r="FC66" s="309" t="str">
        <f>IF(details!CD66="","",details!CD66)</f>
        <v/>
      </c>
      <c r="FD66" s="313" t="str">
        <f t="shared" si="93"/>
        <v/>
      </c>
      <c r="FE66" s="313" t="str">
        <f t="shared" si="94"/>
        <v/>
      </c>
      <c r="FF66" s="313" t="str">
        <f t="shared" si="213"/>
        <v/>
      </c>
      <c r="FG66" s="119" t="str">
        <f t="shared" si="10"/>
        <v/>
      </c>
      <c r="FH66" s="119">
        <f t="shared" si="214"/>
        <v>0</v>
      </c>
      <c r="FI66" s="309" t="str">
        <f>IF(details!CE66="","",details!CE66)</f>
        <v/>
      </c>
      <c r="FJ66" s="309" t="str">
        <f>IF(details!CF66="","",details!CF66)</f>
        <v/>
      </c>
      <c r="FK66" s="309" t="str">
        <f>IF(details!CG66="","",details!CG66)</f>
        <v/>
      </c>
      <c r="FL66" s="309" t="str">
        <f>IF(details!CH66="","",details!CH66)</f>
        <v/>
      </c>
      <c r="FM66" s="309" t="str">
        <f>IF(details!CI66="","",details!CI66)</f>
        <v/>
      </c>
      <c r="FN66" s="313" t="str">
        <f t="shared" si="97"/>
        <v/>
      </c>
      <c r="FO66" s="313" t="str">
        <f t="shared" si="98"/>
        <v/>
      </c>
      <c r="FP66" s="313" t="str">
        <f t="shared" si="215"/>
        <v/>
      </c>
      <c r="FQ66" s="119" t="str">
        <f t="shared" si="13"/>
        <v/>
      </c>
      <c r="FR66" s="270">
        <f t="shared" si="216"/>
        <v>0</v>
      </c>
      <c r="FS66" s="277" t="str">
        <f t="shared" si="217"/>
        <v/>
      </c>
      <c r="FT66" s="306" t="str">
        <f t="shared" si="218"/>
        <v/>
      </c>
      <c r="FU66" s="306" t="str">
        <f t="shared" si="219"/>
        <v/>
      </c>
      <c r="FV66" s="306" t="str">
        <f t="shared" si="220"/>
        <v/>
      </c>
      <c r="FW66" s="306" t="str">
        <f t="shared" si="221"/>
        <v/>
      </c>
      <c r="FX66" s="306" t="str">
        <f t="shared" si="222"/>
        <v/>
      </c>
      <c r="FY66" s="306" t="str">
        <f t="shared" si="223"/>
        <v/>
      </c>
      <c r="FZ66" s="120" t="str">
        <f t="shared" si="224"/>
        <v/>
      </c>
      <c r="GA66" s="120" t="str">
        <f t="shared" si="225"/>
        <v/>
      </c>
      <c r="GB66" s="306" t="str">
        <f t="shared" si="110"/>
        <v/>
      </c>
      <c r="GC66" s="306" t="str">
        <f t="shared" si="226"/>
        <v/>
      </c>
      <c r="GD66" s="306" t="str">
        <f t="shared" si="227"/>
        <v/>
      </c>
      <c r="GE66" s="306" t="str">
        <f t="shared" si="228"/>
        <v/>
      </c>
      <c r="GF66" s="306" t="str">
        <f t="shared" si="229"/>
        <v/>
      </c>
      <c r="GG66" s="306" t="str">
        <f t="shared" si="230"/>
        <v/>
      </c>
      <c r="GH66" s="306" t="str">
        <f t="shared" si="231"/>
        <v/>
      </c>
      <c r="GI66" s="306" t="str">
        <f t="shared" si="232"/>
        <v/>
      </c>
      <c r="GJ66" s="306" t="str">
        <f t="shared" si="233"/>
        <v/>
      </c>
      <c r="GK66" s="306" t="str">
        <f t="shared" si="234"/>
        <v/>
      </c>
      <c r="GL66" s="306" t="str">
        <f t="shared" si="235"/>
        <v/>
      </c>
      <c r="GM66" s="306" t="str">
        <f t="shared" si="236"/>
        <v/>
      </c>
      <c r="GN66" s="306" t="str">
        <f t="shared" si="237"/>
        <v/>
      </c>
      <c r="GO66" s="306" t="str">
        <f t="shared" si="238"/>
        <v/>
      </c>
      <c r="GP66" s="306" t="str">
        <f t="shared" si="239"/>
        <v/>
      </c>
      <c r="GQ66" s="306" t="str">
        <f t="shared" si="240"/>
        <v/>
      </c>
      <c r="GR66" s="306" t="str">
        <f t="shared" si="241"/>
        <v/>
      </c>
      <c r="GS66" s="121" t="str">
        <f t="shared" si="242"/>
        <v/>
      </c>
      <c r="GT66" s="121" t="str">
        <f t="shared" si="243"/>
        <v/>
      </c>
      <c r="GU66" s="121" t="str">
        <f t="shared" si="244"/>
        <v/>
      </c>
      <c r="GV66" s="121" t="str">
        <f t="shared" si="245"/>
        <v/>
      </c>
      <c r="GW66" s="121" t="str">
        <f t="shared" si="246"/>
        <v/>
      </c>
      <c r="GX66" s="121" t="str">
        <f t="shared" si="247"/>
        <v/>
      </c>
      <c r="GY66" s="269">
        <f t="shared" si="248"/>
        <v>0</v>
      </c>
      <c r="GZ66" s="269">
        <f t="shared" si="249"/>
        <v>0</v>
      </c>
      <c r="HA66" s="269">
        <f t="shared" si="250"/>
        <v>32</v>
      </c>
      <c r="HB66" s="269">
        <f t="shared" si="251"/>
        <v>0</v>
      </c>
      <c r="HC66" s="310" t="str">
        <f t="shared" si="257"/>
        <v/>
      </c>
      <c r="HD66" s="278" t="str">
        <f t="shared" si="252"/>
        <v/>
      </c>
      <c r="HE66" s="278" t="str">
        <f t="shared" si="253"/>
        <v/>
      </c>
      <c r="HF66" s="279" t="str">
        <f t="shared" si="254"/>
        <v/>
      </c>
      <c r="HG66" s="297" t="str">
        <f t="shared" si="255"/>
        <v/>
      </c>
      <c r="HH66" s="298" t="str">
        <f t="shared" si="141"/>
        <v/>
      </c>
      <c r="HI66" s="114" t="str">
        <f t="shared" si="142"/>
        <v/>
      </c>
      <c r="HJ66" s="274" t="str">
        <f>details!EH66</f>
        <v/>
      </c>
      <c r="HK66" s="195" t="str">
        <f>details!EI66</f>
        <v/>
      </c>
      <c r="HL66" s="304" t="str">
        <f t="shared" si="256"/>
        <v/>
      </c>
      <c r="HM66" s="201" t="str">
        <f>IF(details!CJ66="","",details!CJ66)</f>
        <v/>
      </c>
    </row>
    <row r="67" spans="1:221" s="20" customFormat="1" ht="14.1" customHeight="1">
      <c r="A67" s="199">
        <f>IF(details!A67="","",details!A67)</f>
        <v>61</v>
      </c>
      <c r="B67" s="309" t="str">
        <f>IF(details!B67="","",details!B67)</f>
        <v/>
      </c>
      <c r="C67" s="309" t="str">
        <f>IF(details!C67="","",details!C67)</f>
        <v/>
      </c>
      <c r="D67" s="114" t="str">
        <f>IF(details!D67="","",details!D67)</f>
        <v/>
      </c>
      <c r="E67" s="114" t="str">
        <f>IF(details!E67="","",details!E67)</f>
        <v/>
      </c>
      <c r="F67" s="309" t="str">
        <f>IF(details!F67="","",details!F67)</f>
        <v/>
      </c>
      <c r="G67" s="509" t="str">
        <f>IF(details!G67="","",details!G67)</f>
        <v/>
      </c>
      <c r="H67" s="188" t="str">
        <f>IF(details!CK67="","",details!CK67)</f>
        <v/>
      </c>
      <c r="I67" s="115" t="str">
        <f>IF(details!I67="","",details!I67)</f>
        <v/>
      </c>
      <c r="J67" s="115" t="str">
        <f>IF(details!J67="","",details!J67)</f>
        <v/>
      </c>
      <c r="K67" s="115" t="str">
        <f>IF(details!K67="","",details!K67)</f>
        <v/>
      </c>
      <c r="L67" s="309" t="str">
        <f>IF(details!L67="","",details!L67)</f>
        <v/>
      </c>
      <c r="M67" s="309" t="str">
        <f>IF(details!M67="","",details!M67)</f>
        <v/>
      </c>
      <c r="N67" s="309" t="str">
        <f t="shared" si="151"/>
        <v/>
      </c>
      <c r="O67" s="309" t="str">
        <f>IF(details!N67="","",details!N67)</f>
        <v/>
      </c>
      <c r="P67" s="309" t="str">
        <f>IF(details!O67="","",details!O67)</f>
        <v/>
      </c>
      <c r="Q67" s="309" t="str">
        <f t="shared" si="152"/>
        <v/>
      </c>
      <c r="R67" s="309" t="str">
        <f>IF(details!P67="","",details!P67)</f>
        <v/>
      </c>
      <c r="S67" s="309" t="str">
        <f>IF(details!Q67="","",details!Q67)</f>
        <v/>
      </c>
      <c r="T67" s="309" t="str">
        <f t="shared" si="153"/>
        <v/>
      </c>
      <c r="U67" s="116" t="str">
        <f t="shared" si="154"/>
        <v/>
      </c>
      <c r="V67" s="309" t="str">
        <f>IF(details!R67="","",details!R67)</f>
        <v/>
      </c>
      <c r="W67" s="309" t="str">
        <f>IF(details!S67="","",details!S67)</f>
        <v/>
      </c>
      <c r="X67" s="116" t="str">
        <f t="shared" si="155"/>
        <v/>
      </c>
      <c r="Y67" s="117" t="str">
        <f t="shared" si="28"/>
        <v/>
      </c>
      <c r="Z67" s="309" t="str">
        <f>IF(details!T67="","",details!T67)</f>
        <v/>
      </c>
      <c r="AA67" s="309" t="str">
        <f>IF(details!U67="","",details!U67)</f>
        <v/>
      </c>
      <c r="AB67" s="312" t="str">
        <f t="shared" si="156"/>
        <v/>
      </c>
      <c r="AC67" s="114" t="str">
        <f t="shared" si="157"/>
        <v/>
      </c>
      <c r="AD67" s="118" t="str">
        <f t="shared" si="158"/>
        <v/>
      </c>
      <c r="AE67" s="313" t="str">
        <f t="shared" si="159"/>
        <v/>
      </c>
      <c r="AF67" s="119" t="str">
        <f t="shared" si="0"/>
        <v/>
      </c>
      <c r="AG67" s="119">
        <f t="shared" si="160"/>
        <v>0</v>
      </c>
      <c r="AH67" s="309" t="str">
        <f>IF(details!V67="","",details!V67)</f>
        <v/>
      </c>
      <c r="AI67" s="309" t="str">
        <f>IF(details!W67="","",details!W67)</f>
        <v/>
      </c>
      <c r="AJ67" s="309" t="str">
        <f t="shared" si="161"/>
        <v/>
      </c>
      <c r="AK67" s="309" t="str">
        <f>IF(details!X67="","",details!X67)</f>
        <v/>
      </c>
      <c r="AL67" s="309" t="str">
        <f>IF(details!Y67="","",details!Y67)</f>
        <v/>
      </c>
      <c r="AM67" s="309" t="str">
        <f t="shared" si="162"/>
        <v/>
      </c>
      <c r="AN67" s="309" t="str">
        <f>IF(details!Z67="","",details!Z67)</f>
        <v/>
      </c>
      <c r="AO67" s="309" t="str">
        <f>IF(details!AA67="","",details!AA67)</f>
        <v/>
      </c>
      <c r="AP67" s="309" t="str">
        <f t="shared" si="163"/>
        <v/>
      </c>
      <c r="AQ67" s="116" t="str">
        <f t="shared" si="164"/>
        <v/>
      </c>
      <c r="AR67" s="309" t="str">
        <f>IF(details!AB67="","",details!AB67)</f>
        <v/>
      </c>
      <c r="AS67" s="309" t="str">
        <f>IF(details!AC67="","",details!AC67)</f>
        <v/>
      </c>
      <c r="AT67" s="116" t="str">
        <f t="shared" si="165"/>
        <v/>
      </c>
      <c r="AU67" s="117" t="str">
        <f t="shared" si="39"/>
        <v/>
      </c>
      <c r="AV67" s="309" t="str">
        <f>IF(details!AD67="","",details!AD67)</f>
        <v/>
      </c>
      <c r="AW67" s="309" t="str">
        <f>IF(details!AE67="","",details!AE67)</f>
        <v/>
      </c>
      <c r="AX67" s="312" t="str">
        <f t="shared" si="166"/>
        <v/>
      </c>
      <c r="AY67" s="114" t="str">
        <f t="shared" si="167"/>
        <v/>
      </c>
      <c r="AZ67" s="118" t="str">
        <f t="shared" si="168"/>
        <v/>
      </c>
      <c r="BA67" s="313" t="str">
        <f t="shared" si="169"/>
        <v/>
      </c>
      <c r="BB67" s="119" t="str">
        <f t="shared" si="1"/>
        <v/>
      </c>
      <c r="BC67" s="119">
        <f t="shared" si="170"/>
        <v>0</v>
      </c>
      <c r="BD67" s="101" t="str">
        <f>IF(D67="","",details!AF67)</f>
        <v/>
      </c>
      <c r="BE67" s="309" t="str">
        <f>IF(details!AG67="","",details!AG67)</f>
        <v/>
      </c>
      <c r="BF67" s="309" t="str">
        <f>IF(details!AH67="","",details!AH67)</f>
        <v/>
      </c>
      <c r="BG67" s="309" t="str">
        <f t="shared" si="171"/>
        <v/>
      </c>
      <c r="BH67" s="309" t="str">
        <f>IF(details!AI67="","",details!AI67)</f>
        <v/>
      </c>
      <c r="BI67" s="309" t="str">
        <f>IF(details!AJ67="","",details!AJ67)</f>
        <v/>
      </c>
      <c r="BJ67" s="309" t="str">
        <f t="shared" si="172"/>
        <v/>
      </c>
      <c r="BK67" s="309" t="str">
        <f>IF(details!AK67="","",details!AK67)</f>
        <v/>
      </c>
      <c r="BL67" s="309" t="str">
        <f>IF(details!AL67="","",details!AL67)</f>
        <v/>
      </c>
      <c r="BM67" s="309" t="str">
        <f t="shared" si="173"/>
        <v/>
      </c>
      <c r="BN67" s="116" t="str">
        <f t="shared" si="174"/>
        <v/>
      </c>
      <c r="BO67" s="309" t="str">
        <f>IF(details!AM67="","",details!AM67)</f>
        <v/>
      </c>
      <c r="BP67" s="309" t="str">
        <f>IF(details!AN67="","",details!AN67)</f>
        <v/>
      </c>
      <c r="BQ67" s="116" t="str">
        <f t="shared" si="175"/>
        <v/>
      </c>
      <c r="BR67" s="117" t="str">
        <f t="shared" si="50"/>
        <v/>
      </c>
      <c r="BS67" s="309" t="str">
        <f>IF(details!AO67="","",details!AO67)</f>
        <v/>
      </c>
      <c r="BT67" s="309" t="str">
        <f>IF(details!AP67="","",details!AP67)</f>
        <v/>
      </c>
      <c r="BU67" s="312" t="str">
        <f t="shared" si="176"/>
        <v/>
      </c>
      <c r="BV67" s="114" t="str">
        <f t="shared" si="177"/>
        <v/>
      </c>
      <c r="BW67" s="118" t="str">
        <f t="shared" si="178"/>
        <v/>
      </c>
      <c r="BX67" s="313" t="str">
        <f t="shared" si="179"/>
        <v/>
      </c>
      <c r="BY67" s="119" t="str">
        <f t="shared" si="2"/>
        <v/>
      </c>
      <c r="BZ67" s="119">
        <f t="shared" si="180"/>
        <v>0</v>
      </c>
      <c r="CA67" s="309" t="str">
        <f>IF(details!AQ67="","",details!AQ67)</f>
        <v/>
      </c>
      <c r="CB67" s="309" t="str">
        <f>IF(details!AR67="","",details!AR67)</f>
        <v/>
      </c>
      <c r="CC67" s="309" t="str">
        <f t="shared" si="181"/>
        <v/>
      </c>
      <c r="CD67" s="309" t="str">
        <f>IF(details!AS67="","",details!AS67)</f>
        <v/>
      </c>
      <c r="CE67" s="309" t="str">
        <f>IF(details!AT67="","",details!AT67)</f>
        <v/>
      </c>
      <c r="CF67" s="309" t="str">
        <f t="shared" si="182"/>
        <v/>
      </c>
      <c r="CG67" s="309" t="str">
        <f>IF(details!AU67="","",details!AU67)</f>
        <v/>
      </c>
      <c r="CH67" s="309" t="str">
        <f>IF(details!AV67="","",details!AV67)</f>
        <v/>
      </c>
      <c r="CI67" s="309" t="str">
        <f t="shared" si="183"/>
        <v/>
      </c>
      <c r="CJ67" s="116" t="str">
        <f t="shared" si="184"/>
        <v/>
      </c>
      <c r="CK67" s="309" t="str">
        <f>IF(details!AW67="","",details!AW67)</f>
        <v/>
      </c>
      <c r="CL67" s="309" t="str">
        <f>IF(details!AX67="","",details!AX67)</f>
        <v/>
      </c>
      <c r="CM67" s="116" t="str">
        <f t="shared" si="185"/>
        <v/>
      </c>
      <c r="CN67" s="117" t="str">
        <f t="shared" si="61"/>
        <v/>
      </c>
      <c r="CO67" s="309" t="str">
        <f>IF(details!AY67="","",details!AY67)</f>
        <v/>
      </c>
      <c r="CP67" s="309" t="str">
        <f>IF(details!AZ67="","",details!AZ67)</f>
        <v/>
      </c>
      <c r="CQ67" s="312" t="str">
        <f t="shared" si="186"/>
        <v/>
      </c>
      <c r="CR67" s="114" t="str">
        <f t="shared" si="187"/>
        <v/>
      </c>
      <c r="CS67" s="118" t="str">
        <f t="shared" si="188"/>
        <v/>
      </c>
      <c r="CT67" s="313" t="str">
        <f t="shared" si="189"/>
        <v/>
      </c>
      <c r="CU67" s="119" t="str">
        <f t="shared" si="3"/>
        <v/>
      </c>
      <c r="CV67" s="119">
        <f t="shared" si="190"/>
        <v>0</v>
      </c>
      <c r="CW67" s="309" t="str">
        <f>IF(details!BA67="","",details!BA67)</f>
        <v/>
      </c>
      <c r="CX67" s="309" t="str">
        <f>IF(details!BB67="","",details!BB67)</f>
        <v/>
      </c>
      <c r="CY67" s="309" t="str">
        <f t="shared" si="191"/>
        <v/>
      </c>
      <c r="CZ67" s="309" t="str">
        <f>IF(details!BC67="","",details!BC67)</f>
        <v/>
      </c>
      <c r="DA67" s="309" t="str">
        <f>IF(details!BD67="","",details!BD67)</f>
        <v/>
      </c>
      <c r="DB67" s="309" t="str">
        <f t="shared" si="192"/>
        <v/>
      </c>
      <c r="DC67" s="309" t="str">
        <f>IF(details!BE67="","",details!BE67)</f>
        <v/>
      </c>
      <c r="DD67" s="309" t="str">
        <f>IF(details!BF67="","",details!BF67)</f>
        <v/>
      </c>
      <c r="DE67" s="309" t="str">
        <f t="shared" si="193"/>
        <v/>
      </c>
      <c r="DF67" s="116" t="str">
        <f t="shared" si="194"/>
        <v/>
      </c>
      <c r="DG67" s="309" t="str">
        <f>IF(details!BG67="","",details!BG67)</f>
        <v/>
      </c>
      <c r="DH67" s="309" t="str">
        <f>IF(details!BH67="","",details!BH67)</f>
        <v/>
      </c>
      <c r="DI67" s="116" t="str">
        <f t="shared" si="195"/>
        <v/>
      </c>
      <c r="DJ67" s="117" t="str">
        <f t="shared" si="72"/>
        <v/>
      </c>
      <c r="DK67" s="309" t="str">
        <f>IF(details!BI67="","",details!BI67)</f>
        <v/>
      </c>
      <c r="DL67" s="309" t="str">
        <f>IF(details!BJ67="","",details!BJ67)</f>
        <v/>
      </c>
      <c r="DM67" s="312" t="str">
        <f t="shared" si="196"/>
        <v/>
      </c>
      <c r="DN67" s="114" t="str">
        <f t="shared" si="197"/>
        <v/>
      </c>
      <c r="DO67" s="118" t="str">
        <f t="shared" si="198"/>
        <v/>
      </c>
      <c r="DP67" s="313" t="str">
        <f t="shared" si="199"/>
        <v/>
      </c>
      <c r="DQ67" s="119" t="str">
        <f t="shared" si="4"/>
        <v/>
      </c>
      <c r="DR67" s="119">
        <f t="shared" si="200"/>
        <v>0</v>
      </c>
      <c r="DS67" s="309" t="str">
        <f>IF(details!BK67="","",details!BK67)</f>
        <v/>
      </c>
      <c r="DT67" s="309" t="str">
        <f>IF(details!BL67="","",details!BL67)</f>
        <v/>
      </c>
      <c r="DU67" s="309" t="str">
        <f t="shared" si="201"/>
        <v/>
      </c>
      <c r="DV67" s="309" t="str">
        <f>IF(details!BM67="","",details!BM67)</f>
        <v/>
      </c>
      <c r="DW67" s="309" t="str">
        <f>IF(details!BN67="","",details!BN67)</f>
        <v/>
      </c>
      <c r="DX67" s="309" t="str">
        <f t="shared" si="202"/>
        <v/>
      </c>
      <c r="DY67" s="309" t="str">
        <f>IF(details!BO67="","",details!BO67)</f>
        <v/>
      </c>
      <c r="DZ67" s="309" t="str">
        <f>IF(details!BP67="","",details!BP67)</f>
        <v/>
      </c>
      <c r="EA67" s="309" t="str">
        <f t="shared" si="203"/>
        <v/>
      </c>
      <c r="EB67" s="116" t="str">
        <f t="shared" si="204"/>
        <v/>
      </c>
      <c r="EC67" s="309" t="str">
        <f>IF(details!BQ67="","",details!BQ67)</f>
        <v/>
      </c>
      <c r="ED67" s="309" t="str">
        <f>IF(details!BR67="","",details!BR67)</f>
        <v/>
      </c>
      <c r="EE67" s="116" t="str">
        <f t="shared" si="205"/>
        <v/>
      </c>
      <c r="EF67" s="117" t="str">
        <f t="shared" si="83"/>
        <v/>
      </c>
      <c r="EG67" s="309" t="str">
        <f>IF(details!BS67="","",details!BS67)</f>
        <v/>
      </c>
      <c r="EH67" s="309" t="str">
        <f>IF(details!BT67="","",details!BT67)</f>
        <v/>
      </c>
      <c r="EI67" s="312" t="str">
        <f t="shared" si="206"/>
        <v/>
      </c>
      <c r="EJ67" s="114" t="str">
        <f t="shared" si="207"/>
        <v/>
      </c>
      <c r="EK67" s="118" t="str">
        <f t="shared" si="208"/>
        <v/>
      </c>
      <c r="EL67" s="313" t="str">
        <f t="shared" si="209"/>
        <v/>
      </c>
      <c r="EM67" s="119" t="str">
        <f t="shared" si="5"/>
        <v/>
      </c>
      <c r="EN67" s="119">
        <f t="shared" si="210"/>
        <v>0</v>
      </c>
      <c r="EO67" s="309" t="str">
        <f>IF(details!BU67="","",details!BU67)</f>
        <v/>
      </c>
      <c r="EP67" s="309" t="str">
        <f>IF(details!BV67="","",details!BV67)</f>
        <v/>
      </c>
      <c r="EQ67" s="309" t="str">
        <f>IF(details!BW67="","",details!BW67)</f>
        <v/>
      </c>
      <c r="ER67" s="309" t="str">
        <f>IF(details!BX67="","",details!BX67)</f>
        <v/>
      </c>
      <c r="ES67" s="309" t="str">
        <f>IF(details!BY67="","",details!BY67)</f>
        <v/>
      </c>
      <c r="ET67" s="313" t="str">
        <f t="shared" si="89"/>
        <v/>
      </c>
      <c r="EU67" s="313" t="str">
        <f t="shared" si="90"/>
        <v/>
      </c>
      <c r="EV67" s="313" t="str">
        <f t="shared" si="211"/>
        <v/>
      </c>
      <c r="EW67" s="119" t="str">
        <f t="shared" si="7"/>
        <v/>
      </c>
      <c r="EX67" s="119">
        <f t="shared" si="212"/>
        <v>0</v>
      </c>
      <c r="EY67" s="309" t="str">
        <f>IF(details!BZ67="","",details!BZ67)</f>
        <v/>
      </c>
      <c r="EZ67" s="309" t="str">
        <f>IF(details!CA67="","",details!CA67)</f>
        <v/>
      </c>
      <c r="FA67" s="309" t="str">
        <f>IF(details!CB67="","",details!CB67)</f>
        <v/>
      </c>
      <c r="FB67" s="309" t="str">
        <f>IF(details!CC67="","",details!CC67)</f>
        <v/>
      </c>
      <c r="FC67" s="309" t="str">
        <f>IF(details!CD67="","",details!CD67)</f>
        <v/>
      </c>
      <c r="FD67" s="313" t="str">
        <f t="shared" si="93"/>
        <v/>
      </c>
      <c r="FE67" s="313" t="str">
        <f t="shared" si="94"/>
        <v/>
      </c>
      <c r="FF67" s="313" t="str">
        <f t="shared" si="213"/>
        <v/>
      </c>
      <c r="FG67" s="119" t="str">
        <f t="shared" si="10"/>
        <v/>
      </c>
      <c r="FH67" s="119">
        <f t="shared" si="214"/>
        <v>0</v>
      </c>
      <c r="FI67" s="309" t="str">
        <f>IF(details!CE67="","",details!CE67)</f>
        <v/>
      </c>
      <c r="FJ67" s="309" t="str">
        <f>IF(details!CF67="","",details!CF67)</f>
        <v/>
      </c>
      <c r="FK67" s="309" t="str">
        <f>IF(details!CG67="","",details!CG67)</f>
        <v/>
      </c>
      <c r="FL67" s="309" t="str">
        <f>IF(details!CH67="","",details!CH67)</f>
        <v/>
      </c>
      <c r="FM67" s="309" t="str">
        <f>IF(details!CI67="","",details!CI67)</f>
        <v/>
      </c>
      <c r="FN67" s="313" t="str">
        <f t="shared" si="97"/>
        <v/>
      </c>
      <c r="FO67" s="313" t="str">
        <f t="shared" si="98"/>
        <v/>
      </c>
      <c r="FP67" s="313" t="str">
        <f t="shared" si="215"/>
        <v/>
      </c>
      <c r="FQ67" s="119" t="str">
        <f t="shared" si="13"/>
        <v/>
      </c>
      <c r="FR67" s="270">
        <f t="shared" si="216"/>
        <v>0</v>
      </c>
      <c r="FS67" s="277" t="str">
        <f t="shared" si="217"/>
        <v/>
      </c>
      <c r="FT67" s="306" t="str">
        <f t="shared" si="218"/>
        <v/>
      </c>
      <c r="FU67" s="306" t="str">
        <f t="shared" si="219"/>
        <v/>
      </c>
      <c r="FV67" s="306" t="str">
        <f t="shared" si="220"/>
        <v/>
      </c>
      <c r="FW67" s="306" t="str">
        <f t="shared" si="221"/>
        <v/>
      </c>
      <c r="FX67" s="306" t="str">
        <f t="shared" si="222"/>
        <v/>
      </c>
      <c r="FY67" s="306" t="str">
        <f t="shared" si="223"/>
        <v/>
      </c>
      <c r="FZ67" s="120" t="str">
        <f t="shared" si="224"/>
        <v/>
      </c>
      <c r="GA67" s="120" t="str">
        <f t="shared" si="225"/>
        <v/>
      </c>
      <c r="GB67" s="306" t="str">
        <f t="shared" si="110"/>
        <v/>
      </c>
      <c r="GC67" s="306" t="str">
        <f t="shared" si="226"/>
        <v/>
      </c>
      <c r="GD67" s="306" t="str">
        <f t="shared" si="227"/>
        <v/>
      </c>
      <c r="GE67" s="306" t="str">
        <f t="shared" si="228"/>
        <v/>
      </c>
      <c r="GF67" s="306" t="str">
        <f t="shared" si="229"/>
        <v/>
      </c>
      <c r="GG67" s="306" t="str">
        <f t="shared" si="230"/>
        <v/>
      </c>
      <c r="GH67" s="306" t="str">
        <f t="shared" si="231"/>
        <v/>
      </c>
      <c r="GI67" s="306" t="str">
        <f t="shared" si="232"/>
        <v/>
      </c>
      <c r="GJ67" s="306" t="str">
        <f t="shared" si="233"/>
        <v/>
      </c>
      <c r="GK67" s="306" t="str">
        <f t="shared" si="234"/>
        <v/>
      </c>
      <c r="GL67" s="306" t="str">
        <f t="shared" si="235"/>
        <v/>
      </c>
      <c r="GM67" s="306" t="str">
        <f t="shared" si="236"/>
        <v/>
      </c>
      <c r="GN67" s="306" t="str">
        <f t="shared" si="237"/>
        <v/>
      </c>
      <c r="GO67" s="306" t="str">
        <f t="shared" si="238"/>
        <v/>
      </c>
      <c r="GP67" s="306" t="str">
        <f t="shared" si="239"/>
        <v/>
      </c>
      <c r="GQ67" s="306" t="str">
        <f t="shared" si="240"/>
        <v/>
      </c>
      <c r="GR67" s="306" t="str">
        <f t="shared" si="241"/>
        <v/>
      </c>
      <c r="GS67" s="121" t="str">
        <f t="shared" si="242"/>
        <v/>
      </c>
      <c r="GT67" s="121" t="str">
        <f t="shared" si="243"/>
        <v/>
      </c>
      <c r="GU67" s="121" t="str">
        <f t="shared" si="244"/>
        <v/>
      </c>
      <c r="GV67" s="121" t="str">
        <f t="shared" si="245"/>
        <v/>
      </c>
      <c r="GW67" s="121" t="str">
        <f t="shared" si="246"/>
        <v/>
      </c>
      <c r="GX67" s="121" t="str">
        <f t="shared" si="247"/>
        <v/>
      </c>
      <c r="GY67" s="269">
        <f t="shared" si="248"/>
        <v>0</v>
      </c>
      <c r="GZ67" s="269">
        <f t="shared" si="249"/>
        <v>0</v>
      </c>
      <c r="HA67" s="269">
        <f t="shared" si="250"/>
        <v>32</v>
      </c>
      <c r="HB67" s="269">
        <f t="shared" si="251"/>
        <v>0</v>
      </c>
      <c r="HC67" s="310" t="str">
        <f t="shared" si="257"/>
        <v/>
      </c>
      <c r="HD67" s="278" t="str">
        <f t="shared" si="252"/>
        <v/>
      </c>
      <c r="HE67" s="278" t="str">
        <f t="shared" si="253"/>
        <v/>
      </c>
      <c r="HF67" s="279" t="str">
        <f t="shared" si="254"/>
        <v/>
      </c>
      <c r="HG67" s="297" t="str">
        <f t="shared" si="255"/>
        <v/>
      </c>
      <c r="HH67" s="298" t="str">
        <f t="shared" si="141"/>
        <v/>
      </c>
      <c r="HI67" s="114" t="str">
        <f t="shared" si="142"/>
        <v/>
      </c>
      <c r="HJ67" s="274" t="str">
        <f>details!EH67</f>
        <v/>
      </c>
      <c r="HK67" s="195" t="str">
        <f>details!EI67</f>
        <v/>
      </c>
      <c r="HL67" s="304" t="str">
        <f t="shared" si="256"/>
        <v/>
      </c>
      <c r="HM67" s="201" t="str">
        <f>IF(details!CJ67="","",details!CJ67)</f>
        <v/>
      </c>
    </row>
    <row r="68" spans="1:221" s="20" customFormat="1" ht="14.1" customHeight="1">
      <c r="A68" s="199">
        <f>IF(details!A68="","",details!A68)</f>
        <v>62</v>
      </c>
      <c r="B68" s="309" t="str">
        <f>IF(details!B68="","",details!B68)</f>
        <v/>
      </c>
      <c r="C68" s="309" t="str">
        <f>IF(details!C68="","",details!C68)</f>
        <v/>
      </c>
      <c r="D68" s="114" t="str">
        <f>IF(details!D68="","",details!D68)</f>
        <v/>
      </c>
      <c r="E68" s="114" t="str">
        <f>IF(details!E68="","",details!E68)</f>
        <v/>
      </c>
      <c r="F68" s="309" t="str">
        <f>IF(details!F68="","",details!F68)</f>
        <v/>
      </c>
      <c r="G68" s="509" t="str">
        <f>IF(details!G68="","",details!G68)</f>
        <v/>
      </c>
      <c r="H68" s="188" t="str">
        <f>IF(details!CK68="","",details!CK68)</f>
        <v/>
      </c>
      <c r="I68" s="115" t="str">
        <f>IF(details!I68="","",details!I68)</f>
        <v/>
      </c>
      <c r="J68" s="115" t="str">
        <f>IF(details!J68="","",details!J68)</f>
        <v/>
      </c>
      <c r="K68" s="115" t="str">
        <f>IF(details!K68="","",details!K68)</f>
        <v/>
      </c>
      <c r="L68" s="309" t="str">
        <f>IF(details!L68="","",details!L68)</f>
        <v/>
      </c>
      <c r="M68" s="309" t="str">
        <f>IF(details!M68="","",details!M68)</f>
        <v/>
      </c>
      <c r="N68" s="309" t="str">
        <f t="shared" si="151"/>
        <v/>
      </c>
      <c r="O68" s="309" t="str">
        <f>IF(details!N68="","",details!N68)</f>
        <v/>
      </c>
      <c r="P68" s="309" t="str">
        <f>IF(details!O68="","",details!O68)</f>
        <v/>
      </c>
      <c r="Q68" s="309" t="str">
        <f t="shared" si="152"/>
        <v/>
      </c>
      <c r="R68" s="309" t="str">
        <f>IF(details!P68="","",details!P68)</f>
        <v/>
      </c>
      <c r="S68" s="309" t="str">
        <f>IF(details!Q68="","",details!Q68)</f>
        <v/>
      </c>
      <c r="T68" s="309" t="str">
        <f t="shared" si="153"/>
        <v/>
      </c>
      <c r="U68" s="116" t="str">
        <f t="shared" si="154"/>
        <v/>
      </c>
      <c r="V68" s="309" t="str">
        <f>IF(details!R68="","",details!R68)</f>
        <v/>
      </c>
      <c r="W68" s="309" t="str">
        <f>IF(details!S68="","",details!S68)</f>
        <v/>
      </c>
      <c r="X68" s="116" t="str">
        <f t="shared" si="155"/>
        <v/>
      </c>
      <c r="Y68" s="117" t="str">
        <f t="shared" si="28"/>
        <v/>
      </c>
      <c r="Z68" s="309" t="str">
        <f>IF(details!T68="","",details!T68)</f>
        <v/>
      </c>
      <c r="AA68" s="309" t="str">
        <f>IF(details!U68="","",details!U68)</f>
        <v/>
      </c>
      <c r="AB68" s="312" t="str">
        <f t="shared" si="156"/>
        <v/>
      </c>
      <c r="AC68" s="114" t="str">
        <f t="shared" si="157"/>
        <v/>
      </c>
      <c r="AD68" s="118" t="str">
        <f t="shared" si="158"/>
        <v/>
      </c>
      <c r="AE68" s="313" t="str">
        <f t="shared" si="159"/>
        <v/>
      </c>
      <c r="AF68" s="119" t="str">
        <f t="shared" si="0"/>
        <v/>
      </c>
      <c r="AG68" s="119">
        <f t="shared" si="160"/>
        <v>0</v>
      </c>
      <c r="AH68" s="309" t="str">
        <f>IF(details!V68="","",details!V68)</f>
        <v/>
      </c>
      <c r="AI68" s="309" t="str">
        <f>IF(details!W68="","",details!W68)</f>
        <v/>
      </c>
      <c r="AJ68" s="309" t="str">
        <f t="shared" si="161"/>
        <v/>
      </c>
      <c r="AK68" s="309" t="str">
        <f>IF(details!X68="","",details!X68)</f>
        <v/>
      </c>
      <c r="AL68" s="309" t="str">
        <f>IF(details!Y68="","",details!Y68)</f>
        <v/>
      </c>
      <c r="AM68" s="309" t="str">
        <f t="shared" si="162"/>
        <v/>
      </c>
      <c r="AN68" s="309" t="str">
        <f>IF(details!Z68="","",details!Z68)</f>
        <v/>
      </c>
      <c r="AO68" s="309" t="str">
        <f>IF(details!AA68="","",details!AA68)</f>
        <v/>
      </c>
      <c r="AP68" s="309" t="str">
        <f t="shared" si="163"/>
        <v/>
      </c>
      <c r="AQ68" s="116" t="str">
        <f t="shared" si="164"/>
        <v/>
      </c>
      <c r="AR68" s="309" t="str">
        <f>IF(details!AB68="","",details!AB68)</f>
        <v/>
      </c>
      <c r="AS68" s="309" t="str">
        <f>IF(details!AC68="","",details!AC68)</f>
        <v/>
      </c>
      <c r="AT68" s="116" t="str">
        <f t="shared" si="165"/>
        <v/>
      </c>
      <c r="AU68" s="117" t="str">
        <f t="shared" si="39"/>
        <v/>
      </c>
      <c r="AV68" s="309" t="str">
        <f>IF(details!AD68="","",details!AD68)</f>
        <v/>
      </c>
      <c r="AW68" s="309" t="str">
        <f>IF(details!AE68="","",details!AE68)</f>
        <v/>
      </c>
      <c r="AX68" s="312" t="str">
        <f t="shared" si="166"/>
        <v/>
      </c>
      <c r="AY68" s="114" t="str">
        <f t="shared" si="167"/>
        <v/>
      </c>
      <c r="AZ68" s="118" t="str">
        <f t="shared" si="168"/>
        <v/>
      </c>
      <c r="BA68" s="313" t="str">
        <f t="shared" si="169"/>
        <v/>
      </c>
      <c r="BB68" s="119" t="str">
        <f t="shared" si="1"/>
        <v/>
      </c>
      <c r="BC68" s="119">
        <f t="shared" si="170"/>
        <v>0</v>
      </c>
      <c r="BD68" s="101" t="str">
        <f>IF(D68="","",details!AF68)</f>
        <v/>
      </c>
      <c r="BE68" s="309" t="str">
        <f>IF(details!AG68="","",details!AG68)</f>
        <v/>
      </c>
      <c r="BF68" s="309" t="str">
        <f>IF(details!AH68="","",details!AH68)</f>
        <v/>
      </c>
      <c r="BG68" s="309" t="str">
        <f t="shared" si="171"/>
        <v/>
      </c>
      <c r="BH68" s="309" t="str">
        <f>IF(details!AI68="","",details!AI68)</f>
        <v/>
      </c>
      <c r="BI68" s="309" t="str">
        <f>IF(details!AJ68="","",details!AJ68)</f>
        <v/>
      </c>
      <c r="BJ68" s="309" t="str">
        <f t="shared" si="172"/>
        <v/>
      </c>
      <c r="BK68" s="309" t="str">
        <f>IF(details!AK68="","",details!AK68)</f>
        <v/>
      </c>
      <c r="BL68" s="309" t="str">
        <f>IF(details!AL68="","",details!AL68)</f>
        <v/>
      </c>
      <c r="BM68" s="309" t="str">
        <f t="shared" si="173"/>
        <v/>
      </c>
      <c r="BN68" s="116" t="str">
        <f t="shared" si="174"/>
        <v/>
      </c>
      <c r="BO68" s="309" t="str">
        <f>IF(details!AM68="","",details!AM68)</f>
        <v/>
      </c>
      <c r="BP68" s="309" t="str">
        <f>IF(details!AN68="","",details!AN68)</f>
        <v/>
      </c>
      <c r="BQ68" s="116" t="str">
        <f t="shared" si="175"/>
        <v/>
      </c>
      <c r="BR68" s="117" t="str">
        <f t="shared" si="50"/>
        <v/>
      </c>
      <c r="BS68" s="309" t="str">
        <f>IF(details!AO68="","",details!AO68)</f>
        <v/>
      </c>
      <c r="BT68" s="309" t="str">
        <f>IF(details!AP68="","",details!AP68)</f>
        <v/>
      </c>
      <c r="BU68" s="312" t="str">
        <f t="shared" si="176"/>
        <v/>
      </c>
      <c r="BV68" s="114" t="str">
        <f t="shared" si="177"/>
        <v/>
      </c>
      <c r="BW68" s="118" t="str">
        <f t="shared" si="178"/>
        <v/>
      </c>
      <c r="BX68" s="313" t="str">
        <f t="shared" si="179"/>
        <v/>
      </c>
      <c r="BY68" s="119" t="str">
        <f t="shared" si="2"/>
        <v/>
      </c>
      <c r="BZ68" s="119">
        <f t="shared" si="180"/>
        <v>0</v>
      </c>
      <c r="CA68" s="309" t="str">
        <f>IF(details!AQ68="","",details!AQ68)</f>
        <v/>
      </c>
      <c r="CB68" s="309" t="str">
        <f>IF(details!AR68="","",details!AR68)</f>
        <v/>
      </c>
      <c r="CC68" s="309" t="str">
        <f t="shared" si="181"/>
        <v/>
      </c>
      <c r="CD68" s="309" t="str">
        <f>IF(details!AS68="","",details!AS68)</f>
        <v/>
      </c>
      <c r="CE68" s="309" t="str">
        <f>IF(details!AT68="","",details!AT68)</f>
        <v/>
      </c>
      <c r="CF68" s="309" t="str">
        <f t="shared" si="182"/>
        <v/>
      </c>
      <c r="CG68" s="309" t="str">
        <f>IF(details!AU68="","",details!AU68)</f>
        <v/>
      </c>
      <c r="CH68" s="309" t="str">
        <f>IF(details!AV68="","",details!AV68)</f>
        <v/>
      </c>
      <c r="CI68" s="309" t="str">
        <f t="shared" si="183"/>
        <v/>
      </c>
      <c r="CJ68" s="116" t="str">
        <f t="shared" si="184"/>
        <v/>
      </c>
      <c r="CK68" s="309" t="str">
        <f>IF(details!AW68="","",details!AW68)</f>
        <v/>
      </c>
      <c r="CL68" s="309" t="str">
        <f>IF(details!AX68="","",details!AX68)</f>
        <v/>
      </c>
      <c r="CM68" s="116" t="str">
        <f t="shared" si="185"/>
        <v/>
      </c>
      <c r="CN68" s="117" t="str">
        <f t="shared" si="61"/>
        <v/>
      </c>
      <c r="CO68" s="309" t="str">
        <f>IF(details!AY68="","",details!AY68)</f>
        <v/>
      </c>
      <c r="CP68" s="309" t="str">
        <f>IF(details!AZ68="","",details!AZ68)</f>
        <v/>
      </c>
      <c r="CQ68" s="312" t="str">
        <f t="shared" si="186"/>
        <v/>
      </c>
      <c r="CR68" s="114" t="str">
        <f t="shared" si="187"/>
        <v/>
      </c>
      <c r="CS68" s="118" t="str">
        <f t="shared" si="188"/>
        <v/>
      </c>
      <c r="CT68" s="313" t="str">
        <f t="shared" si="189"/>
        <v/>
      </c>
      <c r="CU68" s="119" t="str">
        <f t="shared" si="3"/>
        <v/>
      </c>
      <c r="CV68" s="119">
        <f t="shared" si="190"/>
        <v>0</v>
      </c>
      <c r="CW68" s="309" t="str">
        <f>IF(details!BA68="","",details!BA68)</f>
        <v/>
      </c>
      <c r="CX68" s="309" t="str">
        <f>IF(details!BB68="","",details!BB68)</f>
        <v/>
      </c>
      <c r="CY68" s="309" t="str">
        <f t="shared" si="191"/>
        <v/>
      </c>
      <c r="CZ68" s="309" t="str">
        <f>IF(details!BC68="","",details!BC68)</f>
        <v/>
      </c>
      <c r="DA68" s="309" t="str">
        <f>IF(details!BD68="","",details!BD68)</f>
        <v/>
      </c>
      <c r="DB68" s="309" t="str">
        <f t="shared" si="192"/>
        <v/>
      </c>
      <c r="DC68" s="309" t="str">
        <f>IF(details!BE68="","",details!BE68)</f>
        <v/>
      </c>
      <c r="DD68" s="309" t="str">
        <f>IF(details!BF68="","",details!BF68)</f>
        <v/>
      </c>
      <c r="DE68" s="309" t="str">
        <f t="shared" si="193"/>
        <v/>
      </c>
      <c r="DF68" s="116" t="str">
        <f t="shared" si="194"/>
        <v/>
      </c>
      <c r="DG68" s="309" t="str">
        <f>IF(details!BG68="","",details!BG68)</f>
        <v/>
      </c>
      <c r="DH68" s="309" t="str">
        <f>IF(details!BH68="","",details!BH68)</f>
        <v/>
      </c>
      <c r="DI68" s="116" t="str">
        <f t="shared" si="195"/>
        <v/>
      </c>
      <c r="DJ68" s="117" t="str">
        <f t="shared" si="72"/>
        <v/>
      </c>
      <c r="DK68" s="309" t="str">
        <f>IF(details!BI68="","",details!BI68)</f>
        <v/>
      </c>
      <c r="DL68" s="309" t="str">
        <f>IF(details!BJ68="","",details!BJ68)</f>
        <v/>
      </c>
      <c r="DM68" s="312" t="str">
        <f t="shared" si="196"/>
        <v/>
      </c>
      <c r="DN68" s="114" t="str">
        <f t="shared" si="197"/>
        <v/>
      </c>
      <c r="DO68" s="118" t="str">
        <f t="shared" si="198"/>
        <v/>
      </c>
      <c r="DP68" s="313" t="str">
        <f t="shared" si="199"/>
        <v/>
      </c>
      <c r="DQ68" s="119" t="str">
        <f t="shared" si="4"/>
        <v/>
      </c>
      <c r="DR68" s="119">
        <f t="shared" si="200"/>
        <v>0</v>
      </c>
      <c r="DS68" s="309" t="str">
        <f>IF(details!BK68="","",details!BK68)</f>
        <v/>
      </c>
      <c r="DT68" s="309" t="str">
        <f>IF(details!BL68="","",details!BL68)</f>
        <v/>
      </c>
      <c r="DU68" s="309" t="str">
        <f t="shared" si="201"/>
        <v/>
      </c>
      <c r="DV68" s="309" t="str">
        <f>IF(details!BM68="","",details!BM68)</f>
        <v/>
      </c>
      <c r="DW68" s="309" t="str">
        <f>IF(details!BN68="","",details!BN68)</f>
        <v/>
      </c>
      <c r="DX68" s="309" t="str">
        <f t="shared" si="202"/>
        <v/>
      </c>
      <c r="DY68" s="309" t="str">
        <f>IF(details!BO68="","",details!BO68)</f>
        <v/>
      </c>
      <c r="DZ68" s="309" t="str">
        <f>IF(details!BP68="","",details!BP68)</f>
        <v/>
      </c>
      <c r="EA68" s="309" t="str">
        <f t="shared" si="203"/>
        <v/>
      </c>
      <c r="EB68" s="116" t="str">
        <f t="shared" si="204"/>
        <v/>
      </c>
      <c r="EC68" s="309" t="str">
        <f>IF(details!BQ68="","",details!BQ68)</f>
        <v/>
      </c>
      <c r="ED68" s="309" t="str">
        <f>IF(details!BR68="","",details!BR68)</f>
        <v/>
      </c>
      <c r="EE68" s="116" t="str">
        <f t="shared" si="205"/>
        <v/>
      </c>
      <c r="EF68" s="117" t="str">
        <f t="shared" si="83"/>
        <v/>
      </c>
      <c r="EG68" s="309" t="str">
        <f>IF(details!BS68="","",details!BS68)</f>
        <v/>
      </c>
      <c r="EH68" s="309" t="str">
        <f>IF(details!BT68="","",details!BT68)</f>
        <v/>
      </c>
      <c r="EI68" s="312" t="str">
        <f t="shared" si="206"/>
        <v/>
      </c>
      <c r="EJ68" s="114" t="str">
        <f t="shared" si="207"/>
        <v/>
      </c>
      <c r="EK68" s="118" t="str">
        <f t="shared" si="208"/>
        <v/>
      </c>
      <c r="EL68" s="313" t="str">
        <f t="shared" si="209"/>
        <v/>
      </c>
      <c r="EM68" s="119" t="str">
        <f t="shared" si="5"/>
        <v/>
      </c>
      <c r="EN68" s="119">
        <f t="shared" si="210"/>
        <v>0</v>
      </c>
      <c r="EO68" s="309" t="str">
        <f>IF(details!BU68="","",details!BU68)</f>
        <v/>
      </c>
      <c r="EP68" s="309" t="str">
        <f>IF(details!BV68="","",details!BV68)</f>
        <v/>
      </c>
      <c r="EQ68" s="309" t="str">
        <f>IF(details!BW68="","",details!BW68)</f>
        <v/>
      </c>
      <c r="ER68" s="309" t="str">
        <f>IF(details!BX68="","",details!BX68)</f>
        <v/>
      </c>
      <c r="ES68" s="309" t="str">
        <f>IF(details!BY68="","",details!BY68)</f>
        <v/>
      </c>
      <c r="ET68" s="313" t="str">
        <f t="shared" si="89"/>
        <v/>
      </c>
      <c r="EU68" s="313" t="str">
        <f t="shared" si="90"/>
        <v/>
      </c>
      <c r="EV68" s="313" t="str">
        <f t="shared" si="211"/>
        <v/>
      </c>
      <c r="EW68" s="119" t="str">
        <f t="shared" si="7"/>
        <v/>
      </c>
      <c r="EX68" s="119">
        <f t="shared" si="212"/>
        <v>0</v>
      </c>
      <c r="EY68" s="309" t="str">
        <f>IF(details!BZ68="","",details!BZ68)</f>
        <v/>
      </c>
      <c r="EZ68" s="309" t="str">
        <f>IF(details!CA68="","",details!CA68)</f>
        <v/>
      </c>
      <c r="FA68" s="309" t="str">
        <f>IF(details!CB68="","",details!CB68)</f>
        <v/>
      </c>
      <c r="FB68" s="309" t="str">
        <f>IF(details!CC68="","",details!CC68)</f>
        <v/>
      </c>
      <c r="FC68" s="309" t="str">
        <f>IF(details!CD68="","",details!CD68)</f>
        <v/>
      </c>
      <c r="FD68" s="313" t="str">
        <f t="shared" si="93"/>
        <v/>
      </c>
      <c r="FE68" s="313" t="str">
        <f t="shared" si="94"/>
        <v/>
      </c>
      <c r="FF68" s="313" t="str">
        <f t="shared" si="213"/>
        <v/>
      </c>
      <c r="FG68" s="119" t="str">
        <f t="shared" si="10"/>
        <v/>
      </c>
      <c r="FH68" s="119">
        <f t="shared" si="214"/>
        <v>0</v>
      </c>
      <c r="FI68" s="309" t="str">
        <f>IF(details!CE68="","",details!CE68)</f>
        <v/>
      </c>
      <c r="FJ68" s="309" t="str">
        <f>IF(details!CF68="","",details!CF68)</f>
        <v/>
      </c>
      <c r="FK68" s="309" t="str">
        <f>IF(details!CG68="","",details!CG68)</f>
        <v/>
      </c>
      <c r="FL68" s="309" t="str">
        <f>IF(details!CH68="","",details!CH68)</f>
        <v/>
      </c>
      <c r="FM68" s="309" t="str">
        <f>IF(details!CI68="","",details!CI68)</f>
        <v/>
      </c>
      <c r="FN68" s="313" t="str">
        <f t="shared" si="97"/>
        <v/>
      </c>
      <c r="FO68" s="313" t="str">
        <f t="shared" si="98"/>
        <v/>
      </c>
      <c r="FP68" s="313" t="str">
        <f t="shared" si="215"/>
        <v/>
      </c>
      <c r="FQ68" s="119" t="str">
        <f t="shared" si="13"/>
        <v/>
      </c>
      <c r="FR68" s="270">
        <f t="shared" si="216"/>
        <v>0</v>
      </c>
      <c r="FS68" s="277" t="str">
        <f t="shared" si="217"/>
        <v/>
      </c>
      <c r="FT68" s="306" t="str">
        <f t="shared" si="218"/>
        <v/>
      </c>
      <c r="FU68" s="306" t="str">
        <f t="shared" si="219"/>
        <v/>
      </c>
      <c r="FV68" s="306" t="str">
        <f t="shared" si="220"/>
        <v/>
      </c>
      <c r="FW68" s="306" t="str">
        <f t="shared" si="221"/>
        <v/>
      </c>
      <c r="FX68" s="306" t="str">
        <f t="shared" si="222"/>
        <v/>
      </c>
      <c r="FY68" s="306" t="str">
        <f t="shared" si="223"/>
        <v/>
      </c>
      <c r="FZ68" s="120" t="str">
        <f t="shared" si="224"/>
        <v/>
      </c>
      <c r="GA68" s="120" t="str">
        <f t="shared" si="225"/>
        <v/>
      </c>
      <c r="GB68" s="306" t="str">
        <f t="shared" si="110"/>
        <v/>
      </c>
      <c r="GC68" s="306" t="str">
        <f t="shared" si="226"/>
        <v/>
      </c>
      <c r="GD68" s="306" t="str">
        <f t="shared" si="227"/>
        <v/>
      </c>
      <c r="GE68" s="306" t="str">
        <f t="shared" si="228"/>
        <v/>
      </c>
      <c r="GF68" s="306" t="str">
        <f t="shared" si="229"/>
        <v/>
      </c>
      <c r="GG68" s="306" t="str">
        <f t="shared" si="230"/>
        <v/>
      </c>
      <c r="GH68" s="306" t="str">
        <f t="shared" si="231"/>
        <v/>
      </c>
      <c r="GI68" s="306" t="str">
        <f t="shared" si="232"/>
        <v/>
      </c>
      <c r="GJ68" s="306" t="str">
        <f t="shared" si="233"/>
        <v/>
      </c>
      <c r="GK68" s="306" t="str">
        <f t="shared" si="234"/>
        <v/>
      </c>
      <c r="GL68" s="306" t="str">
        <f t="shared" si="235"/>
        <v/>
      </c>
      <c r="GM68" s="306" t="str">
        <f t="shared" si="236"/>
        <v/>
      </c>
      <c r="GN68" s="306" t="str">
        <f t="shared" si="237"/>
        <v/>
      </c>
      <c r="GO68" s="306" t="str">
        <f t="shared" si="238"/>
        <v/>
      </c>
      <c r="GP68" s="306" t="str">
        <f t="shared" si="239"/>
        <v/>
      </c>
      <c r="GQ68" s="306" t="str">
        <f t="shared" si="240"/>
        <v/>
      </c>
      <c r="GR68" s="306" t="str">
        <f t="shared" si="241"/>
        <v/>
      </c>
      <c r="GS68" s="121" t="str">
        <f t="shared" si="242"/>
        <v/>
      </c>
      <c r="GT68" s="121" t="str">
        <f t="shared" si="243"/>
        <v/>
      </c>
      <c r="GU68" s="121" t="str">
        <f t="shared" si="244"/>
        <v/>
      </c>
      <c r="GV68" s="121" t="str">
        <f t="shared" si="245"/>
        <v/>
      </c>
      <c r="GW68" s="121" t="str">
        <f t="shared" si="246"/>
        <v/>
      </c>
      <c r="GX68" s="121" t="str">
        <f t="shared" si="247"/>
        <v/>
      </c>
      <c r="GY68" s="269">
        <f t="shared" si="248"/>
        <v>0</v>
      </c>
      <c r="GZ68" s="269">
        <f t="shared" si="249"/>
        <v>0</v>
      </c>
      <c r="HA68" s="269">
        <f t="shared" si="250"/>
        <v>32</v>
      </c>
      <c r="HB68" s="269">
        <f t="shared" si="251"/>
        <v>0</v>
      </c>
      <c r="HC68" s="310" t="str">
        <f t="shared" si="257"/>
        <v/>
      </c>
      <c r="HD68" s="278" t="str">
        <f t="shared" si="252"/>
        <v/>
      </c>
      <c r="HE68" s="278" t="str">
        <f t="shared" si="253"/>
        <v/>
      </c>
      <c r="HF68" s="279" t="str">
        <f t="shared" si="254"/>
        <v/>
      </c>
      <c r="HG68" s="297" t="str">
        <f t="shared" si="255"/>
        <v/>
      </c>
      <c r="HH68" s="298" t="str">
        <f t="shared" si="141"/>
        <v/>
      </c>
      <c r="HI68" s="114" t="str">
        <f t="shared" si="142"/>
        <v/>
      </c>
      <c r="HJ68" s="274" t="str">
        <f>details!EH68</f>
        <v/>
      </c>
      <c r="HK68" s="195" t="str">
        <f>details!EI68</f>
        <v/>
      </c>
      <c r="HL68" s="304" t="str">
        <f t="shared" si="256"/>
        <v/>
      </c>
      <c r="HM68" s="201" t="str">
        <f>IF(details!CJ68="","",details!CJ68)</f>
        <v/>
      </c>
    </row>
    <row r="69" spans="1:221" s="20" customFormat="1" ht="14.1" customHeight="1">
      <c r="A69" s="199">
        <f>IF(details!A69="","",details!A69)</f>
        <v>63</v>
      </c>
      <c r="B69" s="309" t="str">
        <f>IF(details!B69="","",details!B69)</f>
        <v/>
      </c>
      <c r="C69" s="309" t="str">
        <f>IF(details!C69="","",details!C69)</f>
        <v/>
      </c>
      <c r="D69" s="114" t="str">
        <f>IF(details!D69="","",details!D69)</f>
        <v/>
      </c>
      <c r="E69" s="114" t="str">
        <f>IF(details!E69="","",details!E69)</f>
        <v/>
      </c>
      <c r="F69" s="309" t="str">
        <f>IF(details!F69="","",details!F69)</f>
        <v/>
      </c>
      <c r="G69" s="509" t="str">
        <f>IF(details!G69="","",details!G69)</f>
        <v/>
      </c>
      <c r="H69" s="188" t="str">
        <f>IF(details!CK69="","",details!CK69)</f>
        <v/>
      </c>
      <c r="I69" s="115" t="str">
        <f>IF(details!I69="","",details!I69)</f>
        <v/>
      </c>
      <c r="J69" s="115" t="str">
        <f>IF(details!J69="","",details!J69)</f>
        <v/>
      </c>
      <c r="K69" s="115" t="str">
        <f>IF(details!K69="","",details!K69)</f>
        <v/>
      </c>
      <c r="L69" s="309" t="str">
        <f>IF(details!L69="","",details!L69)</f>
        <v/>
      </c>
      <c r="M69" s="309" t="str">
        <f>IF(details!M69="","",details!M69)</f>
        <v/>
      </c>
      <c r="N69" s="309" t="str">
        <f t="shared" si="151"/>
        <v/>
      </c>
      <c r="O69" s="309" t="str">
        <f>IF(details!N69="","",details!N69)</f>
        <v/>
      </c>
      <c r="P69" s="309" t="str">
        <f>IF(details!O69="","",details!O69)</f>
        <v/>
      </c>
      <c r="Q69" s="309" t="str">
        <f t="shared" si="152"/>
        <v/>
      </c>
      <c r="R69" s="309" t="str">
        <f>IF(details!P69="","",details!P69)</f>
        <v/>
      </c>
      <c r="S69" s="309" t="str">
        <f>IF(details!Q69="","",details!Q69)</f>
        <v/>
      </c>
      <c r="T69" s="309" t="str">
        <f t="shared" si="153"/>
        <v/>
      </c>
      <c r="U69" s="116" t="str">
        <f t="shared" si="154"/>
        <v/>
      </c>
      <c r="V69" s="309" t="str">
        <f>IF(details!R69="","",details!R69)</f>
        <v/>
      </c>
      <c r="W69" s="309" t="str">
        <f>IF(details!S69="","",details!S69)</f>
        <v/>
      </c>
      <c r="X69" s="116" t="str">
        <f t="shared" si="155"/>
        <v/>
      </c>
      <c r="Y69" s="117" t="str">
        <f t="shared" si="28"/>
        <v/>
      </c>
      <c r="Z69" s="309" t="str">
        <f>IF(details!T69="","",details!T69)</f>
        <v/>
      </c>
      <c r="AA69" s="309" t="str">
        <f>IF(details!U69="","",details!U69)</f>
        <v/>
      </c>
      <c r="AB69" s="312" t="str">
        <f t="shared" si="156"/>
        <v/>
      </c>
      <c r="AC69" s="114" t="str">
        <f t="shared" si="157"/>
        <v/>
      </c>
      <c r="AD69" s="118" t="str">
        <f t="shared" si="158"/>
        <v/>
      </c>
      <c r="AE69" s="313" t="str">
        <f t="shared" si="159"/>
        <v/>
      </c>
      <c r="AF69" s="119" t="str">
        <f t="shared" si="0"/>
        <v/>
      </c>
      <c r="AG69" s="119">
        <f t="shared" si="160"/>
        <v>0</v>
      </c>
      <c r="AH69" s="309" t="str">
        <f>IF(details!V69="","",details!V69)</f>
        <v/>
      </c>
      <c r="AI69" s="309" t="str">
        <f>IF(details!W69="","",details!W69)</f>
        <v/>
      </c>
      <c r="AJ69" s="309" t="str">
        <f t="shared" si="161"/>
        <v/>
      </c>
      <c r="AK69" s="309" t="str">
        <f>IF(details!X69="","",details!X69)</f>
        <v/>
      </c>
      <c r="AL69" s="309" t="str">
        <f>IF(details!Y69="","",details!Y69)</f>
        <v/>
      </c>
      <c r="AM69" s="309" t="str">
        <f t="shared" si="162"/>
        <v/>
      </c>
      <c r="AN69" s="309" t="str">
        <f>IF(details!Z69="","",details!Z69)</f>
        <v/>
      </c>
      <c r="AO69" s="309" t="str">
        <f>IF(details!AA69="","",details!AA69)</f>
        <v/>
      </c>
      <c r="AP69" s="309" t="str">
        <f t="shared" si="163"/>
        <v/>
      </c>
      <c r="AQ69" s="116" t="str">
        <f t="shared" si="164"/>
        <v/>
      </c>
      <c r="AR69" s="309" t="str">
        <f>IF(details!AB69="","",details!AB69)</f>
        <v/>
      </c>
      <c r="AS69" s="309" t="str">
        <f>IF(details!AC69="","",details!AC69)</f>
        <v/>
      </c>
      <c r="AT69" s="116" t="str">
        <f t="shared" si="165"/>
        <v/>
      </c>
      <c r="AU69" s="117" t="str">
        <f t="shared" si="39"/>
        <v/>
      </c>
      <c r="AV69" s="309" t="str">
        <f>IF(details!AD69="","",details!AD69)</f>
        <v/>
      </c>
      <c r="AW69" s="309" t="str">
        <f>IF(details!AE69="","",details!AE69)</f>
        <v/>
      </c>
      <c r="AX69" s="312" t="str">
        <f t="shared" si="166"/>
        <v/>
      </c>
      <c r="AY69" s="114" t="str">
        <f t="shared" si="167"/>
        <v/>
      </c>
      <c r="AZ69" s="118" t="str">
        <f t="shared" si="168"/>
        <v/>
      </c>
      <c r="BA69" s="313" t="str">
        <f t="shared" si="169"/>
        <v/>
      </c>
      <c r="BB69" s="119" t="str">
        <f t="shared" si="1"/>
        <v/>
      </c>
      <c r="BC69" s="119">
        <f t="shared" si="170"/>
        <v>0</v>
      </c>
      <c r="BD69" s="101" t="str">
        <f>IF(D69="","",details!AF69)</f>
        <v/>
      </c>
      <c r="BE69" s="309" t="str">
        <f>IF(details!AG69="","",details!AG69)</f>
        <v/>
      </c>
      <c r="BF69" s="309" t="str">
        <f>IF(details!AH69="","",details!AH69)</f>
        <v/>
      </c>
      <c r="BG69" s="309" t="str">
        <f t="shared" si="171"/>
        <v/>
      </c>
      <c r="BH69" s="309" t="str">
        <f>IF(details!AI69="","",details!AI69)</f>
        <v/>
      </c>
      <c r="BI69" s="309" t="str">
        <f>IF(details!AJ69="","",details!AJ69)</f>
        <v/>
      </c>
      <c r="BJ69" s="309" t="str">
        <f t="shared" si="172"/>
        <v/>
      </c>
      <c r="BK69" s="309" t="str">
        <f>IF(details!AK69="","",details!AK69)</f>
        <v/>
      </c>
      <c r="BL69" s="309" t="str">
        <f>IF(details!AL69="","",details!AL69)</f>
        <v/>
      </c>
      <c r="BM69" s="309" t="str">
        <f t="shared" si="173"/>
        <v/>
      </c>
      <c r="BN69" s="116" t="str">
        <f t="shared" si="174"/>
        <v/>
      </c>
      <c r="BO69" s="309" t="str">
        <f>IF(details!AM69="","",details!AM69)</f>
        <v/>
      </c>
      <c r="BP69" s="309" t="str">
        <f>IF(details!AN69="","",details!AN69)</f>
        <v/>
      </c>
      <c r="BQ69" s="116" t="str">
        <f t="shared" si="175"/>
        <v/>
      </c>
      <c r="BR69" s="117" t="str">
        <f t="shared" si="50"/>
        <v/>
      </c>
      <c r="BS69" s="309" t="str">
        <f>IF(details!AO69="","",details!AO69)</f>
        <v/>
      </c>
      <c r="BT69" s="309" t="str">
        <f>IF(details!AP69="","",details!AP69)</f>
        <v/>
      </c>
      <c r="BU69" s="312" t="str">
        <f t="shared" si="176"/>
        <v/>
      </c>
      <c r="BV69" s="114" t="str">
        <f t="shared" si="177"/>
        <v/>
      </c>
      <c r="BW69" s="118" t="str">
        <f t="shared" si="178"/>
        <v/>
      </c>
      <c r="BX69" s="313" t="str">
        <f t="shared" si="179"/>
        <v/>
      </c>
      <c r="BY69" s="119" t="str">
        <f t="shared" si="2"/>
        <v/>
      </c>
      <c r="BZ69" s="119">
        <f t="shared" si="180"/>
        <v>0</v>
      </c>
      <c r="CA69" s="309" t="str">
        <f>IF(details!AQ69="","",details!AQ69)</f>
        <v/>
      </c>
      <c r="CB69" s="309" t="str">
        <f>IF(details!AR69="","",details!AR69)</f>
        <v/>
      </c>
      <c r="CC69" s="309" t="str">
        <f t="shared" si="181"/>
        <v/>
      </c>
      <c r="CD69" s="309" t="str">
        <f>IF(details!AS69="","",details!AS69)</f>
        <v/>
      </c>
      <c r="CE69" s="309" t="str">
        <f>IF(details!AT69="","",details!AT69)</f>
        <v/>
      </c>
      <c r="CF69" s="309" t="str">
        <f t="shared" si="182"/>
        <v/>
      </c>
      <c r="CG69" s="309" t="str">
        <f>IF(details!AU69="","",details!AU69)</f>
        <v/>
      </c>
      <c r="CH69" s="309" t="str">
        <f>IF(details!AV69="","",details!AV69)</f>
        <v/>
      </c>
      <c r="CI69" s="309" t="str">
        <f t="shared" si="183"/>
        <v/>
      </c>
      <c r="CJ69" s="116" t="str">
        <f t="shared" si="184"/>
        <v/>
      </c>
      <c r="CK69" s="309" t="str">
        <f>IF(details!AW69="","",details!AW69)</f>
        <v/>
      </c>
      <c r="CL69" s="309" t="str">
        <f>IF(details!AX69="","",details!AX69)</f>
        <v/>
      </c>
      <c r="CM69" s="116" t="str">
        <f t="shared" si="185"/>
        <v/>
      </c>
      <c r="CN69" s="117" t="str">
        <f t="shared" si="61"/>
        <v/>
      </c>
      <c r="CO69" s="309" t="str">
        <f>IF(details!AY69="","",details!AY69)</f>
        <v/>
      </c>
      <c r="CP69" s="309" t="str">
        <f>IF(details!AZ69="","",details!AZ69)</f>
        <v/>
      </c>
      <c r="CQ69" s="312" t="str">
        <f t="shared" si="186"/>
        <v/>
      </c>
      <c r="CR69" s="114" t="str">
        <f t="shared" si="187"/>
        <v/>
      </c>
      <c r="CS69" s="118" t="str">
        <f t="shared" si="188"/>
        <v/>
      </c>
      <c r="CT69" s="313" t="str">
        <f t="shared" si="189"/>
        <v/>
      </c>
      <c r="CU69" s="119" t="str">
        <f t="shared" si="3"/>
        <v/>
      </c>
      <c r="CV69" s="119">
        <f t="shared" si="190"/>
        <v>0</v>
      </c>
      <c r="CW69" s="309" t="str">
        <f>IF(details!BA69="","",details!BA69)</f>
        <v/>
      </c>
      <c r="CX69" s="309" t="str">
        <f>IF(details!BB69="","",details!BB69)</f>
        <v/>
      </c>
      <c r="CY69" s="309" t="str">
        <f t="shared" si="191"/>
        <v/>
      </c>
      <c r="CZ69" s="309" t="str">
        <f>IF(details!BC69="","",details!BC69)</f>
        <v/>
      </c>
      <c r="DA69" s="309" t="str">
        <f>IF(details!BD69="","",details!BD69)</f>
        <v/>
      </c>
      <c r="DB69" s="309" t="str">
        <f t="shared" si="192"/>
        <v/>
      </c>
      <c r="DC69" s="309" t="str">
        <f>IF(details!BE69="","",details!BE69)</f>
        <v/>
      </c>
      <c r="DD69" s="309" t="str">
        <f>IF(details!BF69="","",details!BF69)</f>
        <v/>
      </c>
      <c r="DE69" s="309" t="str">
        <f t="shared" si="193"/>
        <v/>
      </c>
      <c r="DF69" s="116" t="str">
        <f t="shared" si="194"/>
        <v/>
      </c>
      <c r="DG69" s="309" t="str">
        <f>IF(details!BG69="","",details!BG69)</f>
        <v/>
      </c>
      <c r="DH69" s="309" t="str">
        <f>IF(details!BH69="","",details!BH69)</f>
        <v/>
      </c>
      <c r="DI69" s="116" t="str">
        <f t="shared" si="195"/>
        <v/>
      </c>
      <c r="DJ69" s="117" t="str">
        <f t="shared" si="72"/>
        <v/>
      </c>
      <c r="DK69" s="309" t="str">
        <f>IF(details!BI69="","",details!BI69)</f>
        <v/>
      </c>
      <c r="DL69" s="309" t="str">
        <f>IF(details!BJ69="","",details!BJ69)</f>
        <v/>
      </c>
      <c r="DM69" s="312" t="str">
        <f t="shared" si="196"/>
        <v/>
      </c>
      <c r="DN69" s="114" t="str">
        <f t="shared" si="197"/>
        <v/>
      </c>
      <c r="DO69" s="118" t="str">
        <f t="shared" si="198"/>
        <v/>
      </c>
      <c r="DP69" s="313" t="str">
        <f t="shared" si="199"/>
        <v/>
      </c>
      <c r="DQ69" s="119" t="str">
        <f t="shared" si="4"/>
        <v/>
      </c>
      <c r="DR69" s="119">
        <f t="shared" si="200"/>
        <v>0</v>
      </c>
      <c r="DS69" s="309" t="str">
        <f>IF(details!BK69="","",details!BK69)</f>
        <v/>
      </c>
      <c r="DT69" s="309" t="str">
        <f>IF(details!BL69="","",details!BL69)</f>
        <v/>
      </c>
      <c r="DU69" s="309" t="str">
        <f t="shared" si="201"/>
        <v/>
      </c>
      <c r="DV69" s="309" t="str">
        <f>IF(details!BM69="","",details!BM69)</f>
        <v/>
      </c>
      <c r="DW69" s="309" t="str">
        <f>IF(details!BN69="","",details!BN69)</f>
        <v/>
      </c>
      <c r="DX69" s="309" t="str">
        <f t="shared" si="202"/>
        <v/>
      </c>
      <c r="DY69" s="309" t="str">
        <f>IF(details!BO69="","",details!BO69)</f>
        <v/>
      </c>
      <c r="DZ69" s="309" t="str">
        <f>IF(details!BP69="","",details!BP69)</f>
        <v/>
      </c>
      <c r="EA69" s="309" t="str">
        <f t="shared" si="203"/>
        <v/>
      </c>
      <c r="EB69" s="116" t="str">
        <f t="shared" si="204"/>
        <v/>
      </c>
      <c r="EC69" s="309" t="str">
        <f>IF(details!BQ69="","",details!BQ69)</f>
        <v/>
      </c>
      <c r="ED69" s="309" t="str">
        <f>IF(details!BR69="","",details!BR69)</f>
        <v/>
      </c>
      <c r="EE69" s="116" t="str">
        <f t="shared" si="205"/>
        <v/>
      </c>
      <c r="EF69" s="117" t="str">
        <f t="shared" si="83"/>
        <v/>
      </c>
      <c r="EG69" s="309" t="str">
        <f>IF(details!BS69="","",details!BS69)</f>
        <v/>
      </c>
      <c r="EH69" s="309" t="str">
        <f>IF(details!BT69="","",details!BT69)</f>
        <v/>
      </c>
      <c r="EI69" s="312" t="str">
        <f t="shared" si="206"/>
        <v/>
      </c>
      <c r="EJ69" s="114" t="str">
        <f t="shared" si="207"/>
        <v/>
      </c>
      <c r="EK69" s="118" t="str">
        <f t="shared" si="208"/>
        <v/>
      </c>
      <c r="EL69" s="313" t="str">
        <f t="shared" si="209"/>
        <v/>
      </c>
      <c r="EM69" s="119" t="str">
        <f t="shared" si="5"/>
        <v/>
      </c>
      <c r="EN69" s="119">
        <f t="shared" si="210"/>
        <v>0</v>
      </c>
      <c r="EO69" s="309" t="str">
        <f>IF(details!BU69="","",details!BU69)</f>
        <v/>
      </c>
      <c r="EP69" s="309" t="str">
        <f>IF(details!BV69="","",details!BV69)</f>
        <v/>
      </c>
      <c r="EQ69" s="309" t="str">
        <f>IF(details!BW69="","",details!BW69)</f>
        <v/>
      </c>
      <c r="ER69" s="309" t="str">
        <f>IF(details!BX69="","",details!BX69)</f>
        <v/>
      </c>
      <c r="ES69" s="309" t="str">
        <f>IF(details!BY69="","",details!BY69)</f>
        <v/>
      </c>
      <c r="ET69" s="313" t="str">
        <f t="shared" si="89"/>
        <v/>
      </c>
      <c r="EU69" s="313" t="str">
        <f t="shared" si="90"/>
        <v/>
      </c>
      <c r="EV69" s="313" t="str">
        <f t="shared" si="211"/>
        <v/>
      </c>
      <c r="EW69" s="119" t="str">
        <f t="shared" si="7"/>
        <v/>
      </c>
      <c r="EX69" s="119">
        <f t="shared" si="212"/>
        <v>0</v>
      </c>
      <c r="EY69" s="309" t="str">
        <f>IF(details!BZ69="","",details!BZ69)</f>
        <v/>
      </c>
      <c r="EZ69" s="309" t="str">
        <f>IF(details!CA69="","",details!CA69)</f>
        <v/>
      </c>
      <c r="FA69" s="309" t="str">
        <f>IF(details!CB69="","",details!CB69)</f>
        <v/>
      </c>
      <c r="FB69" s="309" t="str">
        <f>IF(details!CC69="","",details!CC69)</f>
        <v/>
      </c>
      <c r="FC69" s="309" t="str">
        <f>IF(details!CD69="","",details!CD69)</f>
        <v/>
      </c>
      <c r="FD69" s="313" t="str">
        <f t="shared" si="93"/>
        <v/>
      </c>
      <c r="FE69" s="313" t="str">
        <f t="shared" si="94"/>
        <v/>
      </c>
      <c r="FF69" s="313" t="str">
        <f t="shared" si="213"/>
        <v/>
      </c>
      <c r="FG69" s="119" t="str">
        <f t="shared" si="10"/>
        <v/>
      </c>
      <c r="FH69" s="119">
        <f t="shared" si="214"/>
        <v>0</v>
      </c>
      <c r="FI69" s="309" t="str">
        <f>IF(details!CE69="","",details!CE69)</f>
        <v/>
      </c>
      <c r="FJ69" s="309" t="str">
        <f>IF(details!CF69="","",details!CF69)</f>
        <v/>
      </c>
      <c r="FK69" s="309" t="str">
        <f>IF(details!CG69="","",details!CG69)</f>
        <v/>
      </c>
      <c r="FL69" s="309" t="str">
        <f>IF(details!CH69="","",details!CH69)</f>
        <v/>
      </c>
      <c r="FM69" s="309" t="str">
        <f>IF(details!CI69="","",details!CI69)</f>
        <v/>
      </c>
      <c r="FN69" s="313" t="str">
        <f t="shared" si="97"/>
        <v/>
      </c>
      <c r="FO69" s="313" t="str">
        <f t="shared" si="98"/>
        <v/>
      </c>
      <c r="FP69" s="313" t="str">
        <f t="shared" si="215"/>
        <v/>
      </c>
      <c r="FQ69" s="119" t="str">
        <f t="shared" si="13"/>
        <v/>
      </c>
      <c r="FR69" s="270">
        <f t="shared" si="216"/>
        <v>0</v>
      </c>
      <c r="FS69" s="277" t="str">
        <f t="shared" si="217"/>
        <v/>
      </c>
      <c r="FT69" s="306" t="str">
        <f t="shared" si="218"/>
        <v/>
      </c>
      <c r="FU69" s="306" t="str">
        <f t="shared" si="219"/>
        <v/>
      </c>
      <c r="FV69" s="306" t="str">
        <f t="shared" si="220"/>
        <v/>
      </c>
      <c r="FW69" s="306" t="str">
        <f t="shared" si="221"/>
        <v/>
      </c>
      <c r="FX69" s="306" t="str">
        <f t="shared" si="222"/>
        <v/>
      </c>
      <c r="FY69" s="306" t="str">
        <f t="shared" si="223"/>
        <v/>
      </c>
      <c r="FZ69" s="120" t="str">
        <f t="shared" si="224"/>
        <v/>
      </c>
      <c r="GA69" s="120" t="str">
        <f t="shared" si="225"/>
        <v/>
      </c>
      <c r="GB69" s="306" t="str">
        <f t="shared" si="110"/>
        <v/>
      </c>
      <c r="GC69" s="306" t="str">
        <f t="shared" si="226"/>
        <v/>
      </c>
      <c r="GD69" s="306" t="str">
        <f t="shared" si="227"/>
        <v/>
      </c>
      <c r="GE69" s="306" t="str">
        <f t="shared" si="228"/>
        <v/>
      </c>
      <c r="GF69" s="306" t="str">
        <f t="shared" si="229"/>
        <v/>
      </c>
      <c r="GG69" s="306" t="str">
        <f t="shared" si="230"/>
        <v/>
      </c>
      <c r="GH69" s="306" t="str">
        <f t="shared" si="231"/>
        <v/>
      </c>
      <c r="GI69" s="306" t="str">
        <f t="shared" si="232"/>
        <v/>
      </c>
      <c r="GJ69" s="306" t="str">
        <f t="shared" si="233"/>
        <v/>
      </c>
      <c r="GK69" s="306" t="str">
        <f t="shared" si="234"/>
        <v/>
      </c>
      <c r="GL69" s="306" t="str">
        <f t="shared" si="235"/>
        <v/>
      </c>
      <c r="GM69" s="306" t="str">
        <f t="shared" si="236"/>
        <v/>
      </c>
      <c r="GN69" s="306" t="str">
        <f t="shared" si="237"/>
        <v/>
      </c>
      <c r="GO69" s="306" t="str">
        <f t="shared" si="238"/>
        <v/>
      </c>
      <c r="GP69" s="306" t="str">
        <f t="shared" si="239"/>
        <v/>
      </c>
      <c r="GQ69" s="306" t="str">
        <f t="shared" si="240"/>
        <v/>
      </c>
      <c r="GR69" s="306" t="str">
        <f t="shared" si="241"/>
        <v/>
      </c>
      <c r="GS69" s="121" t="str">
        <f t="shared" si="242"/>
        <v/>
      </c>
      <c r="GT69" s="121" t="str">
        <f t="shared" si="243"/>
        <v/>
      </c>
      <c r="GU69" s="121" t="str">
        <f t="shared" si="244"/>
        <v/>
      </c>
      <c r="GV69" s="121" t="str">
        <f t="shared" si="245"/>
        <v/>
      </c>
      <c r="GW69" s="121" t="str">
        <f t="shared" si="246"/>
        <v/>
      </c>
      <c r="GX69" s="121" t="str">
        <f t="shared" si="247"/>
        <v/>
      </c>
      <c r="GY69" s="269">
        <f t="shared" si="248"/>
        <v>0</v>
      </c>
      <c r="GZ69" s="269">
        <f t="shared" si="249"/>
        <v>0</v>
      </c>
      <c r="HA69" s="269">
        <f t="shared" si="250"/>
        <v>32</v>
      </c>
      <c r="HB69" s="269">
        <f t="shared" si="251"/>
        <v>0</v>
      </c>
      <c r="HC69" s="310" t="str">
        <f t="shared" si="257"/>
        <v/>
      </c>
      <c r="HD69" s="278" t="str">
        <f t="shared" si="252"/>
        <v/>
      </c>
      <c r="HE69" s="278" t="str">
        <f t="shared" si="253"/>
        <v/>
      </c>
      <c r="HF69" s="279" t="str">
        <f t="shared" si="254"/>
        <v/>
      </c>
      <c r="HG69" s="297" t="str">
        <f t="shared" si="255"/>
        <v/>
      </c>
      <c r="HH69" s="298" t="str">
        <f t="shared" si="141"/>
        <v/>
      </c>
      <c r="HI69" s="114" t="str">
        <f t="shared" si="142"/>
        <v/>
      </c>
      <c r="HJ69" s="274" t="str">
        <f>details!EH69</f>
        <v/>
      </c>
      <c r="HK69" s="195" t="str">
        <f>details!EI69</f>
        <v/>
      </c>
      <c r="HL69" s="304" t="str">
        <f t="shared" si="256"/>
        <v/>
      </c>
      <c r="HM69" s="201" t="str">
        <f>IF(details!CJ69="","",details!CJ69)</f>
        <v/>
      </c>
    </row>
    <row r="70" spans="1:221" s="20" customFormat="1" ht="14.1" customHeight="1">
      <c r="A70" s="199">
        <f>IF(details!A70="","",details!A70)</f>
        <v>64</v>
      </c>
      <c r="B70" s="309" t="str">
        <f>IF(details!B70="","",details!B70)</f>
        <v/>
      </c>
      <c r="C70" s="309" t="str">
        <f>IF(details!C70="","",details!C70)</f>
        <v/>
      </c>
      <c r="D70" s="114" t="str">
        <f>IF(details!D70="","",details!D70)</f>
        <v/>
      </c>
      <c r="E70" s="114" t="str">
        <f>IF(details!E70="","",details!E70)</f>
        <v/>
      </c>
      <c r="F70" s="309" t="str">
        <f>IF(details!F70="","",details!F70)</f>
        <v/>
      </c>
      <c r="G70" s="509" t="str">
        <f>IF(details!G70="","",details!G70)</f>
        <v/>
      </c>
      <c r="H70" s="188" t="str">
        <f>IF(details!CK70="","",details!CK70)</f>
        <v/>
      </c>
      <c r="I70" s="115" t="str">
        <f>IF(details!I70="","",details!I70)</f>
        <v/>
      </c>
      <c r="J70" s="115" t="str">
        <f>IF(details!J70="","",details!J70)</f>
        <v/>
      </c>
      <c r="K70" s="115" t="str">
        <f>IF(details!K70="","",details!K70)</f>
        <v/>
      </c>
      <c r="L70" s="309" t="str">
        <f>IF(details!L70="","",details!L70)</f>
        <v/>
      </c>
      <c r="M70" s="309" t="str">
        <f>IF(details!M70="","",details!M70)</f>
        <v/>
      </c>
      <c r="N70" s="309" t="str">
        <f t="shared" si="151"/>
        <v/>
      </c>
      <c r="O70" s="309" t="str">
        <f>IF(details!N70="","",details!N70)</f>
        <v/>
      </c>
      <c r="P70" s="309" t="str">
        <f>IF(details!O70="","",details!O70)</f>
        <v/>
      </c>
      <c r="Q70" s="309" t="str">
        <f t="shared" si="152"/>
        <v/>
      </c>
      <c r="R70" s="309" t="str">
        <f>IF(details!P70="","",details!P70)</f>
        <v/>
      </c>
      <c r="S70" s="309" t="str">
        <f>IF(details!Q70="","",details!Q70)</f>
        <v/>
      </c>
      <c r="T70" s="309" t="str">
        <f t="shared" si="153"/>
        <v/>
      </c>
      <c r="U70" s="116" t="str">
        <f t="shared" si="154"/>
        <v/>
      </c>
      <c r="V70" s="309" t="str">
        <f>IF(details!R70="","",details!R70)</f>
        <v/>
      </c>
      <c r="W70" s="309" t="str">
        <f>IF(details!S70="","",details!S70)</f>
        <v/>
      </c>
      <c r="X70" s="116" t="str">
        <f t="shared" si="155"/>
        <v/>
      </c>
      <c r="Y70" s="117" t="str">
        <f t="shared" si="28"/>
        <v/>
      </c>
      <c r="Z70" s="309" t="str">
        <f>IF(details!T70="","",details!T70)</f>
        <v/>
      </c>
      <c r="AA70" s="309" t="str">
        <f>IF(details!U70="","",details!U70)</f>
        <v/>
      </c>
      <c r="AB70" s="312" t="str">
        <f t="shared" si="156"/>
        <v/>
      </c>
      <c r="AC70" s="114" t="str">
        <f t="shared" si="157"/>
        <v/>
      </c>
      <c r="AD70" s="118" t="str">
        <f t="shared" si="158"/>
        <v/>
      </c>
      <c r="AE70" s="313" t="str">
        <f t="shared" si="159"/>
        <v/>
      </c>
      <c r="AF70" s="119" t="str">
        <f t="shared" si="0"/>
        <v/>
      </c>
      <c r="AG70" s="119">
        <f t="shared" si="160"/>
        <v>0</v>
      </c>
      <c r="AH70" s="309" t="str">
        <f>IF(details!V70="","",details!V70)</f>
        <v/>
      </c>
      <c r="AI70" s="309" t="str">
        <f>IF(details!W70="","",details!W70)</f>
        <v/>
      </c>
      <c r="AJ70" s="309" t="str">
        <f t="shared" si="161"/>
        <v/>
      </c>
      <c r="AK70" s="309" t="str">
        <f>IF(details!X70="","",details!X70)</f>
        <v/>
      </c>
      <c r="AL70" s="309" t="str">
        <f>IF(details!Y70="","",details!Y70)</f>
        <v/>
      </c>
      <c r="AM70" s="309" t="str">
        <f t="shared" si="162"/>
        <v/>
      </c>
      <c r="AN70" s="309" t="str">
        <f>IF(details!Z70="","",details!Z70)</f>
        <v/>
      </c>
      <c r="AO70" s="309" t="str">
        <f>IF(details!AA70="","",details!AA70)</f>
        <v/>
      </c>
      <c r="AP70" s="309" t="str">
        <f t="shared" si="163"/>
        <v/>
      </c>
      <c r="AQ70" s="116" t="str">
        <f t="shared" si="164"/>
        <v/>
      </c>
      <c r="AR70" s="309" t="str">
        <f>IF(details!AB70="","",details!AB70)</f>
        <v/>
      </c>
      <c r="AS70" s="309" t="str">
        <f>IF(details!AC70="","",details!AC70)</f>
        <v/>
      </c>
      <c r="AT70" s="116" t="str">
        <f t="shared" si="165"/>
        <v/>
      </c>
      <c r="AU70" s="117" t="str">
        <f t="shared" si="39"/>
        <v/>
      </c>
      <c r="AV70" s="309" t="str">
        <f>IF(details!AD70="","",details!AD70)</f>
        <v/>
      </c>
      <c r="AW70" s="309" t="str">
        <f>IF(details!AE70="","",details!AE70)</f>
        <v/>
      </c>
      <c r="AX70" s="312" t="str">
        <f t="shared" si="166"/>
        <v/>
      </c>
      <c r="AY70" s="114" t="str">
        <f t="shared" si="167"/>
        <v/>
      </c>
      <c r="AZ70" s="118" t="str">
        <f t="shared" si="168"/>
        <v/>
      </c>
      <c r="BA70" s="313" t="str">
        <f t="shared" si="169"/>
        <v/>
      </c>
      <c r="BB70" s="119" t="str">
        <f t="shared" si="1"/>
        <v/>
      </c>
      <c r="BC70" s="119">
        <f t="shared" si="170"/>
        <v>0</v>
      </c>
      <c r="BD70" s="101" t="str">
        <f>IF(D70="","",details!AF70)</f>
        <v/>
      </c>
      <c r="BE70" s="309" t="str">
        <f>IF(details!AG70="","",details!AG70)</f>
        <v/>
      </c>
      <c r="BF70" s="309" t="str">
        <f>IF(details!AH70="","",details!AH70)</f>
        <v/>
      </c>
      <c r="BG70" s="309" t="str">
        <f t="shared" si="171"/>
        <v/>
      </c>
      <c r="BH70" s="309" t="str">
        <f>IF(details!AI70="","",details!AI70)</f>
        <v/>
      </c>
      <c r="BI70" s="309" t="str">
        <f>IF(details!AJ70="","",details!AJ70)</f>
        <v/>
      </c>
      <c r="BJ70" s="309" t="str">
        <f t="shared" si="172"/>
        <v/>
      </c>
      <c r="BK70" s="309" t="str">
        <f>IF(details!AK70="","",details!AK70)</f>
        <v/>
      </c>
      <c r="BL70" s="309" t="str">
        <f>IF(details!AL70="","",details!AL70)</f>
        <v/>
      </c>
      <c r="BM70" s="309" t="str">
        <f t="shared" si="173"/>
        <v/>
      </c>
      <c r="BN70" s="116" t="str">
        <f t="shared" si="174"/>
        <v/>
      </c>
      <c r="BO70" s="309" t="str">
        <f>IF(details!AM70="","",details!AM70)</f>
        <v/>
      </c>
      <c r="BP70" s="309" t="str">
        <f>IF(details!AN70="","",details!AN70)</f>
        <v/>
      </c>
      <c r="BQ70" s="116" t="str">
        <f t="shared" si="175"/>
        <v/>
      </c>
      <c r="BR70" s="117" t="str">
        <f t="shared" si="50"/>
        <v/>
      </c>
      <c r="BS70" s="309" t="str">
        <f>IF(details!AO70="","",details!AO70)</f>
        <v/>
      </c>
      <c r="BT70" s="309" t="str">
        <f>IF(details!AP70="","",details!AP70)</f>
        <v/>
      </c>
      <c r="BU70" s="312" t="str">
        <f t="shared" si="176"/>
        <v/>
      </c>
      <c r="BV70" s="114" t="str">
        <f t="shared" si="177"/>
        <v/>
      </c>
      <c r="BW70" s="118" t="str">
        <f t="shared" si="178"/>
        <v/>
      </c>
      <c r="BX70" s="313" t="str">
        <f t="shared" si="179"/>
        <v/>
      </c>
      <c r="BY70" s="119" t="str">
        <f t="shared" si="2"/>
        <v/>
      </c>
      <c r="BZ70" s="119">
        <f t="shared" si="180"/>
        <v>0</v>
      </c>
      <c r="CA70" s="309" t="str">
        <f>IF(details!AQ70="","",details!AQ70)</f>
        <v/>
      </c>
      <c r="CB70" s="309" t="str">
        <f>IF(details!AR70="","",details!AR70)</f>
        <v/>
      </c>
      <c r="CC70" s="309" t="str">
        <f t="shared" si="181"/>
        <v/>
      </c>
      <c r="CD70" s="309" t="str">
        <f>IF(details!AS70="","",details!AS70)</f>
        <v/>
      </c>
      <c r="CE70" s="309" t="str">
        <f>IF(details!AT70="","",details!AT70)</f>
        <v/>
      </c>
      <c r="CF70" s="309" t="str">
        <f t="shared" si="182"/>
        <v/>
      </c>
      <c r="CG70" s="309" t="str">
        <f>IF(details!AU70="","",details!AU70)</f>
        <v/>
      </c>
      <c r="CH70" s="309" t="str">
        <f>IF(details!AV70="","",details!AV70)</f>
        <v/>
      </c>
      <c r="CI70" s="309" t="str">
        <f t="shared" si="183"/>
        <v/>
      </c>
      <c r="CJ70" s="116" t="str">
        <f t="shared" si="184"/>
        <v/>
      </c>
      <c r="CK70" s="309" t="str">
        <f>IF(details!AW70="","",details!AW70)</f>
        <v/>
      </c>
      <c r="CL70" s="309" t="str">
        <f>IF(details!AX70="","",details!AX70)</f>
        <v/>
      </c>
      <c r="CM70" s="116" t="str">
        <f t="shared" si="185"/>
        <v/>
      </c>
      <c r="CN70" s="117" t="str">
        <f t="shared" si="61"/>
        <v/>
      </c>
      <c r="CO70" s="309" t="str">
        <f>IF(details!AY70="","",details!AY70)</f>
        <v/>
      </c>
      <c r="CP70" s="309" t="str">
        <f>IF(details!AZ70="","",details!AZ70)</f>
        <v/>
      </c>
      <c r="CQ70" s="312" t="str">
        <f t="shared" si="186"/>
        <v/>
      </c>
      <c r="CR70" s="114" t="str">
        <f t="shared" si="187"/>
        <v/>
      </c>
      <c r="CS70" s="118" t="str">
        <f t="shared" si="188"/>
        <v/>
      </c>
      <c r="CT70" s="313" t="str">
        <f t="shared" si="189"/>
        <v/>
      </c>
      <c r="CU70" s="119" t="str">
        <f t="shared" si="3"/>
        <v/>
      </c>
      <c r="CV70" s="119">
        <f t="shared" si="190"/>
        <v>0</v>
      </c>
      <c r="CW70" s="309" t="str">
        <f>IF(details!BA70="","",details!BA70)</f>
        <v/>
      </c>
      <c r="CX70" s="309" t="str">
        <f>IF(details!BB70="","",details!BB70)</f>
        <v/>
      </c>
      <c r="CY70" s="309" t="str">
        <f t="shared" si="191"/>
        <v/>
      </c>
      <c r="CZ70" s="309" t="str">
        <f>IF(details!BC70="","",details!BC70)</f>
        <v/>
      </c>
      <c r="DA70" s="309" t="str">
        <f>IF(details!BD70="","",details!BD70)</f>
        <v/>
      </c>
      <c r="DB70" s="309" t="str">
        <f t="shared" si="192"/>
        <v/>
      </c>
      <c r="DC70" s="309" t="str">
        <f>IF(details!BE70="","",details!BE70)</f>
        <v/>
      </c>
      <c r="DD70" s="309" t="str">
        <f>IF(details!BF70="","",details!BF70)</f>
        <v/>
      </c>
      <c r="DE70" s="309" t="str">
        <f t="shared" si="193"/>
        <v/>
      </c>
      <c r="DF70" s="116" t="str">
        <f t="shared" si="194"/>
        <v/>
      </c>
      <c r="DG70" s="309" t="str">
        <f>IF(details!BG70="","",details!BG70)</f>
        <v/>
      </c>
      <c r="DH70" s="309" t="str">
        <f>IF(details!BH70="","",details!BH70)</f>
        <v/>
      </c>
      <c r="DI70" s="116" t="str">
        <f t="shared" si="195"/>
        <v/>
      </c>
      <c r="DJ70" s="117" t="str">
        <f t="shared" si="72"/>
        <v/>
      </c>
      <c r="DK70" s="309" t="str">
        <f>IF(details!BI70="","",details!BI70)</f>
        <v/>
      </c>
      <c r="DL70" s="309" t="str">
        <f>IF(details!BJ70="","",details!BJ70)</f>
        <v/>
      </c>
      <c r="DM70" s="312" t="str">
        <f t="shared" si="196"/>
        <v/>
      </c>
      <c r="DN70" s="114" t="str">
        <f t="shared" si="197"/>
        <v/>
      </c>
      <c r="DO70" s="118" t="str">
        <f t="shared" si="198"/>
        <v/>
      </c>
      <c r="DP70" s="313" t="str">
        <f t="shared" si="199"/>
        <v/>
      </c>
      <c r="DQ70" s="119" t="str">
        <f t="shared" si="4"/>
        <v/>
      </c>
      <c r="DR70" s="119">
        <f t="shared" si="200"/>
        <v>0</v>
      </c>
      <c r="DS70" s="309" t="str">
        <f>IF(details!BK70="","",details!BK70)</f>
        <v/>
      </c>
      <c r="DT70" s="309" t="str">
        <f>IF(details!BL70="","",details!BL70)</f>
        <v/>
      </c>
      <c r="DU70" s="309" t="str">
        <f t="shared" si="201"/>
        <v/>
      </c>
      <c r="DV70" s="309" t="str">
        <f>IF(details!BM70="","",details!BM70)</f>
        <v/>
      </c>
      <c r="DW70" s="309" t="str">
        <f>IF(details!BN70="","",details!BN70)</f>
        <v/>
      </c>
      <c r="DX70" s="309" t="str">
        <f t="shared" si="202"/>
        <v/>
      </c>
      <c r="DY70" s="309" t="str">
        <f>IF(details!BO70="","",details!BO70)</f>
        <v/>
      </c>
      <c r="DZ70" s="309" t="str">
        <f>IF(details!BP70="","",details!BP70)</f>
        <v/>
      </c>
      <c r="EA70" s="309" t="str">
        <f t="shared" si="203"/>
        <v/>
      </c>
      <c r="EB70" s="116" t="str">
        <f t="shared" si="204"/>
        <v/>
      </c>
      <c r="EC70" s="309" t="str">
        <f>IF(details!BQ70="","",details!BQ70)</f>
        <v/>
      </c>
      <c r="ED70" s="309" t="str">
        <f>IF(details!BR70="","",details!BR70)</f>
        <v/>
      </c>
      <c r="EE70" s="116" t="str">
        <f t="shared" si="205"/>
        <v/>
      </c>
      <c r="EF70" s="117" t="str">
        <f t="shared" si="83"/>
        <v/>
      </c>
      <c r="EG70" s="309" t="str">
        <f>IF(details!BS70="","",details!BS70)</f>
        <v/>
      </c>
      <c r="EH70" s="309" t="str">
        <f>IF(details!BT70="","",details!BT70)</f>
        <v/>
      </c>
      <c r="EI70" s="312" t="str">
        <f t="shared" si="206"/>
        <v/>
      </c>
      <c r="EJ70" s="114" t="str">
        <f t="shared" si="207"/>
        <v/>
      </c>
      <c r="EK70" s="118" t="str">
        <f t="shared" si="208"/>
        <v/>
      </c>
      <c r="EL70" s="313" t="str">
        <f t="shared" si="209"/>
        <v/>
      </c>
      <c r="EM70" s="119" t="str">
        <f t="shared" si="5"/>
        <v/>
      </c>
      <c r="EN70" s="119">
        <f t="shared" si="210"/>
        <v>0</v>
      </c>
      <c r="EO70" s="309" t="str">
        <f>IF(details!BU70="","",details!BU70)</f>
        <v/>
      </c>
      <c r="EP70" s="309" t="str">
        <f>IF(details!BV70="","",details!BV70)</f>
        <v/>
      </c>
      <c r="EQ70" s="309" t="str">
        <f>IF(details!BW70="","",details!BW70)</f>
        <v/>
      </c>
      <c r="ER70" s="309" t="str">
        <f>IF(details!BX70="","",details!BX70)</f>
        <v/>
      </c>
      <c r="ES70" s="309" t="str">
        <f>IF(details!BY70="","",details!BY70)</f>
        <v/>
      </c>
      <c r="ET70" s="313" t="str">
        <f t="shared" si="89"/>
        <v/>
      </c>
      <c r="EU70" s="313" t="str">
        <f t="shared" si="90"/>
        <v/>
      </c>
      <c r="EV70" s="313" t="str">
        <f t="shared" si="211"/>
        <v/>
      </c>
      <c r="EW70" s="119" t="str">
        <f t="shared" si="7"/>
        <v/>
      </c>
      <c r="EX70" s="119">
        <f t="shared" si="212"/>
        <v>0</v>
      </c>
      <c r="EY70" s="309" t="str">
        <f>IF(details!BZ70="","",details!BZ70)</f>
        <v/>
      </c>
      <c r="EZ70" s="309" t="str">
        <f>IF(details!CA70="","",details!CA70)</f>
        <v/>
      </c>
      <c r="FA70" s="309" t="str">
        <f>IF(details!CB70="","",details!CB70)</f>
        <v/>
      </c>
      <c r="FB70" s="309" t="str">
        <f>IF(details!CC70="","",details!CC70)</f>
        <v/>
      </c>
      <c r="FC70" s="309" t="str">
        <f>IF(details!CD70="","",details!CD70)</f>
        <v/>
      </c>
      <c r="FD70" s="313" t="str">
        <f t="shared" si="93"/>
        <v/>
      </c>
      <c r="FE70" s="313" t="str">
        <f t="shared" si="94"/>
        <v/>
      </c>
      <c r="FF70" s="313" t="str">
        <f t="shared" si="213"/>
        <v/>
      </c>
      <c r="FG70" s="119" t="str">
        <f t="shared" si="10"/>
        <v/>
      </c>
      <c r="FH70" s="119">
        <f t="shared" si="214"/>
        <v>0</v>
      </c>
      <c r="FI70" s="309" t="str">
        <f>IF(details!CE70="","",details!CE70)</f>
        <v/>
      </c>
      <c r="FJ70" s="309" t="str">
        <f>IF(details!CF70="","",details!CF70)</f>
        <v/>
      </c>
      <c r="FK70" s="309" t="str">
        <f>IF(details!CG70="","",details!CG70)</f>
        <v/>
      </c>
      <c r="FL70" s="309" t="str">
        <f>IF(details!CH70="","",details!CH70)</f>
        <v/>
      </c>
      <c r="FM70" s="309" t="str">
        <f>IF(details!CI70="","",details!CI70)</f>
        <v/>
      </c>
      <c r="FN70" s="313" t="str">
        <f t="shared" si="97"/>
        <v/>
      </c>
      <c r="FO70" s="313" t="str">
        <f t="shared" si="98"/>
        <v/>
      </c>
      <c r="FP70" s="313" t="str">
        <f t="shared" si="215"/>
        <v/>
      </c>
      <c r="FQ70" s="119" t="str">
        <f t="shared" si="13"/>
        <v/>
      </c>
      <c r="FR70" s="270">
        <f t="shared" si="216"/>
        <v>0</v>
      </c>
      <c r="FS70" s="277" t="str">
        <f t="shared" si="217"/>
        <v/>
      </c>
      <c r="FT70" s="306" t="str">
        <f t="shared" si="218"/>
        <v/>
      </c>
      <c r="FU70" s="306" t="str">
        <f t="shared" si="219"/>
        <v/>
      </c>
      <c r="FV70" s="306" t="str">
        <f t="shared" si="220"/>
        <v/>
      </c>
      <c r="FW70" s="306" t="str">
        <f t="shared" si="221"/>
        <v/>
      </c>
      <c r="FX70" s="306" t="str">
        <f t="shared" si="222"/>
        <v/>
      </c>
      <c r="FY70" s="306" t="str">
        <f t="shared" si="223"/>
        <v/>
      </c>
      <c r="FZ70" s="120" t="str">
        <f t="shared" si="224"/>
        <v/>
      </c>
      <c r="GA70" s="120" t="str">
        <f t="shared" si="225"/>
        <v/>
      </c>
      <c r="GB70" s="306" t="str">
        <f t="shared" si="110"/>
        <v/>
      </c>
      <c r="GC70" s="306" t="str">
        <f t="shared" si="226"/>
        <v/>
      </c>
      <c r="GD70" s="306" t="str">
        <f t="shared" si="227"/>
        <v/>
      </c>
      <c r="GE70" s="306" t="str">
        <f t="shared" si="228"/>
        <v/>
      </c>
      <c r="GF70" s="306" t="str">
        <f t="shared" si="229"/>
        <v/>
      </c>
      <c r="GG70" s="306" t="str">
        <f t="shared" si="230"/>
        <v/>
      </c>
      <c r="GH70" s="306" t="str">
        <f t="shared" si="231"/>
        <v/>
      </c>
      <c r="GI70" s="306" t="str">
        <f t="shared" si="232"/>
        <v/>
      </c>
      <c r="GJ70" s="306" t="str">
        <f t="shared" si="233"/>
        <v/>
      </c>
      <c r="GK70" s="306" t="str">
        <f t="shared" si="234"/>
        <v/>
      </c>
      <c r="GL70" s="306" t="str">
        <f t="shared" si="235"/>
        <v/>
      </c>
      <c r="GM70" s="306" t="str">
        <f t="shared" si="236"/>
        <v/>
      </c>
      <c r="GN70" s="306" t="str">
        <f t="shared" si="237"/>
        <v/>
      </c>
      <c r="GO70" s="306" t="str">
        <f t="shared" si="238"/>
        <v/>
      </c>
      <c r="GP70" s="306" t="str">
        <f t="shared" si="239"/>
        <v/>
      </c>
      <c r="GQ70" s="306" t="str">
        <f t="shared" si="240"/>
        <v/>
      </c>
      <c r="GR70" s="306" t="str">
        <f t="shared" si="241"/>
        <v/>
      </c>
      <c r="GS70" s="121" t="str">
        <f t="shared" si="242"/>
        <v/>
      </c>
      <c r="GT70" s="121" t="str">
        <f t="shared" si="243"/>
        <v/>
      </c>
      <c r="GU70" s="121" t="str">
        <f t="shared" si="244"/>
        <v/>
      </c>
      <c r="GV70" s="121" t="str">
        <f t="shared" si="245"/>
        <v/>
      </c>
      <c r="GW70" s="121" t="str">
        <f t="shared" si="246"/>
        <v/>
      </c>
      <c r="GX70" s="121" t="str">
        <f t="shared" si="247"/>
        <v/>
      </c>
      <c r="GY70" s="269">
        <f t="shared" si="248"/>
        <v>0</v>
      </c>
      <c r="GZ70" s="269">
        <f t="shared" si="249"/>
        <v>0</v>
      </c>
      <c r="HA70" s="269">
        <f t="shared" si="250"/>
        <v>32</v>
      </c>
      <c r="HB70" s="269">
        <f t="shared" si="251"/>
        <v>0</v>
      </c>
      <c r="HC70" s="310" t="str">
        <f t="shared" si="257"/>
        <v/>
      </c>
      <c r="HD70" s="278" t="str">
        <f t="shared" si="252"/>
        <v/>
      </c>
      <c r="HE70" s="278" t="str">
        <f t="shared" si="253"/>
        <v/>
      </c>
      <c r="HF70" s="279" t="str">
        <f t="shared" si="254"/>
        <v/>
      </c>
      <c r="HG70" s="297" t="str">
        <f t="shared" si="255"/>
        <v/>
      </c>
      <c r="HH70" s="298" t="str">
        <f t="shared" si="141"/>
        <v/>
      </c>
      <c r="HI70" s="114" t="str">
        <f t="shared" si="142"/>
        <v/>
      </c>
      <c r="HJ70" s="274" t="str">
        <f>details!EH70</f>
        <v/>
      </c>
      <c r="HK70" s="195" t="str">
        <f>details!EI70</f>
        <v/>
      </c>
      <c r="HL70" s="304" t="str">
        <f t="shared" si="256"/>
        <v/>
      </c>
      <c r="HM70" s="201" t="str">
        <f>IF(details!CJ70="","",details!CJ70)</f>
        <v/>
      </c>
    </row>
    <row r="71" spans="1:221" s="20" customFormat="1" ht="14.1" customHeight="1">
      <c r="A71" s="199">
        <f>IF(details!A71="","",details!A71)</f>
        <v>65</v>
      </c>
      <c r="B71" s="309" t="str">
        <f>IF(details!B71="","",details!B71)</f>
        <v/>
      </c>
      <c r="C71" s="309" t="str">
        <f>IF(details!C71="","",details!C71)</f>
        <v/>
      </c>
      <c r="D71" s="114" t="str">
        <f>IF(details!D71="","",details!D71)</f>
        <v/>
      </c>
      <c r="E71" s="114" t="str">
        <f>IF(details!E71="","",details!E71)</f>
        <v/>
      </c>
      <c r="F71" s="309" t="str">
        <f>IF(details!F71="","",details!F71)</f>
        <v/>
      </c>
      <c r="G71" s="509" t="str">
        <f>IF(details!G71="","",details!G71)</f>
        <v/>
      </c>
      <c r="H71" s="188" t="str">
        <f>IF(details!CK71="","",details!CK71)</f>
        <v/>
      </c>
      <c r="I71" s="115" t="str">
        <f>IF(details!I71="","",details!I71)</f>
        <v/>
      </c>
      <c r="J71" s="115" t="str">
        <f>IF(details!J71="","",details!J71)</f>
        <v/>
      </c>
      <c r="K71" s="115" t="str">
        <f>IF(details!K71="","",details!K71)</f>
        <v/>
      </c>
      <c r="L71" s="309" t="str">
        <f>IF(details!L71="","",details!L71)</f>
        <v/>
      </c>
      <c r="M71" s="309" t="str">
        <f>IF(details!M71="","",details!M71)</f>
        <v/>
      </c>
      <c r="N71" s="309" t="str">
        <f t="shared" si="151"/>
        <v/>
      </c>
      <c r="O71" s="309" t="str">
        <f>IF(details!N71="","",details!N71)</f>
        <v/>
      </c>
      <c r="P71" s="309" t="str">
        <f>IF(details!O71="","",details!O71)</f>
        <v/>
      </c>
      <c r="Q71" s="309" t="str">
        <f t="shared" si="152"/>
        <v/>
      </c>
      <c r="R71" s="309" t="str">
        <f>IF(details!P71="","",details!P71)</f>
        <v/>
      </c>
      <c r="S71" s="309" t="str">
        <f>IF(details!Q71="","",details!Q71)</f>
        <v/>
      </c>
      <c r="T71" s="309" t="str">
        <f t="shared" si="153"/>
        <v/>
      </c>
      <c r="U71" s="116" t="str">
        <f t="shared" si="154"/>
        <v/>
      </c>
      <c r="V71" s="309" t="str">
        <f>IF(details!R71="","",details!R71)</f>
        <v/>
      </c>
      <c r="W71" s="309" t="str">
        <f>IF(details!S71="","",details!S71)</f>
        <v/>
      </c>
      <c r="X71" s="116" t="str">
        <f t="shared" si="155"/>
        <v/>
      </c>
      <c r="Y71" s="117" t="str">
        <f t="shared" si="28"/>
        <v/>
      </c>
      <c r="Z71" s="309" t="str">
        <f>IF(details!T71="","",details!T71)</f>
        <v/>
      </c>
      <c r="AA71" s="309" t="str">
        <f>IF(details!U71="","",details!U71)</f>
        <v/>
      </c>
      <c r="AB71" s="312" t="str">
        <f t="shared" si="156"/>
        <v/>
      </c>
      <c r="AC71" s="114" t="str">
        <f t="shared" si="157"/>
        <v/>
      </c>
      <c r="AD71" s="118" t="str">
        <f t="shared" si="158"/>
        <v/>
      </c>
      <c r="AE71" s="313" t="str">
        <f t="shared" si="159"/>
        <v/>
      </c>
      <c r="AF71" s="119" t="str">
        <f t="shared" ref="AF71:AF106" si="258">IF(OR($D71="TC",$D71="drop",$D71=""),"",AC$6-AG71)</f>
        <v/>
      </c>
      <c r="AG71" s="119">
        <f t="shared" si="160"/>
        <v>0</v>
      </c>
      <c r="AH71" s="309" t="str">
        <f>IF(details!V71="","",details!V71)</f>
        <v/>
      </c>
      <c r="AI71" s="309" t="str">
        <f>IF(details!W71="","",details!W71)</f>
        <v/>
      </c>
      <c r="AJ71" s="309" t="str">
        <f t="shared" si="161"/>
        <v/>
      </c>
      <c r="AK71" s="309" t="str">
        <f>IF(details!X71="","",details!X71)</f>
        <v/>
      </c>
      <c r="AL71" s="309" t="str">
        <f>IF(details!Y71="","",details!Y71)</f>
        <v/>
      </c>
      <c r="AM71" s="309" t="str">
        <f t="shared" si="162"/>
        <v/>
      </c>
      <c r="AN71" s="309" t="str">
        <f>IF(details!Z71="","",details!Z71)</f>
        <v/>
      </c>
      <c r="AO71" s="309" t="str">
        <f>IF(details!AA71="","",details!AA71)</f>
        <v/>
      </c>
      <c r="AP71" s="309" t="str">
        <f t="shared" si="163"/>
        <v/>
      </c>
      <c r="AQ71" s="116" t="str">
        <f t="shared" si="164"/>
        <v/>
      </c>
      <c r="AR71" s="309" t="str">
        <f>IF(details!AB71="","",details!AB71)</f>
        <v/>
      </c>
      <c r="AS71" s="309" t="str">
        <f>IF(details!AC71="","",details!AC71)</f>
        <v/>
      </c>
      <c r="AT71" s="116" t="str">
        <f t="shared" si="165"/>
        <v/>
      </c>
      <c r="AU71" s="117" t="str">
        <f t="shared" si="39"/>
        <v/>
      </c>
      <c r="AV71" s="309" t="str">
        <f>IF(details!AD71="","",details!AD71)</f>
        <v/>
      </c>
      <c r="AW71" s="309" t="str">
        <f>IF(details!AE71="","",details!AE71)</f>
        <v/>
      </c>
      <c r="AX71" s="312" t="str">
        <f t="shared" si="166"/>
        <v/>
      </c>
      <c r="AY71" s="114" t="str">
        <f t="shared" si="167"/>
        <v/>
      </c>
      <c r="AZ71" s="118" t="str">
        <f t="shared" si="168"/>
        <v/>
      </c>
      <c r="BA71" s="313" t="str">
        <f t="shared" si="169"/>
        <v/>
      </c>
      <c r="BB71" s="119" t="str">
        <f t="shared" ref="BB71:BB106" si="259">IF(OR($D71="TC",$D71="drop",$D71=""),"",AY$6-BC71)</f>
        <v/>
      </c>
      <c r="BC71" s="119">
        <f t="shared" si="170"/>
        <v>0</v>
      </c>
      <c r="BD71" s="101" t="str">
        <f>IF(D71="","",details!AF71)</f>
        <v/>
      </c>
      <c r="BE71" s="309" t="str">
        <f>IF(details!AG71="","",details!AG71)</f>
        <v/>
      </c>
      <c r="BF71" s="309" t="str">
        <f>IF(details!AH71="","",details!AH71)</f>
        <v/>
      </c>
      <c r="BG71" s="309" t="str">
        <f t="shared" si="171"/>
        <v/>
      </c>
      <c r="BH71" s="309" t="str">
        <f>IF(details!AI71="","",details!AI71)</f>
        <v/>
      </c>
      <c r="BI71" s="309" t="str">
        <f>IF(details!AJ71="","",details!AJ71)</f>
        <v/>
      </c>
      <c r="BJ71" s="309" t="str">
        <f t="shared" si="172"/>
        <v/>
      </c>
      <c r="BK71" s="309" t="str">
        <f>IF(details!AK71="","",details!AK71)</f>
        <v/>
      </c>
      <c r="BL71" s="309" t="str">
        <f>IF(details!AL71="","",details!AL71)</f>
        <v/>
      </c>
      <c r="BM71" s="309" t="str">
        <f t="shared" si="173"/>
        <v/>
      </c>
      <c r="BN71" s="116" t="str">
        <f t="shared" si="174"/>
        <v/>
      </c>
      <c r="BO71" s="309" t="str">
        <f>IF(details!AM71="","",details!AM71)</f>
        <v/>
      </c>
      <c r="BP71" s="309" t="str">
        <f>IF(details!AN71="","",details!AN71)</f>
        <v/>
      </c>
      <c r="BQ71" s="116" t="str">
        <f t="shared" si="175"/>
        <v/>
      </c>
      <c r="BR71" s="117" t="str">
        <f t="shared" si="50"/>
        <v/>
      </c>
      <c r="BS71" s="309" t="str">
        <f>IF(details!AO71="","",details!AO71)</f>
        <v/>
      </c>
      <c r="BT71" s="309" t="str">
        <f>IF(details!AP71="","",details!AP71)</f>
        <v/>
      </c>
      <c r="BU71" s="312" t="str">
        <f t="shared" si="176"/>
        <v/>
      </c>
      <c r="BV71" s="114" t="str">
        <f t="shared" si="177"/>
        <v/>
      </c>
      <c r="BW71" s="118" t="str">
        <f t="shared" si="178"/>
        <v/>
      </c>
      <c r="BX71" s="313" t="str">
        <f t="shared" si="179"/>
        <v/>
      </c>
      <c r="BY71" s="119" t="str">
        <f t="shared" ref="BY71:BY106" si="260">IF(OR($D71="TC",$D71="drop",$D71=""),"",BV$6-BZ71)</f>
        <v/>
      </c>
      <c r="BZ71" s="119">
        <f t="shared" si="180"/>
        <v>0</v>
      </c>
      <c r="CA71" s="309" t="str">
        <f>IF(details!AQ71="","",details!AQ71)</f>
        <v/>
      </c>
      <c r="CB71" s="309" t="str">
        <f>IF(details!AR71="","",details!AR71)</f>
        <v/>
      </c>
      <c r="CC71" s="309" t="str">
        <f t="shared" si="181"/>
        <v/>
      </c>
      <c r="CD71" s="309" t="str">
        <f>IF(details!AS71="","",details!AS71)</f>
        <v/>
      </c>
      <c r="CE71" s="309" t="str">
        <f>IF(details!AT71="","",details!AT71)</f>
        <v/>
      </c>
      <c r="CF71" s="309" t="str">
        <f t="shared" si="182"/>
        <v/>
      </c>
      <c r="CG71" s="309" t="str">
        <f>IF(details!AU71="","",details!AU71)</f>
        <v/>
      </c>
      <c r="CH71" s="309" t="str">
        <f>IF(details!AV71="","",details!AV71)</f>
        <v/>
      </c>
      <c r="CI71" s="309" t="str">
        <f t="shared" si="183"/>
        <v/>
      </c>
      <c r="CJ71" s="116" t="str">
        <f t="shared" si="184"/>
        <v/>
      </c>
      <c r="CK71" s="309" t="str">
        <f>IF(details!AW71="","",details!AW71)</f>
        <v/>
      </c>
      <c r="CL71" s="309" t="str">
        <f>IF(details!AX71="","",details!AX71)</f>
        <v/>
      </c>
      <c r="CM71" s="116" t="str">
        <f t="shared" si="185"/>
        <v/>
      </c>
      <c r="CN71" s="117" t="str">
        <f t="shared" si="61"/>
        <v/>
      </c>
      <c r="CO71" s="309" t="str">
        <f>IF(details!AY71="","",details!AY71)</f>
        <v/>
      </c>
      <c r="CP71" s="309" t="str">
        <f>IF(details!AZ71="","",details!AZ71)</f>
        <v/>
      </c>
      <c r="CQ71" s="312" t="str">
        <f t="shared" si="186"/>
        <v/>
      </c>
      <c r="CR71" s="114" t="str">
        <f t="shared" si="187"/>
        <v/>
      </c>
      <c r="CS71" s="118" t="str">
        <f t="shared" si="188"/>
        <v/>
      </c>
      <c r="CT71" s="313" t="str">
        <f t="shared" si="189"/>
        <v/>
      </c>
      <c r="CU71" s="119" t="str">
        <f t="shared" ref="CU71:CU106" si="261">IF(OR($D71="TC",$D71="drop",$D71=""),"",CR$6-CV71)</f>
        <v/>
      </c>
      <c r="CV71" s="119">
        <f t="shared" si="190"/>
        <v>0</v>
      </c>
      <c r="CW71" s="309" t="str">
        <f>IF(details!BA71="","",details!BA71)</f>
        <v/>
      </c>
      <c r="CX71" s="309" t="str">
        <f>IF(details!BB71="","",details!BB71)</f>
        <v/>
      </c>
      <c r="CY71" s="309" t="str">
        <f t="shared" si="191"/>
        <v/>
      </c>
      <c r="CZ71" s="309" t="str">
        <f>IF(details!BC71="","",details!BC71)</f>
        <v/>
      </c>
      <c r="DA71" s="309" t="str">
        <f>IF(details!BD71="","",details!BD71)</f>
        <v/>
      </c>
      <c r="DB71" s="309" t="str">
        <f t="shared" si="192"/>
        <v/>
      </c>
      <c r="DC71" s="309" t="str">
        <f>IF(details!BE71="","",details!BE71)</f>
        <v/>
      </c>
      <c r="DD71" s="309" t="str">
        <f>IF(details!BF71="","",details!BF71)</f>
        <v/>
      </c>
      <c r="DE71" s="309" t="str">
        <f t="shared" si="193"/>
        <v/>
      </c>
      <c r="DF71" s="116" t="str">
        <f t="shared" si="194"/>
        <v/>
      </c>
      <c r="DG71" s="309" t="str">
        <f>IF(details!BG71="","",details!BG71)</f>
        <v/>
      </c>
      <c r="DH71" s="309" t="str">
        <f>IF(details!BH71="","",details!BH71)</f>
        <v/>
      </c>
      <c r="DI71" s="116" t="str">
        <f t="shared" si="195"/>
        <v/>
      </c>
      <c r="DJ71" s="117" t="str">
        <f t="shared" si="72"/>
        <v/>
      </c>
      <c r="DK71" s="309" t="str">
        <f>IF(details!BI71="","",details!BI71)</f>
        <v/>
      </c>
      <c r="DL71" s="309" t="str">
        <f>IF(details!BJ71="","",details!BJ71)</f>
        <v/>
      </c>
      <c r="DM71" s="312" t="str">
        <f t="shared" si="196"/>
        <v/>
      </c>
      <c r="DN71" s="114" t="str">
        <f t="shared" si="197"/>
        <v/>
      </c>
      <c r="DO71" s="118" t="str">
        <f t="shared" si="198"/>
        <v/>
      </c>
      <c r="DP71" s="313" t="str">
        <f t="shared" si="199"/>
        <v/>
      </c>
      <c r="DQ71" s="119" t="str">
        <f t="shared" ref="DQ71:DQ106" si="262">IF(OR($D71="TC",$D71="drop",$D71=""),"",DN$6-DR71)</f>
        <v/>
      </c>
      <c r="DR71" s="119">
        <f t="shared" si="200"/>
        <v>0</v>
      </c>
      <c r="DS71" s="309" t="str">
        <f>IF(details!BK71="","",details!BK71)</f>
        <v/>
      </c>
      <c r="DT71" s="309" t="str">
        <f>IF(details!BL71="","",details!BL71)</f>
        <v/>
      </c>
      <c r="DU71" s="309" t="str">
        <f t="shared" si="201"/>
        <v/>
      </c>
      <c r="DV71" s="309" t="str">
        <f>IF(details!BM71="","",details!BM71)</f>
        <v/>
      </c>
      <c r="DW71" s="309" t="str">
        <f>IF(details!BN71="","",details!BN71)</f>
        <v/>
      </c>
      <c r="DX71" s="309" t="str">
        <f t="shared" si="202"/>
        <v/>
      </c>
      <c r="DY71" s="309" t="str">
        <f>IF(details!BO71="","",details!BO71)</f>
        <v/>
      </c>
      <c r="DZ71" s="309" t="str">
        <f>IF(details!BP71="","",details!BP71)</f>
        <v/>
      </c>
      <c r="EA71" s="309" t="str">
        <f t="shared" si="203"/>
        <v/>
      </c>
      <c r="EB71" s="116" t="str">
        <f t="shared" si="204"/>
        <v/>
      </c>
      <c r="EC71" s="309" t="str">
        <f>IF(details!BQ71="","",details!BQ71)</f>
        <v/>
      </c>
      <c r="ED71" s="309" t="str">
        <f>IF(details!BR71="","",details!BR71)</f>
        <v/>
      </c>
      <c r="EE71" s="116" t="str">
        <f t="shared" si="205"/>
        <v/>
      </c>
      <c r="EF71" s="117" t="str">
        <f t="shared" si="83"/>
        <v/>
      </c>
      <c r="EG71" s="309" t="str">
        <f>IF(details!BS71="","",details!BS71)</f>
        <v/>
      </c>
      <c r="EH71" s="309" t="str">
        <f>IF(details!BT71="","",details!BT71)</f>
        <v/>
      </c>
      <c r="EI71" s="312" t="str">
        <f t="shared" si="206"/>
        <v/>
      </c>
      <c r="EJ71" s="114" t="str">
        <f t="shared" si="207"/>
        <v/>
      </c>
      <c r="EK71" s="118" t="str">
        <f t="shared" si="208"/>
        <v/>
      </c>
      <c r="EL71" s="313" t="str">
        <f t="shared" si="209"/>
        <v/>
      </c>
      <c r="EM71" s="119" t="str">
        <f t="shared" ref="EM71:EM106" si="263">IF(OR($D71="TC",$D71="drop",$D71=""),"",EJ$6-EN71)</f>
        <v/>
      </c>
      <c r="EN71" s="119">
        <f t="shared" si="210"/>
        <v>0</v>
      </c>
      <c r="EO71" s="309" t="str">
        <f>IF(details!BU71="","",details!BU71)</f>
        <v/>
      </c>
      <c r="EP71" s="309" t="str">
        <f>IF(details!BV71="","",details!BV71)</f>
        <v/>
      </c>
      <c r="EQ71" s="309" t="str">
        <f>IF(details!BW71="","",details!BW71)</f>
        <v/>
      </c>
      <c r="ER71" s="309" t="str">
        <f>IF(details!BX71="","",details!BX71)</f>
        <v/>
      </c>
      <c r="ES71" s="309" t="str">
        <f>IF(details!BY71="","",details!BY71)</f>
        <v/>
      </c>
      <c r="ET71" s="313" t="str">
        <f t="shared" si="89"/>
        <v/>
      </c>
      <c r="EU71" s="313" t="str">
        <f t="shared" si="90"/>
        <v/>
      </c>
      <c r="EV71" s="313" t="str">
        <f t="shared" si="211"/>
        <v/>
      </c>
      <c r="EW71" s="119" t="str">
        <f t="shared" ref="EW71:EW106" si="264">IF(OR($D71="TC",$D71="drop",$D71=""),"",ET$6-EX71)</f>
        <v/>
      </c>
      <c r="EX71" s="119">
        <f t="shared" si="212"/>
        <v>0</v>
      </c>
      <c r="EY71" s="309" t="str">
        <f>IF(details!BZ71="","",details!BZ71)</f>
        <v/>
      </c>
      <c r="EZ71" s="309" t="str">
        <f>IF(details!CA71="","",details!CA71)</f>
        <v/>
      </c>
      <c r="FA71" s="309" t="str">
        <f>IF(details!CB71="","",details!CB71)</f>
        <v/>
      </c>
      <c r="FB71" s="309" t="str">
        <f>IF(details!CC71="","",details!CC71)</f>
        <v/>
      </c>
      <c r="FC71" s="309" t="str">
        <f>IF(details!CD71="","",details!CD71)</f>
        <v/>
      </c>
      <c r="FD71" s="313" t="str">
        <f t="shared" si="93"/>
        <v/>
      </c>
      <c r="FE71" s="313" t="str">
        <f t="shared" si="94"/>
        <v/>
      </c>
      <c r="FF71" s="313" t="str">
        <f t="shared" si="213"/>
        <v/>
      </c>
      <c r="FG71" s="119" t="str">
        <f t="shared" ref="FG71:FG106" si="265">IF(OR($D71="TC",$D71="drop",$D71=""),"",FD$6-FH71)</f>
        <v/>
      </c>
      <c r="FH71" s="119">
        <f t="shared" si="214"/>
        <v>0</v>
      </c>
      <c r="FI71" s="309" t="str">
        <f>IF(details!CE71="","",details!CE71)</f>
        <v/>
      </c>
      <c r="FJ71" s="309" t="str">
        <f>IF(details!CF71="","",details!CF71)</f>
        <v/>
      </c>
      <c r="FK71" s="309" t="str">
        <f>IF(details!CG71="","",details!CG71)</f>
        <v/>
      </c>
      <c r="FL71" s="309" t="str">
        <f>IF(details!CH71="","",details!CH71)</f>
        <v/>
      </c>
      <c r="FM71" s="309" t="str">
        <f>IF(details!CI71="","",details!CI71)</f>
        <v/>
      </c>
      <c r="FN71" s="313" t="str">
        <f t="shared" si="97"/>
        <v/>
      </c>
      <c r="FO71" s="313" t="str">
        <f t="shared" si="98"/>
        <v/>
      </c>
      <c r="FP71" s="313" t="str">
        <f t="shared" si="215"/>
        <v/>
      </c>
      <c r="FQ71" s="119" t="str">
        <f t="shared" ref="FQ71:FQ106" si="266">IF(OR($D71="TC",$D71="drop",$D71=""),"",FN$6-FR71)</f>
        <v/>
      </c>
      <c r="FR71" s="270">
        <f t="shared" si="216"/>
        <v>0</v>
      </c>
      <c r="FS71" s="277" t="str">
        <f t="shared" si="217"/>
        <v/>
      </c>
      <c r="FT71" s="306" t="str">
        <f t="shared" si="218"/>
        <v/>
      </c>
      <c r="FU71" s="306" t="str">
        <f t="shared" si="219"/>
        <v/>
      </c>
      <c r="FV71" s="306" t="str">
        <f t="shared" si="220"/>
        <v/>
      </c>
      <c r="FW71" s="306" t="str">
        <f t="shared" si="221"/>
        <v/>
      </c>
      <c r="FX71" s="306" t="str">
        <f t="shared" si="222"/>
        <v/>
      </c>
      <c r="FY71" s="306" t="str">
        <f t="shared" si="223"/>
        <v/>
      </c>
      <c r="FZ71" s="120" t="str">
        <f t="shared" si="224"/>
        <v/>
      </c>
      <c r="GA71" s="120" t="str">
        <f t="shared" si="225"/>
        <v/>
      </c>
      <c r="GB71" s="306" t="str">
        <f t="shared" si="110"/>
        <v/>
      </c>
      <c r="GC71" s="306" t="str">
        <f t="shared" si="226"/>
        <v/>
      </c>
      <c r="GD71" s="306" t="str">
        <f t="shared" si="227"/>
        <v/>
      </c>
      <c r="GE71" s="306" t="str">
        <f t="shared" si="228"/>
        <v/>
      </c>
      <c r="GF71" s="306" t="str">
        <f t="shared" si="229"/>
        <v/>
      </c>
      <c r="GG71" s="306" t="str">
        <f t="shared" si="230"/>
        <v/>
      </c>
      <c r="GH71" s="306" t="str">
        <f t="shared" si="231"/>
        <v/>
      </c>
      <c r="GI71" s="306" t="str">
        <f t="shared" si="232"/>
        <v/>
      </c>
      <c r="GJ71" s="306" t="str">
        <f t="shared" si="233"/>
        <v/>
      </c>
      <c r="GK71" s="306" t="str">
        <f t="shared" si="234"/>
        <v/>
      </c>
      <c r="GL71" s="306" t="str">
        <f t="shared" si="235"/>
        <v/>
      </c>
      <c r="GM71" s="306" t="str">
        <f t="shared" si="236"/>
        <v/>
      </c>
      <c r="GN71" s="306" t="str">
        <f t="shared" si="237"/>
        <v/>
      </c>
      <c r="GO71" s="306" t="str">
        <f t="shared" si="238"/>
        <v/>
      </c>
      <c r="GP71" s="306" t="str">
        <f t="shared" si="239"/>
        <v/>
      </c>
      <c r="GQ71" s="306" t="str">
        <f t="shared" si="240"/>
        <v/>
      </c>
      <c r="GR71" s="306" t="str">
        <f t="shared" si="241"/>
        <v/>
      </c>
      <c r="GS71" s="121" t="str">
        <f t="shared" si="242"/>
        <v/>
      </c>
      <c r="GT71" s="121" t="str">
        <f t="shared" si="243"/>
        <v/>
      </c>
      <c r="GU71" s="121" t="str">
        <f t="shared" si="244"/>
        <v/>
      </c>
      <c r="GV71" s="121" t="str">
        <f t="shared" si="245"/>
        <v/>
      </c>
      <c r="GW71" s="121" t="str">
        <f t="shared" si="246"/>
        <v/>
      </c>
      <c r="GX71" s="121" t="str">
        <f t="shared" si="247"/>
        <v/>
      </c>
      <c r="GY71" s="269">
        <f t="shared" si="248"/>
        <v>0</v>
      </c>
      <c r="GZ71" s="269">
        <f t="shared" si="249"/>
        <v>0</v>
      </c>
      <c r="HA71" s="269">
        <f t="shared" si="250"/>
        <v>32</v>
      </c>
      <c r="HB71" s="269">
        <f t="shared" si="251"/>
        <v>0</v>
      </c>
      <c r="HC71" s="310" t="str">
        <f t="shared" ref="HC71:HC102" si="267">IF(OR(D71=0,D71=""),"",IF(D71="TC","LFkkukarfjr",IF(D71="DROP","Mzki",IF(GY71&gt;0,"vuqifLFkr",IF(GZ71&gt;0,"vodk'k",IF(AND(HB71&gt;0,$C$3=8),"",IF(HA71&gt;4,"",IF(HB71&gt;0,"d{kksUur","mRrh.kZ"))))))))</f>
        <v/>
      </c>
      <c r="HD71" s="278" t="str">
        <f t="shared" si="252"/>
        <v/>
      </c>
      <c r="HE71" s="278" t="str">
        <f t="shared" si="253"/>
        <v/>
      </c>
      <c r="HF71" s="279" t="str">
        <f t="shared" si="254"/>
        <v/>
      </c>
      <c r="HG71" s="297" t="str">
        <f t="shared" si="255"/>
        <v/>
      </c>
      <c r="HH71" s="298" t="str">
        <f t="shared" si="141"/>
        <v/>
      </c>
      <c r="HI71" s="114" t="str">
        <f t="shared" si="142"/>
        <v/>
      </c>
      <c r="HJ71" s="274" t="str">
        <f>details!EH71</f>
        <v/>
      </c>
      <c r="HK71" s="195" t="str">
        <f>details!EI71</f>
        <v/>
      </c>
      <c r="HL71" s="304" t="str">
        <f t="shared" si="256"/>
        <v/>
      </c>
      <c r="HM71" s="201" t="str">
        <f>IF(details!CJ71="","",details!CJ71)</f>
        <v/>
      </c>
    </row>
    <row r="72" spans="1:221" s="20" customFormat="1" ht="14.1" customHeight="1">
      <c r="A72" s="199">
        <f>IF(details!A72="","",details!A72)</f>
        <v>66</v>
      </c>
      <c r="B72" s="309" t="str">
        <f>IF(details!B72="","",details!B72)</f>
        <v/>
      </c>
      <c r="C72" s="309" t="str">
        <f>IF(details!C72="","",details!C72)</f>
        <v/>
      </c>
      <c r="D72" s="114" t="str">
        <f>IF(details!D72="","",details!D72)</f>
        <v/>
      </c>
      <c r="E72" s="114" t="str">
        <f>IF(details!E72="","",details!E72)</f>
        <v/>
      </c>
      <c r="F72" s="309" t="str">
        <f>IF(details!F72="","",details!F72)</f>
        <v/>
      </c>
      <c r="G72" s="509" t="str">
        <f>IF(details!G72="","",details!G72)</f>
        <v/>
      </c>
      <c r="H72" s="188" t="str">
        <f>IF(details!CK72="","",details!CK72)</f>
        <v/>
      </c>
      <c r="I72" s="115" t="str">
        <f>IF(details!I72="","",details!I72)</f>
        <v/>
      </c>
      <c r="J72" s="115" t="str">
        <f>IF(details!J72="","",details!J72)</f>
        <v/>
      </c>
      <c r="K72" s="115" t="str">
        <f>IF(details!K72="","",details!K72)</f>
        <v/>
      </c>
      <c r="L72" s="309" t="str">
        <f>IF(details!L72="","",details!L72)</f>
        <v/>
      </c>
      <c r="M72" s="309" t="str">
        <f>IF(details!M72="","",details!M72)</f>
        <v/>
      </c>
      <c r="N72" s="309" t="str">
        <f t="shared" si="151"/>
        <v/>
      </c>
      <c r="O72" s="309" t="str">
        <f>IF(details!N72="","",details!N72)</f>
        <v/>
      </c>
      <c r="P72" s="309" t="str">
        <f>IF(details!O72="","",details!O72)</f>
        <v/>
      </c>
      <c r="Q72" s="309" t="str">
        <f t="shared" si="152"/>
        <v/>
      </c>
      <c r="R72" s="309" t="str">
        <f>IF(details!P72="","",details!P72)</f>
        <v/>
      </c>
      <c r="S72" s="309" t="str">
        <f>IF(details!Q72="","",details!Q72)</f>
        <v/>
      </c>
      <c r="T72" s="309" t="str">
        <f t="shared" si="153"/>
        <v/>
      </c>
      <c r="U72" s="116" t="str">
        <f t="shared" si="154"/>
        <v/>
      </c>
      <c r="V72" s="309" t="str">
        <f>IF(details!R72="","",details!R72)</f>
        <v/>
      </c>
      <c r="W72" s="309" t="str">
        <f>IF(details!S72="","",details!S72)</f>
        <v/>
      </c>
      <c r="X72" s="116" t="str">
        <f t="shared" si="155"/>
        <v/>
      </c>
      <c r="Y72" s="117" t="str">
        <f t="shared" ref="Y72:Y106" si="268">IF(AND(U72="NA",X72="NA"),"NA",IF(X72="","",SUM(U72,X72)))</f>
        <v/>
      </c>
      <c r="Z72" s="309" t="str">
        <f>IF(details!T72="","",details!T72)</f>
        <v/>
      </c>
      <c r="AA72" s="309" t="str">
        <f>IF(details!U72="","",details!U72)</f>
        <v/>
      </c>
      <c r="AB72" s="312" t="str">
        <f t="shared" si="156"/>
        <v/>
      </c>
      <c r="AC72" s="114" t="str">
        <f t="shared" si="157"/>
        <v/>
      </c>
      <c r="AD72" s="118" t="str">
        <f t="shared" si="158"/>
        <v/>
      </c>
      <c r="AE72" s="313" t="str">
        <f t="shared" si="159"/>
        <v/>
      </c>
      <c r="AF72" s="119" t="str">
        <f t="shared" si="258"/>
        <v/>
      </c>
      <c r="AG72" s="119">
        <f t="shared" si="160"/>
        <v>0</v>
      </c>
      <c r="AH72" s="309" t="str">
        <f>IF(details!V72="","",details!V72)</f>
        <v/>
      </c>
      <c r="AI72" s="309" t="str">
        <f>IF(details!W72="","",details!W72)</f>
        <v/>
      </c>
      <c r="AJ72" s="309" t="str">
        <f t="shared" si="161"/>
        <v/>
      </c>
      <c r="AK72" s="309" t="str">
        <f>IF(details!X72="","",details!X72)</f>
        <v/>
      </c>
      <c r="AL72" s="309" t="str">
        <f>IF(details!Y72="","",details!Y72)</f>
        <v/>
      </c>
      <c r="AM72" s="309" t="str">
        <f t="shared" si="162"/>
        <v/>
      </c>
      <c r="AN72" s="309" t="str">
        <f>IF(details!Z72="","",details!Z72)</f>
        <v/>
      </c>
      <c r="AO72" s="309" t="str">
        <f>IF(details!AA72="","",details!AA72)</f>
        <v/>
      </c>
      <c r="AP72" s="309" t="str">
        <f t="shared" si="163"/>
        <v/>
      </c>
      <c r="AQ72" s="116" t="str">
        <f t="shared" si="164"/>
        <v/>
      </c>
      <c r="AR72" s="309" t="str">
        <f>IF(details!AB72="","",details!AB72)</f>
        <v/>
      </c>
      <c r="AS72" s="309" t="str">
        <f>IF(details!AC72="","",details!AC72)</f>
        <v/>
      </c>
      <c r="AT72" s="116" t="str">
        <f t="shared" si="165"/>
        <v/>
      </c>
      <c r="AU72" s="117" t="str">
        <f t="shared" ref="AU72:AU106" si="269">IF(AND(AQ72="NA",AT72="NA"),"NA",IF(AT72="","",SUM(AQ72,AT72)))</f>
        <v/>
      </c>
      <c r="AV72" s="309" t="str">
        <f>IF(details!AD72="","",details!AD72)</f>
        <v/>
      </c>
      <c r="AW72" s="309" t="str">
        <f>IF(details!AE72="","",details!AE72)</f>
        <v/>
      </c>
      <c r="AX72" s="312" t="str">
        <f t="shared" si="166"/>
        <v/>
      </c>
      <c r="AY72" s="114" t="str">
        <f t="shared" si="167"/>
        <v/>
      </c>
      <c r="AZ72" s="118" t="str">
        <f t="shared" si="168"/>
        <v/>
      </c>
      <c r="BA72" s="313" t="str">
        <f t="shared" si="169"/>
        <v/>
      </c>
      <c r="BB72" s="119" t="str">
        <f t="shared" si="259"/>
        <v/>
      </c>
      <c r="BC72" s="119">
        <f t="shared" si="170"/>
        <v>0</v>
      </c>
      <c r="BD72" s="101" t="str">
        <f>IF(D72="","",details!AF72)</f>
        <v/>
      </c>
      <c r="BE72" s="309" t="str">
        <f>IF(details!AG72="","",details!AG72)</f>
        <v/>
      </c>
      <c r="BF72" s="309" t="str">
        <f>IF(details!AH72="","",details!AH72)</f>
        <v/>
      </c>
      <c r="BG72" s="309" t="str">
        <f t="shared" si="171"/>
        <v/>
      </c>
      <c r="BH72" s="309" t="str">
        <f>IF(details!AI72="","",details!AI72)</f>
        <v/>
      </c>
      <c r="BI72" s="309" t="str">
        <f>IF(details!AJ72="","",details!AJ72)</f>
        <v/>
      </c>
      <c r="BJ72" s="309" t="str">
        <f t="shared" si="172"/>
        <v/>
      </c>
      <c r="BK72" s="309" t="str">
        <f>IF(details!AK72="","",details!AK72)</f>
        <v/>
      </c>
      <c r="BL72" s="309" t="str">
        <f>IF(details!AL72="","",details!AL72)</f>
        <v/>
      </c>
      <c r="BM72" s="309" t="str">
        <f t="shared" si="173"/>
        <v/>
      </c>
      <c r="BN72" s="116" t="str">
        <f t="shared" si="174"/>
        <v/>
      </c>
      <c r="BO72" s="309" t="str">
        <f>IF(details!AM72="","",details!AM72)</f>
        <v/>
      </c>
      <c r="BP72" s="309" t="str">
        <f>IF(details!AN72="","",details!AN72)</f>
        <v/>
      </c>
      <c r="BQ72" s="116" t="str">
        <f t="shared" si="175"/>
        <v/>
      </c>
      <c r="BR72" s="117" t="str">
        <f t="shared" ref="BR72:BR106" si="270">IF(AND(BN72="NA",BQ72="NA"),"NA",IF(BQ72="","",SUM(BN72,BQ72)))</f>
        <v/>
      </c>
      <c r="BS72" s="309" t="str">
        <f>IF(details!AO72="","",details!AO72)</f>
        <v/>
      </c>
      <c r="BT72" s="309" t="str">
        <f>IF(details!AP72="","",details!AP72)</f>
        <v/>
      </c>
      <c r="BU72" s="312" t="str">
        <f t="shared" si="176"/>
        <v/>
      </c>
      <c r="BV72" s="114" t="str">
        <f t="shared" si="177"/>
        <v/>
      </c>
      <c r="BW72" s="118" t="str">
        <f t="shared" si="178"/>
        <v/>
      </c>
      <c r="BX72" s="313" t="str">
        <f t="shared" si="179"/>
        <v/>
      </c>
      <c r="BY72" s="119" t="str">
        <f t="shared" si="260"/>
        <v/>
      </c>
      <c r="BZ72" s="119">
        <f t="shared" si="180"/>
        <v>0</v>
      </c>
      <c r="CA72" s="309" t="str">
        <f>IF(details!AQ72="","",details!AQ72)</f>
        <v/>
      </c>
      <c r="CB72" s="309" t="str">
        <f>IF(details!AR72="","",details!AR72)</f>
        <v/>
      </c>
      <c r="CC72" s="309" t="str">
        <f t="shared" si="181"/>
        <v/>
      </c>
      <c r="CD72" s="309" t="str">
        <f>IF(details!AS72="","",details!AS72)</f>
        <v/>
      </c>
      <c r="CE72" s="309" t="str">
        <f>IF(details!AT72="","",details!AT72)</f>
        <v/>
      </c>
      <c r="CF72" s="309" t="str">
        <f t="shared" si="182"/>
        <v/>
      </c>
      <c r="CG72" s="309" t="str">
        <f>IF(details!AU72="","",details!AU72)</f>
        <v/>
      </c>
      <c r="CH72" s="309" t="str">
        <f>IF(details!AV72="","",details!AV72)</f>
        <v/>
      </c>
      <c r="CI72" s="309" t="str">
        <f t="shared" si="183"/>
        <v/>
      </c>
      <c r="CJ72" s="116" t="str">
        <f t="shared" si="184"/>
        <v/>
      </c>
      <c r="CK72" s="309" t="str">
        <f>IF(details!AW72="","",details!AW72)</f>
        <v/>
      </c>
      <c r="CL72" s="309" t="str">
        <f>IF(details!AX72="","",details!AX72)</f>
        <v/>
      </c>
      <c r="CM72" s="116" t="str">
        <f t="shared" si="185"/>
        <v/>
      </c>
      <c r="CN72" s="117" t="str">
        <f t="shared" ref="CN72:CN106" si="271">IF(AND(CJ72="NA",CM72="NA"),"NA",IF(CM72="","",SUM(CJ72,CM72)))</f>
        <v/>
      </c>
      <c r="CO72" s="309" t="str">
        <f>IF(details!AY72="","",details!AY72)</f>
        <v/>
      </c>
      <c r="CP72" s="309" t="str">
        <f>IF(details!AZ72="","",details!AZ72)</f>
        <v/>
      </c>
      <c r="CQ72" s="312" t="str">
        <f t="shared" si="186"/>
        <v/>
      </c>
      <c r="CR72" s="114" t="str">
        <f t="shared" si="187"/>
        <v/>
      </c>
      <c r="CS72" s="118" t="str">
        <f t="shared" si="188"/>
        <v/>
      </c>
      <c r="CT72" s="313" t="str">
        <f t="shared" si="189"/>
        <v/>
      </c>
      <c r="CU72" s="119" t="str">
        <f t="shared" si="261"/>
        <v/>
      </c>
      <c r="CV72" s="119">
        <f t="shared" si="190"/>
        <v>0</v>
      </c>
      <c r="CW72" s="309" t="str">
        <f>IF(details!BA72="","",details!BA72)</f>
        <v/>
      </c>
      <c r="CX72" s="309" t="str">
        <f>IF(details!BB72="","",details!BB72)</f>
        <v/>
      </c>
      <c r="CY72" s="309" t="str">
        <f t="shared" si="191"/>
        <v/>
      </c>
      <c r="CZ72" s="309" t="str">
        <f>IF(details!BC72="","",details!BC72)</f>
        <v/>
      </c>
      <c r="DA72" s="309" t="str">
        <f>IF(details!BD72="","",details!BD72)</f>
        <v/>
      </c>
      <c r="DB72" s="309" t="str">
        <f t="shared" si="192"/>
        <v/>
      </c>
      <c r="DC72" s="309" t="str">
        <f>IF(details!BE72="","",details!BE72)</f>
        <v/>
      </c>
      <c r="DD72" s="309" t="str">
        <f>IF(details!BF72="","",details!BF72)</f>
        <v/>
      </c>
      <c r="DE72" s="309" t="str">
        <f t="shared" si="193"/>
        <v/>
      </c>
      <c r="DF72" s="116" t="str">
        <f t="shared" si="194"/>
        <v/>
      </c>
      <c r="DG72" s="309" t="str">
        <f>IF(details!BG72="","",details!BG72)</f>
        <v/>
      </c>
      <c r="DH72" s="309" t="str">
        <f>IF(details!BH72="","",details!BH72)</f>
        <v/>
      </c>
      <c r="DI72" s="116" t="str">
        <f t="shared" si="195"/>
        <v/>
      </c>
      <c r="DJ72" s="117" t="str">
        <f t="shared" ref="DJ72:DJ106" si="272">IF(AND(DF72="NA",DI72="NA"),"NA",IF(DI72="","",SUM(DF72,DI72)))</f>
        <v/>
      </c>
      <c r="DK72" s="309" t="str">
        <f>IF(details!BI72="","",details!BI72)</f>
        <v/>
      </c>
      <c r="DL72" s="309" t="str">
        <f>IF(details!BJ72="","",details!BJ72)</f>
        <v/>
      </c>
      <c r="DM72" s="312" t="str">
        <f t="shared" si="196"/>
        <v/>
      </c>
      <c r="DN72" s="114" t="str">
        <f t="shared" si="197"/>
        <v/>
      </c>
      <c r="DO72" s="118" t="str">
        <f t="shared" si="198"/>
        <v/>
      </c>
      <c r="DP72" s="313" t="str">
        <f t="shared" si="199"/>
        <v/>
      </c>
      <c r="DQ72" s="119" t="str">
        <f t="shared" si="262"/>
        <v/>
      </c>
      <c r="DR72" s="119">
        <f t="shared" si="200"/>
        <v>0</v>
      </c>
      <c r="DS72" s="309" t="str">
        <f>IF(details!BK72="","",details!BK72)</f>
        <v/>
      </c>
      <c r="DT72" s="309" t="str">
        <f>IF(details!BL72="","",details!BL72)</f>
        <v/>
      </c>
      <c r="DU72" s="309" t="str">
        <f t="shared" si="201"/>
        <v/>
      </c>
      <c r="DV72" s="309" t="str">
        <f>IF(details!BM72="","",details!BM72)</f>
        <v/>
      </c>
      <c r="DW72" s="309" t="str">
        <f>IF(details!BN72="","",details!BN72)</f>
        <v/>
      </c>
      <c r="DX72" s="309" t="str">
        <f t="shared" si="202"/>
        <v/>
      </c>
      <c r="DY72" s="309" t="str">
        <f>IF(details!BO72="","",details!BO72)</f>
        <v/>
      </c>
      <c r="DZ72" s="309" t="str">
        <f>IF(details!BP72="","",details!BP72)</f>
        <v/>
      </c>
      <c r="EA72" s="309" t="str">
        <f t="shared" si="203"/>
        <v/>
      </c>
      <c r="EB72" s="116" t="str">
        <f t="shared" si="204"/>
        <v/>
      </c>
      <c r="EC72" s="309" t="str">
        <f>IF(details!BQ72="","",details!BQ72)</f>
        <v/>
      </c>
      <c r="ED72" s="309" t="str">
        <f>IF(details!BR72="","",details!BR72)</f>
        <v/>
      </c>
      <c r="EE72" s="116" t="str">
        <f t="shared" si="205"/>
        <v/>
      </c>
      <c r="EF72" s="117" t="str">
        <f t="shared" ref="EF72:EF106" si="273">IF(AND(EB72="NA",EE72="NA"),"NA",IF(EE72="","",SUM(EB72,EE72)))</f>
        <v/>
      </c>
      <c r="EG72" s="309" t="str">
        <f>IF(details!BS72="","",details!BS72)</f>
        <v/>
      </c>
      <c r="EH72" s="309" t="str">
        <f>IF(details!BT72="","",details!BT72)</f>
        <v/>
      </c>
      <c r="EI72" s="312" t="str">
        <f t="shared" si="206"/>
        <v/>
      </c>
      <c r="EJ72" s="114" t="str">
        <f t="shared" si="207"/>
        <v/>
      </c>
      <c r="EK72" s="118" t="str">
        <f t="shared" si="208"/>
        <v/>
      </c>
      <c r="EL72" s="313" t="str">
        <f t="shared" si="209"/>
        <v/>
      </c>
      <c r="EM72" s="119" t="str">
        <f t="shared" si="263"/>
        <v/>
      </c>
      <c r="EN72" s="119">
        <f t="shared" si="210"/>
        <v>0</v>
      </c>
      <c r="EO72" s="309" t="str">
        <f>IF(details!BU72="","",details!BU72)</f>
        <v/>
      </c>
      <c r="EP72" s="309" t="str">
        <f>IF(details!BV72="","",details!BV72)</f>
        <v/>
      </c>
      <c r="EQ72" s="309" t="str">
        <f>IF(details!BW72="","",details!BW72)</f>
        <v/>
      </c>
      <c r="ER72" s="309" t="str">
        <f>IF(details!BX72="","",details!BX72)</f>
        <v/>
      </c>
      <c r="ES72" s="309" t="str">
        <f>IF(details!BY72="","",details!BY72)</f>
        <v/>
      </c>
      <c r="ET72" s="313" t="str">
        <f t="shared" ref="ET72:ET106" si="274">IF(EW72="","",IF(ES72="","",IF(AND(EO72="AB",EP72="AB",EQ72="AB",ER72="AB",ES72="AB"),"AB",IF(AND(EO72="NA",EP72="NA",EQ72="NA",ER72="NA",ES72="NA"),"NA",SUM(EO72:ES72)))))</f>
        <v/>
      </c>
      <c r="EU72" s="313" t="str">
        <f t="shared" ref="EU72:EU106" si="275">IF(OR(ET72="",EW72=""),"",IF(ET72="AB","",ROUNDUP(ET72/EW72*100,0)))</f>
        <v/>
      </c>
      <c r="EV72" s="313" t="str">
        <f t="shared" si="211"/>
        <v/>
      </c>
      <c r="EW72" s="119" t="str">
        <f t="shared" si="264"/>
        <v/>
      </c>
      <c r="EX72" s="119">
        <f t="shared" si="212"/>
        <v>0</v>
      </c>
      <c r="EY72" s="309" t="str">
        <f>IF(details!BZ72="","",details!BZ72)</f>
        <v/>
      </c>
      <c r="EZ72" s="309" t="str">
        <f>IF(details!CA72="","",details!CA72)</f>
        <v/>
      </c>
      <c r="FA72" s="309" t="str">
        <f>IF(details!CB72="","",details!CB72)</f>
        <v/>
      </c>
      <c r="FB72" s="309" t="str">
        <f>IF(details!CC72="","",details!CC72)</f>
        <v/>
      </c>
      <c r="FC72" s="309" t="str">
        <f>IF(details!CD72="","",details!CD72)</f>
        <v/>
      </c>
      <c r="FD72" s="313" t="str">
        <f t="shared" ref="FD72:FD106" si="276">IF(FG72="","",IF(FC72="","",IF(AND(EY72="AB",EZ72="AB",FA72="AB",FB72="AB",FC72="AB"),"AB",IF(AND(EY72="NA",EZ72="NA",FA72="NA",FB72="NA",FC72="NA"),"NA",SUM(EY72:FC72)))))</f>
        <v/>
      </c>
      <c r="FE72" s="313" t="str">
        <f t="shared" ref="FE72:FE106" si="277">IF(OR(FD72="",FG72=""),"",IF(FD72="AB","",ROUNDUP(FD72/FG72*100,0)))</f>
        <v/>
      </c>
      <c r="FF72" s="313" t="str">
        <f t="shared" si="213"/>
        <v/>
      </c>
      <c r="FG72" s="119" t="str">
        <f t="shared" si="265"/>
        <v/>
      </c>
      <c r="FH72" s="119">
        <f t="shared" si="214"/>
        <v>0</v>
      </c>
      <c r="FI72" s="309" t="str">
        <f>IF(details!CE72="","",details!CE72)</f>
        <v/>
      </c>
      <c r="FJ72" s="309" t="str">
        <f>IF(details!CF72="","",details!CF72)</f>
        <v/>
      </c>
      <c r="FK72" s="309" t="str">
        <f>IF(details!CG72="","",details!CG72)</f>
        <v/>
      </c>
      <c r="FL72" s="309" t="str">
        <f>IF(details!CH72="","",details!CH72)</f>
        <v/>
      </c>
      <c r="FM72" s="309" t="str">
        <f>IF(details!CI72="","",details!CI72)</f>
        <v/>
      </c>
      <c r="FN72" s="313" t="str">
        <f t="shared" ref="FN72:FN106" si="278">IF(FQ72="","",IF(FM72="","",IF(AND(FI72="AB",FJ72="AB",FK72="AB",FL72="AB",FM72="AB"),"AB",IF(AND(FI72="NA",FJ72="NA",FK72="NA",FL72="NA",FM72="NA"),"NA",SUM(FI72:FM72)))))</f>
        <v/>
      </c>
      <c r="FO72" s="313" t="str">
        <f t="shared" ref="FO72:FO106" si="279">IF(OR(FN72="",FQ72=""),"",IF(FN72="AB","",ROUNDUP(FN72/FQ72*100,0)))</f>
        <v/>
      </c>
      <c r="FP72" s="313" t="str">
        <f t="shared" si="215"/>
        <v/>
      </c>
      <c r="FQ72" s="119" t="str">
        <f t="shared" si="266"/>
        <v/>
      </c>
      <c r="FR72" s="270">
        <f t="shared" si="216"/>
        <v>0</v>
      </c>
      <c r="FS72" s="277" t="str">
        <f t="shared" si="217"/>
        <v/>
      </c>
      <c r="FT72" s="306" t="str">
        <f t="shared" si="218"/>
        <v/>
      </c>
      <c r="FU72" s="306" t="str">
        <f t="shared" si="219"/>
        <v/>
      </c>
      <c r="FV72" s="306" t="str">
        <f t="shared" si="220"/>
        <v/>
      </c>
      <c r="FW72" s="306" t="str">
        <f t="shared" si="221"/>
        <v/>
      </c>
      <c r="FX72" s="306" t="str">
        <f t="shared" si="222"/>
        <v/>
      </c>
      <c r="FY72" s="306" t="str">
        <f t="shared" si="223"/>
        <v/>
      </c>
      <c r="FZ72" s="120" t="str">
        <f t="shared" si="224"/>
        <v/>
      </c>
      <c r="GA72" s="120" t="str">
        <f t="shared" si="225"/>
        <v/>
      </c>
      <c r="GB72" s="306" t="str">
        <f t="shared" ref="GB72:GB106" si="280">IF($BD72="s",GA72,"")</f>
        <v/>
      </c>
      <c r="GC72" s="306" t="str">
        <f t="shared" si="226"/>
        <v/>
      </c>
      <c r="GD72" s="306" t="str">
        <f t="shared" si="227"/>
        <v/>
      </c>
      <c r="GE72" s="306" t="str">
        <f t="shared" si="228"/>
        <v/>
      </c>
      <c r="GF72" s="306" t="str">
        <f t="shared" si="229"/>
        <v/>
      </c>
      <c r="GG72" s="306" t="str">
        <f t="shared" si="230"/>
        <v/>
      </c>
      <c r="GH72" s="306" t="str">
        <f t="shared" si="231"/>
        <v/>
      </c>
      <c r="GI72" s="306" t="str">
        <f t="shared" si="232"/>
        <v/>
      </c>
      <c r="GJ72" s="306" t="str">
        <f t="shared" si="233"/>
        <v/>
      </c>
      <c r="GK72" s="306" t="str">
        <f t="shared" si="234"/>
        <v/>
      </c>
      <c r="GL72" s="306" t="str">
        <f t="shared" si="235"/>
        <v/>
      </c>
      <c r="GM72" s="306" t="str">
        <f t="shared" si="236"/>
        <v/>
      </c>
      <c r="GN72" s="306" t="str">
        <f t="shared" si="237"/>
        <v/>
      </c>
      <c r="GO72" s="306" t="str">
        <f t="shared" si="238"/>
        <v/>
      </c>
      <c r="GP72" s="306" t="str">
        <f t="shared" si="239"/>
        <v/>
      </c>
      <c r="GQ72" s="306" t="str">
        <f t="shared" si="240"/>
        <v/>
      </c>
      <c r="GR72" s="306" t="str">
        <f t="shared" si="241"/>
        <v/>
      </c>
      <c r="GS72" s="121" t="str">
        <f t="shared" si="242"/>
        <v/>
      </c>
      <c r="GT72" s="121" t="str">
        <f t="shared" si="243"/>
        <v/>
      </c>
      <c r="GU72" s="121" t="str">
        <f t="shared" si="244"/>
        <v/>
      </c>
      <c r="GV72" s="121" t="str">
        <f t="shared" si="245"/>
        <v/>
      </c>
      <c r="GW72" s="121" t="str">
        <f t="shared" si="246"/>
        <v/>
      </c>
      <c r="GX72" s="121" t="str">
        <f t="shared" si="247"/>
        <v/>
      </c>
      <c r="GY72" s="269">
        <f t="shared" si="248"/>
        <v>0</v>
      </c>
      <c r="GZ72" s="269">
        <f t="shared" si="249"/>
        <v>0</v>
      </c>
      <c r="HA72" s="269">
        <f t="shared" si="250"/>
        <v>32</v>
      </c>
      <c r="HB72" s="269">
        <f t="shared" si="251"/>
        <v>0</v>
      </c>
      <c r="HC72" s="310" t="str">
        <f t="shared" si="267"/>
        <v/>
      </c>
      <c r="HD72" s="278" t="str">
        <f t="shared" si="252"/>
        <v/>
      </c>
      <c r="HE72" s="278" t="str">
        <f t="shared" si="253"/>
        <v/>
      </c>
      <c r="HF72" s="279" t="str">
        <f t="shared" si="254"/>
        <v/>
      </c>
      <c r="HG72" s="297" t="str">
        <f t="shared" si="255"/>
        <v/>
      </c>
      <c r="HH72" s="298" t="str">
        <f t="shared" ref="HH72:HH106" si="281">IF(HG72="","",SUMPRODUCT((HG72&lt;HG$7:HG$106)/COUNTIF(HG$7:HG$106,HG$7:HG$106)))</f>
        <v/>
      </c>
      <c r="HI72" s="114" t="str">
        <f t="shared" ref="HI72:HI106" si="282">IF(OR(HF72="",HC72&lt;&gt;"MRrh.kZ"),"",IF(HF72&gt;85,"A",IF(HF72&gt;70,"B",IF(HF72&gt;50,"C",IF(HF72&gt;30,"D","E")))))</f>
        <v/>
      </c>
      <c r="HJ72" s="274" t="str">
        <f>details!EH72</f>
        <v/>
      </c>
      <c r="HK72" s="195" t="str">
        <f>details!EI72</f>
        <v/>
      </c>
      <c r="HL72" s="304" t="str">
        <f t="shared" si="256"/>
        <v/>
      </c>
      <c r="HM72" s="201" t="str">
        <f>IF(details!CJ72="","",details!CJ72)</f>
        <v/>
      </c>
    </row>
    <row r="73" spans="1:221" s="20" customFormat="1" ht="14.1" customHeight="1">
      <c r="A73" s="199">
        <f>IF(details!A73="","",details!A73)</f>
        <v>67</v>
      </c>
      <c r="B73" s="309" t="str">
        <f>IF(details!B73="","",details!B73)</f>
        <v/>
      </c>
      <c r="C73" s="309" t="str">
        <f>IF(details!C73="","",details!C73)</f>
        <v/>
      </c>
      <c r="D73" s="114" t="str">
        <f>IF(details!D73="","",details!D73)</f>
        <v/>
      </c>
      <c r="E73" s="114" t="str">
        <f>IF(details!E73="","",details!E73)</f>
        <v/>
      </c>
      <c r="F73" s="309" t="str">
        <f>IF(details!F73="","",details!F73)</f>
        <v/>
      </c>
      <c r="G73" s="509" t="str">
        <f>IF(details!G73="","",details!G73)</f>
        <v/>
      </c>
      <c r="H73" s="188" t="str">
        <f>IF(details!CK73="","",details!CK73)</f>
        <v/>
      </c>
      <c r="I73" s="115" t="str">
        <f>IF(details!I73="","",details!I73)</f>
        <v/>
      </c>
      <c r="J73" s="115" t="str">
        <f>IF(details!J73="","",details!J73)</f>
        <v/>
      </c>
      <c r="K73" s="115" t="str">
        <f>IF(details!K73="","",details!K73)</f>
        <v/>
      </c>
      <c r="L73" s="309" t="str">
        <f>IF(details!L73="","",details!L73)</f>
        <v/>
      </c>
      <c r="M73" s="309" t="str">
        <f>IF(details!M73="","",details!M73)</f>
        <v/>
      </c>
      <c r="N73" s="309" t="str">
        <f t="shared" si="151"/>
        <v/>
      </c>
      <c r="O73" s="309" t="str">
        <f>IF(details!N73="","",details!N73)</f>
        <v/>
      </c>
      <c r="P73" s="309" t="str">
        <f>IF(details!O73="","",details!O73)</f>
        <v/>
      </c>
      <c r="Q73" s="309" t="str">
        <f t="shared" si="152"/>
        <v/>
      </c>
      <c r="R73" s="309" t="str">
        <f>IF(details!P73="","",details!P73)</f>
        <v/>
      </c>
      <c r="S73" s="309" t="str">
        <f>IF(details!Q73="","",details!Q73)</f>
        <v/>
      </c>
      <c r="T73" s="309" t="str">
        <f t="shared" si="153"/>
        <v/>
      </c>
      <c r="U73" s="116" t="str">
        <f t="shared" si="154"/>
        <v/>
      </c>
      <c r="V73" s="309" t="str">
        <f>IF(details!R73="","",details!R73)</f>
        <v/>
      </c>
      <c r="W73" s="309" t="str">
        <f>IF(details!S73="","",details!S73)</f>
        <v/>
      </c>
      <c r="X73" s="116" t="str">
        <f t="shared" si="155"/>
        <v/>
      </c>
      <c r="Y73" s="117" t="str">
        <f t="shared" si="268"/>
        <v/>
      </c>
      <c r="Z73" s="309" t="str">
        <f>IF(details!T73="","",details!T73)</f>
        <v/>
      </c>
      <c r="AA73" s="309" t="str">
        <f>IF(details!U73="","",details!U73)</f>
        <v/>
      </c>
      <c r="AB73" s="312" t="str">
        <f t="shared" si="156"/>
        <v/>
      </c>
      <c r="AC73" s="114" t="str">
        <f t="shared" si="157"/>
        <v/>
      </c>
      <c r="AD73" s="118" t="str">
        <f t="shared" si="158"/>
        <v/>
      </c>
      <c r="AE73" s="313" t="str">
        <f t="shared" si="159"/>
        <v/>
      </c>
      <c r="AF73" s="119" t="str">
        <f t="shared" si="258"/>
        <v/>
      </c>
      <c r="AG73" s="119">
        <f t="shared" si="160"/>
        <v>0</v>
      </c>
      <c r="AH73" s="309" t="str">
        <f>IF(details!V73="","",details!V73)</f>
        <v/>
      </c>
      <c r="AI73" s="309" t="str">
        <f>IF(details!W73="","",details!W73)</f>
        <v/>
      </c>
      <c r="AJ73" s="309" t="str">
        <f t="shared" si="161"/>
        <v/>
      </c>
      <c r="AK73" s="309" t="str">
        <f>IF(details!X73="","",details!X73)</f>
        <v/>
      </c>
      <c r="AL73" s="309" t="str">
        <f>IF(details!Y73="","",details!Y73)</f>
        <v/>
      </c>
      <c r="AM73" s="309" t="str">
        <f t="shared" si="162"/>
        <v/>
      </c>
      <c r="AN73" s="309" t="str">
        <f>IF(details!Z73="","",details!Z73)</f>
        <v/>
      </c>
      <c r="AO73" s="309" t="str">
        <f>IF(details!AA73="","",details!AA73)</f>
        <v/>
      </c>
      <c r="AP73" s="309" t="str">
        <f t="shared" si="163"/>
        <v/>
      </c>
      <c r="AQ73" s="116" t="str">
        <f t="shared" si="164"/>
        <v/>
      </c>
      <c r="AR73" s="309" t="str">
        <f>IF(details!AB73="","",details!AB73)</f>
        <v/>
      </c>
      <c r="AS73" s="309" t="str">
        <f>IF(details!AC73="","",details!AC73)</f>
        <v/>
      </c>
      <c r="AT73" s="116" t="str">
        <f t="shared" si="165"/>
        <v/>
      </c>
      <c r="AU73" s="117" t="str">
        <f t="shared" si="269"/>
        <v/>
      </c>
      <c r="AV73" s="309" t="str">
        <f>IF(details!AD73="","",details!AD73)</f>
        <v/>
      </c>
      <c r="AW73" s="309" t="str">
        <f>IF(details!AE73="","",details!AE73)</f>
        <v/>
      </c>
      <c r="AX73" s="312" t="str">
        <f t="shared" si="166"/>
        <v/>
      </c>
      <c r="AY73" s="114" t="str">
        <f t="shared" si="167"/>
        <v/>
      </c>
      <c r="AZ73" s="118" t="str">
        <f t="shared" si="168"/>
        <v/>
      </c>
      <c r="BA73" s="313" t="str">
        <f t="shared" si="169"/>
        <v/>
      </c>
      <c r="BB73" s="119" t="str">
        <f t="shared" si="259"/>
        <v/>
      </c>
      <c r="BC73" s="119">
        <f t="shared" si="170"/>
        <v>0</v>
      </c>
      <c r="BD73" s="101" t="str">
        <f>IF(D73="","",details!AF73)</f>
        <v/>
      </c>
      <c r="BE73" s="309" t="str">
        <f>IF(details!AG73="","",details!AG73)</f>
        <v/>
      </c>
      <c r="BF73" s="309" t="str">
        <f>IF(details!AH73="","",details!AH73)</f>
        <v/>
      </c>
      <c r="BG73" s="309" t="str">
        <f t="shared" si="171"/>
        <v/>
      </c>
      <c r="BH73" s="309" t="str">
        <f>IF(details!AI73="","",details!AI73)</f>
        <v/>
      </c>
      <c r="BI73" s="309" t="str">
        <f>IF(details!AJ73="","",details!AJ73)</f>
        <v/>
      </c>
      <c r="BJ73" s="309" t="str">
        <f t="shared" si="172"/>
        <v/>
      </c>
      <c r="BK73" s="309" t="str">
        <f>IF(details!AK73="","",details!AK73)</f>
        <v/>
      </c>
      <c r="BL73" s="309" t="str">
        <f>IF(details!AL73="","",details!AL73)</f>
        <v/>
      </c>
      <c r="BM73" s="309" t="str">
        <f t="shared" si="173"/>
        <v/>
      </c>
      <c r="BN73" s="116" t="str">
        <f t="shared" si="174"/>
        <v/>
      </c>
      <c r="BO73" s="309" t="str">
        <f>IF(details!AM73="","",details!AM73)</f>
        <v/>
      </c>
      <c r="BP73" s="309" t="str">
        <f>IF(details!AN73="","",details!AN73)</f>
        <v/>
      </c>
      <c r="BQ73" s="116" t="str">
        <f t="shared" si="175"/>
        <v/>
      </c>
      <c r="BR73" s="117" t="str">
        <f t="shared" si="270"/>
        <v/>
      </c>
      <c r="BS73" s="309" t="str">
        <f>IF(details!AO73="","",details!AO73)</f>
        <v/>
      </c>
      <c r="BT73" s="309" t="str">
        <f>IF(details!AP73="","",details!AP73)</f>
        <v/>
      </c>
      <c r="BU73" s="312" t="str">
        <f t="shared" si="176"/>
        <v/>
      </c>
      <c r="BV73" s="114" t="str">
        <f t="shared" si="177"/>
        <v/>
      </c>
      <c r="BW73" s="118" t="str">
        <f t="shared" si="178"/>
        <v/>
      </c>
      <c r="BX73" s="313" t="str">
        <f t="shared" si="179"/>
        <v/>
      </c>
      <c r="BY73" s="119" t="str">
        <f t="shared" si="260"/>
        <v/>
      </c>
      <c r="BZ73" s="119">
        <f t="shared" si="180"/>
        <v>0</v>
      </c>
      <c r="CA73" s="309" t="str">
        <f>IF(details!AQ73="","",details!AQ73)</f>
        <v/>
      </c>
      <c r="CB73" s="309" t="str">
        <f>IF(details!AR73="","",details!AR73)</f>
        <v/>
      </c>
      <c r="CC73" s="309" t="str">
        <f t="shared" si="181"/>
        <v/>
      </c>
      <c r="CD73" s="309" t="str">
        <f>IF(details!AS73="","",details!AS73)</f>
        <v/>
      </c>
      <c r="CE73" s="309" t="str">
        <f>IF(details!AT73="","",details!AT73)</f>
        <v/>
      </c>
      <c r="CF73" s="309" t="str">
        <f t="shared" si="182"/>
        <v/>
      </c>
      <c r="CG73" s="309" t="str">
        <f>IF(details!AU73="","",details!AU73)</f>
        <v/>
      </c>
      <c r="CH73" s="309" t="str">
        <f>IF(details!AV73="","",details!AV73)</f>
        <v/>
      </c>
      <c r="CI73" s="309" t="str">
        <f t="shared" si="183"/>
        <v/>
      </c>
      <c r="CJ73" s="116" t="str">
        <f t="shared" si="184"/>
        <v/>
      </c>
      <c r="CK73" s="309" t="str">
        <f>IF(details!AW73="","",details!AW73)</f>
        <v/>
      </c>
      <c r="CL73" s="309" t="str">
        <f>IF(details!AX73="","",details!AX73)</f>
        <v/>
      </c>
      <c r="CM73" s="116" t="str">
        <f t="shared" si="185"/>
        <v/>
      </c>
      <c r="CN73" s="117" t="str">
        <f t="shared" si="271"/>
        <v/>
      </c>
      <c r="CO73" s="309" t="str">
        <f>IF(details!AY73="","",details!AY73)</f>
        <v/>
      </c>
      <c r="CP73" s="309" t="str">
        <f>IF(details!AZ73="","",details!AZ73)</f>
        <v/>
      </c>
      <c r="CQ73" s="312" t="str">
        <f t="shared" si="186"/>
        <v/>
      </c>
      <c r="CR73" s="114" t="str">
        <f t="shared" si="187"/>
        <v/>
      </c>
      <c r="CS73" s="118" t="str">
        <f t="shared" si="188"/>
        <v/>
      </c>
      <c r="CT73" s="313" t="str">
        <f t="shared" si="189"/>
        <v/>
      </c>
      <c r="CU73" s="119" t="str">
        <f t="shared" si="261"/>
        <v/>
      </c>
      <c r="CV73" s="119">
        <f t="shared" si="190"/>
        <v>0</v>
      </c>
      <c r="CW73" s="309" t="str">
        <f>IF(details!BA73="","",details!BA73)</f>
        <v/>
      </c>
      <c r="CX73" s="309" t="str">
        <f>IF(details!BB73="","",details!BB73)</f>
        <v/>
      </c>
      <c r="CY73" s="309" t="str">
        <f t="shared" si="191"/>
        <v/>
      </c>
      <c r="CZ73" s="309" t="str">
        <f>IF(details!BC73="","",details!BC73)</f>
        <v/>
      </c>
      <c r="DA73" s="309" t="str">
        <f>IF(details!BD73="","",details!BD73)</f>
        <v/>
      </c>
      <c r="DB73" s="309" t="str">
        <f t="shared" si="192"/>
        <v/>
      </c>
      <c r="DC73" s="309" t="str">
        <f>IF(details!BE73="","",details!BE73)</f>
        <v/>
      </c>
      <c r="DD73" s="309" t="str">
        <f>IF(details!BF73="","",details!BF73)</f>
        <v/>
      </c>
      <c r="DE73" s="309" t="str">
        <f t="shared" si="193"/>
        <v/>
      </c>
      <c r="DF73" s="116" t="str">
        <f t="shared" si="194"/>
        <v/>
      </c>
      <c r="DG73" s="309" t="str">
        <f>IF(details!BG73="","",details!BG73)</f>
        <v/>
      </c>
      <c r="DH73" s="309" t="str">
        <f>IF(details!BH73="","",details!BH73)</f>
        <v/>
      </c>
      <c r="DI73" s="116" t="str">
        <f t="shared" si="195"/>
        <v/>
      </c>
      <c r="DJ73" s="117" t="str">
        <f t="shared" si="272"/>
        <v/>
      </c>
      <c r="DK73" s="309" t="str">
        <f>IF(details!BI73="","",details!BI73)</f>
        <v/>
      </c>
      <c r="DL73" s="309" t="str">
        <f>IF(details!BJ73="","",details!BJ73)</f>
        <v/>
      </c>
      <c r="DM73" s="312" t="str">
        <f t="shared" si="196"/>
        <v/>
      </c>
      <c r="DN73" s="114" t="str">
        <f t="shared" si="197"/>
        <v/>
      </c>
      <c r="DO73" s="118" t="str">
        <f t="shared" si="198"/>
        <v/>
      </c>
      <c r="DP73" s="313" t="str">
        <f t="shared" si="199"/>
        <v/>
      </c>
      <c r="DQ73" s="119" t="str">
        <f t="shared" si="262"/>
        <v/>
      </c>
      <c r="DR73" s="119">
        <f t="shared" si="200"/>
        <v>0</v>
      </c>
      <c r="DS73" s="309" t="str">
        <f>IF(details!BK73="","",details!BK73)</f>
        <v/>
      </c>
      <c r="DT73" s="309" t="str">
        <f>IF(details!BL73="","",details!BL73)</f>
        <v/>
      </c>
      <c r="DU73" s="309" t="str">
        <f t="shared" si="201"/>
        <v/>
      </c>
      <c r="DV73" s="309" t="str">
        <f>IF(details!BM73="","",details!BM73)</f>
        <v/>
      </c>
      <c r="DW73" s="309" t="str">
        <f>IF(details!BN73="","",details!BN73)</f>
        <v/>
      </c>
      <c r="DX73" s="309" t="str">
        <f t="shared" si="202"/>
        <v/>
      </c>
      <c r="DY73" s="309" t="str">
        <f>IF(details!BO73="","",details!BO73)</f>
        <v/>
      </c>
      <c r="DZ73" s="309" t="str">
        <f>IF(details!BP73="","",details!BP73)</f>
        <v/>
      </c>
      <c r="EA73" s="309" t="str">
        <f t="shared" si="203"/>
        <v/>
      </c>
      <c r="EB73" s="116" t="str">
        <f t="shared" si="204"/>
        <v/>
      </c>
      <c r="EC73" s="309" t="str">
        <f>IF(details!BQ73="","",details!BQ73)</f>
        <v/>
      </c>
      <c r="ED73" s="309" t="str">
        <f>IF(details!BR73="","",details!BR73)</f>
        <v/>
      </c>
      <c r="EE73" s="116" t="str">
        <f t="shared" si="205"/>
        <v/>
      </c>
      <c r="EF73" s="117" t="str">
        <f t="shared" si="273"/>
        <v/>
      </c>
      <c r="EG73" s="309" t="str">
        <f>IF(details!BS73="","",details!BS73)</f>
        <v/>
      </c>
      <c r="EH73" s="309" t="str">
        <f>IF(details!BT73="","",details!BT73)</f>
        <v/>
      </c>
      <c r="EI73" s="312" t="str">
        <f t="shared" si="206"/>
        <v/>
      </c>
      <c r="EJ73" s="114" t="str">
        <f t="shared" si="207"/>
        <v/>
      </c>
      <c r="EK73" s="118" t="str">
        <f t="shared" si="208"/>
        <v/>
      </c>
      <c r="EL73" s="313" t="str">
        <f t="shared" si="209"/>
        <v/>
      </c>
      <c r="EM73" s="119" t="str">
        <f t="shared" si="263"/>
        <v/>
      </c>
      <c r="EN73" s="119">
        <f t="shared" si="210"/>
        <v>0</v>
      </c>
      <c r="EO73" s="309" t="str">
        <f>IF(details!BU73="","",details!BU73)</f>
        <v/>
      </c>
      <c r="EP73" s="309" t="str">
        <f>IF(details!BV73="","",details!BV73)</f>
        <v/>
      </c>
      <c r="EQ73" s="309" t="str">
        <f>IF(details!BW73="","",details!BW73)</f>
        <v/>
      </c>
      <c r="ER73" s="309" t="str">
        <f>IF(details!BX73="","",details!BX73)</f>
        <v/>
      </c>
      <c r="ES73" s="309" t="str">
        <f>IF(details!BY73="","",details!BY73)</f>
        <v/>
      </c>
      <c r="ET73" s="313" t="str">
        <f t="shared" si="274"/>
        <v/>
      </c>
      <c r="EU73" s="313" t="str">
        <f t="shared" si="275"/>
        <v/>
      </c>
      <c r="EV73" s="313" t="str">
        <f t="shared" si="211"/>
        <v/>
      </c>
      <c r="EW73" s="119" t="str">
        <f t="shared" si="264"/>
        <v/>
      </c>
      <c r="EX73" s="119">
        <f t="shared" si="212"/>
        <v>0</v>
      </c>
      <c r="EY73" s="309" t="str">
        <f>IF(details!BZ73="","",details!BZ73)</f>
        <v/>
      </c>
      <c r="EZ73" s="309" t="str">
        <f>IF(details!CA73="","",details!CA73)</f>
        <v/>
      </c>
      <c r="FA73" s="309" t="str">
        <f>IF(details!CB73="","",details!CB73)</f>
        <v/>
      </c>
      <c r="FB73" s="309" t="str">
        <f>IF(details!CC73="","",details!CC73)</f>
        <v/>
      </c>
      <c r="FC73" s="309" t="str">
        <f>IF(details!CD73="","",details!CD73)</f>
        <v/>
      </c>
      <c r="FD73" s="313" t="str">
        <f t="shared" si="276"/>
        <v/>
      </c>
      <c r="FE73" s="313" t="str">
        <f t="shared" si="277"/>
        <v/>
      </c>
      <c r="FF73" s="313" t="str">
        <f t="shared" si="213"/>
        <v/>
      </c>
      <c r="FG73" s="119" t="str">
        <f t="shared" si="265"/>
        <v/>
      </c>
      <c r="FH73" s="119">
        <f t="shared" si="214"/>
        <v>0</v>
      </c>
      <c r="FI73" s="309" t="str">
        <f>IF(details!CE73="","",details!CE73)</f>
        <v/>
      </c>
      <c r="FJ73" s="309" t="str">
        <f>IF(details!CF73="","",details!CF73)</f>
        <v/>
      </c>
      <c r="FK73" s="309" t="str">
        <f>IF(details!CG73="","",details!CG73)</f>
        <v/>
      </c>
      <c r="FL73" s="309" t="str">
        <f>IF(details!CH73="","",details!CH73)</f>
        <v/>
      </c>
      <c r="FM73" s="309" t="str">
        <f>IF(details!CI73="","",details!CI73)</f>
        <v/>
      </c>
      <c r="FN73" s="313" t="str">
        <f t="shared" si="278"/>
        <v/>
      </c>
      <c r="FO73" s="313" t="str">
        <f t="shared" si="279"/>
        <v/>
      </c>
      <c r="FP73" s="313" t="str">
        <f t="shared" si="215"/>
        <v/>
      </c>
      <c r="FQ73" s="119" t="str">
        <f t="shared" si="266"/>
        <v/>
      </c>
      <c r="FR73" s="270">
        <f t="shared" si="216"/>
        <v>0</v>
      </c>
      <c r="FS73" s="277" t="str">
        <f t="shared" si="217"/>
        <v/>
      </c>
      <c r="FT73" s="306" t="str">
        <f t="shared" si="218"/>
        <v/>
      </c>
      <c r="FU73" s="306" t="str">
        <f t="shared" si="219"/>
        <v/>
      </c>
      <c r="FV73" s="306" t="str">
        <f t="shared" si="220"/>
        <v/>
      </c>
      <c r="FW73" s="306" t="str">
        <f t="shared" si="221"/>
        <v/>
      </c>
      <c r="FX73" s="306" t="str">
        <f t="shared" si="222"/>
        <v/>
      </c>
      <c r="FY73" s="306" t="str">
        <f t="shared" si="223"/>
        <v/>
      </c>
      <c r="FZ73" s="120" t="str">
        <f t="shared" si="224"/>
        <v/>
      </c>
      <c r="GA73" s="120" t="str">
        <f t="shared" si="225"/>
        <v/>
      </c>
      <c r="GB73" s="306" t="str">
        <f t="shared" si="280"/>
        <v/>
      </c>
      <c r="GC73" s="306" t="str">
        <f t="shared" si="226"/>
        <v/>
      </c>
      <c r="GD73" s="306" t="str">
        <f t="shared" si="227"/>
        <v/>
      </c>
      <c r="GE73" s="306" t="str">
        <f t="shared" si="228"/>
        <v/>
      </c>
      <c r="GF73" s="306" t="str">
        <f t="shared" si="229"/>
        <v/>
      </c>
      <c r="GG73" s="306" t="str">
        <f t="shared" si="230"/>
        <v/>
      </c>
      <c r="GH73" s="306" t="str">
        <f t="shared" si="231"/>
        <v/>
      </c>
      <c r="GI73" s="306" t="str">
        <f t="shared" si="232"/>
        <v/>
      </c>
      <c r="GJ73" s="306" t="str">
        <f t="shared" si="233"/>
        <v/>
      </c>
      <c r="GK73" s="306" t="str">
        <f t="shared" si="234"/>
        <v/>
      </c>
      <c r="GL73" s="306" t="str">
        <f t="shared" si="235"/>
        <v/>
      </c>
      <c r="GM73" s="306" t="str">
        <f t="shared" si="236"/>
        <v/>
      </c>
      <c r="GN73" s="306" t="str">
        <f t="shared" si="237"/>
        <v/>
      </c>
      <c r="GO73" s="306" t="str">
        <f t="shared" si="238"/>
        <v/>
      </c>
      <c r="GP73" s="306" t="str">
        <f t="shared" si="239"/>
        <v/>
      </c>
      <c r="GQ73" s="306" t="str">
        <f t="shared" si="240"/>
        <v/>
      </c>
      <c r="GR73" s="306" t="str">
        <f t="shared" si="241"/>
        <v/>
      </c>
      <c r="GS73" s="121" t="str">
        <f t="shared" si="242"/>
        <v/>
      </c>
      <c r="GT73" s="121" t="str">
        <f t="shared" si="243"/>
        <v/>
      </c>
      <c r="GU73" s="121" t="str">
        <f t="shared" si="244"/>
        <v/>
      </c>
      <c r="GV73" s="121" t="str">
        <f t="shared" si="245"/>
        <v/>
      </c>
      <c r="GW73" s="121" t="str">
        <f t="shared" si="246"/>
        <v/>
      </c>
      <c r="GX73" s="121" t="str">
        <f t="shared" si="247"/>
        <v/>
      </c>
      <c r="GY73" s="269">
        <f t="shared" si="248"/>
        <v>0</v>
      </c>
      <c r="GZ73" s="269">
        <f t="shared" si="249"/>
        <v>0</v>
      </c>
      <c r="HA73" s="269">
        <f t="shared" si="250"/>
        <v>32</v>
      </c>
      <c r="HB73" s="269">
        <f t="shared" si="251"/>
        <v>0</v>
      </c>
      <c r="HC73" s="310" t="str">
        <f t="shared" si="267"/>
        <v/>
      </c>
      <c r="HD73" s="278" t="str">
        <f t="shared" si="252"/>
        <v/>
      </c>
      <c r="HE73" s="278" t="str">
        <f t="shared" si="253"/>
        <v/>
      </c>
      <c r="HF73" s="279" t="str">
        <f t="shared" si="254"/>
        <v/>
      </c>
      <c r="HG73" s="297" t="str">
        <f t="shared" si="255"/>
        <v/>
      </c>
      <c r="HH73" s="298" t="str">
        <f t="shared" si="281"/>
        <v/>
      </c>
      <c r="HI73" s="114" t="str">
        <f t="shared" si="282"/>
        <v/>
      </c>
      <c r="HJ73" s="274" t="str">
        <f>details!EH73</f>
        <v/>
      </c>
      <c r="HK73" s="195" t="str">
        <f>details!EI73</f>
        <v/>
      </c>
      <c r="HL73" s="304" t="str">
        <f t="shared" si="256"/>
        <v/>
      </c>
      <c r="HM73" s="201" t="str">
        <f>IF(details!CJ73="","",details!CJ73)</f>
        <v/>
      </c>
    </row>
    <row r="74" spans="1:221" s="20" customFormat="1" ht="14.1" customHeight="1">
      <c r="A74" s="199">
        <f>IF(details!A74="","",details!A74)</f>
        <v>68</v>
      </c>
      <c r="B74" s="309" t="str">
        <f>IF(details!B74="","",details!B74)</f>
        <v/>
      </c>
      <c r="C74" s="309" t="str">
        <f>IF(details!C74="","",details!C74)</f>
        <v/>
      </c>
      <c r="D74" s="114" t="str">
        <f>IF(details!D74="","",details!D74)</f>
        <v/>
      </c>
      <c r="E74" s="114" t="str">
        <f>IF(details!E74="","",details!E74)</f>
        <v/>
      </c>
      <c r="F74" s="309" t="str">
        <f>IF(details!F74="","",details!F74)</f>
        <v/>
      </c>
      <c r="G74" s="509" t="str">
        <f>IF(details!G74="","",details!G74)</f>
        <v/>
      </c>
      <c r="H74" s="188" t="str">
        <f>IF(details!CK74="","",details!CK74)</f>
        <v/>
      </c>
      <c r="I74" s="115" t="str">
        <f>IF(details!I74="","",details!I74)</f>
        <v/>
      </c>
      <c r="J74" s="115" t="str">
        <f>IF(details!J74="","",details!J74)</f>
        <v/>
      </c>
      <c r="K74" s="115" t="str">
        <f>IF(details!K74="","",details!K74)</f>
        <v/>
      </c>
      <c r="L74" s="309" t="str">
        <f>IF(details!L74="","",details!L74)</f>
        <v/>
      </c>
      <c r="M74" s="309" t="str">
        <f>IF(details!M74="","",details!M74)</f>
        <v/>
      </c>
      <c r="N74" s="309" t="str">
        <f t="shared" si="151"/>
        <v/>
      </c>
      <c r="O74" s="309" t="str">
        <f>IF(details!N74="","",details!N74)</f>
        <v/>
      </c>
      <c r="P74" s="309" t="str">
        <f>IF(details!O74="","",details!O74)</f>
        <v/>
      </c>
      <c r="Q74" s="309" t="str">
        <f t="shared" si="152"/>
        <v/>
      </c>
      <c r="R74" s="309" t="str">
        <f>IF(details!P74="","",details!P74)</f>
        <v/>
      </c>
      <c r="S74" s="309" t="str">
        <f>IF(details!Q74="","",details!Q74)</f>
        <v/>
      </c>
      <c r="T74" s="309" t="str">
        <f t="shared" si="153"/>
        <v/>
      </c>
      <c r="U74" s="116" t="str">
        <f t="shared" si="154"/>
        <v/>
      </c>
      <c r="V74" s="309" t="str">
        <f>IF(details!R74="","",details!R74)</f>
        <v/>
      </c>
      <c r="W74" s="309" t="str">
        <f>IF(details!S74="","",details!S74)</f>
        <v/>
      </c>
      <c r="X74" s="116" t="str">
        <f t="shared" si="155"/>
        <v/>
      </c>
      <c r="Y74" s="117" t="str">
        <f t="shared" si="268"/>
        <v/>
      </c>
      <c r="Z74" s="309" t="str">
        <f>IF(details!T74="","",details!T74)</f>
        <v/>
      </c>
      <c r="AA74" s="309" t="str">
        <f>IF(details!U74="","",details!U74)</f>
        <v/>
      </c>
      <c r="AB74" s="312" t="str">
        <f t="shared" si="156"/>
        <v/>
      </c>
      <c r="AC74" s="114" t="str">
        <f t="shared" si="157"/>
        <v/>
      </c>
      <c r="AD74" s="118" t="str">
        <f t="shared" si="158"/>
        <v/>
      </c>
      <c r="AE74" s="313" t="str">
        <f t="shared" si="159"/>
        <v/>
      </c>
      <c r="AF74" s="119" t="str">
        <f t="shared" si="258"/>
        <v/>
      </c>
      <c r="AG74" s="119">
        <f t="shared" si="160"/>
        <v>0</v>
      </c>
      <c r="AH74" s="309" t="str">
        <f>IF(details!V74="","",details!V74)</f>
        <v/>
      </c>
      <c r="AI74" s="309" t="str">
        <f>IF(details!W74="","",details!W74)</f>
        <v/>
      </c>
      <c r="AJ74" s="309" t="str">
        <f t="shared" si="161"/>
        <v/>
      </c>
      <c r="AK74" s="309" t="str">
        <f>IF(details!X74="","",details!X74)</f>
        <v/>
      </c>
      <c r="AL74" s="309" t="str">
        <f>IF(details!Y74="","",details!Y74)</f>
        <v/>
      </c>
      <c r="AM74" s="309" t="str">
        <f t="shared" si="162"/>
        <v/>
      </c>
      <c r="AN74" s="309" t="str">
        <f>IF(details!Z74="","",details!Z74)</f>
        <v/>
      </c>
      <c r="AO74" s="309" t="str">
        <f>IF(details!AA74="","",details!AA74)</f>
        <v/>
      </c>
      <c r="AP74" s="309" t="str">
        <f t="shared" si="163"/>
        <v/>
      </c>
      <c r="AQ74" s="116" t="str">
        <f t="shared" si="164"/>
        <v/>
      </c>
      <c r="AR74" s="309" t="str">
        <f>IF(details!AB74="","",details!AB74)</f>
        <v/>
      </c>
      <c r="AS74" s="309" t="str">
        <f>IF(details!AC74="","",details!AC74)</f>
        <v/>
      </c>
      <c r="AT74" s="116" t="str">
        <f t="shared" si="165"/>
        <v/>
      </c>
      <c r="AU74" s="117" t="str">
        <f t="shared" si="269"/>
        <v/>
      </c>
      <c r="AV74" s="309" t="str">
        <f>IF(details!AD74="","",details!AD74)</f>
        <v/>
      </c>
      <c r="AW74" s="309" t="str">
        <f>IF(details!AE74="","",details!AE74)</f>
        <v/>
      </c>
      <c r="AX74" s="312" t="str">
        <f t="shared" si="166"/>
        <v/>
      </c>
      <c r="AY74" s="114" t="str">
        <f t="shared" si="167"/>
        <v/>
      </c>
      <c r="AZ74" s="118" t="str">
        <f t="shared" si="168"/>
        <v/>
      </c>
      <c r="BA74" s="313" t="str">
        <f t="shared" si="169"/>
        <v/>
      </c>
      <c r="BB74" s="119" t="str">
        <f t="shared" si="259"/>
        <v/>
      </c>
      <c r="BC74" s="119">
        <f t="shared" si="170"/>
        <v>0</v>
      </c>
      <c r="BD74" s="101" t="str">
        <f>IF(D74="","",details!AF74)</f>
        <v/>
      </c>
      <c r="BE74" s="309" t="str">
        <f>IF(details!AG74="","",details!AG74)</f>
        <v/>
      </c>
      <c r="BF74" s="309" t="str">
        <f>IF(details!AH74="","",details!AH74)</f>
        <v/>
      </c>
      <c r="BG74" s="309" t="str">
        <f t="shared" si="171"/>
        <v/>
      </c>
      <c r="BH74" s="309" t="str">
        <f>IF(details!AI74="","",details!AI74)</f>
        <v/>
      </c>
      <c r="BI74" s="309" t="str">
        <f>IF(details!AJ74="","",details!AJ74)</f>
        <v/>
      </c>
      <c r="BJ74" s="309" t="str">
        <f t="shared" si="172"/>
        <v/>
      </c>
      <c r="BK74" s="309" t="str">
        <f>IF(details!AK74="","",details!AK74)</f>
        <v/>
      </c>
      <c r="BL74" s="309" t="str">
        <f>IF(details!AL74="","",details!AL74)</f>
        <v/>
      </c>
      <c r="BM74" s="309" t="str">
        <f t="shared" si="173"/>
        <v/>
      </c>
      <c r="BN74" s="116" t="str">
        <f t="shared" si="174"/>
        <v/>
      </c>
      <c r="BO74" s="309" t="str">
        <f>IF(details!AM74="","",details!AM74)</f>
        <v/>
      </c>
      <c r="BP74" s="309" t="str">
        <f>IF(details!AN74="","",details!AN74)</f>
        <v/>
      </c>
      <c r="BQ74" s="116" t="str">
        <f t="shared" si="175"/>
        <v/>
      </c>
      <c r="BR74" s="117" t="str">
        <f t="shared" si="270"/>
        <v/>
      </c>
      <c r="BS74" s="309" t="str">
        <f>IF(details!AO74="","",details!AO74)</f>
        <v/>
      </c>
      <c r="BT74" s="309" t="str">
        <f>IF(details!AP74="","",details!AP74)</f>
        <v/>
      </c>
      <c r="BU74" s="312" t="str">
        <f t="shared" si="176"/>
        <v/>
      </c>
      <c r="BV74" s="114" t="str">
        <f t="shared" si="177"/>
        <v/>
      </c>
      <c r="BW74" s="118" t="str">
        <f t="shared" si="178"/>
        <v/>
      </c>
      <c r="BX74" s="313" t="str">
        <f t="shared" si="179"/>
        <v/>
      </c>
      <c r="BY74" s="119" t="str">
        <f t="shared" si="260"/>
        <v/>
      </c>
      <c r="BZ74" s="119">
        <f t="shared" si="180"/>
        <v>0</v>
      </c>
      <c r="CA74" s="309" t="str">
        <f>IF(details!AQ74="","",details!AQ74)</f>
        <v/>
      </c>
      <c r="CB74" s="309" t="str">
        <f>IF(details!AR74="","",details!AR74)</f>
        <v/>
      </c>
      <c r="CC74" s="309" t="str">
        <f t="shared" si="181"/>
        <v/>
      </c>
      <c r="CD74" s="309" t="str">
        <f>IF(details!AS74="","",details!AS74)</f>
        <v/>
      </c>
      <c r="CE74" s="309" t="str">
        <f>IF(details!AT74="","",details!AT74)</f>
        <v/>
      </c>
      <c r="CF74" s="309" t="str">
        <f t="shared" si="182"/>
        <v/>
      </c>
      <c r="CG74" s="309" t="str">
        <f>IF(details!AU74="","",details!AU74)</f>
        <v/>
      </c>
      <c r="CH74" s="309" t="str">
        <f>IF(details!AV74="","",details!AV74)</f>
        <v/>
      </c>
      <c r="CI74" s="309" t="str">
        <f t="shared" si="183"/>
        <v/>
      </c>
      <c r="CJ74" s="116" t="str">
        <f t="shared" si="184"/>
        <v/>
      </c>
      <c r="CK74" s="309" t="str">
        <f>IF(details!AW74="","",details!AW74)</f>
        <v/>
      </c>
      <c r="CL74" s="309" t="str">
        <f>IF(details!AX74="","",details!AX74)</f>
        <v/>
      </c>
      <c r="CM74" s="116" t="str">
        <f t="shared" si="185"/>
        <v/>
      </c>
      <c r="CN74" s="117" t="str">
        <f t="shared" si="271"/>
        <v/>
      </c>
      <c r="CO74" s="309" t="str">
        <f>IF(details!AY74="","",details!AY74)</f>
        <v/>
      </c>
      <c r="CP74" s="309" t="str">
        <f>IF(details!AZ74="","",details!AZ74)</f>
        <v/>
      </c>
      <c r="CQ74" s="312" t="str">
        <f t="shared" si="186"/>
        <v/>
      </c>
      <c r="CR74" s="114" t="str">
        <f t="shared" si="187"/>
        <v/>
      </c>
      <c r="CS74" s="118" t="str">
        <f t="shared" si="188"/>
        <v/>
      </c>
      <c r="CT74" s="313" t="str">
        <f t="shared" si="189"/>
        <v/>
      </c>
      <c r="CU74" s="119" t="str">
        <f t="shared" si="261"/>
        <v/>
      </c>
      <c r="CV74" s="119">
        <f t="shared" si="190"/>
        <v>0</v>
      </c>
      <c r="CW74" s="309" t="str">
        <f>IF(details!BA74="","",details!BA74)</f>
        <v/>
      </c>
      <c r="CX74" s="309" t="str">
        <f>IF(details!BB74="","",details!BB74)</f>
        <v/>
      </c>
      <c r="CY74" s="309" t="str">
        <f t="shared" si="191"/>
        <v/>
      </c>
      <c r="CZ74" s="309" t="str">
        <f>IF(details!BC74="","",details!BC74)</f>
        <v/>
      </c>
      <c r="DA74" s="309" t="str">
        <f>IF(details!BD74="","",details!BD74)</f>
        <v/>
      </c>
      <c r="DB74" s="309" t="str">
        <f t="shared" si="192"/>
        <v/>
      </c>
      <c r="DC74" s="309" t="str">
        <f>IF(details!BE74="","",details!BE74)</f>
        <v/>
      </c>
      <c r="DD74" s="309" t="str">
        <f>IF(details!BF74="","",details!BF74)</f>
        <v/>
      </c>
      <c r="DE74" s="309" t="str">
        <f t="shared" si="193"/>
        <v/>
      </c>
      <c r="DF74" s="116" t="str">
        <f t="shared" si="194"/>
        <v/>
      </c>
      <c r="DG74" s="309" t="str">
        <f>IF(details!BG74="","",details!BG74)</f>
        <v/>
      </c>
      <c r="DH74" s="309" t="str">
        <f>IF(details!BH74="","",details!BH74)</f>
        <v/>
      </c>
      <c r="DI74" s="116" t="str">
        <f t="shared" si="195"/>
        <v/>
      </c>
      <c r="DJ74" s="117" t="str">
        <f t="shared" si="272"/>
        <v/>
      </c>
      <c r="DK74" s="309" t="str">
        <f>IF(details!BI74="","",details!BI74)</f>
        <v/>
      </c>
      <c r="DL74" s="309" t="str">
        <f>IF(details!BJ74="","",details!BJ74)</f>
        <v/>
      </c>
      <c r="DM74" s="312" t="str">
        <f t="shared" si="196"/>
        <v/>
      </c>
      <c r="DN74" s="114" t="str">
        <f t="shared" si="197"/>
        <v/>
      </c>
      <c r="DO74" s="118" t="str">
        <f t="shared" si="198"/>
        <v/>
      </c>
      <c r="DP74" s="313" t="str">
        <f t="shared" si="199"/>
        <v/>
      </c>
      <c r="DQ74" s="119" t="str">
        <f t="shared" si="262"/>
        <v/>
      </c>
      <c r="DR74" s="119">
        <f t="shared" si="200"/>
        <v>0</v>
      </c>
      <c r="DS74" s="309" t="str">
        <f>IF(details!BK74="","",details!BK74)</f>
        <v/>
      </c>
      <c r="DT74" s="309" t="str">
        <f>IF(details!BL74="","",details!BL74)</f>
        <v/>
      </c>
      <c r="DU74" s="309" t="str">
        <f t="shared" si="201"/>
        <v/>
      </c>
      <c r="DV74" s="309" t="str">
        <f>IF(details!BM74="","",details!BM74)</f>
        <v/>
      </c>
      <c r="DW74" s="309" t="str">
        <f>IF(details!BN74="","",details!BN74)</f>
        <v/>
      </c>
      <c r="DX74" s="309" t="str">
        <f t="shared" si="202"/>
        <v/>
      </c>
      <c r="DY74" s="309" t="str">
        <f>IF(details!BO74="","",details!BO74)</f>
        <v/>
      </c>
      <c r="DZ74" s="309" t="str">
        <f>IF(details!BP74="","",details!BP74)</f>
        <v/>
      </c>
      <c r="EA74" s="309" t="str">
        <f t="shared" si="203"/>
        <v/>
      </c>
      <c r="EB74" s="116" t="str">
        <f t="shared" si="204"/>
        <v/>
      </c>
      <c r="EC74" s="309" t="str">
        <f>IF(details!BQ74="","",details!BQ74)</f>
        <v/>
      </c>
      <c r="ED74" s="309" t="str">
        <f>IF(details!BR74="","",details!BR74)</f>
        <v/>
      </c>
      <c r="EE74" s="116" t="str">
        <f t="shared" si="205"/>
        <v/>
      </c>
      <c r="EF74" s="117" t="str">
        <f t="shared" si="273"/>
        <v/>
      </c>
      <c r="EG74" s="309" t="str">
        <f>IF(details!BS74="","",details!BS74)</f>
        <v/>
      </c>
      <c r="EH74" s="309" t="str">
        <f>IF(details!BT74="","",details!BT74)</f>
        <v/>
      </c>
      <c r="EI74" s="312" t="str">
        <f t="shared" si="206"/>
        <v/>
      </c>
      <c r="EJ74" s="114" t="str">
        <f t="shared" si="207"/>
        <v/>
      </c>
      <c r="EK74" s="118" t="str">
        <f t="shared" si="208"/>
        <v/>
      </c>
      <c r="EL74" s="313" t="str">
        <f t="shared" si="209"/>
        <v/>
      </c>
      <c r="EM74" s="119" t="str">
        <f t="shared" si="263"/>
        <v/>
      </c>
      <c r="EN74" s="119">
        <f t="shared" si="210"/>
        <v>0</v>
      </c>
      <c r="EO74" s="309" t="str">
        <f>IF(details!BU74="","",details!BU74)</f>
        <v/>
      </c>
      <c r="EP74" s="309" t="str">
        <f>IF(details!BV74="","",details!BV74)</f>
        <v/>
      </c>
      <c r="EQ74" s="309" t="str">
        <f>IF(details!BW74="","",details!BW74)</f>
        <v/>
      </c>
      <c r="ER74" s="309" t="str">
        <f>IF(details!BX74="","",details!BX74)</f>
        <v/>
      </c>
      <c r="ES74" s="309" t="str">
        <f>IF(details!BY74="","",details!BY74)</f>
        <v/>
      </c>
      <c r="ET74" s="313" t="str">
        <f t="shared" si="274"/>
        <v/>
      </c>
      <c r="EU74" s="313" t="str">
        <f t="shared" si="275"/>
        <v/>
      </c>
      <c r="EV74" s="313" t="str">
        <f t="shared" si="211"/>
        <v/>
      </c>
      <c r="EW74" s="119" t="str">
        <f t="shared" si="264"/>
        <v/>
      </c>
      <c r="EX74" s="119">
        <f t="shared" si="212"/>
        <v>0</v>
      </c>
      <c r="EY74" s="309" t="str">
        <f>IF(details!BZ74="","",details!BZ74)</f>
        <v/>
      </c>
      <c r="EZ74" s="309" t="str">
        <f>IF(details!CA74="","",details!CA74)</f>
        <v/>
      </c>
      <c r="FA74" s="309" t="str">
        <f>IF(details!CB74="","",details!CB74)</f>
        <v/>
      </c>
      <c r="FB74" s="309" t="str">
        <f>IF(details!CC74="","",details!CC74)</f>
        <v/>
      </c>
      <c r="FC74" s="309" t="str">
        <f>IF(details!CD74="","",details!CD74)</f>
        <v/>
      </c>
      <c r="FD74" s="313" t="str">
        <f t="shared" si="276"/>
        <v/>
      </c>
      <c r="FE74" s="313" t="str">
        <f t="shared" si="277"/>
        <v/>
      </c>
      <c r="FF74" s="313" t="str">
        <f t="shared" si="213"/>
        <v/>
      </c>
      <c r="FG74" s="119" t="str">
        <f t="shared" si="265"/>
        <v/>
      </c>
      <c r="FH74" s="119">
        <f t="shared" si="214"/>
        <v>0</v>
      </c>
      <c r="FI74" s="309" t="str">
        <f>IF(details!CE74="","",details!CE74)</f>
        <v/>
      </c>
      <c r="FJ74" s="309" t="str">
        <f>IF(details!CF74="","",details!CF74)</f>
        <v/>
      </c>
      <c r="FK74" s="309" t="str">
        <f>IF(details!CG74="","",details!CG74)</f>
        <v/>
      </c>
      <c r="FL74" s="309" t="str">
        <f>IF(details!CH74="","",details!CH74)</f>
        <v/>
      </c>
      <c r="FM74" s="309" t="str">
        <f>IF(details!CI74="","",details!CI74)</f>
        <v/>
      </c>
      <c r="FN74" s="313" t="str">
        <f t="shared" si="278"/>
        <v/>
      </c>
      <c r="FO74" s="313" t="str">
        <f t="shared" si="279"/>
        <v/>
      </c>
      <c r="FP74" s="313" t="str">
        <f t="shared" si="215"/>
        <v/>
      </c>
      <c r="FQ74" s="119" t="str">
        <f t="shared" si="266"/>
        <v/>
      </c>
      <c r="FR74" s="270">
        <f t="shared" si="216"/>
        <v>0</v>
      </c>
      <c r="FS74" s="277" t="str">
        <f t="shared" si="217"/>
        <v/>
      </c>
      <c r="FT74" s="306" t="str">
        <f t="shared" si="218"/>
        <v/>
      </c>
      <c r="FU74" s="306" t="str">
        <f t="shared" si="219"/>
        <v/>
      </c>
      <c r="FV74" s="306" t="str">
        <f t="shared" si="220"/>
        <v/>
      </c>
      <c r="FW74" s="306" t="str">
        <f t="shared" si="221"/>
        <v/>
      </c>
      <c r="FX74" s="306" t="str">
        <f t="shared" si="222"/>
        <v/>
      </c>
      <c r="FY74" s="306" t="str">
        <f t="shared" si="223"/>
        <v/>
      </c>
      <c r="FZ74" s="120" t="str">
        <f t="shared" si="224"/>
        <v/>
      </c>
      <c r="GA74" s="120" t="str">
        <f t="shared" si="225"/>
        <v/>
      </c>
      <c r="GB74" s="306" t="str">
        <f t="shared" si="280"/>
        <v/>
      </c>
      <c r="GC74" s="306" t="str">
        <f t="shared" si="226"/>
        <v/>
      </c>
      <c r="GD74" s="306" t="str">
        <f t="shared" si="227"/>
        <v/>
      </c>
      <c r="GE74" s="306" t="str">
        <f t="shared" si="228"/>
        <v/>
      </c>
      <c r="GF74" s="306" t="str">
        <f t="shared" si="229"/>
        <v/>
      </c>
      <c r="GG74" s="306" t="str">
        <f t="shared" si="230"/>
        <v/>
      </c>
      <c r="GH74" s="306" t="str">
        <f t="shared" si="231"/>
        <v/>
      </c>
      <c r="GI74" s="306" t="str">
        <f t="shared" si="232"/>
        <v/>
      </c>
      <c r="GJ74" s="306" t="str">
        <f t="shared" si="233"/>
        <v/>
      </c>
      <c r="GK74" s="306" t="str">
        <f t="shared" si="234"/>
        <v/>
      </c>
      <c r="GL74" s="306" t="str">
        <f t="shared" si="235"/>
        <v/>
      </c>
      <c r="GM74" s="306" t="str">
        <f t="shared" si="236"/>
        <v/>
      </c>
      <c r="GN74" s="306" t="str">
        <f t="shared" si="237"/>
        <v/>
      </c>
      <c r="GO74" s="306" t="str">
        <f t="shared" si="238"/>
        <v/>
      </c>
      <c r="GP74" s="306" t="str">
        <f t="shared" si="239"/>
        <v/>
      </c>
      <c r="GQ74" s="306" t="str">
        <f t="shared" si="240"/>
        <v/>
      </c>
      <c r="GR74" s="306" t="str">
        <f t="shared" si="241"/>
        <v/>
      </c>
      <c r="GS74" s="121" t="str">
        <f t="shared" si="242"/>
        <v/>
      </c>
      <c r="GT74" s="121" t="str">
        <f t="shared" si="243"/>
        <v/>
      </c>
      <c r="GU74" s="121" t="str">
        <f t="shared" si="244"/>
        <v/>
      </c>
      <c r="GV74" s="121" t="str">
        <f t="shared" si="245"/>
        <v/>
      </c>
      <c r="GW74" s="121" t="str">
        <f t="shared" si="246"/>
        <v/>
      </c>
      <c r="GX74" s="121" t="str">
        <f t="shared" si="247"/>
        <v/>
      </c>
      <c r="GY74" s="269">
        <f t="shared" si="248"/>
        <v>0</v>
      </c>
      <c r="GZ74" s="269">
        <f t="shared" si="249"/>
        <v>0</v>
      </c>
      <c r="HA74" s="269">
        <f t="shared" si="250"/>
        <v>32</v>
      </c>
      <c r="HB74" s="269">
        <f t="shared" si="251"/>
        <v>0</v>
      </c>
      <c r="HC74" s="310" t="str">
        <f t="shared" si="267"/>
        <v/>
      </c>
      <c r="HD74" s="278" t="str">
        <f t="shared" si="252"/>
        <v/>
      </c>
      <c r="HE74" s="278" t="str">
        <f t="shared" si="253"/>
        <v/>
      </c>
      <c r="HF74" s="279" t="str">
        <f t="shared" si="254"/>
        <v/>
      </c>
      <c r="HG74" s="297" t="str">
        <f t="shared" si="255"/>
        <v/>
      </c>
      <c r="HH74" s="298" t="str">
        <f t="shared" si="281"/>
        <v/>
      </c>
      <c r="HI74" s="114" t="str">
        <f t="shared" si="282"/>
        <v/>
      </c>
      <c r="HJ74" s="274" t="str">
        <f>details!EH74</f>
        <v/>
      </c>
      <c r="HK74" s="195" t="str">
        <f>details!EI74</f>
        <v/>
      </c>
      <c r="HL74" s="304" t="str">
        <f t="shared" si="256"/>
        <v/>
      </c>
      <c r="HM74" s="201" t="str">
        <f>IF(details!CJ74="","",details!CJ74)</f>
        <v/>
      </c>
    </row>
    <row r="75" spans="1:221" s="20" customFormat="1" ht="14.1" customHeight="1">
      <c r="A75" s="199">
        <f>IF(details!A75="","",details!A75)</f>
        <v>69</v>
      </c>
      <c r="B75" s="309" t="str">
        <f>IF(details!B75="","",details!B75)</f>
        <v/>
      </c>
      <c r="C75" s="309" t="str">
        <f>IF(details!C75="","",details!C75)</f>
        <v/>
      </c>
      <c r="D75" s="114" t="str">
        <f>IF(details!D75="","",details!D75)</f>
        <v/>
      </c>
      <c r="E75" s="114" t="str">
        <f>IF(details!E75="","",details!E75)</f>
        <v/>
      </c>
      <c r="F75" s="309" t="str">
        <f>IF(details!F75="","",details!F75)</f>
        <v/>
      </c>
      <c r="G75" s="509" t="str">
        <f>IF(details!G75="","",details!G75)</f>
        <v/>
      </c>
      <c r="H75" s="188" t="str">
        <f>IF(details!CK75="","",details!CK75)</f>
        <v/>
      </c>
      <c r="I75" s="115" t="str">
        <f>IF(details!I75="","",details!I75)</f>
        <v/>
      </c>
      <c r="J75" s="115" t="str">
        <f>IF(details!J75="","",details!J75)</f>
        <v/>
      </c>
      <c r="K75" s="115" t="str">
        <f>IF(details!K75="","",details!K75)</f>
        <v/>
      </c>
      <c r="L75" s="309" t="str">
        <f>IF(details!L75="","",details!L75)</f>
        <v/>
      </c>
      <c r="M75" s="309" t="str">
        <f>IF(details!M75="","",details!M75)</f>
        <v/>
      </c>
      <c r="N75" s="309" t="str">
        <f t="shared" si="151"/>
        <v/>
      </c>
      <c r="O75" s="309" t="str">
        <f>IF(details!N75="","",details!N75)</f>
        <v/>
      </c>
      <c r="P75" s="309" t="str">
        <f>IF(details!O75="","",details!O75)</f>
        <v/>
      </c>
      <c r="Q75" s="309" t="str">
        <f t="shared" si="152"/>
        <v/>
      </c>
      <c r="R75" s="309" t="str">
        <f>IF(details!P75="","",details!P75)</f>
        <v/>
      </c>
      <c r="S75" s="309" t="str">
        <f>IF(details!Q75="","",details!Q75)</f>
        <v/>
      </c>
      <c r="T75" s="309" t="str">
        <f t="shared" si="153"/>
        <v/>
      </c>
      <c r="U75" s="116" t="str">
        <f t="shared" si="154"/>
        <v/>
      </c>
      <c r="V75" s="309" t="str">
        <f>IF(details!R75="","",details!R75)</f>
        <v/>
      </c>
      <c r="W75" s="309" t="str">
        <f>IF(details!S75="","",details!S75)</f>
        <v/>
      </c>
      <c r="X75" s="116" t="str">
        <f t="shared" si="155"/>
        <v/>
      </c>
      <c r="Y75" s="117" t="str">
        <f t="shared" si="268"/>
        <v/>
      </c>
      <c r="Z75" s="309" t="str">
        <f>IF(details!T75="","",details!T75)</f>
        <v/>
      </c>
      <c r="AA75" s="309" t="str">
        <f>IF(details!U75="","",details!U75)</f>
        <v/>
      </c>
      <c r="AB75" s="312" t="str">
        <f t="shared" si="156"/>
        <v/>
      </c>
      <c r="AC75" s="114" t="str">
        <f t="shared" si="157"/>
        <v/>
      </c>
      <c r="AD75" s="118" t="str">
        <f t="shared" si="158"/>
        <v/>
      </c>
      <c r="AE75" s="313" t="str">
        <f t="shared" si="159"/>
        <v/>
      </c>
      <c r="AF75" s="119" t="str">
        <f t="shared" si="258"/>
        <v/>
      </c>
      <c r="AG75" s="119">
        <f t="shared" si="160"/>
        <v>0</v>
      </c>
      <c r="AH75" s="309" t="str">
        <f>IF(details!V75="","",details!V75)</f>
        <v/>
      </c>
      <c r="AI75" s="309" t="str">
        <f>IF(details!W75="","",details!W75)</f>
        <v/>
      </c>
      <c r="AJ75" s="309" t="str">
        <f t="shared" si="161"/>
        <v/>
      </c>
      <c r="AK75" s="309" t="str">
        <f>IF(details!X75="","",details!X75)</f>
        <v/>
      </c>
      <c r="AL75" s="309" t="str">
        <f>IF(details!Y75="","",details!Y75)</f>
        <v/>
      </c>
      <c r="AM75" s="309" t="str">
        <f t="shared" si="162"/>
        <v/>
      </c>
      <c r="AN75" s="309" t="str">
        <f>IF(details!Z75="","",details!Z75)</f>
        <v/>
      </c>
      <c r="AO75" s="309" t="str">
        <f>IF(details!AA75="","",details!AA75)</f>
        <v/>
      </c>
      <c r="AP75" s="309" t="str">
        <f t="shared" si="163"/>
        <v/>
      </c>
      <c r="AQ75" s="116" t="str">
        <f t="shared" si="164"/>
        <v/>
      </c>
      <c r="AR75" s="309" t="str">
        <f>IF(details!AB75="","",details!AB75)</f>
        <v/>
      </c>
      <c r="AS75" s="309" t="str">
        <f>IF(details!AC75="","",details!AC75)</f>
        <v/>
      </c>
      <c r="AT75" s="116" t="str">
        <f t="shared" si="165"/>
        <v/>
      </c>
      <c r="AU75" s="117" t="str">
        <f t="shared" si="269"/>
        <v/>
      </c>
      <c r="AV75" s="309" t="str">
        <f>IF(details!AD75="","",details!AD75)</f>
        <v/>
      </c>
      <c r="AW75" s="309" t="str">
        <f>IF(details!AE75="","",details!AE75)</f>
        <v/>
      </c>
      <c r="AX75" s="312" t="str">
        <f t="shared" si="166"/>
        <v/>
      </c>
      <c r="AY75" s="114" t="str">
        <f t="shared" si="167"/>
        <v/>
      </c>
      <c r="AZ75" s="118" t="str">
        <f t="shared" si="168"/>
        <v/>
      </c>
      <c r="BA75" s="313" t="str">
        <f t="shared" si="169"/>
        <v/>
      </c>
      <c r="BB75" s="119" t="str">
        <f t="shared" si="259"/>
        <v/>
      </c>
      <c r="BC75" s="119">
        <f t="shared" si="170"/>
        <v>0</v>
      </c>
      <c r="BD75" s="101" t="str">
        <f>IF(D75="","",details!AF75)</f>
        <v/>
      </c>
      <c r="BE75" s="309" t="str">
        <f>IF(details!AG75="","",details!AG75)</f>
        <v/>
      </c>
      <c r="BF75" s="309" t="str">
        <f>IF(details!AH75="","",details!AH75)</f>
        <v/>
      </c>
      <c r="BG75" s="309" t="str">
        <f t="shared" si="171"/>
        <v/>
      </c>
      <c r="BH75" s="309" t="str">
        <f>IF(details!AI75="","",details!AI75)</f>
        <v/>
      </c>
      <c r="BI75" s="309" t="str">
        <f>IF(details!AJ75="","",details!AJ75)</f>
        <v/>
      </c>
      <c r="BJ75" s="309" t="str">
        <f t="shared" si="172"/>
        <v/>
      </c>
      <c r="BK75" s="309" t="str">
        <f>IF(details!AK75="","",details!AK75)</f>
        <v/>
      </c>
      <c r="BL75" s="309" t="str">
        <f>IF(details!AL75="","",details!AL75)</f>
        <v/>
      </c>
      <c r="BM75" s="309" t="str">
        <f t="shared" si="173"/>
        <v/>
      </c>
      <c r="BN75" s="116" t="str">
        <f t="shared" si="174"/>
        <v/>
      </c>
      <c r="BO75" s="309" t="str">
        <f>IF(details!AM75="","",details!AM75)</f>
        <v/>
      </c>
      <c r="BP75" s="309" t="str">
        <f>IF(details!AN75="","",details!AN75)</f>
        <v/>
      </c>
      <c r="BQ75" s="116" t="str">
        <f t="shared" si="175"/>
        <v/>
      </c>
      <c r="BR75" s="117" t="str">
        <f t="shared" si="270"/>
        <v/>
      </c>
      <c r="BS75" s="309" t="str">
        <f>IF(details!AO75="","",details!AO75)</f>
        <v/>
      </c>
      <c r="BT75" s="309" t="str">
        <f>IF(details!AP75="","",details!AP75)</f>
        <v/>
      </c>
      <c r="BU75" s="312" t="str">
        <f t="shared" si="176"/>
        <v/>
      </c>
      <c r="BV75" s="114" t="str">
        <f t="shared" si="177"/>
        <v/>
      </c>
      <c r="BW75" s="118" t="str">
        <f t="shared" si="178"/>
        <v/>
      </c>
      <c r="BX75" s="313" t="str">
        <f t="shared" si="179"/>
        <v/>
      </c>
      <c r="BY75" s="119" t="str">
        <f t="shared" si="260"/>
        <v/>
      </c>
      <c r="BZ75" s="119">
        <f t="shared" si="180"/>
        <v>0</v>
      </c>
      <c r="CA75" s="309" t="str">
        <f>IF(details!AQ75="","",details!AQ75)</f>
        <v/>
      </c>
      <c r="CB75" s="309" t="str">
        <f>IF(details!AR75="","",details!AR75)</f>
        <v/>
      </c>
      <c r="CC75" s="309" t="str">
        <f t="shared" si="181"/>
        <v/>
      </c>
      <c r="CD75" s="309" t="str">
        <f>IF(details!AS75="","",details!AS75)</f>
        <v/>
      </c>
      <c r="CE75" s="309" t="str">
        <f>IF(details!AT75="","",details!AT75)</f>
        <v/>
      </c>
      <c r="CF75" s="309" t="str">
        <f t="shared" si="182"/>
        <v/>
      </c>
      <c r="CG75" s="309" t="str">
        <f>IF(details!AU75="","",details!AU75)</f>
        <v/>
      </c>
      <c r="CH75" s="309" t="str">
        <f>IF(details!AV75="","",details!AV75)</f>
        <v/>
      </c>
      <c r="CI75" s="309" t="str">
        <f t="shared" si="183"/>
        <v/>
      </c>
      <c r="CJ75" s="116" t="str">
        <f t="shared" si="184"/>
        <v/>
      </c>
      <c r="CK75" s="309" t="str">
        <f>IF(details!AW75="","",details!AW75)</f>
        <v/>
      </c>
      <c r="CL75" s="309" t="str">
        <f>IF(details!AX75="","",details!AX75)</f>
        <v/>
      </c>
      <c r="CM75" s="116" t="str">
        <f t="shared" si="185"/>
        <v/>
      </c>
      <c r="CN75" s="117" t="str">
        <f t="shared" si="271"/>
        <v/>
      </c>
      <c r="CO75" s="309" t="str">
        <f>IF(details!AY75="","",details!AY75)</f>
        <v/>
      </c>
      <c r="CP75" s="309" t="str">
        <f>IF(details!AZ75="","",details!AZ75)</f>
        <v/>
      </c>
      <c r="CQ75" s="312" t="str">
        <f t="shared" si="186"/>
        <v/>
      </c>
      <c r="CR75" s="114" t="str">
        <f t="shared" si="187"/>
        <v/>
      </c>
      <c r="CS75" s="118" t="str">
        <f t="shared" si="188"/>
        <v/>
      </c>
      <c r="CT75" s="313" t="str">
        <f t="shared" si="189"/>
        <v/>
      </c>
      <c r="CU75" s="119" t="str">
        <f t="shared" si="261"/>
        <v/>
      </c>
      <c r="CV75" s="119">
        <f t="shared" si="190"/>
        <v>0</v>
      </c>
      <c r="CW75" s="309" t="str">
        <f>IF(details!BA75="","",details!BA75)</f>
        <v/>
      </c>
      <c r="CX75" s="309" t="str">
        <f>IF(details!BB75="","",details!BB75)</f>
        <v/>
      </c>
      <c r="CY75" s="309" t="str">
        <f t="shared" si="191"/>
        <v/>
      </c>
      <c r="CZ75" s="309" t="str">
        <f>IF(details!BC75="","",details!BC75)</f>
        <v/>
      </c>
      <c r="DA75" s="309" t="str">
        <f>IF(details!BD75="","",details!BD75)</f>
        <v/>
      </c>
      <c r="DB75" s="309" t="str">
        <f t="shared" si="192"/>
        <v/>
      </c>
      <c r="DC75" s="309" t="str">
        <f>IF(details!BE75="","",details!BE75)</f>
        <v/>
      </c>
      <c r="DD75" s="309" t="str">
        <f>IF(details!BF75="","",details!BF75)</f>
        <v/>
      </c>
      <c r="DE75" s="309" t="str">
        <f t="shared" si="193"/>
        <v/>
      </c>
      <c r="DF75" s="116" t="str">
        <f t="shared" si="194"/>
        <v/>
      </c>
      <c r="DG75" s="309" t="str">
        <f>IF(details!BG75="","",details!BG75)</f>
        <v/>
      </c>
      <c r="DH75" s="309" t="str">
        <f>IF(details!BH75="","",details!BH75)</f>
        <v/>
      </c>
      <c r="DI75" s="116" t="str">
        <f t="shared" si="195"/>
        <v/>
      </c>
      <c r="DJ75" s="117" t="str">
        <f t="shared" si="272"/>
        <v/>
      </c>
      <c r="DK75" s="309" t="str">
        <f>IF(details!BI75="","",details!BI75)</f>
        <v/>
      </c>
      <c r="DL75" s="309" t="str">
        <f>IF(details!BJ75="","",details!BJ75)</f>
        <v/>
      </c>
      <c r="DM75" s="312" t="str">
        <f t="shared" si="196"/>
        <v/>
      </c>
      <c r="DN75" s="114" t="str">
        <f t="shared" si="197"/>
        <v/>
      </c>
      <c r="DO75" s="118" t="str">
        <f t="shared" si="198"/>
        <v/>
      </c>
      <c r="DP75" s="313" t="str">
        <f t="shared" si="199"/>
        <v/>
      </c>
      <c r="DQ75" s="119" t="str">
        <f t="shared" si="262"/>
        <v/>
      </c>
      <c r="DR75" s="119">
        <f t="shared" si="200"/>
        <v>0</v>
      </c>
      <c r="DS75" s="309" t="str">
        <f>IF(details!BK75="","",details!BK75)</f>
        <v/>
      </c>
      <c r="DT75" s="309" t="str">
        <f>IF(details!BL75="","",details!BL75)</f>
        <v/>
      </c>
      <c r="DU75" s="309" t="str">
        <f t="shared" si="201"/>
        <v/>
      </c>
      <c r="DV75" s="309" t="str">
        <f>IF(details!BM75="","",details!BM75)</f>
        <v/>
      </c>
      <c r="DW75" s="309" t="str">
        <f>IF(details!BN75="","",details!BN75)</f>
        <v/>
      </c>
      <c r="DX75" s="309" t="str">
        <f t="shared" si="202"/>
        <v/>
      </c>
      <c r="DY75" s="309" t="str">
        <f>IF(details!BO75="","",details!BO75)</f>
        <v/>
      </c>
      <c r="DZ75" s="309" t="str">
        <f>IF(details!BP75="","",details!BP75)</f>
        <v/>
      </c>
      <c r="EA75" s="309" t="str">
        <f t="shared" si="203"/>
        <v/>
      </c>
      <c r="EB75" s="116" t="str">
        <f t="shared" si="204"/>
        <v/>
      </c>
      <c r="EC75" s="309" t="str">
        <f>IF(details!BQ75="","",details!BQ75)</f>
        <v/>
      </c>
      <c r="ED75" s="309" t="str">
        <f>IF(details!BR75="","",details!BR75)</f>
        <v/>
      </c>
      <c r="EE75" s="116" t="str">
        <f t="shared" si="205"/>
        <v/>
      </c>
      <c r="EF75" s="117" t="str">
        <f t="shared" si="273"/>
        <v/>
      </c>
      <c r="EG75" s="309" t="str">
        <f>IF(details!BS75="","",details!BS75)</f>
        <v/>
      </c>
      <c r="EH75" s="309" t="str">
        <f>IF(details!BT75="","",details!BT75)</f>
        <v/>
      </c>
      <c r="EI75" s="312" t="str">
        <f t="shared" si="206"/>
        <v/>
      </c>
      <c r="EJ75" s="114" t="str">
        <f t="shared" si="207"/>
        <v/>
      </c>
      <c r="EK75" s="118" t="str">
        <f t="shared" si="208"/>
        <v/>
      </c>
      <c r="EL75" s="313" t="str">
        <f t="shared" si="209"/>
        <v/>
      </c>
      <c r="EM75" s="119" t="str">
        <f t="shared" si="263"/>
        <v/>
      </c>
      <c r="EN75" s="119">
        <f t="shared" si="210"/>
        <v>0</v>
      </c>
      <c r="EO75" s="309" t="str">
        <f>IF(details!BU75="","",details!BU75)</f>
        <v/>
      </c>
      <c r="EP75" s="309" t="str">
        <f>IF(details!BV75="","",details!BV75)</f>
        <v/>
      </c>
      <c r="EQ75" s="309" t="str">
        <f>IF(details!BW75="","",details!BW75)</f>
        <v/>
      </c>
      <c r="ER75" s="309" t="str">
        <f>IF(details!BX75="","",details!BX75)</f>
        <v/>
      </c>
      <c r="ES75" s="309" t="str">
        <f>IF(details!BY75="","",details!BY75)</f>
        <v/>
      </c>
      <c r="ET75" s="313" t="str">
        <f t="shared" si="274"/>
        <v/>
      </c>
      <c r="EU75" s="313" t="str">
        <f t="shared" si="275"/>
        <v/>
      </c>
      <c r="EV75" s="313" t="str">
        <f t="shared" si="211"/>
        <v/>
      </c>
      <c r="EW75" s="119" t="str">
        <f t="shared" si="264"/>
        <v/>
      </c>
      <c r="EX75" s="119">
        <f t="shared" si="212"/>
        <v>0</v>
      </c>
      <c r="EY75" s="309" t="str">
        <f>IF(details!BZ75="","",details!BZ75)</f>
        <v/>
      </c>
      <c r="EZ75" s="309" t="str">
        <f>IF(details!CA75="","",details!CA75)</f>
        <v/>
      </c>
      <c r="FA75" s="309" t="str">
        <f>IF(details!CB75="","",details!CB75)</f>
        <v/>
      </c>
      <c r="FB75" s="309" t="str">
        <f>IF(details!CC75="","",details!CC75)</f>
        <v/>
      </c>
      <c r="FC75" s="309" t="str">
        <f>IF(details!CD75="","",details!CD75)</f>
        <v/>
      </c>
      <c r="FD75" s="313" t="str">
        <f t="shared" si="276"/>
        <v/>
      </c>
      <c r="FE75" s="313" t="str">
        <f t="shared" si="277"/>
        <v/>
      </c>
      <c r="FF75" s="313" t="str">
        <f t="shared" si="213"/>
        <v/>
      </c>
      <c r="FG75" s="119" t="str">
        <f t="shared" si="265"/>
        <v/>
      </c>
      <c r="FH75" s="119">
        <f t="shared" si="214"/>
        <v>0</v>
      </c>
      <c r="FI75" s="309" t="str">
        <f>IF(details!CE75="","",details!CE75)</f>
        <v/>
      </c>
      <c r="FJ75" s="309" t="str">
        <f>IF(details!CF75="","",details!CF75)</f>
        <v/>
      </c>
      <c r="FK75" s="309" t="str">
        <f>IF(details!CG75="","",details!CG75)</f>
        <v/>
      </c>
      <c r="FL75" s="309" t="str">
        <f>IF(details!CH75="","",details!CH75)</f>
        <v/>
      </c>
      <c r="FM75" s="309" t="str">
        <f>IF(details!CI75="","",details!CI75)</f>
        <v/>
      </c>
      <c r="FN75" s="313" t="str">
        <f t="shared" si="278"/>
        <v/>
      </c>
      <c r="FO75" s="313" t="str">
        <f t="shared" si="279"/>
        <v/>
      </c>
      <c r="FP75" s="313" t="str">
        <f t="shared" si="215"/>
        <v/>
      </c>
      <c r="FQ75" s="119" t="str">
        <f t="shared" si="266"/>
        <v/>
      </c>
      <c r="FR75" s="270">
        <f t="shared" si="216"/>
        <v>0</v>
      </c>
      <c r="FS75" s="277" t="str">
        <f t="shared" si="217"/>
        <v/>
      </c>
      <c r="FT75" s="306" t="str">
        <f t="shared" si="218"/>
        <v/>
      </c>
      <c r="FU75" s="306" t="str">
        <f t="shared" si="219"/>
        <v/>
      </c>
      <c r="FV75" s="306" t="str">
        <f t="shared" si="220"/>
        <v/>
      </c>
      <c r="FW75" s="306" t="str">
        <f t="shared" si="221"/>
        <v/>
      </c>
      <c r="FX75" s="306" t="str">
        <f t="shared" si="222"/>
        <v/>
      </c>
      <c r="FY75" s="306" t="str">
        <f t="shared" si="223"/>
        <v/>
      </c>
      <c r="FZ75" s="120" t="str">
        <f t="shared" si="224"/>
        <v/>
      </c>
      <c r="GA75" s="120" t="str">
        <f t="shared" si="225"/>
        <v/>
      </c>
      <c r="GB75" s="306" t="str">
        <f t="shared" si="280"/>
        <v/>
      </c>
      <c r="GC75" s="306" t="str">
        <f t="shared" si="226"/>
        <v/>
      </c>
      <c r="GD75" s="306" t="str">
        <f t="shared" si="227"/>
        <v/>
      </c>
      <c r="GE75" s="306" t="str">
        <f t="shared" si="228"/>
        <v/>
      </c>
      <c r="GF75" s="306" t="str">
        <f t="shared" si="229"/>
        <v/>
      </c>
      <c r="GG75" s="306" t="str">
        <f t="shared" si="230"/>
        <v/>
      </c>
      <c r="GH75" s="306" t="str">
        <f t="shared" si="231"/>
        <v/>
      </c>
      <c r="GI75" s="306" t="str">
        <f t="shared" si="232"/>
        <v/>
      </c>
      <c r="GJ75" s="306" t="str">
        <f t="shared" si="233"/>
        <v/>
      </c>
      <c r="GK75" s="306" t="str">
        <f t="shared" si="234"/>
        <v/>
      </c>
      <c r="GL75" s="306" t="str">
        <f t="shared" si="235"/>
        <v/>
      </c>
      <c r="GM75" s="306" t="str">
        <f t="shared" si="236"/>
        <v/>
      </c>
      <c r="GN75" s="306" t="str">
        <f t="shared" si="237"/>
        <v/>
      </c>
      <c r="GO75" s="306" t="str">
        <f t="shared" si="238"/>
        <v/>
      </c>
      <c r="GP75" s="306" t="str">
        <f t="shared" si="239"/>
        <v/>
      </c>
      <c r="GQ75" s="306" t="str">
        <f t="shared" si="240"/>
        <v/>
      </c>
      <c r="GR75" s="306" t="str">
        <f t="shared" si="241"/>
        <v/>
      </c>
      <c r="GS75" s="121" t="str">
        <f t="shared" si="242"/>
        <v/>
      </c>
      <c r="GT75" s="121" t="str">
        <f t="shared" si="243"/>
        <v/>
      </c>
      <c r="GU75" s="121" t="str">
        <f t="shared" si="244"/>
        <v/>
      </c>
      <c r="GV75" s="121" t="str">
        <f t="shared" si="245"/>
        <v/>
      </c>
      <c r="GW75" s="121" t="str">
        <f t="shared" si="246"/>
        <v/>
      </c>
      <c r="GX75" s="121" t="str">
        <f t="shared" si="247"/>
        <v/>
      </c>
      <c r="GY75" s="269">
        <f t="shared" si="248"/>
        <v>0</v>
      </c>
      <c r="GZ75" s="269">
        <f t="shared" si="249"/>
        <v>0</v>
      </c>
      <c r="HA75" s="269">
        <f t="shared" si="250"/>
        <v>32</v>
      </c>
      <c r="HB75" s="269">
        <f t="shared" si="251"/>
        <v>0</v>
      </c>
      <c r="HC75" s="310" t="str">
        <f t="shared" si="267"/>
        <v/>
      </c>
      <c r="HD75" s="278" t="str">
        <f t="shared" si="252"/>
        <v/>
      </c>
      <c r="HE75" s="278" t="str">
        <f t="shared" si="253"/>
        <v/>
      </c>
      <c r="HF75" s="279" t="str">
        <f t="shared" si="254"/>
        <v/>
      </c>
      <c r="HG75" s="297" t="str">
        <f t="shared" si="255"/>
        <v/>
      </c>
      <c r="HH75" s="298" t="str">
        <f t="shared" si="281"/>
        <v/>
      </c>
      <c r="HI75" s="114" t="str">
        <f t="shared" si="282"/>
        <v/>
      </c>
      <c r="HJ75" s="274" t="str">
        <f>details!EH75</f>
        <v/>
      </c>
      <c r="HK75" s="195" t="str">
        <f>details!EI75</f>
        <v/>
      </c>
      <c r="HL75" s="304" t="str">
        <f t="shared" si="256"/>
        <v/>
      </c>
      <c r="HM75" s="201" t="str">
        <f>IF(details!CJ75="","",details!CJ75)</f>
        <v/>
      </c>
    </row>
    <row r="76" spans="1:221" s="20" customFormat="1" ht="14.1" customHeight="1">
      <c r="A76" s="199">
        <f>IF(details!A76="","",details!A76)</f>
        <v>70</v>
      </c>
      <c r="B76" s="309" t="str">
        <f>IF(details!B76="","",details!B76)</f>
        <v/>
      </c>
      <c r="C76" s="309" t="str">
        <f>IF(details!C76="","",details!C76)</f>
        <v/>
      </c>
      <c r="D76" s="114" t="str">
        <f>IF(details!D76="","",details!D76)</f>
        <v/>
      </c>
      <c r="E76" s="114" t="str">
        <f>IF(details!E76="","",details!E76)</f>
        <v/>
      </c>
      <c r="F76" s="309" t="str">
        <f>IF(details!F76="","",details!F76)</f>
        <v/>
      </c>
      <c r="G76" s="509" t="str">
        <f>IF(details!G76="","",details!G76)</f>
        <v/>
      </c>
      <c r="H76" s="188" t="str">
        <f>IF(details!CK76="","",details!CK76)</f>
        <v/>
      </c>
      <c r="I76" s="115" t="str">
        <f>IF(details!I76="","",details!I76)</f>
        <v/>
      </c>
      <c r="J76" s="115" t="str">
        <f>IF(details!J76="","",details!J76)</f>
        <v/>
      </c>
      <c r="K76" s="115" t="str">
        <f>IF(details!K76="","",details!K76)</f>
        <v/>
      </c>
      <c r="L76" s="309" t="str">
        <f>IF(details!L76="","",details!L76)</f>
        <v/>
      </c>
      <c r="M76" s="309" t="str">
        <f>IF(details!M76="","",details!M76)</f>
        <v/>
      </c>
      <c r="N76" s="309" t="str">
        <f t="shared" si="151"/>
        <v/>
      </c>
      <c r="O76" s="309" t="str">
        <f>IF(details!N76="","",details!N76)</f>
        <v/>
      </c>
      <c r="P76" s="309" t="str">
        <f>IF(details!O76="","",details!O76)</f>
        <v/>
      </c>
      <c r="Q76" s="309" t="str">
        <f t="shared" si="152"/>
        <v/>
      </c>
      <c r="R76" s="309" t="str">
        <f>IF(details!P76="","",details!P76)</f>
        <v/>
      </c>
      <c r="S76" s="309" t="str">
        <f>IF(details!Q76="","",details!Q76)</f>
        <v/>
      </c>
      <c r="T76" s="309" t="str">
        <f t="shared" si="153"/>
        <v/>
      </c>
      <c r="U76" s="116" t="str">
        <f t="shared" si="154"/>
        <v/>
      </c>
      <c r="V76" s="309" t="str">
        <f>IF(details!R76="","",details!R76)</f>
        <v/>
      </c>
      <c r="W76" s="309" t="str">
        <f>IF(details!S76="","",details!S76)</f>
        <v/>
      </c>
      <c r="X76" s="116" t="str">
        <f t="shared" si="155"/>
        <v/>
      </c>
      <c r="Y76" s="117" t="str">
        <f t="shared" si="268"/>
        <v/>
      </c>
      <c r="Z76" s="309" t="str">
        <f>IF(details!T76="","",details!T76)</f>
        <v/>
      </c>
      <c r="AA76" s="309" t="str">
        <f>IF(details!U76="","",details!U76)</f>
        <v/>
      </c>
      <c r="AB76" s="312" t="str">
        <f t="shared" si="156"/>
        <v/>
      </c>
      <c r="AC76" s="114" t="str">
        <f t="shared" si="157"/>
        <v/>
      </c>
      <c r="AD76" s="118" t="str">
        <f t="shared" si="158"/>
        <v/>
      </c>
      <c r="AE76" s="313" t="str">
        <f t="shared" si="159"/>
        <v/>
      </c>
      <c r="AF76" s="119" t="str">
        <f t="shared" si="258"/>
        <v/>
      </c>
      <c r="AG76" s="119">
        <f t="shared" si="160"/>
        <v>0</v>
      </c>
      <c r="AH76" s="309" t="str">
        <f>IF(details!V76="","",details!V76)</f>
        <v/>
      </c>
      <c r="AI76" s="309" t="str">
        <f>IF(details!W76="","",details!W76)</f>
        <v/>
      </c>
      <c r="AJ76" s="309" t="str">
        <f t="shared" si="161"/>
        <v/>
      </c>
      <c r="AK76" s="309" t="str">
        <f>IF(details!X76="","",details!X76)</f>
        <v/>
      </c>
      <c r="AL76" s="309" t="str">
        <f>IF(details!Y76="","",details!Y76)</f>
        <v/>
      </c>
      <c r="AM76" s="309" t="str">
        <f t="shared" si="162"/>
        <v/>
      </c>
      <c r="AN76" s="309" t="str">
        <f>IF(details!Z76="","",details!Z76)</f>
        <v/>
      </c>
      <c r="AO76" s="309" t="str">
        <f>IF(details!AA76="","",details!AA76)</f>
        <v/>
      </c>
      <c r="AP76" s="309" t="str">
        <f t="shared" si="163"/>
        <v/>
      </c>
      <c r="AQ76" s="116" t="str">
        <f t="shared" si="164"/>
        <v/>
      </c>
      <c r="AR76" s="309" t="str">
        <f>IF(details!AB76="","",details!AB76)</f>
        <v/>
      </c>
      <c r="AS76" s="309" t="str">
        <f>IF(details!AC76="","",details!AC76)</f>
        <v/>
      </c>
      <c r="AT76" s="116" t="str">
        <f t="shared" si="165"/>
        <v/>
      </c>
      <c r="AU76" s="117" t="str">
        <f t="shared" si="269"/>
        <v/>
      </c>
      <c r="AV76" s="309" t="str">
        <f>IF(details!AD76="","",details!AD76)</f>
        <v/>
      </c>
      <c r="AW76" s="309" t="str">
        <f>IF(details!AE76="","",details!AE76)</f>
        <v/>
      </c>
      <c r="AX76" s="312" t="str">
        <f t="shared" si="166"/>
        <v/>
      </c>
      <c r="AY76" s="114" t="str">
        <f t="shared" si="167"/>
        <v/>
      </c>
      <c r="AZ76" s="118" t="str">
        <f t="shared" si="168"/>
        <v/>
      </c>
      <c r="BA76" s="313" t="str">
        <f t="shared" si="169"/>
        <v/>
      </c>
      <c r="BB76" s="119" t="str">
        <f t="shared" si="259"/>
        <v/>
      </c>
      <c r="BC76" s="119">
        <f t="shared" si="170"/>
        <v>0</v>
      </c>
      <c r="BD76" s="101" t="str">
        <f>IF(D76="","",details!AF76)</f>
        <v/>
      </c>
      <c r="BE76" s="309" t="str">
        <f>IF(details!AG76="","",details!AG76)</f>
        <v/>
      </c>
      <c r="BF76" s="309" t="str">
        <f>IF(details!AH76="","",details!AH76)</f>
        <v/>
      </c>
      <c r="BG76" s="309" t="str">
        <f t="shared" si="171"/>
        <v/>
      </c>
      <c r="BH76" s="309" t="str">
        <f>IF(details!AI76="","",details!AI76)</f>
        <v/>
      </c>
      <c r="BI76" s="309" t="str">
        <f>IF(details!AJ76="","",details!AJ76)</f>
        <v/>
      </c>
      <c r="BJ76" s="309" t="str">
        <f t="shared" si="172"/>
        <v/>
      </c>
      <c r="BK76" s="309" t="str">
        <f>IF(details!AK76="","",details!AK76)</f>
        <v/>
      </c>
      <c r="BL76" s="309" t="str">
        <f>IF(details!AL76="","",details!AL76)</f>
        <v/>
      </c>
      <c r="BM76" s="309" t="str">
        <f t="shared" si="173"/>
        <v/>
      </c>
      <c r="BN76" s="116" t="str">
        <f t="shared" si="174"/>
        <v/>
      </c>
      <c r="BO76" s="309" t="str">
        <f>IF(details!AM76="","",details!AM76)</f>
        <v/>
      </c>
      <c r="BP76" s="309" t="str">
        <f>IF(details!AN76="","",details!AN76)</f>
        <v/>
      </c>
      <c r="BQ76" s="116" t="str">
        <f t="shared" si="175"/>
        <v/>
      </c>
      <c r="BR76" s="117" t="str">
        <f t="shared" si="270"/>
        <v/>
      </c>
      <c r="BS76" s="309" t="str">
        <f>IF(details!AO76="","",details!AO76)</f>
        <v/>
      </c>
      <c r="BT76" s="309" t="str">
        <f>IF(details!AP76="","",details!AP76)</f>
        <v/>
      </c>
      <c r="BU76" s="312" t="str">
        <f t="shared" si="176"/>
        <v/>
      </c>
      <c r="BV76" s="114" t="str">
        <f t="shared" si="177"/>
        <v/>
      </c>
      <c r="BW76" s="118" t="str">
        <f t="shared" si="178"/>
        <v/>
      </c>
      <c r="BX76" s="313" t="str">
        <f t="shared" si="179"/>
        <v/>
      </c>
      <c r="BY76" s="119" t="str">
        <f t="shared" si="260"/>
        <v/>
      </c>
      <c r="BZ76" s="119">
        <f t="shared" si="180"/>
        <v>0</v>
      </c>
      <c r="CA76" s="309" t="str">
        <f>IF(details!AQ76="","",details!AQ76)</f>
        <v/>
      </c>
      <c r="CB76" s="309" t="str">
        <f>IF(details!AR76="","",details!AR76)</f>
        <v/>
      </c>
      <c r="CC76" s="309" t="str">
        <f t="shared" si="181"/>
        <v/>
      </c>
      <c r="CD76" s="309" t="str">
        <f>IF(details!AS76="","",details!AS76)</f>
        <v/>
      </c>
      <c r="CE76" s="309" t="str">
        <f>IF(details!AT76="","",details!AT76)</f>
        <v/>
      </c>
      <c r="CF76" s="309" t="str">
        <f t="shared" si="182"/>
        <v/>
      </c>
      <c r="CG76" s="309" t="str">
        <f>IF(details!AU76="","",details!AU76)</f>
        <v/>
      </c>
      <c r="CH76" s="309" t="str">
        <f>IF(details!AV76="","",details!AV76)</f>
        <v/>
      </c>
      <c r="CI76" s="309" t="str">
        <f t="shared" si="183"/>
        <v/>
      </c>
      <c r="CJ76" s="116" t="str">
        <f t="shared" si="184"/>
        <v/>
      </c>
      <c r="CK76" s="309" t="str">
        <f>IF(details!AW76="","",details!AW76)</f>
        <v/>
      </c>
      <c r="CL76" s="309" t="str">
        <f>IF(details!AX76="","",details!AX76)</f>
        <v/>
      </c>
      <c r="CM76" s="116" t="str">
        <f t="shared" si="185"/>
        <v/>
      </c>
      <c r="CN76" s="117" t="str">
        <f t="shared" si="271"/>
        <v/>
      </c>
      <c r="CO76" s="309" t="str">
        <f>IF(details!AY76="","",details!AY76)</f>
        <v/>
      </c>
      <c r="CP76" s="309" t="str">
        <f>IF(details!AZ76="","",details!AZ76)</f>
        <v/>
      </c>
      <c r="CQ76" s="312" t="str">
        <f t="shared" si="186"/>
        <v/>
      </c>
      <c r="CR76" s="114" t="str">
        <f t="shared" si="187"/>
        <v/>
      </c>
      <c r="CS76" s="118" t="str">
        <f t="shared" si="188"/>
        <v/>
      </c>
      <c r="CT76" s="313" t="str">
        <f t="shared" si="189"/>
        <v/>
      </c>
      <c r="CU76" s="119" t="str">
        <f t="shared" si="261"/>
        <v/>
      </c>
      <c r="CV76" s="119">
        <f t="shared" si="190"/>
        <v>0</v>
      </c>
      <c r="CW76" s="309" t="str">
        <f>IF(details!BA76="","",details!BA76)</f>
        <v/>
      </c>
      <c r="CX76" s="309" t="str">
        <f>IF(details!BB76="","",details!BB76)</f>
        <v/>
      </c>
      <c r="CY76" s="309" t="str">
        <f t="shared" si="191"/>
        <v/>
      </c>
      <c r="CZ76" s="309" t="str">
        <f>IF(details!BC76="","",details!BC76)</f>
        <v/>
      </c>
      <c r="DA76" s="309" t="str">
        <f>IF(details!BD76="","",details!BD76)</f>
        <v/>
      </c>
      <c r="DB76" s="309" t="str">
        <f t="shared" si="192"/>
        <v/>
      </c>
      <c r="DC76" s="309" t="str">
        <f>IF(details!BE76="","",details!BE76)</f>
        <v/>
      </c>
      <c r="DD76" s="309" t="str">
        <f>IF(details!BF76="","",details!BF76)</f>
        <v/>
      </c>
      <c r="DE76" s="309" t="str">
        <f t="shared" si="193"/>
        <v/>
      </c>
      <c r="DF76" s="116" t="str">
        <f t="shared" si="194"/>
        <v/>
      </c>
      <c r="DG76" s="309" t="str">
        <f>IF(details!BG76="","",details!BG76)</f>
        <v/>
      </c>
      <c r="DH76" s="309" t="str">
        <f>IF(details!BH76="","",details!BH76)</f>
        <v/>
      </c>
      <c r="DI76" s="116" t="str">
        <f t="shared" si="195"/>
        <v/>
      </c>
      <c r="DJ76" s="117" t="str">
        <f t="shared" si="272"/>
        <v/>
      </c>
      <c r="DK76" s="309" t="str">
        <f>IF(details!BI76="","",details!BI76)</f>
        <v/>
      </c>
      <c r="DL76" s="309" t="str">
        <f>IF(details!BJ76="","",details!BJ76)</f>
        <v/>
      </c>
      <c r="DM76" s="312" t="str">
        <f t="shared" si="196"/>
        <v/>
      </c>
      <c r="DN76" s="114" t="str">
        <f t="shared" si="197"/>
        <v/>
      </c>
      <c r="DO76" s="118" t="str">
        <f t="shared" si="198"/>
        <v/>
      </c>
      <c r="DP76" s="313" t="str">
        <f t="shared" si="199"/>
        <v/>
      </c>
      <c r="DQ76" s="119" t="str">
        <f t="shared" si="262"/>
        <v/>
      </c>
      <c r="DR76" s="119">
        <f t="shared" si="200"/>
        <v>0</v>
      </c>
      <c r="DS76" s="309" t="str">
        <f>IF(details!BK76="","",details!BK76)</f>
        <v/>
      </c>
      <c r="DT76" s="309" t="str">
        <f>IF(details!BL76="","",details!BL76)</f>
        <v/>
      </c>
      <c r="DU76" s="309" t="str">
        <f t="shared" si="201"/>
        <v/>
      </c>
      <c r="DV76" s="309" t="str">
        <f>IF(details!BM76="","",details!BM76)</f>
        <v/>
      </c>
      <c r="DW76" s="309" t="str">
        <f>IF(details!BN76="","",details!BN76)</f>
        <v/>
      </c>
      <c r="DX76" s="309" t="str">
        <f t="shared" si="202"/>
        <v/>
      </c>
      <c r="DY76" s="309" t="str">
        <f>IF(details!BO76="","",details!BO76)</f>
        <v/>
      </c>
      <c r="DZ76" s="309" t="str">
        <f>IF(details!BP76="","",details!BP76)</f>
        <v/>
      </c>
      <c r="EA76" s="309" t="str">
        <f t="shared" si="203"/>
        <v/>
      </c>
      <c r="EB76" s="116" t="str">
        <f t="shared" si="204"/>
        <v/>
      </c>
      <c r="EC76" s="309" t="str">
        <f>IF(details!BQ76="","",details!BQ76)</f>
        <v/>
      </c>
      <c r="ED76" s="309" t="str">
        <f>IF(details!BR76="","",details!BR76)</f>
        <v/>
      </c>
      <c r="EE76" s="116" t="str">
        <f t="shared" si="205"/>
        <v/>
      </c>
      <c r="EF76" s="117" t="str">
        <f t="shared" si="273"/>
        <v/>
      </c>
      <c r="EG76" s="309" t="str">
        <f>IF(details!BS76="","",details!BS76)</f>
        <v/>
      </c>
      <c r="EH76" s="309" t="str">
        <f>IF(details!BT76="","",details!BT76)</f>
        <v/>
      </c>
      <c r="EI76" s="312" t="str">
        <f t="shared" si="206"/>
        <v/>
      </c>
      <c r="EJ76" s="114" t="str">
        <f t="shared" si="207"/>
        <v/>
      </c>
      <c r="EK76" s="118" t="str">
        <f t="shared" si="208"/>
        <v/>
      </c>
      <c r="EL76" s="313" t="str">
        <f t="shared" si="209"/>
        <v/>
      </c>
      <c r="EM76" s="119" t="str">
        <f t="shared" si="263"/>
        <v/>
      </c>
      <c r="EN76" s="119">
        <f t="shared" si="210"/>
        <v>0</v>
      </c>
      <c r="EO76" s="309" t="str">
        <f>IF(details!BU76="","",details!BU76)</f>
        <v/>
      </c>
      <c r="EP76" s="309" t="str">
        <f>IF(details!BV76="","",details!BV76)</f>
        <v/>
      </c>
      <c r="EQ76" s="309" t="str">
        <f>IF(details!BW76="","",details!BW76)</f>
        <v/>
      </c>
      <c r="ER76" s="309" t="str">
        <f>IF(details!BX76="","",details!BX76)</f>
        <v/>
      </c>
      <c r="ES76" s="309" t="str">
        <f>IF(details!BY76="","",details!BY76)</f>
        <v/>
      </c>
      <c r="ET76" s="313" t="str">
        <f t="shared" si="274"/>
        <v/>
      </c>
      <c r="EU76" s="313" t="str">
        <f t="shared" si="275"/>
        <v/>
      </c>
      <c r="EV76" s="313" t="str">
        <f t="shared" si="211"/>
        <v/>
      </c>
      <c r="EW76" s="119" t="str">
        <f t="shared" si="264"/>
        <v/>
      </c>
      <c r="EX76" s="119">
        <f t="shared" si="212"/>
        <v>0</v>
      </c>
      <c r="EY76" s="309" t="str">
        <f>IF(details!BZ76="","",details!BZ76)</f>
        <v/>
      </c>
      <c r="EZ76" s="309" t="str">
        <f>IF(details!CA76="","",details!CA76)</f>
        <v/>
      </c>
      <c r="FA76" s="309" t="str">
        <f>IF(details!CB76="","",details!CB76)</f>
        <v/>
      </c>
      <c r="FB76" s="309" t="str">
        <f>IF(details!CC76="","",details!CC76)</f>
        <v/>
      </c>
      <c r="FC76" s="309" t="str">
        <f>IF(details!CD76="","",details!CD76)</f>
        <v/>
      </c>
      <c r="FD76" s="313" t="str">
        <f t="shared" si="276"/>
        <v/>
      </c>
      <c r="FE76" s="313" t="str">
        <f t="shared" si="277"/>
        <v/>
      </c>
      <c r="FF76" s="313" t="str">
        <f t="shared" si="213"/>
        <v/>
      </c>
      <c r="FG76" s="119" t="str">
        <f t="shared" si="265"/>
        <v/>
      </c>
      <c r="FH76" s="119">
        <f t="shared" si="214"/>
        <v>0</v>
      </c>
      <c r="FI76" s="309" t="str">
        <f>IF(details!CE76="","",details!CE76)</f>
        <v/>
      </c>
      <c r="FJ76" s="309" t="str">
        <f>IF(details!CF76="","",details!CF76)</f>
        <v/>
      </c>
      <c r="FK76" s="309" t="str">
        <f>IF(details!CG76="","",details!CG76)</f>
        <v/>
      </c>
      <c r="FL76" s="309" t="str">
        <f>IF(details!CH76="","",details!CH76)</f>
        <v/>
      </c>
      <c r="FM76" s="309" t="str">
        <f>IF(details!CI76="","",details!CI76)</f>
        <v/>
      </c>
      <c r="FN76" s="313" t="str">
        <f t="shared" si="278"/>
        <v/>
      </c>
      <c r="FO76" s="313" t="str">
        <f t="shared" si="279"/>
        <v/>
      </c>
      <c r="FP76" s="313" t="str">
        <f t="shared" si="215"/>
        <v/>
      </c>
      <c r="FQ76" s="119" t="str">
        <f t="shared" si="266"/>
        <v/>
      </c>
      <c r="FR76" s="270">
        <f t="shared" si="216"/>
        <v>0</v>
      </c>
      <c r="FS76" s="277" t="str">
        <f t="shared" si="217"/>
        <v/>
      </c>
      <c r="FT76" s="306" t="str">
        <f t="shared" si="218"/>
        <v/>
      </c>
      <c r="FU76" s="306" t="str">
        <f t="shared" si="219"/>
        <v/>
      </c>
      <c r="FV76" s="306" t="str">
        <f t="shared" si="220"/>
        <v/>
      </c>
      <c r="FW76" s="306" t="str">
        <f t="shared" si="221"/>
        <v/>
      </c>
      <c r="FX76" s="306" t="str">
        <f t="shared" si="222"/>
        <v/>
      </c>
      <c r="FY76" s="306" t="str">
        <f t="shared" si="223"/>
        <v/>
      </c>
      <c r="FZ76" s="120" t="str">
        <f t="shared" si="224"/>
        <v/>
      </c>
      <c r="GA76" s="120" t="str">
        <f t="shared" si="225"/>
        <v/>
      </c>
      <c r="GB76" s="306" t="str">
        <f t="shared" si="280"/>
        <v/>
      </c>
      <c r="GC76" s="306" t="str">
        <f t="shared" si="226"/>
        <v/>
      </c>
      <c r="GD76" s="306" t="str">
        <f t="shared" si="227"/>
        <v/>
      </c>
      <c r="GE76" s="306" t="str">
        <f t="shared" si="228"/>
        <v/>
      </c>
      <c r="GF76" s="306" t="str">
        <f t="shared" si="229"/>
        <v/>
      </c>
      <c r="GG76" s="306" t="str">
        <f t="shared" si="230"/>
        <v/>
      </c>
      <c r="GH76" s="306" t="str">
        <f t="shared" si="231"/>
        <v/>
      </c>
      <c r="GI76" s="306" t="str">
        <f t="shared" si="232"/>
        <v/>
      </c>
      <c r="GJ76" s="306" t="str">
        <f t="shared" si="233"/>
        <v/>
      </c>
      <c r="GK76" s="306" t="str">
        <f t="shared" si="234"/>
        <v/>
      </c>
      <c r="GL76" s="306" t="str">
        <f t="shared" si="235"/>
        <v/>
      </c>
      <c r="GM76" s="306" t="str">
        <f t="shared" si="236"/>
        <v/>
      </c>
      <c r="GN76" s="306" t="str">
        <f t="shared" si="237"/>
        <v/>
      </c>
      <c r="GO76" s="306" t="str">
        <f t="shared" si="238"/>
        <v/>
      </c>
      <c r="GP76" s="306" t="str">
        <f t="shared" si="239"/>
        <v/>
      </c>
      <c r="GQ76" s="306" t="str">
        <f t="shared" si="240"/>
        <v/>
      </c>
      <c r="GR76" s="306" t="str">
        <f t="shared" si="241"/>
        <v/>
      </c>
      <c r="GS76" s="121" t="str">
        <f t="shared" si="242"/>
        <v/>
      </c>
      <c r="GT76" s="121" t="str">
        <f t="shared" si="243"/>
        <v/>
      </c>
      <c r="GU76" s="121" t="str">
        <f t="shared" si="244"/>
        <v/>
      </c>
      <c r="GV76" s="121" t="str">
        <f t="shared" si="245"/>
        <v/>
      </c>
      <c r="GW76" s="121" t="str">
        <f t="shared" si="246"/>
        <v/>
      </c>
      <c r="GX76" s="121" t="str">
        <f t="shared" si="247"/>
        <v/>
      </c>
      <c r="GY76" s="269">
        <f t="shared" si="248"/>
        <v>0</v>
      </c>
      <c r="GZ76" s="269">
        <f t="shared" si="249"/>
        <v>0</v>
      </c>
      <c r="HA76" s="269">
        <f t="shared" si="250"/>
        <v>32</v>
      </c>
      <c r="HB76" s="269">
        <f t="shared" si="251"/>
        <v>0</v>
      </c>
      <c r="HC76" s="310" t="str">
        <f t="shared" si="267"/>
        <v/>
      </c>
      <c r="HD76" s="278" t="str">
        <f t="shared" si="252"/>
        <v/>
      </c>
      <c r="HE76" s="278" t="str">
        <f t="shared" si="253"/>
        <v/>
      </c>
      <c r="HF76" s="279" t="str">
        <f t="shared" si="254"/>
        <v/>
      </c>
      <c r="HG76" s="297" t="str">
        <f t="shared" si="255"/>
        <v/>
      </c>
      <c r="HH76" s="298" t="str">
        <f t="shared" si="281"/>
        <v/>
      </c>
      <c r="HI76" s="114" t="str">
        <f t="shared" si="282"/>
        <v/>
      </c>
      <c r="HJ76" s="274" t="str">
        <f>details!EH76</f>
        <v/>
      </c>
      <c r="HK76" s="195" t="str">
        <f>details!EI76</f>
        <v/>
      </c>
      <c r="HL76" s="304" t="str">
        <f t="shared" si="256"/>
        <v/>
      </c>
      <c r="HM76" s="201" t="str">
        <f>IF(details!CJ76="","",details!CJ76)</f>
        <v/>
      </c>
    </row>
    <row r="77" spans="1:221" s="20" customFormat="1" ht="14.1" customHeight="1">
      <c r="A77" s="199">
        <f>IF(details!A77="","",details!A77)</f>
        <v>71</v>
      </c>
      <c r="B77" s="309" t="str">
        <f>IF(details!B77="","",details!B77)</f>
        <v/>
      </c>
      <c r="C77" s="309" t="str">
        <f>IF(details!C77="","",details!C77)</f>
        <v/>
      </c>
      <c r="D77" s="114" t="str">
        <f>IF(details!D77="","",details!D77)</f>
        <v/>
      </c>
      <c r="E77" s="114" t="str">
        <f>IF(details!E77="","",details!E77)</f>
        <v/>
      </c>
      <c r="F77" s="309" t="str">
        <f>IF(details!F77="","",details!F77)</f>
        <v/>
      </c>
      <c r="G77" s="509" t="str">
        <f>IF(details!G77="","",details!G77)</f>
        <v/>
      </c>
      <c r="H77" s="188" t="str">
        <f>IF(details!CK77="","",details!CK77)</f>
        <v/>
      </c>
      <c r="I77" s="115" t="str">
        <f>IF(details!I77="","",details!I77)</f>
        <v/>
      </c>
      <c r="J77" s="115" t="str">
        <f>IF(details!J77="","",details!J77)</f>
        <v/>
      </c>
      <c r="K77" s="115" t="str">
        <f>IF(details!K77="","",details!K77)</f>
        <v/>
      </c>
      <c r="L77" s="309" t="str">
        <f>IF(details!L77="","",details!L77)</f>
        <v/>
      </c>
      <c r="M77" s="309" t="str">
        <f>IF(details!M77="","",details!M77)</f>
        <v/>
      </c>
      <c r="N77" s="309" t="str">
        <f t="shared" si="151"/>
        <v/>
      </c>
      <c r="O77" s="309" t="str">
        <f>IF(details!N77="","",details!N77)</f>
        <v/>
      </c>
      <c r="P77" s="309" t="str">
        <f>IF(details!O77="","",details!O77)</f>
        <v/>
      </c>
      <c r="Q77" s="309" t="str">
        <f t="shared" si="152"/>
        <v/>
      </c>
      <c r="R77" s="309" t="str">
        <f>IF(details!P77="","",details!P77)</f>
        <v/>
      </c>
      <c r="S77" s="309" t="str">
        <f>IF(details!Q77="","",details!Q77)</f>
        <v/>
      </c>
      <c r="T77" s="309" t="str">
        <f t="shared" si="153"/>
        <v/>
      </c>
      <c r="U77" s="116" t="str">
        <f t="shared" si="154"/>
        <v/>
      </c>
      <c r="V77" s="309" t="str">
        <f>IF(details!R77="","",details!R77)</f>
        <v/>
      </c>
      <c r="W77" s="309" t="str">
        <f>IF(details!S77="","",details!S77)</f>
        <v/>
      </c>
      <c r="X77" s="116" t="str">
        <f t="shared" si="155"/>
        <v/>
      </c>
      <c r="Y77" s="117" t="str">
        <f t="shared" si="268"/>
        <v/>
      </c>
      <c r="Z77" s="309" t="str">
        <f>IF(details!T77="","",details!T77)</f>
        <v/>
      </c>
      <c r="AA77" s="309" t="str">
        <f>IF(details!U77="","",details!U77)</f>
        <v/>
      </c>
      <c r="AB77" s="312" t="str">
        <f t="shared" si="156"/>
        <v/>
      </c>
      <c r="AC77" s="114" t="str">
        <f t="shared" si="157"/>
        <v/>
      </c>
      <c r="AD77" s="118" t="str">
        <f t="shared" si="158"/>
        <v/>
      </c>
      <c r="AE77" s="313" t="str">
        <f t="shared" si="159"/>
        <v/>
      </c>
      <c r="AF77" s="119" t="str">
        <f t="shared" si="258"/>
        <v/>
      </c>
      <c r="AG77" s="119">
        <f t="shared" si="160"/>
        <v>0</v>
      </c>
      <c r="AH77" s="309" t="str">
        <f>IF(details!V77="","",details!V77)</f>
        <v/>
      </c>
      <c r="AI77" s="309" t="str">
        <f>IF(details!W77="","",details!W77)</f>
        <v/>
      </c>
      <c r="AJ77" s="309" t="str">
        <f t="shared" si="161"/>
        <v/>
      </c>
      <c r="AK77" s="309" t="str">
        <f>IF(details!X77="","",details!X77)</f>
        <v/>
      </c>
      <c r="AL77" s="309" t="str">
        <f>IF(details!Y77="","",details!Y77)</f>
        <v/>
      </c>
      <c r="AM77" s="309" t="str">
        <f t="shared" si="162"/>
        <v/>
      </c>
      <c r="AN77" s="309" t="str">
        <f>IF(details!Z77="","",details!Z77)</f>
        <v/>
      </c>
      <c r="AO77" s="309" t="str">
        <f>IF(details!AA77="","",details!AA77)</f>
        <v/>
      </c>
      <c r="AP77" s="309" t="str">
        <f t="shared" si="163"/>
        <v/>
      </c>
      <c r="AQ77" s="116" t="str">
        <f t="shared" si="164"/>
        <v/>
      </c>
      <c r="AR77" s="309" t="str">
        <f>IF(details!AB77="","",details!AB77)</f>
        <v/>
      </c>
      <c r="AS77" s="309" t="str">
        <f>IF(details!AC77="","",details!AC77)</f>
        <v/>
      </c>
      <c r="AT77" s="116" t="str">
        <f t="shared" si="165"/>
        <v/>
      </c>
      <c r="AU77" s="117" t="str">
        <f t="shared" si="269"/>
        <v/>
      </c>
      <c r="AV77" s="309" t="str">
        <f>IF(details!AD77="","",details!AD77)</f>
        <v/>
      </c>
      <c r="AW77" s="309" t="str">
        <f>IF(details!AE77="","",details!AE77)</f>
        <v/>
      </c>
      <c r="AX77" s="312" t="str">
        <f t="shared" si="166"/>
        <v/>
      </c>
      <c r="AY77" s="114" t="str">
        <f t="shared" si="167"/>
        <v/>
      </c>
      <c r="AZ77" s="118" t="str">
        <f t="shared" si="168"/>
        <v/>
      </c>
      <c r="BA77" s="313" t="str">
        <f t="shared" si="169"/>
        <v/>
      </c>
      <c r="BB77" s="119" t="str">
        <f t="shared" si="259"/>
        <v/>
      </c>
      <c r="BC77" s="119">
        <f t="shared" si="170"/>
        <v>0</v>
      </c>
      <c r="BD77" s="101" t="str">
        <f>IF(D77="","",details!AF77)</f>
        <v/>
      </c>
      <c r="BE77" s="309" t="str">
        <f>IF(details!AG77="","",details!AG77)</f>
        <v/>
      </c>
      <c r="BF77" s="309" t="str">
        <f>IF(details!AH77="","",details!AH77)</f>
        <v/>
      </c>
      <c r="BG77" s="309" t="str">
        <f t="shared" si="171"/>
        <v/>
      </c>
      <c r="BH77" s="309" t="str">
        <f>IF(details!AI77="","",details!AI77)</f>
        <v/>
      </c>
      <c r="BI77" s="309" t="str">
        <f>IF(details!AJ77="","",details!AJ77)</f>
        <v/>
      </c>
      <c r="BJ77" s="309" t="str">
        <f t="shared" si="172"/>
        <v/>
      </c>
      <c r="BK77" s="309" t="str">
        <f>IF(details!AK77="","",details!AK77)</f>
        <v/>
      </c>
      <c r="BL77" s="309" t="str">
        <f>IF(details!AL77="","",details!AL77)</f>
        <v/>
      </c>
      <c r="BM77" s="309" t="str">
        <f t="shared" si="173"/>
        <v/>
      </c>
      <c r="BN77" s="116" t="str">
        <f t="shared" si="174"/>
        <v/>
      </c>
      <c r="BO77" s="309" t="str">
        <f>IF(details!AM77="","",details!AM77)</f>
        <v/>
      </c>
      <c r="BP77" s="309" t="str">
        <f>IF(details!AN77="","",details!AN77)</f>
        <v/>
      </c>
      <c r="BQ77" s="116" t="str">
        <f t="shared" si="175"/>
        <v/>
      </c>
      <c r="BR77" s="117" t="str">
        <f t="shared" si="270"/>
        <v/>
      </c>
      <c r="BS77" s="309" t="str">
        <f>IF(details!AO77="","",details!AO77)</f>
        <v/>
      </c>
      <c r="BT77" s="309" t="str">
        <f>IF(details!AP77="","",details!AP77)</f>
        <v/>
      </c>
      <c r="BU77" s="312" t="str">
        <f t="shared" si="176"/>
        <v/>
      </c>
      <c r="BV77" s="114" t="str">
        <f t="shared" si="177"/>
        <v/>
      </c>
      <c r="BW77" s="118" t="str">
        <f t="shared" si="178"/>
        <v/>
      </c>
      <c r="BX77" s="313" t="str">
        <f t="shared" si="179"/>
        <v/>
      </c>
      <c r="BY77" s="119" t="str">
        <f t="shared" si="260"/>
        <v/>
      </c>
      <c r="BZ77" s="119">
        <f t="shared" si="180"/>
        <v>0</v>
      </c>
      <c r="CA77" s="309" t="str">
        <f>IF(details!AQ77="","",details!AQ77)</f>
        <v/>
      </c>
      <c r="CB77" s="309" t="str">
        <f>IF(details!AR77="","",details!AR77)</f>
        <v/>
      </c>
      <c r="CC77" s="309" t="str">
        <f t="shared" si="181"/>
        <v/>
      </c>
      <c r="CD77" s="309" t="str">
        <f>IF(details!AS77="","",details!AS77)</f>
        <v/>
      </c>
      <c r="CE77" s="309" t="str">
        <f>IF(details!AT77="","",details!AT77)</f>
        <v/>
      </c>
      <c r="CF77" s="309" t="str">
        <f t="shared" si="182"/>
        <v/>
      </c>
      <c r="CG77" s="309" t="str">
        <f>IF(details!AU77="","",details!AU77)</f>
        <v/>
      </c>
      <c r="CH77" s="309" t="str">
        <f>IF(details!AV77="","",details!AV77)</f>
        <v/>
      </c>
      <c r="CI77" s="309" t="str">
        <f t="shared" si="183"/>
        <v/>
      </c>
      <c r="CJ77" s="116" t="str">
        <f t="shared" si="184"/>
        <v/>
      </c>
      <c r="CK77" s="309" t="str">
        <f>IF(details!AW77="","",details!AW77)</f>
        <v/>
      </c>
      <c r="CL77" s="309" t="str">
        <f>IF(details!AX77="","",details!AX77)</f>
        <v/>
      </c>
      <c r="CM77" s="116" t="str">
        <f t="shared" si="185"/>
        <v/>
      </c>
      <c r="CN77" s="117" t="str">
        <f t="shared" si="271"/>
        <v/>
      </c>
      <c r="CO77" s="309" t="str">
        <f>IF(details!AY77="","",details!AY77)</f>
        <v/>
      </c>
      <c r="CP77" s="309" t="str">
        <f>IF(details!AZ77="","",details!AZ77)</f>
        <v/>
      </c>
      <c r="CQ77" s="312" t="str">
        <f t="shared" si="186"/>
        <v/>
      </c>
      <c r="CR77" s="114" t="str">
        <f t="shared" si="187"/>
        <v/>
      </c>
      <c r="CS77" s="118" t="str">
        <f t="shared" si="188"/>
        <v/>
      </c>
      <c r="CT77" s="313" t="str">
        <f t="shared" si="189"/>
        <v/>
      </c>
      <c r="CU77" s="119" t="str">
        <f t="shared" si="261"/>
        <v/>
      </c>
      <c r="CV77" s="119">
        <f t="shared" si="190"/>
        <v>0</v>
      </c>
      <c r="CW77" s="309" t="str">
        <f>IF(details!BA77="","",details!BA77)</f>
        <v/>
      </c>
      <c r="CX77" s="309" t="str">
        <f>IF(details!BB77="","",details!BB77)</f>
        <v/>
      </c>
      <c r="CY77" s="309" t="str">
        <f t="shared" si="191"/>
        <v/>
      </c>
      <c r="CZ77" s="309" t="str">
        <f>IF(details!BC77="","",details!BC77)</f>
        <v/>
      </c>
      <c r="DA77" s="309" t="str">
        <f>IF(details!BD77="","",details!BD77)</f>
        <v/>
      </c>
      <c r="DB77" s="309" t="str">
        <f t="shared" si="192"/>
        <v/>
      </c>
      <c r="DC77" s="309" t="str">
        <f>IF(details!BE77="","",details!BE77)</f>
        <v/>
      </c>
      <c r="DD77" s="309" t="str">
        <f>IF(details!BF77="","",details!BF77)</f>
        <v/>
      </c>
      <c r="DE77" s="309" t="str">
        <f t="shared" si="193"/>
        <v/>
      </c>
      <c r="DF77" s="116" t="str">
        <f t="shared" si="194"/>
        <v/>
      </c>
      <c r="DG77" s="309" t="str">
        <f>IF(details!BG77="","",details!BG77)</f>
        <v/>
      </c>
      <c r="DH77" s="309" t="str">
        <f>IF(details!BH77="","",details!BH77)</f>
        <v/>
      </c>
      <c r="DI77" s="116" t="str">
        <f t="shared" si="195"/>
        <v/>
      </c>
      <c r="DJ77" s="117" t="str">
        <f t="shared" si="272"/>
        <v/>
      </c>
      <c r="DK77" s="309" t="str">
        <f>IF(details!BI77="","",details!BI77)</f>
        <v/>
      </c>
      <c r="DL77" s="309" t="str">
        <f>IF(details!BJ77="","",details!BJ77)</f>
        <v/>
      </c>
      <c r="DM77" s="312" t="str">
        <f t="shared" si="196"/>
        <v/>
      </c>
      <c r="DN77" s="114" t="str">
        <f t="shared" si="197"/>
        <v/>
      </c>
      <c r="DO77" s="118" t="str">
        <f t="shared" si="198"/>
        <v/>
      </c>
      <c r="DP77" s="313" t="str">
        <f t="shared" si="199"/>
        <v/>
      </c>
      <c r="DQ77" s="119" t="str">
        <f t="shared" si="262"/>
        <v/>
      </c>
      <c r="DR77" s="119">
        <f t="shared" si="200"/>
        <v>0</v>
      </c>
      <c r="DS77" s="309" t="str">
        <f>IF(details!BK77="","",details!BK77)</f>
        <v/>
      </c>
      <c r="DT77" s="309" t="str">
        <f>IF(details!BL77="","",details!BL77)</f>
        <v/>
      </c>
      <c r="DU77" s="309" t="str">
        <f t="shared" si="201"/>
        <v/>
      </c>
      <c r="DV77" s="309" t="str">
        <f>IF(details!BM77="","",details!BM77)</f>
        <v/>
      </c>
      <c r="DW77" s="309" t="str">
        <f>IF(details!BN77="","",details!BN77)</f>
        <v/>
      </c>
      <c r="DX77" s="309" t="str">
        <f t="shared" si="202"/>
        <v/>
      </c>
      <c r="DY77" s="309" t="str">
        <f>IF(details!BO77="","",details!BO77)</f>
        <v/>
      </c>
      <c r="DZ77" s="309" t="str">
        <f>IF(details!BP77="","",details!BP77)</f>
        <v/>
      </c>
      <c r="EA77" s="309" t="str">
        <f t="shared" si="203"/>
        <v/>
      </c>
      <c r="EB77" s="116" t="str">
        <f t="shared" si="204"/>
        <v/>
      </c>
      <c r="EC77" s="309" t="str">
        <f>IF(details!BQ77="","",details!BQ77)</f>
        <v/>
      </c>
      <c r="ED77" s="309" t="str">
        <f>IF(details!BR77="","",details!BR77)</f>
        <v/>
      </c>
      <c r="EE77" s="116" t="str">
        <f t="shared" si="205"/>
        <v/>
      </c>
      <c r="EF77" s="117" t="str">
        <f t="shared" si="273"/>
        <v/>
      </c>
      <c r="EG77" s="309" t="str">
        <f>IF(details!BS77="","",details!BS77)</f>
        <v/>
      </c>
      <c r="EH77" s="309" t="str">
        <f>IF(details!BT77="","",details!BT77)</f>
        <v/>
      </c>
      <c r="EI77" s="312" t="str">
        <f t="shared" si="206"/>
        <v/>
      </c>
      <c r="EJ77" s="114" t="str">
        <f t="shared" si="207"/>
        <v/>
      </c>
      <c r="EK77" s="118" t="str">
        <f t="shared" si="208"/>
        <v/>
      </c>
      <c r="EL77" s="313" t="str">
        <f t="shared" si="209"/>
        <v/>
      </c>
      <c r="EM77" s="119" t="str">
        <f t="shared" si="263"/>
        <v/>
      </c>
      <c r="EN77" s="119">
        <f t="shared" si="210"/>
        <v>0</v>
      </c>
      <c r="EO77" s="309" t="str">
        <f>IF(details!BU77="","",details!BU77)</f>
        <v/>
      </c>
      <c r="EP77" s="309" t="str">
        <f>IF(details!BV77="","",details!BV77)</f>
        <v/>
      </c>
      <c r="EQ77" s="309" t="str">
        <f>IF(details!BW77="","",details!BW77)</f>
        <v/>
      </c>
      <c r="ER77" s="309" t="str">
        <f>IF(details!BX77="","",details!BX77)</f>
        <v/>
      </c>
      <c r="ES77" s="309" t="str">
        <f>IF(details!BY77="","",details!BY77)</f>
        <v/>
      </c>
      <c r="ET77" s="313" t="str">
        <f t="shared" si="274"/>
        <v/>
      </c>
      <c r="EU77" s="313" t="str">
        <f t="shared" si="275"/>
        <v/>
      </c>
      <c r="EV77" s="313" t="str">
        <f t="shared" si="211"/>
        <v/>
      </c>
      <c r="EW77" s="119" t="str">
        <f t="shared" si="264"/>
        <v/>
      </c>
      <c r="EX77" s="119">
        <f t="shared" si="212"/>
        <v>0</v>
      </c>
      <c r="EY77" s="309" t="str">
        <f>IF(details!BZ77="","",details!BZ77)</f>
        <v/>
      </c>
      <c r="EZ77" s="309" t="str">
        <f>IF(details!CA77="","",details!CA77)</f>
        <v/>
      </c>
      <c r="FA77" s="309" t="str">
        <f>IF(details!CB77="","",details!CB77)</f>
        <v/>
      </c>
      <c r="FB77" s="309" t="str">
        <f>IF(details!CC77="","",details!CC77)</f>
        <v/>
      </c>
      <c r="FC77" s="309" t="str">
        <f>IF(details!CD77="","",details!CD77)</f>
        <v/>
      </c>
      <c r="FD77" s="313" t="str">
        <f t="shared" si="276"/>
        <v/>
      </c>
      <c r="FE77" s="313" t="str">
        <f t="shared" si="277"/>
        <v/>
      </c>
      <c r="FF77" s="313" t="str">
        <f t="shared" si="213"/>
        <v/>
      </c>
      <c r="FG77" s="119" t="str">
        <f t="shared" si="265"/>
        <v/>
      </c>
      <c r="FH77" s="119">
        <f t="shared" si="214"/>
        <v>0</v>
      </c>
      <c r="FI77" s="309" t="str">
        <f>IF(details!CE77="","",details!CE77)</f>
        <v/>
      </c>
      <c r="FJ77" s="309" t="str">
        <f>IF(details!CF77="","",details!CF77)</f>
        <v/>
      </c>
      <c r="FK77" s="309" t="str">
        <f>IF(details!CG77="","",details!CG77)</f>
        <v/>
      </c>
      <c r="FL77" s="309" t="str">
        <f>IF(details!CH77="","",details!CH77)</f>
        <v/>
      </c>
      <c r="FM77" s="309" t="str">
        <f>IF(details!CI77="","",details!CI77)</f>
        <v/>
      </c>
      <c r="FN77" s="313" t="str">
        <f t="shared" si="278"/>
        <v/>
      </c>
      <c r="FO77" s="313" t="str">
        <f t="shared" si="279"/>
        <v/>
      </c>
      <c r="FP77" s="313" t="str">
        <f t="shared" si="215"/>
        <v/>
      </c>
      <c r="FQ77" s="119" t="str">
        <f t="shared" si="266"/>
        <v/>
      </c>
      <c r="FR77" s="270">
        <f t="shared" si="216"/>
        <v>0</v>
      </c>
      <c r="FS77" s="277" t="str">
        <f t="shared" si="217"/>
        <v/>
      </c>
      <c r="FT77" s="306" t="str">
        <f t="shared" si="218"/>
        <v/>
      </c>
      <c r="FU77" s="306" t="str">
        <f t="shared" si="219"/>
        <v/>
      </c>
      <c r="FV77" s="306" t="str">
        <f t="shared" si="220"/>
        <v/>
      </c>
      <c r="FW77" s="306" t="str">
        <f t="shared" si="221"/>
        <v/>
      </c>
      <c r="FX77" s="306" t="str">
        <f t="shared" si="222"/>
        <v/>
      </c>
      <c r="FY77" s="306" t="str">
        <f t="shared" si="223"/>
        <v/>
      </c>
      <c r="FZ77" s="120" t="str">
        <f t="shared" si="224"/>
        <v/>
      </c>
      <c r="GA77" s="120" t="str">
        <f t="shared" si="225"/>
        <v/>
      </c>
      <c r="GB77" s="306" t="str">
        <f t="shared" si="280"/>
        <v/>
      </c>
      <c r="GC77" s="306" t="str">
        <f t="shared" si="226"/>
        <v/>
      </c>
      <c r="GD77" s="306" t="str">
        <f t="shared" si="227"/>
        <v/>
      </c>
      <c r="GE77" s="306" t="str">
        <f t="shared" si="228"/>
        <v/>
      </c>
      <c r="GF77" s="306" t="str">
        <f t="shared" si="229"/>
        <v/>
      </c>
      <c r="GG77" s="306" t="str">
        <f t="shared" si="230"/>
        <v/>
      </c>
      <c r="GH77" s="306" t="str">
        <f t="shared" si="231"/>
        <v/>
      </c>
      <c r="GI77" s="306" t="str">
        <f t="shared" si="232"/>
        <v/>
      </c>
      <c r="GJ77" s="306" t="str">
        <f t="shared" si="233"/>
        <v/>
      </c>
      <c r="GK77" s="306" t="str">
        <f t="shared" si="234"/>
        <v/>
      </c>
      <c r="GL77" s="306" t="str">
        <f t="shared" si="235"/>
        <v/>
      </c>
      <c r="GM77" s="306" t="str">
        <f t="shared" si="236"/>
        <v/>
      </c>
      <c r="GN77" s="306" t="str">
        <f t="shared" si="237"/>
        <v/>
      </c>
      <c r="GO77" s="306" t="str">
        <f t="shared" si="238"/>
        <v/>
      </c>
      <c r="GP77" s="306" t="str">
        <f t="shared" si="239"/>
        <v/>
      </c>
      <c r="GQ77" s="306" t="str">
        <f t="shared" si="240"/>
        <v/>
      </c>
      <c r="GR77" s="306" t="str">
        <f t="shared" si="241"/>
        <v/>
      </c>
      <c r="GS77" s="121" t="str">
        <f t="shared" si="242"/>
        <v/>
      </c>
      <c r="GT77" s="121" t="str">
        <f t="shared" si="243"/>
        <v/>
      </c>
      <c r="GU77" s="121" t="str">
        <f t="shared" si="244"/>
        <v/>
      </c>
      <c r="GV77" s="121" t="str">
        <f t="shared" si="245"/>
        <v/>
      </c>
      <c r="GW77" s="121" t="str">
        <f t="shared" si="246"/>
        <v/>
      </c>
      <c r="GX77" s="121" t="str">
        <f t="shared" si="247"/>
        <v/>
      </c>
      <c r="GY77" s="269">
        <f t="shared" si="248"/>
        <v>0</v>
      </c>
      <c r="GZ77" s="269">
        <f t="shared" si="249"/>
        <v>0</v>
      </c>
      <c r="HA77" s="269">
        <f t="shared" si="250"/>
        <v>32</v>
      </c>
      <c r="HB77" s="269">
        <f t="shared" si="251"/>
        <v>0</v>
      </c>
      <c r="HC77" s="310" t="str">
        <f t="shared" si="267"/>
        <v/>
      </c>
      <c r="HD77" s="278" t="str">
        <f t="shared" si="252"/>
        <v/>
      </c>
      <c r="HE77" s="278" t="str">
        <f t="shared" si="253"/>
        <v/>
      </c>
      <c r="HF77" s="279" t="str">
        <f t="shared" si="254"/>
        <v/>
      </c>
      <c r="HG77" s="297" t="str">
        <f t="shared" si="255"/>
        <v/>
      </c>
      <c r="HH77" s="298" t="str">
        <f t="shared" si="281"/>
        <v/>
      </c>
      <c r="HI77" s="114" t="str">
        <f t="shared" si="282"/>
        <v/>
      </c>
      <c r="HJ77" s="274" t="str">
        <f>details!EH77</f>
        <v/>
      </c>
      <c r="HK77" s="195" t="str">
        <f>details!EI77</f>
        <v/>
      </c>
      <c r="HL77" s="304" t="str">
        <f t="shared" si="256"/>
        <v/>
      </c>
      <c r="HM77" s="201" t="str">
        <f>IF(details!CJ77="","",details!CJ77)</f>
        <v/>
      </c>
    </row>
    <row r="78" spans="1:221" s="20" customFormat="1" ht="14.1" customHeight="1">
      <c r="A78" s="199">
        <f>IF(details!A78="","",details!A78)</f>
        <v>72</v>
      </c>
      <c r="B78" s="309" t="str">
        <f>IF(details!B78="","",details!B78)</f>
        <v/>
      </c>
      <c r="C78" s="309" t="str">
        <f>IF(details!C78="","",details!C78)</f>
        <v/>
      </c>
      <c r="D78" s="114" t="str">
        <f>IF(details!D78="","",details!D78)</f>
        <v/>
      </c>
      <c r="E78" s="114" t="str">
        <f>IF(details!E78="","",details!E78)</f>
        <v/>
      </c>
      <c r="F78" s="309" t="str">
        <f>IF(details!F78="","",details!F78)</f>
        <v/>
      </c>
      <c r="G78" s="509" t="str">
        <f>IF(details!G78="","",details!G78)</f>
        <v/>
      </c>
      <c r="H78" s="188" t="str">
        <f>IF(details!CK78="","",details!CK78)</f>
        <v/>
      </c>
      <c r="I78" s="115" t="str">
        <f>IF(details!I78="","",details!I78)</f>
        <v/>
      </c>
      <c r="J78" s="115" t="str">
        <f>IF(details!J78="","",details!J78)</f>
        <v/>
      </c>
      <c r="K78" s="115" t="str">
        <f>IF(details!K78="","",details!K78)</f>
        <v/>
      </c>
      <c r="L78" s="309" t="str">
        <f>IF(details!L78="","",details!L78)</f>
        <v/>
      </c>
      <c r="M78" s="309" t="str">
        <f>IF(details!M78="","",details!M78)</f>
        <v/>
      </c>
      <c r="N78" s="309" t="str">
        <f t="shared" si="151"/>
        <v/>
      </c>
      <c r="O78" s="309" t="str">
        <f>IF(details!N78="","",details!N78)</f>
        <v/>
      </c>
      <c r="P78" s="309" t="str">
        <f>IF(details!O78="","",details!O78)</f>
        <v/>
      </c>
      <c r="Q78" s="309" t="str">
        <f t="shared" si="152"/>
        <v/>
      </c>
      <c r="R78" s="309" t="str">
        <f>IF(details!P78="","",details!P78)</f>
        <v/>
      </c>
      <c r="S78" s="309" t="str">
        <f>IF(details!Q78="","",details!Q78)</f>
        <v/>
      </c>
      <c r="T78" s="309" t="str">
        <f t="shared" si="153"/>
        <v/>
      </c>
      <c r="U78" s="116" t="str">
        <f t="shared" si="154"/>
        <v/>
      </c>
      <c r="V78" s="309" t="str">
        <f>IF(details!R78="","",details!R78)</f>
        <v/>
      </c>
      <c r="W78" s="309" t="str">
        <f>IF(details!S78="","",details!S78)</f>
        <v/>
      </c>
      <c r="X78" s="116" t="str">
        <f t="shared" si="155"/>
        <v/>
      </c>
      <c r="Y78" s="117" t="str">
        <f t="shared" si="268"/>
        <v/>
      </c>
      <c r="Z78" s="309" t="str">
        <f>IF(details!T78="","",details!T78)</f>
        <v/>
      </c>
      <c r="AA78" s="309" t="str">
        <f>IF(details!U78="","",details!U78)</f>
        <v/>
      </c>
      <c r="AB78" s="312" t="str">
        <f t="shared" si="156"/>
        <v/>
      </c>
      <c r="AC78" s="114" t="str">
        <f t="shared" si="157"/>
        <v/>
      </c>
      <c r="AD78" s="118" t="str">
        <f t="shared" si="158"/>
        <v/>
      </c>
      <c r="AE78" s="313" t="str">
        <f t="shared" si="159"/>
        <v/>
      </c>
      <c r="AF78" s="119" t="str">
        <f t="shared" si="258"/>
        <v/>
      </c>
      <c r="AG78" s="119">
        <f t="shared" si="160"/>
        <v>0</v>
      </c>
      <c r="AH78" s="309" t="str">
        <f>IF(details!V78="","",details!V78)</f>
        <v/>
      </c>
      <c r="AI78" s="309" t="str">
        <f>IF(details!W78="","",details!W78)</f>
        <v/>
      </c>
      <c r="AJ78" s="309" t="str">
        <f t="shared" si="161"/>
        <v/>
      </c>
      <c r="AK78" s="309" t="str">
        <f>IF(details!X78="","",details!X78)</f>
        <v/>
      </c>
      <c r="AL78" s="309" t="str">
        <f>IF(details!Y78="","",details!Y78)</f>
        <v/>
      </c>
      <c r="AM78" s="309" t="str">
        <f t="shared" si="162"/>
        <v/>
      </c>
      <c r="AN78" s="309" t="str">
        <f>IF(details!Z78="","",details!Z78)</f>
        <v/>
      </c>
      <c r="AO78" s="309" t="str">
        <f>IF(details!AA78="","",details!AA78)</f>
        <v/>
      </c>
      <c r="AP78" s="309" t="str">
        <f t="shared" si="163"/>
        <v/>
      </c>
      <c r="AQ78" s="116" t="str">
        <f t="shared" si="164"/>
        <v/>
      </c>
      <c r="AR78" s="309" t="str">
        <f>IF(details!AB78="","",details!AB78)</f>
        <v/>
      </c>
      <c r="AS78" s="309" t="str">
        <f>IF(details!AC78="","",details!AC78)</f>
        <v/>
      </c>
      <c r="AT78" s="116" t="str">
        <f t="shared" si="165"/>
        <v/>
      </c>
      <c r="AU78" s="117" t="str">
        <f t="shared" si="269"/>
        <v/>
      </c>
      <c r="AV78" s="309" t="str">
        <f>IF(details!AD78="","",details!AD78)</f>
        <v/>
      </c>
      <c r="AW78" s="309" t="str">
        <f>IF(details!AE78="","",details!AE78)</f>
        <v/>
      </c>
      <c r="AX78" s="312" t="str">
        <f t="shared" si="166"/>
        <v/>
      </c>
      <c r="AY78" s="114" t="str">
        <f t="shared" si="167"/>
        <v/>
      </c>
      <c r="AZ78" s="118" t="str">
        <f t="shared" si="168"/>
        <v/>
      </c>
      <c r="BA78" s="313" t="str">
        <f t="shared" si="169"/>
        <v/>
      </c>
      <c r="BB78" s="119" t="str">
        <f t="shared" si="259"/>
        <v/>
      </c>
      <c r="BC78" s="119">
        <f t="shared" si="170"/>
        <v>0</v>
      </c>
      <c r="BD78" s="101" t="str">
        <f>IF(D78="","",details!AF78)</f>
        <v/>
      </c>
      <c r="BE78" s="309" t="str">
        <f>IF(details!AG78="","",details!AG78)</f>
        <v/>
      </c>
      <c r="BF78" s="309" t="str">
        <f>IF(details!AH78="","",details!AH78)</f>
        <v/>
      </c>
      <c r="BG78" s="309" t="str">
        <f t="shared" si="171"/>
        <v/>
      </c>
      <c r="BH78" s="309" t="str">
        <f>IF(details!AI78="","",details!AI78)</f>
        <v/>
      </c>
      <c r="BI78" s="309" t="str">
        <f>IF(details!AJ78="","",details!AJ78)</f>
        <v/>
      </c>
      <c r="BJ78" s="309" t="str">
        <f t="shared" si="172"/>
        <v/>
      </c>
      <c r="BK78" s="309" t="str">
        <f>IF(details!AK78="","",details!AK78)</f>
        <v/>
      </c>
      <c r="BL78" s="309" t="str">
        <f>IF(details!AL78="","",details!AL78)</f>
        <v/>
      </c>
      <c r="BM78" s="309" t="str">
        <f t="shared" si="173"/>
        <v/>
      </c>
      <c r="BN78" s="116" t="str">
        <f t="shared" si="174"/>
        <v/>
      </c>
      <c r="BO78" s="309" t="str">
        <f>IF(details!AM78="","",details!AM78)</f>
        <v/>
      </c>
      <c r="BP78" s="309" t="str">
        <f>IF(details!AN78="","",details!AN78)</f>
        <v/>
      </c>
      <c r="BQ78" s="116" t="str">
        <f t="shared" si="175"/>
        <v/>
      </c>
      <c r="BR78" s="117" t="str">
        <f t="shared" si="270"/>
        <v/>
      </c>
      <c r="BS78" s="309" t="str">
        <f>IF(details!AO78="","",details!AO78)</f>
        <v/>
      </c>
      <c r="BT78" s="309" t="str">
        <f>IF(details!AP78="","",details!AP78)</f>
        <v/>
      </c>
      <c r="BU78" s="312" t="str">
        <f t="shared" si="176"/>
        <v/>
      </c>
      <c r="BV78" s="114" t="str">
        <f t="shared" si="177"/>
        <v/>
      </c>
      <c r="BW78" s="118" t="str">
        <f t="shared" si="178"/>
        <v/>
      </c>
      <c r="BX78" s="313" t="str">
        <f t="shared" si="179"/>
        <v/>
      </c>
      <c r="BY78" s="119" t="str">
        <f t="shared" si="260"/>
        <v/>
      </c>
      <c r="BZ78" s="119">
        <f t="shared" si="180"/>
        <v>0</v>
      </c>
      <c r="CA78" s="309" t="str">
        <f>IF(details!AQ78="","",details!AQ78)</f>
        <v/>
      </c>
      <c r="CB78" s="309" t="str">
        <f>IF(details!AR78="","",details!AR78)</f>
        <v/>
      </c>
      <c r="CC78" s="309" t="str">
        <f t="shared" si="181"/>
        <v/>
      </c>
      <c r="CD78" s="309" t="str">
        <f>IF(details!AS78="","",details!AS78)</f>
        <v/>
      </c>
      <c r="CE78" s="309" t="str">
        <f>IF(details!AT78="","",details!AT78)</f>
        <v/>
      </c>
      <c r="CF78" s="309" t="str">
        <f t="shared" si="182"/>
        <v/>
      </c>
      <c r="CG78" s="309" t="str">
        <f>IF(details!AU78="","",details!AU78)</f>
        <v/>
      </c>
      <c r="CH78" s="309" t="str">
        <f>IF(details!AV78="","",details!AV78)</f>
        <v/>
      </c>
      <c r="CI78" s="309" t="str">
        <f t="shared" si="183"/>
        <v/>
      </c>
      <c r="CJ78" s="116" t="str">
        <f t="shared" si="184"/>
        <v/>
      </c>
      <c r="CK78" s="309" t="str">
        <f>IF(details!AW78="","",details!AW78)</f>
        <v/>
      </c>
      <c r="CL78" s="309" t="str">
        <f>IF(details!AX78="","",details!AX78)</f>
        <v/>
      </c>
      <c r="CM78" s="116" t="str">
        <f t="shared" si="185"/>
        <v/>
      </c>
      <c r="CN78" s="117" t="str">
        <f t="shared" si="271"/>
        <v/>
      </c>
      <c r="CO78" s="309" t="str">
        <f>IF(details!AY78="","",details!AY78)</f>
        <v/>
      </c>
      <c r="CP78" s="309" t="str">
        <f>IF(details!AZ78="","",details!AZ78)</f>
        <v/>
      </c>
      <c r="CQ78" s="312" t="str">
        <f t="shared" si="186"/>
        <v/>
      </c>
      <c r="CR78" s="114" t="str">
        <f t="shared" si="187"/>
        <v/>
      </c>
      <c r="CS78" s="118" t="str">
        <f t="shared" si="188"/>
        <v/>
      </c>
      <c r="CT78" s="313" t="str">
        <f t="shared" si="189"/>
        <v/>
      </c>
      <c r="CU78" s="119" t="str">
        <f t="shared" si="261"/>
        <v/>
      </c>
      <c r="CV78" s="119">
        <f t="shared" si="190"/>
        <v>0</v>
      </c>
      <c r="CW78" s="309" t="str">
        <f>IF(details!BA78="","",details!BA78)</f>
        <v/>
      </c>
      <c r="CX78" s="309" t="str">
        <f>IF(details!BB78="","",details!BB78)</f>
        <v/>
      </c>
      <c r="CY78" s="309" t="str">
        <f t="shared" si="191"/>
        <v/>
      </c>
      <c r="CZ78" s="309" t="str">
        <f>IF(details!BC78="","",details!BC78)</f>
        <v/>
      </c>
      <c r="DA78" s="309" t="str">
        <f>IF(details!BD78="","",details!BD78)</f>
        <v/>
      </c>
      <c r="DB78" s="309" t="str">
        <f t="shared" si="192"/>
        <v/>
      </c>
      <c r="DC78" s="309" t="str">
        <f>IF(details!BE78="","",details!BE78)</f>
        <v/>
      </c>
      <c r="DD78" s="309" t="str">
        <f>IF(details!BF78="","",details!BF78)</f>
        <v/>
      </c>
      <c r="DE78" s="309" t="str">
        <f t="shared" si="193"/>
        <v/>
      </c>
      <c r="DF78" s="116" t="str">
        <f t="shared" si="194"/>
        <v/>
      </c>
      <c r="DG78" s="309" t="str">
        <f>IF(details!BG78="","",details!BG78)</f>
        <v/>
      </c>
      <c r="DH78" s="309" t="str">
        <f>IF(details!BH78="","",details!BH78)</f>
        <v/>
      </c>
      <c r="DI78" s="116" t="str">
        <f t="shared" si="195"/>
        <v/>
      </c>
      <c r="DJ78" s="117" t="str">
        <f t="shared" si="272"/>
        <v/>
      </c>
      <c r="DK78" s="309" t="str">
        <f>IF(details!BI78="","",details!BI78)</f>
        <v/>
      </c>
      <c r="DL78" s="309" t="str">
        <f>IF(details!BJ78="","",details!BJ78)</f>
        <v/>
      </c>
      <c r="DM78" s="312" t="str">
        <f t="shared" si="196"/>
        <v/>
      </c>
      <c r="DN78" s="114" t="str">
        <f t="shared" si="197"/>
        <v/>
      </c>
      <c r="DO78" s="118" t="str">
        <f t="shared" si="198"/>
        <v/>
      </c>
      <c r="DP78" s="313" t="str">
        <f t="shared" si="199"/>
        <v/>
      </c>
      <c r="DQ78" s="119" t="str">
        <f t="shared" si="262"/>
        <v/>
      </c>
      <c r="DR78" s="119">
        <f t="shared" si="200"/>
        <v>0</v>
      </c>
      <c r="DS78" s="309" t="str">
        <f>IF(details!BK78="","",details!BK78)</f>
        <v/>
      </c>
      <c r="DT78" s="309" t="str">
        <f>IF(details!BL78="","",details!BL78)</f>
        <v/>
      </c>
      <c r="DU78" s="309" t="str">
        <f t="shared" si="201"/>
        <v/>
      </c>
      <c r="DV78" s="309" t="str">
        <f>IF(details!BM78="","",details!BM78)</f>
        <v/>
      </c>
      <c r="DW78" s="309" t="str">
        <f>IF(details!BN78="","",details!BN78)</f>
        <v/>
      </c>
      <c r="DX78" s="309" t="str">
        <f t="shared" si="202"/>
        <v/>
      </c>
      <c r="DY78" s="309" t="str">
        <f>IF(details!BO78="","",details!BO78)</f>
        <v/>
      </c>
      <c r="DZ78" s="309" t="str">
        <f>IF(details!BP78="","",details!BP78)</f>
        <v/>
      </c>
      <c r="EA78" s="309" t="str">
        <f t="shared" si="203"/>
        <v/>
      </c>
      <c r="EB78" s="116" t="str">
        <f t="shared" si="204"/>
        <v/>
      </c>
      <c r="EC78" s="309" t="str">
        <f>IF(details!BQ78="","",details!BQ78)</f>
        <v/>
      </c>
      <c r="ED78" s="309" t="str">
        <f>IF(details!BR78="","",details!BR78)</f>
        <v/>
      </c>
      <c r="EE78" s="116" t="str">
        <f t="shared" si="205"/>
        <v/>
      </c>
      <c r="EF78" s="117" t="str">
        <f t="shared" si="273"/>
        <v/>
      </c>
      <c r="EG78" s="309" t="str">
        <f>IF(details!BS78="","",details!BS78)</f>
        <v/>
      </c>
      <c r="EH78" s="309" t="str">
        <f>IF(details!BT78="","",details!BT78)</f>
        <v/>
      </c>
      <c r="EI78" s="312" t="str">
        <f t="shared" si="206"/>
        <v/>
      </c>
      <c r="EJ78" s="114" t="str">
        <f t="shared" si="207"/>
        <v/>
      </c>
      <c r="EK78" s="118" t="str">
        <f t="shared" si="208"/>
        <v/>
      </c>
      <c r="EL78" s="313" t="str">
        <f t="shared" si="209"/>
        <v/>
      </c>
      <c r="EM78" s="119" t="str">
        <f t="shared" si="263"/>
        <v/>
      </c>
      <c r="EN78" s="119">
        <f t="shared" si="210"/>
        <v>0</v>
      </c>
      <c r="EO78" s="309" t="str">
        <f>IF(details!BU78="","",details!BU78)</f>
        <v/>
      </c>
      <c r="EP78" s="309" t="str">
        <f>IF(details!BV78="","",details!BV78)</f>
        <v/>
      </c>
      <c r="EQ78" s="309" t="str">
        <f>IF(details!BW78="","",details!BW78)</f>
        <v/>
      </c>
      <c r="ER78" s="309" t="str">
        <f>IF(details!BX78="","",details!BX78)</f>
        <v/>
      </c>
      <c r="ES78" s="309" t="str">
        <f>IF(details!BY78="","",details!BY78)</f>
        <v/>
      </c>
      <c r="ET78" s="313" t="str">
        <f t="shared" si="274"/>
        <v/>
      </c>
      <c r="EU78" s="313" t="str">
        <f t="shared" si="275"/>
        <v/>
      </c>
      <c r="EV78" s="313" t="str">
        <f t="shared" si="211"/>
        <v/>
      </c>
      <c r="EW78" s="119" t="str">
        <f t="shared" si="264"/>
        <v/>
      </c>
      <c r="EX78" s="119">
        <f t="shared" si="212"/>
        <v>0</v>
      </c>
      <c r="EY78" s="309" t="str">
        <f>IF(details!BZ78="","",details!BZ78)</f>
        <v/>
      </c>
      <c r="EZ78" s="309" t="str">
        <f>IF(details!CA78="","",details!CA78)</f>
        <v/>
      </c>
      <c r="FA78" s="309" t="str">
        <f>IF(details!CB78="","",details!CB78)</f>
        <v/>
      </c>
      <c r="FB78" s="309" t="str">
        <f>IF(details!CC78="","",details!CC78)</f>
        <v/>
      </c>
      <c r="FC78" s="309" t="str">
        <f>IF(details!CD78="","",details!CD78)</f>
        <v/>
      </c>
      <c r="FD78" s="313" t="str">
        <f t="shared" si="276"/>
        <v/>
      </c>
      <c r="FE78" s="313" t="str">
        <f t="shared" si="277"/>
        <v/>
      </c>
      <c r="FF78" s="313" t="str">
        <f t="shared" si="213"/>
        <v/>
      </c>
      <c r="FG78" s="119" t="str">
        <f t="shared" si="265"/>
        <v/>
      </c>
      <c r="FH78" s="119">
        <f t="shared" si="214"/>
        <v>0</v>
      </c>
      <c r="FI78" s="309" t="str">
        <f>IF(details!CE78="","",details!CE78)</f>
        <v/>
      </c>
      <c r="FJ78" s="309" t="str">
        <f>IF(details!CF78="","",details!CF78)</f>
        <v/>
      </c>
      <c r="FK78" s="309" t="str">
        <f>IF(details!CG78="","",details!CG78)</f>
        <v/>
      </c>
      <c r="FL78" s="309" t="str">
        <f>IF(details!CH78="","",details!CH78)</f>
        <v/>
      </c>
      <c r="FM78" s="309" t="str">
        <f>IF(details!CI78="","",details!CI78)</f>
        <v/>
      </c>
      <c r="FN78" s="313" t="str">
        <f t="shared" si="278"/>
        <v/>
      </c>
      <c r="FO78" s="313" t="str">
        <f t="shared" si="279"/>
        <v/>
      </c>
      <c r="FP78" s="313" t="str">
        <f t="shared" si="215"/>
        <v/>
      </c>
      <c r="FQ78" s="119" t="str">
        <f t="shared" si="266"/>
        <v/>
      </c>
      <c r="FR78" s="270">
        <f t="shared" si="216"/>
        <v>0</v>
      </c>
      <c r="FS78" s="277" t="str">
        <f t="shared" si="217"/>
        <v/>
      </c>
      <c r="FT78" s="306" t="str">
        <f t="shared" si="218"/>
        <v/>
      </c>
      <c r="FU78" s="306" t="str">
        <f t="shared" si="219"/>
        <v/>
      </c>
      <c r="FV78" s="306" t="str">
        <f t="shared" si="220"/>
        <v/>
      </c>
      <c r="FW78" s="306" t="str">
        <f t="shared" si="221"/>
        <v/>
      </c>
      <c r="FX78" s="306" t="str">
        <f t="shared" si="222"/>
        <v/>
      </c>
      <c r="FY78" s="306" t="str">
        <f t="shared" si="223"/>
        <v/>
      </c>
      <c r="FZ78" s="120" t="str">
        <f t="shared" si="224"/>
        <v/>
      </c>
      <c r="GA78" s="120" t="str">
        <f t="shared" si="225"/>
        <v/>
      </c>
      <c r="GB78" s="306" t="str">
        <f t="shared" si="280"/>
        <v/>
      </c>
      <c r="GC78" s="306" t="str">
        <f t="shared" si="226"/>
        <v/>
      </c>
      <c r="GD78" s="306" t="str">
        <f t="shared" si="227"/>
        <v/>
      </c>
      <c r="GE78" s="306" t="str">
        <f t="shared" si="228"/>
        <v/>
      </c>
      <c r="GF78" s="306" t="str">
        <f t="shared" si="229"/>
        <v/>
      </c>
      <c r="GG78" s="306" t="str">
        <f t="shared" si="230"/>
        <v/>
      </c>
      <c r="GH78" s="306" t="str">
        <f t="shared" si="231"/>
        <v/>
      </c>
      <c r="GI78" s="306" t="str">
        <f t="shared" si="232"/>
        <v/>
      </c>
      <c r="GJ78" s="306" t="str">
        <f t="shared" si="233"/>
        <v/>
      </c>
      <c r="GK78" s="306" t="str">
        <f t="shared" si="234"/>
        <v/>
      </c>
      <c r="GL78" s="306" t="str">
        <f t="shared" si="235"/>
        <v/>
      </c>
      <c r="GM78" s="306" t="str">
        <f t="shared" si="236"/>
        <v/>
      </c>
      <c r="GN78" s="306" t="str">
        <f t="shared" si="237"/>
        <v/>
      </c>
      <c r="GO78" s="306" t="str">
        <f t="shared" si="238"/>
        <v/>
      </c>
      <c r="GP78" s="306" t="str">
        <f t="shared" si="239"/>
        <v/>
      </c>
      <c r="GQ78" s="306" t="str">
        <f t="shared" si="240"/>
        <v/>
      </c>
      <c r="GR78" s="306" t="str">
        <f t="shared" si="241"/>
        <v/>
      </c>
      <c r="GS78" s="121" t="str">
        <f t="shared" si="242"/>
        <v/>
      </c>
      <c r="GT78" s="121" t="str">
        <f t="shared" si="243"/>
        <v/>
      </c>
      <c r="GU78" s="121" t="str">
        <f t="shared" si="244"/>
        <v/>
      </c>
      <c r="GV78" s="121" t="str">
        <f t="shared" si="245"/>
        <v/>
      </c>
      <c r="GW78" s="121" t="str">
        <f t="shared" si="246"/>
        <v/>
      </c>
      <c r="GX78" s="121" t="str">
        <f t="shared" si="247"/>
        <v/>
      </c>
      <c r="GY78" s="269">
        <f t="shared" si="248"/>
        <v>0</v>
      </c>
      <c r="GZ78" s="269">
        <f t="shared" si="249"/>
        <v>0</v>
      </c>
      <c r="HA78" s="269">
        <f t="shared" si="250"/>
        <v>32</v>
      </c>
      <c r="HB78" s="269">
        <f t="shared" si="251"/>
        <v>0</v>
      </c>
      <c r="HC78" s="310" t="str">
        <f t="shared" si="267"/>
        <v/>
      </c>
      <c r="HD78" s="278" t="str">
        <f t="shared" si="252"/>
        <v/>
      </c>
      <c r="HE78" s="278" t="str">
        <f t="shared" si="253"/>
        <v/>
      </c>
      <c r="HF78" s="279" t="str">
        <f t="shared" si="254"/>
        <v/>
      </c>
      <c r="HG78" s="297" t="str">
        <f t="shared" si="255"/>
        <v/>
      </c>
      <c r="HH78" s="298" t="str">
        <f t="shared" si="281"/>
        <v/>
      </c>
      <c r="HI78" s="114" t="str">
        <f t="shared" si="282"/>
        <v/>
      </c>
      <c r="HJ78" s="274" t="str">
        <f>details!EH78</f>
        <v/>
      </c>
      <c r="HK78" s="195" t="str">
        <f>details!EI78</f>
        <v/>
      </c>
      <c r="HL78" s="304" t="str">
        <f t="shared" si="256"/>
        <v/>
      </c>
      <c r="HM78" s="201" t="str">
        <f>IF(details!CJ78="","",details!CJ78)</f>
        <v/>
      </c>
    </row>
    <row r="79" spans="1:221" s="20" customFormat="1" ht="14.1" customHeight="1">
      <c r="A79" s="199">
        <f>IF(details!A79="","",details!A79)</f>
        <v>73</v>
      </c>
      <c r="B79" s="309" t="str">
        <f>IF(details!B79="","",details!B79)</f>
        <v/>
      </c>
      <c r="C79" s="309" t="str">
        <f>IF(details!C79="","",details!C79)</f>
        <v/>
      </c>
      <c r="D79" s="114" t="str">
        <f>IF(details!D79="","",details!D79)</f>
        <v/>
      </c>
      <c r="E79" s="114" t="str">
        <f>IF(details!E79="","",details!E79)</f>
        <v/>
      </c>
      <c r="F79" s="309" t="str">
        <f>IF(details!F79="","",details!F79)</f>
        <v/>
      </c>
      <c r="G79" s="509" t="str">
        <f>IF(details!G79="","",details!G79)</f>
        <v/>
      </c>
      <c r="H79" s="188" t="str">
        <f>IF(details!CK79="","",details!CK79)</f>
        <v/>
      </c>
      <c r="I79" s="115" t="str">
        <f>IF(details!I79="","",details!I79)</f>
        <v/>
      </c>
      <c r="J79" s="115" t="str">
        <f>IF(details!J79="","",details!J79)</f>
        <v/>
      </c>
      <c r="K79" s="115" t="str">
        <f>IF(details!K79="","",details!K79)</f>
        <v/>
      </c>
      <c r="L79" s="309" t="str">
        <f>IF(details!L79="","",details!L79)</f>
        <v/>
      </c>
      <c r="M79" s="309" t="str">
        <f>IF(details!M79="","",details!M79)</f>
        <v/>
      </c>
      <c r="N79" s="309" t="str">
        <f t="shared" si="151"/>
        <v/>
      </c>
      <c r="O79" s="309" t="str">
        <f>IF(details!N79="","",details!N79)</f>
        <v/>
      </c>
      <c r="P79" s="309" t="str">
        <f>IF(details!O79="","",details!O79)</f>
        <v/>
      </c>
      <c r="Q79" s="309" t="str">
        <f t="shared" si="152"/>
        <v/>
      </c>
      <c r="R79" s="309" t="str">
        <f>IF(details!P79="","",details!P79)</f>
        <v/>
      </c>
      <c r="S79" s="309" t="str">
        <f>IF(details!Q79="","",details!Q79)</f>
        <v/>
      </c>
      <c r="T79" s="309" t="str">
        <f t="shared" si="153"/>
        <v/>
      </c>
      <c r="U79" s="116" t="str">
        <f t="shared" si="154"/>
        <v/>
      </c>
      <c r="V79" s="309" t="str">
        <f>IF(details!R79="","",details!R79)</f>
        <v/>
      </c>
      <c r="W79" s="309" t="str">
        <f>IF(details!S79="","",details!S79)</f>
        <v/>
      </c>
      <c r="X79" s="116" t="str">
        <f t="shared" si="155"/>
        <v/>
      </c>
      <c r="Y79" s="117" t="str">
        <f t="shared" si="268"/>
        <v/>
      </c>
      <c r="Z79" s="309" t="str">
        <f>IF(details!T79="","",details!T79)</f>
        <v/>
      </c>
      <c r="AA79" s="309" t="str">
        <f>IF(details!U79="","",details!U79)</f>
        <v/>
      </c>
      <c r="AB79" s="312" t="str">
        <f t="shared" si="156"/>
        <v/>
      </c>
      <c r="AC79" s="114" t="str">
        <f t="shared" si="157"/>
        <v/>
      </c>
      <c r="AD79" s="118" t="str">
        <f t="shared" si="158"/>
        <v/>
      </c>
      <c r="AE79" s="313" t="str">
        <f t="shared" si="159"/>
        <v/>
      </c>
      <c r="AF79" s="119" t="str">
        <f t="shared" si="258"/>
        <v/>
      </c>
      <c r="AG79" s="119">
        <f t="shared" si="160"/>
        <v>0</v>
      </c>
      <c r="AH79" s="309" t="str">
        <f>IF(details!V79="","",details!V79)</f>
        <v/>
      </c>
      <c r="AI79" s="309" t="str">
        <f>IF(details!W79="","",details!W79)</f>
        <v/>
      </c>
      <c r="AJ79" s="309" t="str">
        <f t="shared" si="161"/>
        <v/>
      </c>
      <c r="AK79" s="309" t="str">
        <f>IF(details!X79="","",details!X79)</f>
        <v/>
      </c>
      <c r="AL79" s="309" t="str">
        <f>IF(details!Y79="","",details!Y79)</f>
        <v/>
      </c>
      <c r="AM79" s="309" t="str">
        <f t="shared" si="162"/>
        <v/>
      </c>
      <c r="AN79" s="309" t="str">
        <f>IF(details!Z79="","",details!Z79)</f>
        <v/>
      </c>
      <c r="AO79" s="309" t="str">
        <f>IF(details!AA79="","",details!AA79)</f>
        <v/>
      </c>
      <c r="AP79" s="309" t="str">
        <f t="shared" si="163"/>
        <v/>
      </c>
      <c r="AQ79" s="116" t="str">
        <f t="shared" si="164"/>
        <v/>
      </c>
      <c r="AR79" s="309" t="str">
        <f>IF(details!AB79="","",details!AB79)</f>
        <v/>
      </c>
      <c r="AS79" s="309" t="str">
        <f>IF(details!AC79="","",details!AC79)</f>
        <v/>
      </c>
      <c r="AT79" s="116" t="str">
        <f t="shared" si="165"/>
        <v/>
      </c>
      <c r="AU79" s="117" t="str">
        <f t="shared" si="269"/>
        <v/>
      </c>
      <c r="AV79" s="309" t="str">
        <f>IF(details!AD79="","",details!AD79)</f>
        <v/>
      </c>
      <c r="AW79" s="309" t="str">
        <f>IF(details!AE79="","",details!AE79)</f>
        <v/>
      </c>
      <c r="AX79" s="312" t="str">
        <f t="shared" si="166"/>
        <v/>
      </c>
      <c r="AY79" s="114" t="str">
        <f t="shared" si="167"/>
        <v/>
      </c>
      <c r="AZ79" s="118" t="str">
        <f t="shared" si="168"/>
        <v/>
      </c>
      <c r="BA79" s="313" t="str">
        <f t="shared" si="169"/>
        <v/>
      </c>
      <c r="BB79" s="119" t="str">
        <f t="shared" si="259"/>
        <v/>
      </c>
      <c r="BC79" s="119">
        <f t="shared" si="170"/>
        <v>0</v>
      </c>
      <c r="BD79" s="101" t="str">
        <f>IF(D79="","",details!AF79)</f>
        <v/>
      </c>
      <c r="BE79" s="309" t="str">
        <f>IF(details!AG79="","",details!AG79)</f>
        <v/>
      </c>
      <c r="BF79" s="309" t="str">
        <f>IF(details!AH79="","",details!AH79)</f>
        <v/>
      </c>
      <c r="BG79" s="309" t="str">
        <f t="shared" si="171"/>
        <v/>
      </c>
      <c r="BH79" s="309" t="str">
        <f>IF(details!AI79="","",details!AI79)</f>
        <v/>
      </c>
      <c r="BI79" s="309" t="str">
        <f>IF(details!AJ79="","",details!AJ79)</f>
        <v/>
      </c>
      <c r="BJ79" s="309" t="str">
        <f t="shared" si="172"/>
        <v/>
      </c>
      <c r="BK79" s="309" t="str">
        <f>IF(details!AK79="","",details!AK79)</f>
        <v/>
      </c>
      <c r="BL79" s="309" t="str">
        <f>IF(details!AL79="","",details!AL79)</f>
        <v/>
      </c>
      <c r="BM79" s="309" t="str">
        <f t="shared" si="173"/>
        <v/>
      </c>
      <c r="BN79" s="116" t="str">
        <f t="shared" si="174"/>
        <v/>
      </c>
      <c r="BO79" s="309" t="str">
        <f>IF(details!AM79="","",details!AM79)</f>
        <v/>
      </c>
      <c r="BP79" s="309" t="str">
        <f>IF(details!AN79="","",details!AN79)</f>
        <v/>
      </c>
      <c r="BQ79" s="116" t="str">
        <f t="shared" si="175"/>
        <v/>
      </c>
      <c r="BR79" s="117" t="str">
        <f t="shared" si="270"/>
        <v/>
      </c>
      <c r="BS79" s="309" t="str">
        <f>IF(details!AO79="","",details!AO79)</f>
        <v/>
      </c>
      <c r="BT79" s="309" t="str">
        <f>IF(details!AP79="","",details!AP79)</f>
        <v/>
      </c>
      <c r="BU79" s="312" t="str">
        <f t="shared" si="176"/>
        <v/>
      </c>
      <c r="BV79" s="114" t="str">
        <f t="shared" si="177"/>
        <v/>
      </c>
      <c r="BW79" s="118" t="str">
        <f t="shared" si="178"/>
        <v/>
      </c>
      <c r="BX79" s="313" t="str">
        <f t="shared" si="179"/>
        <v/>
      </c>
      <c r="BY79" s="119" t="str">
        <f t="shared" si="260"/>
        <v/>
      </c>
      <c r="BZ79" s="119">
        <f t="shared" si="180"/>
        <v>0</v>
      </c>
      <c r="CA79" s="309" t="str">
        <f>IF(details!AQ79="","",details!AQ79)</f>
        <v/>
      </c>
      <c r="CB79" s="309" t="str">
        <f>IF(details!AR79="","",details!AR79)</f>
        <v/>
      </c>
      <c r="CC79" s="309" t="str">
        <f t="shared" si="181"/>
        <v/>
      </c>
      <c r="CD79" s="309" t="str">
        <f>IF(details!AS79="","",details!AS79)</f>
        <v/>
      </c>
      <c r="CE79" s="309" t="str">
        <f>IF(details!AT79="","",details!AT79)</f>
        <v/>
      </c>
      <c r="CF79" s="309" t="str">
        <f t="shared" si="182"/>
        <v/>
      </c>
      <c r="CG79" s="309" t="str">
        <f>IF(details!AU79="","",details!AU79)</f>
        <v/>
      </c>
      <c r="CH79" s="309" t="str">
        <f>IF(details!AV79="","",details!AV79)</f>
        <v/>
      </c>
      <c r="CI79" s="309" t="str">
        <f t="shared" si="183"/>
        <v/>
      </c>
      <c r="CJ79" s="116" t="str">
        <f t="shared" si="184"/>
        <v/>
      </c>
      <c r="CK79" s="309" t="str">
        <f>IF(details!AW79="","",details!AW79)</f>
        <v/>
      </c>
      <c r="CL79" s="309" t="str">
        <f>IF(details!AX79="","",details!AX79)</f>
        <v/>
      </c>
      <c r="CM79" s="116" t="str">
        <f t="shared" si="185"/>
        <v/>
      </c>
      <c r="CN79" s="117" t="str">
        <f t="shared" si="271"/>
        <v/>
      </c>
      <c r="CO79" s="309" t="str">
        <f>IF(details!AY79="","",details!AY79)</f>
        <v/>
      </c>
      <c r="CP79" s="309" t="str">
        <f>IF(details!AZ79="","",details!AZ79)</f>
        <v/>
      </c>
      <c r="CQ79" s="312" t="str">
        <f t="shared" si="186"/>
        <v/>
      </c>
      <c r="CR79" s="114" t="str">
        <f t="shared" si="187"/>
        <v/>
      </c>
      <c r="CS79" s="118" t="str">
        <f t="shared" si="188"/>
        <v/>
      </c>
      <c r="CT79" s="313" t="str">
        <f t="shared" si="189"/>
        <v/>
      </c>
      <c r="CU79" s="119" t="str">
        <f t="shared" si="261"/>
        <v/>
      </c>
      <c r="CV79" s="119">
        <f t="shared" si="190"/>
        <v>0</v>
      </c>
      <c r="CW79" s="309" t="str">
        <f>IF(details!BA79="","",details!BA79)</f>
        <v/>
      </c>
      <c r="CX79" s="309" t="str">
        <f>IF(details!BB79="","",details!BB79)</f>
        <v/>
      </c>
      <c r="CY79" s="309" t="str">
        <f t="shared" si="191"/>
        <v/>
      </c>
      <c r="CZ79" s="309" t="str">
        <f>IF(details!BC79="","",details!BC79)</f>
        <v/>
      </c>
      <c r="DA79" s="309" t="str">
        <f>IF(details!BD79="","",details!BD79)</f>
        <v/>
      </c>
      <c r="DB79" s="309" t="str">
        <f t="shared" si="192"/>
        <v/>
      </c>
      <c r="DC79" s="309" t="str">
        <f>IF(details!BE79="","",details!BE79)</f>
        <v/>
      </c>
      <c r="DD79" s="309" t="str">
        <f>IF(details!BF79="","",details!BF79)</f>
        <v/>
      </c>
      <c r="DE79" s="309" t="str">
        <f t="shared" si="193"/>
        <v/>
      </c>
      <c r="DF79" s="116" t="str">
        <f t="shared" si="194"/>
        <v/>
      </c>
      <c r="DG79" s="309" t="str">
        <f>IF(details!BG79="","",details!BG79)</f>
        <v/>
      </c>
      <c r="DH79" s="309" t="str">
        <f>IF(details!BH79="","",details!BH79)</f>
        <v/>
      </c>
      <c r="DI79" s="116" t="str">
        <f t="shared" si="195"/>
        <v/>
      </c>
      <c r="DJ79" s="117" t="str">
        <f t="shared" si="272"/>
        <v/>
      </c>
      <c r="DK79" s="309" t="str">
        <f>IF(details!BI79="","",details!BI79)</f>
        <v/>
      </c>
      <c r="DL79" s="309" t="str">
        <f>IF(details!BJ79="","",details!BJ79)</f>
        <v/>
      </c>
      <c r="DM79" s="312" t="str">
        <f t="shared" si="196"/>
        <v/>
      </c>
      <c r="DN79" s="114" t="str">
        <f t="shared" si="197"/>
        <v/>
      </c>
      <c r="DO79" s="118" t="str">
        <f t="shared" si="198"/>
        <v/>
      </c>
      <c r="DP79" s="313" t="str">
        <f t="shared" si="199"/>
        <v/>
      </c>
      <c r="DQ79" s="119" t="str">
        <f t="shared" si="262"/>
        <v/>
      </c>
      <c r="DR79" s="119">
        <f t="shared" si="200"/>
        <v>0</v>
      </c>
      <c r="DS79" s="309" t="str">
        <f>IF(details!BK79="","",details!BK79)</f>
        <v/>
      </c>
      <c r="DT79" s="309" t="str">
        <f>IF(details!BL79="","",details!BL79)</f>
        <v/>
      </c>
      <c r="DU79" s="309" t="str">
        <f t="shared" si="201"/>
        <v/>
      </c>
      <c r="DV79" s="309" t="str">
        <f>IF(details!BM79="","",details!BM79)</f>
        <v/>
      </c>
      <c r="DW79" s="309" t="str">
        <f>IF(details!BN79="","",details!BN79)</f>
        <v/>
      </c>
      <c r="DX79" s="309" t="str">
        <f t="shared" si="202"/>
        <v/>
      </c>
      <c r="DY79" s="309" t="str">
        <f>IF(details!BO79="","",details!BO79)</f>
        <v/>
      </c>
      <c r="DZ79" s="309" t="str">
        <f>IF(details!BP79="","",details!BP79)</f>
        <v/>
      </c>
      <c r="EA79" s="309" t="str">
        <f t="shared" si="203"/>
        <v/>
      </c>
      <c r="EB79" s="116" t="str">
        <f t="shared" si="204"/>
        <v/>
      </c>
      <c r="EC79" s="309" t="str">
        <f>IF(details!BQ79="","",details!BQ79)</f>
        <v/>
      </c>
      <c r="ED79" s="309" t="str">
        <f>IF(details!BR79="","",details!BR79)</f>
        <v/>
      </c>
      <c r="EE79" s="116" t="str">
        <f t="shared" si="205"/>
        <v/>
      </c>
      <c r="EF79" s="117" t="str">
        <f t="shared" si="273"/>
        <v/>
      </c>
      <c r="EG79" s="309" t="str">
        <f>IF(details!BS79="","",details!BS79)</f>
        <v/>
      </c>
      <c r="EH79" s="309" t="str">
        <f>IF(details!BT79="","",details!BT79)</f>
        <v/>
      </c>
      <c r="EI79" s="312" t="str">
        <f t="shared" si="206"/>
        <v/>
      </c>
      <c r="EJ79" s="114" t="str">
        <f t="shared" si="207"/>
        <v/>
      </c>
      <c r="EK79" s="118" t="str">
        <f t="shared" si="208"/>
        <v/>
      </c>
      <c r="EL79" s="313" t="str">
        <f t="shared" si="209"/>
        <v/>
      </c>
      <c r="EM79" s="119" t="str">
        <f t="shared" si="263"/>
        <v/>
      </c>
      <c r="EN79" s="119">
        <f t="shared" si="210"/>
        <v>0</v>
      </c>
      <c r="EO79" s="309" t="str">
        <f>IF(details!BU79="","",details!BU79)</f>
        <v/>
      </c>
      <c r="EP79" s="309" t="str">
        <f>IF(details!BV79="","",details!BV79)</f>
        <v/>
      </c>
      <c r="EQ79" s="309" t="str">
        <f>IF(details!BW79="","",details!BW79)</f>
        <v/>
      </c>
      <c r="ER79" s="309" t="str">
        <f>IF(details!BX79="","",details!BX79)</f>
        <v/>
      </c>
      <c r="ES79" s="309" t="str">
        <f>IF(details!BY79="","",details!BY79)</f>
        <v/>
      </c>
      <c r="ET79" s="313" t="str">
        <f t="shared" si="274"/>
        <v/>
      </c>
      <c r="EU79" s="313" t="str">
        <f t="shared" si="275"/>
        <v/>
      </c>
      <c r="EV79" s="313" t="str">
        <f t="shared" si="211"/>
        <v/>
      </c>
      <c r="EW79" s="119" t="str">
        <f t="shared" si="264"/>
        <v/>
      </c>
      <c r="EX79" s="119">
        <f t="shared" si="212"/>
        <v>0</v>
      </c>
      <c r="EY79" s="309" t="str">
        <f>IF(details!BZ79="","",details!BZ79)</f>
        <v/>
      </c>
      <c r="EZ79" s="309" t="str">
        <f>IF(details!CA79="","",details!CA79)</f>
        <v/>
      </c>
      <c r="FA79" s="309" t="str">
        <f>IF(details!CB79="","",details!CB79)</f>
        <v/>
      </c>
      <c r="FB79" s="309" t="str">
        <f>IF(details!CC79="","",details!CC79)</f>
        <v/>
      </c>
      <c r="FC79" s="309" t="str">
        <f>IF(details!CD79="","",details!CD79)</f>
        <v/>
      </c>
      <c r="FD79" s="313" t="str">
        <f t="shared" si="276"/>
        <v/>
      </c>
      <c r="FE79" s="313" t="str">
        <f t="shared" si="277"/>
        <v/>
      </c>
      <c r="FF79" s="313" t="str">
        <f t="shared" si="213"/>
        <v/>
      </c>
      <c r="FG79" s="119" t="str">
        <f t="shared" si="265"/>
        <v/>
      </c>
      <c r="FH79" s="119">
        <f t="shared" si="214"/>
        <v>0</v>
      </c>
      <c r="FI79" s="309" t="str">
        <f>IF(details!CE79="","",details!CE79)</f>
        <v/>
      </c>
      <c r="FJ79" s="309" t="str">
        <f>IF(details!CF79="","",details!CF79)</f>
        <v/>
      </c>
      <c r="FK79" s="309" t="str">
        <f>IF(details!CG79="","",details!CG79)</f>
        <v/>
      </c>
      <c r="FL79" s="309" t="str">
        <f>IF(details!CH79="","",details!CH79)</f>
        <v/>
      </c>
      <c r="FM79" s="309" t="str">
        <f>IF(details!CI79="","",details!CI79)</f>
        <v/>
      </c>
      <c r="FN79" s="313" t="str">
        <f t="shared" si="278"/>
        <v/>
      </c>
      <c r="FO79" s="313" t="str">
        <f t="shared" si="279"/>
        <v/>
      </c>
      <c r="FP79" s="313" t="str">
        <f t="shared" si="215"/>
        <v/>
      </c>
      <c r="FQ79" s="119" t="str">
        <f t="shared" si="266"/>
        <v/>
      </c>
      <c r="FR79" s="270">
        <f t="shared" si="216"/>
        <v>0</v>
      </c>
      <c r="FS79" s="277" t="str">
        <f t="shared" si="217"/>
        <v/>
      </c>
      <c r="FT79" s="306" t="str">
        <f t="shared" si="218"/>
        <v/>
      </c>
      <c r="FU79" s="306" t="str">
        <f t="shared" si="219"/>
        <v/>
      </c>
      <c r="FV79" s="306" t="str">
        <f t="shared" si="220"/>
        <v/>
      </c>
      <c r="FW79" s="306" t="str">
        <f t="shared" si="221"/>
        <v/>
      </c>
      <c r="FX79" s="306" t="str">
        <f t="shared" si="222"/>
        <v/>
      </c>
      <c r="FY79" s="306" t="str">
        <f t="shared" si="223"/>
        <v/>
      </c>
      <c r="FZ79" s="120" t="str">
        <f t="shared" si="224"/>
        <v/>
      </c>
      <c r="GA79" s="120" t="str">
        <f t="shared" si="225"/>
        <v/>
      </c>
      <c r="GB79" s="306" t="str">
        <f t="shared" si="280"/>
        <v/>
      </c>
      <c r="GC79" s="306" t="str">
        <f t="shared" si="226"/>
        <v/>
      </c>
      <c r="GD79" s="306" t="str">
        <f t="shared" si="227"/>
        <v/>
      </c>
      <c r="GE79" s="306" t="str">
        <f t="shared" si="228"/>
        <v/>
      </c>
      <c r="GF79" s="306" t="str">
        <f t="shared" si="229"/>
        <v/>
      </c>
      <c r="GG79" s="306" t="str">
        <f t="shared" si="230"/>
        <v/>
      </c>
      <c r="GH79" s="306" t="str">
        <f t="shared" si="231"/>
        <v/>
      </c>
      <c r="GI79" s="306" t="str">
        <f t="shared" si="232"/>
        <v/>
      </c>
      <c r="GJ79" s="306" t="str">
        <f t="shared" si="233"/>
        <v/>
      </c>
      <c r="GK79" s="306" t="str">
        <f t="shared" si="234"/>
        <v/>
      </c>
      <c r="GL79" s="306" t="str">
        <f t="shared" si="235"/>
        <v/>
      </c>
      <c r="GM79" s="306" t="str">
        <f t="shared" si="236"/>
        <v/>
      </c>
      <c r="GN79" s="306" t="str">
        <f t="shared" si="237"/>
        <v/>
      </c>
      <c r="GO79" s="306" t="str">
        <f t="shared" si="238"/>
        <v/>
      </c>
      <c r="GP79" s="306" t="str">
        <f t="shared" si="239"/>
        <v/>
      </c>
      <c r="GQ79" s="306" t="str">
        <f t="shared" si="240"/>
        <v/>
      </c>
      <c r="GR79" s="306" t="str">
        <f t="shared" si="241"/>
        <v/>
      </c>
      <c r="GS79" s="121" t="str">
        <f t="shared" si="242"/>
        <v/>
      </c>
      <c r="GT79" s="121" t="str">
        <f t="shared" si="243"/>
        <v/>
      </c>
      <c r="GU79" s="121" t="str">
        <f t="shared" si="244"/>
        <v/>
      </c>
      <c r="GV79" s="121" t="str">
        <f t="shared" si="245"/>
        <v/>
      </c>
      <c r="GW79" s="121" t="str">
        <f t="shared" si="246"/>
        <v/>
      </c>
      <c r="GX79" s="121" t="str">
        <f t="shared" si="247"/>
        <v/>
      </c>
      <c r="GY79" s="269">
        <f t="shared" si="248"/>
        <v>0</v>
      </c>
      <c r="GZ79" s="269">
        <f t="shared" si="249"/>
        <v>0</v>
      </c>
      <c r="HA79" s="269">
        <f t="shared" si="250"/>
        <v>32</v>
      </c>
      <c r="HB79" s="269">
        <f t="shared" si="251"/>
        <v>0</v>
      </c>
      <c r="HC79" s="310" t="str">
        <f t="shared" si="267"/>
        <v/>
      </c>
      <c r="HD79" s="278" t="str">
        <f t="shared" si="252"/>
        <v/>
      </c>
      <c r="HE79" s="278" t="str">
        <f t="shared" si="253"/>
        <v/>
      </c>
      <c r="HF79" s="279" t="str">
        <f t="shared" si="254"/>
        <v/>
      </c>
      <c r="HG79" s="297" t="str">
        <f t="shared" si="255"/>
        <v/>
      </c>
      <c r="HH79" s="298" t="str">
        <f t="shared" si="281"/>
        <v/>
      </c>
      <c r="HI79" s="114" t="str">
        <f t="shared" si="282"/>
        <v/>
      </c>
      <c r="HJ79" s="274" t="str">
        <f>details!EH79</f>
        <v/>
      </c>
      <c r="HK79" s="195" t="str">
        <f>details!EI79</f>
        <v/>
      </c>
      <c r="HL79" s="304" t="str">
        <f t="shared" si="256"/>
        <v/>
      </c>
      <c r="HM79" s="201" t="str">
        <f>IF(details!CJ79="","",details!CJ79)</f>
        <v/>
      </c>
    </row>
    <row r="80" spans="1:221" s="20" customFormat="1" ht="14.1" customHeight="1">
      <c r="A80" s="199">
        <f>IF(details!A80="","",details!A80)</f>
        <v>74</v>
      </c>
      <c r="B80" s="309" t="str">
        <f>IF(details!B80="","",details!B80)</f>
        <v/>
      </c>
      <c r="C80" s="309" t="str">
        <f>IF(details!C80="","",details!C80)</f>
        <v/>
      </c>
      <c r="D80" s="114" t="str">
        <f>IF(details!D80="","",details!D80)</f>
        <v/>
      </c>
      <c r="E80" s="114" t="str">
        <f>IF(details!E80="","",details!E80)</f>
        <v/>
      </c>
      <c r="F80" s="309" t="str">
        <f>IF(details!F80="","",details!F80)</f>
        <v/>
      </c>
      <c r="G80" s="509" t="str">
        <f>IF(details!G80="","",details!G80)</f>
        <v/>
      </c>
      <c r="H80" s="188" t="str">
        <f>IF(details!CK80="","",details!CK80)</f>
        <v/>
      </c>
      <c r="I80" s="115" t="str">
        <f>IF(details!I80="","",details!I80)</f>
        <v/>
      </c>
      <c r="J80" s="115" t="str">
        <f>IF(details!J80="","",details!J80)</f>
        <v/>
      </c>
      <c r="K80" s="115" t="str">
        <f>IF(details!K80="","",details!K80)</f>
        <v/>
      </c>
      <c r="L80" s="309" t="str">
        <f>IF(details!L80="","",details!L80)</f>
        <v/>
      </c>
      <c r="M80" s="309" t="str">
        <f>IF(details!M80="","",details!M80)</f>
        <v/>
      </c>
      <c r="N80" s="309" t="str">
        <f t="shared" si="151"/>
        <v/>
      </c>
      <c r="O80" s="309" t="str">
        <f>IF(details!N80="","",details!N80)</f>
        <v/>
      </c>
      <c r="P80" s="309" t="str">
        <f>IF(details!O80="","",details!O80)</f>
        <v/>
      </c>
      <c r="Q80" s="309" t="str">
        <f t="shared" si="152"/>
        <v/>
      </c>
      <c r="R80" s="309" t="str">
        <f>IF(details!P80="","",details!P80)</f>
        <v/>
      </c>
      <c r="S80" s="309" t="str">
        <f>IF(details!Q80="","",details!Q80)</f>
        <v/>
      </c>
      <c r="T80" s="309" t="str">
        <f t="shared" si="153"/>
        <v/>
      </c>
      <c r="U80" s="116" t="str">
        <f t="shared" si="154"/>
        <v/>
      </c>
      <c r="V80" s="309" t="str">
        <f>IF(details!R80="","",details!R80)</f>
        <v/>
      </c>
      <c r="W80" s="309" t="str">
        <f>IF(details!S80="","",details!S80)</f>
        <v/>
      </c>
      <c r="X80" s="116" t="str">
        <f t="shared" si="155"/>
        <v/>
      </c>
      <c r="Y80" s="117" t="str">
        <f t="shared" si="268"/>
        <v/>
      </c>
      <c r="Z80" s="309" t="str">
        <f>IF(details!T80="","",details!T80)</f>
        <v/>
      </c>
      <c r="AA80" s="309" t="str">
        <f>IF(details!U80="","",details!U80)</f>
        <v/>
      </c>
      <c r="AB80" s="312" t="str">
        <f t="shared" si="156"/>
        <v/>
      </c>
      <c r="AC80" s="114" t="str">
        <f t="shared" si="157"/>
        <v/>
      </c>
      <c r="AD80" s="118" t="str">
        <f t="shared" si="158"/>
        <v/>
      </c>
      <c r="AE80" s="313" t="str">
        <f t="shared" si="159"/>
        <v/>
      </c>
      <c r="AF80" s="119" t="str">
        <f t="shared" si="258"/>
        <v/>
      </c>
      <c r="AG80" s="119">
        <f t="shared" si="160"/>
        <v>0</v>
      </c>
      <c r="AH80" s="309" t="str">
        <f>IF(details!V80="","",details!V80)</f>
        <v/>
      </c>
      <c r="AI80" s="309" t="str">
        <f>IF(details!W80="","",details!W80)</f>
        <v/>
      </c>
      <c r="AJ80" s="309" t="str">
        <f t="shared" si="161"/>
        <v/>
      </c>
      <c r="AK80" s="309" t="str">
        <f>IF(details!X80="","",details!X80)</f>
        <v/>
      </c>
      <c r="AL80" s="309" t="str">
        <f>IF(details!Y80="","",details!Y80)</f>
        <v/>
      </c>
      <c r="AM80" s="309" t="str">
        <f t="shared" si="162"/>
        <v/>
      </c>
      <c r="AN80" s="309" t="str">
        <f>IF(details!Z80="","",details!Z80)</f>
        <v/>
      </c>
      <c r="AO80" s="309" t="str">
        <f>IF(details!AA80="","",details!AA80)</f>
        <v/>
      </c>
      <c r="AP80" s="309" t="str">
        <f t="shared" si="163"/>
        <v/>
      </c>
      <c r="AQ80" s="116" t="str">
        <f t="shared" si="164"/>
        <v/>
      </c>
      <c r="AR80" s="309" t="str">
        <f>IF(details!AB80="","",details!AB80)</f>
        <v/>
      </c>
      <c r="AS80" s="309" t="str">
        <f>IF(details!AC80="","",details!AC80)</f>
        <v/>
      </c>
      <c r="AT80" s="116" t="str">
        <f t="shared" si="165"/>
        <v/>
      </c>
      <c r="AU80" s="117" t="str">
        <f t="shared" si="269"/>
        <v/>
      </c>
      <c r="AV80" s="309" t="str">
        <f>IF(details!AD80="","",details!AD80)</f>
        <v/>
      </c>
      <c r="AW80" s="309" t="str">
        <f>IF(details!AE80="","",details!AE80)</f>
        <v/>
      </c>
      <c r="AX80" s="312" t="str">
        <f t="shared" si="166"/>
        <v/>
      </c>
      <c r="AY80" s="114" t="str">
        <f t="shared" si="167"/>
        <v/>
      </c>
      <c r="AZ80" s="118" t="str">
        <f t="shared" si="168"/>
        <v/>
      </c>
      <c r="BA80" s="313" t="str">
        <f t="shared" si="169"/>
        <v/>
      </c>
      <c r="BB80" s="119" t="str">
        <f t="shared" si="259"/>
        <v/>
      </c>
      <c r="BC80" s="119">
        <f t="shared" si="170"/>
        <v>0</v>
      </c>
      <c r="BD80" s="101" t="str">
        <f>IF(D80="","",details!AF80)</f>
        <v/>
      </c>
      <c r="BE80" s="309" t="str">
        <f>IF(details!AG80="","",details!AG80)</f>
        <v/>
      </c>
      <c r="BF80" s="309" t="str">
        <f>IF(details!AH80="","",details!AH80)</f>
        <v/>
      </c>
      <c r="BG80" s="309" t="str">
        <f t="shared" si="171"/>
        <v/>
      </c>
      <c r="BH80" s="309" t="str">
        <f>IF(details!AI80="","",details!AI80)</f>
        <v/>
      </c>
      <c r="BI80" s="309" t="str">
        <f>IF(details!AJ80="","",details!AJ80)</f>
        <v/>
      </c>
      <c r="BJ80" s="309" t="str">
        <f t="shared" si="172"/>
        <v/>
      </c>
      <c r="BK80" s="309" t="str">
        <f>IF(details!AK80="","",details!AK80)</f>
        <v/>
      </c>
      <c r="BL80" s="309" t="str">
        <f>IF(details!AL80="","",details!AL80)</f>
        <v/>
      </c>
      <c r="BM80" s="309" t="str">
        <f t="shared" si="173"/>
        <v/>
      </c>
      <c r="BN80" s="116" t="str">
        <f t="shared" si="174"/>
        <v/>
      </c>
      <c r="BO80" s="309" t="str">
        <f>IF(details!AM80="","",details!AM80)</f>
        <v/>
      </c>
      <c r="BP80" s="309" t="str">
        <f>IF(details!AN80="","",details!AN80)</f>
        <v/>
      </c>
      <c r="BQ80" s="116" t="str">
        <f t="shared" si="175"/>
        <v/>
      </c>
      <c r="BR80" s="117" t="str">
        <f t="shared" si="270"/>
        <v/>
      </c>
      <c r="BS80" s="309" t="str">
        <f>IF(details!AO80="","",details!AO80)</f>
        <v/>
      </c>
      <c r="BT80" s="309" t="str">
        <f>IF(details!AP80="","",details!AP80)</f>
        <v/>
      </c>
      <c r="BU80" s="312" t="str">
        <f t="shared" si="176"/>
        <v/>
      </c>
      <c r="BV80" s="114" t="str">
        <f t="shared" si="177"/>
        <v/>
      </c>
      <c r="BW80" s="118" t="str">
        <f t="shared" si="178"/>
        <v/>
      </c>
      <c r="BX80" s="313" t="str">
        <f t="shared" si="179"/>
        <v/>
      </c>
      <c r="BY80" s="119" t="str">
        <f t="shared" si="260"/>
        <v/>
      </c>
      <c r="BZ80" s="119">
        <f t="shared" si="180"/>
        <v>0</v>
      </c>
      <c r="CA80" s="309" t="str">
        <f>IF(details!AQ80="","",details!AQ80)</f>
        <v/>
      </c>
      <c r="CB80" s="309" t="str">
        <f>IF(details!AR80="","",details!AR80)</f>
        <v/>
      </c>
      <c r="CC80" s="309" t="str">
        <f t="shared" si="181"/>
        <v/>
      </c>
      <c r="CD80" s="309" t="str">
        <f>IF(details!AS80="","",details!AS80)</f>
        <v/>
      </c>
      <c r="CE80" s="309" t="str">
        <f>IF(details!AT80="","",details!AT80)</f>
        <v/>
      </c>
      <c r="CF80" s="309" t="str">
        <f t="shared" si="182"/>
        <v/>
      </c>
      <c r="CG80" s="309" t="str">
        <f>IF(details!AU80="","",details!AU80)</f>
        <v/>
      </c>
      <c r="CH80" s="309" t="str">
        <f>IF(details!AV80="","",details!AV80)</f>
        <v/>
      </c>
      <c r="CI80" s="309" t="str">
        <f t="shared" si="183"/>
        <v/>
      </c>
      <c r="CJ80" s="116" t="str">
        <f t="shared" si="184"/>
        <v/>
      </c>
      <c r="CK80" s="309" t="str">
        <f>IF(details!AW80="","",details!AW80)</f>
        <v/>
      </c>
      <c r="CL80" s="309" t="str">
        <f>IF(details!AX80="","",details!AX80)</f>
        <v/>
      </c>
      <c r="CM80" s="116" t="str">
        <f t="shared" si="185"/>
        <v/>
      </c>
      <c r="CN80" s="117" t="str">
        <f t="shared" si="271"/>
        <v/>
      </c>
      <c r="CO80" s="309" t="str">
        <f>IF(details!AY80="","",details!AY80)</f>
        <v/>
      </c>
      <c r="CP80" s="309" t="str">
        <f>IF(details!AZ80="","",details!AZ80)</f>
        <v/>
      </c>
      <c r="CQ80" s="312" t="str">
        <f t="shared" si="186"/>
        <v/>
      </c>
      <c r="CR80" s="114" t="str">
        <f t="shared" si="187"/>
        <v/>
      </c>
      <c r="CS80" s="118" t="str">
        <f t="shared" si="188"/>
        <v/>
      </c>
      <c r="CT80" s="313" t="str">
        <f t="shared" si="189"/>
        <v/>
      </c>
      <c r="CU80" s="119" t="str">
        <f t="shared" si="261"/>
        <v/>
      </c>
      <c r="CV80" s="119">
        <f t="shared" si="190"/>
        <v>0</v>
      </c>
      <c r="CW80" s="309" t="str">
        <f>IF(details!BA80="","",details!BA80)</f>
        <v/>
      </c>
      <c r="CX80" s="309" t="str">
        <f>IF(details!BB80="","",details!BB80)</f>
        <v/>
      </c>
      <c r="CY80" s="309" t="str">
        <f t="shared" si="191"/>
        <v/>
      </c>
      <c r="CZ80" s="309" t="str">
        <f>IF(details!BC80="","",details!BC80)</f>
        <v/>
      </c>
      <c r="DA80" s="309" t="str">
        <f>IF(details!BD80="","",details!BD80)</f>
        <v/>
      </c>
      <c r="DB80" s="309" t="str">
        <f t="shared" si="192"/>
        <v/>
      </c>
      <c r="DC80" s="309" t="str">
        <f>IF(details!BE80="","",details!BE80)</f>
        <v/>
      </c>
      <c r="DD80" s="309" t="str">
        <f>IF(details!BF80="","",details!BF80)</f>
        <v/>
      </c>
      <c r="DE80" s="309" t="str">
        <f t="shared" si="193"/>
        <v/>
      </c>
      <c r="DF80" s="116" t="str">
        <f t="shared" si="194"/>
        <v/>
      </c>
      <c r="DG80" s="309" t="str">
        <f>IF(details!BG80="","",details!BG80)</f>
        <v/>
      </c>
      <c r="DH80" s="309" t="str">
        <f>IF(details!BH80="","",details!BH80)</f>
        <v/>
      </c>
      <c r="DI80" s="116" t="str">
        <f t="shared" si="195"/>
        <v/>
      </c>
      <c r="DJ80" s="117" t="str">
        <f t="shared" si="272"/>
        <v/>
      </c>
      <c r="DK80" s="309" t="str">
        <f>IF(details!BI80="","",details!BI80)</f>
        <v/>
      </c>
      <c r="DL80" s="309" t="str">
        <f>IF(details!BJ80="","",details!BJ80)</f>
        <v/>
      </c>
      <c r="DM80" s="312" t="str">
        <f t="shared" si="196"/>
        <v/>
      </c>
      <c r="DN80" s="114" t="str">
        <f t="shared" si="197"/>
        <v/>
      </c>
      <c r="DO80" s="118" t="str">
        <f t="shared" si="198"/>
        <v/>
      </c>
      <c r="DP80" s="313" t="str">
        <f t="shared" si="199"/>
        <v/>
      </c>
      <c r="DQ80" s="119" t="str">
        <f t="shared" si="262"/>
        <v/>
      </c>
      <c r="DR80" s="119">
        <f t="shared" si="200"/>
        <v>0</v>
      </c>
      <c r="DS80" s="309" t="str">
        <f>IF(details!BK80="","",details!BK80)</f>
        <v/>
      </c>
      <c r="DT80" s="309" t="str">
        <f>IF(details!BL80="","",details!BL80)</f>
        <v/>
      </c>
      <c r="DU80" s="309" t="str">
        <f t="shared" si="201"/>
        <v/>
      </c>
      <c r="DV80" s="309" t="str">
        <f>IF(details!BM80="","",details!BM80)</f>
        <v/>
      </c>
      <c r="DW80" s="309" t="str">
        <f>IF(details!BN80="","",details!BN80)</f>
        <v/>
      </c>
      <c r="DX80" s="309" t="str">
        <f t="shared" si="202"/>
        <v/>
      </c>
      <c r="DY80" s="309" t="str">
        <f>IF(details!BO80="","",details!BO80)</f>
        <v/>
      </c>
      <c r="DZ80" s="309" t="str">
        <f>IF(details!BP80="","",details!BP80)</f>
        <v/>
      </c>
      <c r="EA80" s="309" t="str">
        <f t="shared" si="203"/>
        <v/>
      </c>
      <c r="EB80" s="116" t="str">
        <f t="shared" si="204"/>
        <v/>
      </c>
      <c r="EC80" s="309" t="str">
        <f>IF(details!BQ80="","",details!BQ80)</f>
        <v/>
      </c>
      <c r="ED80" s="309" t="str">
        <f>IF(details!BR80="","",details!BR80)</f>
        <v/>
      </c>
      <c r="EE80" s="116" t="str">
        <f t="shared" si="205"/>
        <v/>
      </c>
      <c r="EF80" s="117" t="str">
        <f t="shared" si="273"/>
        <v/>
      </c>
      <c r="EG80" s="309" t="str">
        <f>IF(details!BS80="","",details!BS80)</f>
        <v/>
      </c>
      <c r="EH80" s="309" t="str">
        <f>IF(details!BT80="","",details!BT80)</f>
        <v/>
      </c>
      <c r="EI80" s="312" t="str">
        <f t="shared" si="206"/>
        <v/>
      </c>
      <c r="EJ80" s="114" t="str">
        <f t="shared" si="207"/>
        <v/>
      </c>
      <c r="EK80" s="118" t="str">
        <f t="shared" si="208"/>
        <v/>
      </c>
      <c r="EL80" s="313" t="str">
        <f t="shared" si="209"/>
        <v/>
      </c>
      <c r="EM80" s="119" t="str">
        <f t="shared" si="263"/>
        <v/>
      </c>
      <c r="EN80" s="119">
        <f t="shared" si="210"/>
        <v>0</v>
      </c>
      <c r="EO80" s="309" t="str">
        <f>IF(details!BU80="","",details!BU80)</f>
        <v/>
      </c>
      <c r="EP80" s="309" t="str">
        <f>IF(details!BV80="","",details!BV80)</f>
        <v/>
      </c>
      <c r="EQ80" s="309" t="str">
        <f>IF(details!BW80="","",details!BW80)</f>
        <v/>
      </c>
      <c r="ER80" s="309" t="str">
        <f>IF(details!BX80="","",details!BX80)</f>
        <v/>
      </c>
      <c r="ES80" s="309" t="str">
        <f>IF(details!BY80="","",details!BY80)</f>
        <v/>
      </c>
      <c r="ET80" s="313" t="str">
        <f t="shared" si="274"/>
        <v/>
      </c>
      <c r="EU80" s="313" t="str">
        <f t="shared" si="275"/>
        <v/>
      </c>
      <c r="EV80" s="313" t="str">
        <f t="shared" si="211"/>
        <v/>
      </c>
      <c r="EW80" s="119" t="str">
        <f t="shared" si="264"/>
        <v/>
      </c>
      <c r="EX80" s="119">
        <f t="shared" si="212"/>
        <v>0</v>
      </c>
      <c r="EY80" s="309" t="str">
        <f>IF(details!BZ80="","",details!BZ80)</f>
        <v/>
      </c>
      <c r="EZ80" s="309" t="str">
        <f>IF(details!CA80="","",details!CA80)</f>
        <v/>
      </c>
      <c r="FA80" s="309" t="str">
        <f>IF(details!CB80="","",details!CB80)</f>
        <v/>
      </c>
      <c r="FB80" s="309" t="str">
        <f>IF(details!CC80="","",details!CC80)</f>
        <v/>
      </c>
      <c r="FC80" s="309" t="str">
        <f>IF(details!CD80="","",details!CD80)</f>
        <v/>
      </c>
      <c r="FD80" s="313" t="str">
        <f t="shared" si="276"/>
        <v/>
      </c>
      <c r="FE80" s="313" t="str">
        <f t="shared" si="277"/>
        <v/>
      </c>
      <c r="FF80" s="313" t="str">
        <f t="shared" si="213"/>
        <v/>
      </c>
      <c r="FG80" s="119" t="str">
        <f t="shared" si="265"/>
        <v/>
      </c>
      <c r="FH80" s="119">
        <f t="shared" si="214"/>
        <v>0</v>
      </c>
      <c r="FI80" s="309" t="str">
        <f>IF(details!CE80="","",details!CE80)</f>
        <v/>
      </c>
      <c r="FJ80" s="309" t="str">
        <f>IF(details!CF80="","",details!CF80)</f>
        <v/>
      </c>
      <c r="FK80" s="309" t="str">
        <f>IF(details!CG80="","",details!CG80)</f>
        <v/>
      </c>
      <c r="FL80" s="309" t="str">
        <f>IF(details!CH80="","",details!CH80)</f>
        <v/>
      </c>
      <c r="FM80" s="309" t="str">
        <f>IF(details!CI80="","",details!CI80)</f>
        <v/>
      </c>
      <c r="FN80" s="313" t="str">
        <f t="shared" si="278"/>
        <v/>
      </c>
      <c r="FO80" s="313" t="str">
        <f t="shared" si="279"/>
        <v/>
      </c>
      <c r="FP80" s="313" t="str">
        <f t="shared" si="215"/>
        <v/>
      </c>
      <c r="FQ80" s="119" t="str">
        <f t="shared" si="266"/>
        <v/>
      </c>
      <c r="FR80" s="270">
        <f t="shared" si="216"/>
        <v>0</v>
      </c>
      <c r="FS80" s="277" t="str">
        <f t="shared" si="217"/>
        <v/>
      </c>
      <c r="FT80" s="306" t="str">
        <f t="shared" si="218"/>
        <v/>
      </c>
      <c r="FU80" s="306" t="str">
        <f t="shared" si="219"/>
        <v/>
      </c>
      <c r="FV80" s="306" t="str">
        <f t="shared" si="220"/>
        <v/>
      </c>
      <c r="FW80" s="306" t="str">
        <f t="shared" si="221"/>
        <v/>
      </c>
      <c r="FX80" s="306" t="str">
        <f t="shared" si="222"/>
        <v/>
      </c>
      <c r="FY80" s="306" t="str">
        <f t="shared" si="223"/>
        <v/>
      </c>
      <c r="FZ80" s="120" t="str">
        <f t="shared" si="224"/>
        <v/>
      </c>
      <c r="GA80" s="120" t="str">
        <f t="shared" si="225"/>
        <v/>
      </c>
      <c r="GB80" s="306" t="str">
        <f t="shared" si="280"/>
        <v/>
      </c>
      <c r="GC80" s="306" t="str">
        <f t="shared" si="226"/>
        <v/>
      </c>
      <c r="GD80" s="306" t="str">
        <f t="shared" si="227"/>
        <v/>
      </c>
      <c r="GE80" s="306" t="str">
        <f t="shared" si="228"/>
        <v/>
      </c>
      <c r="GF80" s="306" t="str">
        <f t="shared" si="229"/>
        <v/>
      </c>
      <c r="GG80" s="306" t="str">
        <f t="shared" si="230"/>
        <v/>
      </c>
      <c r="GH80" s="306" t="str">
        <f t="shared" si="231"/>
        <v/>
      </c>
      <c r="GI80" s="306" t="str">
        <f t="shared" si="232"/>
        <v/>
      </c>
      <c r="GJ80" s="306" t="str">
        <f t="shared" si="233"/>
        <v/>
      </c>
      <c r="GK80" s="306" t="str">
        <f t="shared" si="234"/>
        <v/>
      </c>
      <c r="GL80" s="306" t="str">
        <f t="shared" si="235"/>
        <v/>
      </c>
      <c r="GM80" s="306" t="str">
        <f t="shared" si="236"/>
        <v/>
      </c>
      <c r="GN80" s="306" t="str">
        <f t="shared" si="237"/>
        <v/>
      </c>
      <c r="GO80" s="306" t="str">
        <f t="shared" si="238"/>
        <v/>
      </c>
      <c r="GP80" s="306" t="str">
        <f t="shared" si="239"/>
        <v/>
      </c>
      <c r="GQ80" s="306" t="str">
        <f t="shared" si="240"/>
        <v/>
      </c>
      <c r="GR80" s="306" t="str">
        <f t="shared" si="241"/>
        <v/>
      </c>
      <c r="GS80" s="121" t="str">
        <f t="shared" si="242"/>
        <v/>
      </c>
      <c r="GT80" s="121" t="str">
        <f t="shared" si="243"/>
        <v/>
      </c>
      <c r="GU80" s="121" t="str">
        <f t="shared" si="244"/>
        <v/>
      </c>
      <c r="GV80" s="121" t="str">
        <f t="shared" si="245"/>
        <v/>
      </c>
      <c r="GW80" s="121" t="str">
        <f t="shared" si="246"/>
        <v/>
      </c>
      <c r="GX80" s="121" t="str">
        <f t="shared" si="247"/>
        <v/>
      </c>
      <c r="GY80" s="269">
        <f t="shared" si="248"/>
        <v>0</v>
      </c>
      <c r="GZ80" s="269">
        <f t="shared" si="249"/>
        <v>0</v>
      </c>
      <c r="HA80" s="269">
        <f t="shared" si="250"/>
        <v>32</v>
      </c>
      <c r="HB80" s="269">
        <f t="shared" si="251"/>
        <v>0</v>
      </c>
      <c r="HC80" s="310" t="str">
        <f t="shared" si="267"/>
        <v/>
      </c>
      <c r="HD80" s="278" t="str">
        <f t="shared" si="252"/>
        <v/>
      </c>
      <c r="HE80" s="278" t="str">
        <f t="shared" si="253"/>
        <v/>
      </c>
      <c r="HF80" s="279" t="str">
        <f t="shared" si="254"/>
        <v/>
      </c>
      <c r="HG80" s="297" t="str">
        <f t="shared" si="255"/>
        <v/>
      </c>
      <c r="HH80" s="298" t="str">
        <f t="shared" si="281"/>
        <v/>
      </c>
      <c r="HI80" s="114" t="str">
        <f t="shared" si="282"/>
        <v/>
      </c>
      <c r="HJ80" s="274" t="str">
        <f>details!EH80</f>
        <v/>
      </c>
      <c r="HK80" s="195" t="str">
        <f>details!EI80</f>
        <v/>
      </c>
      <c r="HL80" s="304" t="str">
        <f t="shared" si="256"/>
        <v/>
      </c>
      <c r="HM80" s="201" t="str">
        <f>IF(details!CJ80="","",details!CJ80)</f>
        <v/>
      </c>
    </row>
    <row r="81" spans="1:221" s="20" customFormat="1" ht="14.1" customHeight="1">
      <c r="A81" s="199">
        <f>IF(details!A81="","",details!A81)</f>
        <v>75</v>
      </c>
      <c r="B81" s="309" t="str">
        <f>IF(details!B81="","",details!B81)</f>
        <v/>
      </c>
      <c r="C81" s="309" t="str">
        <f>IF(details!C81="","",details!C81)</f>
        <v/>
      </c>
      <c r="D81" s="114" t="str">
        <f>IF(details!D81="","",details!D81)</f>
        <v/>
      </c>
      <c r="E81" s="114" t="str">
        <f>IF(details!E81="","",details!E81)</f>
        <v/>
      </c>
      <c r="F81" s="309" t="str">
        <f>IF(details!F81="","",details!F81)</f>
        <v/>
      </c>
      <c r="G81" s="509" t="str">
        <f>IF(details!G81="","",details!G81)</f>
        <v/>
      </c>
      <c r="H81" s="188" t="str">
        <f>IF(details!CK81="","",details!CK81)</f>
        <v/>
      </c>
      <c r="I81" s="115" t="str">
        <f>IF(details!I81="","",details!I81)</f>
        <v/>
      </c>
      <c r="J81" s="115" t="str">
        <f>IF(details!J81="","",details!J81)</f>
        <v/>
      </c>
      <c r="K81" s="115" t="str">
        <f>IF(details!K81="","",details!K81)</f>
        <v/>
      </c>
      <c r="L81" s="309" t="str">
        <f>IF(details!L81="","",details!L81)</f>
        <v/>
      </c>
      <c r="M81" s="309" t="str">
        <f>IF(details!M81="","",details!M81)</f>
        <v/>
      </c>
      <c r="N81" s="309" t="str">
        <f t="shared" si="151"/>
        <v/>
      </c>
      <c r="O81" s="309" t="str">
        <f>IF(details!N81="","",details!N81)</f>
        <v/>
      </c>
      <c r="P81" s="309" t="str">
        <f>IF(details!O81="","",details!O81)</f>
        <v/>
      </c>
      <c r="Q81" s="309" t="str">
        <f t="shared" si="152"/>
        <v/>
      </c>
      <c r="R81" s="309" t="str">
        <f>IF(details!P81="","",details!P81)</f>
        <v/>
      </c>
      <c r="S81" s="309" t="str">
        <f>IF(details!Q81="","",details!Q81)</f>
        <v/>
      </c>
      <c r="T81" s="309" t="str">
        <f t="shared" si="153"/>
        <v/>
      </c>
      <c r="U81" s="116" t="str">
        <f t="shared" si="154"/>
        <v/>
      </c>
      <c r="V81" s="309" t="str">
        <f>IF(details!R81="","",details!R81)</f>
        <v/>
      </c>
      <c r="W81" s="309" t="str">
        <f>IF(details!S81="","",details!S81)</f>
        <v/>
      </c>
      <c r="X81" s="116" t="str">
        <f t="shared" si="155"/>
        <v/>
      </c>
      <c r="Y81" s="117" t="str">
        <f t="shared" si="268"/>
        <v/>
      </c>
      <c r="Z81" s="309" t="str">
        <f>IF(details!T81="","",details!T81)</f>
        <v/>
      </c>
      <c r="AA81" s="309" t="str">
        <f>IF(details!U81="","",details!U81)</f>
        <v/>
      </c>
      <c r="AB81" s="312" t="str">
        <f t="shared" si="156"/>
        <v/>
      </c>
      <c r="AC81" s="114" t="str">
        <f t="shared" si="157"/>
        <v/>
      </c>
      <c r="AD81" s="118" t="str">
        <f t="shared" si="158"/>
        <v/>
      </c>
      <c r="AE81" s="313" t="str">
        <f t="shared" si="159"/>
        <v/>
      </c>
      <c r="AF81" s="119" t="str">
        <f t="shared" si="258"/>
        <v/>
      </c>
      <c r="AG81" s="119">
        <f t="shared" si="160"/>
        <v>0</v>
      </c>
      <c r="AH81" s="309" t="str">
        <f>IF(details!V81="","",details!V81)</f>
        <v/>
      </c>
      <c r="AI81" s="309" t="str">
        <f>IF(details!W81="","",details!W81)</f>
        <v/>
      </c>
      <c r="AJ81" s="309" t="str">
        <f t="shared" si="161"/>
        <v/>
      </c>
      <c r="AK81" s="309" t="str">
        <f>IF(details!X81="","",details!X81)</f>
        <v/>
      </c>
      <c r="AL81" s="309" t="str">
        <f>IF(details!Y81="","",details!Y81)</f>
        <v/>
      </c>
      <c r="AM81" s="309" t="str">
        <f t="shared" si="162"/>
        <v/>
      </c>
      <c r="AN81" s="309" t="str">
        <f>IF(details!Z81="","",details!Z81)</f>
        <v/>
      </c>
      <c r="AO81" s="309" t="str">
        <f>IF(details!AA81="","",details!AA81)</f>
        <v/>
      </c>
      <c r="AP81" s="309" t="str">
        <f t="shared" si="163"/>
        <v/>
      </c>
      <c r="AQ81" s="116" t="str">
        <f t="shared" si="164"/>
        <v/>
      </c>
      <c r="AR81" s="309" t="str">
        <f>IF(details!AB81="","",details!AB81)</f>
        <v/>
      </c>
      <c r="AS81" s="309" t="str">
        <f>IF(details!AC81="","",details!AC81)</f>
        <v/>
      </c>
      <c r="AT81" s="116" t="str">
        <f t="shared" si="165"/>
        <v/>
      </c>
      <c r="AU81" s="117" t="str">
        <f t="shared" si="269"/>
        <v/>
      </c>
      <c r="AV81" s="309" t="str">
        <f>IF(details!AD81="","",details!AD81)</f>
        <v/>
      </c>
      <c r="AW81" s="309" t="str">
        <f>IF(details!AE81="","",details!AE81)</f>
        <v/>
      </c>
      <c r="AX81" s="312" t="str">
        <f t="shared" si="166"/>
        <v/>
      </c>
      <c r="AY81" s="114" t="str">
        <f t="shared" si="167"/>
        <v/>
      </c>
      <c r="AZ81" s="118" t="str">
        <f t="shared" si="168"/>
        <v/>
      </c>
      <c r="BA81" s="313" t="str">
        <f t="shared" si="169"/>
        <v/>
      </c>
      <c r="BB81" s="119" t="str">
        <f t="shared" si="259"/>
        <v/>
      </c>
      <c r="BC81" s="119">
        <f t="shared" si="170"/>
        <v>0</v>
      </c>
      <c r="BD81" s="101" t="str">
        <f>IF(D81="","",details!AF81)</f>
        <v/>
      </c>
      <c r="BE81" s="309" t="str">
        <f>IF(details!AG81="","",details!AG81)</f>
        <v/>
      </c>
      <c r="BF81" s="309" t="str">
        <f>IF(details!AH81="","",details!AH81)</f>
        <v/>
      </c>
      <c r="BG81" s="309" t="str">
        <f t="shared" si="171"/>
        <v/>
      </c>
      <c r="BH81" s="309" t="str">
        <f>IF(details!AI81="","",details!AI81)</f>
        <v/>
      </c>
      <c r="BI81" s="309" t="str">
        <f>IF(details!AJ81="","",details!AJ81)</f>
        <v/>
      </c>
      <c r="BJ81" s="309" t="str">
        <f t="shared" si="172"/>
        <v/>
      </c>
      <c r="BK81" s="309" t="str">
        <f>IF(details!AK81="","",details!AK81)</f>
        <v/>
      </c>
      <c r="BL81" s="309" t="str">
        <f>IF(details!AL81="","",details!AL81)</f>
        <v/>
      </c>
      <c r="BM81" s="309" t="str">
        <f t="shared" si="173"/>
        <v/>
      </c>
      <c r="BN81" s="116" t="str">
        <f t="shared" si="174"/>
        <v/>
      </c>
      <c r="BO81" s="309" t="str">
        <f>IF(details!AM81="","",details!AM81)</f>
        <v/>
      </c>
      <c r="BP81" s="309" t="str">
        <f>IF(details!AN81="","",details!AN81)</f>
        <v/>
      </c>
      <c r="BQ81" s="116" t="str">
        <f t="shared" si="175"/>
        <v/>
      </c>
      <c r="BR81" s="117" t="str">
        <f t="shared" si="270"/>
        <v/>
      </c>
      <c r="BS81" s="309" t="str">
        <f>IF(details!AO81="","",details!AO81)</f>
        <v/>
      </c>
      <c r="BT81" s="309" t="str">
        <f>IF(details!AP81="","",details!AP81)</f>
        <v/>
      </c>
      <c r="BU81" s="312" t="str">
        <f t="shared" si="176"/>
        <v/>
      </c>
      <c r="BV81" s="114" t="str">
        <f t="shared" si="177"/>
        <v/>
      </c>
      <c r="BW81" s="118" t="str">
        <f t="shared" si="178"/>
        <v/>
      </c>
      <c r="BX81" s="313" t="str">
        <f t="shared" si="179"/>
        <v/>
      </c>
      <c r="BY81" s="119" t="str">
        <f t="shared" si="260"/>
        <v/>
      </c>
      <c r="BZ81" s="119">
        <f t="shared" si="180"/>
        <v>0</v>
      </c>
      <c r="CA81" s="309" t="str">
        <f>IF(details!AQ81="","",details!AQ81)</f>
        <v/>
      </c>
      <c r="CB81" s="309" t="str">
        <f>IF(details!AR81="","",details!AR81)</f>
        <v/>
      </c>
      <c r="CC81" s="309" t="str">
        <f t="shared" si="181"/>
        <v/>
      </c>
      <c r="CD81" s="309" t="str">
        <f>IF(details!AS81="","",details!AS81)</f>
        <v/>
      </c>
      <c r="CE81" s="309" t="str">
        <f>IF(details!AT81="","",details!AT81)</f>
        <v/>
      </c>
      <c r="CF81" s="309" t="str">
        <f t="shared" si="182"/>
        <v/>
      </c>
      <c r="CG81" s="309" t="str">
        <f>IF(details!AU81="","",details!AU81)</f>
        <v/>
      </c>
      <c r="CH81" s="309" t="str">
        <f>IF(details!AV81="","",details!AV81)</f>
        <v/>
      </c>
      <c r="CI81" s="309" t="str">
        <f t="shared" si="183"/>
        <v/>
      </c>
      <c r="CJ81" s="116" t="str">
        <f t="shared" si="184"/>
        <v/>
      </c>
      <c r="CK81" s="309" t="str">
        <f>IF(details!AW81="","",details!AW81)</f>
        <v/>
      </c>
      <c r="CL81" s="309" t="str">
        <f>IF(details!AX81="","",details!AX81)</f>
        <v/>
      </c>
      <c r="CM81" s="116" t="str">
        <f t="shared" si="185"/>
        <v/>
      </c>
      <c r="CN81" s="117" t="str">
        <f t="shared" si="271"/>
        <v/>
      </c>
      <c r="CO81" s="309" t="str">
        <f>IF(details!AY81="","",details!AY81)</f>
        <v/>
      </c>
      <c r="CP81" s="309" t="str">
        <f>IF(details!AZ81="","",details!AZ81)</f>
        <v/>
      </c>
      <c r="CQ81" s="312" t="str">
        <f t="shared" si="186"/>
        <v/>
      </c>
      <c r="CR81" s="114" t="str">
        <f t="shared" si="187"/>
        <v/>
      </c>
      <c r="CS81" s="118" t="str">
        <f t="shared" si="188"/>
        <v/>
      </c>
      <c r="CT81" s="313" t="str">
        <f t="shared" si="189"/>
        <v/>
      </c>
      <c r="CU81" s="119" t="str">
        <f t="shared" si="261"/>
        <v/>
      </c>
      <c r="CV81" s="119">
        <f t="shared" si="190"/>
        <v>0</v>
      </c>
      <c r="CW81" s="309" t="str">
        <f>IF(details!BA81="","",details!BA81)</f>
        <v/>
      </c>
      <c r="CX81" s="309" t="str">
        <f>IF(details!BB81="","",details!BB81)</f>
        <v/>
      </c>
      <c r="CY81" s="309" t="str">
        <f t="shared" si="191"/>
        <v/>
      </c>
      <c r="CZ81" s="309" t="str">
        <f>IF(details!BC81="","",details!BC81)</f>
        <v/>
      </c>
      <c r="DA81" s="309" t="str">
        <f>IF(details!BD81="","",details!BD81)</f>
        <v/>
      </c>
      <c r="DB81" s="309" t="str">
        <f t="shared" si="192"/>
        <v/>
      </c>
      <c r="DC81" s="309" t="str">
        <f>IF(details!BE81="","",details!BE81)</f>
        <v/>
      </c>
      <c r="DD81" s="309" t="str">
        <f>IF(details!BF81="","",details!BF81)</f>
        <v/>
      </c>
      <c r="DE81" s="309" t="str">
        <f t="shared" si="193"/>
        <v/>
      </c>
      <c r="DF81" s="116" t="str">
        <f t="shared" si="194"/>
        <v/>
      </c>
      <c r="DG81" s="309" t="str">
        <f>IF(details!BG81="","",details!BG81)</f>
        <v/>
      </c>
      <c r="DH81" s="309" t="str">
        <f>IF(details!BH81="","",details!BH81)</f>
        <v/>
      </c>
      <c r="DI81" s="116" t="str">
        <f t="shared" si="195"/>
        <v/>
      </c>
      <c r="DJ81" s="117" t="str">
        <f t="shared" si="272"/>
        <v/>
      </c>
      <c r="DK81" s="309" t="str">
        <f>IF(details!BI81="","",details!BI81)</f>
        <v/>
      </c>
      <c r="DL81" s="309" t="str">
        <f>IF(details!BJ81="","",details!BJ81)</f>
        <v/>
      </c>
      <c r="DM81" s="312" t="str">
        <f t="shared" si="196"/>
        <v/>
      </c>
      <c r="DN81" s="114" t="str">
        <f t="shared" si="197"/>
        <v/>
      </c>
      <c r="DO81" s="118" t="str">
        <f t="shared" si="198"/>
        <v/>
      </c>
      <c r="DP81" s="313" t="str">
        <f t="shared" si="199"/>
        <v/>
      </c>
      <c r="DQ81" s="119" t="str">
        <f t="shared" si="262"/>
        <v/>
      </c>
      <c r="DR81" s="119">
        <f t="shared" si="200"/>
        <v>0</v>
      </c>
      <c r="DS81" s="309" t="str">
        <f>IF(details!BK81="","",details!BK81)</f>
        <v/>
      </c>
      <c r="DT81" s="309" t="str">
        <f>IF(details!BL81="","",details!BL81)</f>
        <v/>
      </c>
      <c r="DU81" s="309" t="str">
        <f t="shared" si="201"/>
        <v/>
      </c>
      <c r="DV81" s="309" t="str">
        <f>IF(details!BM81="","",details!BM81)</f>
        <v/>
      </c>
      <c r="DW81" s="309" t="str">
        <f>IF(details!BN81="","",details!BN81)</f>
        <v/>
      </c>
      <c r="DX81" s="309" t="str">
        <f t="shared" si="202"/>
        <v/>
      </c>
      <c r="DY81" s="309" t="str">
        <f>IF(details!BO81="","",details!BO81)</f>
        <v/>
      </c>
      <c r="DZ81" s="309" t="str">
        <f>IF(details!BP81="","",details!BP81)</f>
        <v/>
      </c>
      <c r="EA81" s="309" t="str">
        <f t="shared" si="203"/>
        <v/>
      </c>
      <c r="EB81" s="116" t="str">
        <f t="shared" si="204"/>
        <v/>
      </c>
      <c r="EC81" s="309" t="str">
        <f>IF(details!BQ81="","",details!BQ81)</f>
        <v/>
      </c>
      <c r="ED81" s="309" t="str">
        <f>IF(details!BR81="","",details!BR81)</f>
        <v/>
      </c>
      <c r="EE81" s="116" t="str">
        <f t="shared" si="205"/>
        <v/>
      </c>
      <c r="EF81" s="117" t="str">
        <f t="shared" si="273"/>
        <v/>
      </c>
      <c r="EG81" s="309" t="str">
        <f>IF(details!BS81="","",details!BS81)</f>
        <v/>
      </c>
      <c r="EH81" s="309" t="str">
        <f>IF(details!BT81="","",details!BT81)</f>
        <v/>
      </c>
      <c r="EI81" s="312" t="str">
        <f t="shared" si="206"/>
        <v/>
      </c>
      <c r="EJ81" s="114" t="str">
        <f t="shared" si="207"/>
        <v/>
      </c>
      <c r="EK81" s="118" t="str">
        <f t="shared" si="208"/>
        <v/>
      </c>
      <c r="EL81" s="313" t="str">
        <f t="shared" si="209"/>
        <v/>
      </c>
      <c r="EM81" s="119" t="str">
        <f t="shared" si="263"/>
        <v/>
      </c>
      <c r="EN81" s="119">
        <f t="shared" si="210"/>
        <v>0</v>
      </c>
      <c r="EO81" s="309" t="str">
        <f>IF(details!BU81="","",details!BU81)</f>
        <v/>
      </c>
      <c r="EP81" s="309" t="str">
        <f>IF(details!BV81="","",details!BV81)</f>
        <v/>
      </c>
      <c r="EQ81" s="309" t="str">
        <f>IF(details!BW81="","",details!BW81)</f>
        <v/>
      </c>
      <c r="ER81" s="309" t="str">
        <f>IF(details!BX81="","",details!BX81)</f>
        <v/>
      </c>
      <c r="ES81" s="309" t="str">
        <f>IF(details!BY81="","",details!BY81)</f>
        <v/>
      </c>
      <c r="ET81" s="313" t="str">
        <f t="shared" si="274"/>
        <v/>
      </c>
      <c r="EU81" s="313" t="str">
        <f t="shared" si="275"/>
        <v/>
      </c>
      <c r="EV81" s="313" t="str">
        <f t="shared" si="211"/>
        <v/>
      </c>
      <c r="EW81" s="119" t="str">
        <f t="shared" si="264"/>
        <v/>
      </c>
      <c r="EX81" s="119">
        <f t="shared" si="212"/>
        <v>0</v>
      </c>
      <c r="EY81" s="309" t="str">
        <f>IF(details!BZ81="","",details!BZ81)</f>
        <v/>
      </c>
      <c r="EZ81" s="309" t="str">
        <f>IF(details!CA81="","",details!CA81)</f>
        <v/>
      </c>
      <c r="FA81" s="309" t="str">
        <f>IF(details!CB81="","",details!CB81)</f>
        <v/>
      </c>
      <c r="FB81" s="309" t="str">
        <f>IF(details!CC81="","",details!CC81)</f>
        <v/>
      </c>
      <c r="FC81" s="309" t="str">
        <f>IF(details!CD81="","",details!CD81)</f>
        <v/>
      </c>
      <c r="FD81" s="313" t="str">
        <f t="shared" si="276"/>
        <v/>
      </c>
      <c r="FE81" s="313" t="str">
        <f t="shared" si="277"/>
        <v/>
      </c>
      <c r="FF81" s="313" t="str">
        <f t="shared" si="213"/>
        <v/>
      </c>
      <c r="FG81" s="119" t="str">
        <f t="shared" si="265"/>
        <v/>
      </c>
      <c r="FH81" s="119">
        <f t="shared" si="214"/>
        <v>0</v>
      </c>
      <c r="FI81" s="309" t="str">
        <f>IF(details!CE81="","",details!CE81)</f>
        <v/>
      </c>
      <c r="FJ81" s="309" t="str">
        <f>IF(details!CF81="","",details!CF81)</f>
        <v/>
      </c>
      <c r="FK81" s="309" t="str">
        <f>IF(details!CG81="","",details!CG81)</f>
        <v/>
      </c>
      <c r="FL81" s="309" t="str">
        <f>IF(details!CH81="","",details!CH81)</f>
        <v/>
      </c>
      <c r="FM81" s="309" t="str">
        <f>IF(details!CI81="","",details!CI81)</f>
        <v/>
      </c>
      <c r="FN81" s="313" t="str">
        <f t="shared" si="278"/>
        <v/>
      </c>
      <c r="FO81" s="313" t="str">
        <f t="shared" si="279"/>
        <v/>
      </c>
      <c r="FP81" s="313" t="str">
        <f t="shared" si="215"/>
        <v/>
      </c>
      <c r="FQ81" s="119" t="str">
        <f t="shared" si="266"/>
        <v/>
      </c>
      <c r="FR81" s="270">
        <f t="shared" si="216"/>
        <v>0</v>
      </c>
      <c r="FS81" s="277" t="str">
        <f t="shared" si="217"/>
        <v/>
      </c>
      <c r="FT81" s="306" t="str">
        <f t="shared" si="218"/>
        <v/>
      </c>
      <c r="FU81" s="306" t="str">
        <f t="shared" si="219"/>
        <v/>
      </c>
      <c r="FV81" s="306" t="str">
        <f t="shared" si="220"/>
        <v/>
      </c>
      <c r="FW81" s="306" t="str">
        <f t="shared" si="221"/>
        <v/>
      </c>
      <c r="FX81" s="306" t="str">
        <f t="shared" si="222"/>
        <v/>
      </c>
      <c r="FY81" s="306" t="str">
        <f t="shared" si="223"/>
        <v/>
      </c>
      <c r="FZ81" s="120" t="str">
        <f t="shared" si="224"/>
        <v/>
      </c>
      <c r="GA81" s="120" t="str">
        <f t="shared" si="225"/>
        <v/>
      </c>
      <c r="GB81" s="306" t="str">
        <f t="shared" si="280"/>
        <v/>
      </c>
      <c r="GC81" s="306" t="str">
        <f t="shared" si="226"/>
        <v/>
      </c>
      <c r="GD81" s="306" t="str">
        <f t="shared" si="227"/>
        <v/>
      </c>
      <c r="GE81" s="306" t="str">
        <f t="shared" si="228"/>
        <v/>
      </c>
      <c r="GF81" s="306" t="str">
        <f t="shared" si="229"/>
        <v/>
      </c>
      <c r="GG81" s="306" t="str">
        <f t="shared" si="230"/>
        <v/>
      </c>
      <c r="GH81" s="306" t="str">
        <f t="shared" si="231"/>
        <v/>
      </c>
      <c r="GI81" s="306" t="str">
        <f t="shared" si="232"/>
        <v/>
      </c>
      <c r="GJ81" s="306" t="str">
        <f t="shared" si="233"/>
        <v/>
      </c>
      <c r="GK81" s="306" t="str">
        <f t="shared" si="234"/>
        <v/>
      </c>
      <c r="GL81" s="306" t="str">
        <f t="shared" si="235"/>
        <v/>
      </c>
      <c r="GM81" s="306" t="str">
        <f t="shared" si="236"/>
        <v/>
      </c>
      <c r="GN81" s="306" t="str">
        <f t="shared" si="237"/>
        <v/>
      </c>
      <c r="GO81" s="306" t="str">
        <f t="shared" si="238"/>
        <v/>
      </c>
      <c r="GP81" s="306" t="str">
        <f t="shared" si="239"/>
        <v/>
      </c>
      <c r="GQ81" s="306" t="str">
        <f t="shared" si="240"/>
        <v/>
      </c>
      <c r="GR81" s="306" t="str">
        <f t="shared" si="241"/>
        <v/>
      </c>
      <c r="GS81" s="121" t="str">
        <f t="shared" si="242"/>
        <v/>
      </c>
      <c r="GT81" s="121" t="str">
        <f t="shared" si="243"/>
        <v/>
      </c>
      <c r="GU81" s="121" t="str">
        <f t="shared" si="244"/>
        <v/>
      </c>
      <c r="GV81" s="121" t="str">
        <f t="shared" si="245"/>
        <v/>
      </c>
      <c r="GW81" s="121" t="str">
        <f t="shared" si="246"/>
        <v/>
      </c>
      <c r="GX81" s="121" t="str">
        <f t="shared" si="247"/>
        <v/>
      </c>
      <c r="GY81" s="269">
        <f t="shared" si="248"/>
        <v>0</v>
      </c>
      <c r="GZ81" s="269">
        <f t="shared" si="249"/>
        <v>0</v>
      </c>
      <c r="HA81" s="269">
        <f t="shared" si="250"/>
        <v>32</v>
      </c>
      <c r="HB81" s="269">
        <f t="shared" si="251"/>
        <v>0</v>
      </c>
      <c r="HC81" s="310" t="str">
        <f t="shared" si="267"/>
        <v/>
      </c>
      <c r="HD81" s="278" t="str">
        <f t="shared" si="252"/>
        <v/>
      </c>
      <c r="HE81" s="278" t="str">
        <f t="shared" si="253"/>
        <v/>
      </c>
      <c r="HF81" s="279" t="str">
        <f t="shared" si="254"/>
        <v/>
      </c>
      <c r="HG81" s="297" t="str">
        <f t="shared" si="255"/>
        <v/>
      </c>
      <c r="HH81" s="298" t="str">
        <f t="shared" si="281"/>
        <v/>
      </c>
      <c r="HI81" s="114" t="str">
        <f t="shared" si="282"/>
        <v/>
      </c>
      <c r="HJ81" s="274" t="str">
        <f>details!EH81</f>
        <v/>
      </c>
      <c r="HK81" s="195" t="str">
        <f>details!EI81</f>
        <v/>
      </c>
      <c r="HL81" s="304" t="str">
        <f t="shared" si="256"/>
        <v/>
      </c>
      <c r="HM81" s="201" t="str">
        <f>IF(details!CJ81="","",details!CJ81)</f>
        <v/>
      </c>
    </row>
    <row r="82" spans="1:221" s="20" customFormat="1" ht="14.1" customHeight="1">
      <c r="A82" s="199">
        <f>IF(details!A82="","",details!A82)</f>
        <v>76</v>
      </c>
      <c r="B82" s="309" t="str">
        <f>IF(details!B82="","",details!B82)</f>
        <v/>
      </c>
      <c r="C82" s="309" t="str">
        <f>IF(details!C82="","",details!C82)</f>
        <v/>
      </c>
      <c r="D82" s="114" t="str">
        <f>IF(details!D82="","",details!D82)</f>
        <v/>
      </c>
      <c r="E82" s="114" t="str">
        <f>IF(details!E82="","",details!E82)</f>
        <v/>
      </c>
      <c r="F82" s="309" t="str">
        <f>IF(details!F82="","",details!F82)</f>
        <v/>
      </c>
      <c r="G82" s="509" t="str">
        <f>IF(details!G82="","",details!G82)</f>
        <v/>
      </c>
      <c r="H82" s="188" t="str">
        <f>IF(details!CK82="","",details!CK82)</f>
        <v/>
      </c>
      <c r="I82" s="115" t="str">
        <f>IF(details!I82="","",details!I82)</f>
        <v/>
      </c>
      <c r="J82" s="115" t="str">
        <f>IF(details!J82="","",details!J82)</f>
        <v/>
      </c>
      <c r="K82" s="115" t="str">
        <f>IF(details!K82="","",details!K82)</f>
        <v/>
      </c>
      <c r="L82" s="309" t="str">
        <f>IF(details!L82="","",details!L82)</f>
        <v/>
      </c>
      <c r="M82" s="309" t="str">
        <f>IF(details!M82="","",details!M82)</f>
        <v/>
      </c>
      <c r="N82" s="309" t="str">
        <f t="shared" si="151"/>
        <v/>
      </c>
      <c r="O82" s="309" t="str">
        <f>IF(details!N82="","",details!N82)</f>
        <v/>
      </c>
      <c r="P82" s="309" t="str">
        <f>IF(details!O82="","",details!O82)</f>
        <v/>
      </c>
      <c r="Q82" s="309" t="str">
        <f t="shared" si="152"/>
        <v/>
      </c>
      <c r="R82" s="309" t="str">
        <f>IF(details!P82="","",details!P82)</f>
        <v/>
      </c>
      <c r="S82" s="309" t="str">
        <f>IF(details!Q82="","",details!Q82)</f>
        <v/>
      </c>
      <c r="T82" s="309" t="str">
        <f t="shared" si="153"/>
        <v/>
      </c>
      <c r="U82" s="116" t="str">
        <f t="shared" si="154"/>
        <v/>
      </c>
      <c r="V82" s="309" t="str">
        <f>IF(details!R82="","",details!R82)</f>
        <v/>
      </c>
      <c r="W82" s="309" t="str">
        <f>IF(details!S82="","",details!S82)</f>
        <v/>
      </c>
      <c r="X82" s="116" t="str">
        <f t="shared" si="155"/>
        <v/>
      </c>
      <c r="Y82" s="117" t="str">
        <f t="shared" si="268"/>
        <v/>
      </c>
      <c r="Z82" s="309" t="str">
        <f>IF(details!T82="","",details!T82)</f>
        <v/>
      </c>
      <c r="AA82" s="309" t="str">
        <f>IF(details!U82="","",details!U82)</f>
        <v/>
      </c>
      <c r="AB82" s="312" t="str">
        <f t="shared" si="156"/>
        <v/>
      </c>
      <c r="AC82" s="114" t="str">
        <f t="shared" si="157"/>
        <v/>
      </c>
      <c r="AD82" s="118" t="str">
        <f t="shared" si="158"/>
        <v/>
      </c>
      <c r="AE82" s="313" t="str">
        <f t="shared" si="159"/>
        <v/>
      </c>
      <c r="AF82" s="119" t="str">
        <f t="shared" si="258"/>
        <v/>
      </c>
      <c r="AG82" s="119">
        <f t="shared" si="160"/>
        <v>0</v>
      </c>
      <c r="AH82" s="309" t="str">
        <f>IF(details!V82="","",details!V82)</f>
        <v/>
      </c>
      <c r="AI82" s="309" t="str">
        <f>IF(details!W82="","",details!W82)</f>
        <v/>
      </c>
      <c r="AJ82" s="309" t="str">
        <f t="shared" si="161"/>
        <v/>
      </c>
      <c r="AK82" s="309" t="str">
        <f>IF(details!X82="","",details!X82)</f>
        <v/>
      </c>
      <c r="AL82" s="309" t="str">
        <f>IF(details!Y82="","",details!Y82)</f>
        <v/>
      </c>
      <c r="AM82" s="309" t="str">
        <f t="shared" si="162"/>
        <v/>
      </c>
      <c r="AN82" s="309" t="str">
        <f>IF(details!Z82="","",details!Z82)</f>
        <v/>
      </c>
      <c r="AO82" s="309" t="str">
        <f>IF(details!AA82="","",details!AA82)</f>
        <v/>
      </c>
      <c r="AP82" s="309" t="str">
        <f t="shared" si="163"/>
        <v/>
      </c>
      <c r="AQ82" s="116" t="str">
        <f t="shared" si="164"/>
        <v/>
      </c>
      <c r="AR82" s="309" t="str">
        <f>IF(details!AB82="","",details!AB82)</f>
        <v/>
      </c>
      <c r="AS82" s="309" t="str">
        <f>IF(details!AC82="","",details!AC82)</f>
        <v/>
      </c>
      <c r="AT82" s="116" t="str">
        <f t="shared" si="165"/>
        <v/>
      </c>
      <c r="AU82" s="117" t="str">
        <f t="shared" si="269"/>
        <v/>
      </c>
      <c r="AV82" s="309" t="str">
        <f>IF(details!AD82="","",details!AD82)</f>
        <v/>
      </c>
      <c r="AW82" s="309" t="str">
        <f>IF(details!AE82="","",details!AE82)</f>
        <v/>
      </c>
      <c r="AX82" s="312" t="str">
        <f t="shared" si="166"/>
        <v/>
      </c>
      <c r="AY82" s="114" t="str">
        <f t="shared" si="167"/>
        <v/>
      </c>
      <c r="AZ82" s="118" t="str">
        <f t="shared" si="168"/>
        <v/>
      </c>
      <c r="BA82" s="313" t="str">
        <f t="shared" si="169"/>
        <v/>
      </c>
      <c r="BB82" s="119" t="str">
        <f t="shared" si="259"/>
        <v/>
      </c>
      <c r="BC82" s="119">
        <f t="shared" si="170"/>
        <v>0</v>
      </c>
      <c r="BD82" s="101" t="str">
        <f>IF(D82="","",details!AF82)</f>
        <v/>
      </c>
      <c r="BE82" s="309" t="str">
        <f>IF(details!AG82="","",details!AG82)</f>
        <v/>
      </c>
      <c r="BF82" s="309" t="str">
        <f>IF(details!AH82="","",details!AH82)</f>
        <v/>
      </c>
      <c r="BG82" s="309" t="str">
        <f t="shared" si="171"/>
        <v/>
      </c>
      <c r="BH82" s="309" t="str">
        <f>IF(details!AI82="","",details!AI82)</f>
        <v/>
      </c>
      <c r="BI82" s="309" t="str">
        <f>IF(details!AJ82="","",details!AJ82)</f>
        <v/>
      </c>
      <c r="BJ82" s="309" t="str">
        <f t="shared" si="172"/>
        <v/>
      </c>
      <c r="BK82" s="309" t="str">
        <f>IF(details!AK82="","",details!AK82)</f>
        <v/>
      </c>
      <c r="BL82" s="309" t="str">
        <f>IF(details!AL82="","",details!AL82)</f>
        <v/>
      </c>
      <c r="BM82" s="309" t="str">
        <f t="shared" si="173"/>
        <v/>
      </c>
      <c r="BN82" s="116" t="str">
        <f t="shared" si="174"/>
        <v/>
      </c>
      <c r="BO82" s="309" t="str">
        <f>IF(details!AM82="","",details!AM82)</f>
        <v/>
      </c>
      <c r="BP82" s="309" t="str">
        <f>IF(details!AN82="","",details!AN82)</f>
        <v/>
      </c>
      <c r="BQ82" s="116" t="str">
        <f t="shared" si="175"/>
        <v/>
      </c>
      <c r="BR82" s="117" t="str">
        <f t="shared" si="270"/>
        <v/>
      </c>
      <c r="BS82" s="309" t="str">
        <f>IF(details!AO82="","",details!AO82)</f>
        <v/>
      </c>
      <c r="BT82" s="309" t="str">
        <f>IF(details!AP82="","",details!AP82)</f>
        <v/>
      </c>
      <c r="BU82" s="312" t="str">
        <f t="shared" si="176"/>
        <v/>
      </c>
      <c r="BV82" s="114" t="str">
        <f t="shared" si="177"/>
        <v/>
      </c>
      <c r="BW82" s="118" t="str">
        <f t="shared" si="178"/>
        <v/>
      </c>
      <c r="BX82" s="313" t="str">
        <f t="shared" si="179"/>
        <v/>
      </c>
      <c r="BY82" s="119" t="str">
        <f t="shared" si="260"/>
        <v/>
      </c>
      <c r="BZ82" s="119">
        <f t="shared" si="180"/>
        <v>0</v>
      </c>
      <c r="CA82" s="309" t="str">
        <f>IF(details!AQ82="","",details!AQ82)</f>
        <v/>
      </c>
      <c r="CB82" s="309" t="str">
        <f>IF(details!AR82="","",details!AR82)</f>
        <v/>
      </c>
      <c r="CC82" s="309" t="str">
        <f t="shared" si="181"/>
        <v/>
      </c>
      <c r="CD82" s="309" t="str">
        <f>IF(details!AS82="","",details!AS82)</f>
        <v/>
      </c>
      <c r="CE82" s="309" t="str">
        <f>IF(details!AT82="","",details!AT82)</f>
        <v/>
      </c>
      <c r="CF82" s="309" t="str">
        <f t="shared" si="182"/>
        <v/>
      </c>
      <c r="CG82" s="309" t="str">
        <f>IF(details!AU82="","",details!AU82)</f>
        <v/>
      </c>
      <c r="CH82" s="309" t="str">
        <f>IF(details!AV82="","",details!AV82)</f>
        <v/>
      </c>
      <c r="CI82" s="309" t="str">
        <f t="shared" si="183"/>
        <v/>
      </c>
      <c r="CJ82" s="116" t="str">
        <f t="shared" si="184"/>
        <v/>
      </c>
      <c r="CK82" s="309" t="str">
        <f>IF(details!AW82="","",details!AW82)</f>
        <v/>
      </c>
      <c r="CL82" s="309" t="str">
        <f>IF(details!AX82="","",details!AX82)</f>
        <v/>
      </c>
      <c r="CM82" s="116" t="str">
        <f t="shared" si="185"/>
        <v/>
      </c>
      <c r="CN82" s="117" t="str">
        <f t="shared" si="271"/>
        <v/>
      </c>
      <c r="CO82" s="309" t="str">
        <f>IF(details!AY82="","",details!AY82)</f>
        <v/>
      </c>
      <c r="CP82" s="309" t="str">
        <f>IF(details!AZ82="","",details!AZ82)</f>
        <v/>
      </c>
      <c r="CQ82" s="312" t="str">
        <f t="shared" si="186"/>
        <v/>
      </c>
      <c r="CR82" s="114" t="str">
        <f t="shared" si="187"/>
        <v/>
      </c>
      <c r="CS82" s="118" t="str">
        <f t="shared" si="188"/>
        <v/>
      </c>
      <c r="CT82" s="313" t="str">
        <f t="shared" si="189"/>
        <v/>
      </c>
      <c r="CU82" s="119" t="str">
        <f t="shared" si="261"/>
        <v/>
      </c>
      <c r="CV82" s="119">
        <f t="shared" si="190"/>
        <v>0</v>
      </c>
      <c r="CW82" s="309" t="str">
        <f>IF(details!BA82="","",details!BA82)</f>
        <v/>
      </c>
      <c r="CX82" s="309" t="str">
        <f>IF(details!BB82="","",details!BB82)</f>
        <v/>
      </c>
      <c r="CY82" s="309" t="str">
        <f t="shared" si="191"/>
        <v/>
      </c>
      <c r="CZ82" s="309" t="str">
        <f>IF(details!BC82="","",details!BC82)</f>
        <v/>
      </c>
      <c r="DA82" s="309" t="str">
        <f>IF(details!BD82="","",details!BD82)</f>
        <v/>
      </c>
      <c r="DB82" s="309" t="str">
        <f t="shared" si="192"/>
        <v/>
      </c>
      <c r="DC82" s="309" t="str">
        <f>IF(details!BE82="","",details!BE82)</f>
        <v/>
      </c>
      <c r="DD82" s="309" t="str">
        <f>IF(details!BF82="","",details!BF82)</f>
        <v/>
      </c>
      <c r="DE82" s="309" t="str">
        <f t="shared" si="193"/>
        <v/>
      </c>
      <c r="DF82" s="116" t="str">
        <f t="shared" si="194"/>
        <v/>
      </c>
      <c r="DG82" s="309" t="str">
        <f>IF(details!BG82="","",details!BG82)</f>
        <v/>
      </c>
      <c r="DH82" s="309" t="str">
        <f>IF(details!BH82="","",details!BH82)</f>
        <v/>
      </c>
      <c r="DI82" s="116" t="str">
        <f t="shared" si="195"/>
        <v/>
      </c>
      <c r="DJ82" s="117" t="str">
        <f t="shared" si="272"/>
        <v/>
      </c>
      <c r="DK82" s="309" t="str">
        <f>IF(details!BI82="","",details!BI82)</f>
        <v/>
      </c>
      <c r="DL82" s="309" t="str">
        <f>IF(details!BJ82="","",details!BJ82)</f>
        <v/>
      </c>
      <c r="DM82" s="312" t="str">
        <f t="shared" si="196"/>
        <v/>
      </c>
      <c r="DN82" s="114" t="str">
        <f t="shared" si="197"/>
        <v/>
      </c>
      <c r="DO82" s="118" t="str">
        <f t="shared" si="198"/>
        <v/>
      </c>
      <c r="DP82" s="313" t="str">
        <f t="shared" si="199"/>
        <v/>
      </c>
      <c r="DQ82" s="119" t="str">
        <f t="shared" si="262"/>
        <v/>
      </c>
      <c r="DR82" s="119">
        <f t="shared" si="200"/>
        <v>0</v>
      </c>
      <c r="DS82" s="309" t="str">
        <f>IF(details!BK82="","",details!BK82)</f>
        <v/>
      </c>
      <c r="DT82" s="309" t="str">
        <f>IF(details!BL82="","",details!BL82)</f>
        <v/>
      </c>
      <c r="DU82" s="309" t="str">
        <f t="shared" si="201"/>
        <v/>
      </c>
      <c r="DV82" s="309" t="str">
        <f>IF(details!BM82="","",details!BM82)</f>
        <v/>
      </c>
      <c r="DW82" s="309" t="str">
        <f>IF(details!BN82="","",details!BN82)</f>
        <v/>
      </c>
      <c r="DX82" s="309" t="str">
        <f t="shared" si="202"/>
        <v/>
      </c>
      <c r="DY82" s="309" t="str">
        <f>IF(details!BO82="","",details!BO82)</f>
        <v/>
      </c>
      <c r="DZ82" s="309" t="str">
        <f>IF(details!BP82="","",details!BP82)</f>
        <v/>
      </c>
      <c r="EA82" s="309" t="str">
        <f t="shared" si="203"/>
        <v/>
      </c>
      <c r="EB82" s="116" t="str">
        <f t="shared" si="204"/>
        <v/>
      </c>
      <c r="EC82" s="309" t="str">
        <f>IF(details!BQ82="","",details!BQ82)</f>
        <v/>
      </c>
      <c r="ED82" s="309" t="str">
        <f>IF(details!BR82="","",details!BR82)</f>
        <v/>
      </c>
      <c r="EE82" s="116" t="str">
        <f t="shared" si="205"/>
        <v/>
      </c>
      <c r="EF82" s="117" t="str">
        <f t="shared" si="273"/>
        <v/>
      </c>
      <c r="EG82" s="309" t="str">
        <f>IF(details!BS82="","",details!BS82)</f>
        <v/>
      </c>
      <c r="EH82" s="309" t="str">
        <f>IF(details!BT82="","",details!BT82)</f>
        <v/>
      </c>
      <c r="EI82" s="312" t="str">
        <f t="shared" si="206"/>
        <v/>
      </c>
      <c r="EJ82" s="114" t="str">
        <f t="shared" si="207"/>
        <v/>
      </c>
      <c r="EK82" s="118" t="str">
        <f t="shared" si="208"/>
        <v/>
      </c>
      <c r="EL82" s="313" t="str">
        <f t="shared" si="209"/>
        <v/>
      </c>
      <c r="EM82" s="119" t="str">
        <f t="shared" si="263"/>
        <v/>
      </c>
      <c r="EN82" s="119">
        <f t="shared" si="210"/>
        <v>0</v>
      </c>
      <c r="EO82" s="309" t="str">
        <f>IF(details!BU82="","",details!BU82)</f>
        <v/>
      </c>
      <c r="EP82" s="309" t="str">
        <f>IF(details!BV82="","",details!BV82)</f>
        <v/>
      </c>
      <c r="EQ82" s="309" t="str">
        <f>IF(details!BW82="","",details!BW82)</f>
        <v/>
      </c>
      <c r="ER82" s="309" t="str">
        <f>IF(details!BX82="","",details!BX82)</f>
        <v/>
      </c>
      <c r="ES82" s="309" t="str">
        <f>IF(details!BY82="","",details!BY82)</f>
        <v/>
      </c>
      <c r="ET82" s="313" t="str">
        <f t="shared" si="274"/>
        <v/>
      </c>
      <c r="EU82" s="313" t="str">
        <f t="shared" si="275"/>
        <v/>
      </c>
      <c r="EV82" s="313" t="str">
        <f t="shared" si="211"/>
        <v/>
      </c>
      <c r="EW82" s="119" t="str">
        <f t="shared" si="264"/>
        <v/>
      </c>
      <c r="EX82" s="119">
        <f t="shared" si="212"/>
        <v>0</v>
      </c>
      <c r="EY82" s="309" t="str">
        <f>IF(details!BZ82="","",details!BZ82)</f>
        <v/>
      </c>
      <c r="EZ82" s="309" t="str">
        <f>IF(details!CA82="","",details!CA82)</f>
        <v/>
      </c>
      <c r="FA82" s="309" t="str">
        <f>IF(details!CB82="","",details!CB82)</f>
        <v/>
      </c>
      <c r="FB82" s="309" t="str">
        <f>IF(details!CC82="","",details!CC82)</f>
        <v/>
      </c>
      <c r="FC82" s="309" t="str">
        <f>IF(details!CD82="","",details!CD82)</f>
        <v/>
      </c>
      <c r="FD82" s="313" t="str">
        <f t="shared" si="276"/>
        <v/>
      </c>
      <c r="FE82" s="313" t="str">
        <f t="shared" si="277"/>
        <v/>
      </c>
      <c r="FF82" s="313" t="str">
        <f t="shared" si="213"/>
        <v/>
      </c>
      <c r="FG82" s="119" t="str">
        <f t="shared" si="265"/>
        <v/>
      </c>
      <c r="FH82" s="119">
        <f t="shared" si="214"/>
        <v>0</v>
      </c>
      <c r="FI82" s="309" t="str">
        <f>IF(details!CE82="","",details!CE82)</f>
        <v/>
      </c>
      <c r="FJ82" s="309" t="str">
        <f>IF(details!CF82="","",details!CF82)</f>
        <v/>
      </c>
      <c r="FK82" s="309" t="str">
        <f>IF(details!CG82="","",details!CG82)</f>
        <v/>
      </c>
      <c r="FL82" s="309" t="str">
        <f>IF(details!CH82="","",details!CH82)</f>
        <v/>
      </c>
      <c r="FM82" s="309" t="str">
        <f>IF(details!CI82="","",details!CI82)</f>
        <v/>
      </c>
      <c r="FN82" s="313" t="str">
        <f t="shared" si="278"/>
        <v/>
      </c>
      <c r="FO82" s="313" t="str">
        <f t="shared" si="279"/>
        <v/>
      </c>
      <c r="FP82" s="313" t="str">
        <f t="shared" si="215"/>
        <v/>
      </c>
      <c r="FQ82" s="119" t="str">
        <f t="shared" si="266"/>
        <v/>
      </c>
      <c r="FR82" s="270">
        <f t="shared" si="216"/>
        <v>0</v>
      </c>
      <c r="FS82" s="277" t="str">
        <f t="shared" si="217"/>
        <v/>
      </c>
      <c r="FT82" s="306" t="str">
        <f t="shared" si="218"/>
        <v/>
      </c>
      <c r="FU82" s="306" t="str">
        <f t="shared" si="219"/>
        <v/>
      </c>
      <c r="FV82" s="306" t="str">
        <f t="shared" si="220"/>
        <v/>
      </c>
      <c r="FW82" s="306" t="str">
        <f t="shared" si="221"/>
        <v/>
      </c>
      <c r="FX82" s="306" t="str">
        <f t="shared" si="222"/>
        <v/>
      </c>
      <c r="FY82" s="306" t="str">
        <f t="shared" si="223"/>
        <v/>
      </c>
      <c r="FZ82" s="120" t="str">
        <f t="shared" si="224"/>
        <v/>
      </c>
      <c r="GA82" s="120" t="str">
        <f t="shared" si="225"/>
        <v/>
      </c>
      <c r="GB82" s="306" t="str">
        <f t="shared" si="280"/>
        <v/>
      </c>
      <c r="GC82" s="306" t="str">
        <f t="shared" si="226"/>
        <v/>
      </c>
      <c r="GD82" s="306" t="str">
        <f t="shared" si="227"/>
        <v/>
      </c>
      <c r="GE82" s="306" t="str">
        <f t="shared" si="228"/>
        <v/>
      </c>
      <c r="GF82" s="306" t="str">
        <f t="shared" si="229"/>
        <v/>
      </c>
      <c r="GG82" s="306" t="str">
        <f t="shared" si="230"/>
        <v/>
      </c>
      <c r="GH82" s="306" t="str">
        <f t="shared" si="231"/>
        <v/>
      </c>
      <c r="GI82" s="306" t="str">
        <f t="shared" si="232"/>
        <v/>
      </c>
      <c r="GJ82" s="306" t="str">
        <f t="shared" si="233"/>
        <v/>
      </c>
      <c r="GK82" s="306" t="str">
        <f t="shared" si="234"/>
        <v/>
      </c>
      <c r="GL82" s="306" t="str">
        <f t="shared" si="235"/>
        <v/>
      </c>
      <c r="GM82" s="306" t="str">
        <f t="shared" si="236"/>
        <v/>
      </c>
      <c r="GN82" s="306" t="str">
        <f t="shared" si="237"/>
        <v/>
      </c>
      <c r="GO82" s="306" t="str">
        <f t="shared" si="238"/>
        <v/>
      </c>
      <c r="GP82" s="306" t="str">
        <f t="shared" si="239"/>
        <v/>
      </c>
      <c r="GQ82" s="306" t="str">
        <f t="shared" si="240"/>
        <v/>
      </c>
      <c r="GR82" s="306" t="str">
        <f t="shared" si="241"/>
        <v/>
      </c>
      <c r="GS82" s="121" t="str">
        <f t="shared" si="242"/>
        <v/>
      </c>
      <c r="GT82" s="121" t="str">
        <f t="shared" si="243"/>
        <v/>
      </c>
      <c r="GU82" s="121" t="str">
        <f t="shared" si="244"/>
        <v/>
      </c>
      <c r="GV82" s="121" t="str">
        <f t="shared" si="245"/>
        <v/>
      </c>
      <c r="GW82" s="121" t="str">
        <f t="shared" si="246"/>
        <v/>
      </c>
      <c r="GX82" s="121" t="str">
        <f t="shared" si="247"/>
        <v/>
      </c>
      <c r="GY82" s="269">
        <f t="shared" si="248"/>
        <v>0</v>
      </c>
      <c r="GZ82" s="269">
        <f t="shared" si="249"/>
        <v>0</v>
      </c>
      <c r="HA82" s="269">
        <f t="shared" si="250"/>
        <v>32</v>
      </c>
      <c r="HB82" s="269">
        <f t="shared" si="251"/>
        <v>0</v>
      </c>
      <c r="HC82" s="310" t="str">
        <f t="shared" si="267"/>
        <v/>
      </c>
      <c r="HD82" s="278" t="str">
        <f t="shared" si="252"/>
        <v/>
      </c>
      <c r="HE82" s="278" t="str">
        <f t="shared" si="253"/>
        <v/>
      </c>
      <c r="HF82" s="279" t="str">
        <f t="shared" si="254"/>
        <v/>
      </c>
      <c r="HG82" s="297" t="str">
        <f t="shared" si="255"/>
        <v/>
      </c>
      <c r="HH82" s="298" t="str">
        <f t="shared" si="281"/>
        <v/>
      </c>
      <c r="HI82" s="114" t="str">
        <f t="shared" si="282"/>
        <v/>
      </c>
      <c r="HJ82" s="274" t="str">
        <f>details!EH82</f>
        <v/>
      </c>
      <c r="HK82" s="195" t="str">
        <f>details!EI82</f>
        <v/>
      </c>
      <c r="HL82" s="304" t="str">
        <f t="shared" si="256"/>
        <v/>
      </c>
      <c r="HM82" s="201" t="str">
        <f>IF(details!CJ82="","",details!CJ82)</f>
        <v/>
      </c>
    </row>
    <row r="83" spans="1:221" s="20" customFormat="1" ht="14.1" customHeight="1">
      <c r="A83" s="199">
        <f>IF(details!A83="","",details!A83)</f>
        <v>77</v>
      </c>
      <c r="B83" s="309" t="str">
        <f>IF(details!B83="","",details!B83)</f>
        <v/>
      </c>
      <c r="C83" s="309" t="str">
        <f>IF(details!C83="","",details!C83)</f>
        <v/>
      </c>
      <c r="D83" s="114" t="str">
        <f>IF(details!D83="","",details!D83)</f>
        <v/>
      </c>
      <c r="E83" s="114" t="str">
        <f>IF(details!E83="","",details!E83)</f>
        <v/>
      </c>
      <c r="F83" s="309" t="str">
        <f>IF(details!F83="","",details!F83)</f>
        <v/>
      </c>
      <c r="G83" s="509" t="str">
        <f>IF(details!G83="","",details!G83)</f>
        <v/>
      </c>
      <c r="H83" s="188" t="str">
        <f>IF(details!CK83="","",details!CK83)</f>
        <v/>
      </c>
      <c r="I83" s="115" t="str">
        <f>IF(details!I83="","",details!I83)</f>
        <v/>
      </c>
      <c r="J83" s="115" t="str">
        <f>IF(details!J83="","",details!J83)</f>
        <v/>
      </c>
      <c r="K83" s="115" t="str">
        <f>IF(details!K83="","",details!K83)</f>
        <v/>
      </c>
      <c r="L83" s="309" t="str">
        <f>IF(details!L83="","",details!L83)</f>
        <v/>
      </c>
      <c r="M83" s="309" t="str">
        <f>IF(details!M83="","",details!M83)</f>
        <v/>
      </c>
      <c r="N83" s="309" t="str">
        <f t="shared" si="151"/>
        <v/>
      </c>
      <c r="O83" s="309" t="str">
        <f>IF(details!N83="","",details!N83)</f>
        <v/>
      </c>
      <c r="P83" s="309" t="str">
        <f>IF(details!O83="","",details!O83)</f>
        <v/>
      </c>
      <c r="Q83" s="309" t="str">
        <f t="shared" si="152"/>
        <v/>
      </c>
      <c r="R83" s="309" t="str">
        <f>IF(details!P83="","",details!P83)</f>
        <v/>
      </c>
      <c r="S83" s="309" t="str">
        <f>IF(details!Q83="","",details!Q83)</f>
        <v/>
      </c>
      <c r="T83" s="309" t="str">
        <f t="shared" si="153"/>
        <v/>
      </c>
      <c r="U83" s="116" t="str">
        <f t="shared" si="154"/>
        <v/>
      </c>
      <c r="V83" s="309" t="str">
        <f>IF(details!R83="","",details!R83)</f>
        <v/>
      </c>
      <c r="W83" s="309" t="str">
        <f>IF(details!S83="","",details!S83)</f>
        <v/>
      </c>
      <c r="X83" s="116" t="str">
        <f t="shared" si="155"/>
        <v/>
      </c>
      <c r="Y83" s="117" t="str">
        <f t="shared" si="268"/>
        <v/>
      </c>
      <c r="Z83" s="309" t="str">
        <f>IF(details!T83="","",details!T83)</f>
        <v/>
      </c>
      <c r="AA83" s="309" t="str">
        <f>IF(details!U83="","",details!U83)</f>
        <v/>
      </c>
      <c r="AB83" s="312" t="str">
        <f t="shared" si="156"/>
        <v/>
      </c>
      <c r="AC83" s="114" t="str">
        <f t="shared" si="157"/>
        <v/>
      </c>
      <c r="AD83" s="118" t="str">
        <f t="shared" si="158"/>
        <v/>
      </c>
      <c r="AE83" s="313" t="str">
        <f t="shared" si="159"/>
        <v/>
      </c>
      <c r="AF83" s="119" t="str">
        <f t="shared" si="258"/>
        <v/>
      </c>
      <c r="AG83" s="119">
        <f t="shared" si="160"/>
        <v>0</v>
      </c>
      <c r="AH83" s="309" t="str">
        <f>IF(details!V83="","",details!V83)</f>
        <v/>
      </c>
      <c r="AI83" s="309" t="str">
        <f>IF(details!W83="","",details!W83)</f>
        <v/>
      </c>
      <c r="AJ83" s="309" t="str">
        <f t="shared" si="161"/>
        <v/>
      </c>
      <c r="AK83" s="309" t="str">
        <f>IF(details!X83="","",details!X83)</f>
        <v/>
      </c>
      <c r="AL83" s="309" t="str">
        <f>IF(details!Y83="","",details!Y83)</f>
        <v/>
      </c>
      <c r="AM83" s="309" t="str">
        <f t="shared" si="162"/>
        <v/>
      </c>
      <c r="AN83" s="309" t="str">
        <f>IF(details!Z83="","",details!Z83)</f>
        <v/>
      </c>
      <c r="AO83" s="309" t="str">
        <f>IF(details!AA83="","",details!AA83)</f>
        <v/>
      </c>
      <c r="AP83" s="309" t="str">
        <f t="shared" si="163"/>
        <v/>
      </c>
      <c r="AQ83" s="116" t="str">
        <f t="shared" si="164"/>
        <v/>
      </c>
      <c r="AR83" s="309" t="str">
        <f>IF(details!AB83="","",details!AB83)</f>
        <v/>
      </c>
      <c r="AS83" s="309" t="str">
        <f>IF(details!AC83="","",details!AC83)</f>
        <v/>
      </c>
      <c r="AT83" s="116" t="str">
        <f t="shared" si="165"/>
        <v/>
      </c>
      <c r="AU83" s="117" t="str">
        <f t="shared" si="269"/>
        <v/>
      </c>
      <c r="AV83" s="309" t="str">
        <f>IF(details!AD83="","",details!AD83)</f>
        <v/>
      </c>
      <c r="AW83" s="309" t="str">
        <f>IF(details!AE83="","",details!AE83)</f>
        <v/>
      </c>
      <c r="AX83" s="312" t="str">
        <f t="shared" si="166"/>
        <v/>
      </c>
      <c r="AY83" s="114" t="str">
        <f t="shared" si="167"/>
        <v/>
      </c>
      <c r="AZ83" s="118" t="str">
        <f t="shared" si="168"/>
        <v/>
      </c>
      <c r="BA83" s="313" t="str">
        <f t="shared" si="169"/>
        <v/>
      </c>
      <c r="BB83" s="119" t="str">
        <f t="shared" si="259"/>
        <v/>
      </c>
      <c r="BC83" s="119">
        <f t="shared" si="170"/>
        <v>0</v>
      </c>
      <c r="BD83" s="101" t="str">
        <f>IF(D83="","",details!AF83)</f>
        <v/>
      </c>
      <c r="BE83" s="309" t="str">
        <f>IF(details!AG83="","",details!AG83)</f>
        <v/>
      </c>
      <c r="BF83" s="309" t="str">
        <f>IF(details!AH83="","",details!AH83)</f>
        <v/>
      </c>
      <c r="BG83" s="309" t="str">
        <f t="shared" si="171"/>
        <v/>
      </c>
      <c r="BH83" s="309" t="str">
        <f>IF(details!AI83="","",details!AI83)</f>
        <v/>
      </c>
      <c r="BI83" s="309" t="str">
        <f>IF(details!AJ83="","",details!AJ83)</f>
        <v/>
      </c>
      <c r="BJ83" s="309" t="str">
        <f t="shared" si="172"/>
        <v/>
      </c>
      <c r="BK83" s="309" t="str">
        <f>IF(details!AK83="","",details!AK83)</f>
        <v/>
      </c>
      <c r="BL83" s="309" t="str">
        <f>IF(details!AL83="","",details!AL83)</f>
        <v/>
      </c>
      <c r="BM83" s="309" t="str">
        <f t="shared" si="173"/>
        <v/>
      </c>
      <c r="BN83" s="116" t="str">
        <f t="shared" si="174"/>
        <v/>
      </c>
      <c r="BO83" s="309" t="str">
        <f>IF(details!AM83="","",details!AM83)</f>
        <v/>
      </c>
      <c r="BP83" s="309" t="str">
        <f>IF(details!AN83="","",details!AN83)</f>
        <v/>
      </c>
      <c r="BQ83" s="116" t="str">
        <f t="shared" si="175"/>
        <v/>
      </c>
      <c r="BR83" s="117" t="str">
        <f t="shared" si="270"/>
        <v/>
      </c>
      <c r="BS83" s="309" t="str">
        <f>IF(details!AO83="","",details!AO83)</f>
        <v/>
      </c>
      <c r="BT83" s="309" t="str">
        <f>IF(details!AP83="","",details!AP83)</f>
        <v/>
      </c>
      <c r="BU83" s="312" t="str">
        <f t="shared" si="176"/>
        <v/>
      </c>
      <c r="BV83" s="114" t="str">
        <f t="shared" si="177"/>
        <v/>
      </c>
      <c r="BW83" s="118" t="str">
        <f t="shared" si="178"/>
        <v/>
      </c>
      <c r="BX83" s="313" t="str">
        <f t="shared" si="179"/>
        <v/>
      </c>
      <c r="BY83" s="119" t="str">
        <f t="shared" si="260"/>
        <v/>
      </c>
      <c r="BZ83" s="119">
        <f t="shared" si="180"/>
        <v>0</v>
      </c>
      <c r="CA83" s="309" t="str">
        <f>IF(details!AQ83="","",details!AQ83)</f>
        <v/>
      </c>
      <c r="CB83" s="309" t="str">
        <f>IF(details!AR83="","",details!AR83)</f>
        <v/>
      </c>
      <c r="CC83" s="309" t="str">
        <f t="shared" si="181"/>
        <v/>
      </c>
      <c r="CD83" s="309" t="str">
        <f>IF(details!AS83="","",details!AS83)</f>
        <v/>
      </c>
      <c r="CE83" s="309" t="str">
        <f>IF(details!AT83="","",details!AT83)</f>
        <v/>
      </c>
      <c r="CF83" s="309" t="str">
        <f t="shared" si="182"/>
        <v/>
      </c>
      <c r="CG83" s="309" t="str">
        <f>IF(details!AU83="","",details!AU83)</f>
        <v/>
      </c>
      <c r="CH83" s="309" t="str">
        <f>IF(details!AV83="","",details!AV83)</f>
        <v/>
      </c>
      <c r="CI83" s="309" t="str">
        <f t="shared" si="183"/>
        <v/>
      </c>
      <c r="CJ83" s="116" t="str">
        <f t="shared" si="184"/>
        <v/>
      </c>
      <c r="CK83" s="309" t="str">
        <f>IF(details!AW83="","",details!AW83)</f>
        <v/>
      </c>
      <c r="CL83" s="309" t="str">
        <f>IF(details!AX83="","",details!AX83)</f>
        <v/>
      </c>
      <c r="CM83" s="116" t="str">
        <f t="shared" si="185"/>
        <v/>
      </c>
      <c r="CN83" s="117" t="str">
        <f t="shared" si="271"/>
        <v/>
      </c>
      <c r="CO83" s="309" t="str">
        <f>IF(details!AY83="","",details!AY83)</f>
        <v/>
      </c>
      <c r="CP83" s="309" t="str">
        <f>IF(details!AZ83="","",details!AZ83)</f>
        <v/>
      </c>
      <c r="CQ83" s="312" t="str">
        <f t="shared" si="186"/>
        <v/>
      </c>
      <c r="CR83" s="114" t="str">
        <f t="shared" si="187"/>
        <v/>
      </c>
      <c r="CS83" s="118" t="str">
        <f t="shared" si="188"/>
        <v/>
      </c>
      <c r="CT83" s="313" t="str">
        <f t="shared" si="189"/>
        <v/>
      </c>
      <c r="CU83" s="119" t="str">
        <f t="shared" si="261"/>
        <v/>
      </c>
      <c r="CV83" s="119">
        <f t="shared" si="190"/>
        <v>0</v>
      </c>
      <c r="CW83" s="309" t="str">
        <f>IF(details!BA83="","",details!BA83)</f>
        <v/>
      </c>
      <c r="CX83" s="309" t="str">
        <f>IF(details!BB83="","",details!BB83)</f>
        <v/>
      </c>
      <c r="CY83" s="309" t="str">
        <f t="shared" si="191"/>
        <v/>
      </c>
      <c r="CZ83" s="309" t="str">
        <f>IF(details!BC83="","",details!BC83)</f>
        <v/>
      </c>
      <c r="DA83" s="309" t="str">
        <f>IF(details!BD83="","",details!BD83)</f>
        <v/>
      </c>
      <c r="DB83" s="309" t="str">
        <f t="shared" si="192"/>
        <v/>
      </c>
      <c r="DC83" s="309" t="str">
        <f>IF(details!BE83="","",details!BE83)</f>
        <v/>
      </c>
      <c r="DD83" s="309" t="str">
        <f>IF(details!BF83="","",details!BF83)</f>
        <v/>
      </c>
      <c r="DE83" s="309" t="str">
        <f t="shared" si="193"/>
        <v/>
      </c>
      <c r="DF83" s="116" t="str">
        <f t="shared" si="194"/>
        <v/>
      </c>
      <c r="DG83" s="309" t="str">
        <f>IF(details!BG83="","",details!BG83)</f>
        <v/>
      </c>
      <c r="DH83" s="309" t="str">
        <f>IF(details!BH83="","",details!BH83)</f>
        <v/>
      </c>
      <c r="DI83" s="116" t="str">
        <f t="shared" si="195"/>
        <v/>
      </c>
      <c r="DJ83" s="117" t="str">
        <f t="shared" si="272"/>
        <v/>
      </c>
      <c r="DK83" s="309" t="str">
        <f>IF(details!BI83="","",details!BI83)</f>
        <v/>
      </c>
      <c r="DL83" s="309" t="str">
        <f>IF(details!BJ83="","",details!BJ83)</f>
        <v/>
      </c>
      <c r="DM83" s="312" t="str">
        <f t="shared" si="196"/>
        <v/>
      </c>
      <c r="DN83" s="114" t="str">
        <f t="shared" si="197"/>
        <v/>
      </c>
      <c r="DO83" s="118" t="str">
        <f t="shared" si="198"/>
        <v/>
      </c>
      <c r="DP83" s="313" t="str">
        <f t="shared" si="199"/>
        <v/>
      </c>
      <c r="DQ83" s="119" t="str">
        <f t="shared" si="262"/>
        <v/>
      </c>
      <c r="DR83" s="119">
        <f t="shared" si="200"/>
        <v>0</v>
      </c>
      <c r="DS83" s="309" t="str">
        <f>IF(details!BK83="","",details!BK83)</f>
        <v/>
      </c>
      <c r="DT83" s="309" t="str">
        <f>IF(details!BL83="","",details!BL83)</f>
        <v/>
      </c>
      <c r="DU83" s="309" t="str">
        <f t="shared" si="201"/>
        <v/>
      </c>
      <c r="DV83" s="309" t="str">
        <f>IF(details!BM83="","",details!BM83)</f>
        <v/>
      </c>
      <c r="DW83" s="309" t="str">
        <f>IF(details!BN83="","",details!BN83)</f>
        <v/>
      </c>
      <c r="DX83" s="309" t="str">
        <f t="shared" si="202"/>
        <v/>
      </c>
      <c r="DY83" s="309" t="str">
        <f>IF(details!BO83="","",details!BO83)</f>
        <v/>
      </c>
      <c r="DZ83" s="309" t="str">
        <f>IF(details!BP83="","",details!BP83)</f>
        <v/>
      </c>
      <c r="EA83" s="309" t="str">
        <f t="shared" si="203"/>
        <v/>
      </c>
      <c r="EB83" s="116" t="str">
        <f t="shared" si="204"/>
        <v/>
      </c>
      <c r="EC83" s="309" t="str">
        <f>IF(details!BQ83="","",details!BQ83)</f>
        <v/>
      </c>
      <c r="ED83" s="309" t="str">
        <f>IF(details!BR83="","",details!BR83)</f>
        <v/>
      </c>
      <c r="EE83" s="116" t="str">
        <f t="shared" si="205"/>
        <v/>
      </c>
      <c r="EF83" s="117" t="str">
        <f t="shared" si="273"/>
        <v/>
      </c>
      <c r="EG83" s="309" t="str">
        <f>IF(details!BS83="","",details!BS83)</f>
        <v/>
      </c>
      <c r="EH83" s="309" t="str">
        <f>IF(details!BT83="","",details!BT83)</f>
        <v/>
      </c>
      <c r="EI83" s="312" t="str">
        <f t="shared" si="206"/>
        <v/>
      </c>
      <c r="EJ83" s="114" t="str">
        <f t="shared" si="207"/>
        <v/>
      </c>
      <c r="EK83" s="118" t="str">
        <f t="shared" si="208"/>
        <v/>
      </c>
      <c r="EL83" s="313" t="str">
        <f t="shared" si="209"/>
        <v/>
      </c>
      <c r="EM83" s="119" t="str">
        <f t="shared" si="263"/>
        <v/>
      </c>
      <c r="EN83" s="119">
        <f t="shared" si="210"/>
        <v>0</v>
      </c>
      <c r="EO83" s="309" t="str">
        <f>IF(details!BU83="","",details!BU83)</f>
        <v/>
      </c>
      <c r="EP83" s="309" t="str">
        <f>IF(details!BV83="","",details!BV83)</f>
        <v/>
      </c>
      <c r="EQ83" s="309" t="str">
        <f>IF(details!BW83="","",details!BW83)</f>
        <v/>
      </c>
      <c r="ER83" s="309" t="str">
        <f>IF(details!BX83="","",details!BX83)</f>
        <v/>
      </c>
      <c r="ES83" s="309" t="str">
        <f>IF(details!BY83="","",details!BY83)</f>
        <v/>
      </c>
      <c r="ET83" s="313" t="str">
        <f t="shared" si="274"/>
        <v/>
      </c>
      <c r="EU83" s="313" t="str">
        <f t="shared" si="275"/>
        <v/>
      </c>
      <c r="EV83" s="313" t="str">
        <f t="shared" si="211"/>
        <v/>
      </c>
      <c r="EW83" s="119" t="str">
        <f t="shared" si="264"/>
        <v/>
      </c>
      <c r="EX83" s="119">
        <f t="shared" si="212"/>
        <v>0</v>
      </c>
      <c r="EY83" s="309" t="str">
        <f>IF(details!BZ83="","",details!BZ83)</f>
        <v/>
      </c>
      <c r="EZ83" s="309" t="str">
        <f>IF(details!CA83="","",details!CA83)</f>
        <v/>
      </c>
      <c r="FA83" s="309" t="str">
        <f>IF(details!CB83="","",details!CB83)</f>
        <v/>
      </c>
      <c r="FB83" s="309" t="str">
        <f>IF(details!CC83="","",details!CC83)</f>
        <v/>
      </c>
      <c r="FC83" s="309" t="str">
        <f>IF(details!CD83="","",details!CD83)</f>
        <v/>
      </c>
      <c r="FD83" s="313" t="str">
        <f t="shared" si="276"/>
        <v/>
      </c>
      <c r="FE83" s="313" t="str">
        <f t="shared" si="277"/>
        <v/>
      </c>
      <c r="FF83" s="313" t="str">
        <f t="shared" si="213"/>
        <v/>
      </c>
      <c r="FG83" s="119" t="str">
        <f t="shared" si="265"/>
        <v/>
      </c>
      <c r="FH83" s="119">
        <f t="shared" si="214"/>
        <v>0</v>
      </c>
      <c r="FI83" s="309" t="str">
        <f>IF(details!CE83="","",details!CE83)</f>
        <v/>
      </c>
      <c r="FJ83" s="309" t="str">
        <f>IF(details!CF83="","",details!CF83)</f>
        <v/>
      </c>
      <c r="FK83" s="309" t="str">
        <f>IF(details!CG83="","",details!CG83)</f>
        <v/>
      </c>
      <c r="FL83" s="309" t="str">
        <f>IF(details!CH83="","",details!CH83)</f>
        <v/>
      </c>
      <c r="FM83" s="309" t="str">
        <f>IF(details!CI83="","",details!CI83)</f>
        <v/>
      </c>
      <c r="FN83" s="313" t="str">
        <f t="shared" si="278"/>
        <v/>
      </c>
      <c r="FO83" s="313" t="str">
        <f t="shared" si="279"/>
        <v/>
      </c>
      <c r="FP83" s="313" t="str">
        <f t="shared" si="215"/>
        <v/>
      </c>
      <c r="FQ83" s="119" t="str">
        <f t="shared" si="266"/>
        <v/>
      </c>
      <c r="FR83" s="270">
        <f t="shared" si="216"/>
        <v>0</v>
      </c>
      <c r="FS83" s="277" t="str">
        <f t="shared" si="217"/>
        <v/>
      </c>
      <c r="FT83" s="306" t="str">
        <f t="shared" si="218"/>
        <v/>
      </c>
      <c r="FU83" s="306" t="str">
        <f t="shared" si="219"/>
        <v/>
      </c>
      <c r="FV83" s="306" t="str">
        <f t="shared" si="220"/>
        <v/>
      </c>
      <c r="FW83" s="306" t="str">
        <f t="shared" si="221"/>
        <v/>
      </c>
      <c r="FX83" s="306" t="str">
        <f t="shared" si="222"/>
        <v/>
      </c>
      <c r="FY83" s="306" t="str">
        <f t="shared" si="223"/>
        <v/>
      </c>
      <c r="FZ83" s="120" t="str">
        <f t="shared" si="224"/>
        <v/>
      </c>
      <c r="GA83" s="120" t="str">
        <f t="shared" si="225"/>
        <v/>
      </c>
      <c r="GB83" s="306" t="str">
        <f t="shared" si="280"/>
        <v/>
      </c>
      <c r="GC83" s="306" t="str">
        <f t="shared" si="226"/>
        <v/>
      </c>
      <c r="GD83" s="306" t="str">
        <f t="shared" si="227"/>
        <v/>
      </c>
      <c r="GE83" s="306" t="str">
        <f t="shared" si="228"/>
        <v/>
      </c>
      <c r="GF83" s="306" t="str">
        <f t="shared" si="229"/>
        <v/>
      </c>
      <c r="GG83" s="306" t="str">
        <f t="shared" si="230"/>
        <v/>
      </c>
      <c r="GH83" s="306" t="str">
        <f t="shared" si="231"/>
        <v/>
      </c>
      <c r="GI83" s="306" t="str">
        <f t="shared" si="232"/>
        <v/>
      </c>
      <c r="GJ83" s="306" t="str">
        <f t="shared" si="233"/>
        <v/>
      </c>
      <c r="GK83" s="306" t="str">
        <f t="shared" si="234"/>
        <v/>
      </c>
      <c r="GL83" s="306" t="str">
        <f t="shared" si="235"/>
        <v/>
      </c>
      <c r="GM83" s="306" t="str">
        <f t="shared" si="236"/>
        <v/>
      </c>
      <c r="GN83" s="306" t="str">
        <f t="shared" si="237"/>
        <v/>
      </c>
      <c r="GO83" s="306" t="str">
        <f t="shared" si="238"/>
        <v/>
      </c>
      <c r="GP83" s="306" t="str">
        <f t="shared" si="239"/>
        <v/>
      </c>
      <c r="GQ83" s="306" t="str">
        <f t="shared" si="240"/>
        <v/>
      </c>
      <c r="GR83" s="306" t="str">
        <f t="shared" si="241"/>
        <v/>
      </c>
      <c r="GS83" s="121" t="str">
        <f t="shared" si="242"/>
        <v/>
      </c>
      <c r="GT83" s="121" t="str">
        <f t="shared" si="243"/>
        <v/>
      </c>
      <c r="GU83" s="121" t="str">
        <f t="shared" si="244"/>
        <v/>
      </c>
      <c r="GV83" s="121" t="str">
        <f t="shared" si="245"/>
        <v/>
      </c>
      <c r="GW83" s="121" t="str">
        <f t="shared" si="246"/>
        <v/>
      </c>
      <c r="GX83" s="121" t="str">
        <f t="shared" si="247"/>
        <v/>
      </c>
      <c r="GY83" s="269">
        <f t="shared" si="248"/>
        <v>0</v>
      </c>
      <c r="GZ83" s="269">
        <f t="shared" si="249"/>
        <v>0</v>
      </c>
      <c r="HA83" s="269">
        <f t="shared" si="250"/>
        <v>32</v>
      </c>
      <c r="HB83" s="269">
        <f t="shared" si="251"/>
        <v>0</v>
      </c>
      <c r="HC83" s="310" t="str">
        <f t="shared" si="267"/>
        <v/>
      </c>
      <c r="HD83" s="278" t="str">
        <f t="shared" si="252"/>
        <v/>
      </c>
      <c r="HE83" s="278" t="str">
        <f t="shared" si="253"/>
        <v/>
      </c>
      <c r="HF83" s="279" t="str">
        <f t="shared" si="254"/>
        <v/>
      </c>
      <c r="HG83" s="297" t="str">
        <f t="shared" si="255"/>
        <v/>
      </c>
      <c r="HH83" s="298" t="str">
        <f t="shared" si="281"/>
        <v/>
      </c>
      <c r="HI83" s="114" t="str">
        <f t="shared" si="282"/>
        <v/>
      </c>
      <c r="HJ83" s="274" t="str">
        <f>details!EH83</f>
        <v/>
      </c>
      <c r="HK83" s="195" t="str">
        <f>details!EI83</f>
        <v/>
      </c>
      <c r="HL83" s="304" t="str">
        <f t="shared" si="256"/>
        <v/>
      </c>
      <c r="HM83" s="201" t="str">
        <f>IF(details!CJ83="","",details!CJ83)</f>
        <v/>
      </c>
    </row>
    <row r="84" spans="1:221" s="20" customFormat="1" ht="14.1" customHeight="1">
      <c r="A84" s="199">
        <f>IF(details!A84="","",details!A84)</f>
        <v>78</v>
      </c>
      <c r="B84" s="309" t="str">
        <f>IF(details!B84="","",details!B84)</f>
        <v/>
      </c>
      <c r="C84" s="309" t="str">
        <f>IF(details!C84="","",details!C84)</f>
        <v/>
      </c>
      <c r="D84" s="114" t="str">
        <f>IF(details!D84="","",details!D84)</f>
        <v/>
      </c>
      <c r="E84" s="114" t="str">
        <f>IF(details!E84="","",details!E84)</f>
        <v/>
      </c>
      <c r="F84" s="309" t="str">
        <f>IF(details!F84="","",details!F84)</f>
        <v/>
      </c>
      <c r="G84" s="509" t="str">
        <f>IF(details!G84="","",details!G84)</f>
        <v/>
      </c>
      <c r="H84" s="188" t="str">
        <f>IF(details!CK84="","",details!CK84)</f>
        <v/>
      </c>
      <c r="I84" s="115" t="str">
        <f>IF(details!I84="","",details!I84)</f>
        <v/>
      </c>
      <c r="J84" s="115" t="str">
        <f>IF(details!J84="","",details!J84)</f>
        <v/>
      </c>
      <c r="K84" s="115" t="str">
        <f>IF(details!K84="","",details!K84)</f>
        <v/>
      </c>
      <c r="L84" s="309" t="str">
        <f>IF(details!L84="","",details!L84)</f>
        <v/>
      </c>
      <c r="M84" s="309" t="str">
        <f>IF(details!M84="","",details!M84)</f>
        <v/>
      </c>
      <c r="N84" s="309" t="str">
        <f t="shared" si="151"/>
        <v/>
      </c>
      <c r="O84" s="309" t="str">
        <f>IF(details!N84="","",details!N84)</f>
        <v/>
      </c>
      <c r="P84" s="309" t="str">
        <f>IF(details!O84="","",details!O84)</f>
        <v/>
      </c>
      <c r="Q84" s="309" t="str">
        <f t="shared" si="152"/>
        <v/>
      </c>
      <c r="R84" s="309" t="str">
        <f>IF(details!P84="","",details!P84)</f>
        <v/>
      </c>
      <c r="S84" s="309" t="str">
        <f>IF(details!Q84="","",details!Q84)</f>
        <v/>
      </c>
      <c r="T84" s="309" t="str">
        <f t="shared" si="153"/>
        <v/>
      </c>
      <c r="U84" s="116" t="str">
        <f t="shared" si="154"/>
        <v/>
      </c>
      <c r="V84" s="309" t="str">
        <f>IF(details!R84="","",details!R84)</f>
        <v/>
      </c>
      <c r="W84" s="309" t="str">
        <f>IF(details!S84="","",details!S84)</f>
        <v/>
      </c>
      <c r="X84" s="116" t="str">
        <f t="shared" si="155"/>
        <v/>
      </c>
      <c r="Y84" s="117" t="str">
        <f t="shared" si="268"/>
        <v/>
      </c>
      <c r="Z84" s="309" t="str">
        <f>IF(details!T84="","",details!T84)</f>
        <v/>
      </c>
      <c r="AA84" s="309" t="str">
        <f>IF(details!U84="","",details!U84)</f>
        <v/>
      </c>
      <c r="AB84" s="312" t="str">
        <f t="shared" si="156"/>
        <v/>
      </c>
      <c r="AC84" s="114" t="str">
        <f t="shared" si="157"/>
        <v/>
      </c>
      <c r="AD84" s="118" t="str">
        <f t="shared" si="158"/>
        <v/>
      </c>
      <c r="AE84" s="313" t="str">
        <f t="shared" si="159"/>
        <v/>
      </c>
      <c r="AF84" s="119" t="str">
        <f t="shared" si="258"/>
        <v/>
      </c>
      <c r="AG84" s="119">
        <f t="shared" si="160"/>
        <v>0</v>
      </c>
      <c r="AH84" s="309" t="str">
        <f>IF(details!V84="","",details!V84)</f>
        <v/>
      </c>
      <c r="AI84" s="309" t="str">
        <f>IF(details!W84="","",details!W84)</f>
        <v/>
      </c>
      <c r="AJ84" s="309" t="str">
        <f t="shared" si="161"/>
        <v/>
      </c>
      <c r="AK84" s="309" t="str">
        <f>IF(details!X84="","",details!X84)</f>
        <v/>
      </c>
      <c r="AL84" s="309" t="str">
        <f>IF(details!Y84="","",details!Y84)</f>
        <v/>
      </c>
      <c r="AM84" s="309" t="str">
        <f t="shared" si="162"/>
        <v/>
      </c>
      <c r="AN84" s="309" t="str">
        <f>IF(details!Z84="","",details!Z84)</f>
        <v/>
      </c>
      <c r="AO84" s="309" t="str">
        <f>IF(details!AA84="","",details!AA84)</f>
        <v/>
      </c>
      <c r="AP84" s="309" t="str">
        <f t="shared" si="163"/>
        <v/>
      </c>
      <c r="AQ84" s="116" t="str">
        <f t="shared" si="164"/>
        <v/>
      </c>
      <c r="AR84" s="309" t="str">
        <f>IF(details!AB84="","",details!AB84)</f>
        <v/>
      </c>
      <c r="AS84" s="309" t="str">
        <f>IF(details!AC84="","",details!AC84)</f>
        <v/>
      </c>
      <c r="AT84" s="116" t="str">
        <f t="shared" si="165"/>
        <v/>
      </c>
      <c r="AU84" s="117" t="str">
        <f t="shared" si="269"/>
        <v/>
      </c>
      <c r="AV84" s="309" t="str">
        <f>IF(details!AD84="","",details!AD84)</f>
        <v/>
      </c>
      <c r="AW84" s="309" t="str">
        <f>IF(details!AE84="","",details!AE84)</f>
        <v/>
      </c>
      <c r="AX84" s="312" t="str">
        <f t="shared" si="166"/>
        <v/>
      </c>
      <c r="AY84" s="114" t="str">
        <f t="shared" si="167"/>
        <v/>
      </c>
      <c r="AZ84" s="118" t="str">
        <f t="shared" si="168"/>
        <v/>
      </c>
      <c r="BA84" s="313" t="str">
        <f t="shared" si="169"/>
        <v/>
      </c>
      <c r="BB84" s="119" t="str">
        <f t="shared" si="259"/>
        <v/>
      </c>
      <c r="BC84" s="119">
        <f t="shared" si="170"/>
        <v>0</v>
      </c>
      <c r="BD84" s="101" t="str">
        <f>IF(D84="","",details!AF84)</f>
        <v/>
      </c>
      <c r="BE84" s="309" t="str">
        <f>IF(details!AG84="","",details!AG84)</f>
        <v/>
      </c>
      <c r="BF84" s="309" t="str">
        <f>IF(details!AH84="","",details!AH84)</f>
        <v/>
      </c>
      <c r="BG84" s="309" t="str">
        <f t="shared" si="171"/>
        <v/>
      </c>
      <c r="BH84" s="309" t="str">
        <f>IF(details!AI84="","",details!AI84)</f>
        <v/>
      </c>
      <c r="BI84" s="309" t="str">
        <f>IF(details!AJ84="","",details!AJ84)</f>
        <v/>
      </c>
      <c r="BJ84" s="309" t="str">
        <f t="shared" si="172"/>
        <v/>
      </c>
      <c r="BK84" s="309" t="str">
        <f>IF(details!AK84="","",details!AK84)</f>
        <v/>
      </c>
      <c r="BL84" s="309" t="str">
        <f>IF(details!AL84="","",details!AL84)</f>
        <v/>
      </c>
      <c r="BM84" s="309" t="str">
        <f t="shared" si="173"/>
        <v/>
      </c>
      <c r="BN84" s="116" t="str">
        <f t="shared" si="174"/>
        <v/>
      </c>
      <c r="BO84" s="309" t="str">
        <f>IF(details!AM84="","",details!AM84)</f>
        <v/>
      </c>
      <c r="BP84" s="309" t="str">
        <f>IF(details!AN84="","",details!AN84)</f>
        <v/>
      </c>
      <c r="BQ84" s="116" t="str">
        <f t="shared" si="175"/>
        <v/>
      </c>
      <c r="BR84" s="117" t="str">
        <f t="shared" si="270"/>
        <v/>
      </c>
      <c r="BS84" s="309" t="str">
        <f>IF(details!AO84="","",details!AO84)</f>
        <v/>
      </c>
      <c r="BT84" s="309" t="str">
        <f>IF(details!AP84="","",details!AP84)</f>
        <v/>
      </c>
      <c r="BU84" s="312" t="str">
        <f t="shared" si="176"/>
        <v/>
      </c>
      <c r="BV84" s="114" t="str">
        <f t="shared" si="177"/>
        <v/>
      </c>
      <c r="BW84" s="118" t="str">
        <f t="shared" si="178"/>
        <v/>
      </c>
      <c r="BX84" s="313" t="str">
        <f t="shared" si="179"/>
        <v/>
      </c>
      <c r="BY84" s="119" t="str">
        <f t="shared" si="260"/>
        <v/>
      </c>
      <c r="BZ84" s="119">
        <f t="shared" si="180"/>
        <v>0</v>
      </c>
      <c r="CA84" s="309" t="str">
        <f>IF(details!AQ84="","",details!AQ84)</f>
        <v/>
      </c>
      <c r="CB84" s="309" t="str">
        <f>IF(details!AR84="","",details!AR84)</f>
        <v/>
      </c>
      <c r="CC84" s="309" t="str">
        <f t="shared" si="181"/>
        <v/>
      </c>
      <c r="CD84" s="309" t="str">
        <f>IF(details!AS84="","",details!AS84)</f>
        <v/>
      </c>
      <c r="CE84" s="309" t="str">
        <f>IF(details!AT84="","",details!AT84)</f>
        <v/>
      </c>
      <c r="CF84" s="309" t="str">
        <f t="shared" si="182"/>
        <v/>
      </c>
      <c r="CG84" s="309" t="str">
        <f>IF(details!AU84="","",details!AU84)</f>
        <v/>
      </c>
      <c r="CH84" s="309" t="str">
        <f>IF(details!AV84="","",details!AV84)</f>
        <v/>
      </c>
      <c r="CI84" s="309" t="str">
        <f t="shared" si="183"/>
        <v/>
      </c>
      <c r="CJ84" s="116" t="str">
        <f t="shared" si="184"/>
        <v/>
      </c>
      <c r="CK84" s="309" t="str">
        <f>IF(details!AW84="","",details!AW84)</f>
        <v/>
      </c>
      <c r="CL84" s="309" t="str">
        <f>IF(details!AX84="","",details!AX84)</f>
        <v/>
      </c>
      <c r="CM84" s="116" t="str">
        <f t="shared" si="185"/>
        <v/>
      </c>
      <c r="CN84" s="117" t="str">
        <f t="shared" si="271"/>
        <v/>
      </c>
      <c r="CO84" s="309" t="str">
        <f>IF(details!AY84="","",details!AY84)</f>
        <v/>
      </c>
      <c r="CP84" s="309" t="str">
        <f>IF(details!AZ84="","",details!AZ84)</f>
        <v/>
      </c>
      <c r="CQ84" s="312" t="str">
        <f t="shared" si="186"/>
        <v/>
      </c>
      <c r="CR84" s="114" t="str">
        <f t="shared" si="187"/>
        <v/>
      </c>
      <c r="CS84" s="118" t="str">
        <f t="shared" si="188"/>
        <v/>
      </c>
      <c r="CT84" s="313" t="str">
        <f t="shared" si="189"/>
        <v/>
      </c>
      <c r="CU84" s="119" t="str">
        <f t="shared" si="261"/>
        <v/>
      </c>
      <c r="CV84" s="119">
        <f t="shared" si="190"/>
        <v>0</v>
      </c>
      <c r="CW84" s="309" t="str">
        <f>IF(details!BA84="","",details!BA84)</f>
        <v/>
      </c>
      <c r="CX84" s="309" t="str">
        <f>IF(details!BB84="","",details!BB84)</f>
        <v/>
      </c>
      <c r="CY84" s="309" t="str">
        <f t="shared" si="191"/>
        <v/>
      </c>
      <c r="CZ84" s="309" t="str">
        <f>IF(details!BC84="","",details!BC84)</f>
        <v/>
      </c>
      <c r="DA84" s="309" t="str">
        <f>IF(details!BD84="","",details!BD84)</f>
        <v/>
      </c>
      <c r="DB84" s="309" t="str">
        <f t="shared" si="192"/>
        <v/>
      </c>
      <c r="DC84" s="309" t="str">
        <f>IF(details!BE84="","",details!BE84)</f>
        <v/>
      </c>
      <c r="DD84" s="309" t="str">
        <f>IF(details!BF84="","",details!BF84)</f>
        <v/>
      </c>
      <c r="DE84" s="309" t="str">
        <f t="shared" si="193"/>
        <v/>
      </c>
      <c r="DF84" s="116" t="str">
        <f t="shared" si="194"/>
        <v/>
      </c>
      <c r="DG84" s="309" t="str">
        <f>IF(details!BG84="","",details!BG84)</f>
        <v/>
      </c>
      <c r="DH84" s="309" t="str">
        <f>IF(details!BH84="","",details!BH84)</f>
        <v/>
      </c>
      <c r="DI84" s="116" t="str">
        <f t="shared" si="195"/>
        <v/>
      </c>
      <c r="DJ84" s="117" t="str">
        <f t="shared" si="272"/>
        <v/>
      </c>
      <c r="DK84" s="309" t="str">
        <f>IF(details!BI84="","",details!BI84)</f>
        <v/>
      </c>
      <c r="DL84" s="309" t="str">
        <f>IF(details!BJ84="","",details!BJ84)</f>
        <v/>
      </c>
      <c r="DM84" s="312" t="str">
        <f t="shared" si="196"/>
        <v/>
      </c>
      <c r="DN84" s="114" t="str">
        <f t="shared" si="197"/>
        <v/>
      </c>
      <c r="DO84" s="118" t="str">
        <f t="shared" si="198"/>
        <v/>
      </c>
      <c r="DP84" s="313" t="str">
        <f t="shared" si="199"/>
        <v/>
      </c>
      <c r="DQ84" s="119" t="str">
        <f t="shared" si="262"/>
        <v/>
      </c>
      <c r="DR84" s="119">
        <f t="shared" si="200"/>
        <v>0</v>
      </c>
      <c r="DS84" s="309" t="str">
        <f>IF(details!BK84="","",details!BK84)</f>
        <v/>
      </c>
      <c r="DT84" s="309" t="str">
        <f>IF(details!BL84="","",details!BL84)</f>
        <v/>
      </c>
      <c r="DU84" s="309" t="str">
        <f t="shared" si="201"/>
        <v/>
      </c>
      <c r="DV84" s="309" t="str">
        <f>IF(details!BM84="","",details!BM84)</f>
        <v/>
      </c>
      <c r="DW84" s="309" t="str">
        <f>IF(details!BN84="","",details!BN84)</f>
        <v/>
      </c>
      <c r="DX84" s="309" t="str">
        <f t="shared" si="202"/>
        <v/>
      </c>
      <c r="DY84" s="309" t="str">
        <f>IF(details!BO84="","",details!BO84)</f>
        <v/>
      </c>
      <c r="DZ84" s="309" t="str">
        <f>IF(details!BP84="","",details!BP84)</f>
        <v/>
      </c>
      <c r="EA84" s="309" t="str">
        <f t="shared" si="203"/>
        <v/>
      </c>
      <c r="EB84" s="116" t="str">
        <f t="shared" si="204"/>
        <v/>
      </c>
      <c r="EC84" s="309" t="str">
        <f>IF(details!BQ84="","",details!BQ84)</f>
        <v/>
      </c>
      <c r="ED84" s="309" t="str">
        <f>IF(details!BR84="","",details!BR84)</f>
        <v/>
      </c>
      <c r="EE84" s="116" t="str">
        <f t="shared" si="205"/>
        <v/>
      </c>
      <c r="EF84" s="117" t="str">
        <f t="shared" si="273"/>
        <v/>
      </c>
      <c r="EG84" s="309" t="str">
        <f>IF(details!BS84="","",details!BS84)</f>
        <v/>
      </c>
      <c r="EH84" s="309" t="str">
        <f>IF(details!BT84="","",details!BT84)</f>
        <v/>
      </c>
      <c r="EI84" s="312" t="str">
        <f t="shared" si="206"/>
        <v/>
      </c>
      <c r="EJ84" s="114" t="str">
        <f t="shared" si="207"/>
        <v/>
      </c>
      <c r="EK84" s="118" t="str">
        <f t="shared" si="208"/>
        <v/>
      </c>
      <c r="EL84" s="313" t="str">
        <f t="shared" si="209"/>
        <v/>
      </c>
      <c r="EM84" s="119" t="str">
        <f t="shared" si="263"/>
        <v/>
      </c>
      <c r="EN84" s="119">
        <f t="shared" si="210"/>
        <v>0</v>
      </c>
      <c r="EO84" s="309" t="str">
        <f>IF(details!BU84="","",details!BU84)</f>
        <v/>
      </c>
      <c r="EP84" s="309" t="str">
        <f>IF(details!BV84="","",details!BV84)</f>
        <v/>
      </c>
      <c r="EQ84" s="309" t="str">
        <f>IF(details!BW84="","",details!BW84)</f>
        <v/>
      </c>
      <c r="ER84" s="309" t="str">
        <f>IF(details!BX84="","",details!BX84)</f>
        <v/>
      </c>
      <c r="ES84" s="309" t="str">
        <f>IF(details!BY84="","",details!BY84)</f>
        <v/>
      </c>
      <c r="ET84" s="313" t="str">
        <f t="shared" si="274"/>
        <v/>
      </c>
      <c r="EU84" s="313" t="str">
        <f t="shared" si="275"/>
        <v/>
      </c>
      <c r="EV84" s="313" t="str">
        <f t="shared" si="211"/>
        <v/>
      </c>
      <c r="EW84" s="119" t="str">
        <f t="shared" si="264"/>
        <v/>
      </c>
      <c r="EX84" s="119">
        <f t="shared" si="212"/>
        <v>0</v>
      </c>
      <c r="EY84" s="309" t="str">
        <f>IF(details!BZ84="","",details!BZ84)</f>
        <v/>
      </c>
      <c r="EZ84" s="309" t="str">
        <f>IF(details!CA84="","",details!CA84)</f>
        <v/>
      </c>
      <c r="FA84" s="309" t="str">
        <f>IF(details!CB84="","",details!CB84)</f>
        <v/>
      </c>
      <c r="FB84" s="309" t="str">
        <f>IF(details!CC84="","",details!CC84)</f>
        <v/>
      </c>
      <c r="FC84" s="309" t="str">
        <f>IF(details!CD84="","",details!CD84)</f>
        <v/>
      </c>
      <c r="FD84" s="313" t="str">
        <f t="shared" si="276"/>
        <v/>
      </c>
      <c r="FE84" s="313" t="str">
        <f t="shared" si="277"/>
        <v/>
      </c>
      <c r="FF84" s="313" t="str">
        <f t="shared" si="213"/>
        <v/>
      </c>
      <c r="FG84" s="119" t="str">
        <f t="shared" si="265"/>
        <v/>
      </c>
      <c r="FH84" s="119">
        <f t="shared" si="214"/>
        <v>0</v>
      </c>
      <c r="FI84" s="309" t="str">
        <f>IF(details!CE84="","",details!CE84)</f>
        <v/>
      </c>
      <c r="FJ84" s="309" t="str">
        <f>IF(details!CF84="","",details!CF84)</f>
        <v/>
      </c>
      <c r="FK84" s="309" t="str">
        <f>IF(details!CG84="","",details!CG84)</f>
        <v/>
      </c>
      <c r="FL84" s="309" t="str">
        <f>IF(details!CH84="","",details!CH84)</f>
        <v/>
      </c>
      <c r="FM84" s="309" t="str">
        <f>IF(details!CI84="","",details!CI84)</f>
        <v/>
      </c>
      <c r="FN84" s="313" t="str">
        <f t="shared" si="278"/>
        <v/>
      </c>
      <c r="FO84" s="313" t="str">
        <f t="shared" si="279"/>
        <v/>
      </c>
      <c r="FP84" s="313" t="str">
        <f t="shared" si="215"/>
        <v/>
      </c>
      <c r="FQ84" s="119" t="str">
        <f t="shared" si="266"/>
        <v/>
      </c>
      <c r="FR84" s="270">
        <f t="shared" si="216"/>
        <v>0</v>
      </c>
      <c r="FS84" s="277" t="str">
        <f t="shared" si="217"/>
        <v/>
      </c>
      <c r="FT84" s="306" t="str">
        <f t="shared" si="218"/>
        <v/>
      </c>
      <c r="FU84" s="306" t="str">
        <f t="shared" si="219"/>
        <v/>
      </c>
      <c r="FV84" s="306" t="str">
        <f t="shared" si="220"/>
        <v/>
      </c>
      <c r="FW84" s="306" t="str">
        <f t="shared" si="221"/>
        <v/>
      </c>
      <c r="FX84" s="306" t="str">
        <f t="shared" si="222"/>
        <v/>
      </c>
      <c r="FY84" s="306" t="str">
        <f t="shared" si="223"/>
        <v/>
      </c>
      <c r="FZ84" s="120" t="str">
        <f t="shared" si="224"/>
        <v/>
      </c>
      <c r="GA84" s="120" t="str">
        <f t="shared" si="225"/>
        <v/>
      </c>
      <c r="GB84" s="306" t="str">
        <f t="shared" si="280"/>
        <v/>
      </c>
      <c r="GC84" s="306" t="str">
        <f t="shared" si="226"/>
        <v/>
      </c>
      <c r="GD84" s="306" t="str">
        <f t="shared" si="227"/>
        <v/>
      </c>
      <c r="GE84" s="306" t="str">
        <f t="shared" si="228"/>
        <v/>
      </c>
      <c r="GF84" s="306" t="str">
        <f t="shared" si="229"/>
        <v/>
      </c>
      <c r="GG84" s="306" t="str">
        <f t="shared" si="230"/>
        <v/>
      </c>
      <c r="GH84" s="306" t="str">
        <f t="shared" si="231"/>
        <v/>
      </c>
      <c r="GI84" s="306" t="str">
        <f t="shared" si="232"/>
        <v/>
      </c>
      <c r="GJ84" s="306" t="str">
        <f t="shared" si="233"/>
        <v/>
      </c>
      <c r="GK84" s="306" t="str">
        <f t="shared" si="234"/>
        <v/>
      </c>
      <c r="GL84" s="306" t="str">
        <f t="shared" si="235"/>
        <v/>
      </c>
      <c r="GM84" s="306" t="str">
        <f t="shared" si="236"/>
        <v/>
      </c>
      <c r="GN84" s="306" t="str">
        <f t="shared" si="237"/>
        <v/>
      </c>
      <c r="GO84" s="306" t="str">
        <f t="shared" si="238"/>
        <v/>
      </c>
      <c r="GP84" s="306" t="str">
        <f t="shared" si="239"/>
        <v/>
      </c>
      <c r="GQ84" s="306" t="str">
        <f t="shared" si="240"/>
        <v/>
      </c>
      <c r="GR84" s="306" t="str">
        <f t="shared" si="241"/>
        <v/>
      </c>
      <c r="GS84" s="121" t="str">
        <f t="shared" si="242"/>
        <v/>
      </c>
      <c r="GT84" s="121" t="str">
        <f t="shared" si="243"/>
        <v/>
      </c>
      <c r="GU84" s="121" t="str">
        <f t="shared" si="244"/>
        <v/>
      </c>
      <c r="GV84" s="121" t="str">
        <f t="shared" si="245"/>
        <v/>
      </c>
      <c r="GW84" s="121" t="str">
        <f t="shared" si="246"/>
        <v/>
      </c>
      <c r="GX84" s="121" t="str">
        <f t="shared" si="247"/>
        <v/>
      </c>
      <c r="GY84" s="269">
        <f t="shared" si="248"/>
        <v>0</v>
      </c>
      <c r="GZ84" s="269">
        <f t="shared" si="249"/>
        <v>0</v>
      </c>
      <c r="HA84" s="269">
        <f t="shared" si="250"/>
        <v>32</v>
      </c>
      <c r="HB84" s="269">
        <f t="shared" si="251"/>
        <v>0</v>
      </c>
      <c r="HC84" s="310" t="str">
        <f t="shared" si="267"/>
        <v/>
      </c>
      <c r="HD84" s="278" t="str">
        <f t="shared" si="252"/>
        <v/>
      </c>
      <c r="HE84" s="278" t="str">
        <f t="shared" si="253"/>
        <v/>
      </c>
      <c r="HF84" s="279" t="str">
        <f t="shared" si="254"/>
        <v/>
      </c>
      <c r="HG84" s="297" t="str">
        <f t="shared" si="255"/>
        <v/>
      </c>
      <c r="HH84" s="298" t="str">
        <f t="shared" si="281"/>
        <v/>
      </c>
      <c r="HI84" s="114" t="str">
        <f t="shared" si="282"/>
        <v/>
      </c>
      <c r="HJ84" s="274" t="str">
        <f>details!EH84</f>
        <v/>
      </c>
      <c r="HK84" s="195" t="str">
        <f>details!EI84</f>
        <v/>
      </c>
      <c r="HL84" s="304" t="str">
        <f t="shared" si="256"/>
        <v/>
      </c>
      <c r="HM84" s="201" t="str">
        <f>IF(details!CJ84="","",details!CJ84)</f>
        <v/>
      </c>
    </row>
    <row r="85" spans="1:221" s="20" customFormat="1" ht="14.1" customHeight="1">
      <c r="A85" s="199">
        <f>IF(details!A85="","",details!A85)</f>
        <v>79</v>
      </c>
      <c r="B85" s="309" t="str">
        <f>IF(details!B85="","",details!B85)</f>
        <v/>
      </c>
      <c r="C85" s="309" t="str">
        <f>IF(details!C85="","",details!C85)</f>
        <v/>
      </c>
      <c r="D85" s="114" t="str">
        <f>IF(details!D85="","",details!D85)</f>
        <v/>
      </c>
      <c r="E85" s="114" t="str">
        <f>IF(details!E85="","",details!E85)</f>
        <v/>
      </c>
      <c r="F85" s="309" t="str">
        <f>IF(details!F85="","",details!F85)</f>
        <v/>
      </c>
      <c r="G85" s="509" t="str">
        <f>IF(details!G85="","",details!G85)</f>
        <v/>
      </c>
      <c r="H85" s="188" t="str">
        <f>IF(details!CK85="","",details!CK85)</f>
        <v/>
      </c>
      <c r="I85" s="115" t="str">
        <f>IF(details!I85="","",details!I85)</f>
        <v/>
      </c>
      <c r="J85" s="115" t="str">
        <f>IF(details!J85="","",details!J85)</f>
        <v/>
      </c>
      <c r="K85" s="115" t="str">
        <f>IF(details!K85="","",details!K85)</f>
        <v/>
      </c>
      <c r="L85" s="309" t="str">
        <f>IF(details!L85="","",details!L85)</f>
        <v/>
      </c>
      <c r="M85" s="309" t="str">
        <f>IF(details!M85="","",details!M85)</f>
        <v/>
      </c>
      <c r="N85" s="309" t="str">
        <f t="shared" si="151"/>
        <v/>
      </c>
      <c r="O85" s="309" t="str">
        <f>IF(details!N85="","",details!N85)</f>
        <v/>
      </c>
      <c r="P85" s="309" t="str">
        <f>IF(details!O85="","",details!O85)</f>
        <v/>
      </c>
      <c r="Q85" s="309" t="str">
        <f t="shared" si="152"/>
        <v/>
      </c>
      <c r="R85" s="309" t="str">
        <f>IF(details!P85="","",details!P85)</f>
        <v/>
      </c>
      <c r="S85" s="309" t="str">
        <f>IF(details!Q85="","",details!Q85)</f>
        <v/>
      </c>
      <c r="T85" s="309" t="str">
        <f t="shared" si="153"/>
        <v/>
      </c>
      <c r="U85" s="116" t="str">
        <f t="shared" si="154"/>
        <v/>
      </c>
      <c r="V85" s="309" t="str">
        <f>IF(details!R85="","",details!R85)</f>
        <v/>
      </c>
      <c r="W85" s="309" t="str">
        <f>IF(details!S85="","",details!S85)</f>
        <v/>
      </c>
      <c r="X85" s="116" t="str">
        <f t="shared" si="155"/>
        <v/>
      </c>
      <c r="Y85" s="117" t="str">
        <f t="shared" si="268"/>
        <v/>
      </c>
      <c r="Z85" s="309" t="str">
        <f>IF(details!T85="","",details!T85)</f>
        <v/>
      </c>
      <c r="AA85" s="309" t="str">
        <f>IF(details!U85="","",details!U85)</f>
        <v/>
      </c>
      <c r="AB85" s="312" t="str">
        <f t="shared" si="156"/>
        <v/>
      </c>
      <c r="AC85" s="114" t="str">
        <f t="shared" si="157"/>
        <v/>
      </c>
      <c r="AD85" s="118" t="str">
        <f t="shared" si="158"/>
        <v/>
      </c>
      <c r="AE85" s="313" t="str">
        <f t="shared" si="159"/>
        <v/>
      </c>
      <c r="AF85" s="119" t="str">
        <f t="shared" si="258"/>
        <v/>
      </c>
      <c r="AG85" s="119">
        <f t="shared" si="160"/>
        <v>0</v>
      </c>
      <c r="AH85" s="309" t="str">
        <f>IF(details!V85="","",details!V85)</f>
        <v/>
      </c>
      <c r="AI85" s="309" t="str">
        <f>IF(details!W85="","",details!W85)</f>
        <v/>
      </c>
      <c r="AJ85" s="309" t="str">
        <f t="shared" si="161"/>
        <v/>
      </c>
      <c r="AK85" s="309" t="str">
        <f>IF(details!X85="","",details!X85)</f>
        <v/>
      </c>
      <c r="AL85" s="309" t="str">
        <f>IF(details!Y85="","",details!Y85)</f>
        <v/>
      </c>
      <c r="AM85" s="309" t="str">
        <f t="shared" si="162"/>
        <v/>
      </c>
      <c r="AN85" s="309" t="str">
        <f>IF(details!Z85="","",details!Z85)</f>
        <v/>
      </c>
      <c r="AO85" s="309" t="str">
        <f>IF(details!AA85="","",details!AA85)</f>
        <v/>
      </c>
      <c r="AP85" s="309" t="str">
        <f t="shared" si="163"/>
        <v/>
      </c>
      <c r="AQ85" s="116" t="str">
        <f t="shared" si="164"/>
        <v/>
      </c>
      <c r="AR85" s="309" t="str">
        <f>IF(details!AB85="","",details!AB85)</f>
        <v/>
      </c>
      <c r="AS85" s="309" t="str">
        <f>IF(details!AC85="","",details!AC85)</f>
        <v/>
      </c>
      <c r="AT85" s="116" t="str">
        <f t="shared" si="165"/>
        <v/>
      </c>
      <c r="AU85" s="117" t="str">
        <f t="shared" si="269"/>
        <v/>
      </c>
      <c r="AV85" s="309" t="str">
        <f>IF(details!AD85="","",details!AD85)</f>
        <v/>
      </c>
      <c r="AW85" s="309" t="str">
        <f>IF(details!AE85="","",details!AE85)</f>
        <v/>
      </c>
      <c r="AX85" s="312" t="str">
        <f t="shared" si="166"/>
        <v/>
      </c>
      <c r="AY85" s="114" t="str">
        <f t="shared" si="167"/>
        <v/>
      </c>
      <c r="AZ85" s="118" t="str">
        <f t="shared" si="168"/>
        <v/>
      </c>
      <c r="BA85" s="313" t="str">
        <f t="shared" si="169"/>
        <v/>
      </c>
      <c r="BB85" s="119" t="str">
        <f t="shared" si="259"/>
        <v/>
      </c>
      <c r="BC85" s="119">
        <f t="shared" si="170"/>
        <v>0</v>
      </c>
      <c r="BD85" s="101" t="str">
        <f>IF(D85="","",details!AF85)</f>
        <v/>
      </c>
      <c r="BE85" s="309" t="str">
        <f>IF(details!AG85="","",details!AG85)</f>
        <v/>
      </c>
      <c r="BF85" s="309" t="str">
        <f>IF(details!AH85="","",details!AH85)</f>
        <v/>
      </c>
      <c r="BG85" s="309" t="str">
        <f t="shared" si="171"/>
        <v/>
      </c>
      <c r="BH85" s="309" t="str">
        <f>IF(details!AI85="","",details!AI85)</f>
        <v/>
      </c>
      <c r="BI85" s="309" t="str">
        <f>IF(details!AJ85="","",details!AJ85)</f>
        <v/>
      </c>
      <c r="BJ85" s="309" t="str">
        <f t="shared" si="172"/>
        <v/>
      </c>
      <c r="BK85" s="309" t="str">
        <f>IF(details!AK85="","",details!AK85)</f>
        <v/>
      </c>
      <c r="BL85" s="309" t="str">
        <f>IF(details!AL85="","",details!AL85)</f>
        <v/>
      </c>
      <c r="BM85" s="309" t="str">
        <f t="shared" si="173"/>
        <v/>
      </c>
      <c r="BN85" s="116" t="str">
        <f t="shared" si="174"/>
        <v/>
      </c>
      <c r="BO85" s="309" t="str">
        <f>IF(details!AM85="","",details!AM85)</f>
        <v/>
      </c>
      <c r="BP85" s="309" t="str">
        <f>IF(details!AN85="","",details!AN85)</f>
        <v/>
      </c>
      <c r="BQ85" s="116" t="str">
        <f t="shared" si="175"/>
        <v/>
      </c>
      <c r="BR85" s="117" t="str">
        <f t="shared" si="270"/>
        <v/>
      </c>
      <c r="BS85" s="309" t="str">
        <f>IF(details!AO85="","",details!AO85)</f>
        <v/>
      </c>
      <c r="BT85" s="309" t="str">
        <f>IF(details!AP85="","",details!AP85)</f>
        <v/>
      </c>
      <c r="BU85" s="312" t="str">
        <f t="shared" si="176"/>
        <v/>
      </c>
      <c r="BV85" s="114" t="str">
        <f t="shared" si="177"/>
        <v/>
      </c>
      <c r="BW85" s="118" t="str">
        <f t="shared" si="178"/>
        <v/>
      </c>
      <c r="BX85" s="313" t="str">
        <f t="shared" si="179"/>
        <v/>
      </c>
      <c r="BY85" s="119" t="str">
        <f t="shared" si="260"/>
        <v/>
      </c>
      <c r="BZ85" s="119">
        <f t="shared" si="180"/>
        <v>0</v>
      </c>
      <c r="CA85" s="309" t="str">
        <f>IF(details!AQ85="","",details!AQ85)</f>
        <v/>
      </c>
      <c r="CB85" s="309" t="str">
        <f>IF(details!AR85="","",details!AR85)</f>
        <v/>
      </c>
      <c r="CC85" s="309" t="str">
        <f t="shared" si="181"/>
        <v/>
      </c>
      <c r="CD85" s="309" t="str">
        <f>IF(details!AS85="","",details!AS85)</f>
        <v/>
      </c>
      <c r="CE85" s="309" t="str">
        <f>IF(details!AT85="","",details!AT85)</f>
        <v/>
      </c>
      <c r="CF85" s="309" t="str">
        <f t="shared" si="182"/>
        <v/>
      </c>
      <c r="CG85" s="309" t="str">
        <f>IF(details!AU85="","",details!AU85)</f>
        <v/>
      </c>
      <c r="CH85" s="309" t="str">
        <f>IF(details!AV85="","",details!AV85)</f>
        <v/>
      </c>
      <c r="CI85" s="309" t="str">
        <f t="shared" si="183"/>
        <v/>
      </c>
      <c r="CJ85" s="116" t="str">
        <f t="shared" si="184"/>
        <v/>
      </c>
      <c r="CK85" s="309" t="str">
        <f>IF(details!AW85="","",details!AW85)</f>
        <v/>
      </c>
      <c r="CL85" s="309" t="str">
        <f>IF(details!AX85="","",details!AX85)</f>
        <v/>
      </c>
      <c r="CM85" s="116" t="str">
        <f t="shared" si="185"/>
        <v/>
      </c>
      <c r="CN85" s="117" t="str">
        <f t="shared" si="271"/>
        <v/>
      </c>
      <c r="CO85" s="309" t="str">
        <f>IF(details!AY85="","",details!AY85)</f>
        <v/>
      </c>
      <c r="CP85" s="309" t="str">
        <f>IF(details!AZ85="","",details!AZ85)</f>
        <v/>
      </c>
      <c r="CQ85" s="312" t="str">
        <f t="shared" si="186"/>
        <v/>
      </c>
      <c r="CR85" s="114" t="str">
        <f t="shared" si="187"/>
        <v/>
      </c>
      <c r="CS85" s="118" t="str">
        <f t="shared" si="188"/>
        <v/>
      </c>
      <c r="CT85" s="313" t="str">
        <f t="shared" si="189"/>
        <v/>
      </c>
      <c r="CU85" s="119" t="str">
        <f t="shared" si="261"/>
        <v/>
      </c>
      <c r="CV85" s="119">
        <f t="shared" si="190"/>
        <v>0</v>
      </c>
      <c r="CW85" s="309" t="str">
        <f>IF(details!BA85="","",details!BA85)</f>
        <v/>
      </c>
      <c r="CX85" s="309" t="str">
        <f>IF(details!BB85="","",details!BB85)</f>
        <v/>
      </c>
      <c r="CY85" s="309" t="str">
        <f t="shared" si="191"/>
        <v/>
      </c>
      <c r="CZ85" s="309" t="str">
        <f>IF(details!BC85="","",details!BC85)</f>
        <v/>
      </c>
      <c r="DA85" s="309" t="str">
        <f>IF(details!BD85="","",details!BD85)</f>
        <v/>
      </c>
      <c r="DB85" s="309" t="str">
        <f t="shared" si="192"/>
        <v/>
      </c>
      <c r="DC85" s="309" t="str">
        <f>IF(details!BE85="","",details!BE85)</f>
        <v/>
      </c>
      <c r="DD85" s="309" t="str">
        <f>IF(details!BF85="","",details!BF85)</f>
        <v/>
      </c>
      <c r="DE85" s="309" t="str">
        <f t="shared" si="193"/>
        <v/>
      </c>
      <c r="DF85" s="116" t="str">
        <f t="shared" si="194"/>
        <v/>
      </c>
      <c r="DG85" s="309" t="str">
        <f>IF(details!BG85="","",details!BG85)</f>
        <v/>
      </c>
      <c r="DH85" s="309" t="str">
        <f>IF(details!BH85="","",details!BH85)</f>
        <v/>
      </c>
      <c r="DI85" s="116" t="str">
        <f t="shared" si="195"/>
        <v/>
      </c>
      <c r="DJ85" s="117" t="str">
        <f t="shared" si="272"/>
        <v/>
      </c>
      <c r="DK85" s="309" t="str">
        <f>IF(details!BI85="","",details!BI85)</f>
        <v/>
      </c>
      <c r="DL85" s="309" t="str">
        <f>IF(details!BJ85="","",details!BJ85)</f>
        <v/>
      </c>
      <c r="DM85" s="312" t="str">
        <f t="shared" si="196"/>
        <v/>
      </c>
      <c r="DN85" s="114" t="str">
        <f t="shared" si="197"/>
        <v/>
      </c>
      <c r="DO85" s="118" t="str">
        <f t="shared" si="198"/>
        <v/>
      </c>
      <c r="DP85" s="313" t="str">
        <f t="shared" si="199"/>
        <v/>
      </c>
      <c r="DQ85" s="119" t="str">
        <f t="shared" si="262"/>
        <v/>
      </c>
      <c r="DR85" s="119">
        <f t="shared" si="200"/>
        <v>0</v>
      </c>
      <c r="DS85" s="309" t="str">
        <f>IF(details!BK85="","",details!BK85)</f>
        <v/>
      </c>
      <c r="DT85" s="309" t="str">
        <f>IF(details!BL85="","",details!BL85)</f>
        <v/>
      </c>
      <c r="DU85" s="309" t="str">
        <f t="shared" si="201"/>
        <v/>
      </c>
      <c r="DV85" s="309" t="str">
        <f>IF(details!BM85="","",details!BM85)</f>
        <v/>
      </c>
      <c r="DW85" s="309" t="str">
        <f>IF(details!BN85="","",details!BN85)</f>
        <v/>
      </c>
      <c r="DX85" s="309" t="str">
        <f t="shared" si="202"/>
        <v/>
      </c>
      <c r="DY85" s="309" t="str">
        <f>IF(details!BO85="","",details!BO85)</f>
        <v/>
      </c>
      <c r="DZ85" s="309" t="str">
        <f>IF(details!BP85="","",details!BP85)</f>
        <v/>
      </c>
      <c r="EA85" s="309" t="str">
        <f t="shared" si="203"/>
        <v/>
      </c>
      <c r="EB85" s="116" t="str">
        <f t="shared" si="204"/>
        <v/>
      </c>
      <c r="EC85" s="309" t="str">
        <f>IF(details!BQ85="","",details!BQ85)</f>
        <v/>
      </c>
      <c r="ED85" s="309" t="str">
        <f>IF(details!BR85="","",details!BR85)</f>
        <v/>
      </c>
      <c r="EE85" s="116" t="str">
        <f t="shared" si="205"/>
        <v/>
      </c>
      <c r="EF85" s="117" t="str">
        <f t="shared" si="273"/>
        <v/>
      </c>
      <c r="EG85" s="309" t="str">
        <f>IF(details!BS85="","",details!BS85)</f>
        <v/>
      </c>
      <c r="EH85" s="309" t="str">
        <f>IF(details!BT85="","",details!BT85)</f>
        <v/>
      </c>
      <c r="EI85" s="312" t="str">
        <f t="shared" si="206"/>
        <v/>
      </c>
      <c r="EJ85" s="114" t="str">
        <f t="shared" si="207"/>
        <v/>
      </c>
      <c r="EK85" s="118" t="str">
        <f t="shared" si="208"/>
        <v/>
      </c>
      <c r="EL85" s="313" t="str">
        <f t="shared" si="209"/>
        <v/>
      </c>
      <c r="EM85" s="119" t="str">
        <f t="shared" si="263"/>
        <v/>
      </c>
      <c r="EN85" s="119">
        <f t="shared" si="210"/>
        <v>0</v>
      </c>
      <c r="EO85" s="309" t="str">
        <f>IF(details!BU85="","",details!BU85)</f>
        <v/>
      </c>
      <c r="EP85" s="309" t="str">
        <f>IF(details!BV85="","",details!BV85)</f>
        <v/>
      </c>
      <c r="EQ85" s="309" t="str">
        <f>IF(details!BW85="","",details!BW85)</f>
        <v/>
      </c>
      <c r="ER85" s="309" t="str">
        <f>IF(details!BX85="","",details!BX85)</f>
        <v/>
      </c>
      <c r="ES85" s="309" t="str">
        <f>IF(details!BY85="","",details!BY85)</f>
        <v/>
      </c>
      <c r="ET85" s="313" t="str">
        <f t="shared" si="274"/>
        <v/>
      </c>
      <c r="EU85" s="313" t="str">
        <f t="shared" si="275"/>
        <v/>
      </c>
      <c r="EV85" s="313" t="str">
        <f t="shared" si="211"/>
        <v/>
      </c>
      <c r="EW85" s="119" t="str">
        <f t="shared" si="264"/>
        <v/>
      </c>
      <c r="EX85" s="119">
        <f t="shared" si="212"/>
        <v>0</v>
      </c>
      <c r="EY85" s="309" t="str">
        <f>IF(details!BZ85="","",details!BZ85)</f>
        <v/>
      </c>
      <c r="EZ85" s="309" t="str">
        <f>IF(details!CA85="","",details!CA85)</f>
        <v/>
      </c>
      <c r="FA85" s="309" t="str">
        <f>IF(details!CB85="","",details!CB85)</f>
        <v/>
      </c>
      <c r="FB85" s="309" t="str">
        <f>IF(details!CC85="","",details!CC85)</f>
        <v/>
      </c>
      <c r="FC85" s="309" t="str">
        <f>IF(details!CD85="","",details!CD85)</f>
        <v/>
      </c>
      <c r="FD85" s="313" t="str">
        <f t="shared" si="276"/>
        <v/>
      </c>
      <c r="FE85" s="313" t="str">
        <f t="shared" si="277"/>
        <v/>
      </c>
      <c r="FF85" s="313" t="str">
        <f t="shared" si="213"/>
        <v/>
      </c>
      <c r="FG85" s="119" t="str">
        <f t="shared" si="265"/>
        <v/>
      </c>
      <c r="FH85" s="119">
        <f t="shared" si="214"/>
        <v>0</v>
      </c>
      <c r="FI85" s="309" t="str">
        <f>IF(details!CE85="","",details!CE85)</f>
        <v/>
      </c>
      <c r="FJ85" s="309" t="str">
        <f>IF(details!CF85="","",details!CF85)</f>
        <v/>
      </c>
      <c r="FK85" s="309" t="str">
        <f>IF(details!CG85="","",details!CG85)</f>
        <v/>
      </c>
      <c r="FL85" s="309" t="str">
        <f>IF(details!CH85="","",details!CH85)</f>
        <v/>
      </c>
      <c r="FM85" s="309" t="str">
        <f>IF(details!CI85="","",details!CI85)</f>
        <v/>
      </c>
      <c r="FN85" s="313" t="str">
        <f t="shared" si="278"/>
        <v/>
      </c>
      <c r="FO85" s="313" t="str">
        <f t="shared" si="279"/>
        <v/>
      </c>
      <c r="FP85" s="313" t="str">
        <f t="shared" si="215"/>
        <v/>
      </c>
      <c r="FQ85" s="119" t="str">
        <f t="shared" si="266"/>
        <v/>
      </c>
      <c r="FR85" s="270">
        <f t="shared" si="216"/>
        <v>0</v>
      </c>
      <c r="FS85" s="277" t="str">
        <f t="shared" si="217"/>
        <v/>
      </c>
      <c r="FT85" s="306" t="str">
        <f t="shared" si="218"/>
        <v/>
      </c>
      <c r="FU85" s="306" t="str">
        <f t="shared" si="219"/>
        <v/>
      </c>
      <c r="FV85" s="306" t="str">
        <f t="shared" si="220"/>
        <v/>
      </c>
      <c r="FW85" s="306" t="str">
        <f t="shared" si="221"/>
        <v/>
      </c>
      <c r="FX85" s="306" t="str">
        <f t="shared" si="222"/>
        <v/>
      </c>
      <c r="FY85" s="306" t="str">
        <f t="shared" si="223"/>
        <v/>
      </c>
      <c r="FZ85" s="120" t="str">
        <f t="shared" si="224"/>
        <v/>
      </c>
      <c r="GA85" s="120" t="str">
        <f t="shared" si="225"/>
        <v/>
      </c>
      <c r="GB85" s="306" t="str">
        <f t="shared" si="280"/>
        <v/>
      </c>
      <c r="GC85" s="306" t="str">
        <f t="shared" si="226"/>
        <v/>
      </c>
      <c r="GD85" s="306" t="str">
        <f t="shared" si="227"/>
        <v/>
      </c>
      <c r="GE85" s="306" t="str">
        <f t="shared" si="228"/>
        <v/>
      </c>
      <c r="GF85" s="306" t="str">
        <f t="shared" si="229"/>
        <v/>
      </c>
      <c r="GG85" s="306" t="str">
        <f t="shared" si="230"/>
        <v/>
      </c>
      <c r="GH85" s="306" t="str">
        <f t="shared" si="231"/>
        <v/>
      </c>
      <c r="GI85" s="306" t="str">
        <f t="shared" si="232"/>
        <v/>
      </c>
      <c r="GJ85" s="306" t="str">
        <f t="shared" si="233"/>
        <v/>
      </c>
      <c r="GK85" s="306" t="str">
        <f t="shared" si="234"/>
        <v/>
      </c>
      <c r="GL85" s="306" t="str">
        <f t="shared" si="235"/>
        <v/>
      </c>
      <c r="GM85" s="306" t="str">
        <f t="shared" si="236"/>
        <v/>
      </c>
      <c r="GN85" s="306" t="str">
        <f t="shared" si="237"/>
        <v/>
      </c>
      <c r="GO85" s="306" t="str">
        <f t="shared" si="238"/>
        <v/>
      </c>
      <c r="GP85" s="306" t="str">
        <f t="shared" si="239"/>
        <v/>
      </c>
      <c r="GQ85" s="306" t="str">
        <f t="shared" si="240"/>
        <v/>
      </c>
      <c r="GR85" s="306" t="str">
        <f t="shared" si="241"/>
        <v/>
      </c>
      <c r="GS85" s="121" t="str">
        <f t="shared" si="242"/>
        <v/>
      </c>
      <c r="GT85" s="121" t="str">
        <f t="shared" si="243"/>
        <v/>
      </c>
      <c r="GU85" s="121" t="str">
        <f t="shared" si="244"/>
        <v/>
      </c>
      <c r="GV85" s="121" t="str">
        <f t="shared" si="245"/>
        <v/>
      </c>
      <c r="GW85" s="121" t="str">
        <f t="shared" si="246"/>
        <v/>
      </c>
      <c r="GX85" s="121" t="str">
        <f t="shared" si="247"/>
        <v/>
      </c>
      <c r="GY85" s="269">
        <f t="shared" si="248"/>
        <v>0</v>
      </c>
      <c r="GZ85" s="269">
        <f t="shared" si="249"/>
        <v>0</v>
      </c>
      <c r="HA85" s="269">
        <f t="shared" si="250"/>
        <v>32</v>
      </c>
      <c r="HB85" s="269">
        <f t="shared" si="251"/>
        <v>0</v>
      </c>
      <c r="HC85" s="310" t="str">
        <f t="shared" si="267"/>
        <v/>
      </c>
      <c r="HD85" s="278" t="str">
        <f t="shared" si="252"/>
        <v/>
      </c>
      <c r="HE85" s="278" t="str">
        <f t="shared" si="253"/>
        <v/>
      </c>
      <c r="HF85" s="279" t="str">
        <f t="shared" si="254"/>
        <v/>
      </c>
      <c r="HG85" s="297" t="str">
        <f t="shared" si="255"/>
        <v/>
      </c>
      <c r="HH85" s="298" t="str">
        <f t="shared" si="281"/>
        <v/>
      </c>
      <c r="HI85" s="114" t="str">
        <f t="shared" si="282"/>
        <v/>
      </c>
      <c r="HJ85" s="274" t="str">
        <f>details!EH85</f>
        <v/>
      </c>
      <c r="HK85" s="195" t="str">
        <f>details!EI85</f>
        <v/>
      </c>
      <c r="HL85" s="304" t="str">
        <f t="shared" si="256"/>
        <v/>
      </c>
      <c r="HM85" s="201" t="str">
        <f>IF(details!CJ85="","",details!CJ85)</f>
        <v/>
      </c>
    </row>
    <row r="86" spans="1:221" s="20" customFormat="1" ht="14.1" customHeight="1">
      <c r="A86" s="199">
        <f>IF(details!A86="","",details!A86)</f>
        <v>80</v>
      </c>
      <c r="B86" s="309" t="str">
        <f>IF(details!B86="","",details!B86)</f>
        <v/>
      </c>
      <c r="C86" s="309" t="str">
        <f>IF(details!C86="","",details!C86)</f>
        <v/>
      </c>
      <c r="D86" s="114" t="str">
        <f>IF(details!D86="","",details!D86)</f>
        <v/>
      </c>
      <c r="E86" s="114" t="str">
        <f>IF(details!E86="","",details!E86)</f>
        <v/>
      </c>
      <c r="F86" s="309" t="str">
        <f>IF(details!F86="","",details!F86)</f>
        <v/>
      </c>
      <c r="G86" s="509" t="str">
        <f>IF(details!G86="","",details!G86)</f>
        <v/>
      </c>
      <c r="H86" s="188" t="str">
        <f>IF(details!CK86="","",details!CK86)</f>
        <v/>
      </c>
      <c r="I86" s="115" t="str">
        <f>IF(details!I86="","",details!I86)</f>
        <v/>
      </c>
      <c r="J86" s="115" t="str">
        <f>IF(details!J86="","",details!J86)</f>
        <v/>
      </c>
      <c r="K86" s="115" t="str">
        <f>IF(details!K86="","",details!K86)</f>
        <v/>
      </c>
      <c r="L86" s="309" t="str">
        <f>IF(details!L86="","",details!L86)</f>
        <v/>
      </c>
      <c r="M86" s="309" t="str">
        <f>IF(details!M86="","",details!M86)</f>
        <v/>
      </c>
      <c r="N86" s="309" t="str">
        <f t="shared" ref="N86:N106" si="283">IF(AND(L86="",M86=""),"",IF(AND(L86="NA",M86="NA"),"NA",SUM(L86:M86)))</f>
        <v/>
      </c>
      <c r="O86" s="309" t="str">
        <f>IF(details!N86="","",details!N86)</f>
        <v/>
      </c>
      <c r="P86" s="309" t="str">
        <f>IF(details!O86="","",details!O86)</f>
        <v/>
      </c>
      <c r="Q86" s="309" t="str">
        <f t="shared" ref="Q86:Q106" si="284">IF(AND(O86="",P86=""),"",IF(AND(O86="NA",P86="NA"),"NA",SUM(O86:P86)))</f>
        <v/>
      </c>
      <c r="R86" s="309" t="str">
        <f>IF(details!P86="","",details!P86)</f>
        <v/>
      </c>
      <c r="S86" s="309" t="str">
        <f>IF(details!Q86="","",details!Q86)</f>
        <v/>
      </c>
      <c r="T86" s="309" t="str">
        <f t="shared" ref="T86:T106" si="285">IF(AND(R86="",S86=""),"",IF(AND(R86="NA",S86="NA"),"NA",SUM(R86:S86)))</f>
        <v/>
      </c>
      <c r="U86" s="116" t="str">
        <f t="shared" ref="U86:U106" si="286">IF(AND(N86="",Q86="",T86=""),"",IF(AND(N86="NA",Q86="NA",T86="NA"),"NA",SUM(N86,Q86,T86)))</f>
        <v/>
      </c>
      <c r="V86" s="309" t="str">
        <f>IF(details!R86="","",details!R86)</f>
        <v/>
      </c>
      <c r="W86" s="309" t="str">
        <f>IF(details!S86="","",details!S86)</f>
        <v/>
      </c>
      <c r="X86" s="116" t="str">
        <f t="shared" ref="X86:X106" si="287">IF(AND(V86="",W86=""),"",IF(AND(V86="NA",W86="NA"),"NA",SUM(V86:W86)))</f>
        <v/>
      </c>
      <c r="Y86" s="117" t="str">
        <f t="shared" si="268"/>
        <v/>
      </c>
      <c r="Z86" s="309" t="str">
        <f>IF(details!T86="","",details!T86)</f>
        <v/>
      </c>
      <c r="AA86" s="309" t="str">
        <f>IF(details!U86="","",details!U86)</f>
        <v/>
      </c>
      <c r="AB86" s="312" t="str">
        <f t="shared" ref="AB86:AB106" si="288">IF(AND(Z86="",AA86=""),"",IF(OR(Z86="AB",AA86="AB"),"AB",IF(OR(Z86="ML",AA86="ML"),"ML",SUM(Z86:AA86))))</f>
        <v/>
      </c>
      <c r="AC86" s="114" t="str">
        <f t="shared" ref="AC86:AC106" si="289">IF(AB86="","",SUM(Y86,AB86))</f>
        <v/>
      </c>
      <c r="AD86" s="118" t="str">
        <f t="shared" ref="AD86:AD106" si="290">IF(OR(AC86="",AF86=""),"",ROUNDUP(AC86/AF86*100,0))</f>
        <v/>
      </c>
      <c r="AE86" s="313" t="str">
        <f t="shared" ref="AE86:AE106" si="291">IF(AD86="","",IF(AB86="ab",AB86,IF(AB86="ML",AB86,IF(AD86&gt;85,"A",IF(AD86&gt;70,"B",IF(AD86&gt;50,"C",IF(AD86&gt;30,"D","E")))))))</f>
        <v/>
      </c>
      <c r="AF86" s="119" t="str">
        <f t="shared" si="258"/>
        <v/>
      </c>
      <c r="AG86" s="119">
        <f t="shared" ref="AG86:AG106" si="292">COUNTIF(N86,"NA")*10+COUNTIF(Q86,"NA")*10+COUNTIF(T86,"NA")*10+(COUNTIF(X86,"NA")*70)</f>
        <v>0</v>
      </c>
      <c r="AH86" s="309" t="str">
        <f>IF(details!V86="","",details!V86)</f>
        <v/>
      </c>
      <c r="AI86" s="309" t="str">
        <f>IF(details!W86="","",details!W86)</f>
        <v/>
      </c>
      <c r="AJ86" s="309" t="str">
        <f t="shared" ref="AJ86:AJ106" si="293">IF(AND(AH86="",AI86=""),"",IF(AND(AH86="NA",AI86="NA"),"NA",SUM(AH86:AI86)))</f>
        <v/>
      </c>
      <c r="AK86" s="309" t="str">
        <f>IF(details!X86="","",details!X86)</f>
        <v/>
      </c>
      <c r="AL86" s="309" t="str">
        <f>IF(details!Y86="","",details!Y86)</f>
        <v/>
      </c>
      <c r="AM86" s="309" t="str">
        <f t="shared" ref="AM86:AM106" si="294">IF(AND(AK86="",AL86=""),"",IF(AND(AK86="NA",AL86="NA"),"NA",SUM(AK86:AL86)))</f>
        <v/>
      </c>
      <c r="AN86" s="309" t="str">
        <f>IF(details!Z86="","",details!Z86)</f>
        <v/>
      </c>
      <c r="AO86" s="309" t="str">
        <f>IF(details!AA86="","",details!AA86)</f>
        <v/>
      </c>
      <c r="AP86" s="309" t="str">
        <f t="shared" ref="AP86:AP106" si="295">IF(AND(AN86="",AO86=""),"",IF(AND(AN86="NA",AO86="NA"),"NA",SUM(AN86:AO86)))</f>
        <v/>
      </c>
      <c r="AQ86" s="116" t="str">
        <f t="shared" ref="AQ86:AQ106" si="296">IF(AND(AJ86="",AM86="",AP86=""),"",IF(AND(AJ86="NA",AM86="NA",AP86="NA"),"NA",SUM(AJ86,AM86,AP86)))</f>
        <v/>
      </c>
      <c r="AR86" s="309" t="str">
        <f>IF(details!AB86="","",details!AB86)</f>
        <v/>
      </c>
      <c r="AS86" s="309" t="str">
        <f>IF(details!AC86="","",details!AC86)</f>
        <v/>
      </c>
      <c r="AT86" s="116" t="str">
        <f t="shared" ref="AT86:AT106" si="297">IF(AND(AR86="",AS86=""),"",IF(AND(AR86="NA",AS86="NA"),"NA",SUM(AR86:AS86)))</f>
        <v/>
      </c>
      <c r="AU86" s="117" t="str">
        <f t="shared" si="269"/>
        <v/>
      </c>
      <c r="AV86" s="309" t="str">
        <f>IF(details!AD86="","",details!AD86)</f>
        <v/>
      </c>
      <c r="AW86" s="309" t="str">
        <f>IF(details!AE86="","",details!AE86)</f>
        <v/>
      </c>
      <c r="AX86" s="312" t="str">
        <f t="shared" ref="AX86:AX106" si="298">IF(AND(AV86="",AW86=""),"",IF(OR(AV86="AB",AW86="AB"),"AB",IF(OR(AV86="ML",AW86="ML"),"ML",SUM(AV86:AW86))))</f>
        <v/>
      </c>
      <c r="AY86" s="114" t="str">
        <f t="shared" ref="AY86:AY106" si="299">IF(AX86="","",SUM(AU86,AX86))</f>
        <v/>
      </c>
      <c r="AZ86" s="118" t="str">
        <f t="shared" ref="AZ86:AZ106" si="300">IF(OR(AY86="",BB86=""),"",ROUNDUP(AY86/BB86*100,0))</f>
        <v/>
      </c>
      <c r="BA86" s="313" t="str">
        <f t="shared" ref="BA86:BA106" si="301">IF(AZ86="","",IF(AX86="ab",AX86,IF(AX86="ML",AX86,IF(AZ86&gt;85,"A",IF(AZ86&gt;70,"B",IF(AZ86&gt;50,"C",IF(AZ86&gt;30,"D","E")))))))</f>
        <v/>
      </c>
      <c r="BB86" s="119" t="str">
        <f t="shared" si="259"/>
        <v/>
      </c>
      <c r="BC86" s="119">
        <f t="shared" ref="BC86:BC106" si="302">COUNTIF(AJ86,"NA")*10+COUNTIF(AM86,"NA")*10+COUNTIF(AP86,"NA")*10+(COUNTIF(AT86,"NA")*70)</f>
        <v>0</v>
      </c>
      <c r="BD86" s="101" t="str">
        <f>IF(D86="","",details!AF86)</f>
        <v/>
      </c>
      <c r="BE86" s="309" t="str">
        <f>IF(details!AG86="","",details!AG86)</f>
        <v/>
      </c>
      <c r="BF86" s="309" t="str">
        <f>IF(details!AH86="","",details!AH86)</f>
        <v/>
      </c>
      <c r="BG86" s="309" t="str">
        <f t="shared" ref="BG86:BG106" si="303">IF(AND(BE86="",BF86=""),"",IF(AND(BE86="NA",BF86="NA"),"NA",SUM(BE86:BF86)))</f>
        <v/>
      </c>
      <c r="BH86" s="309" t="str">
        <f>IF(details!AI86="","",details!AI86)</f>
        <v/>
      </c>
      <c r="BI86" s="309" t="str">
        <f>IF(details!AJ86="","",details!AJ86)</f>
        <v/>
      </c>
      <c r="BJ86" s="309" t="str">
        <f t="shared" ref="BJ86:BJ106" si="304">IF(AND(BH86="",BI86=""),"",IF(AND(BH86="NA",BI86="NA"),"NA",SUM(BH86:BI86)))</f>
        <v/>
      </c>
      <c r="BK86" s="309" t="str">
        <f>IF(details!AK86="","",details!AK86)</f>
        <v/>
      </c>
      <c r="BL86" s="309" t="str">
        <f>IF(details!AL86="","",details!AL86)</f>
        <v/>
      </c>
      <c r="BM86" s="309" t="str">
        <f t="shared" ref="BM86:BM106" si="305">IF(AND(BK86="",BL86=""),"",IF(AND(BK86="NA",BL86="NA"),"NA",SUM(BK86:BL86)))</f>
        <v/>
      </c>
      <c r="BN86" s="116" t="str">
        <f t="shared" ref="BN86:BN106" si="306">IF(AND(BG86="",BJ86="",BM86=""),"",IF(AND(BG86="NA",BJ86="NA",BM86="NA"),"NA",SUM(BG86,BJ86,BM86)))</f>
        <v/>
      </c>
      <c r="BO86" s="309" t="str">
        <f>IF(details!AM86="","",details!AM86)</f>
        <v/>
      </c>
      <c r="BP86" s="309" t="str">
        <f>IF(details!AN86="","",details!AN86)</f>
        <v/>
      </c>
      <c r="BQ86" s="116" t="str">
        <f t="shared" ref="BQ86:BQ106" si="307">IF(AND(BO86="",BP86=""),"",IF(AND(BO86="NA",BP86="NA"),"NA",SUM(BO86:BP86)))</f>
        <v/>
      </c>
      <c r="BR86" s="117" t="str">
        <f t="shared" si="270"/>
        <v/>
      </c>
      <c r="BS86" s="309" t="str">
        <f>IF(details!AO86="","",details!AO86)</f>
        <v/>
      </c>
      <c r="BT86" s="309" t="str">
        <f>IF(details!AP86="","",details!AP86)</f>
        <v/>
      </c>
      <c r="BU86" s="312" t="str">
        <f t="shared" ref="BU86:BU106" si="308">IF(AND(BS86="",BT86=""),"",IF(OR(BS86="AB",BT86="AB"),"AB",IF(OR(BS86="ML",BT86="ML"),"ML",SUM(BS86:BT86))))</f>
        <v/>
      </c>
      <c r="BV86" s="114" t="str">
        <f t="shared" ref="BV86:BV106" si="309">IF(BU86="","",SUM(BR86,BU86))</f>
        <v/>
      </c>
      <c r="BW86" s="118" t="str">
        <f t="shared" ref="BW86:BW106" si="310">IF(OR(BV86="",BY86=""),"",ROUNDUP(BV86/BY86*100,0))</f>
        <v/>
      </c>
      <c r="BX86" s="313" t="str">
        <f t="shared" ref="BX86:BX106" si="311">IF(BW86="","",IF(BU86="ab",BU86,IF(BU86="ML",BU86,IF(BW86&gt;85,"A",IF(BW86&gt;70,"B",IF(BW86&gt;50,"C",IF(BW86&gt;30,"D","E")))))))</f>
        <v/>
      </c>
      <c r="BY86" s="119" t="str">
        <f t="shared" si="260"/>
        <v/>
      </c>
      <c r="BZ86" s="119">
        <f t="shared" ref="BZ86:BZ106" si="312">COUNTIF(BG86,"NA")*10+COUNTIF(BJ86,"NA")*10+COUNTIF(BM86,"NA")*10+(COUNTIF(BQ86,"NA")*70)</f>
        <v>0</v>
      </c>
      <c r="CA86" s="309" t="str">
        <f>IF(details!AQ86="","",details!AQ86)</f>
        <v/>
      </c>
      <c r="CB86" s="309" t="str">
        <f>IF(details!AR86="","",details!AR86)</f>
        <v/>
      </c>
      <c r="CC86" s="309" t="str">
        <f t="shared" ref="CC86:CC106" si="313">IF(AND(CA86="",CB86=""),"",IF(AND(CA86="NA",CB86="NA"),"NA",SUM(CA86:CB86)))</f>
        <v/>
      </c>
      <c r="CD86" s="309" t="str">
        <f>IF(details!AS86="","",details!AS86)</f>
        <v/>
      </c>
      <c r="CE86" s="309" t="str">
        <f>IF(details!AT86="","",details!AT86)</f>
        <v/>
      </c>
      <c r="CF86" s="309" t="str">
        <f t="shared" ref="CF86:CF106" si="314">IF(AND(CD86="",CE86=""),"",IF(AND(CD86="NA",CE86="NA"),"NA",SUM(CD86:CE86)))</f>
        <v/>
      </c>
      <c r="CG86" s="309" t="str">
        <f>IF(details!AU86="","",details!AU86)</f>
        <v/>
      </c>
      <c r="CH86" s="309" t="str">
        <f>IF(details!AV86="","",details!AV86)</f>
        <v/>
      </c>
      <c r="CI86" s="309" t="str">
        <f t="shared" ref="CI86:CI106" si="315">IF(AND(CG86="",CH86=""),"",IF(AND(CG86="NA",CH86="NA"),"NA",SUM(CG86:CH86)))</f>
        <v/>
      </c>
      <c r="CJ86" s="116" t="str">
        <f t="shared" ref="CJ86:CJ106" si="316">IF(AND(CC86="",CF86="",CI86=""),"",IF(AND(CC86="NA",CF86="NA",CI86="NA"),"NA",SUM(CC86,CF86,CI86)))</f>
        <v/>
      </c>
      <c r="CK86" s="309" t="str">
        <f>IF(details!AW86="","",details!AW86)</f>
        <v/>
      </c>
      <c r="CL86" s="309" t="str">
        <f>IF(details!AX86="","",details!AX86)</f>
        <v/>
      </c>
      <c r="CM86" s="116" t="str">
        <f t="shared" ref="CM86:CM106" si="317">IF(AND(CK86="",CL86=""),"",IF(AND(CK86="NA",CL86="NA"),"NA",SUM(CK86:CL86)))</f>
        <v/>
      </c>
      <c r="CN86" s="117" t="str">
        <f t="shared" si="271"/>
        <v/>
      </c>
      <c r="CO86" s="309" t="str">
        <f>IF(details!AY86="","",details!AY86)</f>
        <v/>
      </c>
      <c r="CP86" s="309" t="str">
        <f>IF(details!AZ86="","",details!AZ86)</f>
        <v/>
      </c>
      <c r="CQ86" s="312" t="str">
        <f t="shared" ref="CQ86:CQ106" si="318">IF(AND(CO86="",CP86=""),"",IF(OR(CO86="AB",CP86="AB"),"AB",IF(OR(CO86="ML",CP86="ML"),"ML",SUM(CO86:CP86))))</f>
        <v/>
      </c>
      <c r="CR86" s="114" t="str">
        <f t="shared" ref="CR86:CR106" si="319">IF(CQ86="","",SUM(CN86,CQ86))</f>
        <v/>
      </c>
      <c r="CS86" s="118" t="str">
        <f t="shared" ref="CS86:CS106" si="320">IF(OR(CR86="",CU86=""),"",ROUNDUP(CR86/CU86*100,0))</f>
        <v/>
      </c>
      <c r="CT86" s="313" t="str">
        <f t="shared" ref="CT86:CT106" si="321">IF(CS86="","",IF(CQ86="ab",CQ86,IF(CQ86="ML",CQ86,IF(CS86&gt;85,"A",IF(CS86&gt;70,"B",IF(CS86&gt;50,"C",IF(CS86&gt;30,"D","E")))))))</f>
        <v/>
      </c>
      <c r="CU86" s="119" t="str">
        <f t="shared" si="261"/>
        <v/>
      </c>
      <c r="CV86" s="119">
        <f t="shared" ref="CV86:CV106" si="322">COUNTIF(CC86,"NA")*10+COUNTIF(CF86,"NA")*10+COUNTIF(CI86,"NA")*10+(COUNTIF(CM86,"NA")*70)</f>
        <v>0</v>
      </c>
      <c r="CW86" s="309" t="str">
        <f>IF(details!BA86="","",details!BA86)</f>
        <v/>
      </c>
      <c r="CX86" s="309" t="str">
        <f>IF(details!BB86="","",details!BB86)</f>
        <v/>
      </c>
      <c r="CY86" s="309" t="str">
        <f t="shared" ref="CY86:CY106" si="323">IF(AND(CW86="",CX86=""),"",IF(AND(CW86="NA",CX86="NA"),"NA",SUM(CW86:CX86)))</f>
        <v/>
      </c>
      <c r="CZ86" s="309" t="str">
        <f>IF(details!BC86="","",details!BC86)</f>
        <v/>
      </c>
      <c r="DA86" s="309" t="str">
        <f>IF(details!BD86="","",details!BD86)</f>
        <v/>
      </c>
      <c r="DB86" s="309" t="str">
        <f t="shared" ref="DB86:DB106" si="324">IF(AND(CZ86="",DA86=""),"",IF(AND(CZ86="NA",DA86="NA"),"NA",SUM(CZ86:DA86)))</f>
        <v/>
      </c>
      <c r="DC86" s="309" t="str">
        <f>IF(details!BE86="","",details!BE86)</f>
        <v/>
      </c>
      <c r="DD86" s="309" t="str">
        <f>IF(details!BF86="","",details!BF86)</f>
        <v/>
      </c>
      <c r="DE86" s="309" t="str">
        <f t="shared" ref="DE86:DE106" si="325">IF(AND(DC86="",DD86=""),"",IF(AND(DC86="NA",DD86="NA"),"NA",SUM(DC86:DD86)))</f>
        <v/>
      </c>
      <c r="DF86" s="116" t="str">
        <f t="shared" ref="DF86:DF106" si="326">IF(AND(CY86="",DB86="",DE86=""),"",IF(AND(CY86="NA",DB86="NA",DE86="NA"),"NA",SUM(CY86,DB86,DE86)))</f>
        <v/>
      </c>
      <c r="DG86" s="309" t="str">
        <f>IF(details!BG86="","",details!BG86)</f>
        <v/>
      </c>
      <c r="DH86" s="309" t="str">
        <f>IF(details!BH86="","",details!BH86)</f>
        <v/>
      </c>
      <c r="DI86" s="116" t="str">
        <f t="shared" ref="DI86:DI106" si="327">IF(AND(DG86="",DH86=""),"",IF(AND(DG86="NA",DH86="NA"),"NA",SUM(DG86:DH86)))</f>
        <v/>
      </c>
      <c r="DJ86" s="117" t="str">
        <f t="shared" si="272"/>
        <v/>
      </c>
      <c r="DK86" s="309" t="str">
        <f>IF(details!BI86="","",details!BI86)</f>
        <v/>
      </c>
      <c r="DL86" s="309" t="str">
        <f>IF(details!BJ86="","",details!BJ86)</f>
        <v/>
      </c>
      <c r="DM86" s="312" t="str">
        <f t="shared" ref="DM86:DM106" si="328">IF(AND(DK86="",DL86=""),"",IF(OR(DK86="AB",DL86="AB"),"AB",IF(OR(DK86="ML",DL86="ML"),"ML",SUM(DK86:DL86))))</f>
        <v/>
      </c>
      <c r="DN86" s="114" t="str">
        <f t="shared" ref="DN86:DN106" si="329">IF(DM86="","",SUM(DJ86,DM86))</f>
        <v/>
      </c>
      <c r="DO86" s="118" t="str">
        <f t="shared" ref="DO86:DO106" si="330">IF(OR(DN86="",DQ86=""),"",ROUNDUP(DN86/DQ86*100,0))</f>
        <v/>
      </c>
      <c r="DP86" s="313" t="str">
        <f t="shared" ref="DP86:DP106" si="331">IF(DO86="","",IF(DM86="ab",DM86,IF(DM86="ML",DM86,IF(DO86&gt;85,"A",IF(DO86&gt;70,"B",IF(DO86&gt;50,"C",IF(DO86&gt;30,"D","E")))))))</f>
        <v/>
      </c>
      <c r="DQ86" s="119" t="str">
        <f t="shared" si="262"/>
        <v/>
      </c>
      <c r="DR86" s="119">
        <f t="shared" ref="DR86:DR106" si="332">COUNTIF(CY86,"NA")*10+COUNTIF(DB86,"NA")*10+COUNTIF(DE86,"NA")*10+(COUNTIF(DI86,"NA")*70)</f>
        <v>0</v>
      </c>
      <c r="DS86" s="309" t="str">
        <f>IF(details!BK86="","",details!BK86)</f>
        <v/>
      </c>
      <c r="DT86" s="309" t="str">
        <f>IF(details!BL86="","",details!BL86)</f>
        <v/>
      </c>
      <c r="DU86" s="309" t="str">
        <f t="shared" ref="DU86:DU106" si="333">IF(AND(DS86="",DT86=""),"",IF(AND(DS86="NA",DT86="NA"),"NA",SUM(DS86:DT86)))</f>
        <v/>
      </c>
      <c r="DV86" s="309" t="str">
        <f>IF(details!BM86="","",details!BM86)</f>
        <v/>
      </c>
      <c r="DW86" s="309" t="str">
        <f>IF(details!BN86="","",details!BN86)</f>
        <v/>
      </c>
      <c r="DX86" s="309" t="str">
        <f t="shared" ref="DX86:DX106" si="334">IF(AND(DV86="",DW86=""),"",IF(AND(DV86="NA",DW86="NA"),"NA",SUM(DV86:DW86)))</f>
        <v/>
      </c>
      <c r="DY86" s="309" t="str">
        <f>IF(details!BO86="","",details!BO86)</f>
        <v/>
      </c>
      <c r="DZ86" s="309" t="str">
        <f>IF(details!BP86="","",details!BP86)</f>
        <v/>
      </c>
      <c r="EA86" s="309" t="str">
        <f t="shared" ref="EA86:EA106" si="335">IF(AND(DY86="",DZ86=""),"",IF(AND(DY86="NA",DZ86="NA"),"NA",SUM(DY86:DZ86)))</f>
        <v/>
      </c>
      <c r="EB86" s="116" t="str">
        <f t="shared" ref="EB86:EB106" si="336">IF(AND(DU86="",DX86="",EA86=""),"",IF(AND(DU86="NA",DX86="NA",EA86="NA"),"NA",SUM(DU86,DX86,EA86)))</f>
        <v/>
      </c>
      <c r="EC86" s="309" t="str">
        <f>IF(details!BQ86="","",details!BQ86)</f>
        <v/>
      </c>
      <c r="ED86" s="309" t="str">
        <f>IF(details!BR86="","",details!BR86)</f>
        <v/>
      </c>
      <c r="EE86" s="116" t="str">
        <f t="shared" ref="EE86:EE106" si="337">IF(AND(EC86="",ED86=""),"",IF(AND(EC86="NA",ED86="NA"),"NA",SUM(EC86:ED86)))</f>
        <v/>
      </c>
      <c r="EF86" s="117" t="str">
        <f t="shared" si="273"/>
        <v/>
      </c>
      <c r="EG86" s="309" t="str">
        <f>IF(details!BS86="","",details!BS86)</f>
        <v/>
      </c>
      <c r="EH86" s="309" t="str">
        <f>IF(details!BT86="","",details!BT86)</f>
        <v/>
      </c>
      <c r="EI86" s="312" t="str">
        <f t="shared" ref="EI86:EI106" si="338">IF(AND(EG86="",EH86=""),"",IF(OR(EG86="AB",EH86="AB"),"AB",IF(OR(EG86="ML",EH86="ML"),"ML",SUM(EG86:EH86))))</f>
        <v/>
      </c>
      <c r="EJ86" s="114" t="str">
        <f t="shared" ref="EJ86:EJ106" si="339">IF(EI86="","",SUM(EF86,EI86))</f>
        <v/>
      </c>
      <c r="EK86" s="118" t="str">
        <f t="shared" ref="EK86:EK106" si="340">IF(OR(EJ86="",EM86=""),"",ROUNDUP(EJ86/EM86*100,0))</f>
        <v/>
      </c>
      <c r="EL86" s="313" t="str">
        <f t="shared" ref="EL86:EL106" si="341">IF(EK86="","",IF(EI86="ab",EI86,IF(EI86="ML",EI86,IF(EK86&gt;85,"A",IF(EK86&gt;70,"B",IF(EK86&gt;50,"C",IF(EK86&gt;30,"D","E")))))))</f>
        <v/>
      </c>
      <c r="EM86" s="119" t="str">
        <f t="shared" si="263"/>
        <v/>
      </c>
      <c r="EN86" s="119">
        <f t="shared" ref="EN86:EN106" si="342">COUNTIF(DU86,"NA")*10+COUNTIF(DX86,"NA")*10+COUNTIF(EA86,"NA")*10+(COUNTIF(EE86,"NA")*70)</f>
        <v>0</v>
      </c>
      <c r="EO86" s="309" t="str">
        <f>IF(details!BU86="","",details!BU86)</f>
        <v/>
      </c>
      <c r="EP86" s="309" t="str">
        <f>IF(details!BV86="","",details!BV86)</f>
        <v/>
      </c>
      <c r="EQ86" s="309" t="str">
        <f>IF(details!BW86="","",details!BW86)</f>
        <v/>
      </c>
      <c r="ER86" s="309" t="str">
        <f>IF(details!BX86="","",details!BX86)</f>
        <v/>
      </c>
      <c r="ES86" s="309" t="str">
        <f>IF(details!BY86="","",details!BY86)</f>
        <v/>
      </c>
      <c r="ET86" s="313" t="str">
        <f t="shared" si="274"/>
        <v/>
      </c>
      <c r="EU86" s="313" t="str">
        <f t="shared" si="275"/>
        <v/>
      </c>
      <c r="EV86" s="313" t="str">
        <f t="shared" ref="EV86:EV106" si="343">IF(EU86="","",IF(EU86&gt;85,"A",IF(EU86&gt;70,"B",IF(EU86&gt;50,"C",IF(EU86&gt;30,"D","E")))))</f>
        <v/>
      </c>
      <c r="EW86" s="119" t="str">
        <f t="shared" si="264"/>
        <v/>
      </c>
      <c r="EX86" s="119">
        <f t="shared" ref="EX86:EX106" si="344">COUNTIF(EO86:ER86,"NA")*20</f>
        <v>0</v>
      </c>
      <c r="EY86" s="309" t="str">
        <f>IF(details!BZ86="","",details!BZ86)</f>
        <v/>
      </c>
      <c r="EZ86" s="309" t="str">
        <f>IF(details!CA86="","",details!CA86)</f>
        <v/>
      </c>
      <c r="FA86" s="309" t="str">
        <f>IF(details!CB86="","",details!CB86)</f>
        <v/>
      </c>
      <c r="FB86" s="309" t="str">
        <f>IF(details!CC86="","",details!CC86)</f>
        <v/>
      </c>
      <c r="FC86" s="309" t="str">
        <f>IF(details!CD86="","",details!CD86)</f>
        <v/>
      </c>
      <c r="FD86" s="313" t="str">
        <f t="shared" si="276"/>
        <v/>
      </c>
      <c r="FE86" s="313" t="str">
        <f t="shared" si="277"/>
        <v/>
      </c>
      <c r="FF86" s="313" t="str">
        <f t="shared" ref="FF86:FF106" si="345">IF(FE86="","",IF(FE86&gt;85,"A",IF(FE86&gt;70,"B",IF(FE86&gt;50,"C",IF(FE86&gt;30,"D","E")))))</f>
        <v/>
      </c>
      <c r="FG86" s="119" t="str">
        <f t="shared" si="265"/>
        <v/>
      </c>
      <c r="FH86" s="119">
        <f t="shared" ref="FH86:FH106" si="346">COUNTIF(EY86:FB86,"NA")*20</f>
        <v>0</v>
      </c>
      <c r="FI86" s="309" t="str">
        <f>IF(details!CE86="","",details!CE86)</f>
        <v/>
      </c>
      <c r="FJ86" s="309" t="str">
        <f>IF(details!CF86="","",details!CF86)</f>
        <v/>
      </c>
      <c r="FK86" s="309" t="str">
        <f>IF(details!CG86="","",details!CG86)</f>
        <v/>
      </c>
      <c r="FL86" s="309" t="str">
        <f>IF(details!CH86="","",details!CH86)</f>
        <v/>
      </c>
      <c r="FM86" s="309" t="str">
        <f>IF(details!CI86="","",details!CI86)</f>
        <v/>
      </c>
      <c r="FN86" s="313" t="str">
        <f t="shared" si="278"/>
        <v/>
      </c>
      <c r="FO86" s="313" t="str">
        <f t="shared" si="279"/>
        <v/>
      </c>
      <c r="FP86" s="313" t="str">
        <f t="shared" ref="FP86:FP106" si="347">IF(FO86="","",IF(FO86&gt;85,"A",IF(FO86&gt;70,"B",IF(FO86&gt;50,"C",IF(FO86&gt;30,"D","E")))))</f>
        <v/>
      </c>
      <c r="FQ86" s="119" t="str">
        <f t="shared" si="266"/>
        <v/>
      </c>
      <c r="FR86" s="270">
        <f t="shared" ref="FR86:FR106" si="348">COUNTIF(FI86:FL86,"NA")*20</f>
        <v>0</v>
      </c>
      <c r="FS86" s="277" t="str">
        <f t="shared" ref="FS86:FS106" si="349">AF86</f>
        <v/>
      </c>
      <c r="FT86" s="306" t="str">
        <f t="shared" ref="FT86:FT106" si="350">AC86</f>
        <v/>
      </c>
      <c r="FU86" s="306" t="str">
        <f t="shared" ref="FU86:FU106" si="351">AE86</f>
        <v/>
      </c>
      <c r="FV86" s="306" t="str">
        <f t="shared" ref="FV86:FV106" si="352">BB86</f>
        <v/>
      </c>
      <c r="FW86" s="306" t="str">
        <f t="shared" ref="FW86:FW106" si="353">AY86</f>
        <v/>
      </c>
      <c r="FX86" s="306" t="str">
        <f t="shared" ref="FX86:FX106" si="354">BA86</f>
        <v/>
      </c>
      <c r="FY86" s="306" t="str">
        <f t="shared" ref="FY86:FY106" si="355">BY86</f>
        <v/>
      </c>
      <c r="FZ86" s="120" t="str">
        <f t="shared" ref="FZ86:FZ106" si="356">BV86</f>
        <v/>
      </c>
      <c r="GA86" s="120" t="str">
        <f t="shared" ref="GA86:GA106" si="357">BX86</f>
        <v/>
      </c>
      <c r="GB86" s="306" t="str">
        <f t="shared" si="280"/>
        <v/>
      </c>
      <c r="GC86" s="306" t="str">
        <f t="shared" ref="GC86:GC106" si="358">IF($BD86="u",GA86,"")</f>
        <v/>
      </c>
      <c r="GD86" s="306" t="str">
        <f t="shared" ref="GD86:GD106" si="359">IF($BD86="g",GA86,"")</f>
        <v/>
      </c>
      <c r="GE86" s="306" t="str">
        <f t="shared" ref="GE86:GE106" si="360">IF($BD86="p",GA86,"")</f>
        <v/>
      </c>
      <c r="GF86" s="306" t="str">
        <f t="shared" ref="GF86:GF106" si="361">IF($BD86="sd",GA86,"")</f>
        <v/>
      </c>
      <c r="GG86" s="306" t="str">
        <f t="shared" ref="GG86:GG106" si="362">CU86</f>
        <v/>
      </c>
      <c r="GH86" s="306" t="str">
        <f t="shared" ref="GH86:GH106" si="363">CR86</f>
        <v/>
      </c>
      <c r="GI86" s="306" t="str">
        <f t="shared" ref="GI86:GI106" si="364">CT86</f>
        <v/>
      </c>
      <c r="GJ86" s="306" t="str">
        <f t="shared" ref="GJ86:GJ106" si="365">DQ86</f>
        <v/>
      </c>
      <c r="GK86" s="306" t="str">
        <f t="shared" ref="GK86:GK106" si="366">DN86</f>
        <v/>
      </c>
      <c r="GL86" s="306" t="str">
        <f t="shared" ref="GL86:GL106" si="367">DP86</f>
        <v/>
      </c>
      <c r="GM86" s="306" t="str">
        <f t="shared" ref="GM86:GM106" si="368">EM86</f>
        <v/>
      </c>
      <c r="GN86" s="306" t="str">
        <f t="shared" ref="GN86:GN106" si="369">EJ86</f>
        <v/>
      </c>
      <c r="GO86" s="306" t="str">
        <f t="shared" ref="GO86:GO106" si="370">EL86</f>
        <v/>
      </c>
      <c r="GP86" s="306" t="str">
        <f t="shared" ref="GP86:GP106" si="371">EW86</f>
        <v/>
      </c>
      <c r="GQ86" s="306" t="str">
        <f t="shared" ref="GQ86:GQ106" si="372">ET86</f>
        <v/>
      </c>
      <c r="GR86" s="306" t="str">
        <f t="shared" ref="GR86:GR106" si="373">EV86</f>
        <v/>
      </c>
      <c r="GS86" s="121" t="str">
        <f t="shared" ref="GS86:GS106" si="374">FG86</f>
        <v/>
      </c>
      <c r="GT86" s="121" t="str">
        <f t="shared" ref="GT86:GT106" si="375">FD86</f>
        <v/>
      </c>
      <c r="GU86" s="121" t="str">
        <f t="shared" ref="GU86:GU106" si="376">FF86</f>
        <v/>
      </c>
      <c r="GV86" s="121" t="str">
        <f t="shared" ref="GV86:GV106" si="377">FQ86</f>
        <v/>
      </c>
      <c r="GW86" s="121" t="str">
        <f t="shared" ref="GW86:GW106" si="378">FN86</f>
        <v/>
      </c>
      <c r="GX86" s="121" t="str">
        <f t="shared" ref="GX86:GX106" si="379">FP86</f>
        <v/>
      </c>
      <c r="GY86" s="269">
        <f t="shared" ref="GY86:GY106" si="380">COUNTIF(FU86:GX86,"AB")</f>
        <v>0</v>
      </c>
      <c r="GZ86" s="269">
        <f t="shared" ref="GZ86:GZ106" si="381">COUNTIF(FU86:GX86,"ML")</f>
        <v>0</v>
      </c>
      <c r="HA86" s="269">
        <f t="shared" ref="HA86:HA106" si="382">COUNTBLANK(FS86:GX86)</f>
        <v>32</v>
      </c>
      <c r="HB86" s="269">
        <f t="shared" ref="HB86:HB106" si="383">COUNTIF(FU86:GX86,"E")</f>
        <v>0</v>
      </c>
      <c r="HC86" s="310" t="str">
        <f t="shared" si="267"/>
        <v/>
      </c>
      <c r="HD86" s="278" t="str">
        <f t="shared" ref="HD86:HD106" si="384">IF(OR(FS86="",FV86="",FY86="",GG86="",GJ86="",GM86=""),"",SUM(FS86,FV86,FY86,GG86,GJ86,GM86))</f>
        <v/>
      </c>
      <c r="HE86" s="278" t="str">
        <f t="shared" ref="HE86:HE106" si="385">IF(OR(FT86="",FW86="",FZ86="",GH86="",GK86="",GN86=""),"",SUM(FT86,FW86,FZ86,GH86,GK86,GN86))</f>
        <v/>
      </c>
      <c r="HF86" s="279" t="str">
        <f t="shared" ref="HF86:HF106" si="386">IF(OR(HE86="",HD86=""),"",HE86/HD86*100)</f>
        <v/>
      </c>
      <c r="HG86" s="297" t="str">
        <f t="shared" ref="HG86:HG106" si="387">IF(HC86="mRrh.kZ",HF86,"")</f>
        <v/>
      </c>
      <c r="HH86" s="298" t="str">
        <f t="shared" si="281"/>
        <v/>
      </c>
      <c r="HI86" s="114" t="str">
        <f t="shared" si="282"/>
        <v/>
      </c>
      <c r="HJ86" s="274" t="str">
        <f>details!EH86</f>
        <v/>
      </c>
      <c r="HK86" s="195" t="str">
        <f>details!EI86</f>
        <v/>
      </c>
      <c r="HL86" s="304" t="str">
        <f t="shared" ref="HL86:HL106" si="388">IF(OR(HJ86="",HK86=""),"",HK86/HJ86*100)</f>
        <v/>
      </c>
      <c r="HM86" s="201" t="str">
        <f>IF(details!CJ86="","",details!CJ86)</f>
        <v/>
      </c>
    </row>
    <row r="87" spans="1:221" s="20" customFormat="1" ht="14.1" customHeight="1">
      <c r="A87" s="199">
        <f>IF(details!A87="","",details!A87)</f>
        <v>81</v>
      </c>
      <c r="B87" s="309" t="str">
        <f>IF(details!B87="","",details!B87)</f>
        <v/>
      </c>
      <c r="C87" s="309" t="str">
        <f>IF(details!C87="","",details!C87)</f>
        <v/>
      </c>
      <c r="D87" s="114" t="str">
        <f>IF(details!D87="","",details!D87)</f>
        <v/>
      </c>
      <c r="E87" s="114" t="str">
        <f>IF(details!E87="","",details!E87)</f>
        <v/>
      </c>
      <c r="F87" s="309" t="str">
        <f>IF(details!F87="","",details!F87)</f>
        <v/>
      </c>
      <c r="G87" s="509" t="str">
        <f>IF(details!G87="","",details!G87)</f>
        <v/>
      </c>
      <c r="H87" s="188" t="str">
        <f>IF(details!CK87="","",details!CK87)</f>
        <v/>
      </c>
      <c r="I87" s="115" t="str">
        <f>IF(details!I87="","",details!I87)</f>
        <v/>
      </c>
      <c r="J87" s="115" t="str">
        <f>IF(details!J87="","",details!J87)</f>
        <v/>
      </c>
      <c r="K87" s="115" t="str">
        <f>IF(details!K87="","",details!K87)</f>
        <v/>
      </c>
      <c r="L87" s="309" t="str">
        <f>IF(details!L87="","",details!L87)</f>
        <v/>
      </c>
      <c r="M87" s="309" t="str">
        <f>IF(details!M87="","",details!M87)</f>
        <v/>
      </c>
      <c r="N87" s="309" t="str">
        <f t="shared" si="283"/>
        <v/>
      </c>
      <c r="O87" s="309" t="str">
        <f>IF(details!N87="","",details!N87)</f>
        <v/>
      </c>
      <c r="P87" s="309" t="str">
        <f>IF(details!O87="","",details!O87)</f>
        <v/>
      </c>
      <c r="Q87" s="309" t="str">
        <f t="shared" si="284"/>
        <v/>
      </c>
      <c r="R87" s="309" t="str">
        <f>IF(details!P87="","",details!P87)</f>
        <v/>
      </c>
      <c r="S87" s="309" t="str">
        <f>IF(details!Q87="","",details!Q87)</f>
        <v/>
      </c>
      <c r="T87" s="309" t="str">
        <f t="shared" si="285"/>
        <v/>
      </c>
      <c r="U87" s="116" t="str">
        <f t="shared" si="286"/>
        <v/>
      </c>
      <c r="V87" s="309" t="str">
        <f>IF(details!R87="","",details!R87)</f>
        <v/>
      </c>
      <c r="W87" s="309" t="str">
        <f>IF(details!S87="","",details!S87)</f>
        <v/>
      </c>
      <c r="X87" s="116" t="str">
        <f t="shared" si="287"/>
        <v/>
      </c>
      <c r="Y87" s="117" t="str">
        <f t="shared" si="268"/>
        <v/>
      </c>
      <c r="Z87" s="309" t="str">
        <f>IF(details!T87="","",details!T87)</f>
        <v/>
      </c>
      <c r="AA87" s="309" t="str">
        <f>IF(details!U87="","",details!U87)</f>
        <v/>
      </c>
      <c r="AB87" s="312" t="str">
        <f t="shared" si="288"/>
        <v/>
      </c>
      <c r="AC87" s="114" t="str">
        <f t="shared" si="289"/>
        <v/>
      </c>
      <c r="AD87" s="118" t="str">
        <f t="shared" si="290"/>
        <v/>
      </c>
      <c r="AE87" s="313" t="str">
        <f t="shared" si="291"/>
        <v/>
      </c>
      <c r="AF87" s="119" t="str">
        <f t="shared" si="258"/>
        <v/>
      </c>
      <c r="AG87" s="119">
        <f t="shared" si="292"/>
        <v>0</v>
      </c>
      <c r="AH87" s="309" t="str">
        <f>IF(details!V87="","",details!V87)</f>
        <v/>
      </c>
      <c r="AI87" s="309" t="str">
        <f>IF(details!W87="","",details!W87)</f>
        <v/>
      </c>
      <c r="AJ87" s="309" t="str">
        <f t="shared" si="293"/>
        <v/>
      </c>
      <c r="AK87" s="309" t="str">
        <f>IF(details!X87="","",details!X87)</f>
        <v/>
      </c>
      <c r="AL87" s="309" t="str">
        <f>IF(details!Y87="","",details!Y87)</f>
        <v/>
      </c>
      <c r="AM87" s="309" t="str">
        <f t="shared" si="294"/>
        <v/>
      </c>
      <c r="AN87" s="309" t="str">
        <f>IF(details!Z87="","",details!Z87)</f>
        <v/>
      </c>
      <c r="AO87" s="309" t="str">
        <f>IF(details!AA87="","",details!AA87)</f>
        <v/>
      </c>
      <c r="AP87" s="309" t="str">
        <f t="shared" si="295"/>
        <v/>
      </c>
      <c r="AQ87" s="116" t="str">
        <f t="shared" si="296"/>
        <v/>
      </c>
      <c r="AR87" s="309" t="str">
        <f>IF(details!AB87="","",details!AB87)</f>
        <v/>
      </c>
      <c r="AS87" s="309" t="str">
        <f>IF(details!AC87="","",details!AC87)</f>
        <v/>
      </c>
      <c r="AT87" s="116" t="str">
        <f t="shared" si="297"/>
        <v/>
      </c>
      <c r="AU87" s="117" t="str">
        <f t="shared" si="269"/>
        <v/>
      </c>
      <c r="AV87" s="309" t="str">
        <f>IF(details!AD87="","",details!AD87)</f>
        <v/>
      </c>
      <c r="AW87" s="309" t="str">
        <f>IF(details!AE87="","",details!AE87)</f>
        <v/>
      </c>
      <c r="AX87" s="312" t="str">
        <f t="shared" si="298"/>
        <v/>
      </c>
      <c r="AY87" s="114" t="str">
        <f t="shared" si="299"/>
        <v/>
      </c>
      <c r="AZ87" s="118" t="str">
        <f t="shared" si="300"/>
        <v/>
      </c>
      <c r="BA87" s="313" t="str">
        <f t="shared" si="301"/>
        <v/>
      </c>
      <c r="BB87" s="119" t="str">
        <f t="shared" si="259"/>
        <v/>
      </c>
      <c r="BC87" s="119">
        <f t="shared" si="302"/>
        <v>0</v>
      </c>
      <c r="BD87" s="101" t="str">
        <f>IF(D87="","",details!AF87)</f>
        <v/>
      </c>
      <c r="BE87" s="309" t="str">
        <f>IF(details!AG87="","",details!AG87)</f>
        <v/>
      </c>
      <c r="BF87" s="309" t="str">
        <f>IF(details!AH87="","",details!AH87)</f>
        <v/>
      </c>
      <c r="BG87" s="309" t="str">
        <f t="shared" si="303"/>
        <v/>
      </c>
      <c r="BH87" s="309" t="str">
        <f>IF(details!AI87="","",details!AI87)</f>
        <v/>
      </c>
      <c r="BI87" s="309" t="str">
        <f>IF(details!AJ87="","",details!AJ87)</f>
        <v/>
      </c>
      <c r="BJ87" s="309" t="str">
        <f t="shared" si="304"/>
        <v/>
      </c>
      <c r="BK87" s="309" t="str">
        <f>IF(details!AK87="","",details!AK87)</f>
        <v/>
      </c>
      <c r="BL87" s="309" t="str">
        <f>IF(details!AL87="","",details!AL87)</f>
        <v/>
      </c>
      <c r="BM87" s="309" t="str">
        <f t="shared" si="305"/>
        <v/>
      </c>
      <c r="BN87" s="116" t="str">
        <f t="shared" si="306"/>
        <v/>
      </c>
      <c r="BO87" s="309" t="str">
        <f>IF(details!AM87="","",details!AM87)</f>
        <v/>
      </c>
      <c r="BP87" s="309" t="str">
        <f>IF(details!AN87="","",details!AN87)</f>
        <v/>
      </c>
      <c r="BQ87" s="116" t="str">
        <f t="shared" si="307"/>
        <v/>
      </c>
      <c r="BR87" s="117" t="str">
        <f t="shared" si="270"/>
        <v/>
      </c>
      <c r="BS87" s="309" t="str">
        <f>IF(details!AO87="","",details!AO87)</f>
        <v/>
      </c>
      <c r="BT87" s="309" t="str">
        <f>IF(details!AP87="","",details!AP87)</f>
        <v/>
      </c>
      <c r="BU87" s="312" t="str">
        <f t="shared" si="308"/>
        <v/>
      </c>
      <c r="BV87" s="114" t="str">
        <f t="shared" si="309"/>
        <v/>
      </c>
      <c r="BW87" s="118" t="str">
        <f t="shared" si="310"/>
        <v/>
      </c>
      <c r="BX87" s="313" t="str">
        <f t="shared" si="311"/>
        <v/>
      </c>
      <c r="BY87" s="119" t="str">
        <f t="shared" si="260"/>
        <v/>
      </c>
      <c r="BZ87" s="119">
        <f t="shared" si="312"/>
        <v>0</v>
      </c>
      <c r="CA87" s="309" t="str">
        <f>IF(details!AQ87="","",details!AQ87)</f>
        <v/>
      </c>
      <c r="CB87" s="309" t="str">
        <f>IF(details!AR87="","",details!AR87)</f>
        <v/>
      </c>
      <c r="CC87" s="309" t="str">
        <f t="shared" si="313"/>
        <v/>
      </c>
      <c r="CD87" s="309" t="str">
        <f>IF(details!AS87="","",details!AS87)</f>
        <v/>
      </c>
      <c r="CE87" s="309" t="str">
        <f>IF(details!AT87="","",details!AT87)</f>
        <v/>
      </c>
      <c r="CF87" s="309" t="str">
        <f t="shared" si="314"/>
        <v/>
      </c>
      <c r="CG87" s="309" t="str">
        <f>IF(details!AU87="","",details!AU87)</f>
        <v/>
      </c>
      <c r="CH87" s="309" t="str">
        <f>IF(details!AV87="","",details!AV87)</f>
        <v/>
      </c>
      <c r="CI87" s="309" t="str">
        <f t="shared" si="315"/>
        <v/>
      </c>
      <c r="CJ87" s="116" t="str">
        <f t="shared" si="316"/>
        <v/>
      </c>
      <c r="CK87" s="309" t="str">
        <f>IF(details!AW87="","",details!AW87)</f>
        <v/>
      </c>
      <c r="CL87" s="309" t="str">
        <f>IF(details!AX87="","",details!AX87)</f>
        <v/>
      </c>
      <c r="CM87" s="116" t="str">
        <f t="shared" si="317"/>
        <v/>
      </c>
      <c r="CN87" s="117" t="str">
        <f t="shared" si="271"/>
        <v/>
      </c>
      <c r="CO87" s="309" t="str">
        <f>IF(details!AY87="","",details!AY87)</f>
        <v/>
      </c>
      <c r="CP87" s="309" t="str">
        <f>IF(details!AZ87="","",details!AZ87)</f>
        <v/>
      </c>
      <c r="CQ87" s="312" t="str">
        <f t="shared" si="318"/>
        <v/>
      </c>
      <c r="CR87" s="114" t="str">
        <f t="shared" si="319"/>
        <v/>
      </c>
      <c r="CS87" s="118" t="str">
        <f t="shared" si="320"/>
        <v/>
      </c>
      <c r="CT87" s="313" t="str">
        <f t="shared" si="321"/>
        <v/>
      </c>
      <c r="CU87" s="119" t="str">
        <f t="shared" si="261"/>
        <v/>
      </c>
      <c r="CV87" s="119">
        <f t="shared" si="322"/>
        <v>0</v>
      </c>
      <c r="CW87" s="309" t="str">
        <f>IF(details!BA87="","",details!BA87)</f>
        <v/>
      </c>
      <c r="CX87" s="309" t="str">
        <f>IF(details!BB87="","",details!BB87)</f>
        <v/>
      </c>
      <c r="CY87" s="309" t="str">
        <f t="shared" si="323"/>
        <v/>
      </c>
      <c r="CZ87" s="309" t="str">
        <f>IF(details!BC87="","",details!BC87)</f>
        <v/>
      </c>
      <c r="DA87" s="309" t="str">
        <f>IF(details!BD87="","",details!BD87)</f>
        <v/>
      </c>
      <c r="DB87" s="309" t="str">
        <f t="shared" si="324"/>
        <v/>
      </c>
      <c r="DC87" s="309" t="str">
        <f>IF(details!BE87="","",details!BE87)</f>
        <v/>
      </c>
      <c r="DD87" s="309" t="str">
        <f>IF(details!BF87="","",details!BF87)</f>
        <v/>
      </c>
      <c r="DE87" s="309" t="str">
        <f t="shared" si="325"/>
        <v/>
      </c>
      <c r="DF87" s="116" t="str">
        <f t="shared" si="326"/>
        <v/>
      </c>
      <c r="DG87" s="309" t="str">
        <f>IF(details!BG87="","",details!BG87)</f>
        <v/>
      </c>
      <c r="DH87" s="309" t="str">
        <f>IF(details!BH87="","",details!BH87)</f>
        <v/>
      </c>
      <c r="DI87" s="116" t="str">
        <f t="shared" si="327"/>
        <v/>
      </c>
      <c r="DJ87" s="117" t="str">
        <f t="shared" si="272"/>
        <v/>
      </c>
      <c r="DK87" s="309" t="str">
        <f>IF(details!BI87="","",details!BI87)</f>
        <v/>
      </c>
      <c r="DL87" s="309" t="str">
        <f>IF(details!BJ87="","",details!BJ87)</f>
        <v/>
      </c>
      <c r="DM87" s="312" t="str">
        <f t="shared" si="328"/>
        <v/>
      </c>
      <c r="DN87" s="114" t="str">
        <f t="shared" si="329"/>
        <v/>
      </c>
      <c r="DO87" s="118" t="str">
        <f t="shared" si="330"/>
        <v/>
      </c>
      <c r="DP87" s="313" t="str">
        <f t="shared" si="331"/>
        <v/>
      </c>
      <c r="DQ87" s="119" t="str">
        <f t="shared" si="262"/>
        <v/>
      </c>
      <c r="DR87" s="119">
        <f t="shared" si="332"/>
        <v>0</v>
      </c>
      <c r="DS87" s="309" t="str">
        <f>IF(details!BK87="","",details!BK87)</f>
        <v/>
      </c>
      <c r="DT87" s="309" t="str">
        <f>IF(details!BL87="","",details!BL87)</f>
        <v/>
      </c>
      <c r="DU87" s="309" t="str">
        <f t="shared" si="333"/>
        <v/>
      </c>
      <c r="DV87" s="309" t="str">
        <f>IF(details!BM87="","",details!BM87)</f>
        <v/>
      </c>
      <c r="DW87" s="309" t="str">
        <f>IF(details!BN87="","",details!BN87)</f>
        <v/>
      </c>
      <c r="DX87" s="309" t="str">
        <f t="shared" si="334"/>
        <v/>
      </c>
      <c r="DY87" s="309" t="str">
        <f>IF(details!BO87="","",details!BO87)</f>
        <v/>
      </c>
      <c r="DZ87" s="309" t="str">
        <f>IF(details!BP87="","",details!BP87)</f>
        <v/>
      </c>
      <c r="EA87" s="309" t="str">
        <f t="shared" si="335"/>
        <v/>
      </c>
      <c r="EB87" s="116" t="str">
        <f t="shared" si="336"/>
        <v/>
      </c>
      <c r="EC87" s="309" t="str">
        <f>IF(details!BQ87="","",details!BQ87)</f>
        <v/>
      </c>
      <c r="ED87" s="309" t="str">
        <f>IF(details!BR87="","",details!BR87)</f>
        <v/>
      </c>
      <c r="EE87" s="116" t="str">
        <f t="shared" si="337"/>
        <v/>
      </c>
      <c r="EF87" s="117" t="str">
        <f t="shared" si="273"/>
        <v/>
      </c>
      <c r="EG87" s="309" t="str">
        <f>IF(details!BS87="","",details!BS87)</f>
        <v/>
      </c>
      <c r="EH87" s="309" t="str">
        <f>IF(details!BT87="","",details!BT87)</f>
        <v/>
      </c>
      <c r="EI87" s="312" t="str">
        <f t="shared" si="338"/>
        <v/>
      </c>
      <c r="EJ87" s="114" t="str">
        <f t="shared" si="339"/>
        <v/>
      </c>
      <c r="EK87" s="118" t="str">
        <f t="shared" si="340"/>
        <v/>
      </c>
      <c r="EL87" s="313" t="str">
        <f t="shared" si="341"/>
        <v/>
      </c>
      <c r="EM87" s="119" t="str">
        <f t="shared" si="263"/>
        <v/>
      </c>
      <c r="EN87" s="119">
        <f t="shared" si="342"/>
        <v>0</v>
      </c>
      <c r="EO87" s="309" t="str">
        <f>IF(details!BU87="","",details!BU87)</f>
        <v/>
      </c>
      <c r="EP87" s="309" t="str">
        <f>IF(details!BV87="","",details!BV87)</f>
        <v/>
      </c>
      <c r="EQ87" s="309" t="str">
        <f>IF(details!BW87="","",details!BW87)</f>
        <v/>
      </c>
      <c r="ER87" s="309" t="str">
        <f>IF(details!BX87="","",details!BX87)</f>
        <v/>
      </c>
      <c r="ES87" s="309" t="str">
        <f>IF(details!BY87="","",details!BY87)</f>
        <v/>
      </c>
      <c r="ET87" s="313" t="str">
        <f t="shared" si="274"/>
        <v/>
      </c>
      <c r="EU87" s="313" t="str">
        <f t="shared" si="275"/>
        <v/>
      </c>
      <c r="EV87" s="313" t="str">
        <f t="shared" si="343"/>
        <v/>
      </c>
      <c r="EW87" s="119" t="str">
        <f t="shared" si="264"/>
        <v/>
      </c>
      <c r="EX87" s="119">
        <f t="shared" si="344"/>
        <v>0</v>
      </c>
      <c r="EY87" s="309" t="str">
        <f>IF(details!BZ87="","",details!BZ87)</f>
        <v/>
      </c>
      <c r="EZ87" s="309" t="str">
        <f>IF(details!CA87="","",details!CA87)</f>
        <v/>
      </c>
      <c r="FA87" s="309" t="str">
        <f>IF(details!CB87="","",details!CB87)</f>
        <v/>
      </c>
      <c r="FB87" s="309" t="str">
        <f>IF(details!CC87="","",details!CC87)</f>
        <v/>
      </c>
      <c r="FC87" s="309" t="str">
        <f>IF(details!CD87="","",details!CD87)</f>
        <v/>
      </c>
      <c r="FD87" s="313" t="str">
        <f t="shared" si="276"/>
        <v/>
      </c>
      <c r="FE87" s="313" t="str">
        <f t="shared" si="277"/>
        <v/>
      </c>
      <c r="FF87" s="313" t="str">
        <f t="shared" si="345"/>
        <v/>
      </c>
      <c r="FG87" s="119" t="str">
        <f t="shared" si="265"/>
        <v/>
      </c>
      <c r="FH87" s="119">
        <f t="shared" si="346"/>
        <v>0</v>
      </c>
      <c r="FI87" s="309" t="str">
        <f>IF(details!CE87="","",details!CE87)</f>
        <v/>
      </c>
      <c r="FJ87" s="309" t="str">
        <f>IF(details!CF87="","",details!CF87)</f>
        <v/>
      </c>
      <c r="FK87" s="309" t="str">
        <f>IF(details!CG87="","",details!CG87)</f>
        <v/>
      </c>
      <c r="FL87" s="309" t="str">
        <f>IF(details!CH87="","",details!CH87)</f>
        <v/>
      </c>
      <c r="FM87" s="309" t="str">
        <f>IF(details!CI87="","",details!CI87)</f>
        <v/>
      </c>
      <c r="FN87" s="313" t="str">
        <f t="shared" si="278"/>
        <v/>
      </c>
      <c r="FO87" s="313" t="str">
        <f t="shared" si="279"/>
        <v/>
      </c>
      <c r="FP87" s="313" t="str">
        <f t="shared" si="347"/>
        <v/>
      </c>
      <c r="FQ87" s="119" t="str">
        <f t="shared" si="266"/>
        <v/>
      </c>
      <c r="FR87" s="270">
        <f t="shared" si="348"/>
        <v>0</v>
      </c>
      <c r="FS87" s="277" t="str">
        <f t="shared" si="349"/>
        <v/>
      </c>
      <c r="FT87" s="306" t="str">
        <f t="shared" si="350"/>
        <v/>
      </c>
      <c r="FU87" s="306" t="str">
        <f t="shared" si="351"/>
        <v/>
      </c>
      <c r="FV87" s="306" t="str">
        <f t="shared" si="352"/>
        <v/>
      </c>
      <c r="FW87" s="306" t="str">
        <f t="shared" si="353"/>
        <v/>
      </c>
      <c r="FX87" s="306" t="str">
        <f t="shared" si="354"/>
        <v/>
      </c>
      <c r="FY87" s="306" t="str">
        <f t="shared" si="355"/>
        <v/>
      </c>
      <c r="FZ87" s="120" t="str">
        <f t="shared" si="356"/>
        <v/>
      </c>
      <c r="GA87" s="120" t="str">
        <f t="shared" si="357"/>
        <v/>
      </c>
      <c r="GB87" s="306" t="str">
        <f t="shared" si="280"/>
        <v/>
      </c>
      <c r="GC87" s="306" t="str">
        <f t="shared" si="358"/>
        <v/>
      </c>
      <c r="GD87" s="306" t="str">
        <f t="shared" si="359"/>
        <v/>
      </c>
      <c r="GE87" s="306" t="str">
        <f t="shared" si="360"/>
        <v/>
      </c>
      <c r="GF87" s="306" t="str">
        <f t="shared" si="361"/>
        <v/>
      </c>
      <c r="GG87" s="306" t="str">
        <f t="shared" si="362"/>
        <v/>
      </c>
      <c r="GH87" s="306" t="str">
        <f t="shared" si="363"/>
        <v/>
      </c>
      <c r="GI87" s="306" t="str">
        <f t="shared" si="364"/>
        <v/>
      </c>
      <c r="GJ87" s="306" t="str">
        <f t="shared" si="365"/>
        <v/>
      </c>
      <c r="GK87" s="306" t="str">
        <f t="shared" si="366"/>
        <v/>
      </c>
      <c r="GL87" s="306" t="str">
        <f t="shared" si="367"/>
        <v/>
      </c>
      <c r="GM87" s="306" t="str">
        <f t="shared" si="368"/>
        <v/>
      </c>
      <c r="GN87" s="306" t="str">
        <f t="shared" si="369"/>
        <v/>
      </c>
      <c r="GO87" s="306" t="str">
        <f t="shared" si="370"/>
        <v/>
      </c>
      <c r="GP87" s="306" t="str">
        <f t="shared" si="371"/>
        <v/>
      </c>
      <c r="GQ87" s="306" t="str">
        <f t="shared" si="372"/>
        <v/>
      </c>
      <c r="GR87" s="306" t="str">
        <f t="shared" si="373"/>
        <v/>
      </c>
      <c r="GS87" s="121" t="str">
        <f t="shared" si="374"/>
        <v/>
      </c>
      <c r="GT87" s="121" t="str">
        <f t="shared" si="375"/>
        <v/>
      </c>
      <c r="GU87" s="121" t="str">
        <f t="shared" si="376"/>
        <v/>
      </c>
      <c r="GV87" s="121" t="str">
        <f t="shared" si="377"/>
        <v/>
      </c>
      <c r="GW87" s="121" t="str">
        <f t="shared" si="378"/>
        <v/>
      </c>
      <c r="GX87" s="121" t="str">
        <f t="shared" si="379"/>
        <v/>
      </c>
      <c r="GY87" s="269">
        <f t="shared" si="380"/>
        <v>0</v>
      </c>
      <c r="GZ87" s="269">
        <f t="shared" si="381"/>
        <v>0</v>
      </c>
      <c r="HA87" s="269">
        <f t="shared" si="382"/>
        <v>32</v>
      </c>
      <c r="HB87" s="269">
        <f t="shared" si="383"/>
        <v>0</v>
      </c>
      <c r="HC87" s="310" t="str">
        <f t="shared" si="267"/>
        <v/>
      </c>
      <c r="HD87" s="278" t="str">
        <f t="shared" si="384"/>
        <v/>
      </c>
      <c r="HE87" s="278" t="str">
        <f t="shared" si="385"/>
        <v/>
      </c>
      <c r="HF87" s="279" t="str">
        <f t="shared" si="386"/>
        <v/>
      </c>
      <c r="HG87" s="297" t="str">
        <f t="shared" si="387"/>
        <v/>
      </c>
      <c r="HH87" s="298" t="str">
        <f t="shared" si="281"/>
        <v/>
      </c>
      <c r="HI87" s="114" t="str">
        <f t="shared" si="282"/>
        <v/>
      </c>
      <c r="HJ87" s="274" t="str">
        <f>details!EH87</f>
        <v/>
      </c>
      <c r="HK87" s="195" t="str">
        <f>details!EI87</f>
        <v/>
      </c>
      <c r="HL87" s="304" t="str">
        <f t="shared" si="388"/>
        <v/>
      </c>
      <c r="HM87" s="201" t="str">
        <f>IF(details!CJ87="","",details!CJ87)</f>
        <v/>
      </c>
    </row>
    <row r="88" spans="1:221" s="20" customFormat="1" ht="14.1" customHeight="1">
      <c r="A88" s="199">
        <f>IF(details!A88="","",details!A88)</f>
        <v>82</v>
      </c>
      <c r="B88" s="309" t="str">
        <f>IF(details!B88="","",details!B88)</f>
        <v/>
      </c>
      <c r="C88" s="309" t="str">
        <f>IF(details!C88="","",details!C88)</f>
        <v/>
      </c>
      <c r="D88" s="114" t="str">
        <f>IF(details!D88="","",details!D88)</f>
        <v/>
      </c>
      <c r="E88" s="114" t="str">
        <f>IF(details!E88="","",details!E88)</f>
        <v/>
      </c>
      <c r="F88" s="309" t="str">
        <f>IF(details!F88="","",details!F88)</f>
        <v/>
      </c>
      <c r="G88" s="509" t="str">
        <f>IF(details!G88="","",details!G88)</f>
        <v/>
      </c>
      <c r="H88" s="188" t="str">
        <f>IF(details!CK88="","",details!CK88)</f>
        <v/>
      </c>
      <c r="I88" s="115" t="str">
        <f>IF(details!I88="","",details!I88)</f>
        <v/>
      </c>
      <c r="J88" s="115" t="str">
        <f>IF(details!J88="","",details!J88)</f>
        <v/>
      </c>
      <c r="K88" s="115" t="str">
        <f>IF(details!K88="","",details!K88)</f>
        <v/>
      </c>
      <c r="L88" s="309" t="str">
        <f>IF(details!L88="","",details!L88)</f>
        <v/>
      </c>
      <c r="M88" s="309" t="str">
        <f>IF(details!M88="","",details!M88)</f>
        <v/>
      </c>
      <c r="N88" s="309" t="str">
        <f t="shared" si="283"/>
        <v/>
      </c>
      <c r="O88" s="309" t="str">
        <f>IF(details!N88="","",details!N88)</f>
        <v/>
      </c>
      <c r="P88" s="309" t="str">
        <f>IF(details!O88="","",details!O88)</f>
        <v/>
      </c>
      <c r="Q88" s="309" t="str">
        <f t="shared" si="284"/>
        <v/>
      </c>
      <c r="R88" s="309" t="str">
        <f>IF(details!P88="","",details!P88)</f>
        <v/>
      </c>
      <c r="S88" s="309" t="str">
        <f>IF(details!Q88="","",details!Q88)</f>
        <v/>
      </c>
      <c r="T88" s="309" t="str">
        <f t="shared" si="285"/>
        <v/>
      </c>
      <c r="U88" s="116" t="str">
        <f t="shared" si="286"/>
        <v/>
      </c>
      <c r="V88" s="309" t="str">
        <f>IF(details!R88="","",details!R88)</f>
        <v/>
      </c>
      <c r="W88" s="309" t="str">
        <f>IF(details!S88="","",details!S88)</f>
        <v/>
      </c>
      <c r="X88" s="116" t="str">
        <f t="shared" si="287"/>
        <v/>
      </c>
      <c r="Y88" s="117" t="str">
        <f t="shared" si="268"/>
        <v/>
      </c>
      <c r="Z88" s="309" t="str">
        <f>IF(details!T88="","",details!T88)</f>
        <v/>
      </c>
      <c r="AA88" s="309" t="str">
        <f>IF(details!U88="","",details!U88)</f>
        <v/>
      </c>
      <c r="AB88" s="312" t="str">
        <f t="shared" si="288"/>
        <v/>
      </c>
      <c r="AC88" s="114" t="str">
        <f t="shared" si="289"/>
        <v/>
      </c>
      <c r="AD88" s="118" t="str">
        <f t="shared" si="290"/>
        <v/>
      </c>
      <c r="AE88" s="313" t="str">
        <f t="shared" si="291"/>
        <v/>
      </c>
      <c r="AF88" s="119" t="str">
        <f t="shared" si="258"/>
        <v/>
      </c>
      <c r="AG88" s="119">
        <f t="shared" si="292"/>
        <v>0</v>
      </c>
      <c r="AH88" s="309" t="str">
        <f>IF(details!V88="","",details!V88)</f>
        <v/>
      </c>
      <c r="AI88" s="309" t="str">
        <f>IF(details!W88="","",details!W88)</f>
        <v/>
      </c>
      <c r="AJ88" s="309" t="str">
        <f t="shared" si="293"/>
        <v/>
      </c>
      <c r="AK88" s="309" t="str">
        <f>IF(details!X88="","",details!X88)</f>
        <v/>
      </c>
      <c r="AL88" s="309" t="str">
        <f>IF(details!Y88="","",details!Y88)</f>
        <v/>
      </c>
      <c r="AM88" s="309" t="str">
        <f t="shared" si="294"/>
        <v/>
      </c>
      <c r="AN88" s="309" t="str">
        <f>IF(details!Z88="","",details!Z88)</f>
        <v/>
      </c>
      <c r="AO88" s="309" t="str">
        <f>IF(details!AA88="","",details!AA88)</f>
        <v/>
      </c>
      <c r="AP88" s="309" t="str">
        <f t="shared" si="295"/>
        <v/>
      </c>
      <c r="AQ88" s="116" t="str">
        <f t="shared" si="296"/>
        <v/>
      </c>
      <c r="AR88" s="309" t="str">
        <f>IF(details!AB88="","",details!AB88)</f>
        <v/>
      </c>
      <c r="AS88" s="309" t="str">
        <f>IF(details!AC88="","",details!AC88)</f>
        <v/>
      </c>
      <c r="AT88" s="116" t="str">
        <f t="shared" si="297"/>
        <v/>
      </c>
      <c r="AU88" s="117" t="str">
        <f t="shared" si="269"/>
        <v/>
      </c>
      <c r="AV88" s="309" t="str">
        <f>IF(details!AD88="","",details!AD88)</f>
        <v/>
      </c>
      <c r="AW88" s="309" t="str">
        <f>IF(details!AE88="","",details!AE88)</f>
        <v/>
      </c>
      <c r="AX88" s="312" t="str">
        <f t="shared" si="298"/>
        <v/>
      </c>
      <c r="AY88" s="114" t="str">
        <f t="shared" si="299"/>
        <v/>
      </c>
      <c r="AZ88" s="118" t="str">
        <f t="shared" si="300"/>
        <v/>
      </c>
      <c r="BA88" s="313" t="str">
        <f t="shared" si="301"/>
        <v/>
      </c>
      <c r="BB88" s="119" t="str">
        <f t="shared" si="259"/>
        <v/>
      </c>
      <c r="BC88" s="119">
        <f t="shared" si="302"/>
        <v>0</v>
      </c>
      <c r="BD88" s="101" t="str">
        <f>IF(D88="","",details!AF88)</f>
        <v/>
      </c>
      <c r="BE88" s="309" t="str">
        <f>IF(details!AG88="","",details!AG88)</f>
        <v/>
      </c>
      <c r="BF88" s="309" t="str">
        <f>IF(details!AH88="","",details!AH88)</f>
        <v/>
      </c>
      <c r="BG88" s="309" t="str">
        <f t="shared" si="303"/>
        <v/>
      </c>
      <c r="BH88" s="309" t="str">
        <f>IF(details!AI88="","",details!AI88)</f>
        <v/>
      </c>
      <c r="BI88" s="309" t="str">
        <f>IF(details!AJ88="","",details!AJ88)</f>
        <v/>
      </c>
      <c r="BJ88" s="309" t="str">
        <f t="shared" si="304"/>
        <v/>
      </c>
      <c r="BK88" s="309" t="str">
        <f>IF(details!AK88="","",details!AK88)</f>
        <v/>
      </c>
      <c r="BL88" s="309" t="str">
        <f>IF(details!AL88="","",details!AL88)</f>
        <v/>
      </c>
      <c r="BM88" s="309" t="str">
        <f t="shared" si="305"/>
        <v/>
      </c>
      <c r="BN88" s="116" t="str">
        <f t="shared" si="306"/>
        <v/>
      </c>
      <c r="BO88" s="309" t="str">
        <f>IF(details!AM88="","",details!AM88)</f>
        <v/>
      </c>
      <c r="BP88" s="309" t="str">
        <f>IF(details!AN88="","",details!AN88)</f>
        <v/>
      </c>
      <c r="BQ88" s="116" t="str">
        <f t="shared" si="307"/>
        <v/>
      </c>
      <c r="BR88" s="117" t="str">
        <f t="shared" si="270"/>
        <v/>
      </c>
      <c r="BS88" s="309" t="str">
        <f>IF(details!AO88="","",details!AO88)</f>
        <v/>
      </c>
      <c r="BT88" s="309" t="str">
        <f>IF(details!AP88="","",details!AP88)</f>
        <v/>
      </c>
      <c r="BU88" s="312" t="str">
        <f t="shared" si="308"/>
        <v/>
      </c>
      <c r="BV88" s="114" t="str">
        <f t="shared" si="309"/>
        <v/>
      </c>
      <c r="BW88" s="118" t="str">
        <f t="shared" si="310"/>
        <v/>
      </c>
      <c r="BX88" s="313" t="str">
        <f t="shared" si="311"/>
        <v/>
      </c>
      <c r="BY88" s="119" t="str">
        <f t="shared" si="260"/>
        <v/>
      </c>
      <c r="BZ88" s="119">
        <f t="shared" si="312"/>
        <v>0</v>
      </c>
      <c r="CA88" s="309" t="str">
        <f>IF(details!AQ88="","",details!AQ88)</f>
        <v/>
      </c>
      <c r="CB88" s="309" t="str">
        <f>IF(details!AR88="","",details!AR88)</f>
        <v/>
      </c>
      <c r="CC88" s="309" t="str">
        <f t="shared" si="313"/>
        <v/>
      </c>
      <c r="CD88" s="309" t="str">
        <f>IF(details!AS88="","",details!AS88)</f>
        <v/>
      </c>
      <c r="CE88" s="309" t="str">
        <f>IF(details!AT88="","",details!AT88)</f>
        <v/>
      </c>
      <c r="CF88" s="309" t="str">
        <f t="shared" si="314"/>
        <v/>
      </c>
      <c r="CG88" s="309" t="str">
        <f>IF(details!AU88="","",details!AU88)</f>
        <v/>
      </c>
      <c r="CH88" s="309" t="str">
        <f>IF(details!AV88="","",details!AV88)</f>
        <v/>
      </c>
      <c r="CI88" s="309" t="str">
        <f t="shared" si="315"/>
        <v/>
      </c>
      <c r="CJ88" s="116" t="str">
        <f t="shared" si="316"/>
        <v/>
      </c>
      <c r="CK88" s="309" t="str">
        <f>IF(details!AW88="","",details!AW88)</f>
        <v/>
      </c>
      <c r="CL88" s="309" t="str">
        <f>IF(details!AX88="","",details!AX88)</f>
        <v/>
      </c>
      <c r="CM88" s="116" t="str">
        <f t="shared" si="317"/>
        <v/>
      </c>
      <c r="CN88" s="117" t="str">
        <f t="shared" si="271"/>
        <v/>
      </c>
      <c r="CO88" s="309" t="str">
        <f>IF(details!AY88="","",details!AY88)</f>
        <v/>
      </c>
      <c r="CP88" s="309" t="str">
        <f>IF(details!AZ88="","",details!AZ88)</f>
        <v/>
      </c>
      <c r="CQ88" s="312" t="str">
        <f t="shared" si="318"/>
        <v/>
      </c>
      <c r="CR88" s="114" t="str">
        <f t="shared" si="319"/>
        <v/>
      </c>
      <c r="CS88" s="118" t="str">
        <f t="shared" si="320"/>
        <v/>
      </c>
      <c r="CT88" s="313" t="str">
        <f t="shared" si="321"/>
        <v/>
      </c>
      <c r="CU88" s="119" t="str">
        <f t="shared" si="261"/>
        <v/>
      </c>
      <c r="CV88" s="119">
        <f t="shared" si="322"/>
        <v>0</v>
      </c>
      <c r="CW88" s="309" t="str">
        <f>IF(details!BA88="","",details!BA88)</f>
        <v/>
      </c>
      <c r="CX88" s="309" t="str">
        <f>IF(details!BB88="","",details!BB88)</f>
        <v/>
      </c>
      <c r="CY88" s="309" t="str">
        <f t="shared" si="323"/>
        <v/>
      </c>
      <c r="CZ88" s="309" t="str">
        <f>IF(details!BC88="","",details!BC88)</f>
        <v/>
      </c>
      <c r="DA88" s="309" t="str">
        <f>IF(details!BD88="","",details!BD88)</f>
        <v/>
      </c>
      <c r="DB88" s="309" t="str">
        <f t="shared" si="324"/>
        <v/>
      </c>
      <c r="DC88" s="309" t="str">
        <f>IF(details!BE88="","",details!BE88)</f>
        <v/>
      </c>
      <c r="DD88" s="309" t="str">
        <f>IF(details!BF88="","",details!BF88)</f>
        <v/>
      </c>
      <c r="DE88" s="309" t="str">
        <f t="shared" si="325"/>
        <v/>
      </c>
      <c r="DF88" s="116" t="str">
        <f t="shared" si="326"/>
        <v/>
      </c>
      <c r="DG88" s="309" t="str">
        <f>IF(details!BG88="","",details!BG88)</f>
        <v/>
      </c>
      <c r="DH88" s="309" t="str">
        <f>IF(details!BH88="","",details!BH88)</f>
        <v/>
      </c>
      <c r="DI88" s="116" t="str">
        <f t="shared" si="327"/>
        <v/>
      </c>
      <c r="DJ88" s="117" t="str">
        <f t="shared" si="272"/>
        <v/>
      </c>
      <c r="DK88" s="309" t="str">
        <f>IF(details!BI88="","",details!BI88)</f>
        <v/>
      </c>
      <c r="DL88" s="309" t="str">
        <f>IF(details!BJ88="","",details!BJ88)</f>
        <v/>
      </c>
      <c r="DM88" s="312" t="str">
        <f t="shared" si="328"/>
        <v/>
      </c>
      <c r="DN88" s="114" t="str">
        <f t="shared" si="329"/>
        <v/>
      </c>
      <c r="DO88" s="118" t="str">
        <f t="shared" si="330"/>
        <v/>
      </c>
      <c r="DP88" s="313" t="str">
        <f t="shared" si="331"/>
        <v/>
      </c>
      <c r="DQ88" s="119" t="str">
        <f t="shared" si="262"/>
        <v/>
      </c>
      <c r="DR88" s="119">
        <f t="shared" si="332"/>
        <v>0</v>
      </c>
      <c r="DS88" s="309" t="str">
        <f>IF(details!BK88="","",details!BK88)</f>
        <v/>
      </c>
      <c r="DT88" s="309" t="str">
        <f>IF(details!BL88="","",details!BL88)</f>
        <v/>
      </c>
      <c r="DU88" s="309" t="str">
        <f t="shared" si="333"/>
        <v/>
      </c>
      <c r="DV88" s="309" t="str">
        <f>IF(details!BM88="","",details!BM88)</f>
        <v/>
      </c>
      <c r="DW88" s="309" t="str">
        <f>IF(details!BN88="","",details!BN88)</f>
        <v/>
      </c>
      <c r="DX88" s="309" t="str">
        <f t="shared" si="334"/>
        <v/>
      </c>
      <c r="DY88" s="309" t="str">
        <f>IF(details!BO88="","",details!BO88)</f>
        <v/>
      </c>
      <c r="DZ88" s="309" t="str">
        <f>IF(details!BP88="","",details!BP88)</f>
        <v/>
      </c>
      <c r="EA88" s="309" t="str">
        <f t="shared" si="335"/>
        <v/>
      </c>
      <c r="EB88" s="116" t="str">
        <f t="shared" si="336"/>
        <v/>
      </c>
      <c r="EC88" s="309" t="str">
        <f>IF(details!BQ88="","",details!BQ88)</f>
        <v/>
      </c>
      <c r="ED88" s="309" t="str">
        <f>IF(details!BR88="","",details!BR88)</f>
        <v/>
      </c>
      <c r="EE88" s="116" t="str">
        <f t="shared" si="337"/>
        <v/>
      </c>
      <c r="EF88" s="117" t="str">
        <f t="shared" si="273"/>
        <v/>
      </c>
      <c r="EG88" s="309" t="str">
        <f>IF(details!BS88="","",details!BS88)</f>
        <v/>
      </c>
      <c r="EH88" s="309" t="str">
        <f>IF(details!BT88="","",details!BT88)</f>
        <v/>
      </c>
      <c r="EI88" s="312" t="str">
        <f t="shared" si="338"/>
        <v/>
      </c>
      <c r="EJ88" s="114" t="str">
        <f t="shared" si="339"/>
        <v/>
      </c>
      <c r="EK88" s="118" t="str">
        <f t="shared" si="340"/>
        <v/>
      </c>
      <c r="EL88" s="313" t="str">
        <f t="shared" si="341"/>
        <v/>
      </c>
      <c r="EM88" s="119" t="str">
        <f t="shared" si="263"/>
        <v/>
      </c>
      <c r="EN88" s="119">
        <f t="shared" si="342"/>
        <v>0</v>
      </c>
      <c r="EO88" s="309" t="str">
        <f>IF(details!BU88="","",details!BU88)</f>
        <v/>
      </c>
      <c r="EP88" s="309" t="str">
        <f>IF(details!BV88="","",details!BV88)</f>
        <v/>
      </c>
      <c r="EQ88" s="309" t="str">
        <f>IF(details!BW88="","",details!BW88)</f>
        <v/>
      </c>
      <c r="ER88" s="309" t="str">
        <f>IF(details!BX88="","",details!BX88)</f>
        <v/>
      </c>
      <c r="ES88" s="309" t="str">
        <f>IF(details!BY88="","",details!BY88)</f>
        <v/>
      </c>
      <c r="ET88" s="313" t="str">
        <f t="shared" si="274"/>
        <v/>
      </c>
      <c r="EU88" s="313" t="str">
        <f t="shared" si="275"/>
        <v/>
      </c>
      <c r="EV88" s="313" t="str">
        <f t="shared" si="343"/>
        <v/>
      </c>
      <c r="EW88" s="119" t="str">
        <f t="shared" si="264"/>
        <v/>
      </c>
      <c r="EX88" s="119">
        <f t="shared" si="344"/>
        <v>0</v>
      </c>
      <c r="EY88" s="309" t="str">
        <f>IF(details!BZ88="","",details!BZ88)</f>
        <v/>
      </c>
      <c r="EZ88" s="309" t="str">
        <f>IF(details!CA88="","",details!CA88)</f>
        <v/>
      </c>
      <c r="FA88" s="309" t="str">
        <f>IF(details!CB88="","",details!CB88)</f>
        <v/>
      </c>
      <c r="FB88" s="309" t="str">
        <f>IF(details!CC88="","",details!CC88)</f>
        <v/>
      </c>
      <c r="FC88" s="309" t="str">
        <f>IF(details!CD88="","",details!CD88)</f>
        <v/>
      </c>
      <c r="FD88" s="313" t="str">
        <f t="shared" si="276"/>
        <v/>
      </c>
      <c r="FE88" s="313" t="str">
        <f t="shared" si="277"/>
        <v/>
      </c>
      <c r="FF88" s="313" t="str">
        <f t="shared" si="345"/>
        <v/>
      </c>
      <c r="FG88" s="119" t="str">
        <f t="shared" si="265"/>
        <v/>
      </c>
      <c r="FH88" s="119">
        <f t="shared" si="346"/>
        <v>0</v>
      </c>
      <c r="FI88" s="309" t="str">
        <f>IF(details!CE88="","",details!CE88)</f>
        <v/>
      </c>
      <c r="FJ88" s="309" t="str">
        <f>IF(details!CF88="","",details!CF88)</f>
        <v/>
      </c>
      <c r="FK88" s="309" t="str">
        <f>IF(details!CG88="","",details!CG88)</f>
        <v/>
      </c>
      <c r="FL88" s="309" t="str">
        <f>IF(details!CH88="","",details!CH88)</f>
        <v/>
      </c>
      <c r="FM88" s="309" t="str">
        <f>IF(details!CI88="","",details!CI88)</f>
        <v/>
      </c>
      <c r="FN88" s="313" t="str">
        <f t="shared" si="278"/>
        <v/>
      </c>
      <c r="FO88" s="313" t="str">
        <f t="shared" si="279"/>
        <v/>
      </c>
      <c r="FP88" s="313" t="str">
        <f t="shared" si="347"/>
        <v/>
      </c>
      <c r="FQ88" s="119" t="str">
        <f t="shared" si="266"/>
        <v/>
      </c>
      <c r="FR88" s="270">
        <f t="shared" si="348"/>
        <v>0</v>
      </c>
      <c r="FS88" s="277" t="str">
        <f t="shared" si="349"/>
        <v/>
      </c>
      <c r="FT88" s="306" t="str">
        <f t="shared" si="350"/>
        <v/>
      </c>
      <c r="FU88" s="306" t="str">
        <f t="shared" si="351"/>
        <v/>
      </c>
      <c r="FV88" s="306" t="str">
        <f t="shared" si="352"/>
        <v/>
      </c>
      <c r="FW88" s="306" t="str">
        <f t="shared" si="353"/>
        <v/>
      </c>
      <c r="FX88" s="306" t="str">
        <f t="shared" si="354"/>
        <v/>
      </c>
      <c r="FY88" s="306" t="str">
        <f t="shared" si="355"/>
        <v/>
      </c>
      <c r="FZ88" s="120" t="str">
        <f t="shared" si="356"/>
        <v/>
      </c>
      <c r="GA88" s="120" t="str">
        <f t="shared" si="357"/>
        <v/>
      </c>
      <c r="GB88" s="306" t="str">
        <f t="shared" si="280"/>
        <v/>
      </c>
      <c r="GC88" s="306" t="str">
        <f t="shared" si="358"/>
        <v/>
      </c>
      <c r="GD88" s="306" t="str">
        <f t="shared" si="359"/>
        <v/>
      </c>
      <c r="GE88" s="306" t="str">
        <f t="shared" si="360"/>
        <v/>
      </c>
      <c r="GF88" s="306" t="str">
        <f t="shared" si="361"/>
        <v/>
      </c>
      <c r="GG88" s="306" t="str">
        <f t="shared" si="362"/>
        <v/>
      </c>
      <c r="GH88" s="306" t="str">
        <f t="shared" si="363"/>
        <v/>
      </c>
      <c r="GI88" s="306" t="str">
        <f t="shared" si="364"/>
        <v/>
      </c>
      <c r="GJ88" s="306" t="str">
        <f t="shared" si="365"/>
        <v/>
      </c>
      <c r="GK88" s="306" t="str">
        <f t="shared" si="366"/>
        <v/>
      </c>
      <c r="GL88" s="306" t="str">
        <f t="shared" si="367"/>
        <v/>
      </c>
      <c r="GM88" s="306" t="str">
        <f t="shared" si="368"/>
        <v/>
      </c>
      <c r="GN88" s="306" t="str">
        <f t="shared" si="369"/>
        <v/>
      </c>
      <c r="GO88" s="306" t="str">
        <f t="shared" si="370"/>
        <v/>
      </c>
      <c r="GP88" s="306" t="str">
        <f t="shared" si="371"/>
        <v/>
      </c>
      <c r="GQ88" s="306" t="str">
        <f t="shared" si="372"/>
        <v/>
      </c>
      <c r="GR88" s="306" t="str">
        <f t="shared" si="373"/>
        <v/>
      </c>
      <c r="GS88" s="121" t="str">
        <f t="shared" si="374"/>
        <v/>
      </c>
      <c r="GT88" s="121" t="str">
        <f t="shared" si="375"/>
        <v/>
      </c>
      <c r="GU88" s="121" t="str">
        <f t="shared" si="376"/>
        <v/>
      </c>
      <c r="GV88" s="121" t="str">
        <f t="shared" si="377"/>
        <v/>
      </c>
      <c r="GW88" s="121" t="str">
        <f t="shared" si="378"/>
        <v/>
      </c>
      <c r="GX88" s="121" t="str">
        <f t="shared" si="379"/>
        <v/>
      </c>
      <c r="GY88" s="269">
        <f t="shared" si="380"/>
        <v>0</v>
      </c>
      <c r="GZ88" s="269">
        <f t="shared" si="381"/>
        <v>0</v>
      </c>
      <c r="HA88" s="269">
        <f t="shared" si="382"/>
        <v>32</v>
      </c>
      <c r="HB88" s="269">
        <f t="shared" si="383"/>
        <v>0</v>
      </c>
      <c r="HC88" s="310" t="str">
        <f t="shared" si="267"/>
        <v/>
      </c>
      <c r="HD88" s="278" t="str">
        <f t="shared" si="384"/>
        <v/>
      </c>
      <c r="HE88" s="278" t="str">
        <f t="shared" si="385"/>
        <v/>
      </c>
      <c r="HF88" s="279" t="str">
        <f t="shared" si="386"/>
        <v/>
      </c>
      <c r="HG88" s="297" t="str">
        <f t="shared" si="387"/>
        <v/>
      </c>
      <c r="HH88" s="298" t="str">
        <f t="shared" si="281"/>
        <v/>
      </c>
      <c r="HI88" s="114" t="str">
        <f t="shared" si="282"/>
        <v/>
      </c>
      <c r="HJ88" s="274" t="str">
        <f>details!EH88</f>
        <v/>
      </c>
      <c r="HK88" s="195" t="str">
        <f>details!EI88</f>
        <v/>
      </c>
      <c r="HL88" s="304" t="str">
        <f t="shared" si="388"/>
        <v/>
      </c>
      <c r="HM88" s="201" t="str">
        <f>IF(details!CJ88="","",details!CJ88)</f>
        <v/>
      </c>
    </row>
    <row r="89" spans="1:221" s="20" customFormat="1" ht="14.1" customHeight="1">
      <c r="A89" s="199">
        <f>IF(details!A89="","",details!A89)</f>
        <v>83</v>
      </c>
      <c r="B89" s="309" t="str">
        <f>IF(details!B89="","",details!B89)</f>
        <v/>
      </c>
      <c r="C89" s="309" t="str">
        <f>IF(details!C89="","",details!C89)</f>
        <v/>
      </c>
      <c r="D89" s="114" t="str">
        <f>IF(details!D89="","",details!D89)</f>
        <v/>
      </c>
      <c r="E89" s="114" t="str">
        <f>IF(details!E89="","",details!E89)</f>
        <v/>
      </c>
      <c r="F89" s="309" t="str">
        <f>IF(details!F89="","",details!F89)</f>
        <v/>
      </c>
      <c r="G89" s="509" t="str">
        <f>IF(details!G89="","",details!G89)</f>
        <v/>
      </c>
      <c r="H89" s="188" t="str">
        <f>IF(details!CK89="","",details!CK89)</f>
        <v/>
      </c>
      <c r="I89" s="115" t="str">
        <f>IF(details!I89="","",details!I89)</f>
        <v/>
      </c>
      <c r="J89" s="115" t="str">
        <f>IF(details!J89="","",details!J89)</f>
        <v/>
      </c>
      <c r="K89" s="115" t="str">
        <f>IF(details!K89="","",details!K89)</f>
        <v/>
      </c>
      <c r="L89" s="309" t="str">
        <f>IF(details!L89="","",details!L89)</f>
        <v/>
      </c>
      <c r="M89" s="309" t="str">
        <f>IF(details!M89="","",details!M89)</f>
        <v/>
      </c>
      <c r="N89" s="309" t="str">
        <f t="shared" si="283"/>
        <v/>
      </c>
      <c r="O89" s="309" t="str">
        <f>IF(details!N89="","",details!N89)</f>
        <v/>
      </c>
      <c r="P89" s="309" t="str">
        <f>IF(details!O89="","",details!O89)</f>
        <v/>
      </c>
      <c r="Q89" s="309" t="str">
        <f t="shared" si="284"/>
        <v/>
      </c>
      <c r="R89" s="309" t="str">
        <f>IF(details!P89="","",details!P89)</f>
        <v/>
      </c>
      <c r="S89" s="309" t="str">
        <f>IF(details!Q89="","",details!Q89)</f>
        <v/>
      </c>
      <c r="T89" s="309" t="str">
        <f t="shared" si="285"/>
        <v/>
      </c>
      <c r="U89" s="116" t="str">
        <f t="shared" si="286"/>
        <v/>
      </c>
      <c r="V89" s="309" t="str">
        <f>IF(details!R89="","",details!R89)</f>
        <v/>
      </c>
      <c r="W89" s="309" t="str">
        <f>IF(details!S89="","",details!S89)</f>
        <v/>
      </c>
      <c r="X89" s="116" t="str">
        <f t="shared" si="287"/>
        <v/>
      </c>
      <c r="Y89" s="117" t="str">
        <f t="shared" si="268"/>
        <v/>
      </c>
      <c r="Z89" s="309" t="str">
        <f>IF(details!T89="","",details!T89)</f>
        <v/>
      </c>
      <c r="AA89" s="309" t="str">
        <f>IF(details!U89="","",details!U89)</f>
        <v/>
      </c>
      <c r="AB89" s="312" t="str">
        <f t="shared" si="288"/>
        <v/>
      </c>
      <c r="AC89" s="114" t="str">
        <f t="shared" si="289"/>
        <v/>
      </c>
      <c r="AD89" s="118" t="str">
        <f t="shared" si="290"/>
        <v/>
      </c>
      <c r="AE89" s="313" t="str">
        <f t="shared" si="291"/>
        <v/>
      </c>
      <c r="AF89" s="119" t="str">
        <f t="shared" si="258"/>
        <v/>
      </c>
      <c r="AG89" s="119">
        <f t="shared" si="292"/>
        <v>0</v>
      </c>
      <c r="AH89" s="309" t="str">
        <f>IF(details!V89="","",details!V89)</f>
        <v/>
      </c>
      <c r="AI89" s="309" t="str">
        <f>IF(details!W89="","",details!W89)</f>
        <v/>
      </c>
      <c r="AJ89" s="309" t="str">
        <f t="shared" si="293"/>
        <v/>
      </c>
      <c r="AK89" s="309" t="str">
        <f>IF(details!X89="","",details!X89)</f>
        <v/>
      </c>
      <c r="AL89" s="309" t="str">
        <f>IF(details!Y89="","",details!Y89)</f>
        <v/>
      </c>
      <c r="AM89" s="309" t="str">
        <f t="shared" si="294"/>
        <v/>
      </c>
      <c r="AN89" s="309" t="str">
        <f>IF(details!Z89="","",details!Z89)</f>
        <v/>
      </c>
      <c r="AO89" s="309" t="str">
        <f>IF(details!AA89="","",details!AA89)</f>
        <v/>
      </c>
      <c r="AP89" s="309" t="str">
        <f t="shared" si="295"/>
        <v/>
      </c>
      <c r="AQ89" s="116" t="str">
        <f t="shared" si="296"/>
        <v/>
      </c>
      <c r="AR89" s="309" t="str">
        <f>IF(details!AB89="","",details!AB89)</f>
        <v/>
      </c>
      <c r="AS89" s="309" t="str">
        <f>IF(details!AC89="","",details!AC89)</f>
        <v/>
      </c>
      <c r="AT89" s="116" t="str">
        <f t="shared" si="297"/>
        <v/>
      </c>
      <c r="AU89" s="117" t="str">
        <f t="shared" si="269"/>
        <v/>
      </c>
      <c r="AV89" s="309" t="str">
        <f>IF(details!AD89="","",details!AD89)</f>
        <v/>
      </c>
      <c r="AW89" s="309" t="str">
        <f>IF(details!AE89="","",details!AE89)</f>
        <v/>
      </c>
      <c r="AX89" s="312" t="str">
        <f t="shared" si="298"/>
        <v/>
      </c>
      <c r="AY89" s="114" t="str">
        <f t="shared" si="299"/>
        <v/>
      </c>
      <c r="AZ89" s="118" t="str">
        <f t="shared" si="300"/>
        <v/>
      </c>
      <c r="BA89" s="313" t="str">
        <f t="shared" si="301"/>
        <v/>
      </c>
      <c r="BB89" s="119" t="str">
        <f t="shared" si="259"/>
        <v/>
      </c>
      <c r="BC89" s="119">
        <f t="shared" si="302"/>
        <v>0</v>
      </c>
      <c r="BD89" s="101" t="str">
        <f>IF(D89="","",details!AF89)</f>
        <v/>
      </c>
      <c r="BE89" s="309" t="str">
        <f>IF(details!AG89="","",details!AG89)</f>
        <v/>
      </c>
      <c r="BF89" s="309" t="str">
        <f>IF(details!AH89="","",details!AH89)</f>
        <v/>
      </c>
      <c r="BG89" s="309" t="str">
        <f t="shared" si="303"/>
        <v/>
      </c>
      <c r="BH89" s="309" t="str">
        <f>IF(details!AI89="","",details!AI89)</f>
        <v/>
      </c>
      <c r="BI89" s="309" t="str">
        <f>IF(details!AJ89="","",details!AJ89)</f>
        <v/>
      </c>
      <c r="BJ89" s="309" t="str">
        <f t="shared" si="304"/>
        <v/>
      </c>
      <c r="BK89" s="309" t="str">
        <f>IF(details!AK89="","",details!AK89)</f>
        <v/>
      </c>
      <c r="BL89" s="309" t="str">
        <f>IF(details!AL89="","",details!AL89)</f>
        <v/>
      </c>
      <c r="BM89" s="309" t="str">
        <f t="shared" si="305"/>
        <v/>
      </c>
      <c r="BN89" s="116" t="str">
        <f t="shared" si="306"/>
        <v/>
      </c>
      <c r="BO89" s="309" t="str">
        <f>IF(details!AM89="","",details!AM89)</f>
        <v/>
      </c>
      <c r="BP89" s="309" t="str">
        <f>IF(details!AN89="","",details!AN89)</f>
        <v/>
      </c>
      <c r="BQ89" s="116" t="str">
        <f t="shared" si="307"/>
        <v/>
      </c>
      <c r="BR89" s="117" t="str">
        <f t="shared" si="270"/>
        <v/>
      </c>
      <c r="BS89" s="309" t="str">
        <f>IF(details!AO89="","",details!AO89)</f>
        <v/>
      </c>
      <c r="BT89" s="309" t="str">
        <f>IF(details!AP89="","",details!AP89)</f>
        <v/>
      </c>
      <c r="BU89" s="312" t="str">
        <f t="shared" si="308"/>
        <v/>
      </c>
      <c r="BV89" s="114" t="str">
        <f t="shared" si="309"/>
        <v/>
      </c>
      <c r="BW89" s="118" t="str">
        <f t="shared" si="310"/>
        <v/>
      </c>
      <c r="BX89" s="313" t="str">
        <f t="shared" si="311"/>
        <v/>
      </c>
      <c r="BY89" s="119" t="str">
        <f t="shared" si="260"/>
        <v/>
      </c>
      <c r="BZ89" s="119">
        <f t="shared" si="312"/>
        <v>0</v>
      </c>
      <c r="CA89" s="309" t="str">
        <f>IF(details!AQ89="","",details!AQ89)</f>
        <v/>
      </c>
      <c r="CB89" s="309" t="str">
        <f>IF(details!AR89="","",details!AR89)</f>
        <v/>
      </c>
      <c r="CC89" s="309" t="str">
        <f t="shared" si="313"/>
        <v/>
      </c>
      <c r="CD89" s="309" t="str">
        <f>IF(details!AS89="","",details!AS89)</f>
        <v/>
      </c>
      <c r="CE89" s="309" t="str">
        <f>IF(details!AT89="","",details!AT89)</f>
        <v/>
      </c>
      <c r="CF89" s="309" t="str">
        <f t="shared" si="314"/>
        <v/>
      </c>
      <c r="CG89" s="309" t="str">
        <f>IF(details!AU89="","",details!AU89)</f>
        <v/>
      </c>
      <c r="CH89" s="309" t="str">
        <f>IF(details!AV89="","",details!AV89)</f>
        <v/>
      </c>
      <c r="CI89" s="309" t="str">
        <f t="shared" si="315"/>
        <v/>
      </c>
      <c r="CJ89" s="116" t="str">
        <f t="shared" si="316"/>
        <v/>
      </c>
      <c r="CK89" s="309" t="str">
        <f>IF(details!AW89="","",details!AW89)</f>
        <v/>
      </c>
      <c r="CL89" s="309" t="str">
        <f>IF(details!AX89="","",details!AX89)</f>
        <v/>
      </c>
      <c r="CM89" s="116" t="str">
        <f t="shared" si="317"/>
        <v/>
      </c>
      <c r="CN89" s="117" t="str">
        <f t="shared" si="271"/>
        <v/>
      </c>
      <c r="CO89" s="309" t="str">
        <f>IF(details!AY89="","",details!AY89)</f>
        <v/>
      </c>
      <c r="CP89" s="309" t="str">
        <f>IF(details!AZ89="","",details!AZ89)</f>
        <v/>
      </c>
      <c r="CQ89" s="312" t="str">
        <f t="shared" si="318"/>
        <v/>
      </c>
      <c r="CR89" s="114" t="str">
        <f t="shared" si="319"/>
        <v/>
      </c>
      <c r="CS89" s="118" t="str">
        <f t="shared" si="320"/>
        <v/>
      </c>
      <c r="CT89" s="313" t="str">
        <f t="shared" si="321"/>
        <v/>
      </c>
      <c r="CU89" s="119" t="str">
        <f t="shared" si="261"/>
        <v/>
      </c>
      <c r="CV89" s="119">
        <f t="shared" si="322"/>
        <v>0</v>
      </c>
      <c r="CW89" s="309" t="str">
        <f>IF(details!BA89="","",details!BA89)</f>
        <v/>
      </c>
      <c r="CX89" s="309" t="str">
        <f>IF(details!BB89="","",details!BB89)</f>
        <v/>
      </c>
      <c r="CY89" s="309" t="str">
        <f t="shared" si="323"/>
        <v/>
      </c>
      <c r="CZ89" s="309" t="str">
        <f>IF(details!BC89="","",details!BC89)</f>
        <v/>
      </c>
      <c r="DA89" s="309" t="str">
        <f>IF(details!BD89="","",details!BD89)</f>
        <v/>
      </c>
      <c r="DB89" s="309" t="str">
        <f t="shared" si="324"/>
        <v/>
      </c>
      <c r="DC89" s="309" t="str">
        <f>IF(details!BE89="","",details!BE89)</f>
        <v/>
      </c>
      <c r="DD89" s="309" t="str">
        <f>IF(details!BF89="","",details!BF89)</f>
        <v/>
      </c>
      <c r="DE89" s="309" t="str">
        <f t="shared" si="325"/>
        <v/>
      </c>
      <c r="DF89" s="116" t="str">
        <f t="shared" si="326"/>
        <v/>
      </c>
      <c r="DG89" s="309" t="str">
        <f>IF(details!BG89="","",details!BG89)</f>
        <v/>
      </c>
      <c r="DH89" s="309" t="str">
        <f>IF(details!BH89="","",details!BH89)</f>
        <v/>
      </c>
      <c r="DI89" s="116" t="str">
        <f t="shared" si="327"/>
        <v/>
      </c>
      <c r="DJ89" s="117" t="str">
        <f t="shared" si="272"/>
        <v/>
      </c>
      <c r="DK89" s="309" t="str">
        <f>IF(details!BI89="","",details!BI89)</f>
        <v/>
      </c>
      <c r="DL89" s="309" t="str">
        <f>IF(details!BJ89="","",details!BJ89)</f>
        <v/>
      </c>
      <c r="DM89" s="312" t="str">
        <f t="shared" si="328"/>
        <v/>
      </c>
      <c r="DN89" s="114" t="str">
        <f t="shared" si="329"/>
        <v/>
      </c>
      <c r="DO89" s="118" t="str">
        <f t="shared" si="330"/>
        <v/>
      </c>
      <c r="DP89" s="313" t="str">
        <f t="shared" si="331"/>
        <v/>
      </c>
      <c r="DQ89" s="119" t="str">
        <f t="shared" si="262"/>
        <v/>
      </c>
      <c r="DR89" s="119">
        <f t="shared" si="332"/>
        <v>0</v>
      </c>
      <c r="DS89" s="309" t="str">
        <f>IF(details!BK89="","",details!BK89)</f>
        <v/>
      </c>
      <c r="DT89" s="309" t="str">
        <f>IF(details!BL89="","",details!BL89)</f>
        <v/>
      </c>
      <c r="DU89" s="309" t="str">
        <f t="shared" si="333"/>
        <v/>
      </c>
      <c r="DV89" s="309" t="str">
        <f>IF(details!BM89="","",details!BM89)</f>
        <v/>
      </c>
      <c r="DW89" s="309" t="str">
        <f>IF(details!BN89="","",details!BN89)</f>
        <v/>
      </c>
      <c r="DX89" s="309" t="str">
        <f t="shared" si="334"/>
        <v/>
      </c>
      <c r="DY89" s="309" t="str">
        <f>IF(details!BO89="","",details!BO89)</f>
        <v/>
      </c>
      <c r="DZ89" s="309" t="str">
        <f>IF(details!BP89="","",details!BP89)</f>
        <v/>
      </c>
      <c r="EA89" s="309" t="str">
        <f t="shared" si="335"/>
        <v/>
      </c>
      <c r="EB89" s="116" t="str">
        <f t="shared" si="336"/>
        <v/>
      </c>
      <c r="EC89" s="309" t="str">
        <f>IF(details!BQ89="","",details!BQ89)</f>
        <v/>
      </c>
      <c r="ED89" s="309" t="str">
        <f>IF(details!BR89="","",details!BR89)</f>
        <v/>
      </c>
      <c r="EE89" s="116" t="str">
        <f t="shared" si="337"/>
        <v/>
      </c>
      <c r="EF89" s="117" t="str">
        <f t="shared" si="273"/>
        <v/>
      </c>
      <c r="EG89" s="309" t="str">
        <f>IF(details!BS89="","",details!BS89)</f>
        <v/>
      </c>
      <c r="EH89" s="309" t="str">
        <f>IF(details!BT89="","",details!BT89)</f>
        <v/>
      </c>
      <c r="EI89" s="312" t="str">
        <f t="shared" si="338"/>
        <v/>
      </c>
      <c r="EJ89" s="114" t="str">
        <f t="shared" si="339"/>
        <v/>
      </c>
      <c r="EK89" s="118" t="str">
        <f t="shared" si="340"/>
        <v/>
      </c>
      <c r="EL89" s="313" t="str">
        <f t="shared" si="341"/>
        <v/>
      </c>
      <c r="EM89" s="119" t="str">
        <f t="shared" si="263"/>
        <v/>
      </c>
      <c r="EN89" s="119">
        <f t="shared" si="342"/>
        <v>0</v>
      </c>
      <c r="EO89" s="309" t="str">
        <f>IF(details!BU89="","",details!BU89)</f>
        <v/>
      </c>
      <c r="EP89" s="309" t="str">
        <f>IF(details!BV89="","",details!BV89)</f>
        <v/>
      </c>
      <c r="EQ89" s="309" t="str">
        <f>IF(details!BW89="","",details!BW89)</f>
        <v/>
      </c>
      <c r="ER89" s="309" t="str">
        <f>IF(details!BX89="","",details!BX89)</f>
        <v/>
      </c>
      <c r="ES89" s="309" t="str">
        <f>IF(details!BY89="","",details!BY89)</f>
        <v/>
      </c>
      <c r="ET89" s="313" t="str">
        <f t="shared" si="274"/>
        <v/>
      </c>
      <c r="EU89" s="313" t="str">
        <f t="shared" si="275"/>
        <v/>
      </c>
      <c r="EV89" s="313" t="str">
        <f t="shared" si="343"/>
        <v/>
      </c>
      <c r="EW89" s="119" t="str">
        <f t="shared" si="264"/>
        <v/>
      </c>
      <c r="EX89" s="119">
        <f t="shared" si="344"/>
        <v>0</v>
      </c>
      <c r="EY89" s="309" t="str">
        <f>IF(details!BZ89="","",details!BZ89)</f>
        <v/>
      </c>
      <c r="EZ89" s="309" t="str">
        <f>IF(details!CA89="","",details!CA89)</f>
        <v/>
      </c>
      <c r="FA89" s="309" t="str">
        <f>IF(details!CB89="","",details!CB89)</f>
        <v/>
      </c>
      <c r="FB89" s="309" t="str">
        <f>IF(details!CC89="","",details!CC89)</f>
        <v/>
      </c>
      <c r="FC89" s="309" t="str">
        <f>IF(details!CD89="","",details!CD89)</f>
        <v/>
      </c>
      <c r="FD89" s="313" t="str">
        <f t="shared" si="276"/>
        <v/>
      </c>
      <c r="FE89" s="313" t="str">
        <f t="shared" si="277"/>
        <v/>
      </c>
      <c r="FF89" s="313" t="str">
        <f t="shared" si="345"/>
        <v/>
      </c>
      <c r="FG89" s="119" t="str">
        <f t="shared" si="265"/>
        <v/>
      </c>
      <c r="FH89" s="119">
        <f t="shared" si="346"/>
        <v>0</v>
      </c>
      <c r="FI89" s="309" t="str">
        <f>IF(details!CE89="","",details!CE89)</f>
        <v/>
      </c>
      <c r="FJ89" s="309" t="str">
        <f>IF(details!CF89="","",details!CF89)</f>
        <v/>
      </c>
      <c r="FK89" s="309" t="str">
        <f>IF(details!CG89="","",details!CG89)</f>
        <v/>
      </c>
      <c r="FL89" s="309" t="str">
        <f>IF(details!CH89="","",details!CH89)</f>
        <v/>
      </c>
      <c r="FM89" s="309" t="str">
        <f>IF(details!CI89="","",details!CI89)</f>
        <v/>
      </c>
      <c r="FN89" s="313" t="str">
        <f t="shared" si="278"/>
        <v/>
      </c>
      <c r="FO89" s="313" t="str">
        <f t="shared" si="279"/>
        <v/>
      </c>
      <c r="FP89" s="313" t="str">
        <f t="shared" si="347"/>
        <v/>
      </c>
      <c r="FQ89" s="119" t="str">
        <f t="shared" si="266"/>
        <v/>
      </c>
      <c r="FR89" s="270">
        <f t="shared" si="348"/>
        <v>0</v>
      </c>
      <c r="FS89" s="277" t="str">
        <f t="shared" si="349"/>
        <v/>
      </c>
      <c r="FT89" s="306" t="str">
        <f t="shared" si="350"/>
        <v/>
      </c>
      <c r="FU89" s="306" t="str">
        <f t="shared" si="351"/>
        <v/>
      </c>
      <c r="FV89" s="306" t="str">
        <f t="shared" si="352"/>
        <v/>
      </c>
      <c r="FW89" s="306" t="str">
        <f t="shared" si="353"/>
        <v/>
      </c>
      <c r="FX89" s="306" t="str">
        <f t="shared" si="354"/>
        <v/>
      </c>
      <c r="FY89" s="306" t="str">
        <f t="shared" si="355"/>
        <v/>
      </c>
      <c r="FZ89" s="120" t="str">
        <f t="shared" si="356"/>
        <v/>
      </c>
      <c r="GA89" s="120" t="str">
        <f t="shared" si="357"/>
        <v/>
      </c>
      <c r="GB89" s="306" t="str">
        <f t="shared" si="280"/>
        <v/>
      </c>
      <c r="GC89" s="306" t="str">
        <f t="shared" si="358"/>
        <v/>
      </c>
      <c r="GD89" s="306" t="str">
        <f t="shared" si="359"/>
        <v/>
      </c>
      <c r="GE89" s="306" t="str">
        <f t="shared" si="360"/>
        <v/>
      </c>
      <c r="GF89" s="306" t="str">
        <f t="shared" si="361"/>
        <v/>
      </c>
      <c r="GG89" s="306" t="str">
        <f t="shared" si="362"/>
        <v/>
      </c>
      <c r="GH89" s="306" t="str">
        <f t="shared" si="363"/>
        <v/>
      </c>
      <c r="GI89" s="306" t="str">
        <f t="shared" si="364"/>
        <v/>
      </c>
      <c r="GJ89" s="306" t="str">
        <f t="shared" si="365"/>
        <v/>
      </c>
      <c r="GK89" s="306" t="str">
        <f t="shared" si="366"/>
        <v/>
      </c>
      <c r="GL89" s="306" t="str">
        <f t="shared" si="367"/>
        <v/>
      </c>
      <c r="GM89" s="306" t="str">
        <f t="shared" si="368"/>
        <v/>
      </c>
      <c r="GN89" s="306" t="str">
        <f t="shared" si="369"/>
        <v/>
      </c>
      <c r="GO89" s="306" t="str">
        <f t="shared" si="370"/>
        <v/>
      </c>
      <c r="GP89" s="306" t="str">
        <f t="shared" si="371"/>
        <v/>
      </c>
      <c r="GQ89" s="306" t="str">
        <f t="shared" si="372"/>
        <v/>
      </c>
      <c r="GR89" s="306" t="str">
        <f t="shared" si="373"/>
        <v/>
      </c>
      <c r="GS89" s="121" t="str">
        <f t="shared" si="374"/>
        <v/>
      </c>
      <c r="GT89" s="121" t="str">
        <f t="shared" si="375"/>
        <v/>
      </c>
      <c r="GU89" s="121" t="str">
        <f t="shared" si="376"/>
        <v/>
      </c>
      <c r="GV89" s="121" t="str">
        <f t="shared" si="377"/>
        <v/>
      </c>
      <c r="GW89" s="121" t="str">
        <f t="shared" si="378"/>
        <v/>
      </c>
      <c r="GX89" s="121" t="str">
        <f t="shared" si="379"/>
        <v/>
      </c>
      <c r="GY89" s="269">
        <f t="shared" si="380"/>
        <v>0</v>
      </c>
      <c r="GZ89" s="269">
        <f t="shared" si="381"/>
        <v>0</v>
      </c>
      <c r="HA89" s="269">
        <f t="shared" si="382"/>
        <v>32</v>
      </c>
      <c r="HB89" s="269">
        <f t="shared" si="383"/>
        <v>0</v>
      </c>
      <c r="HC89" s="310" t="str">
        <f t="shared" si="267"/>
        <v/>
      </c>
      <c r="HD89" s="278" t="str">
        <f t="shared" si="384"/>
        <v/>
      </c>
      <c r="HE89" s="278" t="str">
        <f t="shared" si="385"/>
        <v/>
      </c>
      <c r="HF89" s="279" t="str">
        <f t="shared" si="386"/>
        <v/>
      </c>
      <c r="HG89" s="297" t="str">
        <f t="shared" si="387"/>
        <v/>
      </c>
      <c r="HH89" s="298" t="str">
        <f t="shared" si="281"/>
        <v/>
      </c>
      <c r="HI89" s="114" t="str">
        <f t="shared" si="282"/>
        <v/>
      </c>
      <c r="HJ89" s="274" t="str">
        <f>details!EH89</f>
        <v/>
      </c>
      <c r="HK89" s="195" t="str">
        <f>details!EI89</f>
        <v/>
      </c>
      <c r="HL89" s="304" t="str">
        <f t="shared" si="388"/>
        <v/>
      </c>
      <c r="HM89" s="201" t="str">
        <f>IF(details!CJ89="","",details!CJ89)</f>
        <v/>
      </c>
    </row>
    <row r="90" spans="1:221" s="20" customFormat="1" ht="14.1" customHeight="1">
      <c r="A90" s="199">
        <f>IF(details!A90="","",details!A90)</f>
        <v>84</v>
      </c>
      <c r="B90" s="309" t="str">
        <f>IF(details!B90="","",details!B90)</f>
        <v/>
      </c>
      <c r="C90" s="309" t="str">
        <f>IF(details!C90="","",details!C90)</f>
        <v/>
      </c>
      <c r="D90" s="114" t="str">
        <f>IF(details!D90="","",details!D90)</f>
        <v/>
      </c>
      <c r="E90" s="114" t="str">
        <f>IF(details!E90="","",details!E90)</f>
        <v/>
      </c>
      <c r="F90" s="309" t="str">
        <f>IF(details!F90="","",details!F90)</f>
        <v/>
      </c>
      <c r="G90" s="509" t="str">
        <f>IF(details!G90="","",details!G90)</f>
        <v/>
      </c>
      <c r="H90" s="188" t="str">
        <f>IF(details!CK90="","",details!CK90)</f>
        <v/>
      </c>
      <c r="I90" s="115" t="str">
        <f>IF(details!I90="","",details!I90)</f>
        <v/>
      </c>
      <c r="J90" s="115" t="str">
        <f>IF(details!J90="","",details!J90)</f>
        <v/>
      </c>
      <c r="K90" s="115" t="str">
        <f>IF(details!K90="","",details!K90)</f>
        <v/>
      </c>
      <c r="L90" s="309" t="str">
        <f>IF(details!L90="","",details!L90)</f>
        <v/>
      </c>
      <c r="M90" s="309" t="str">
        <f>IF(details!M90="","",details!M90)</f>
        <v/>
      </c>
      <c r="N90" s="309" t="str">
        <f t="shared" si="283"/>
        <v/>
      </c>
      <c r="O90" s="309" t="str">
        <f>IF(details!N90="","",details!N90)</f>
        <v/>
      </c>
      <c r="P90" s="309" t="str">
        <f>IF(details!O90="","",details!O90)</f>
        <v/>
      </c>
      <c r="Q90" s="309" t="str">
        <f t="shared" si="284"/>
        <v/>
      </c>
      <c r="R90" s="309" t="str">
        <f>IF(details!P90="","",details!P90)</f>
        <v/>
      </c>
      <c r="S90" s="309" t="str">
        <f>IF(details!Q90="","",details!Q90)</f>
        <v/>
      </c>
      <c r="T90" s="309" t="str">
        <f t="shared" si="285"/>
        <v/>
      </c>
      <c r="U90" s="116" t="str">
        <f t="shared" si="286"/>
        <v/>
      </c>
      <c r="V90" s="309" t="str">
        <f>IF(details!R90="","",details!R90)</f>
        <v/>
      </c>
      <c r="W90" s="309" t="str">
        <f>IF(details!S90="","",details!S90)</f>
        <v/>
      </c>
      <c r="X90" s="116" t="str">
        <f t="shared" si="287"/>
        <v/>
      </c>
      <c r="Y90" s="117" t="str">
        <f t="shared" si="268"/>
        <v/>
      </c>
      <c r="Z90" s="309" t="str">
        <f>IF(details!T90="","",details!T90)</f>
        <v/>
      </c>
      <c r="AA90" s="309" t="str">
        <f>IF(details!U90="","",details!U90)</f>
        <v/>
      </c>
      <c r="AB90" s="312" t="str">
        <f t="shared" si="288"/>
        <v/>
      </c>
      <c r="AC90" s="114" t="str">
        <f t="shared" si="289"/>
        <v/>
      </c>
      <c r="AD90" s="118" t="str">
        <f t="shared" si="290"/>
        <v/>
      </c>
      <c r="AE90" s="313" t="str">
        <f t="shared" si="291"/>
        <v/>
      </c>
      <c r="AF90" s="119" t="str">
        <f t="shared" si="258"/>
        <v/>
      </c>
      <c r="AG90" s="119">
        <f t="shared" si="292"/>
        <v>0</v>
      </c>
      <c r="AH90" s="309" t="str">
        <f>IF(details!V90="","",details!V90)</f>
        <v/>
      </c>
      <c r="AI90" s="309" t="str">
        <f>IF(details!W90="","",details!W90)</f>
        <v/>
      </c>
      <c r="AJ90" s="309" t="str">
        <f t="shared" si="293"/>
        <v/>
      </c>
      <c r="AK90" s="309" t="str">
        <f>IF(details!X90="","",details!X90)</f>
        <v/>
      </c>
      <c r="AL90" s="309" t="str">
        <f>IF(details!Y90="","",details!Y90)</f>
        <v/>
      </c>
      <c r="AM90" s="309" t="str">
        <f t="shared" si="294"/>
        <v/>
      </c>
      <c r="AN90" s="309" t="str">
        <f>IF(details!Z90="","",details!Z90)</f>
        <v/>
      </c>
      <c r="AO90" s="309" t="str">
        <f>IF(details!AA90="","",details!AA90)</f>
        <v/>
      </c>
      <c r="AP90" s="309" t="str">
        <f t="shared" si="295"/>
        <v/>
      </c>
      <c r="AQ90" s="116" t="str">
        <f t="shared" si="296"/>
        <v/>
      </c>
      <c r="AR90" s="309" t="str">
        <f>IF(details!AB90="","",details!AB90)</f>
        <v/>
      </c>
      <c r="AS90" s="309" t="str">
        <f>IF(details!AC90="","",details!AC90)</f>
        <v/>
      </c>
      <c r="AT90" s="116" t="str">
        <f t="shared" si="297"/>
        <v/>
      </c>
      <c r="AU90" s="117" t="str">
        <f t="shared" si="269"/>
        <v/>
      </c>
      <c r="AV90" s="309" t="str">
        <f>IF(details!AD90="","",details!AD90)</f>
        <v/>
      </c>
      <c r="AW90" s="309" t="str">
        <f>IF(details!AE90="","",details!AE90)</f>
        <v/>
      </c>
      <c r="AX90" s="312" t="str">
        <f t="shared" si="298"/>
        <v/>
      </c>
      <c r="AY90" s="114" t="str">
        <f t="shared" si="299"/>
        <v/>
      </c>
      <c r="AZ90" s="118" t="str">
        <f t="shared" si="300"/>
        <v/>
      </c>
      <c r="BA90" s="313" t="str">
        <f t="shared" si="301"/>
        <v/>
      </c>
      <c r="BB90" s="119" t="str">
        <f t="shared" si="259"/>
        <v/>
      </c>
      <c r="BC90" s="119">
        <f t="shared" si="302"/>
        <v>0</v>
      </c>
      <c r="BD90" s="101" t="str">
        <f>IF(D90="","",details!AF90)</f>
        <v/>
      </c>
      <c r="BE90" s="309" t="str">
        <f>IF(details!AG90="","",details!AG90)</f>
        <v/>
      </c>
      <c r="BF90" s="309" t="str">
        <f>IF(details!AH90="","",details!AH90)</f>
        <v/>
      </c>
      <c r="BG90" s="309" t="str">
        <f t="shared" si="303"/>
        <v/>
      </c>
      <c r="BH90" s="309" t="str">
        <f>IF(details!AI90="","",details!AI90)</f>
        <v/>
      </c>
      <c r="BI90" s="309" t="str">
        <f>IF(details!AJ90="","",details!AJ90)</f>
        <v/>
      </c>
      <c r="BJ90" s="309" t="str">
        <f t="shared" si="304"/>
        <v/>
      </c>
      <c r="BK90" s="309" t="str">
        <f>IF(details!AK90="","",details!AK90)</f>
        <v/>
      </c>
      <c r="BL90" s="309" t="str">
        <f>IF(details!AL90="","",details!AL90)</f>
        <v/>
      </c>
      <c r="BM90" s="309" t="str">
        <f t="shared" si="305"/>
        <v/>
      </c>
      <c r="BN90" s="116" t="str">
        <f t="shared" si="306"/>
        <v/>
      </c>
      <c r="BO90" s="309" t="str">
        <f>IF(details!AM90="","",details!AM90)</f>
        <v/>
      </c>
      <c r="BP90" s="309" t="str">
        <f>IF(details!AN90="","",details!AN90)</f>
        <v/>
      </c>
      <c r="BQ90" s="116" t="str">
        <f t="shared" si="307"/>
        <v/>
      </c>
      <c r="BR90" s="117" t="str">
        <f t="shared" si="270"/>
        <v/>
      </c>
      <c r="BS90" s="309" t="str">
        <f>IF(details!AO90="","",details!AO90)</f>
        <v/>
      </c>
      <c r="BT90" s="309" t="str">
        <f>IF(details!AP90="","",details!AP90)</f>
        <v/>
      </c>
      <c r="BU90" s="312" t="str">
        <f t="shared" si="308"/>
        <v/>
      </c>
      <c r="BV90" s="114" t="str">
        <f t="shared" si="309"/>
        <v/>
      </c>
      <c r="BW90" s="118" t="str">
        <f t="shared" si="310"/>
        <v/>
      </c>
      <c r="BX90" s="313" t="str">
        <f t="shared" si="311"/>
        <v/>
      </c>
      <c r="BY90" s="119" t="str">
        <f t="shared" si="260"/>
        <v/>
      </c>
      <c r="BZ90" s="119">
        <f t="shared" si="312"/>
        <v>0</v>
      </c>
      <c r="CA90" s="309" t="str">
        <f>IF(details!AQ90="","",details!AQ90)</f>
        <v/>
      </c>
      <c r="CB90" s="309" t="str">
        <f>IF(details!AR90="","",details!AR90)</f>
        <v/>
      </c>
      <c r="CC90" s="309" t="str">
        <f t="shared" si="313"/>
        <v/>
      </c>
      <c r="CD90" s="309" t="str">
        <f>IF(details!AS90="","",details!AS90)</f>
        <v/>
      </c>
      <c r="CE90" s="309" t="str">
        <f>IF(details!AT90="","",details!AT90)</f>
        <v/>
      </c>
      <c r="CF90" s="309" t="str">
        <f t="shared" si="314"/>
        <v/>
      </c>
      <c r="CG90" s="309" t="str">
        <f>IF(details!AU90="","",details!AU90)</f>
        <v/>
      </c>
      <c r="CH90" s="309" t="str">
        <f>IF(details!AV90="","",details!AV90)</f>
        <v/>
      </c>
      <c r="CI90" s="309" t="str">
        <f t="shared" si="315"/>
        <v/>
      </c>
      <c r="CJ90" s="116" t="str">
        <f t="shared" si="316"/>
        <v/>
      </c>
      <c r="CK90" s="309" t="str">
        <f>IF(details!AW90="","",details!AW90)</f>
        <v/>
      </c>
      <c r="CL90" s="309" t="str">
        <f>IF(details!AX90="","",details!AX90)</f>
        <v/>
      </c>
      <c r="CM90" s="116" t="str">
        <f t="shared" si="317"/>
        <v/>
      </c>
      <c r="CN90" s="117" t="str">
        <f t="shared" si="271"/>
        <v/>
      </c>
      <c r="CO90" s="309" t="str">
        <f>IF(details!AY90="","",details!AY90)</f>
        <v/>
      </c>
      <c r="CP90" s="309" t="str">
        <f>IF(details!AZ90="","",details!AZ90)</f>
        <v/>
      </c>
      <c r="CQ90" s="312" t="str">
        <f t="shared" si="318"/>
        <v/>
      </c>
      <c r="CR90" s="114" t="str">
        <f t="shared" si="319"/>
        <v/>
      </c>
      <c r="CS90" s="118" t="str">
        <f t="shared" si="320"/>
        <v/>
      </c>
      <c r="CT90" s="313" t="str">
        <f t="shared" si="321"/>
        <v/>
      </c>
      <c r="CU90" s="119" t="str">
        <f t="shared" si="261"/>
        <v/>
      </c>
      <c r="CV90" s="119">
        <f t="shared" si="322"/>
        <v>0</v>
      </c>
      <c r="CW90" s="309" t="str">
        <f>IF(details!BA90="","",details!BA90)</f>
        <v/>
      </c>
      <c r="CX90" s="309" t="str">
        <f>IF(details!BB90="","",details!BB90)</f>
        <v/>
      </c>
      <c r="CY90" s="309" t="str">
        <f t="shared" si="323"/>
        <v/>
      </c>
      <c r="CZ90" s="309" t="str">
        <f>IF(details!BC90="","",details!BC90)</f>
        <v/>
      </c>
      <c r="DA90" s="309" t="str">
        <f>IF(details!BD90="","",details!BD90)</f>
        <v/>
      </c>
      <c r="DB90" s="309" t="str">
        <f t="shared" si="324"/>
        <v/>
      </c>
      <c r="DC90" s="309" t="str">
        <f>IF(details!BE90="","",details!BE90)</f>
        <v/>
      </c>
      <c r="DD90" s="309" t="str">
        <f>IF(details!BF90="","",details!BF90)</f>
        <v/>
      </c>
      <c r="DE90" s="309" t="str">
        <f t="shared" si="325"/>
        <v/>
      </c>
      <c r="DF90" s="116" t="str">
        <f t="shared" si="326"/>
        <v/>
      </c>
      <c r="DG90" s="309" t="str">
        <f>IF(details!BG90="","",details!BG90)</f>
        <v/>
      </c>
      <c r="DH90" s="309" t="str">
        <f>IF(details!BH90="","",details!BH90)</f>
        <v/>
      </c>
      <c r="DI90" s="116" t="str">
        <f t="shared" si="327"/>
        <v/>
      </c>
      <c r="DJ90" s="117" t="str">
        <f t="shared" si="272"/>
        <v/>
      </c>
      <c r="DK90" s="309" t="str">
        <f>IF(details!BI90="","",details!BI90)</f>
        <v/>
      </c>
      <c r="DL90" s="309" t="str">
        <f>IF(details!BJ90="","",details!BJ90)</f>
        <v/>
      </c>
      <c r="DM90" s="312" t="str">
        <f t="shared" si="328"/>
        <v/>
      </c>
      <c r="DN90" s="114" t="str">
        <f t="shared" si="329"/>
        <v/>
      </c>
      <c r="DO90" s="118" t="str">
        <f t="shared" si="330"/>
        <v/>
      </c>
      <c r="DP90" s="313" t="str">
        <f t="shared" si="331"/>
        <v/>
      </c>
      <c r="DQ90" s="119" t="str">
        <f t="shared" si="262"/>
        <v/>
      </c>
      <c r="DR90" s="119">
        <f t="shared" si="332"/>
        <v>0</v>
      </c>
      <c r="DS90" s="309" t="str">
        <f>IF(details!BK90="","",details!BK90)</f>
        <v/>
      </c>
      <c r="DT90" s="309" t="str">
        <f>IF(details!BL90="","",details!BL90)</f>
        <v/>
      </c>
      <c r="DU90" s="309" t="str">
        <f t="shared" si="333"/>
        <v/>
      </c>
      <c r="DV90" s="309" t="str">
        <f>IF(details!BM90="","",details!BM90)</f>
        <v/>
      </c>
      <c r="DW90" s="309" t="str">
        <f>IF(details!BN90="","",details!BN90)</f>
        <v/>
      </c>
      <c r="DX90" s="309" t="str">
        <f t="shared" si="334"/>
        <v/>
      </c>
      <c r="DY90" s="309" t="str">
        <f>IF(details!BO90="","",details!BO90)</f>
        <v/>
      </c>
      <c r="DZ90" s="309" t="str">
        <f>IF(details!BP90="","",details!BP90)</f>
        <v/>
      </c>
      <c r="EA90" s="309" t="str">
        <f t="shared" si="335"/>
        <v/>
      </c>
      <c r="EB90" s="116" t="str">
        <f t="shared" si="336"/>
        <v/>
      </c>
      <c r="EC90" s="309" t="str">
        <f>IF(details!BQ90="","",details!BQ90)</f>
        <v/>
      </c>
      <c r="ED90" s="309" t="str">
        <f>IF(details!BR90="","",details!BR90)</f>
        <v/>
      </c>
      <c r="EE90" s="116" t="str">
        <f t="shared" si="337"/>
        <v/>
      </c>
      <c r="EF90" s="117" t="str">
        <f t="shared" si="273"/>
        <v/>
      </c>
      <c r="EG90" s="309" t="str">
        <f>IF(details!BS90="","",details!BS90)</f>
        <v/>
      </c>
      <c r="EH90" s="309" t="str">
        <f>IF(details!BT90="","",details!BT90)</f>
        <v/>
      </c>
      <c r="EI90" s="312" t="str">
        <f t="shared" si="338"/>
        <v/>
      </c>
      <c r="EJ90" s="114" t="str">
        <f t="shared" si="339"/>
        <v/>
      </c>
      <c r="EK90" s="118" t="str">
        <f t="shared" si="340"/>
        <v/>
      </c>
      <c r="EL90" s="313" t="str">
        <f t="shared" si="341"/>
        <v/>
      </c>
      <c r="EM90" s="119" t="str">
        <f t="shared" si="263"/>
        <v/>
      </c>
      <c r="EN90" s="119">
        <f t="shared" si="342"/>
        <v>0</v>
      </c>
      <c r="EO90" s="309" t="str">
        <f>IF(details!BU90="","",details!BU90)</f>
        <v/>
      </c>
      <c r="EP90" s="309" t="str">
        <f>IF(details!BV90="","",details!BV90)</f>
        <v/>
      </c>
      <c r="EQ90" s="309" t="str">
        <f>IF(details!BW90="","",details!BW90)</f>
        <v/>
      </c>
      <c r="ER90" s="309" t="str">
        <f>IF(details!BX90="","",details!BX90)</f>
        <v/>
      </c>
      <c r="ES90" s="309" t="str">
        <f>IF(details!BY90="","",details!BY90)</f>
        <v/>
      </c>
      <c r="ET90" s="313" t="str">
        <f t="shared" si="274"/>
        <v/>
      </c>
      <c r="EU90" s="313" t="str">
        <f t="shared" si="275"/>
        <v/>
      </c>
      <c r="EV90" s="313" t="str">
        <f t="shared" si="343"/>
        <v/>
      </c>
      <c r="EW90" s="119" t="str">
        <f t="shared" si="264"/>
        <v/>
      </c>
      <c r="EX90" s="119">
        <f t="shared" si="344"/>
        <v>0</v>
      </c>
      <c r="EY90" s="309" t="str">
        <f>IF(details!BZ90="","",details!BZ90)</f>
        <v/>
      </c>
      <c r="EZ90" s="309" t="str">
        <f>IF(details!CA90="","",details!CA90)</f>
        <v/>
      </c>
      <c r="FA90" s="309" t="str">
        <f>IF(details!CB90="","",details!CB90)</f>
        <v/>
      </c>
      <c r="FB90" s="309" t="str">
        <f>IF(details!CC90="","",details!CC90)</f>
        <v/>
      </c>
      <c r="FC90" s="309" t="str">
        <f>IF(details!CD90="","",details!CD90)</f>
        <v/>
      </c>
      <c r="FD90" s="313" t="str">
        <f t="shared" si="276"/>
        <v/>
      </c>
      <c r="FE90" s="313" t="str">
        <f t="shared" si="277"/>
        <v/>
      </c>
      <c r="FF90" s="313" t="str">
        <f t="shared" si="345"/>
        <v/>
      </c>
      <c r="FG90" s="119" t="str">
        <f t="shared" si="265"/>
        <v/>
      </c>
      <c r="FH90" s="119">
        <f t="shared" si="346"/>
        <v>0</v>
      </c>
      <c r="FI90" s="309" t="str">
        <f>IF(details!CE90="","",details!CE90)</f>
        <v/>
      </c>
      <c r="FJ90" s="309" t="str">
        <f>IF(details!CF90="","",details!CF90)</f>
        <v/>
      </c>
      <c r="FK90" s="309" t="str">
        <f>IF(details!CG90="","",details!CG90)</f>
        <v/>
      </c>
      <c r="FL90" s="309" t="str">
        <f>IF(details!CH90="","",details!CH90)</f>
        <v/>
      </c>
      <c r="FM90" s="309" t="str">
        <f>IF(details!CI90="","",details!CI90)</f>
        <v/>
      </c>
      <c r="FN90" s="313" t="str">
        <f t="shared" si="278"/>
        <v/>
      </c>
      <c r="FO90" s="313" t="str">
        <f t="shared" si="279"/>
        <v/>
      </c>
      <c r="FP90" s="313" t="str">
        <f t="shared" si="347"/>
        <v/>
      </c>
      <c r="FQ90" s="119" t="str">
        <f t="shared" si="266"/>
        <v/>
      </c>
      <c r="FR90" s="270">
        <f t="shared" si="348"/>
        <v>0</v>
      </c>
      <c r="FS90" s="277" t="str">
        <f t="shared" si="349"/>
        <v/>
      </c>
      <c r="FT90" s="306" t="str">
        <f t="shared" si="350"/>
        <v/>
      </c>
      <c r="FU90" s="306" t="str">
        <f t="shared" si="351"/>
        <v/>
      </c>
      <c r="FV90" s="306" t="str">
        <f t="shared" si="352"/>
        <v/>
      </c>
      <c r="FW90" s="306" t="str">
        <f t="shared" si="353"/>
        <v/>
      </c>
      <c r="FX90" s="306" t="str">
        <f t="shared" si="354"/>
        <v/>
      </c>
      <c r="FY90" s="306" t="str">
        <f t="shared" si="355"/>
        <v/>
      </c>
      <c r="FZ90" s="120" t="str">
        <f t="shared" si="356"/>
        <v/>
      </c>
      <c r="GA90" s="120" t="str">
        <f t="shared" si="357"/>
        <v/>
      </c>
      <c r="GB90" s="306" t="str">
        <f t="shared" si="280"/>
        <v/>
      </c>
      <c r="GC90" s="306" t="str">
        <f t="shared" si="358"/>
        <v/>
      </c>
      <c r="GD90" s="306" t="str">
        <f t="shared" si="359"/>
        <v/>
      </c>
      <c r="GE90" s="306" t="str">
        <f t="shared" si="360"/>
        <v/>
      </c>
      <c r="GF90" s="306" t="str">
        <f t="shared" si="361"/>
        <v/>
      </c>
      <c r="GG90" s="306" t="str">
        <f t="shared" si="362"/>
        <v/>
      </c>
      <c r="GH90" s="306" t="str">
        <f t="shared" si="363"/>
        <v/>
      </c>
      <c r="GI90" s="306" t="str">
        <f t="shared" si="364"/>
        <v/>
      </c>
      <c r="GJ90" s="306" t="str">
        <f t="shared" si="365"/>
        <v/>
      </c>
      <c r="GK90" s="306" t="str">
        <f t="shared" si="366"/>
        <v/>
      </c>
      <c r="GL90" s="306" t="str">
        <f t="shared" si="367"/>
        <v/>
      </c>
      <c r="GM90" s="306" t="str">
        <f t="shared" si="368"/>
        <v/>
      </c>
      <c r="GN90" s="306" t="str">
        <f t="shared" si="369"/>
        <v/>
      </c>
      <c r="GO90" s="306" t="str">
        <f t="shared" si="370"/>
        <v/>
      </c>
      <c r="GP90" s="306" t="str">
        <f t="shared" si="371"/>
        <v/>
      </c>
      <c r="GQ90" s="306" t="str">
        <f t="shared" si="372"/>
        <v/>
      </c>
      <c r="GR90" s="306" t="str">
        <f t="shared" si="373"/>
        <v/>
      </c>
      <c r="GS90" s="121" t="str">
        <f t="shared" si="374"/>
        <v/>
      </c>
      <c r="GT90" s="121" t="str">
        <f t="shared" si="375"/>
        <v/>
      </c>
      <c r="GU90" s="121" t="str">
        <f t="shared" si="376"/>
        <v/>
      </c>
      <c r="GV90" s="121" t="str">
        <f t="shared" si="377"/>
        <v/>
      </c>
      <c r="GW90" s="121" t="str">
        <f t="shared" si="378"/>
        <v/>
      </c>
      <c r="GX90" s="121" t="str">
        <f t="shared" si="379"/>
        <v/>
      </c>
      <c r="GY90" s="269">
        <f t="shared" si="380"/>
        <v>0</v>
      </c>
      <c r="GZ90" s="269">
        <f t="shared" si="381"/>
        <v>0</v>
      </c>
      <c r="HA90" s="269">
        <f t="shared" si="382"/>
        <v>32</v>
      </c>
      <c r="HB90" s="269">
        <f t="shared" si="383"/>
        <v>0</v>
      </c>
      <c r="HC90" s="310" t="str">
        <f t="shared" si="267"/>
        <v/>
      </c>
      <c r="HD90" s="278" t="str">
        <f t="shared" si="384"/>
        <v/>
      </c>
      <c r="HE90" s="278" t="str">
        <f t="shared" si="385"/>
        <v/>
      </c>
      <c r="HF90" s="279" t="str">
        <f t="shared" si="386"/>
        <v/>
      </c>
      <c r="HG90" s="297" t="str">
        <f t="shared" si="387"/>
        <v/>
      </c>
      <c r="HH90" s="298" t="str">
        <f t="shared" si="281"/>
        <v/>
      </c>
      <c r="HI90" s="114" t="str">
        <f t="shared" si="282"/>
        <v/>
      </c>
      <c r="HJ90" s="274" t="str">
        <f>details!EH90</f>
        <v/>
      </c>
      <c r="HK90" s="195" t="str">
        <f>details!EI90</f>
        <v/>
      </c>
      <c r="HL90" s="304" t="str">
        <f t="shared" si="388"/>
        <v/>
      </c>
      <c r="HM90" s="201" t="str">
        <f>IF(details!CJ90="","",details!CJ90)</f>
        <v/>
      </c>
    </row>
    <row r="91" spans="1:221" s="20" customFormat="1" ht="14.1" customHeight="1">
      <c r="A91" s="199">
        <f>IF(details!A91="","",details!A91)</f>
        <v>85</v>
      </c>
      <c r="B91" s="309" t="str">
        <f>IF(details!B91="","",details!B91)</f>
        <v/>
      </c>
      <c r="C91" s="309" t="str">
        <f>IF(details!C91="","",details!C91)</f>
        <v/>
      </c>
      <c r="D91" s="114" t="str">
        <f>IF(details!D91="","",details!D91)</f>
        <v/>
      </c>
      <c r="E91" s="114" t="str">
        <f>IF(details!E91="","",details!E91)</f>
        <v/>
      </c>
      <c r="F91" s="309" t="str">
        <f>IF(details!F91="","",details!F91)</f>
        <v/>
      </c>
      <c r="G91" s="509" t="str">
        <f>IF(details!G91="","",details!G91)</f>
        <v/>
      </c>
      <c r="H91" s="188" t="str">
        <f>IF(details!CK91="","",details!CK91)</f>
        <v/>
      </c>
      <c r="I91" s="115" t="str">
        <f>IF(details!I91="","",details!I91)</f>
        <v/>
      </c>
      <c r="J91" s="115" t="str">
        <f>IF(details!J91="","",details!J91)</f>
        <v/>
      </c>
      <c r="K91" s="115" t="str">
        <f>IF(details!K91="","",details!K91)</f>
        <v/>
      </c>
      <c r="L91" s="309" t="str">
        <f>IF(details!L91="","",details!L91)</f>
        <v/>
      </c>
      <c r="M91" s="309" t="str">
        <f>IF(details!M91="","",details!M91)</f>
        <v/>
      </c>
      <c r="N91" s="309" t="str">
        <f t="shared" si="283"/>
        <v/>
      </c>
      <c r="O91" s="309" t="str">
        <f>IF(details!N91="","",details!N91)</f>
        <v/>
      </c>
      <c r="P91" s="309" t="str">
        <f>IF(details!O91="","",details!O91)</f>
        <v/>
      </c>
      <c r="Q91" s="309" t="str">
        <f t="shared" si="284"/>
        <v/>
      </c>
      <c r="R91" s="309" t="str">
        <f>IF(details!P91="","",details!P91)</f>
        <v/>
      </c>
      <c r="S91" s="309" t="str">
        <f>IF(details!Q91="","",details!Q91)</f>
        <v/>
      </c>
      <c r="T91" s="309" t="str">
        <f t="shared" si="285"/>
        <v/>
      </c>
      <c r="U91" s="116" t="str">
        <f t="shared" si="286"/>
        <v/>
      </c>
      <c r="V91" s="309" t="str">
        <f>IF(details!R91="","",details!R91)</f>
        <v/>
      </c>
      <c r="W91" s="309" t="str">
        <f>IF(details!S91="","",details!S91)</f>
        <v/>
      </c>
      <c r="X91" s="116" t="str">
        <f t="shared" si="287"/>
        <v/>
      </c>
      <c r="Y91" s="117" t="str">
        <f t="shared" si="268"/>
        <v/>
      </c>
      <c r="Z91" s="309" t="str">
        <f>IF(details!T91="","",details!T91)</f>
        <v/>
      </c>
      <c r="AA91" s="309" t="str">
        <f>IF(details!U91="","",details!U91)</f>
        <v/>
      </c>
      <c r="AB91" s="312" t="str">
        <f t="shared" si="288"/>
        <v/>
      </c>
      <c r="AC91" s="114" t="str">
        <f t="shared" si="289"/>
        <v/>
      </c>
      <c r="AD91" s="118" t="str">
        <f t="shared" si="290"/>
        <v/>
      </c>
      <c r="AE91" s="313" t="str">
        <f t="shared" si="291"/>
        <v/>
      </c>
      <c r="AF91" s="119" t="str">
        <f t="shared" si="258"/>
        <v/>
      </c>
      <c r="AG91" s="119">
        <f t="shared" si="292"/>
        <v>0</v>
      </c>
      <c r="AH91" s="309" t="str">
        <f>IF(details!V91="","",details!V91)</f>
        <v/>
      </c>
      <c r="AI91" s="309" t="str">
        <f>IF(details!W91="","",details!W91)</f>
        <v/>
      </c>
      <c r="AJ91" s="309" t="str">
        <f t="shared" si="293"/>
        <v/>
      </c>
      <c r="AK91" s="309" t="str">
        <f>IF(details!X91="","",details!X91)</f>
        <v/>
      </c>
      <c r="AL91" s="309" t="str">
        <f>IF(details!Y91="","",details!Y91)</f>
        <v/>
      </c>
      <c r="AM91" s="309" t="str">
        <f t="shared" si="294"/>
        <v/>
      </c>
      <c r="AN91" s="309" t="str">
        <f>IF(details!Z91="","",details!Z91)</f>
        <v/>
      </c>
      <c r="AO91" s="309" t="str">
        <f>IF(details!AA91="","",details!AA91)</f>
        <v/>
      </c>
      <c r="AP91" s="309" t="str">
        <f t="shared" si="295"/>
        <v/>
      </c>
      <c r="AQ91" s="116" t="str">
        <f t="shared" si="296"/>
        <v/>
      </c>
      <c r="AR91" s="309" t="str">
        <f>IF(details!AB91="","",details!AB91)</f>
        <v/>
      </c>
      <c r="AS91" s="309" t="str">
        <f>IF(details!AC91="","",details!AC91)</f>
        <v/>
      </c>
      <c r="AT91" s="116" t="str">
        <f t="shared" si="297"/>
        <v/>
      </c>
      <c r="AU91" s="117" t="str">
        <f t="shared" si="269"/>
        <v/>
      </c>
      <c r="AV91" s="309" t="str">
        <f>IF(details!AD91="","",details!AD91)</f>
        <v/>
      </c>
      <c r="AW91" s="309" t="str">
        <f>IF(details!AE91="","",details!AE91)</f>
        <v/>
      </c>
      <c r="AX91" s="312" t="str">
        <f t="shared" si="298"/>
        <v/>
      </c>
      <c r="AY91" s="114" t="str">
        <f t="shared" si="299"/>
        <v/>
      </c>
      <c r="AZ91" s="118" t="str">
        <f t="shared" si="300"/>
        <v/>
      </c>
      <c r="BA91" s="313" t="str">
        <f t="shared" si="301"/>
        <v/>
      </c>
      <c r="BB91" s="119" t="str">
        <f t="shared" si="259"/>
        <v/>
      </c>
      <c r="BC91" s="119">
        <f t="shared" si="302"/>
        <v>0</v>
      </c>
      <c r="BD91" s="101" t="str">
        <f>IF(D91="","",details!AF91)</f>
        <v/>
      </c>
      <c r="BE91" s="309" t="str">
        <f>IF(details!AG91="","",details!AG91)</f>
        <v/>
      </c>
      <c r="BF91" s="309" t="str">
        <f>IF(details!AH91="","",details!AH91)</f>
        <v/>
      </c>
      <c r="BG91" s="309" t="str">
        <f t="shared" si="303"/>
        <v/>
      </c>
      <c r="BH91" s="309" t="str">
        <f>IF(details!AI91="","",details!AI91)</f>
        <v/>
      </c>
      <c r="BI91" s="309" t="str">
        <f>IF(details!AJ91="","",details!AJ91)</f>
        <v/>
      </c>
      <c r="BJ91" s="309" t="str">
        <f t="shared" si="304"/>
        <v/>
      </c>
      <c r="BK91" s="309" t="str">
        <f>IF(details!AK91="","",details!AK91)</f>
        <v/>
      </c>
      <c r="BL91" s="309" t="str">
        <f>IF(details!AL91="","",details!AL91)</f>
        <v/>
      </c>
      <c r="BM91" s="309" t="str">
        <f t="shared" si="305"/>
        <v/>
      </c>
      <c r="BN91" s="116" t="str">
        <f t="shared" si="306"/>
        <v/>
      </c>
      <c r="BO91" s="309" t="str">
        <f>IF(details!AM91="","",details!AM91)</f>
        <v/>
      </c>
      <c r="BP91" s="309" t="str">
        <f>IF(details!AN91="","",details!AN91)</f>
        <v/>
      </c>
      <c r="BQ91" s="116" t="str">
        <f t="shared" si="307"/>
        <v/>
      </c>
      <c r="BR91" s="117" t="str">
        <f t="shared" si="270"/>
        <v/>
      </c>
      <c r="BS91" s="309" t="str">
        <f>IF(details!AO91="","",details!AO91)</f>
        <v/>
      </c>
      <c r="BT91" s="309" t="str">
        <f>IF(details!AP91="","",details!AP91)</f>
        <v/>
      </c>
      <c r="BU91" s="312" t="str">
        <f t="shared" si="308"/>
        <v/>
      </c>
      <c r="BV91" s="114" t="str">
        <f t="shared" si="309"/>
        <v/>
      </c>
      <c r="BW91" s="118" t="str">
        <f t="shared" si="310"/>
        <v/>
      </c>
      <c r="BX91" s="313" t="str">
        <f t="shared" si="311"/>
        <v/>
      </c>
      <c r="BY91" s="119" t="str">
        <f t="shared" si="260"/>
        <v/>
      </c>
      <c r="BZ91" s="119">
        <f t="shared" si="312"/>
        <v>0</v>
      </c>
      <c r="CA91" s="309" t="str">
        <f>IF(details!AQ91="","",details!AQ91)</f>
        <v/>
      </c>
      <c r="CB91" s="309" t="str">
        <f>IF(details!AR91="","",details!AR91)</f>
        <v/>
      </c>
      <c r="CC91" s="309" t="str">
        <f t="shared" si="313"/>
        <v/>
      </c>
      <c r="CD91" s="309" t="str">
        <f>IF(details!AS91="","",details!AS91)</f>
        <v/>
      </c>
      <c r="CE91" s="309" t="str">
        <f>IF(details!AT91="","",details!AT91)</f>
        <v/>
      </c>
      <c r="CF91" s="309" t="str">
        <f t="shared" si="314"/>
        <v/>
      </c>
      <c r="CG91" s="309" t="str">
        <f>IF(details!AU91="","",details!AU91)</f>
        <v/>
      </c>
      <c r="CH91" s="309" t="str">
        <f>IF(details!AV91="","",details!AV91)</f>
        <v/>
      </c>
      <c r="CI91" s="309" t="str">
        <f t="shared" si="315"/>
        <v/>
      </c>
      <c r="CJ91" s="116" t="str">
        <f t="shared" si="316"/>
        <v/>
      </c>
      <c r="CK91" s="309" t="str">
        <f>IF(details!AW91="","",details!AW91)</f>
        <v/>
      </c>
      <c r="CL91" s="309" t="str">
        <f>IF(details!AX91="","",details!AX91)</f>
        <v/>
      </c>
      <c r="CM91" s="116" t="str">
        <f t="shared" si="317"/>
        <v/>
      </c>
      <c r="CN91" s="117" t="str">
        <f t="shared" si="271"/>
        <v/>
      </c>
      <c r="CO91" s="309" t="str">
        <f>IF(details!AY91="","",details!AY91)</f>
        <v/>
      </c>
      <c r="CP91" s="309" t="str">
        <f>IF(details!AZ91="","",details!AZ91)</f>
        <v/>
      </c>
      <c r="CQ91" s="312" t="str">
        <f t="shared" si="318"/>
        <v/>
      </c>
      <c r="CR91" s="114" t="str">
        <f t="shared" si="319"/>
        <v/>
      </c>
      <c r="CS91" s="118" t="str">
        <f t="shared" si="320"/>
        <v/>
      </c>
      <c r="CT91" s="313" t="str">
        <f t="shared" si="321"/>
        <v/>
      </c>
      <c r="CU91" s="119" t="str">
        <f t="shared" si="261"/>
        <v/>
      </c>
      <c r="CV91" s="119">
        <f t="shared" si="322"/>
        <v>0</v>
      </c>
      <c r="CW91" s="309" t="str">
        <f>IF(details!BA91="","",details!BA91)</f>
        <v/>
      </c>
      <c r="CX91" s="309" t="str">
        <f>IF(details!BB91="","",details!BB91)</f>
        <v/>
      </c>
      <c r="CY91" s="309" t="str">
        <f t="shared" si="323"/>
        <v/>
      </c>
      <c r="CZ91" s="309" t="str">
        <f>IF(details!BC91="","",details!BC91)</f>
        <v/>
      </c>
      <c r="DA91" s="309" t="str">
        <f>IF(details!BD91="","",details!BD91)</f>
        <v/>
      </c>
      <c r="DB91" s="309" t="str">
        <f t="shared" si="324"/>
        <v/>
      </c>
      <c r="DC91" s="309" t="str">
        <f>IF(details!BE91="","",details!BE91)</f>
        <v/>
      </c>
      <c r="DD91" s="309" t="str">
        <f>IF(details!BF91="","",details!BF91)</f>
        <v/>
      </c>
      <c r="DE91" s="309" t="str">
        <f t="shared" si="325"/>
        <v/>
      </c>
      <c r="DF91" s="116" t="str">
        <f t="shared" si="326"/>
        <v/>
      </c>
      <c r="DG91" s="309" t="str">
        <f>IF(details!BG91="","",details!BG91)</f>
        <v/>
      </c>
      <c r="DH91" s="309" t="str">
        <f>IF(details!BH91="","",details!BH91)</f>
        <v/>
      </c>
      <c r="DI91" s="116" t="str">
        <f t="shared" si="327"/>
        <v/>
      </c>
      <c r="DJ91" s="117" t="str">
        <f t="shared" si="272"/>
        <v/>
      </c>
      <c r="DK91" s="309" t="str">
        <f>IF(details!BI91="","",details!BI91)</f>
        <v/>
      </c>
      <c r="DL91" s="309" t="str">
        <f>IF(details!BJ91="","",details!BJ91)</f>
        <v/>
      </c>
      <c r="DM91" s="312" t="str">
        <f t="shared" si="328"/>
        <v/>
      </c>
      <c r="DN91" s="114" t="str">
        <f t="shared" si="329"/>
        <v/>
      </c>
      <c r="DO91" s="118" t="str">
        <f t="shared" si="330"/>
        <v/>
      </c>
      <c r="DP91" s="313" t="str">
        <f t="shared" si="331"/>
        <v/>
      </c>
      <c r="DQ91" s="119" t="str">
        <f t="shared" si="262"/>
        <v/>
      </c>
      <c r="DR91" s="119">
        <f t="shared" si="332"/>
        <v>0</v>
      </c>
      <c r="DS91" s="309" t="str">
        <f>IF(details!BK91="","",details!BK91)</f>
        <v/>
      </c>
      <c r="DT91" s="309" t="str">
        <f>IF(details!BL91="","",details!BL91)</f>
        <v/>
      </c>
      <c r="DU91" s="309" t="str">
        <f t="shared" si="333"/>
        <v/>
      </c>
      <c r="DV91" s="309" t="str">
        <f>IF(details!BM91="","",details!BM91)</f>
        <v/>
      </c>
      <c r="DW91" s="309" t="str">
        <f>IF(details!BN91="","",details!BN91)</f>
        <v/>
      </c>
      <c r="DX91" s="309" t="str">
        <f t="shared" si="334"/>
        <v/>
      </c>
      <c r="DY91" s="309" t="str">
        <f>IF(details!BO91="","",details!BO91)</f>
        <v/>
      </c>
      <c r="DZ91" s="309" t="str">
        <f>IF(details!BP91="","",details!BP91)</f>
        <v/>
      </c>
      <c r="EA91" s="309" t="str">
        <f t="shared" si="335"/>
        <v/>
      </c>
      <c r="EB91" s="116" t="str">
        <f t="shared" si="336"/>
        <v/>
      </c>
      <c r="EC91" s="309" t="str">
        <f>IF(details!BQ91="","",details!BQ91)</f>
        <v/>
      </c>
      <c r="ED91" s="309" t="str">
        <f>IF(details!BR91="","",details!BR91)</f>
        <v/>
      </c>
      <c r="EE91" s="116" t="str">
        <f t="shared" si="337"/>
        <v/>
      </c>
      <c r="EF91" s="117" t="str">
        <f t="shared" si="273"/>
        <v/>
      </c>
      <c r="EG91" s="309" t="str">
        <f>IF(details!BS91="","",details!BS91)</f>
        <v/>
      </c>
      <c r="EH91" s="309" t="str">
        <f>IF(details!BT91="","",details!BT91)</f>
        <v/>
      </c>
      <c r="EI91" s="312" t="str">
        <f t="shared" si="338"/>
        <v/>
      </c>
      <c r="EJ91" s="114" t="str">
        <f t="shared" si="339"/>
        <v/>
      </c>
      <c r="EK91" s="118" t="str">
        <f t="shared" si="340"/>
        <v/>
      </c>
      <c r="EL91" s="313" t="str">
        <f t="shared" si="341"/>
        <v/>
      </c>
      <c r="EM91" s="119" t="str">
        <f t="shared" si="263"/>
        <v/>
      </c>
      <c r="EN91" s="119">
        <f t="shared" si="342"/>
        <v>0</v>
      </c>
      <c r="EO91" s="309" t="str">
        <f>IF(details!BU91="","",details!BU91)</f>
        <v/>
      </c>
      <c r="EP91" s="309" t="str">
        <f>IF(details!BV91="","",details!BV91)</f>
        <v/>
      </c>
      <c r="EQ91" s="309" t="str">
        <f>IF(details!BW91="","",details!BW91)</f>
        <v/>
      </c>
      <c r="ER91" s="309" t="str">
        <f>IF(details!BX91="","",details!BX91)</f>
        <v/>
      </c>
      <c r="ES91" s="309" t="str">
        <f>IF(details!BY91="","",details!BY91)</f>
        <v/>
      </c>
      <c r="ET91" s="313" t="str">
        <f t="shared" si="274"/>
        <v/>
      </c>
      <c r="EU91" s="313" t="str">
        <f t="shared" si="275"/>
        <v/>
      </c>
      <c r="EV91" s="313" t="str">
        <f t="shared" si="343"/>
        <v/>
      </c>
      <c r="EW91" s="119" t="str">
        <f t="shared" si="264"/>
        <v/>
      </c>
      <c r="EX91" s="119">
        <f t="shared" si="344"/>
        <v>0</v>
      </c>
      <c r="EY91" s="309" t="str">
        <f>IF(details!BZ91="","",details!BZ91)</f>
        <v/>
      </c>
      <c r="EZ91" s="309" t="str">
        <f>IF(details!CA91="","",details!CA91)</f>
        <v/>
      </c>
      <c r="FA91" s="309" t="str">
        <f>IF(details!CB91="","",details!CB91)</f>
        <v/>
      </c>
      <c r="FB91" s="309" t="str">
        <f>IF(details!CC91="","",details!CC91)</f>
        <v/>
      </c>
      <c r="FC91" s="309" t="str">
        <f>IF(details!CD91="","",details!CD91)</f>
        <v/>
      </c>
      <c r="FD91" s="313" t="str">
        <f t="shared" si="276"/>
        <v/>
      </c>
      <c r="FE91" s="313" t="str">
        <f t="shared" si="277"/>
        <v/>
      </c>
      <c r="FF91" s="313" t="str">
        <f t="shared" si="345"/>
        <v/>
      </c>
      <c r="FG91" s="119" t="str">
        <f t="shared" si="265"/>
        <v/>
      </c>
      <c r="FH91" s="119">
        <f t="shared" si="346"/>
        <v>0</v>
      </c>
      <c r="FI91" s="309" t="str">
        <f>IF(details!CE91="","",details!CE91)</f>
        <v/>
      </c>
      <c r="FJ91" s="309" t="str">
        <f>IF(details!CF91="","",details!CF91)</f>
        <v/>
      </c>
      <c r="FK91" s="309" t="str">
        <f>IF(details!CG91="","",details!CG91)</f>
        <v/>
      </c>
      <c r="FL91" s="309" t="str">
        <f>IF(details!CH91="","",details!CH91)</f>
        <v/>
      </c>
      <c r="FM91" s="309" t="str">
        <f>IF(details!CI91="","",details!CI91)</f>
        <v/>
      </c>
      <c r="FN91" s="313" t="str">
        <f t="shared" si="278"/>
        <v/>
      </c>
      <c r="FO91" s="313" t="str">
        <f t="shared" si="279"/>
        <v/>
      </c>
      <c r="FP91" s="313" t="str">
        <f t="shared" si="347"/>
        <v/>
      </c>
      <c r="FQ91" s="119" t="str">
        <f t="shared" si="266"/>
        <v/>
      </c>
      <c r="FR91" s="270">
        <f t="shared" si="348"/>
        <v>0</v>
      </c>
      <c r="FS91" s="277" t="str">
        <f t="shared" si="349"/>
        <v/>
      </c>
      <c r="FT91" s="306" t="str">
        <f t="shared" si="350"/>
        <v/>
      </c>
      <c r="FU91" s="306" t="str">
        <f t="shared" si="351"/>
        <v/>
      </c>
      <c r="FV91" s="306" t="str">
        <f t="shared" si="352"/>
        <v/>
      </c>
      <c r="FW91" s="306" t="str">
        <f t="shared" si="353"/>
        <v/>
      </c>
      <c r="FX91" s="306" t="str">
        <f t="shared" si="354"/>
        <v/>
      </c>
      <c r="FY91" s="306" t="str">
        <f t="shared" si="355"/>
        <v/>
      </c>
      <c r="FZ91" s="120" t="str">
        <f t="shared" si="356"/>
        <v/>
      </c>
      <c r="GA91" s="120" t="str">
        <f t="shared" si="357"/>
        <v/>
      </c>
      <c r="GB91" s="306" t="str">
        <f t="shared" si="280"/>
        <v/>
      </c>
      <c r="GC91" s="306" t="str">
        <f t="shared" si="358"/>
        <v/>
      </c>
      <c r="GD91" s="306" t="str">
        <f t="shared" si="359"/>
        <v/>
      </c>
      <c r="GE91" s="306" t="str">
        <f t="shared" si="360"/>
        <v/>
      </c>
      <c r="GF91" s="306" t="str">
        <f t="shared" si="361"/>
        <v/>
      </c>
      <c r="GG91" s="306" t="str">
        <f t="shared" si="362"/>
        <v/>
      </c>
      <c r="GH91" s="306" t="str">
        <f t="shared" si="363"/>
        <v/>
      </c>
      <c r="GI91" s="306" t="str">
        <f t="shared" si="364"/>
        <v/>
      </c>
      <c r="GJ91" s="306" t="str">
        <f t="shared" si="365"/>
        <v/>
      </c>
      <c r="GK91" s="306" t="str">
        <f t="shared" si="366"/>
        <v/>
      </c>
      <c r="GL91" s="306" t="str">
        <f t="shared" si="367"/>
        <v/>
      </c>
      <c r="GM91" s="306" t="str">
        <f t="shared" si="368"/>
        <v/>
      </c>
      <c r="GN91" s="306" t="str">
        <f t="shared" si="369"/>
        <v/>
      </c>
      <c r="GO91" s="306" t="str">
        <f t="shared" si="370"/>
        <v/>
      </c>
      <c r="GP91" s="306" t="str">
        <f t="shared" si="371"/>
        <v/>
      </c>
      <c r="GQ91" s="306" t="str">
        <f t="shared" si="372"/>
        <v/>
      </c>
      <c r="GR91" s="306" t="str">
        <f t="shared" si="373"/>
        <v/>
      </c>
      <c r="GS91" s="121" t="str">
        <f t="shared" si="374"/>
        <v/>
      </c>
      <c r="GT91" s="121" t="str">
        <f t="shared" si="375"/>
        <v/>
      </c>
      <c r="GU91" s="121" t="str">
        <f t="shared" si="376"/>
        <v/>
      </c>
      <c r="GV91" s="121" t="str">
        <f t="shared" si="377"/>
        <v/>
      </c>
      <c r="GW91" s="121" t="str">
        <f t="shared" si="378"/>
        <v/>
      </c>
      <c r="GX91" s="121" t="str">
        <f t="shared" si="379"/>
        <v/>
      </c>
      <c r="GY91" s="269">
        <f t="shared" si="380"/>
        <v>0</v>
      </c>
      <c r="GZ91" s="269">
        <f t="shared" si="381"/>
        <v>0</v>
      </c>
      <c r="HA91" s="269">
        <f t="shared" si="382"/>
        <v>32</v>
      </c>
      <c r="HB91" s="269">
        <f t="shared" si="383"/>
        <v>0</v>
      </c>
      <c r="HC91" s="310" t="str">
        <f t="shared" si="267"/>
        <v/>
      </c>
      <c r="HD91" s="278" t="str">
        <f t="shared" si="384"/>
        <v/>
      </c>
      <c r="HE91" s="278" t="str">
        <f t="shared" si="385"/>
        <v/>
      </c>
      <c r="HF91" s="279" t="str">
        <f t="shared" si="386"/>
        <v/>
      </c>
      <c r="HG91" s="297" t="str">
        <f t="shared" si="387"/>
        <v/>
      </c>
      <c r="HH91" s="298" t="str">
        <f t="shared" si="281"/>
        <v/>
      </c>
      <c r="HI91" s="114" t="str">
        <f t="shared" si="282"/>
        <v/>
      </c>
      <c r="HJ91" s="274" t="str">
        <f>details!EH91</f>
        <v/>
      </c>
      <c r="HK91" s="195" t="str">
        <f>details!EI91</f>
        <v/>
      </c>
      <c r="HL91" s="304" t="str">
        <f t="shared" si="388"/>
        <v/>
      </c>
      <c r="HM91" s="201" t="str">
        <f>IF(details!CJ91="","",details!CJ91)</f>
        <v/>
      </c>
    </row>
    <row r="92" spans="1:221" s="20" customFormat="1" ht="14.1" customHeight="1">
      <c r="A92" s="199">
        <f>IF(details!A92="","",details!A92)</f>
        <v>86</v>
      </c>
      <c r="B92" s="309" t="str">
        <f>IF(details!B92="","",details!B92)</f>
        <v/>
      </c>
      <c r="C92" s="309" t="str">
        <f>IF(details!C92="","",details!C92)</f>
        <v/>
      </c>
      <c r="D92" s="114" t="str">
        <f>IF(details!D92="","",details!D92)</f>
        <v/>
      </c>
      <c r="E92" s="114" t="str">
        <f>IF(details!E92="","",details!E92)</f>
        <v/>
      </c>
      <c r="F92" s="309" t="str">
        <f>IF(details!F92="","",details!F92)</f>
        <v/>
      </c>
      <c r="G92" s="509" t="str">
        <f>IF(details!G92="","",details!G92)</f>
        <v/>
      </c>
      <c r="H92" s="188" t="str">
        <f>IF(details!CK92="","",details!CK92)</f>
        <v/>
      </c>
      <c r="I92" s="115" t="str">
        <f>IF(details!I92="","",details!I92)</f>
        <v/>
      </c>
      <c r="J92" s="115" t="str">
        <f>IF(details!J92="","",details!J92)</f>
        <v/>
      </c>
      <c r="K92" s="115" t="str">
        <f>IF(details!K92="","",details!K92)</f>
        <v/>
      </c>
      <c r="L92" s="309" t="str">
        <f>IF(details!L92="","",details!L92)</f>
        <v/>
      </c>
      <c r="M92" s="309" t="str">
        <f>IF(details!M92="","",details!M92)</f>
        <v/>
      </c>
      <c r="N92" s="309" t="str">
        <f t="shared" si="283"/>
        <v/>
      </c>
      <c r="O92" s="309" t="str">
        <f>IF(details!N92="","",details!N92)</f>
        <v/>
      </c>
      <c r="P92" s="309" t="str">
        <f>IF(details!O92="","",details!O92)</f>
        <v/>
      </c>
      <c r="Q92" s="309" t="str">
        <f t="shared" si="284"/>
        <v/>
      </c>
      <c r="R92" s="309" t="str">
        <f>IF(details!P92="","",details!P92)</f>
        <v/>
      </c>
      <c r="S92" s="309" t="str">
        <f>IF(details!Q92="","",details!Q92)</f>
        <v/>
      </c>
      <c r="T92" s="309" t="str">
        <f t="shared" si="285"/>
        <v/>
      </c>
      <c r="U92" s="116" t="str">
        <f t="shared" si="286"/>
        <v/>
      </c>
      <c r="V92" s="309" t="str">
        <f>IF(details!R92="","",details!R92)</f>
        <v/>
      </c>
      <c r="W92" s="309" t="str">
        <f>IF(details!S92="","",details!S92)</f>
        <v/>
      </c>
      <c r="X92" s="116" t="str">
        <f t="shared" si="287"/>
        <v/>
      </c>
      <c r="Y92" s="117" t="str">
        <f t="shared" si="268"/>
        <v/>
      </c>
      <c r="Z92" s="309" t="str">
        <f>IF(details!T92="","",details!T92)</f>
        <v/>
      </c>
      <c r="AA92" s="309" t="str">
        <f>IF(details!U92="","",details!U92)</f>
        <v/>
      </c>
      <c r="AB92" s="312" t="str">
        <f t="shared" si="288"/>
        <v/>
      </c>
      <c r="AC92" s="114" t="str">
        <f t="shared" si="289"/>
        <v/>
      </c>
      <c r="AD92" s="118" t="str">
        <f t="shared" si="290"/>
        <v/>
      </c>
      <c r="AE92" s="313" t="str">
        <f t="shared" si="291"/>
        <v/>
      </c>
      <c r="AF92" s="119" t="str">
        <f t="shared" si="258"/>
        <v/>
      </c>
      <c r="AG92" s="119">
        <f t="shared" si="292"/>
        <v>0</v>
      </c>
      <c r="AH92" s="309" t="str">
        <f>IF(details!V92="","",details!V92)</f>
        <v/>
      </c>
      <c r="AI92" s="309" t="str">
        <f>IF(details!W92="","",details!W92)</f>
        <v/>
      </c>
      <c r="AJ92" s="309" t="str">
        <f t="shared" si="293"/>
        <v/>
      </c>
      <c r="AK92" s="309" t="str">
        <f>IF(details!X92="","",details!X92)</f>
        <v/>
      </c>
      <c r="AL92" s="309" t="str">
        <f>IF(details!Y92="","",details!Y92)</f>
        <v/>
      </c>
      <c r="AM92" s="309" t="str">
        <f t="shared" si="294"/>
        <v/>
      </c>
      <c r="AN92" s="309" t="str">
        <f>IF(details!Z92="","",details!Z92)</f>
        <v/>
      </c>
      <c r="AO92" s="309" t="str">
        <f>IF(details!AA92="","",details!AA92)</f>
        <v/>
      </c>
      <c r="AP92" s="309" t="str">
        <f t="shared" si="295"/>
        <v/>
      </c>
      <c r="AQ92" s="116" t="str">
        <f t="shared" si="296"/>
        <v/>
      </c>
      <c r="AR92" s="309" t="str">
        <f>IF(details!AB92="","",details!AB92)</f>
        <v/>
      </c>
      <c r="AS92" s="309" t="str">
        <f>IF(details!AC92="","",details!AC92)</f>
        <v/>
      </c>
      <c r="AT92" s="116" t="str">
        <f t="shared" si="297"/>
        <v/>
      </c>
      <c r="AU92" s="117" t="str">
        <f t="shared" si="269"/>
        <v/>
      </c>
      <c r="AV92" s="309" t="str">
        <f>IF(details!AD92="","",details!AD92)</f>
        <v/>
      </c>
      <c r="AW92" s="309" t="str">
        <f>IF(details!AE92="","",details!AE92)</f>
        <v/>
      </c>
      <c r="AX92" s="312" t="str">
        <f t="shared" si="298"/>
        <v/>
      </c>
      <c r="AY92" s="114" t="str">
        <f t="shared" si="299"/>
        <v/>
      </c>
      <c r="AZ92" s="118" t="str">
        <f t="shared" si="300"/>
        <v/>
      </c>
      <c r="BA92" s="313" t="str">
        <f t="shared" si="301"/>
        <v/>
      </c>
      <c r="BB92" s="119" t="str">
        <f t="shared" si="259"/>
        <v/>
      </c>
      <c r="BC92" s="119">
        <f t="shared" si="302"/>
        <v>0</v>
      </c>
      <c r="BD92" s="101" t="str">
        <f>IF(D92="","",details!AF92)</f>
        <v/>
      </c>
      <c r="BE92" s="309" t="str">
        <f>IF(details!AG92="","",details!AG92)</f>
        <v/>
      </c>
      <c r="BF92" s="309" t="str">
        <f>IF(details!AH92="","",details!AH92)</f>
        <v/>
      </c>
      <c r="BG92" s="309" t="str">
        <f t="shared" si="303"/>
        <v/>
      </c>
      <c r="BH92" s="309" t="str">
        <f>IF(details!AI92="","",details!AI92)</f>
        <v/>
      </c>
      <c r="BI92" s="309" t="str">
        <f>IF(details!AJ92="","",details!AJ92)</f>
        <v/>
      </c>
      <c r="BJ92" s="309" t="str">
        <f t="shared" si="304"/>
        <v/>
      </c>
      <c r="BK92" s="309" t="str">
        <f>IF(details!AK92="","",details!AK92)</f>
        <v/>
      </c>
      <c r="BL92" s="309" t="str">
        <f>IF(details!AL92="","",details!AL92)</f>
        <v/>
      </c>
      <c r="BM92" s="309" t="str">
        <f t="shared" si="305"/>
        <v/>
      </c>
      <c r="BN92" s="116" t="str">
        <f t="shared" si="306"/>
        <v/>
      </c>
      <c r="BO92" s="309" t="str">
        <f>IF(details!AM92="","",details!AM92)</f>
        <v/>
      </c>
      <c r="BP92" s="309" t="str">
        <f>IF(details!AN92="","",details!AN92)</f>
        <v/>
      </c>
      <c r="BQ92" s="116" t="str">
        <f t="shared" si="307"/>
        <v/>
      </c>
      <c r="BR92" s="117" t="str">
        <f t="shared" si="270"/>
        <v/>
      </c>
      <c r="BS92" s="309" t="str">
        <f>IF(details!AO92="","",details!AO92)</f>
        <v/>
      </c>
      <c r="BT92" s="309" t="str">
        <f>IF(details!AP92="","",details!AP92)</f>
        <v/>
      </c>
      <c r="BU92" s="312" t="str">
        <f t="shared" si="308"/>
        <v/>
      </c>
      <c r="BV92" s="114" t="str">
        <f t="shared" si="309"/>
        <v/>
      </c>
      <c r="BW92" s="118" t="str">
        <f t="shared" si="310"/>
        <v/>
      </c>
      <c r="BX92" s="313" t="str">
        <f t="shared" si="311"/>
        <v/>
      </c>
      <c r="BY92" s="119" t="str">
        <f t="shared" si="260"/>
        <v/>
      </c>
      <c r="BZ92" s="119">
        <f t="shared" si="312"/>
        <v>0</v>
      </c>
      <c r="CA92" s="309" t="str">
        <f>IF(details!AQ92="","",details!AQ92)</f>
        <v/>
      </c>
      <c r="CB92" s="309" t="str">
        <f>IF(details!AR92="","",details!AR92)</f>
        <v/>
      </c>
      <c r="CC92" s="309" t="str">
        <f t="shared" si="313"/>
        <v/>
      </c>
      <c r="CD92" s="309" t="str">
        <f>IF(details!AS92="","",details!AS92)</f>
        <v/>
      </c>
      <c r="CE92" s="309" t="str">
        <f>IF(details!AT92="","",details!AT92)</f>
        <v/>
      </c>
      <c r="CF92" s="309" t="str">
        <f t="shared" si="314"/>
        <v/>
      </c>
      <c r="CG92" s="309" t="str">
        <f>IF(details!AU92="","",details!AU92)</f>
        <v/>
      </c>
      <c r="CH92" s="309" t="str">
        <f>IF(details!AV92="","",details!AV92)</f>
        <v/>
      </c>
      <c r="CI92" s="309" t="str">
        <f t="shared" si="315"/>
        <v/>
      </c>
      <c r="CJ92" s="116" t="str">
        <f t="shared" si="316"/>
        <v/>
      </c>
      <c r="CK92" s="309" t="str">
        <f>IF(details!AW92="","",details!AW92)</f>
        <v/>
      </c>
      <c r="CL92" s="309" t="str">
        <f>IF(details!AX92="","",details!AX92)</f>
        <v/>
      </c>
      <c r="CM92" s="116" t="str">
        <f t="shared" si="317"/>
        <v/>
      </c>
      <c r="CN92" s="117" t="str">
        <f t="shared" si="271"/>
        <v/>
      </c>
      <c r="CO92" s="309" t="str">
        <f>IF(details!AY92="","",details!AY92)</f>
        <v/>
      </c>
      <c r="CP92" s="309" t="str">
        <f>IF(details!AZ92="","",details!AZ92)</f>
        <v/>
      </c>
      <c r="CQ92" s="312" t="str">
        <f t="shared" si="318"/>
        <v/>
      </c>
      <c r="CR92" s="114" t="str">
        <f t="shared" si="319"/>
        <v/>
      </c>
      <c r="CS92" s="118" t="str">
        <f t="shared" si="320"/>
        <v/>
      </c>
      <c r="CT92" s="313" t="str">
        <f t="shared" si="321"/>
        <v/>
      </c>
      <c r="CU92" s="119" t="str">
        <f t="shared" si="261"/>
        <v/>
      </c>
      <c r="CV92" s="119">
        <f t="shared" si="322"/>
        <v>0</v>
      </c>
      <c r="CW92" s="309" t="str">
        <f>IF(details!BA92="","",details!BA92)</f>
        <v/>
      </c>
      <c r="CX92" s="309" t="str">
        <f>IF(details!BB92="","",details!BB92)</f>
        <v/>
      </c>
      <c r="CY92" s="309" t="str">
        <f t="shared" si="323"/>
        <v/>
      </c>
      <c r="CZ92" s="309" t="str">
        <f>IF(details!BC92="","",details!BC92)</f>
        <v/>
      </c>
      <c r="DA92" s="309" t="str">
        <f>IF(details!BD92="","",details!BD92)</f>
        <v/>
      </c>
      <c r="DB92" s="309" t="str">
        <f t="shared" si="324"/>
        <v/>
      </c>
      <c r="DC92" s="309" t="str">
        <f>IF(details!BE92="","",details!BE92)</f>
        <v/>
      </c>
      <c r="DD92" s="309" t="str">
        <f>IF(details!BF92="","",details!BF92)</f>
        <v/>
      </c>
      <c r="DE92" s="309" t="str">
        <f t="shared" si="325"/>
        <v/>
      </c>
      <c r="DF92" s="116" t="str">
        <f t="shared" si="326"/>
        <v/>
      </c>
      <c r="DG92" s="309" t="str">
        <f>IF(details!BG92="","",details!BG92)</f>
        <v/>
      </c>
      <c r="DH92" s="309" t="str">
        <f>IF(details!BH92="","",details!BH92)</f>
        <v/>
      </c>
      <c r="DI92" s="116" t="str">
        <f t="shared" si="327"/>
        <v/>
      </c>
      <c r="DJ92" s="117" t="str">
        <f t="shared" si="272"/>
        <v/>
      </c>
      <c r="DK92" s="309" t="str">
        <f>IF(details!BI92="","",details!BI92)</f>
        <v/>
      </c>
      <c r="DL92" s="309" t="str">
        <f>IF(details!BJ92="","",details!BJ92)</f>
        <v/>
      </c>
      <c r="DM92" s="312" t="str">
        <f t="shared" si="328"/>
        <v/>
      </c>
      <c r="DN92" s="114" t="str">
        <f t="shared" si="329"/>
        <v/>
      </c>
      <c r="DO92" s="118" t="str">
        <f t="shared" si="330"/>
        <v/>
      </c>
      <c r="DP92" s="313" t="str">
        <f t="shared" si="331"/>
        <v/>
      </c>
      <c r="DQ92" s="119" t="str">
        <f t="shared" si="262"/>
        <v/>
      </c>
      <c r="DR92" s="119">
        <f t="shared" si="332"/>
        <v>0</v>
      </c>
      <c r="DS92" s="309" t="str">
        <f>IF(details!BK92="","",details!BK92)</f>
        <v/>
      </c>
      <c r="DT92" s="309" t="str">
        <f>IF(details!BL92="","",details!BL92)</f>
        <v/>
      </c>
      <c r="DU92" s="309" t="str">
        <f t="shared" si="333"/>
        <v/>
      </c>
      <c r="DV92" s="309" t="str">
        <f>IF(details!BM92="","",details!BM92)</f>
        <v/>
      </c>
      <c r="DW92" s="309" t="str">
        <f>IF(details!BN92="","",details!BN92)</f>
        <v/>
      </c>
      <c r="DX92" s="309" t="str">
        <f t="shared" si="334"/>
        <v/>
      </c>
      <c r="DY92" s="309" t="str">
        <f>IF(details!BO92="","",details!BO92)</f>
        <v/>
      </c>
      <c r="DZ92" s="309" t="str">
        <f>IF(details!BP92="","",details!BP92)</f>
        <v/>
      </c>
      <c r="EA92" s="309" t="str">
        <f t="shared" si="335"/>
        <v/>
      </c>
      <c r="EB92" s="116" t="str">
        <f t="shared" si="336"/>
        <v/>
      </c>
      <c r="EC92" s="309" t="str">
        <f>IF(details!BQ92="","",details!BQ92)</f>
        <v/>
      </c>
      <c r="ED92" s="309" t="str">
        <f>IF(details!BR92="","",details!BR92)</f>
        <v/>
      </c>
      <c r="EE92" s="116" t="str">
        <f t="shared" si="337"/>
        <v/>
      </c>
      <c r="EF92" s="117" t="str">
        <f t="shared" si="273"/>
        <v/>
      </c>
      <c r="EG92" s="309" t="str">
        <f>IF(details!BS92="","",details!BS92)</f>
        <v/>
      </c>
      <c r="EH92" s="309" t="str">
        <f>IF(details!BT92="","",details!BT92)</f>
        <v/>
      </c>
      <c r="EI92" s="312" t="str">
        <f t="shared" si="338"/>
        <v/>
      </c>
      <c r="EJ92" s="114" t="str">
        <f t="shared" si="339"/>
        <v/>
      </c>
      <c r="EK92" s="118" t="str">
        <f t="shared" si="340"/>
        <v/>
      </c>
      <c r="EL92" s="313" t="str">
        <f t="shared" si="341"/>
        <v/>
      </c>
      <c r="EM92" s="119" t="str">
        <f t="shared" si="263"/>
        <v/>
      </c>
      <c r="EN92" s="119">
        <f t="shared" si="342"/>
        <v>0</v>
      </c>
      <c r="EO92" s="309" t="str">
        <f>IF(details!BU92="","",details!BU92)</f>
        <v/>
      </c>
      <c r="EP92" s="309" t="str">
        <f>IF(details!BV92="","",details!BV92)</f>
        <v/>
      </c>
      <c r="EQ92" s="309" t="str">
        <f>IF(details!BW92="","",details!BW92)</f>
        <v/>
      </c>
      <c r="ER92" s="309" t="str">
        <f>IF(details!BX92="","",details!BX92)</f>
        <v/>
      </c>
      <c r="ES92" s="309" t="str">
        <f>IF(details!BY92="","",details!BY92)</f>
        <v/>
      </c>
      <c r="ET92" s="313" t="str">
        <f t="shared" si="274"/>
        <v/>
      </c>
      <c r="EU92" s="313" t="str">
        <f t="shared" si="275"/>
        <v/>
      </c>
      <c r="EV92" s="313" t="str">
        <f t="shared" si="343"/>
        <v/>
      </c>
      <c r="EW92" s="119" t="str">
        <f t="shared" si="264"/>
        <v/>
      </c>
      <c r="EX92" s="119">
        <f t="shared" si="344"/>
        <v>0</v>
      </c>
      <c r="EY92" s="309" t="str">
        <f>IF(details!BZ92="","",details!BZ92)</f>
        <v/>
      </c>
      <c r="EZ92" s="309" t="str">
        <f>IF(details!CA92="","",details!CA92)</f>
        <v/>
      </c>
      <c r="FA92" s="309" t="str">
        <f>IF(details!CB92="","",details!CB92)</f>
        <v/>
      </c>
      <c r="FB92" s="309" t="str">
        <f>IF(details!CC92="","",details!CC92)</f>
        <v/>
      </c>
      <c r="FC92" s="309" t="str">
        <f>IF(details!CD92="","",details!CD92)</f>
        <v/>
      </c>
      <c r="FD92" s="313" t="str">
        <f t="shared" si="276"/>
        <v/>
      </c>
      <c r="FE92" s="313" t="str">
        <f t="shared" si="277"/>
        <v/>
      </c>
      <c r="FF92" s="313" t="str">
        <f t="shared" si="345"/>
        <v/>
      </c>
      <c r="FG92" s="119" t="str">
        <f t="shared" si="265"/>
        <v/>
      </c>
      <c r="FH92" s="119">
        <f t="shared" si="346"/>
        <v>0</v>
      </c>
      <c r="FI92" s="309" t="str">
        <f>IF(details!CE92="","",details!CE92)</f>
        <v/>
      </c>
      <c r="FJ92" s="309" t="str">
        <f>IF(details!CF92="","",details!CF92)</f>
        <v/>
      </c>
      <c r="FK92" s="309" t="str">
        <f>IF(details!CG92="","",details!CG92)</f>
        <v/>
      </c>
      <c r="FL92" s="309" t="str">
        <f>IF(details!CH92="","",details!CH92)</f>
        <v/>
      </c>
      <c r="FM92" s="309" t="str">
        <f>IF(details!CI92="","",details!CI92)</f>
        <v/>
      </c>
      <c r="FN92" s="313" t="str">
        <f t="shared" si="278"/>
        <v/>
      </c>
      <c r="FO92" s="313" t="str">
        <f t="shared" si="279"/>
        <v/>
      </c>
      <c r="FP92" s="313" t="str">
        <f t="shared" si="347"/>
        <v/>
      </c>
      <c r="FQ92" s="119" t="str">
        <f t="shared" si="266"/>
        <v/>
      </c>
      <c r="FR92" s="270">
        <f t="shared" si="348"/>
        <v>0</v>
      </c>
      <c r="FS92" s="277" t="str">
        <f t="shared" si="349"/>
        <v/>
      </c>
      <c r="FT92" s="306" t="str">
        <f t="shared" si="350"/>
        <v/>
      </c>
      <c r="FU92" s="306" t="str">
        <f t="shared" si="351"/>
        <v/>
      </c>
      <c r="FV92" s="306" t="str">
        <f t="shared" si="352"/>
        <v/>
      </c>
      <c r="FW92" s="306" t="str">
        <f t="shared" si="353"/>
        <v/>
      </c>
      <c r="FX92" s="306" t="str">
        <f t="shared" si="354"/>
        <v/>
      </c>
      <c r="FY92" s="306" t="str">
        <f t="shared" si="355"/>
        <v/>
      </c>
      <c r="FZ92" s="120" t="str">
        <f t="shared" si="356"/>
        <v/>
      </c>
      <c r="GA92" s="120" t="str">
        <f t="shared" si="357"/>
        <v/>
      </c>
      <c r="GB92" s="306" t="str">
        <f t="shared" si="280"/>
        <v/>
      </c>
      <c r="GC92" s="306" t="str">
        <f t="shared" si="358"/>
        <v/>
      </c>
      <c r="GD92" s="306" t="str">
        <f t="shared" si="359"/>
        <v/>
      </c>
      <c r="GE92" s="306" t="str">
        <f t="shared" si="360"/>
        <v/>
      </c>
      <c r="GF92" s="306" t="str">
        <f t="shared" si="361"/>
        <v/>
      </c>
      <c r="GG92" s="306" t="str">
        <f t="shared" si="362"/>
        <v/>
      </c>
      <c r="GH92" s="306" t="str">
        <f t="shared" si="363"/>
        <v/>
      </c>
      <c r="GI92" s="306" t="str">
        <f t="shared" si="364"/>
        <v/>
      </c>
      <c r="GJ92" s="306" t="str">
        <f t="shared" si="365"/>
        <v/>
      </c>
      <c r="GK92" s="306" t="str">
        <f t="shared" si="366"/>
        <v/>
      </c>
      <c r="GL92" s="306" t="str">
        <f t="shared" si="367"/>
        <v/>
      </c>
      <c r="GM92" s="306" t="str">
        <f t="shared" si="368"/>
        <v/>
      </c>
      <c r="GN92" s="306" t="str">
        <f t="shared" si="369"/>
        <v/>
      </c>
      <c r="GO92" s="306" t="str">
        <f t="shared" si="370"/>
        <v/>
      </c>
      <c r="GP92" s="306" t="str">
        <f t="shared" si="371"/>
        <v/>
      </c>
      <c r="GQ92" s="306" t="str">
        <f t="shared" si="372"/>
        <v/>
      </c>
      <c r="GR92" s="306" t="str">
        <f t="shared" si="373"/>
        <v/>
      </c>
      <c r="GS92" s="121" t="str">
        <f t="shared" si="374"/>
        <v/>
      </c>
      <c r="GT92" s="121" t="str">
        <f t="shared" si="375"/>
        <v/>
      </c>
      <c r="GU92" s="121" t="str">
        <f t="shared" si="376"/>
        <v/>
      </c>
      <c r="GV92" s="121" t="str">
        <f t="shared" si="377"/>
        <v/>
      </c>
      <c r="GW92" s="121" t="str">
        <f t="shared" si="378"/>
        <v/>
      </c>
      <c r="GX92" s="121" t="str">
        <f t="shared" si="379"/>
        <v/>
      </c>
      <c r="GY92" s="269">
        <f t="shared" si="380"/>
        <v>0</v>
      </c>
      <c r="GZ92" s="269">
        <f t="shared" si="381"/>
        <v>0</v>
      </c>
      <c r="HA92" s="269">
        <f t="shared" si="382"/>
        <v>32</v>
      </c>
      <c r="HB92" s="269">
        <f t="shared" si="383"/>
        <v>0</v>
      </c>
      <c r="HC92" s="310" t="str">
        <f t="shared" si="267"/>
        <v/>
      </c>
      <c r="HD92" s="278" t="str">
        <f t="shared" si="384"/>
        <v/>
      </c>
      <c r="HE92" s="278" t="str">
        <f t="shared" si="385"/>
        <v/>
      </c>
      <c r="HF92" s="279" t="str">
        <f t="shared" si="386"/>
        <v/>
      </c>
      <c r="HG92" s="297" t="str">
        <f t="shared" si="387"/>
        <v/>
      </c>
      <c r="HH92" s="298" t="str">
        <f t="shared" si="281"/>
        <v/>
      </c>
      <c r="HI92" s="114" t="str">
        <f t="shared" si="282"/>
        <v/>
      </c>
      <c r="HJ92" s="274" t="str">
        <f>details!EH92</f>
        <v/>
      </c>
      <c r="HK92" s="195" t="str">
        <f>details!EI92</f>
        <v/>
      </c>
      <c r="HL92" s="304" t="str">
        <f t="shared" si="388"/>
        <v/>
      </c>
      <c r="HM92" s="201" t="str">
        <f>IF(details!CJ92="","",details!CJ92)</f>
        <v/>
      </c>
    </row>
    <row r="93" spans="1:221" s="20" customFormat="1" ht="14.1" customHeight="1">
      <c r="A93" s="199">
        <f>IF(details!A93="","",details!A93)</f>
        <v>87</v>
      </c>
      <c r="B93" s="309" t="str">
        <f>IF(details!B93="","",details!B93)</f>
        <v/>
      </c>
      <c r="C93" s="309" t="str">
        <f>IF(details!C93="","",details!C93)</f>
        <v/>
      </c>
      <c r="D93" s="114" t="str">
        <f>IF(details!D93="","",details!D93)</f>
        <v/>
      </c>
      <c r="E93" s="114" t="str">
        <f>IF(details!E93="","",details!E93)</f>
        <v/>
      </c>
      <c r="F93" s="309" t="str">
        <f>IF(details!F93="","",details!F93)</f>
        <v/>
      </c>
      <c r="G93" s="509" t="str">
        <f>IF(details!G93="","",details!G93)</f>
        <v/>
      </c>
      <c r="H93" s="188" t="str">
        <f>IF(details!CK93="","",details!CK93)</f>
        <v/>
      </c>
      <c r="I93" s="115" t="str">
        <f>IF(details!I93="","",details!I93)</f>
        <v/>
      </c>
      <c r="J93" s="115" t="str">
        <f>IF(details!J93="","",details!J93)</f>
        <v/>
      </c>
      <c r="K93" s="115" t="str">
        <f>IF(details!K93="","",details!K93)</f>
        <v/>
      </c>
      <c r="L93" s="309" t="str">
        <f>IF(details!L93="","",details!L93)</f>
        <v/>
      </c>
      <c r="M93" s="309" t="str">
        <f>IF(details!M93="","",details!M93)</f>
        <v/>
      </c>
      <c r="N93" s="309" t="str">
        <f t="shared" si="283"/>
        <v/>
      </c>
      <c r="O93" s="309" t="str">
        <f>IF(details!N93="","",details!N93)</f>
        <v/>
      </c>
      <c r="P93" s="309" t="str">
        <f>IF(details!O93="","",details!O93)</f>
        <v/>
      </c>
      <c r="Q93" s="309" t="str">
        <f t="shared" si="284"/>
        <v/>
      </c>
      <c r="R93" s="309" t="str">
        <f>IF(details!P93="","",details!P93)</f>
        <v/>
      </c>
      <c r="S93" s="309" t="str">
        <f>IF(details!Q93="","",details!Q93)</f>
        <v/>
      </c>
      <c r="T93" s="309" t="str">
        <f t="shared" si="285"/>
        <v/>
      </c>
      <c r="U93" s="116" t="str">
        <f t="shared" si="286"/>
        <v/>
      </c>
      <c r="V93" s="309" t="str">
        <f>IF(details!R93="","",details!R93)</f>
        <v/>
      </c>
      <c r="W93" s="309" t="str">
        <f>IF(details!S93="","",details!S93)</f>
        <v/>
      </c>
      <c r="X93" s="116" t="str">
        <f t="shared" si="287"/>
        <v/>
      </c>
      <c r="Y93" s="117" t="str">
        <f t="shared" si="268"/>
        <v/>
      </c>
      <c r="Z93" s="309" t="str">
        <f>IF(details!T93="","",details!T93)</f>
        <v/>
      </c>
      <c r="AA93" s="309" t="str">
        <f>IF(details!U93="","",details!U93)</f>
        <v/>
      </c>
      <c r="AB93" s="312" t="str">
        <f t="shared" si="288"/>
        <v/>
      </c>
      <c r="AC93" s="114" t="str">
        <f t="shared" si="289"/>
        <v/>
      </c>
      <c r="AD93" s="118" t="str">
        <f t="shared" si="290"/>
        <v/>
      </c>
      <c r="AE93" s="313" t="str">
        <f t="shared" si="291"/>
        <v/>
      </c>
      <c r="AF93" s="119" t="str">
        <f t="shared" si="258"/>
        <v/>
      </c>
      <c r="AG93" s="119">
        <f t="shared" si="292"/>
        <v>0</v>
      </c>
      <c r="AH93" s="309" t="str">
        <f>IF(details!V93="","",details!V93)</f>
        <v/>
      </c>
      <c r="AI93" s="309" t="str">
        <f>IF(details!W93="","",details!W93)</f>
        <v/>
      </c>
      <c r="AJ93" s="309" t="str">
        <f t="shared" si="293"/>
        <v/>
      </c>
      <c r="AK93" s="309" t="str">
        <f>IF(details!X93="","",details!X93)</f>
        <v/>
      </c>
      <c r="AL93" s="309" t="str">
        <f>IF(details!Y93="","",details!Y93)</f>
        <v/>
      </c>
      <c r="AM93" s="309" t="str">
        <f t="shared" si="294"/>
        <v/>
      </c>
      <c r="AN93" s="309" t="str">
        <f>IF(details!Z93="","",details!Z93)</f>
        <v/>
      </c>
      <c r="AO93" s="309" t="str">
        <f>IF(details!AA93="","",details!AA93)</f>
        <v/>
      </c>
      <c r="AP93" s="309" t="str">
        <f t="shared" si="295"/>
        <v/>
      </c>
      <c r="AQ93" s="116" t="str">
        <f t="shared" si="296"/>
        <v/>
      </c>
      <c r="AR93" s="309" t="str">
        <f>IF(details!AB93="","",details!AB93)</f>
        <v/>
      </c>
      <c r="AS93" s="309" t="str">
        <f>IF(details!AC93="","",details!AC93)</f>
        <v/>
      </c>
      <c r="AT93" s="116" t="str">
        <f t="shared" si="297"/>
        <v/>
      </c>
      <c r="AU93" s="117" t="str">
        <f t="shared" si="269"/>
        <v/>
      </c>
      <c r="AV93" s="309" t="str">
        <f>IF(details!AD93="","",details!AD93)</f>
        <v/>
      </c>
      <c r="AW93" s="309" t="str">
        <f>IF(details!AE93="","",details!AE93)</f>
        <v/>
      </c>
      <c r="AX93" s="312" t="str">
        <f t="shared" si="298"/>
        <v/>
      </c>
      <c r="AY93" s="114" t="str">
        <f t="shared" si="299"/>
        <v/>
      </c>
      <c r="AZ93" s="118" t="str">
        <f t="shared" si="300"/>
        <v/>
      </c>
      <c r="BA93" s="313" t="str">
        <f t="shared" si="301"/>
        <v/>
      </c>
      <c r="BB93" s="119" t="str">
        <f t="shared" si="259"/>
        <v/>
      </c>
      <c r="BC93" s="119">
        <f t="shared" si="302"/>
        <v>0</v>
      </c>
      <c r="BD93" s="101" t="str">
        <f>IF(D93="","",details!AF93)</f>
        <v/>
      </c>
      <c r="BE93" s="309" t="str">
        <f>IF(details!AG93="","",details!AG93)</f>
        <v/>
      </c>
      <c r="BF93" s="309" t="str">
        <f>IF(details!AH93="","",details!AH93)</f>
        <v/>
      </c>
      <c r="BG93" s="309" t="str">
        <f t="shared" si="303"/>
        <v/>
      </c>
      <c r="BH93" s="309" t="str">
        <f>IF(details!AI93="","",details!AI93)</f>
        <v/>
      </c>
      <c r="BI93" s="309" t="str">
        <f>IF(details!AJ93="","",details!AJ93)</f>
        <v/>
      </c>
      <c r="BJ93" s="309" t="str">
        <f t="shared" si="304"/>
        <v/>
      </c>
      <c r="BK93" s="309" t="str">
        <f>IF(details!AK93="","",details!AK93)</f>
        <v/>
      </c>
      <c r="BL93" s="309" t="str">
        <f>IF(details!AL93="","",details!AL93)</f>
        <v/>
      </c>
      <c r="BM93" s="309" t="str">
        <f t="shared" si="305"/>
        <v/>
      </c>
      <c r="BN93" s="116" t="str">
        <f t="shared" si="306"/>
        <v/>
      </c>
      <c r="BO93" s="309" t="str">
        <f>IF(details!AM93="","",details!AM93)</f>
        <v/>
      </c>
      <c r="BP93" s="309" t="str">
        <f>IF(details!AN93="","",details!AN93)</f>
        <v/>
      </c>
      <c r="BQ93" s="116" t="str">
        <f t="shared" si="307"/>
        <v/>
      </c>
      <c r="BR93" s="117" t="str">
        <f t="shared" si="270"/>
        <v/>
      </c>
      <c r="BS93" s="309" t="str">
        <f>IF(details!AO93="","",details!AO93)</f>
        <v/>
      </c>
      <c r="BT93" s="309" t="str">
        <f>IF(details!AP93="","",details!AP93)</f>
        <v/>
      </c>
      <c r="BU93" s="312" t="str">
        <f t="shared" si="308"/>
        <v/>
      </c>
      <c r="BV93" s="114" t="str">
        <f t="shared" si="309"/>
        <v/>
      </c>
      <c r="BW93" s="118" t="str">
        <f t="shared" si="310"/>
        <v/>
      </c>
      <c r="BX93" s="313" t="str">
        <f t="shared" si="311"/>
        <v/>
      </c>
      <c r="BY93" s="119" t="str">
        <f t="shared" si="260"/>
        <v/>
      </c>
      <c r="BZ93" s="119">
        <f t="shared" si="312"/>
        <v>0</v>
      </c>
      <c r="CA93" s="309" t="str">
        <f>IF(details!AQ93="","",details!AQ93)</f>
        <v/>
      </c>
      <c r="CB93" s="309" t="str">
        <f>IF(details!AR93="","",details!AR93)</f>
        <v/>
      </c>
      <c r="CC93" s="309" t="str">
        <f t="shared" si="313"/>
        <v/>
      </c>
      <c r="CD93" s="309" t="str">
        <f>IF(details!AS93="","",details!AS93)</f>
        <v/>
      </c>
      <c r="CE93" s="309" t="str">
        <f>IF(details!AT93="","",details!AT93)</f>
        <v/>
      </c>
      <c r="CF93" s="309" t="str">
        <f t="shared" si="314"/>
        <v/>
      </c>
      <c r="CG93" s="309" t="str">
        <f>IF(details!AU93="","",details!AU93)</f>
        <v/>
      </c>
      <c r="CH93" s="309" t="str">
        <f>IF(details!AV93="","",details!AV93)</f>
        <v/>
      </c>
      <c r="CI93" s="309" t="str">
        <f t="shared" si="315"/>
        <v/>
      </c>
      <c r="CJ93" s="116" t="str">
        <f t="shared" si="316"/>
        <v/>
      </c>
      <c r="CK93" s="309" t="str">
        <f>IF(details!AW93="","",details!AW93)</f>
        <v/>
      </c>
      <c r="CL93" s="309" t="str">
        <f>IF(details!AX93="","",details!AX93)</f>
        <v/>
      </c>
      <c r="CM93" s="116" t="str">
        <f t="shared" si="317"/>
        <v/>
      </c>
      <c r="CN93" s="117" t="str">
        <f t="shared" si="271"/>
        <v/>
      </c>
      <c r="CO93" s="309" t="str">
        <f>IF(details!AY93="","",details!AY93)</f>
        <v/>
      </c>
      <c r="CP93" s="309" t="str">
        <f>IF(details!AZ93="","",details!AZ93)</f>
        <v/>
      </c>
      <c r="CQ93" s="312" t="str">
        <f t="shared" si="318"/>
        <v/>
      </c>
      <c r="CR93" s="114" t="str">
        <f t="shared" si="319"/>
        <v/>
      </c>
      <c r="CS93" s="118" t="str">
        <f t="shared" si="320"/>
        <v/>
      </c>
      <c r="CT93" s="313" t="str">
        <f t="shared" si="321"/>
        <v/>
      </c>
      <c r="CU93" s="119" t="str">
        <f t="shared" si="261"/>
        <v/>
      </c>
      <c r="CV93" s="119">
        <f t="shared" si="322"/>
        <v>0</v>
      </c>
      <c r="CW93" s="309" t="str">
        <f>IF(details!BA93="","",details!BA93)</f>
        <v/>
      </c>
      <c r="CX93" s="309" t="str">
        <f>IF(details!BB93="","",details!BB93)</f>
        <v/>
      </c>
      <c r="CY93" s="309" t="str">
        <f t="shared" si="323"/>
        <v/>
      </c>
      <c r="CZ93" s="309" t="str">
        <f>IF(details!BC93="","",details!BC93)</f>
        <v/>
      </c>
      <c r="DA93" s="309" t="str">
        <f>IF(details!BD93="","",details!BD93)</f>
        <v/>
      </c>
      <c r="DB93" s="309" t="str">
        <f t="shared" si="324"/>
        <v/>
      </c>
      <c r="DC93" s="309" t="str">
        <f>IF(details!BE93="","",details!BE93)</f>
        <v/>
      </c>
      <c r="DD93" s="309" t="str">
        <f>IF(details!BF93="","",details!BF93)</f>
        <v/>
      </c>
      <c r="DE93" s="309" t="str">
        <f t="shared" si="325"/>
        <v/>
      </c>
      <c r="DF93" s="116" t="str">
        <f t="shared" si="326"/>
        <v/>
      </c>
      <c r="DG93" s="309" t="str">
        <f>IF(details!BG93="","",details!BG93)</f>
        <v/>
      </c>
      <c r="DH93" s="309" t="str">
        <f>IF(details!BH93="","",details!BH93)</f>
        <v/>
      </c>
      <c r="DI93" s="116" t="str">
        <f t="shared" si="327"/>
        <v/>
      </c>
      <c r="DJ93" s="117" t="str">
        <f t="shared" si="272"/>
        <v/>
      </c>
      <c r="DK93" s="309" t="str">
        <f>IF(details!BI93="","",details!BI93)</f>
        <v/>
      </c>
      <c r="DL93" s="309" t="str">
        <f>IF(details!BJ93="","",details!BJ93)</f>
        <v/>
      </c>
      <c r="DM93" s="312" t="str">
        <f t="shared" si="328"/>
        <v/>
      </c>
      <c r="DN93" s="114" t="str">
        <f t="shared" si="329"/>
        <v/>
      </c>
      <c r="DO93" s="118" t="str">
        <f t="shared" si="330"/>
        <v/>
      </c>
      <c r="DP93" s="313" t="str">
        <f t="shared" si="331"/>
        <v/>
      </c>
      <c r="DQ93" s="119" t="str">
        <f t="shared" si="262"/>
        <v/>
      </c>
      <c r="DR93" s="119">
        <f t="shared" si="332"/>
        <v>0</v>
      </c>
      <c r="DS93" s="309" t="str">
        <f>IF(details!BK93="","",details!BK93)</f>
        <v/>
      </c>
      <c r="DT93" s="309" t="str">
        <f>IF(details!BL93="","",details!BL93)</f>
        <v/>
      </c>
      <c r="DU93" s="309" t="str">
        <f t="shared" si="333"/>
        <v/>
      </c>
      <c r="DV93" s="309" t="str">
        <f>IF(details!BM93="","",details!BM93)</f>
        <v/>
      </c>
      <c r="DW93" s="309" t="str">
        <f>IF(details!BN93="","",details!BN93)</f>
        <v/>
      </c>
      <c r="DX93" s="309" t="str">
        <f t="shared" si="334"/>
        <v/>
      </c>
      <c r="DY93" s="309" t="str">
        <f>IF(details!BO93="","",details!BO93)</f>
        <v/>
      </c>
      <c r="DZ93" s="309" t="str">
        <f>IF(details!BP93="","",details!BP93)</f>
        <v/>
      </c>
      <c r="EA93" s="309" t="str">
        <f t="shared" si="335"/>
        <v/>
      </c>
      <c r="EB93" s="116" t="str">
        <f t="shared" si="336"/>
        <v/>
      </c>
      <c r="EC93" s="309" t="str">
        <f>IF(details!BQ93="","",details!BQ93)</f>
        <v/>
      </c>
      <c r="ED93" s="309" t="str">
        <f>IF(details!BR93="","",details!BR93)</f>
        <v/>
      </c>
      <c r="EE93" s="116" t="str">
        <f t="shared" si="337"/>
        <v/>
      </c>
      <c r="EF93" s="117" t="str">
        <f t="shared" si="273"/>
        <v/>
      </c>
      <c r="EG93" s="309" t="str">
        <f>IF(details!BS93="","",details!BS93)</f>
        <v/>
      </c>
      <c r="EH93" s="309" t="str">
        <f>IF(details!BT93="","",details!BT93)</f>
        <v/>
      </c>
      <c r="EI93" s="312" t="str">
        <f t="shared" si="338"/>
        <v/>
      </c>
      <c r="EJ93" s="114" t="str">
        <f t="shared" si="339"/>
        <v/>
      </c>
      <c r="EK93" s="118" t="str">
        <f t="shared" si="340"/>
        <v/>
      </c>
      <c r="EL93" s="313" t="str">
        <f t="shared" si="341"/>
        <v/>
      </c>
      <c r="EM93" s="119" t="str">
        <f t="shared" si="263"/>
        <v/>
      </c>
      <c r="EN93" s="119">
        <f t="shared" si="342"/>
        <v>0</v>
      </c>
      <c r="EO93" s="309" t="str">
        <f>IF(details!BU93="","",details!BU93)</f>
        <v/>
      </c>
      <c r="EP93" s="309" t="str">
        <f>IF(details!BV93="","",details!BV93)</f>
        <v/>
      </c>
      <c r="EQ93" s="309" t="str">
        <f>IF(details!BW93="","",details!BW93)</f>
        <v/>
      </c>
      <c r="ER93" s="309" t="str">
        <f>IF(details!BX93="","",details!BX93)</f>
        <v/>
      </c>
      <c r="ES93" s="309" t="str">
        <f>IF(details!BY93="","",details!BY93)</f>
        <v/>
      </c>
      <c r="ET93" s="313" t="str">
        <f t="shared" si="274"/>
        <v/>
      </c>
      <c r="EU93" s="313" t="str">
        <f t="shared" si="275"/>
        <v/>
      </c>
      <c r="EV93" s="313" t="str">
        <f t="shared" si="343"/>
        <v/>
      </c>
      <c r="EW93" s="119" t="str">
        <f t="shared" si="264"/>
        <v/>
      </c>
      <c r="EX93" s="119">
        <f t="shared" si="344"/>
        <v>0</v>
      </c>
      <c r="EY93" s="309" t="str">
        <f>IF(details!BZ93="","",details!BZ93)</f>
        <v/>
      </c>
      <c r="EZ93" s="309" t="str">
        <f>IF(details!CA93="","",details!CA93)</f>
        <v/>
      </c>
      <c r="FA93" s="309" t="str">
        <f>IF(details!CB93="","",details!CB93)</f>
        <v/>
      </c>
      <c r="FB93" s="309" t="str">
        <f>IF(details!CC93="","",details!CC93)</f>
        <v/>
      </c>
      <c r="FC93" s="309" t="str">
        <f>IF(details!CD93="","",details!CD93)</f>
        <v/>
      </c>
      <c r="FD93" s="313" t="str">
        <f t="shared" si="276"/>
        <v/>
      </c>
      <c r="FE93" s="313" t="str">
        <f t="shared" si="277"/>
        <v/>
      </c>
      <c r="FF93" s="313" t="str">
        <f t="shared" si="345"/>
        <v/>
      </c>
      <c r="FG93" s="119" t="str">
        <f t="shared" si="265"/>
        <v/>
      </c>
      <c r="FH93" s="119">
        <f t="shared" si="346"/>
        <v>0</v>
      </c>
      <c r="FI93" s="309" t="str">
        <f>IF(details!CE93="","",details!CE93)</f>
        <v/>
      </c>
      <c r="FJ93" s="309" t="str">
        <f>IF(details!CF93="","",details!CF93)</f>
        <v/>
      </c>
      <c r="FK93" s="309" t="str">
        <f>IF(details!CG93="","",details!CG93)</f>
        <v/>
      </c>
      <c r="FL93" s="309" t="str">
        <f>IF(details!CH93="","",details!CH93)</f>
        <v/>
      </c>
      <c r="FM93" s="309" t="str">
        <f>IF(details!CI93="","",details!CI93)</f>
        <v/>
      </c>
      <c r="FN93" s="313" t="str">
        <f t="shared" si="278"/>
        <v/>
      </c>
      <c r="FO93" s="313" t="str">
        <f t="shared" si="279"/>
        <v/>
      </c>
      <c r="FP93" s="313" t="str">
        <f t="shared" si="347"/>
        <v/>
      </c>
      <c r="FQ93" s="119" t="str">
        <f t="shared" si="266"/>
        <v/>
      </c>
      <c r="FR93" s="270">
        <f t="shared" si="348"/>
        <v>0</v>
      </c>
      <c r="FS93" s="277" t="str">
        <f t="shared" si="349"/>
        <v/>
      </c>
      <c r="FT93" s="306" t="str">
        <f t="shared" si="350"/>
        <v/>
      </c>
      <c r="FU93" s="306" t="str">
        <f t="shared" si="351"/>
        <v/>
      </c>
      <c r="FV93" s="306" t="str">
        <f t="shared" si="352"/>
        <v/>
      </c>
      <c r="FW93" s="306" t="str">
        <f t="shared" si="353"/>
        <v/>
      </c>
      <c r="FX93" s="306" t="str">
        <f t="shared" si="354"/>
        <v/>
      </c>
      <c r="FY93" s="306" t="str">
        <f t="shared" si="355"/>
        <v/>
      </c>
      <c r="FZ93" s="120" t="str">
        <f t="shared" si="356"/>
        <v/>
      </c>
      <c r="GA93" s="120" t="str">
        <f t="shared" si="357"/>
        <v/>
      </c>
      <c r="GB93" s="306" t="str">
        <f t="shared" si="280"/>
        <v/>
      </c>
      <c r="GC93" s="306" t="str">
        <f t="shared" si="358"/>
        <v/>
      </c>
      <c r="GD93" s="306" t="str">
        <f t="shared" si="359"/>
        <v/>
      </c>
      <c r="GE93" s="306" t="str">
        <f t="shared" si="360"/>
        <v/>
      </c>
      <c r="GF93" s="306" t="str">
        <f t="shared" si="361"/>
        <v/>
      </c>
      <c r="GG93" s="306" t="str">
        <f t="shared" si="362"/>
        <v/>
      </c>
      <c r="GH93" s="306" t="str">
        <f t="shared" si="363"/>
        <v/>
      </c>
      <c r="GI93" s="306" t="str">
        <f t="shared" si="364"/>
        <v/>
      </c>
      <c r="GJ93" s="306" t="str">
        <f t="shared" si="365"/>
        <v/>
      </c>
      <c r="GK93" s="306" t="str">
        <f t="shared" si="366"/>
        <v/>
      </c>
      <c r="GL93" s="306" t="str">
        <f t="shared" si="367"/>
        <v/>
      </c>
      <c r="GM93" s="306" t="str">
        <f t="shared" si="368"/>
        <v/>
      </c>
      <c r="GN93" s="306" t="str">
        <f t="shared" si="369"/>
        <v/>
      </c>
      <c r="GO93" s="306" t="str">
        <f t="shared" si="370"/>
        <v/>
      </c>
      <c r="GP93" s="306" t="str">
        <f t="shared" si="371"/>
        <v/>
      </c>
      <c r="GQ93" s="306" t="str">
        <f t="shared" si="372"/>
        <v/>
      </c>
      <c r="GR93" s="306" t="str">
        <f t="shared" si="373"/>
        <v/>
      </c>
      <c r="GS93" s="121" t="str">
        <f t="shared" si="374"/>
        <v/>
      </c>
      <c r="GT93" s="121" t="str">
        <f t="shared" si="375"/>
        <v/>
      </c>
      <c r="GU93" s="121" t="str">
        <f t="shared" si="376"/>
        <v/>
      </c>
      <c r="GV93" s="121" t="str">
        <f t="shared" si="377"/>
        <v/>
      </c>
      <c r="GW93" s="121" t="str">
        <f t="shared" si="378"/>
        <v/>
      </c>
      <c r="GX93" s="121" t="str">
        <f t="shared" si="379"/>
        <v/>
      </c>
      <c r="GY93" s="269">
        <f t="shared" si="380"/>
        <v>0</v>
      </c>
      <c r="GZ93" s="269">
        <f t="shared" si="381"/>
        <v>0</v>
      </c>
      <c r="HA93" s="269">
        <f t="shared" si="382"/>
        <v>32</v>
      </c>
      <c r="HB93" s="269">
        <f t="shared" si="383"/>
        <v>0</v>
      </c>
      <c r="HC93" s="310" t="str">
        <f t="shared" si="267"/>
        <v/>
      </c>
      <c r="HD93" s="278" t="str">
        <f t="shared" si="384"/>
        <v/>
      </c>
      <c r="HE93" s="278" t="str">
        <f t="shared" si="385"/>
        <v/>
      </c>
      <c r="HF93" s="279" t="str">
        <f t="shared" si="386"/>
        <v/>
      </c>
      <c r="HG93" s="297" t="str">
        <f t="shared" si="387"/>
        <v/>
      </c>
      <c r="HH93" s="298" t="str">
        <f t="shared" si="281"/>
        <v/>
      </c>
      <c r="HI93" s="114" t="str">
        <f t="shared" si="282"/>
        <v/>
      </c>
      <c r="HJ93" s="274" t="str">
        <f>details!EH93</f>
        <v/>
      </c>
      <c r="HK93" s="195" t="str">
        <f>details!EI93</f>
        <v/>
      </c>
      <c r="HL93" s="304" t="str">
        <f t="shared" si="388"/>
        <v/>
      </c>
      <c r="HM93" s="201" t="str">
        <f>IF(details!CJ93="","",details!CJ93)</f>
        <v/>
      </c>
    </row>
    <row r="94" spans="1:221" s="20" customFormat="1" ht="14.1" customHeight="1">
      <c r="A94" s="199">
        <f>IF(details!A94="","",details!A94)</f>
        <v>88</v>
      </c>
      <c r="B94" s="309" t="str">
        <f>IF(details!B94="","",details!B94)</f>
        <v/>
      </c>
      <c r="C94" s="309" t="str">
        <f>IF(details!C94="","",details!C94)</f>
        <v/>
      </c>
      <c r="D94" s="114" t="str">
        <f>IF(details!D94="","",details!D94)</f>
        <v/>
      </c>
      <c r="E94" s="114" t="str">
        <f>IF(details!E94="","",details!E94)</f>
        <v/>
      </c>
      <c r="F94" s="309" t="str">
        <f>IF(details!F94="","",details!F94)</f>
        <v/>
      </c>
      <c r="G94" s="509" t="str">
        <f>IF(details!G94="","",details!G94)</f>
        <v/>
      </c>
      <c r="H94" s="188" t="str">
        <f>IF(details!CK94="","",details!CK94)</f>
        <v/>
      </c>
      <c r="I94" s="115" t="str">
        <f>IF(details!I94="","",details!I94)</f>
        <v/>
      </c>
      <c r="J94" s="115" t="str">
        <f>IF(details!J94="","",details!J94)</f>
        <v/>
      </c>
      <c r="K94" s="115" t="str">
        <f>IF(details!K94="","",details!K94)</f>
        <v/>
      </c>
      <c r="L94" s="309" t="str">
        <f>IF(details!L94="","",details!L94)</f>
        <v/>
      </c>
      <c r="M94" s="309" t="str">
        <f>IF(details!M94="","",details!M94)</f>
        <v/>
      </c>
      <c r="N94" s="309" t="str">
        <f t="shared" si="283"/>
        <v/>
      </c>
      <c r="O94" s="309" t="str">
        <f>IF(details!N94="","",details!N94)</f>
        <v/>
      </c>
      <c r="P94" s="309" t="str">
        <f>IF(details!O94="","",details!O94)</f>
        <v/>
      </c>
      <c r="Q94" s="309" t="str">
        <f t="shared" si="284"/>
        <v/>
      </c>
      <c r="R94" s="309" t="str">
        <f>IF(details!P94="","",details!P94)</f>
        <v/>
      </c>
      <c r="S94" s="309" t="str">
        <f>IF(details!Q94="","",details!Q94)</f>
        <v/>
      </c>
      <c r="T94" s="309" t="str">
        <f t="shared" si="285"/>
        <v/>
      </c>
      <c r="U94" s="116" t="str">
        <f t="shared" si="286"/>
        <v/>
      </c>
      <c r="V94" s="309" t="str">
        <f>IF(details!R94="","",details!R94)</f>
        <v/>
      </c>
      <c r="W94" s="309" t="str">
        <f>IF(details!S94="","",details!S94)</f>
        <v/>
      </c>
      <c r="X94" s="116" t="str">
        <f t="shared" si="287"/>
        <v/>
      </c>
      <c r="Y94" s="117" t="str">
        <f t="shared" si="268"/>
        <v/>
      </c>
      <c r="Z94" s="309" t="str">
        <f>IF(details!T94="","",details!T94)</f>
        <v/>
      </c>
      <c r="AA94" s="309" t="str">
        <f>IF(details!U94="","",details!U94)</f>
        <v/>
      </c>
      <c r="AB94" s="312" t="str">
        <f t="shared" si="288"/>
        <v/>
      </c>
      <c r="AC94" s="114" t="str">
        <f t="shared" si="289"/>
        <v/>
      </c>
      <c r="AD94" s="118" t="str">
        <f t="shared" si="290"/>
        <v/>
      </c>
      <c r="AE94" s="313" t="str">
        <f t="shared" si="291"/>
        <v/>
      </c>
      <c r="AF94" s="119" t="str">
        <f t="shared" si="258"/>
        <v/>
      </c>
      <c r="AG94" s="119">
        <f t="shared" si="292"/>
        <v>0</v>
      </c>
      <c r="AH94" s="309" t="str">
        <f>IF(details!V94="","",details!V94)</f>
        <v/>
      </c>
      <c r="AI94" s="309" t="str">
        <f>IF(details!W94="","",details!W94)</f>
        <v/>
      </c>
      <c r="AJ94" s="309" t="str">
        <f t="shared" si="293"/>
        <v/>
      </c>
      <c r="AK94" s="309" t="str">
        <f>IF(details!X94="","",details!X94)</f>
        <v/>
      </c>
      <c r="AL94" s="309" t="str">
        <f>IF(details!Y94="","",details!Y94)</f>
        <v/>
      </c>
      <c r="AM94" s="309" t="str">
        <f t="shared" si="294"/>
        <v/>
      </c>
      <c r="AN94" s="309" t="str">
        <f>IF(details!Z94="","",details!Z94)</f>
        <v/>
      </c>
      <c r="AO94" s="309" t="str">
        <f>IF(details!AA94="","",details!AA94)</f>
        <v/>
      </c>
      <c r="AP94" s="309" t="str">
        <f t="shared" si="295"/>
        <v/>
      </c>
      <c r="AQ94" s="116" t="str">
        <f t="shared" si="296"/>
        <v/>
      </c>
      <c r="AR94" s="309" t="str">
        <f>IF(details!AB94="","",details!AB94)</f>
        <v/>
      </c>
      <c r="AS94" s="309" t="str">
        <f>IF(details!AC94="","",details!AC94)</f>
        <v/>
      </c>
      <c r="AT94" s="116" t="str">
        <f t="shared" si="297"/>
        <v/>
      </c>
      <c r="AU94" s="117" t="str">
        <f t="shared" si="269"/>
        <v/>
      </c>
      <c r="AV94" s="309" t="str">
        <f>IF(details!AD94="","",details!AD94)</f>
        <v/>
      </c>
      <c r="AW94" s="309" t="str">
        <f>IF(details!AE94="","",details!AE94)</f>
        <v/>
      </c>
      <c r="AX94" s="312" t="str">
        <f t="shared" si="298"/>
        <v/>
      </c>
      <c r="AY94" s="114" t="str">
        <f t="shared" si="299"/>
        <v/>
      </c>
      <c r="AZ94" s="118" t="str">
        <f t="shared" si="300"/>
        <v/>
      </c>
      <c r="BA94" s="313" t="str">
        <f t="shared" si="301"/>
        <v/>
      </c>
      <c r="BB94" s="119" t="str">
        <f t="shared" si="259"/>
        <v/>
      </c>
      <c r="BC94" s="119">
        <f t="shared" si="302"/>
        <v>0</v>
      </c>
      <c r="BD94" s="101" t="str">
        <f>IF(D94="","",details!AF94)</f>
        <v/>
      </c>
      <c r="BE94" s="309" t="str">
        <f>IF(details!AG94="","",details!AG94)</f>
        <v/>
      </c>
      <c r="BF94" s="309" t="str">
        <f>IF(details!AH94="","",details!AH94)</f>
        <v/>
      </c>
      <c r="BG94" s="309" t="str">
        <f t="shared" si="303"/>
        <v/>
      </c>
      <c r="BH94" s="309" t="str">
        <f>IF(details!AI94="","",details!AI94)</f>
        <v/>
      </c>
      <c r="BI94" s="309" t="str">
        <f>IF(details!AJ94="","",details!AJ94)</f>
        <v/>
      </c>
      <c r="BJ94" s="309" t="str">
        <f t="shared" si="304"/>
        <v/>
      </c>
      <c r="BK94" s="309" t="str">
        <f>IF(details!AK94="","",details!AK94)</f>
        <v/>
      </c>
      <c r="BL94" s="309" t="str">
        <f>IF(details!AL94="","",details!AL94)</f>
        <v/>
      </c>
      <c r="BM94" s="309" t="str">
        <f t="shared" si="305"/>
        <v/>
      </c>
      <c r="BN94" s="116" t="str">
        <f t="shared" si="306"/>
        <v/>
      </c>
      <c r="BO94" s="309" t="str">
        <f>IF(details!AM94="","",details!AM94)</f>
        <v/>
      </c>
      <c r="BP94" s="309" t="str">
        <f>IF(details!AN94="","",details!AN94)</f>
        <v/>
      </c>
      <c r="BQ94" s="116" t="str">
        <f t="shared" si="307"/>
        <v/>
      </c>
      <c r="BR94" s="117" t="str">
        <f t="shared" si="270"/>
        <v/>
      </c>
      <c r="BS94" s="309" t="str">
        <f>IF(details!AO94="","",details!AO94)</f>
        <v/>
      </c>
      <c r="BT94" s="309" t="str">
        <f>IF(details!AP94="","",details!AP94)</f>
        <v/>
      </c>
      <c r="BU94" s="312" t="str">
        <f t="shared" si="308"/>
        <v/>
      </c>
      <c r="BV94" s="114" t="str">
        <f t="shared" si="309"/>
        <v/>
      </c>
      <c r="BW94" s="118" t="str">
        <f t="shared" si="310"/>
        <v/>
      </c>
      <c r="BX94" s="313" t="str">
        <f t="shared" si="311"/>
        <v/>
      </c>
      <c r="BY94" s="119" t="str">
        <f t="shared" si="260"/>
        <v/>
      </c>
      <c r="BZ94" s="119">
        <f t="shared" si="312"/>
        <v>0</v>
      </c>
      <c r="CA94" s="309" t="str">
        <f>IF(details!AQ94="","",details!AQ94)</f>
        <v/>
      </c>
      <c r="CB94" s="309" t="str">
        <f>IF(details!AR94="","",details!AR94)</f>
        <v/>
      </c>
      <c r="CC94" s="309" t="str">
        <f t="shared" si="313"/>
        <v/>
      </c>
      <c r="CD94" s="309" t="str">
        <f>IF(details!AS94="","",details!AS94)</f>
        <v/>
      </c>
      <c r="CE94" s="309" t="str">
        <f>IF(details!AT94="","",details!AT94)</f>
        <v/>
      </c>
      <c r="CF94" s="309" t="str">
        <f t="shared" si="314"/>
        <v/>
      </c>
      <c r="CG94" s="309" t="str">
        <f>IF(details!AU94="","",details!AU94)</f>
        <v/>
      </c>
      <c r="CH94" s="309" t="str">
        <f>IF(details!AV94="","",details!AV94)</f>
        <v/>
      </c>
      <c r="CI94" s="309" t="str">
        <f t="shared" si="315"/>
        <v/>
      </c>
      <c r="CJ94" s="116" t="str">
        <f t="shared" si="316"/>
        <v/>
      </c>
      <c r="CK94" s="309" t="str">
        <f>IF(details!AW94="","",details!AW94)</f>
        <v/>
      </c>
      <c r="CL94" s="309" t="str">
        <f>IF(details!AX94="","",details!AX94)</f>
        <v/>
      </c>
      <c r="CM94" s="116" t="str">
        <f t="shared" si="317"/>
        <v/>
      </c>
      <c r="CN94" s="117" t="str">
        <f t="shared" si="271"/>
        <v/>
      </c>
      <c r="CO94" s="309" t="str">
        <f>IF(details!AY94="","",details!AY94)</f>
        <v/>
      </c>
      <c r="CP94" s="309" t="str">
        <f>IF(details!AZ94="","",details!AZ94)</f>
        <v/>
      </c>
      <c r="CQ94" s="312" t="str">
        <f t="shared" si="318"/>
        <v/>
      </c>
      <c r="CR94" s="114" t="str">
        <f t="shared" si="319"/>
        <v/>
      </c>
      <c r="CS94" s="118" t="str">
        <f t="shared" si="320"/>
        <v/>
      </c>
      <c r="CT94" s="313" t="str">
        <f t="shared" si="321"/>
        <v/>
      </c>
      <c r="CU94" s="119" t="str">
        <f t="shared" si="261"/>
        <v/>
      </c>
      <c r="CV94" s="119">
        <f t="shared" si="322"/>
        <v>0</v>
      </c>
      <c r="CW94" s="309" t="str">
        <f>IF(details!BA94="","",details!BA94)</f>
        <v/>
      </c>
      <c r="CX94" s="309" t="str">
        <f>IF(details!BB94="","",details!BB94)</f>
        <v/>
      </c>
      <c r="CY94" s="309" t="str">
        <f t="shared" si="323"/>
        <v/>
      </c>
      <c r="CZ94" s="309" t="str">
        <f>IF(details!BC94="","",details!BC94)</f>
        <v/>
      </c>
      <c r="DA94" s="309" t="str">
        <f>IF(details!BD94="","",details!BD94)</f>
        <v/>
      </c>
      <c r="DB94" s="309" t="str">
        <f t="shared" si="324"/>
        <v/>
      </c>
      <c r="DC94" s="309" t="str">
        <f>IF(details!BE94="","",details!BE94)</f>
        <v/>
      </c>
      <c r="DD94" s="309" t="str">
        <f>IF(details!BF94="","",details!BF94)</f>
        <v/>
      </c>
      <c r="DE94" s="309" t="str">
        <f t="shared" si="325"/>
        <v/>
      </c>
      <c r="DF94" s="116" t="str">
        <f t="shared" si="326"/>
        <v/>
      </c>
      <c r="DG94" s="309" t="str">
        <f>IF(details!BG94="","",details!BG94)</f>
        <v/>
      </c>
      <c r="DH94" s="309" t="str">
        <f>IF(details!BH94="","",details!BH94)</f>
        <v/>
      </c>
      <c r="DI94" s="116" t="str">
        <f t="shared" si="327"/>
        <v/>
      </c>
      <c r="DJ94" s="117" t="str">
        <f t="shared" si="272"/>
        <v/>
      </c>
      <c r="DK94" s="309" t="str">
        <f>IF(details!BI94="","",details!BI94)</f>
        <v/>
      </c>
      <c r="DL94" s="309" t="str">
        <f>IF(details!BJ94="","",details!BJ94)</f>
        <v/>
      </c>
      <c r="DM94" s="312" t="str">
        <f t="shared" si="328"/>
        <v/>
      </c>
      <c r="DN94" s="114" t="str">
        <f t="shared" si="329"/>
        <v/>
      </c>
      <c r="DO94" s="118" t="str">
        <f t="shared" si="330"/>
        <v/>
      </c>
      <c r="DP94" s="313" t="str">
        <f t="shared" si="331"/>
        <v/>
      </c>
      <c r="DQ94" s="119" t="str">
        <f t="shared" si="262"/>
        <v/>
      </c>
      <c r="DR94" s="119">
        <f t="shared" si="332"/>
        <v>0</v>
      </c>
      <c r="DS94" s="309" t="str">
        <f>IF(details!BK94="","",details!BK94)</f>
        <v/>
      </c>
      <c r="DT94" s="309" t="str">
        <f>IF(details!BL94="","",details!BL94)</f>
        <v/>
      </c>
      <c r="DU94" s="309" t="str">
        <f t="shared" si="333"/>
        <v/>
      </c>
      <c r="DV94" s="309" t="str">
        <f>IF(details!BM94="","",details!BM94)</f>
        <v/>
      </c>
      <c r="DW94" s="309" t="str">
        <f>IF(details!BN94="","",details!BN94)</f>
        <v/>
      </c>
      <c r="DX94" s="309" t="str">
        <f t="shared" si="334"/>
        <v/>
      </c>
      <c r="DY94" s="309" t="str">
        <f>IF(details!BO94="","",details!BO94)</f>
        <v/>
      </c>
      <c r="DZ94" s="309" t="str">
        <f>IF(details!BP94="","",details!BP94)</f>
        <v/>
      </c>
      <c r="EA94" s="309" t="str">
        <f t="shared" si="335"/>
        <v/>
      </c>
      <c r="EB94" s="116" t="str">
        <f t="shared" si="336"/>
        <v/>
      </c>
      <c r="EC94" s="309" t="str">
        <f>IF(details!BQ94="","",details!BQ94)</f>
        <v/>
      </c>
      <c r="ED94" s="309" t="str">
        <f>IF(details!BR94="","",details!BR94)</f>
        <v/>
      </c>
      <c r="EE94" s="116" t="str">
        <f t="shared" si="337"/>
        <v/>
      </c>
      <c r="EF94" s="117" t="str">
        <f t="shared" si="273"/>
        <v/>
      </c>
      <c r="EG94" s="309" t="str">
        <f>IF(details!BS94="","",details!BS94)</f>
        <v/>
      </c>
      <c r="EH94" s="309" t="str">
        <f>IF(details!BT94="","",details!BT94)</f>
        <v/>
      </c>
      <c r="EI94" s="312" t="str">
        <f t="shared" si="338"/>
        <v/>
      </c>
      <c r="EJ94" s="114" t="str">
        <f t="shared" si="339"/>
        <v/>
      </c>
      <c r="EK94" s="118" t="str">
        <f t="shared" si="340"/>
        <v/>
      </c>
      <c r="EL94" s="313" t="str">
        <f t="shared" si="341"/>
        <v/>
      </c>
      <c r="EM94" s="119" t="str">
        <f t="shared" si="263"/>
        <v/>
      </c>
      <c r="EN94" s="119">
        <f t="shared" si="342"/>
        <v>0</v>
      </c>
      <c r="EO94" s="309" t="str">
        <f>IF(details!BU94="","",details!BU94)</f>
        <v/>
      </c>
      <c r="EP94" s="309" t="str">
        <f>IF(details!BV94="","",details!BV94)</f>
        <v/>
      </c>
      <c r="EQ94" s="309" t="str">
        <f>IF(details!BW94="","",details!BW94)</f>
        <v/>
      </c>
      <c r="ER94" s="309" t="str">
        <f>IF(details!BX94="","",details!BX94)</f>
        <v/>
      </c>
      <c r="ES94" s="309" t="str">
        <f>IF(details!BY94="","",details!BY94)</f>
        <v/>
      </c>
      <c r="ET94" s="313" t="str">
        <f t="shared" si="274"/>
        <v/>
      </c>
      <c r="EU94" s="313" t="str">
        <f t="shared" si="275"/>
        <v/>
      </c>
      <c r="EV94" s="313" t="str">
        <f t="shared" si="343"/>
        <v/>
      </c>
      <c r="EW94" s="119" t="str">
        <f t="shared" si="264"/>
        <v/>
      </c>
      <c r="EX94" s="119">
        <f t="shared" si="344"/>
        <v>0</v>
      </c>
      <c r="EY94" s="309" t="str">
        <f>IF(details!BZ94="","",details!BZ94)</f>
        <v/>
      </c>
      <c r="EZ94" s="309" t="str">
        <f>IF(details!CA94="","",details!CA94)</f>
        <v/>
      </c>
      <c r="FA94" s="309" t="str">
        <f>IF(details!CB94="","",details!CB94)</f>
        <v/>
      </c>
      <c r="FB94" s="309" t="str">
        <f>IF(details!CC94="","",details!CC94)</f>
        <v/>
      </c>
      <c r="FC94" s="309" t="str">
        <f>IF(details!CD94="","",details!CD94)</f>
        <v/>
      </c>
      <c r="FD94" s="313" t="str">
        <f t="shared" si="276"/>
        <v/>
      </c>
      <c r="FE94" s="313" t="str">
        <f t="shared" si="277"/>
        <v/>
      </c>
      <c r="FF94" s="313" t="str">
        <f t="shared" si="345"/>
        <v/>
      </c>
      <c r="FG94" s="119" t="str">
        <f t="shared" si="265"/>
        <v/>
      </c>
      <c r="FH94" s="119">
        <f t="shared" si="346"/>
        <v>0</v>
      </c>
      <c r="FI94" s="309" t="str">
        <f>IF(details!CE94="","",details!CE94)</f>
        <v/>
      </c>
      <c r="FJ94" s="309" t="str">
        <f>IF(details!CF94="","",details!CF94)</f>
        <v/>
      </c>
      <c r="FK94" s="309" t="str">
        <f>IF(details!CG94="","",details!CG94)</f>
        <v/>
      </c>
      <c r="FL94" s="309" t="str">
        <f>IF(details!CH94="","",details!CH94)</f>
        <v/>
      </c>
      <c r="FM94" s="309" t="str">
        <f>IF(details!CI94="","",details!CI94)</f>
        <v/>
      </c>
      <c r="FN94" s="313" t="str">
        <f t="shared" si="278"/>
        <v/>
      </c>
      <c r="FO94" s="313" t="str">
        <f t="shared" si="279"/>
        <v/>
      </c>
      <c r="FP94" s="313" t="str">
        <f t="shared" si="347"/>
        <v/>
      </c>
      <c r="FQ94" s="119" t="str">
        <f t="shared" si="266"/>
        <v/>
      </c>
      <c r="FR94" s="270">
        <f t="shared" si="348"/>
        <v>0</v>
      </c>
      <c r="FS94" s="277" t="str">
        <f t="shared" si="349"/>
        <v/>
      </c>
      <c r="FT94" s="306" t="str">
        <f t="shared" si="350"/>
        <v/>
      </c>
      <c r="FU94" s="306" t="str">
        <f t="shared" si="351"/>
        <v/>
      </c>
      <c r="FV94" s="306" t="str">
        <f t="shared" si="352"/>
        <v/>
      </c>
      <c r="FW94" s="306" t="str">
        <f t="shared" si="353"/>
        <v/>
      </c>
      <c r="FX94" s="306" t="str">
        <f t="shared" si="354"/>
        <v/>
      </c>
      <c r="FY94" s="306" t="str">
        <f t="shared" si="355"/>
        <v/>
      </c>
      <c r="FZ94" s="120" t="str">
        <f t="shared" si="356"/>
        <v/>
      </c>
      <c r="GA94" s="120" t="str">
        <f t="shared" si="357"/>
        <v/>
      </c>
      <c r="GB94" s="306" t="str">
        <f t="shared" si="280"/>
        <v/>
      </c>
      <c r="GC94" s="306" t="str">
        <f t="shared" si="358"/>
        <v/>
      </c>
      <c r="GD94" s="306" t="str">
        <f t="shared" si="359"/>
        <v/>
      </c>
      <c r="GE94" s="306" t="str">
        <f t="shared" si="360"/>
        <v/>
      </c>
      <c r="GF94" s="306" t="str">
        <f t="shared" si="361"/>
        <v/>
      </c>
      <c r="GG94" s="306" t="str">
        <f t="shared" si="362"/>
        <v/>
      </c>
      <c r="GH94" s="306" t="str">
        <f t="shared" si="363"/>
        <v/>
      </c>
      <c r="GI94" s="306" t="str">
        <f t="shared" si="364"/>
        <v/>
      </c>
      <c r="GJ94" s="306" t="str">
        <f t="shared" si="365"/>
        <v/>
      </c>
      <c r="GK94" s="306" t="str">
        <f t="shared" si="366"/>
        <v/>
      </c>
      <c r="GL94" s="306" t="str">
        <f t="shared" si="367"/>
        <v/>
      </c>
      <c r="GM94" s="306" t="str">
        <f t="shared" si="368"/>
        <v/>
      </c>
      <c r="GN94" s="306" t="str">
        <f t="shared" si="369"/>
        <v/>
      </c>
      <c r="GO94" s="306" t="str">
        <f t="shared" si="370"/>
        <v/>
      </c>
      <c r="GP94" s="306" t="str">
        <f t="shared" si="371"/>
        <v/>
      </c>
      <c r="GQ94" s="306" t="str">
        <f t="shared" si="372"/>
        <v/>
      </c>
      <c r="GR94" s="306" t="str">
        <f t="shared" si="373"/>
        <v/>
      </c>
      <c r="GS94" s="121" t="str">
        <f t="shared" si="374"/>
        <v/>
      </c>
      <c r="GT94" s="121" t="str">
        <f t="shared" si="375"/>
        <v/>
      </c>
      <c r="GU94" s="121" t="str">
        <f t="shared" si="376"/>
        <v/>
      </c>
      <c r="GV94" s="121" t="str">
        <f t="shared" si="377"/>
        <v/>
      </c>
      <c r="GW94" s="121" t="str">
        <f t="shared" si="378"/>
        <v/>
      </c>
      <c r="GX94" s="121" t="str">
        <f t="shared" si="379"/>
        <v/>
      </c>
      <c r="GY94" s="269">
        <f t="shared" si="380"/>
        <v>0</v>
      </c>
      <c r="GZ94" s="269">
        <f t="shared" si="381"/>
        <v>0</v>
      </c>
      <c r="HA94" s="269">
        <f t="shared" si="382"/>
        <v>32</v>
      </c>
      <c r="HB94" s="269">
        <f t="shared" si="383"/>
        <v>0</v>
      </c>
      <c r="HC94" s="310" t="str">
        <f t="shared" si="267"/>
        <v/>
      </c>
      <c r="HD94" s="278" t="str">
        <f t="shared" si="384"/>
        <v/>
      </c>
      <c r="HE94" s="278" t="str">
        <f t="shared" si="385"/>
        <v/>
      </c>
      <c r="HF94" s="279" t="str">
        <f t="shared" si="386"/>
        <v/>
      </c>
      <c r="HG94" s="297" t="str">
        <f t="shared" si="387"/>
        <v/>
      </c>
      <c r="HH94" s="298" t="str">
        <f t="shared" si="281"/>
        <v/>
      </c>
      <c r="HI94" s="114" t="str">
        <f t="shared" si="282"/>
        <v/>
      </c>
      <c r="HJ94" s="274" t="str">
        <f>details!EH94</f>
        <v/>
      </c>
      <c r="HK94" s="195" t="str">
        <f>details!EI94</f>
        <v/>
      </c>
      <c r="HL94" s="304" t="str">
        <f t="shared" si="388"/>
        <v/>
      </c>
      <c r="HM94" s="201" t="str">
        <f>IF(details!CJ94="","",details!CJ94)</f>
        <v/>
      </c>
    </row>
    <row r="95" spans="1:221" s="20" customFormat="1" ht="14.1" customHeight="1">
      <c r="A95" s="199">
        <f>IF(details!A95="","",details!A95)</f>
        <v>89</v>
      </c>
      <c r="B95" s="309" t="str">
        <f>IF(details!B95="","",details!B95)</f>
        <v/>
      </c>
      <c r="C95" s="309" t="str">
        <f>IF(details!C95="","",details!C95)</f>
        <v/>
      </c>
      <c r="D95" s="114" t="str">
        <f>IF(details!D95="","",details!D95)</f>
        <v/>
      </c>
      <c r="E95" s="114" t="str">
        <f>IF(details!E95="","",details!E95)</f>
        <v/>
      </c>
      <c r="F95" s="309" t="str">
        <f>IF(details!F95="","",details!F95)</f>
        <v/>
      </c>
      <c r="G95" s="509" t="str">
        <f>IF(details!G95="","",details!G95)</f>
        <v/>
      </c>
      <c r="H95" s="188" t="str">
        <f>IF(details!CK95="","",details!CK95)</f>
        <v/>
      </c>
      <c r="I95" s="115" t="str">
        <f>IF(details!I95="","",details!I95)</f>
        <v/>
      </c>
      <c r="J95" s="115" t="str">
        <f>IF(details!J95="","",details!J95)</f>
        <v/>
      </c>
      <c r="K95" s="115" t="str">
        <f>IF(details!K95="","",details!K95)</f>
        <v/>
      </c>
      <c r="L95" s="309" t="str">
        <f>IF(details!L95="","",details!L95)</f>
        <v/>
      </c>
      <c r="M95" s="309" t="str">
        <f>IF(details!M95="","",details!M95)</f>
        <v/>
      </c>
      <c r="N95" s="309" t="str">
        <f t="shared" si="283"/>
        <v/>
      </c>
      <c r="O95" s="309" t="str">
        <f>IF(details!N95="","",details!N95)</f>
        <v/>
      </c>
      <c r="P95" s="309" t="str">
        <f>IF(details!O95="","",details!O95)</f>
        <v/>
      </c>
      <c r="Q95" s="309" t="str">
        <f t="shared" si="284"/>
        <v/>
      </c>
      <c r="R95" s="309" t="str">
        <f>IF(details!P95="","",details!P95)</f>
        <v/>
      </c>
      <c r="S95" s="309" t="str">
        <f>IF(details!Q95="","",details!Q95)</f>
        <v/>
      </c>
      <c r="T95" s="309" t="str">
        <f t="shared" si="285"/>
        <v/>
      </c>
      <c r="U95" s="116" t="str">
        <f t="shared" si="286"/>
        <v/>
      </c>
      <c r="V95" s="309" t="str">
        <f>IF(details!R95="","",details!R95)</f>
        <v/>
      </c>
      <c r="W95" s="309" t="str">
        <f>IF(details!S95="","",details!S95)</f>
        <v/>
      </c>
      <c r="X95" s="116" t="str">
        <f t="shared" si="287"/>
        <v/>
      </c>
      <c r="Y95" s="117" t="str">
        <f t="shared" si="268"/>
        <v/>
      </c>
      <c r="Z95" s="309" t="str">
        <f>IF(details!T95="","",details!T95)</f>
        <v/>
      </c>
      <c r="AA95" s="309" t="str">
        <f>IF(details!U95="","",details!U95)</f>
        <v/>
      </c>
      <c r="AB95" s="312" t="str">
        <f t="shared" si="288"/>
        <v/>
      </c>
      <c r="AC95" s="114" t="str">
        <f t="shared" si="289"/>
        <v/>
      </c>
      <c r="AD95" s="118" t="str">
        <f t="shared" si="290"/>
        <v/>
      </c>
      <c r="AE95" s="313" t="str">
        <f t="shared" si="291"/>
        <v/>
      </c>
      <c r="AF95" s="119" t="str">
        <f t="shared" si="258"/>
        <v/>
      </c>
      <c r="AG95" s="119">
        <f t="shared" si="292"/>
        <v>0</v>
      </c>
      <c r="AH95" s="309" t="str">
        <f>IF(details!V95="","",details!V95)</f>
        <v/>
      </c>
      <c r="AI95" s="309" t="str">
        <f>IF(details!W95="","",details!W95)</f>
        <v/>
      </c>
      <c r="AJ95" s="309" t="str">
        <f t="shared" si="293"/>
        <v/>
      </c>
      <c r="AK95" s="309" t="str">
        <f>IF(details!X95="","",details!X95)</f>
        <v/>
      </c>
      <c r="AL95" s="309" t="str">
        <f>IF(details!Y95="","",details!Y95)</f>
        <v/>
      </c>
      <c r="AM95" s="309" t="str">
        <f t="shared" si="294"/>
        <v/>
      </c>
      <c r="AN95" s="309" t="str">
        <f>IF(details!Z95="","",details!Z95)</f>
        <v/>
      </c>
      <c r="AO95" s="309" t="str">
        <f>IF(details!AA95="","",details!AA95)</f>
        <v/>
      </c>
      <c r="AP95" s="309" t="str">
        <f t="shared" si="295"/>
        <v/>
      </c>
      <c r="AQ95" s="116" t="str">
        <f t="shared" si="296"/>
        <v/>
      </c>
      <c r="AR95" s="309" t="str">
        <f>IF(details!AB95="","",details!AB95)</f>
        <v/>
      </c>
      <c r="AS95" s="309" t="str">
        <f>IF(details!AC95="","",details!AC95)</f>
        <v/>
      </c>
      <c r="AT95" s="116" t="str">
        <f t="shared" si="297"/>
        <v/>
      </c>
      <c r="AU95" s="117" t="str">
        <f t="shared" si="269"/>
        <v/>
      </c>
      <c r="AV95" s="309" t="str">
        <f>IF(details!AD95="","",details!AD95)</f>
        <v/>
      </c>
      <c r="AW95" s="309" t="str">
        <f>IF(details!AE95="","",details!AE95)</f>
        <v/>
      </c>
      <c r="AX95" s="312" t="str">
        <f t="shared" si="298"/>
        <v/>
      </c>
      <c r="AY95" s="114" t="str">
        <f t="shared" si="299"/>
        <v/>
      </c>
      <c r="AZ95" s="118" t="str">
        <f t="shared" si="300"/>
        <v/>
      </c>
      <c r="BA95" s="313" t="str">
        <f t="shared" si="301"/>
        <v/>
      </c>
      <c r="BB95" s="119" t="str">
        <f t="shared" si="259"/>
        <v/>
      </c>
      <c r="BC95" s="119">
        <f t="shared" si="302"/>
        <v>0</v>
      </c>
      <c r="BD95" s="101" t="str">
        <f>IF(D95="","",details!AF95)</f>
        <v/>
      </c>
      <c r="BE95" s="309" t="str">
        <f>IF(details!AG95="","",details!AG95)</f>
        <v/>
      </c>
      <c r="BF95" s="309" t="str">
        <f>IF(details!AH95="","",details!AH95)</f>
        <v/>
      </c>
      <c r="BG95" s="309" t="str">
        <f t="shared" si="303"/>
        <v/>
      </c>
      <c r="BH95" s="309" t="str">
        <f>IF(details!AI95="","",details!AI95)</f>
        <v/>
      </c>
      <c r="BI95" s="309" t="str">
        <f>IF(details!AJ95="","",details!AJ95)</f>
        <v/>
      </c>
      <c r="BJ95" s="309" t="str">
        <f t="shared" si="304"/>
        <v/>
      </c>
      <c r="BK95" s="309" t="str">
        <f>IF(details!AK95="","",details!AK95)</f>
        <v/>
      </c>
      <c r="BL95" s="309" t="str">
        <f>IF(details!AL95="","",details!AL95)</f>
        <v/>
      </c>
      <c r="BM95" s="309" t="str">
        <f t="shared" si="305"/>
        <v/>
      </c>
      <c r="BN95" s="116" t="str">
        <f t="shared" si="306"/>
        <v/>
      </c>
      <c r="BO95" s="309" t="str">
        <f>IF(details!AM95="","",details!AM95)</f>
        <v/>
      </c>
      <c r="BP95" s="309" t="str">
        <f>IF(details!AN95="","",details!AN95)</f>
        <v/>
      </c>
      <c r="BQ95" s="116" t="str">
        <f t="shared" si="307"/>
        <v/>
      </c>
      <c r="BR95" s="117" t="str">
        <f t="shared" si="270"/>
        <v/>
      </c>
      <c r="BS95" s="309" t="str">
        <f>IF(details!AO95="","",details!AO95)</f>
        <v/>
      </c>
      <c r="BT95" s="309" t="str">
        <f>IF(details!AP95="","",details!AP95)</f>
        <v/>
      </c>
      <c r="BU95" s="312" t="str">
        <f t="shared" si="308"/>
        <v/>
      </c>
      <c r="BV95" s="114" t="str">
        <f t="shared" si="309"/>
        <v/>
      </c>
      <c r="BW95" s="118" t="str">
        <f t="shared" si="310"/>
        <v/>
      </c>
      <c r="BX95" s="313" t="str">
        <f t="shared" si="311"/>
        <v/>
      </c>
      <c r="BY95" s="119" t="str">
        <f t="shared" si="260"/>
        <v/>
      </c>
      <c r="BZ95" s="119">
        <f t="shared" si="312"/>
        <v>0</v>
      </c>
      <c r="CA95" s="309" t="str">
        <f>IF(details!AQ95="","",details!AQ95)</f>
        <v/>
      </c>
      <c r="CB95" s="309" t="str">
        <f>IF(details!AR95="","",details!AR95)</f>
        <v/>
      </c>
      <c r="CC95" s="309" t="str">
        <f t="shared" si="313"/>
        <v/>
      </c>
      <c r="CD95" s="309" t="str">
        <f>IF(details!AS95="","",details!AS95)</f>
        <v/>
      </c>
      <c r="CE95" s="309" t="str">
        <f>IF(details!AT95="","",details!AT95)</f>
        <v/>
      </c>
      <c r="CF95" s="309" t="str">
        <f t="shared" si="314"/>
        <v/>
      </c>
      <c r="CG95" s="309" t="str">
        <f>IF(details!AU95="","",details!AU95)</f>
        <v/>
      </c>
      <c r="CH95" s="309" t="str">
        <f>IF(details!AV95="","",details!AV95)</f>
        <v/>
      </c>
      <c r="CI95" s="309" t="str">
        <f t="shared" si="315"/>
        <v/>
      </c>
      <c r="CJ95" s="116" t="str">
        <f t="shared" si="316"/>
        <v/>
      </c>
      <c r="CK95" s="309" t="str">
        <f>IF(details!AW95="","",details!AW95)</f>
        <v/>
      </c>
      <c r="CL95" s="309" t="str">
        <f>IF(details!AX95="","",details!AX95)</f>
        <v/>
      </c>
      <c r="CM95" s="116" t="str">
        <f t="shared" si="317"/>
        <v/>
      </c>
      <c r="CN95" s="117" t="str">
        <f t="shared" si="271"/>
        <v/>
      </c>
      <c r="CO95" s="309" t="str">
        <f>IF(details!AY95="","",details!AY95)</f>
        <v/>
      </c>
      <c r="CP95" s="309" t="str">
        <f>IF(details!AZ95="","",details!AZ95)</f>
        <v/>
      </c>
      <c r="CQ95" s="312" t="str">
        <f t="shared" si="318"/>
        <v/>
      </c>
      <c r="CR95" s="114" t="str">
        <f t="shared" si="319"/>
        <v/>
      </c>
      <c r="CS95" s="118" t="str">
        <f t="shared" si="320"/>
        <v/>
      </c>
      <c r="CT95" s="313" t="str">
        <f t="shared" si="321"/>
        <v/>
      </c>
      <c r="CU95" s="119" t="str">
        <f t="shared" si="261"/>
        <v/>
      </c>
      <c r="CV95" s="119">
        <f t="shared" si="322"/>
        <v>0</v>
      </c>
      <c r="CW95" s="309" t="str">
        <f>IF(details!BA95="","",details!BA95)</f>
        <v/>
      </c>
      <c r="CX95" s="309" t="str">
        <f>IF(details!BB95="","",details!BB95)</f>
        <v/>
      </c>
      <c r="CY95" s="309" t="str">
        <f t="shared" si="323"/>
        <v/>
      </c>
      <c r="CZ95" s="309" t="str">
        <f>IF(details!BC95="","",details!BC95)</f>
        <v/>
      </c>
      <c r="DA95" s="309" t="str">
        <f>IF(details!BD95="","",details!BD95)</f>
        <v/>
      </c>
      <c r="DB95" s="309" t="str">
        <f t="shared" si="324"/>
        <v/>
      </c>
      <c r="DC95" s="309" t="str">
        <f>IF(details!BE95="","",details!BE95)</f>
        <v/>
      </c>
      <c r="DD95" s="309" t="str">
        <f>IF(details!BF95="","",details!BF95)</f>
        <v/>
      </c>
      <c r="DE95" s="309" t="str">
        <f t="shared" si="325"/>
        <v/>
      </c>
      <c r="DF95" s="116" t="str">
        <f t="shared" si="326"/>
        <v/>
      </c>
      <c r="DG95" s="309" t="str">
        <f>IF(details!BG95="","",details!BG95)</f>
        <v/>
      </c>
      <c r="DH95" s="309" t="str">
        <f>IF(details!BH95="","",details!BH95)</f>
        <v/>
      </c>
      <c r="DI95" s="116" t="str">
        <f t="shared" si="327"/>
        <v/>
      </c>
      <c r="DJ95" s="117" t="str">
        <f t="shared" si="272"/>
        <v/>
      </c>
      <c r="DK95" s="309" t="str">
        <f>IF(details!BI95="","",details!BI95)</f>
        <v/>
      </c>
      <c r="DL95" s="309" t="str">
        <f>IF(details!BJ95="","",details!BJ95)</f>
        <v/>
      </c>
      <c r="DM95" s="312" t="str">
        <f t="shared" si="328"/>
        <v/>
      </c>
      <c r="DN95" s="114" t="str">
        <f t="shared" si="329"/>
        <v/>
      </c>
      <c r="DO95" s="118" t="str">
        <f t="shared" si="330"/>
        <v/>
      </c>
      <c r="DP95" s="313" t="str">
        <f t="shared" si="331"/>
        <v/>
      </c>
      <c r="DQ95" s="119" t="str">
        <f t="shared" si="262"/>
        <v/>
      </c>
      <c r="DR95" s="119">
        <f t="shared" si="332"/>
        <v>0</v>
      </c>
      <c r="DS95" s="309" t="str">
        <f>IF(details!BK95="","",details!BK95)</f>
        <v/>
      </c>
      <c r="DT95" s="309" t="str">
        <f>IF(details!BL95="","",details!BL95)</f>
        <v/>
      </c>
      <c r="DU95" s="309" t="str">
        <f t="shared" si="333"/>
        <v/>
      </c>
      <c r="DV95" s="309" t="str">
        <f>IF(details!BM95="","",details!BM95)</f>
        <v/>
      </c>
      <c r="DW95" s="309" t="str">
        <f>IF(details!BN95="","",details!BN95)</f>
        <v/>
      </c>
      <c r="DX95" s="309" t="str">
        <f t="shared" si="334"/>
        <v/>
      </c>
      <c r="DY95" s="309" t="str">
        <f>IF(details!BO95="","",details!BO95)</f>
        <v/>
      </c>
      <c r="DZ95" s="309" t="str">
        <f>IF(details!BP95="","",details!BP95)</f>
        <v/>
      </c>
      <c r="EA95" s="309" t="str">
        <f t="shared" si="335"/>
        <v/>
      </c>
      <c r="EB95" s="116" t="str">
        <f t="shared" si="336"/>
        <v/>
      </c>
      <c r="EC95" s="309" t="str">
        <f>IF(details!BQ95="","",details!BQ95)</f>
        <v/>
      </c>
      <c r="ED95" s="309" t="str">
        <f>IF(details!BR95="","",details!BR95)</f>
        <v/>
      </c>
      <c r="EE95" s="116" t="str">
        <f t="shared" si="337"/>
        <v/>
      </c>
      <c r="EF95" s="117" t="str">
        <f t="shared" si="273"/>
        <v/>
      </c>
      <c r="EG95" s="309" t="str">
        <f>IF(details!BS95="","",details!BS95)</f>
        <v/>
      </c>
      <c r="EH95" s="309" t="str">
        <f>IF(details!BT95="","",details!BT95)</f>
        <v/>
      </c>
      <c r="EI95" s="312" t="str">
        <f t="shared" si="338"/>
        <v/>
      </c>
      <c r="EJ95" s="114" t="str">
        <f t="shared" si="339"/>
        <v/>
      </c>
      <c r="EK95" s="118" t="str">
        <f t="shared" si="340"/>
        <v/>
      </c>
      <c r="EL95" s="313" t="str">
        <f t="shared" si="341"/>
        <v/>
      </c>
      <c r="EM95" s="119" t="str">
        <f t="shared" si="263"/>
        <v/>
      </c>
      <c r="EN95" s="119">
        <f t="shared" si="342"/>
        <v>0</v>
      </c>
      <c r="EO95" s="309" t="str">
        <f>IF(details!BU95="","",details!BU95)</f>
        <v/>
      </c>
      <c r="EP95" s="309" t="str">
        <f>IF(details!BV95="","",details!BV95)</f>
        <v/>
      </c>
      <c r="EQ95" s="309" t="str">
        <f>IF(details!BW95="","",details!BW95)</f>
        <v/>
      </c>
      <c r="ER95" s="309" t="str">
        <f>IF(details!BX95="","",details!BX95)</f>
        <v/>
      </c>
      <c r="ES95" s="309" t="str">
        <f>IF(details!BY95="","",details!BY95)</f>
        <v/>
      </c>
      <c r="ET95" s="313" t="str">
        <f t="shared" si="274"/>
        <v/>
      </c>
      <c r="EU95" s="313" t="str">
        <f t="shared" si="275"/>
        <v/>
      </c>
      <c r="EV95" s="313" t="str">
        <f t="shared" si="343"/>
        <v/>
      </c>
      <c r="EW95" s="119" t="str">
        <f t="shared" si="264"/>
        <v/>
      </c>
      <c r="EX95" s="119">
        <f t="shared" si="344"/>
        <v>0</v>
      </c>
      <c r="EY95" s="309" t="str">
        <f>IF(details!BZ95="","",details!BZ95)</f>
        <v/>
      </c>
      <c r="EZ95" s="309" t="str">
        <f>IF(details!CA95="","",details!CA95)</f>
        <v/>
      </c>
      <c r="FA95" s="309" t="str">
        <f>IF(details!CB95="","",details!CB95)</f>
        <v/>
      </c>
      <c r="FB95" s="309" t="str">
        <f>IF(details!CC95="","",details!CC95)</f>
        <v/>
      </c>
      <c r="FC95" s="309" t="str">
        <f>IF(details!CD95="","",details!CD95)</f>
        <v/>
      </c>
      <c r="FD95" s="313" t="str">
        <f t="shared" si="276"/>
        <v/>
      </c>
      <c r="FE95" s="313" t="str">
        <f t="shared" si="277"/>
        <v/>
      </c>
      <c r="FF95" s="313" t="str">
        <f t="shared" si="345"/>
        <v/>
      </c>
      <c r="FG95" s="119" t="str">
        <f t="shared" si="265"/>
        <v/>
      </c>
      <c r="FH95" s="119">
        <f t="shared" si="346"/>
        <v>0</v>
      </c>
      <c r="FI95" s="309" t="str">
        <f>IF(details!CE95="","",details!CE95)</f>
        <v/>
      </c>
      <c r="FJ95" s="309" t="str">
        <f>IF(details!CF95="","",details!CF95)</f>
        <v/>
      </c>
      <c r="FK95" s="309" t="str">
        <f>IF(details!CG95="","",details!CG95)</f>
        <v/>
      </c>
      <c r="FL95" s="309" t="str">
        <f>IF(details!CH95="","",details!CH95)</f>
        <v/>
      </c>
      <c r="FM95" s="309" t="str">
        <f>IF(details!CI95="","",details!CI95)</f>
        <v/>
      </c>
      <c r="FN95" s="313" t="str">
        <f t="shared" si="278"/>
        <v/>
      </c>
      <c r="FO95" s="313" t="str">
        <f t="shared" si="279"/>
        <v/>
      </c>
      <c r="FP95" s="313" t="str">
        <f t="shared" si="347"/>
        <v/>
      </c>
      <c r="FQ95" s="119" t="str">
        <f t="shared" si="266"/>
        <v/>
      </c>
      <c r="FR95" s="270">
        <f t="shared" si="348"/>
        <v>0</v>
      </c>
      <c r="FS95" s="277" t="str">
        <f t="shared" si="349"/>
        <v/>
      </c>
      <c r="FT95" s="306" t="str">
        <f t="shared" si="350"/>
        <v/>
      </c>
      <c r="FU95" s="306" t="str">
        <f t="shared" si="351"/>
        <v/>
      </c>
      <c r="FV95" s="306" t="str">
        <f t="shared" si="352"/>
        <v/>
      </c>
      <c r="FW95" s="306" t="str">
        <f t="shared" si="353"/>
        <v/>
      </c>
      <c r="FX95" s="306" t="str">
        <f t="shared" si="354"/>
        <v/>
      </c>
      <c r="FY95" s="306" t="str">
        <f t="shared" si="355"/>
        <v/>
      </c>
      <c r="FZ95" s="120" t="str">
        <f t="shared" si="356"/>
        <v/>
      </c>
      <c r="GA95" s="120" t="str">
        <f t="shared" si="357"/>
        <v/>
      </c>
      <c r="GB95" s="306" t="str">
        <f t="shared" si="280"/>
        <v/>
      </c>
      <c r="GC95" s="306" t="str">
        <f t="shared" si="358"/>
        <v/>
      </c>
      <c r="GD95" s="306" t="str">
        <f t="shared" si="359"/>
        <v/>
      </c>
      <c r="GE95" s="306" t="str">
        <f t="shared" si="360"/>
        <v/>
      </c>
      <c r="GF95" s="306" t="str">
        <f t="shared" si="361"/>
        <v/>
      </c>
      <c r="GG95" s="306" t="str">
        <f t="shared" si="362"/>
        <v/>
      </c>
      <c r="GH95" s="306" t="str">
        <f t="shared" si="363"/>
        <v/>
      </c>
      <c r="GI95" s="306" t="str">
        <f t="shared" si="364"/>
        <v/>
      </c>
      <c r="GJ95" s="306" t="str">
        <f t="shared" si="365"/>
        <v/>
      </c>
      <c r="GK95" s="306" t="str">
        <f t="shared" si="366"/>
        <v/>
      </c>
      <c r="GL95" s="306" t="str">
        <f t="shared" si="367"/>
        <v/>
      </c>
      <c r="GM95" s="306" t="str">
        <f t="shared" si="368"/>
        <v/>
      </c>
      <c r="GN95" s="306" t="str">
        <f t="shared" si="369"/>
        <v/>
      </c>
      <c r="GO95" s="306" t="str">
        <f t="shared" si="370"/>
        <v/>
      </c>
      <c r="GP95" s="306" t="str">
        <f t="shared" si="371"/>
        <v/>
      </c>
      <c r="GQ95" s="306" t="str">
        <f t="shared" si="372"/>
        <v/>
      </c>
      <c r="GR95" s="306" t="str">
        <f t="shared" si="373"/>
        <v/>
      </c>
      <c r="GS95" s="121" t="str">
        <f t="shared" si="374"/>
        <v/>
      </c>
      <c r="GT95" s="121" t="str">
        <f t="shared" si="375"/>
        <v/>
      </c>
      <c r="GU95" s="121" t="str">
        <f t="shared" si="376"/>
        <v/>
      </c>
      <c r="GV95" s="121" t="str">
        <f t="shared" si="377"/>
        <v/>
      </c>
      <c r="GW95" s="121" t="str">
        <f t="shared" si="378"/>
        <v/>
      </c>
      <c r="GX95" s="121" t="str">
        <f t="shared" si="379"/>
        <v/>
      </c>
      <c r="GY95" s="269">
        <f t="shared" si="380"/>
        <v>0</v>
      </c>
      <c r="GZ95" s="269">
        <f t="shared" si="381"/>
        <v>0</v>
      </c>
      <c r="HA95" s="269">
        <f t="shared" si="382"/>
        <v>32</v>
      </c>
      <c r="HB95" s="269">
        <f t="shared" si="383"/>
        <v>0</v>
      </c>
      <c r="HC95" s="310" t="str">
        <f t="shared" si="267"/>
        <v/>
      </c>
      <c r="HD95" s="278" t="str">
        <f t="shared" si="384"/>
        <v/>
      </c>
      <c r="HE95" s="278" t="str">
        <f t="shared" si="385"/>
        <v/>
      </c>
      <c r="HF95" s="279" t="str">
        <f t="shared" si="386"/>
        <v/>
      </c>
      <c r="HG95" s="297" t="str">
        <f t="shared" si="387"/>
        <v/>
      </c>
      <c r="HH95" s="298" t="str">
        <f t="shared" si="281"/>
        <v/>
      </c>
      <c r="HI95" s="114" t="str">
        <f t="shared" si="282"/>
        <v/>
      </c>
      <c r="HJ95" s="274" t="str">
        <f>details!EH95</f>
        <v/>
      </c>
      <c r="HK95" s="195" t="str">
        <f>details!EI95</f>
        <v/>
      </c>
      <c r="HL95" s="304" t="str">
        <f t="shared" si="388"/>
        <v/>
      </c>
      <c r="HM95" s="201" t="str">
        <f>IF(details!CJ95="","",details!CJ95)</f>
        <v/>
      </c>
    </row>
    <row r="96" spans="1:221" s="20" customFormat="1" ht="14.1" customHeight="1">
      <c r="A96" s="199">
        <f>IF(details!A96="","",details!A96)</f>
        <v>90</v>
      </c>
      <c r="B96" s="309" t="str">
        <f>IF(details!B96="","",details!B96)</f>
        <v/>
      </c>
      <c r="C96" s="309" t="str">
        <f>IF(details!C96="","",details!C96)</f>
        <v/>
      </c>
      <c r="D96" s="114" t="str">
        <f>IF(details!D96="","",details!D96)</f>
        <v/>
      </c>
      <c r="E96" s="114" t="str">
        <f>IF(details!E96="","",details!E96)</f>
        <v/>
      </c>
      <c r="F96" s="309" t="str">
        <f>IF(details!F96="","",details!F96)</f>
        <v/>
      </c>
      <c r="G96" s="509" t="str">
        <f>IF(details!G96="","",details!G96)</f>
        <v/>
      </c>
      <c r="H96" s="188" t="str">
        <f>IF(details!CK96="","",details!CK96)</f>
        <v/>
      </c>
      <c r="I96" s="115" t="str">
        <f>IF(details!I96="","",details!I96)</f>
        <v/>
      </c>
      <c r="J96" s="115" t="str">
        <f>IF(details!J96="","",details!J96)</f>
        <v/>
      </c>
      <c r="K96" s="115" t="str">
        <f>IF(details!K96="","",details!K96)</f>
        <v/>
      </c>
      <c r="L96" s="309" t="str">
        <f>IF(details!L96="","",details!L96)</f>
        <v/>
      </c>
      <c r="M96" s="309" t="str">
        <f>IF(details!M96="","",details!M96)</f>
        <v/>
      </c>
      <c r="N96" s="309" t="str">
        <f t="shared" si="283"/>
        <v/>
      </c>
      <c r="O96" s="309" t="str">
        <f>IF(details!N96="","",details!N96)</f>
        <v/>
      </c>
      <c r="P96" s="309" t="str">
        <f>IF(details!O96="","",details!O96)</f>
        <v/>
      </c>
      <c r="Q96" s="309" t="str">
        <f t="shared" si="284"/>
        <v/>
      </c>
      <c r="R96" s="309" t="str">
        <f>IF(details!P96="","",details!P96)</f>
        <v/>
      </c>
      <c r="S96" s="309" t="str">
        <f>IF(details!Q96="","",details!Q96)</f>
        <v/>
      </c>
      <c r="T96" s="309" t="str">
        <f t="shared" si="285"/>
        <v/>
      </c>
      <c r="U96" s="116" t="str">
        <f t="shared" si="286"/>
        <v/>
      </c>
      <c r="V96" s="309" t="str">
        <f>IF(details!R96="","",details!R96)</f>
        <v/>
      </c>
      <c r="W96" s="309" t="str">
        <f>IF(details!S96="","",details!S96)</f>
        <v/>
      </c>
      <c r="X96" s="116" t="str">
        <f t="shared" si="287"/>
        <v/>
      </c>
      <c r="Y96" s="117" t="str">
        <f t="shared" si="268"/>
        <v/>
      </c>
      <c r="Z96" s="309" t="str">
        <f>IF(details!T96="","",details!T96)</f>
        <v/>
      </c>
      <c r="AA96" s="309" t="str">
        <f>IF(details!U96="","",details!U96)</f>
        <v/>
      </c>
      <c r="AB96" s="312" t="str">
        <f t="shared" si="288"/>
        <v/>
      </c>
      <c r="AC96" s="114" t="str">
        <f t="shared" si="289"/>
        <v/>
      </c>
      <c r="AD96" s="118" t="str">
        <f t="shared" si="290"/>
        <v/>
      </c>
      <c r="AE96" s="313" t="str">
        <f t="shared" si="291"/>
        <v/>
      </c>
      <c r="AF96" s="119" t="str">
        <f t="shared" si="258"/>
        <v/>
      </c>
      <c r="AG96" s="119">
        <f t="shared" si="292"/>
        <v>0</v>
      </c>
      <c r="AH96" s="309" t="str">
        <f>IF(details!V96="","",details!V96)</f>
        <v/>
      </c>
      <c r="AI96" s="309" t="str">
        <f>IF(details!W96="","",details!W96)</f>
        <v/>
      </c>
      <c r="AJ96" s="309" t="str">
        <f t="shared" si="293"/>
        <v/>
      </c>
      <c r="AK96" s="309" t="str">
        <f>IF(details!X96="","",details!X96)</f>
        <v/>
      </c>
      <c r="AL96" s="309" t="str">
        <f>IF(details!Y96="","",details!Y96)</f>
        <v/>
      </c>
      <c r="AM96" s="309" t="str">
        <f t="shared" si="294"/>
        <v/>
      </c>
      <c r="AN96" s="309" t="str">
        <f>IF(details!Z96="","",details!Z96)</f>
        <v/>
      </c>
      <c r="AO96" s="309" t="str">
        <f>IF(details!AA96="","",details!AA96)</f>
        <v/>
      </c>
      <c r="AP96" s="309" t="str">
        <f t="shared" si="295"/>
        <v/>
      </c>
      <c r="AQ96" s="116" t="str">
        <f t="shared" si="296"/>
        <v/>
      </c>
      <c r="AR96" s="309" t="str">
        <f>IF(details!AB96="","",details!AB96)</f>
        <v/>
      </c>
      <c r="AS96" s="309" t="str">
        <f>IF(details!AC96="","",details!AC96)</f>
        <v/>
      </c>
      <c r="AT96" s="116" t="str">
        <f t="shared" si="297"/>
        <v/>
      </c>
      <c r="AU96" s="117" t="str">
        <f t="shared" si="269"/>
        <v/>
      </c>
      <c r="AV96" s="309" t="str">
        <f>IF(details!AD96="","",details!AD96)</f>
        <v/>
      </c>
      <c r="AW96" s="309" t="str">
        <f>IF(details!AE96="","",details!AE96)</f>
        <v/>
      </c>
      <c r="AX96" s="312" t="str">
        <f t="shared" si="298"/>
        <v/>
      </c>
      <c r="AY96" s="114" t="str">
        <f t="shared" si="299"/>
        <v/>
      </c>
      <c r="AZ96" s="118" t="str">
        <f t="shared" si="300"/>
        <v/>
      </c>
      <c r="BA96" s="313" t="str">
        <f t="shared" si="301"/>
        <v/>
      </c>
      <c r="BB96" s="119" t="str">
        <f t="shared" si="259"/>
        <v/>
      </c>
      <c r="BC96" s="119">
        <f t="shared" si="302"/>
        <v>0</v>
      </c>
      <c r="BD96" s="101" t="str">
        <f>IF(D96="","",details!AF96)</f>
        <v/>
      </c>
      <c r="BE96" s="309" t="str">
        <f>IF(details!AG96="","",details!AG96)</f>
        <v/>
      </c>
      <c r="BF96" s="309" t="str">
        <f>IF(details!AH96="","",details!AH96)</f>
        <v/>
      </c>
      <c r="BG96" s="309" t="str">
        <f t="shared" si="303"/>
        <v/>
      </c>
      <c r="BH96" s="309" t="str">
        <f>IF(details!AI96="","",details!AI96)</f>
        <v/>
      </c>
      <c r="BI96" s="309" t="str">
        <f>IF(details!AJ96="","",details!AJ96)</f>
        <v/>
      </c>
      <c r="BJ96" s="309" t="str">
        <f t="shared" si="304"/>
        <v/>
      </c>
      <c r="BK96" s="309" t="str">
        <f>IF(details!AK96="","",details!AK96)</f>
        <v/>
      </c>
      <c r="BL96" s="309" t="str">
        <f>IF(details!AL96="","",details!AL96)</f>
        <v/>
      </c>
      <c r="BM96" s="309" t="str">
        <f t="shared" si="305"/>
        <v/>
      </c>
      <c r="BN96" s="116" t="str">
        <f t="shared" si="306"/>
        <v/>
      </c>
      <c r="BO96" s="309" t="str">
        <f>IF(details!AM96="","",details!AM96)</f>
        <v/>
      </c>
      <c r="BP96" s="309" t="str">
        <f>IF(details!AN96="","",details!AN96)</f>
        <v/>
      </c>
      <c r="BQ96" s="116" t="str">
        <f t="shared" si="307"/>
        <v/>
      </c>
      <c r="BR96" s="117" t="str">
        <f t="shared" si="270"/>
        <v/>
      </c>
      <c r="BS96" s="309" t="str">
        <f>IF(details!AO96="","",details!AO96)</f>
        <v/>
      </c>
      <c r="BT96" s="309" t="str">
        <f>IF(details!AP96="","",details!AP96)</f>
        <v/>
      </c>
      <c r="BU96" s="312" t="str">
        <f t="shared" si="308"/>
        <v/>
      </c>
      <c r="BV96" s="114" t="str">
        <f t="shared" si="309"/>
        <v/>
      </c>
      <c r="BW96" s="118" t="str">
        <f t="shared" si="310"/>
        <v/>
      </c>
      <c r="BX96" s="313" t="str">
        <f t="shared" si="311"/>
        <v/>
      </c>
      <c r="BY96" s="119" t="str">
        <f t="shared" si="260"/>
        <v/>
      </c>
      <c r="BZ96" s="119">
        <f t="shared" si="312"/>
        <v>0</v>
      </c>
      <c r="CA96" s="309" t="str">
        <f>IF(details!AQ96="","",details!AQ96)</f>
        <v/>
      </c>
      <c r="CB96" s="309" t="str">
        <f>IF(details!AR96="","",details!AR96)</f>
        <v/>
      </c>
      <c r="CC96" s="309" t="str">
        <f t="shared" si="313"/>
        <v/>
      </c>
      <c r="CD96" s="309" t="str">
        <f>IF(details!AS96="","",details!AS96)</f>
        <v/>
      </c>
      <c r="CE96" s="309" t="str">
        <f>IF(details!AT96="","",details!AT96)</f>
        <v/>
      </c>
      <c r="CF96" s="309" t="str">
        <f t="shared" si="314"/>
        <v/>
      </c>
      <c r="CG96" s="309" t="str">
        <f>IF(details!AU96="","",details!AU96)</f>
        <v/>
      </c>
      <c r="CH96" s="309" t="str">
        <f>IF(details!AV96="","",details!AV96)</f>
        <v/>
      </c>
      <c r="CI96" s="309" t="str">
        <f t="shared" si="315"/>
        <v/>
      </c>
      <c r="CJ96" s="116" t="str">
        <f t="shared" si="316"/>
        <v/>
      </c>
      <c r="CK96" s="309" t="str">
        <f>IF(details!AW96="","",details!AW96)</f>
        <v/>
      </c>
      <c r="CL96" s="309" t="str">
        <f>IF(details!AX96="","",details!AX96)</f>
        <v/>
      </c>
      <c r="CM96" s="116" t="str">
        <f t="shared" si="317"/>
        <v/>
      </c>
      <c r="CN96" s="117" t="str">
        <f t="shared" si="271"/>
        <v/>
      </c>
      <c r="CO96" s="309" t="str">
        <f>IF(details!AY96="","",details!AY96)</f>
        <v/>
      </c>
      <c r="CP96" s="309" t="str">
        <f>IF(details!AZ96="","",details!AZ96)</f>
        <v/>
      </c>
      <c r="CQ96" s="312" t="str">
        <f t="shared" si="318"/>
        <v/>
      </c>
      <c r="CR96" s="114" t="str">
        <f t="shared" si="319"/>
        <v/>
      </c>
      <c r="CS96" s="118" t="str">
        <f t="shared" si="320"/>
        <v/>
      </c>
      <c r="CT96" s="313" t="str">
        <f t="shared" si="321"/>
        <v/>
      </c>
      <c r="CU96" s="119" t="str">
        <f t="shared" si="261"/>
        <v/>
      </c>
      <c r="CV96" s="119">
        <f t="shared" si="322"/>
        <v>0</v>
      </c>
      <c r="CW96" s="309" t="str">
        <f>IF(details!BA96="","",details!BA96)</f>
        <v/>
      </c>
      <c r="CX96" s="309" t="str">
        <f>IF(details!BB96="","",details!BB96)</f>
        <v/>
      </c>
      <c r="CY96" s="309" t="str">
        <f t="shared" si="323"/>
        <v/>
      </c>
      <c r="CZ96" s="309" t="str">
        <f>IF(details!BC96="","",details!BC96)</f>
        <v/>
      </c>
      <c r="DA96" s="309" t="str">
        <f>IF(details!BD96="","",details!BD96)</f>
        <v/>
      </c>
      <c r="DB96" s="309" t="str">
        <f t="shared" si="324"/>
        <v/>
      </c>
      <c r="DC96" s="309" t="str">
        <f>IF(details!BE96="","",details!BE96)</f>
        <v/>
      </c>
      <c r="DD96" s="309" t="str">
        <f>IF(details!BF96="","",details!BF96)</f>
        <v/>
      </c>
      <c r="DE96" s="309" t="str">
        <f t="shared" si="325"/>
        <v/>
      </c>
      <c r="DF96" s="116" t="str">
        <f t="shared" si="326"/>
        <v/>
      </c>
      <c r="DG96" s="309" t="str">
        <f>IF(details!BG96="","",details!BG96)</f>
        <v/>
      </c>
      <c r="DH96" s="309" t="str">
        <f>IF(details!BH96="","",details!BH96)</f>
        <v/>
      </c>
      <c r="DI96" s="116" t="str">
        <f t="shared" si="327"/>
        <v/>
      </c>
      <c r="DJ96" s="117" t="str">
        <f t="shared" si="272"/>
        <v/>
      </c>
      <c r="DK96" s="309" t="str">
        <f>IF(details!BI96="","",details!BI96)</f>
        <v/>
      </c>
      <c r="DL96" s="309" t="str">
        <f>IF(details!BJ96="","",details!BJ96)</f>
        <v/>
      </c>
      <c r="DM96" s="312" t="str">
        <f t="shared" si="328"/>
        <v/>
      </c>
      <c r="DN96" s="114" t="str">
        <f t="shared" si="329"/>
        <v/>
      </c>
      <c r="DO96" s="118" t="str">
        <f t="shared" si="330"/>
        <v/>
      </c>
      <c r="DP96" s="313" t="str">
        <f t="shared" si="331"/>
        <v/>
      </c>
      <c r="DQ96" s="119" t="str">
        <f t="shared" si="262"/>
        <v/>
      </c>
      <c r="DR96" s="119">
        <f t="shared" si="332"/>
        <v>0</v>
      </c>
      <c r="DS96" s="309" t="str">
        <f>IF(details!BK96="","",details!BK96)</f>
        <v/>
      </c>
      <c r="DT96" s="309" t="str">
        <f>IF(details!BL96="","",details!BL96)</f>
        <v/>
      </c>
      <c r="DU96" s="309" t="str">
        <f t="shared" si="333"/>
        <v/>
      </c>
      <c r="DV96" s="309" t="str">
        <f>IF(details!BM96="","",details!BM96)</f>
        <v/>
      </c>
      <c r="DW96" s="309" t="str">
        <f>IF(details!BN96="","",details!BN96)</f>
        <v/>
      </c>
      <c r="DX96" s="309" t="str">
        <f t="shared" si="334"/>
        <v/>
      </c>
      <c r="DY96" s="309" t="str">
        <f>IF(details!BO96="","",details!BO96)</f>
        <v/>
      </c>
      <c r="DZ96" s="309" t="str">
        <f>IF(details!BP96="","",details!BP96)</f>
        <v/>
      </c>
      <c r="EA96" s="309" t="str">
        <f t="shared" si="335"/>
        <v/>
      </c>
      <c r="EB96" s="116" t="str">
        <f t="shared" si="336"/>
        <v/>
      </c>
      <c r="EC96" s="309" t="str">
        <f>IF(details!BQ96="","",details!BQ96)</f>
        <v/>
      </c>
      <c r="ED96" s="309" t="str">
        <f>IF(details!BR96="","",details!BR96)</f>
        <v/>
      </c>
      <c r="EE96" s="116" t="str">
        <f t="shared" si="337"/>
        <v/>
      </c>
      <c r="EF96" s="117" t="str">
        <f t="shared" si="273"/>
        <v/>
      </c>
      <c r="EG96" s="309" t="str">
        <f>IF(details!BS96="","",details!BS96)</f>
        <v/>
      </c>
      <c r="EH96" s="309" t="str">
        <f>IF(details!BT96="","",details!BT96)</f>
        <v/>
      </c>
      <c r="EI96" s="312" t="str">
        <f t="shared" si="338"/>
        <v/>
      </c>
      <c r="EJ96" s="114" t="str">
        <f t="shared" si="339"/>
        <v/>
      </c>
      <c r="EK96" s="118" t="str">
        <f t="shared" si="340"/>
        <v/>
      </c>
      <c r="EL96" s="313" t="str">
        <f t="shared" si="341"/>
        <v/>
      </c>
      <c r="EM96" s="119" t="str">
        <f t="shared" si="263"/>
        <v/>
      </c>
      <c r="EN96" s="119">
        <f t="shared" si="342"/>
        <v>0</v>
      </c>
      <c r="EO96" s="309" t="str">
        <f>IF(details!BU96="","",details!BU96)</f>
        <v/>
      </c>
      <c r="EP96" s="309" t="str">
        <f>IF(details!BV96="","",details!BV96)</f>
        <v/>
      </c>
      <c r="EQ96" s="309" t="str">
        <f>IF(details!BW96="","",details!BW96)</f>
        <v/>
      </c>
      <c r="ER96" s="309" t="str">
        <f>IF(details!BX96="","",details!BX96)</f>
        <v/>
      </c>
      <c r="ES96" s="309" t="str">
        <f>IF(details!BY96="","",details!BY96)</f>
        <v/>
      </c>
      <c r="ET96" s="313" t="str">
        <f t="shared" si="274"/>
        <v/>
      </c>
      <c r="EU96" s="313" t="str">
        <f t="shared" si="275"/>
        <v/>
      </c>
      <c r="EV96" s="313" t="str">
        <f t="shared" si="343"/>
        <v/>
      </c>
      <c r="EW96" s="119" t="str">
        <f t="shared" si="264"/>
        <v/>
      </c>
      <c r="EX96" s="119">
        <f t="shared" si="344"/>
        <v>0</v>
      </c>
      <c r="EY96" s="309" t="str">
        <f>IF(details!BZ96="","",details!BZ96)</f>
        <v/>
      </c>
      <c r="EZ96" s="309" t="str">
        <f>IF(details!CA96="","",details!CA96)</f>
        <v/>
      </c>
      <c r="FA96" s="309" t="str">
        <f>IF(details!CB96="","",details!CB96)</f>
        <v/>
      </c>
      <c r="FB96" s="309" t="str">
        <f>IF(details!CC96="","",details!CC96)</f>
        <v/>
      </c>
      <c r="FC96" s="309" t="str">
        <f>IF(details!CD96="","",details!CD96)</f>
        <v/>
      </c>
      <c r="FD96" s="313" t="str">
        <f t="shared" si="276"/>
        <v/>
      </c>
      <c r="FE96" s="313" t="str">
        <f t="shared" si="277"/>
        <v/>
      </c>
      <c r="FF96" s="313" t="str">
        <f t="shared" si="345"/>
        <v/>
      </c>
      <c r="FG96" s="119" t="str">
        <f t="shared" si="265"/>
        <v/>
      </c>
      <c r="FH96" s="119">
        <f t="shared" si="346"/>
        <v>0</v>
      </c>
      <c r="FI96" s="309" t="str">
        <f>IF(details!CE96="","",details!CE96)</f>
        <v/>
      </c>
      <c r="FJ96" s="309" t="str">
        <f>IF(details!CF96="","",details!CF96)</f>
        <v/>
      </c>
      <c r="FK96" s="309" t="str">
        <f>IF(details!CG96="","",details!CG96)</f>
        <v/>
      </c>
      <c r="FL96" s="309" t="str">
        <f>IF(details!CH96="","",details!CH96)</f>
        <v/>
      </c>
      <c r="FM96" s="309" t="str">
        <f>IF(details!CI96="","",details!CI96)</f>
        <v/>
      </c>
      <c r="FN96" s="313" t="str">
        <f t="shared" si="278"/>
        <v/>
      </c>
      <c r="FO96" s="313" t="str">
        <f t="shared" si="279"/>
        <v/>
      </c>
      <c r="FP96" s="313" t="str">
        <f t="shared" si="347"/>
        <v/>
      </c>
      <c r="FQ96" s="119" t="str">
        <f t="shared" si="266"/>
        <v/>
      </c>
      <c r="FR96" s="270">
        <f t="shared" si="348"/>
        <v>0</v>
      </c>
      <c r="FS96" s="277" t="str">
        <f t="shared" si="349"/>
        <v/>
      </c>
      <c r="FT96" s="306" t="str">
        <f t="shared" si="350"/>
        <v/>
      </c>
      <c r="FU96" s="306" t="str">
        <f t="shared" si="351"/>
        <v/>
      </c>
      <c r="FV96" s="306" t="str">
        <f t="shared" si="352"/>
        <v/>
      </c>
      <c r="FW96" s="306" t="str">
        <f t="shared" si="353"/>
        <v/>
      </c>
      <c r="FX96" s="306" t="str">
        <f t="shared" si="354"/>
        <v/>
      </c>
      <c r="FY96" s="306" t="str">
        <f t="shared" si="355"/>
        <v/>
      </c>
      <c r="FZ96" s="120" t="str">
        <f t="shared" si="356"/>
        <v/>
      </c>
      <c r="GA96" s="120" t="str">
        <f t="shared" si="357"/>
        <v/>
      </c>
      <c r="GB96" s="306" t="str">
        <f t="shared" si="280"/>
        <v/>
      </c>
      <c r="GC96" s="306" t="str">
        <f t="shared" si="358"/>
        <v/>
      </c>
      <c r="GD96" s="306" t="str">
        <f t="shared" si="359"/>
        <v/>
      </c>
      <c r="GE96" s="306" t="str">
        <f t="shared" si="360"/>
        <v/>
      </c>
      <c r="GF96" s="306" t="str">
        <f t="shared" si="361"/>
        <v/>
      </c>
      <c r="GG96" s="306" t="str">
        <f t="shared" si="362"/>
        <v/>
      </c>
      <c r="GH96" s="306" t="str">
        <f t="shared" si="363"/>
        <v/>
      </c>
      <c r="GI96" s="306" t="str">
        <f t="shared" si="364"/>
        <v/>
      </c>
      <c r="GJ96" s="306" t="str">
        <f t="shared" si="365"/>
        <v/>
      </c>
      <c r="GK96" s="306" t="str">
        <f t="shared" si="366"/>
        <v/>
      </c>
      <c r="GL96" s="306" t="str">
        <f t="shared" si="367"/>
        <v/>
      </c>
      <c r="GM96" s="306" t="str">
        <f t="shared" si="368"/>
        <v/>
      </c>
      <c r="GN96" s="306" t="str">
        <f t="shared" si="369"/>
        <v/>
      </c>
      <c r="GO96" s="306" t="str">
        <f t="shared" si="370"/>
        <v/>
      </c>
      <c r="GP96" s="306" t="str">
        <f t="shared" si="371"/>
        <v/>
      </c>
      <c r="GQ96" s="306" t="str">
        <f t="shared" si="372"/>
        <v/>
      </c>
      <c r="GR96" s="306" t="str">
        <f t="shared" si="373"/>
        <v/>
      </c>
      <c r="GS96" s="121" t="str">
        <f t="shared" si="374"/>
        <v/>
      </c>
      <c r="GT96" s="121" t="str">
        <f t="shared" si="375"/>
        <v/>
      </c>
      <c r="GU96" s="121" t="str">
        <f t="shared" si="376"/>
        <v/>
      </c>
      <c r="GV96" s="121" t="str">
        <f t="shared" si="377"/>
        <v/>
      </c>
      <c r="GW96" s="121" t="str">
        <f t="shared" si="378"/>
        <v/>
      </c>
      <c r="GX96" s="121" t="str">
        <f t="shared" si="379"/>
        <v/>
      </c>
      <c r="GY96" s="269">
        <f t="shared" si="380"/>
        <v>0</v>
      </c>
      <c r="GZ96" s="269">
        <f t="shared" si="381"/>
        <v>0</v>
      </c>
      <c r="HA96" s="269">
        <f t="shared" si="382"/>
        <v>32</v>
      </c>
      <c r="HB96" s="269">
        <f t="shared" si="383"/>
        <v>0</v>
      </c>
      <c r="HC96" s="310" t="str">
        <f t="shared" si="267"/>
        <v/>
      </c>
      <c r="HD96" s="278" t="str">
        <f t="shared" si="384"/>
        <v/>
      </c>
      <c r="HE96" s="278" t="str">
        <f t="shared" si="385"/>
        <v/>
      </c>
      <c r="HF96" s="279" t="str">
        <f t="shared" si="386"/>
        <v/>
      </c>
      <c r="HG96" s="297" t="str">
        <f t="shared" si="387"/>
        <v/>
      </c>
      <c r="HH96" s="298" t="str">
        <f t="shared" si="281"/>
        <v/>
      </c>
      <c r="HI96" s="114" t="str">
        <f t="shared" si="282"/>
        <v/>
      </c>
      <c r="HJ96" s="274" t="str">
        <f>details!EH96</f>
        <v/>
      </c>
      <c r="HK96" s="195" t="str">
        <f>details!EI96</f>
        <v/>
      </c>
      <c r="HL96" s="304" t="str">
        <f t="shared" si="388"/>
        <v/>
      </c>
      <c r="HM96" s="201" t="str">
        <f>IF(details!CJ96="","",details!CJ96)</f>
        <v/>
      </c>
    </row>
    <row r="97" spans="1:232" s="20" customFormat="1" ht="14.1" customHeight="1">
      <c r="A97" s="199">
        <f>IF(details!A97="","",details!A97)</f>
        <v>91</v>
      </c>
      <c r="B97" s="309" t="str">
        <f>IF(details!B97="","",details!B97)</f>
        <v/>
      </c>
      <c r="C97" s="309" t="str">
        <f>IF(details!C97="","",details!C97)</f>
        <v/>
      </c>
      <c r="D97" s="114" t="str">
        <f>IF(details!D97="","",details!D97)</f>
        <v/>
      </c>
      <c r="E97" s="114" t="str">
        <f>IF(details!E97="","",details!E97)</f>
        <v/>
      </c>
      <c r="F97" s="309" t="str">
        <f>IF(details!F97="","",details!F97)</f>
        <v/>
      </c>
      <c r="G97" s="509" t="str">
        <f>IF(details!G97="","",details!G97)</f>
        <v/>
      </c>
      <c r="H97" s="188" t="str">
        <f>IF(details!CK97="","",details!CK97)</f>
        <v/>
      </c>
      <c r="I97" s="115" t="str">
        <f>IF(details!I97="","",details!I97)</f>
        <v/>
      </c>
      <c r="J97" s="115" t="str">
        <f>IF(details!J97="","",details!J97)</f>
        <v/>
      </c>
      <c r="K97" s="115" t="str">
        <f>IF(details!K97="","",details!K97)</f>
        <v/>
      </c>
      <c r="L97" s="309" t="str">
        <f>IF(details!L97="","",details!L97)</f>
        <v/>
      </c>
      <c r="M97" s="309" t="str">
        <f>IF(details!M97="","",details!M97)</f>
        <v/>
      </c>
      <c r="N97" s="309" t="str">
        <f t="shared" si="283"/>
        <v/>
      </c>
      <c r="O97" s="309" t="str">
        <f>IF(details!N97="","",details!N97)</f>
        <v/>
      </c>
      <c r="P97" s="309" t="str">
        <f>IF(details!O97="","",details!O97)</f>
        <v/>
      </c>
      <c r="Q97" s="309" t="str">
        <f t="shared" si="284"/>
        <v/>
      </c>
      <c r="R97" s="309" t="str">
        <f>IF(details!P97="","",details!P97)</f>
        <v/>
      </c>
      <c r="S97" s="309" t="str">
        <f>IF(details!Q97="","",details!Q97)</f>
        <v/>
      </c>
      <c r="T97" s="309" t="str">
        <f t="shared" si="285"/>
        <v/>
      </c>
      <c r="U97" s="116" t="str">
        <f t="shared" si="286"/>
        <v/>
      </c>
      <c r="V97" s="309" t="str">
        <f>IF(details!R97="","",details!R97)</f>
        <v/>
      </c>
      <c r="W97" s="309" t="str">
        <f>IF(details!S97="","",details!S97)</f>
        <v/>
      </c>
      <c r="X97" s="116" t="str">
        <f t="shared" si="287"/>
        <v/>
      </c>
      <c r="Y97" s="117" t="str">
        <f t="shared" si="268"/>
        <v/>
      </c>
      <c r="Z97" s="309" t="str">
        <f>IF(details!T97="","",details!T97)</f>
        <v/>
      </c>
      <c r="AA97" s="309" t="str">
        <f>IF(details!U97="","",details!U97)</f>
        <v/>
      </c>
      <c r="AB97" s="312" t="str">
        <f t="shared" si="288"/>
        <v/>
      </c>
      <c r="AC97" s="114" t="str">
        <f t="shared" si="289"/>
        <v/>
      </c>
      <c r="AD97" s="118" t="str">
        <f t="shared" si="290"/>
        <v/>
      </c>
      <c r="AE97" s="313" t="str">
        <f t="shared" si="291"/>
        <v/>
      </c>
      <c r="AF97" s="119" t="str">
        <f t="shared" si="258"/>
        <v/>
      </c>
      <c r="AG97" s="119">
        <f t="shared" si="292"/>
        <v>0</v>
      </c>
      <c r="AH97" s="309" t="str">
        <f>IF(details!V97="","",details!V97)</f>
        <v/>
      </c>
      <c r="AI97" s="309" t="str">
        <f>IF(details!W97="","",details!W97)</f>
        <v/>
      </c>
      <c r="AJ97" s="309" t="str">
        <f t="shared" si="293"/>
        <v/>
      </c>
      <c r="AK97" s="309" t="str">
        <f>IF(details!X97="","",details!X97)</f>
        <v/>
      </c>
      <c r="AL97" s="309" t="str">
        <f>IF(details!Y97="","",details!Y97)</f>
        <v/>
      </c>
      <c r="AM97" s="309" t="str">
        <f t="shared" si="294"/>
        <v/>
      </c>
      <c r="AN97" s="309" t="str">
        <f>IF(details!Z97="","",details!Z97)</f>
        <v/>
      </c>
      <c r="AO97" s="309" t="str">
        <f>IF(details!AA97="","",details!AA97)</f>
        <v/>
      </c>
      <c r="AP97" s="309" t="str">
        <f t="shared" si="295"/>
        <v/>
      </c>
      <c r="AQ97" s="116" t="str">
        <f t="shared" si="296"/>
        <v/>
      </c>
      <c r="AR97" s="309" t="str">
        <f>IF(details!AB97="","",details!AB97)</f>
        <v/>
      </c>
      <c r="AS97" s="309" t="str">
        <f>IF(details!AC97="","",details!AC97)</f>
        <v/>
      </c>
      <c r="AT97" s="116" t="str">
        <f t="shared" si="297"/>
        <v/>
      </c>
      <c r="AU97" s="117" t="str">
        <f t="shared" si="269"/>
        <v/>
      </c>
      <c r="AV97" s="309" t="str">
        <f>IF(details!AD97="","",details!AD97)</f>
        <v/>
      </c>
      <c r="AW97" s="309" t="str">
        <f>IF(details!AE97="","",details!AE97)</f>
        <v/>
      </c>
      <c r="AX97" s="312" t="str">
        <f t="shared" si="298"/>
        <v/>
      </c>
      <c r="AY97" s="114" t="str">
        <f t="shared" si="299"/>
        <v/>
      </c>
      <c r="AZ97" s="118" t="str">
        <f t="shared" si="300"/>
        <v/>
      </c>
      <c r="BA97" s="313" t="str">
        <f t="shared" si="301"/>
        <v/>
      </c>
      <c r="BB97" s="119" t="str">
        <f t="shared" si="259"/>
        <v/>
      </c>
      <c r="BC97" s="119">
        <f t="shared" si="302"/>
        <v>0</v>
      </c>
      <c r="BD97" s="101" t="str">
        <f>IF(D97="","",details!AF97)</f>
        <v/>
      </c>
      <c r="BE97" s="309" t="str">
        <f>IF(details!AG97="","",details!AG97)</f>
        <v/>
      </c>
      <c r="BF97" s="309" t="str">
        <f>IF(details!AH97="","",details!AH97)</f>
        <v/>
      </c>
      <c r="BG97" s="309" t="str">
        <f t="shared" si="303"/>
        <v/>
      </c>
      <c r="BH97" s="309" t="str">
        <f>IF(details!AI97="","",details!AI97)</f>
        <v/>
      </c>
      <c r="BI97" s="309" t="str">
        <f>IF(details!AJ97="","",details!AJ97)</f>
        <v/>
      </c>
      <c r="BJ97" s="309" t="str">
        <f t="shared" si="304"/>
        <v/>
      </c>
      <c r="BK97" s="309" t="str">
        <f>IF(details!AK97="","",details!AK97)</f>
        <v/>
      </c>
      <c r="BL97" s="309" t="str">
        <f>IF(details!AL97="","",details!AL97)</f>
        <v/>
      </c>
      <c r="BM97" s="309" t="str">
        <f t="shared" si="305"/>
        <v/>
      </c>
      <c r="BN97" s="116" t="str">
        <f t="shared" si="306"/>
        <v/>
      </c>
      <c r="BO97" s="309" t="str">
        <f>IF(details!AM97="","",details!AM97)</f>
        <v/>
      </c>
      <c r="BP97" s="309" t="str">
        <f>IF(details!AN97="","",details!AN97)</f>
        <v/>
      </c>
      <c r="BQ97" s="116" t="str">
        <f t="shared" si="307"/>
        <v/>
      </c>
      <c r="BR97" s="117" t="str">
        <f t="shared" si="270"/>
        <v/>
      </c>
      <c r="BS97" s="309" t="str">
        <f>IF(details!AO97="","",details!AO97)</f>
        <v/>
      </c>
      <c r="BT97" s="309" t="str">
        <f>IF(details!AP97="","",details!AP97)</f>
        <v/>
      </c>
      <c r="BU97" s="312" t="str">
        <f t="shared" si="308"/>
        <v/>
      </c>
      <c r="BV97" s="114" t="str">
        <f t="shared" si="309"/>
        <v/>
      </c>
      <c r="BW97" s="118" t="str">
        <f t="shared" si="310"/>
        <v/>
      </c>
      <c r="BX97" s="313" t="str">
        <f t="shared" si="311"/>
        <v/>
      </c>
      <c r="BY97" s="119" t="str">
        <f t="shared" si="260"/>
        <v/>
      </c>
      <c r="BZ97" s="119">
        <f t="shared" si="312"/>
        <v>0</v>
      </c>
      <c r="CA97" s="309" t="str">
        <f>IF(details!AQ97="","",details!AQ97)</f>
        <v/>
      </c>
      <c r="CB97" s="309" t="str">
        <f>IF(details!AR97="","",details!AR97)</f>
        <v/>
      </c>
      <c r="CC97" s="309" t="str">
        <f t="shared" si="313"/>
        <v/>
      </c>
      <c r="CD97" s="309" t="str">
        <f>IF(details!AS97="","",details!AS97)</f>
        <v/>
      </c>
      <c r="CE97" s="309" t="str">
        <f>IF(details!AT97="","",details!AT97)</f>
        <v/>
      </c>
      <c r="CF97" s="309" t="str">
        <f t="shared" si="314"/>
        <v/>
      </c>
      <c r="CG97" s="309" t="str">
        <f>IF(details!AU97="","",details!AU97)</f>
        <v/>
      </c>
      <c r="CH97" s="309" t="str">
        <f>IF(details!AV97="","",details!AV97)</f>
        <v/>
      </c>
      <c r="CI97" s="309" t="str">
        <f t="shared" si="315"/>
        <v/>
      </c>
      <c r="CJ97" s="116" t="str">
        <f t="shared" si="316"/>
        <v/>
      </c>
      <c r="CK97" s="309" t="str">
        <f>IF(details!AW97="","",details!AW97)</f>
        <v/>
      </c>
      <c r="CL97" s="309" t="str">
        <f>IF(details!AX97="","",details!AX97)</f>
        <v/>
      </c>
      <c r="CM97" s="116" t="str">
        <f t="shared" si="317"/>
        <v/>
      </c>
      <c r="CN97" s="117" t="str">
        <f t="shared" si="271"/>
        <v/>
      </c>
      <c r="CO97" s="309" t="str">
        <f>IF(details!AY97="","",details!AY97)</f>
        <v/>
      </c>
      <c r="CP97" s="309" t="str">
        <f>IF(details!AZ97="","",details!AZ97)</f>
        <v/>
      </c>
      <c r="CQ97" s="312" t="str">
        <f t="shared" si="318"/>
        <v/>
      </c>
      <c r="CR97" s="114" t="str">
        <f t="shared" si="319"/>
        <v/>
      </c>
      <c r="CS97" s="118" t="str">
        <f t="shared" si="320"/>
        <v/>
      </c>
      <c r="CT97" s="313" t="str">
        <f t="shared" si="321"/>
        <v/>
      </c>
      <c r="CU97" s="119" t="str">
        <f t="shared" si="261"/>
        <v/>
      </c>
      <c r="CV97" s="119">
        <f t="shared" si="322"/>
        <v>0</v>
      </c>
      <c r="CW97" s="309" t="str">
        <f>IF(details!BA97="","",details!BA97)</f>
        <v/>
      </c>
      <c r="CX97" s="309" t="str">
        <f>IF(details!BB97="","",details!BB97)</f>
        <v/>
      </c>
      <c r="CY97" s="309" t="str">
        <f t="shared" si="323"/>
        <v/>
      </c>
      <c r="CZ97" s="309" t="str">
        <f>IF(details!BC97="","",details!BC97)</f>
        <v/>
      </c>
      <c r="DA97" s="309" t="str">
        <f>IF(details!BD97="","",details!BD97)</f>
        <v/>
      </c>
      <c r="DB97" s="309" t="str">
        <f t="shared" si="324"/>
        <v/>
      </c>
      <c r="DC97" s="309" t="str">
        <f>IF(details!BE97="","",details!BE97)</f>
        <v/>
      </c>
      <c r="DD97" s="309" t="str">
        <f>IF(details!BF97="","",details!BF97)</f>
        <v/>
      </c>
      <c r="DE97" s="309" t="str">
        <f t="shared" si="325"/>
        <v/>
      </c>
      <c r="DF97" s="116" t="str">
        <f t="shared" si="326"/>
        <v/>
      </c>
      <c r="DG97" s="309" t="str">
        <f>IF(details!BG97="","",details!BG97)</f>
        <v/>
      </c>
      <c r="DH97" s="309" t="str">
        <f>IF(details!BH97="","",details!BH97)</f>
        <v/>
      </c>
      <c r="DI97" s="116" t="str">
        <f t="shared" si="327"/>
        <v/>
      </c>
      <c r="DJ97" s="117" t="str">
        <f t="shared" si="272"/>
        <v/>
      </c>
      <c r="DK97" s="309" t="str">
        <f>IF(details!BI97="","",details!BI97)</f>
        <v/>
      </c>
      <c r="DL97" s="309" t="str">
        <f>IF(details!BJ97="","",details!BJ97)</f>
        <v/>
      </c>
      <c r="DM97" s="312" t="str">
        <f t="shared" si="328"/>
        <v/>
      </c>
      <c r="DN97" s="114" t="str">
        <f t="shared" si="329"/>
        <v/>
      </c>
      <c r="DO97" s="118" t="str">
        <f t="shared" si="330"/>
        <v/>
      </c>
      <c r="DP97" s="313" t="str">
        <f t="shared" si="331"/>
        <v/>
      </c>
      <c r="DQ97" s="119" t="str">
        <f t="shared" si="262"/>
        <v/>
      </c>
      <c r="DR97" s="119">
        <f t="shared" si="332"/>
        <v>0</v>
      </c>
      <c r="DS97" s="309" t="str">
        <f>IF(details!BK97="","",details!BK97)</f>
        <v/>
      </c>
      <c r="DT97" s="309" t="str">
        <f>IF(details!BL97="","",details!BL97)</f>
        <v/>
      </c>
      <c r="DU97" s="309" t="str">
        <f t="shared" si="333"/>
        <v/>
      </c>
      <c r="DV97" s="309" t="str">
        <f>IF(details!BM97="","",details!BM97)</f>
        <v/>
      </c>
      <c r="DW97" s="309" t="str">
        <f>IF(details!BN97="","",details!BN97)</f>
        <v/>
      </c>
      <c r="DX97" s="309" t="str">
        <f t="shared" si="334"/>
        <v/>
      </c>
      <c r="DY97" s="309" t="str">
        <f>IF(details!BO97="","",details!BO97)</f>
        <v/>
      </c>
      <c r="DZ97" s="309" t="str">
        <f>IF(details!BP97="","",details!BP97)</f>
        <v/>
      </c>
      <c r="EA97" s="309" t="str">
        <f t="shared" si="335"/>
        <v/>
      </c>
      <c r="EB97" s="116" t="str">
        <f t="shared" si="336"/>
        <v/>
      </c>
      <c r="EC97" s="309" t="str">
        <f>IF(details!BQ97="","",details!BQ97)</f>
        <v/>
      </c>
      <c r="ED97" s="309" t="str">
        <f>IF(details!BR97="","",details!BR97)</f>
        <v/>
      </c>
      <c r="EE97" s="116" t="str">
        <f t="shared" si="337"/>
        <v/>
      </c>
      <c r="EF97" s="117" t="str">
        <f t="shared" si="273"/>
        <v/>
      </c>
      <c r="EG97" s="309" t="str">
        <f>IF(details!BS97="","",details!BS97)</f>
        <v/>
      </c>
      <c r="EH97" s="309" t="str">
        <f>IF(details!BT97="","",details!BT97)</f>
        <v/>
      </c>
      <c r="EI97" s="312" t="str">
        <f t="shared" si="338"/>
        <v/>
      </c>
      <c r="EJ97" s="114" t="str">
        <f t="shared" si="339"/>
        <v/>
      </c>
      <c r="EK97" s="118" t="str">
        <f t="shared" si="340"/>
        <v/>
      </c>
      <c r="EL97" s="313" t="str">
        <f t="shared" si="341"/>
        <v/>
      </c>
      <c r="EM97" s="119" t="str">
        <f t="shared" si="263"/>
        <v/>
      </c>
      <c r="EN97" s="119">
        <f t="shared" si="342"/>
        <v>0</v>
      </c>
      <c r="EO97" s="309" t="str">
        <f>IF(details!BU97="","",details!BU97)</f>
        <v/>
      </c>
      <c r="EP97" s="309" t="str">
        <f>IF(details!BV97="","",details!BV97)</f>
        <v/>
      </c>
      <c r="EQ97" s="309" t="str">
        <f>IF(details!BW97="","",details!BW97)</f>
        <v/>
      </c>
      <c r="ER97" s="309" t="str">
        <f>IF(details!BX97="","",details!BX97)</f>
        <v/>
      </c>
      <c r="ES97" s="309" t="str">
        <f>IF(details!BY97="","",details!BY97)</f>
        <v/>
      </c>
      <c r="ET97" s="313" t="str">
        <f t="shared" si="274"/>
        <v/>
      </c>
      <c r="EU97" s="313" t="str">
        <f t="shared" si="275"/>
        <v/>
      </c>
      <c r="EV97" s="313" t="str">
        <f t="shared" si="343"/>
        <v/>
      </c>
      <c r="EW97" s="119" t="str">
        <f t="shared" si="264"/>
        <v/>
      </c>
      <c r="EX97" s="119">
        <f t="shared" si="344"/>
        <v>0</v>
      </c>
      <c r="EY97" s="309" t="str">
        <f>IF(details!BZ97="","",details!BZ97)</f>
        <v/>
      </c>
      <c r="EZ97" s="309" t="str">
        <f>IF(details!CA97="","",details!CA97)</f>
        <v/>
      </c>
      <c r="FA97" s="309" t="str">
        <f>IF(details!CB97="","",details!CB97)</f>
        <v/>
      </c>
      <c r="FB97" s="309" t="str">
        <f>IF(details!CC97="","",details!CC97)</f>
        <v/>
      </c>
      <c r="FC97" s="309" t="str">
        <f>IF(details!CD97="","",details!CD97)</f>
        <v/>
      </c>
      <c r="FD97" s="313" t="str">
        <f t="shared" si="276"/>
        <v/>
      </c>
      <c r="FE97" s="313" t="str">
        <f t="shared" si="277"/>
        <v/>
      </c>
      <c r="FF97" s="313" t="str">
        <f t="shared" si="345"/>
        <v/>
      </c>
      <c r="FG97" s="119" t="str">
        <f t="shared" si="265"/>
        <v/>
      </c>
      <c r="FH97" s="119">
        <f t="shared" si="346"/>
        <v>0</v>
      </c>
      <c r="FI97" s="309" t="str">
        <f>IF(details!CE97="","",details!CE97)</f>
        <v/>
      </c>
      <c r="FJ97" s="309" t="str">
        <f>IF(details!CF97="","",details!CF97)</f>
        <v/>
      </c>
      <c r="FK97" s="309" t="str">
        <f>IF(details!CG97="","",details!CG97)</f>
        <v/>
      </c>
      <c r="FL97" s="309" t="str">
        <f>IF(details!CH97="","",details!CH97)</f>
        <v/>
      </c>
      <c r="FM97" s="309" t="str">
        <f>IF(details!CI97="","",details!CI97)</f>
        <v/>
      </c>
      <c r="FN97" s="313" t="str">
        <f t="shared" si="278"/>
        <v/>
      </c>
      <c r="FO97" s="313" t="str">
        <f t="shared" si="279"/>
        <v/>
      </c>
      <c r="FP97" s="313" t="str">
        <f t="shared" si="347"/>
        <v/>
      </c>
      <c r="FQ97" s="119" t="str">
        <f t="shared" si="266"/>
        <v/>
      </c>
      <c r="FR97" s="270">
        <f t="shared" si="348"/>
        <v>0</v>
      </c>
      <c r="FS97" s="277" t="str">
        <f t="shared" si="349"/>
        <v/>
      </c>
      <c r="FT97" s="306" t="str">
        <f t="shared" si="350"/>
        <v/>
      </c>
      <c r="FU97" s="306" t="str">
        <f t="shared" si="351"/>
        <v/>
      </c>
      <c r="FV97" s="306" t="str">
        <f t="shared" si="352"/>
        <v/>
      </c>
      <c r="FW97" s="306" t="str">
        <f t="shared" si="353"/>
        <v/>
      </c>
      <c r="FX97" s="306" t="str">
        <f t="shared" si="354"/>
        <v/>
      </c>
      <c r="FY97" s="306" t="str">
        <f t="shared" si="355"/>
        <v/>
      </c>
      <c r="FZ97" s="120" t="str">
        <f t="shared" si="356"/>
        <v/>
      </c>
      <c r="GA97" s="120" t="str">
        <f t="shared" si="357"/>
        <v/>
      </c>
      <c r="GB97" s="306" t="str">
        <f t="shared" si="280"/>
        <v/>
      </c>
      <c r="GC97" s="306" t="str">
        <f t="shared" si="358"/>
        <v/>
      </c>
      <c r="GD97" s="306" t="str">
        <f t="shared" si="359"/>
        <v/>
      </c>
      <c r="GE97" s="306" t="str">
        <f t="shared" si="360"/>
        <v/>
      </c>
      <c r="GF97" s="306" t="str">
        <f t="shared" si="361"/>
        <v/>
      </c>
      <c r="GG97" s="306" t="str">
        <f t="shared" si="362"/>
        <v/>
      </c>
      <c r="GH97" s="306" t="str">
        <f t="shared" si="363"/>
        <v/>
      </c>
      <c r="GI97" s="306" t="str">
        <f t="shared" si="364"/>
        <v/>
      </c>
      <c r="GJ97" s="306" t="str">
        <f t="shared" si="365"/>
        <v/>
      </c>
      <c r="GK97" s="306" t="str">
        <f t="shared" si="366"/>
        <v/>
      </c>
      <c r="GL97" s="306" t="str">
        <f t="shared" si="367"/>
        <v/>
      </c>
      <c r="GM97" s="306" t="str">
        <f t="shared" si="368"/>
        <v/>
      </c>
      <c r="GN97" s="306" t="str">
        <f t="shared" si="369"/>
        <v/>
      </c>
      <c r="GO97" s="306" t="str">
        <f t="shared" si="370"/>
        <v/>
      </c>
      <c r="GP97" s="306" t="str">
        <f t="shared" si="371"/>
        <v/>
      </c>
      <c r="GQ97" s="306" t="str">
        <f t="shared" si="372"/>
        <v/>
      </c>
      <c r="GR97" s="306" t="str">
        <f t="shared" si="373"/>
        <v/>
      </c>
      <c r="GS97" s="121" t="str">
        <f t="shared" si="374"/>
        <v/>
      </c>
      <c r="GT97" s="121" t="str">
        <f t="shared" si="375"/>
        <v/>
      </c>
      <c r="GU97" s="121" t="str">
        <f t="shared" si="376"/>
        <v/>
      </c>
      <c r="GV97" s="121" t="str">
        <f t="shared" si="377"/>
        <v/>
      </c>
      <c r="GW97" s="121" t="str">
        <f t="shared" si="378"/>
        <v/>
      </c>
      <c r="GX97" s="121" t="str">
        <f t="shared" si="379"/>
        <v/>
      </c>
      <c r="GY97" s="269">
        <f t="shared" si="380"/>
        <v>0</v>
      </c>
      <c r="GZ97" s="269">
        <f t="shared" si="381"/>
        <v>0</v>
      </c>
      <c r="HA97" s="269">
        <f t="shared" si="382"/>
        <v>32</v>
      </c>
      <c r="HB97" s="269">
        <f t="shared" si="383"/>
        <v>0</v>
      </c>
      <c r="HC97" s="310" t="str">
        <f t="shared" si="267"/>
        <v/>
      </c>
      <c r="HD97" s="278" t="str">
        <f t="shared" si="384"/>
        <v/>
      </c>
      <c r="HE97" s="278" t="str">
        <f t="shared" si="385"/>
        <v/>
      </c>
      <c r="HF97" s="279" t="str">
        <f t="shared" si="386"/>
        <v/>
      </c>
      <c r="HG97" s="297" t="str">
        <f t="shared" si="387"/>
        <v/>
      </c>
      <c r="HH97" s="298" t="str">
        <f t="shared" si="281"/>
        <v/>
      </c>
      <c r="HI97" s="114" t="str">
        <f t="shared" si="282"/>
        <v/>
      </c>
      <c r="HJ97" s="274" t="str">
        <f>details!EH97</f>
        <v/>
      </c>
      <c r="HK97" s="195" t="str">
        <f>details!EI97</f>
        <v/>
      </c>
      <c r="HL97" s="304" t="str">
        <f t="shared" si="388"/>
        <v/>
      </c>
      <c r="HM97" s="201" t="str">
        <f>IF(details!CJ97="","",details!CJ97)</f>
        <v/>
      </c>
    </row>
    <row r="98" spans="1:232" s="20" customFormat="1" ht="14.1" customHeight="1">
      <c r="A98" s="199">
        <f>IF(details!A98="","",details!A98)</f>
        <v>92</v>
      </c>
      <c r="B98" s="309" t="str">
        <f>IF(details!B98="","",details!B98)</f>
        <v/>
      </c>
      <c r="C98" s="309" t="str">
        <f>IF(details!C98="","",details!C98)</f>
        <v/>
      </c>
      <c r="D98" s="114" t="str">
        <f>IF(details!D98="","",details!D98)</f>
        <v/>
      </c>
      <c r="E98" s="114" t="str">
        <f>IF(details!E98="","",details!E98)</f>
        <v/>
      </c>
      <c r="F98" s="309" t="str">
        <f>IF(details!F98="","",details!F98)</f>
        <v/>
      </c>
      <c r="G98" s="509" t="str">
        <f>IF(details!G98="","",details!G98)</f>
        <v/>
      </c>
      <c r="H98" s="188" t="str">
        <f>IF(details!CK98="","",details!CK98)</f>
        <v/>
      </c>
      <c r="I98" s="115" t="str">
        <f>IF(details!I98="","",details!I98)</f>
        <v/>
      </c>
      <c r="J98" s="115" t="str">
        <f>IF(details!J98="","",details!J98)</f>
        <v/>
      </c>
      <c r="K98" s="115" t="str">
        <f>IF(details!K98="","",details!K98)</f>
        <v/>
      </c>
      <c r="L98" s="309" t="str">
        <f>IF(details!L98="","",details!L98)</f>
        <v/>
      </c>
      <c r="M98" s="309" t="str">
        <f>IF(details!M98="","",details!M98)</f>
        <v/>
      </c>
      <c r="N98" s="309" t="str">
        <f t="shared" si="283"/>
        <v/>
      </c>
      <c r="O98" s="309" t="str">
        <f>IF(details!N98="","",details!N98)</f>
        <v/>
      </c>
      <c r="P98" s="309" t="str">
        <f>IF(details!O98="","",details!O98)</f>
        <v/>
      </c>
      <c r="Q98" s="309" t="str">
        <f t="shared" si="284"/>
        <v/>
      </c>
      <c r="R98" s="309" t="str">
        <f>IF(details!P98="","",details!P98)</f>
        <v/>
      </c>
      <c r="S98" s="309" t="str">
        <f>IF(details!Q98="","",details!Q98)</f>
        <v/>
      </c>
      <c r="T98" s="309" t="str">
        <f t="shared" si="285"/>
        <v/>
      </c>
      <c r="U98" s="116" t="str">
        <f t="shared" si="286"/>
        <v/>
      </c>
      <c r="V98" s="309" t="str">
        <f>IF(details!R98="","",details!R98)</f>
        <v/>
      </c>
      <c r="W98" s="309" t="str">
        <f>IF(details!S98="","",details!S98)</f>
        <v/>
      </c>
      <c r="X98" s="116" t="str">
        <f t="shared" si="287"/>
        <v/>
      </c>
      <c r="Y98" s="117" t="str">
        <f t="shared" si="268"/>
        <v/>
      </c>
      <c r="Z98" s="309" t="str">
        <f>IF(details!T98="","",details!T98)</f>
        <v/>
      </c>
      <c r="AA98" s="309" t="str">
        <f>IF(details!U98="","",details!U98)</f>
        <v/>
      </c>
      <c r="AB98" s="312" t="str">
        <f t="shared" si="288"/>
        <v/>
      </c>
      <c r="AC98" s="114" t="str">
        <f t="shared" si="289"/>
        <v/>
      </c>
      <c r="AD98" s="118" t="str">
        <f t="shared" si="290"/>
        <v/>
      </c>
      <c r="AE98" s="313" t="str">
        <f t="shared" si="291"/>
        <v/>
      </c>
      <c r="AF98" s="119" t="str">
        <f t="shared" si="258"/>
        <v/>
      </c>
      <c r="AG98" s="119">
        <f t="shared" si="292"/>
        <v>0</v>
      </c>
      <c r="AH98" s="309" t="str">
        <f>IF(details!V98="","",details!V98)</f>
        <v/>
      </c>
      <c r="AI98" s="309" t="str">
        <f>IF(details!W98="","",details!W98)</f>
        <v/>
      </c>
      <c r="AJ98" s="309" t="str">
        <f t="shared" si="293"/>
        <v/>
      </c>
      <c r="AK98" s="309" t="str">
        <f>IF(details!X98="","",details!X98)</f>
        <v/>
      </c>
      <c r="AL98" s="309" t="str">
        <f>IF(details!Y98="","",details!Y98)</f>
        <v/>
      </c>
      <c r="AM98" s="309" t="str">
        <f t="shared" si="294"/>
        <v/>
      </c>
      <c r="AN98" s="309" t="str">
        <f>IF(details!Z98="","",details!Z98)</f>
        <v/>
      </c>
      <c r="AO98" s="309" t="str">
        <f>IF(details!AA98="","",details!AA98)</f>
        <v/>
      </c>
      <c r="AP98" s="309" t="str">
        <f t="shared" si="295"/>
        <v/>
      </c>
      <c r="AQ98" s="116" t="str">
        <f t="shared" si="296"/>
        <v/>
      </c>
      <c r="AR98" s="309" t="str">
        <f>IF(details!AB98="","",details!AB98)</f>
        <v/>
      </c>
      <c r="AS98" s="309" t="str">
        <f>IF(details!AC98="","",details!AC98)</f>
        <v/>
      </c>
      <c r="AT98" s="116" t="str">
        <f t="shared" si="297"/>
        <v/>
      </c>
      <c r="AU98" s="117" t="str">
        <f t="shared" si="269"/>
        <v/>
      </c>
      <c r="AV98" s="309" t="str">
        <f>IF(details!AD98="","",details!AD98)</f>
        <v/>
      </c>
      <c r="AW98" s="309" t="str">
        <f>IF(details!AE98="","",details!AE98)</f>
        <v/>
      </c>
      <c r="AX98" s="312" t="str">
        <f t="shared" si="298"/>
        <v/>
      </c>
      <c r="AY98" s="114" t="str">
        <f t="shared" si="299"/>
        <v/>
      </c>
      <c r="AZ98" s="118" t="str">
        <f t="shared" si="300"/>
        <v/>
      </c>
      <c r="BA98" s="313" t="str">
        <f t="shared" si="301"/>
        <v/>
      </c>
      <c r="BB98" s="119" t="str">
        <f t="shared" si="259"/>
        <v/>
      </c>
      <c r="BC98" s="119">
        <f t="shared" si="302"/>
        <v>0</v>
      </c>
      <c r="BD98" s="101" t="str">
        <f>IF(D98="","",details!AF98)</f>
        <v/>
      </c>
      <c r="BE98" s="309" t="str">
        <f>IF(details!AG98="","",details!AG98)</f>
        <v/>
      </c>
      <c r="BF98" s="309" t="str">
        <f>IF(details!AH98="","",details!AH98)</f>
        <v/>
      </c>
      <c r="BG98" s="309" t="str">
        <f t="shared" si="303"/>
        <v/>
      </c>
      <c r="BH98" s="309" t="str">
        <f>IF(details!AI98="","",details!AI98)</f>
        <v/>
      </c>
      <c r="BI98" s="309" t="str">
        <f>IF(details!AJ98="","",details!AJ98)</f>
        <v/>
      </c>
      <c r="BJ98" s="309" t="str">
        <f t="shared" si="304"/>
        <v/>
      </c>
      <c r="BK98" s="309" t="str">
        <f>IF(details!AK98="","",details!AK98)</f>
        <v/>
      </c>
      <c r="BL98" s="309" t="str">
        <f>IF(details!AL98="","",details!AL98)</f>
        <v/>
      </c>
      <c r="BM98" s="309" t="str">
        <f t="shared" si="305"/>
        <v/>
      </c>
      <c r="BN98" s="116" t="str">
        <f t="shared" si="306"/>
        <v/>
      </c>
      <c r="BO98" s="309" t="str">
        <f>IF(details!AM98="","",details!AM98)</f>
        <v/>
      </c>
      <c r="BP98" s="309" t="str">
        <f>IF(details!AN98="","",details!AN98)</f>
        <v/>
      </c>
      <c r="BQ98" s="116" t="str">
        <f t="shared" si="307"/>
        <v/>
      </c>
      <c r="BR98" s="117" t="str">
        <f t="shared" si="270"/>
        <v/>
      </c>
      <c r="BS98" s="309" t="str">
        <f>IF(details!AO98="","",details!AO98)</f>
        <v/>
      </c>
      <c r="BT98" s="309" t="str">
        <f>IF(details!AP98="","",details!AP98)</f>
        <v/>
      </c>
      <c r="BU98" s="312" t="str">
        <f t="shared" si="308"/>
        <v/>
      </c>
      <c r="BV98" s="114" t="str">
        <f t="shared" si="309"/>
        <v/>
      </c>
      <c r="BW98" s="118" t="str">
        <f t="shared" si="310"/>
        <v/>
      </c>
      <c r="BX98" s="313" t="str">
        <f t="shared" si="311"/>
        <v/>
      </c>
      <c r="BY98" s="119" t="str">
        <f t="shared" si="260"/>
        <v/>
      </c>
      <c r="BZ98" s="119">
        <f t="shared" si="312"/>
        <v>0</v>
      </c>
      <c r="CA98" s="309" t="str">
        <f>IF(details!AQ98="","",details!AQ98)</f>
        <v/>
      </c>
      <c r="CB98" s="309" t="str">
        <f>IF(details!AR98="","",details!AR98)</f>
        <v/>
      </c>
      <c r="CC98" s="309" t="str">
        <f t="shared" si="313"/>
        <v/>
      </c>
      <c r="CD98" s="309" t="str">
        <f>IF(details!AS98="","",details!AS98)</f>
        <v/>
      </c>
      <c r="CE98" s="309" t="str">
        <f>IF(details!AT98="","",details!AT98)</f>
        <v/>
      </c>
      <c r="CF98" s="309" t="str">
        <f t="shared" si="314"/>
        <v/>
      </c>
      <c r="CG98" s="309" t="str">
        <f>IF(details!AU98="","",details!AU98)</f>
        <v/>
      </c>
      <c r="CH98" s="309" t="str">
        <f>IF(details!AV98="","",details!AV98)</f>
        <v/>
      </c>
      <c r="CI98" s="309" t="str">
        <f t="shared" si="315"/>
        <v/>
      </c>
      <c r="CJ98" s="116" t="str">
        <f t="shared" si="316"/>
        <v/>
      </c>
      <c r="CK98" s="309" t="str">
        <f>IF(details!AW98="","",details!AW98)</f>
        <v/>
      </c>
      <c r="CL98" s="309" t="str">
        <f>IF(details!AX98="","",details!AX98)</f>
        <v/>
      </c>
      <c r="CM98" s="116" t="str">
        <f t="shared" si="317"/>
        <v/>
      </c>
      <c r="CN98" s="117" t="str">
        <f t="shared" si="271"/>
        <v/>
      </c>
      <c r="CO98" s="309" t="str">
        <f>IF(details!AY98="","",details!AY98)</f>
        <v/>
      </c>
      <c r="CP98" s="309" t="str">
        <f>IF(details!AZ98="","",details!AZ98)</f>
        <v/>
      </c>
      <c r="CQ98" s="312" t="str">
        <f t="shared" si="318"/>
        <v/>
      </c>
      <c r="CR98" s="114" t="str">
        <f t="shared" si="319"/>
        <v/>
      </c>
      <c r="CS98" s="118" t="str">
        <f t="shared" si="320"/>
        <v/>
      </c>
      <c r="CT98" s="313" t="str">
        <f t="shared" si="321"/>
        <v/>
      </c>
      <c r="CU98" s="119" t="str">
        <f t="shared" si="261"/>
        <v/>
      </c>
      <c r="CV98" s="119">
        <f t="shared" si="322"/>
        <v>0</v>
      </c>
      <c r="CW98" s="309" t="str">
        <f>IF(details!BA98="","",details!BA98)</f>
        <v/>
      </c>
      <c r="CX98" s="309" t="str">
        <f>IF(details!BB98="","",details!BB98)</f>
        <v/>
      </c>
      <c r="CY98" s="309" t="str">
        <f t="shared" si="323"/>
        <v/>
      </c>
      <c r="CZ98" s="309" t="str">
        <f>IF(details!BC98="","",details!BC98)</f>
        <v/>
      </c>
      <c r="DA98" s="309" t="str">
        <f>IF(details!BD98="","",details!BD98)</f>
        <v/>
      </c>
      <c r="DB98" s="309" t="str">
        <f t="shared" si="324"/>
        <v/>
      </c>
      <c r="DC98" s="309" t="str">
        <f>IF(details!BE98="","",details!BE98)</f>
        <v/>
      </c>
      <c r="DD98" s="309" t="str">
        <f>IF(details!BF98="","",details!BF98)</f>
        <v/>
      </c>
      <c r="DE98" s="309" t="str">
        <f t="shared" si="325"/>
        <v/>
      </c>
      <c r="DF98" s="116" t="str">
        <f t="shared" si="326"/>
        <v/>
      </c>
      <c r="DG98" s="309" t="str">
        <f>IF(details!BG98="","",details!BG98)</f>
        <v/>
      </c>
      <c r="DH98" s="309" t="str">
        <f>IF(details!BH98="","",details!BH98)</f>
        <v/>
      </c>
      <c r="DI98" s="116" t="str">
        <f t="shared" si="327"/>
        <v/>
      </c>
      <c r="DJ98" s="117" t="str">
        <f t="shared" si="272"/>
        <v/>
      </c>
      <c r="DK98" s="309" t="str">
        <f>IF(details!BI98="","",details!BI98)</f>
        <v/>
      </c>
      <c r="DL98" s="309" t="str">
        <f>IF(details!BJ98="","",details!BJ98)</f>
        <v/>
      </c>
      <c r="DM98" s="312" t="str">
        <f t="shared" si="328"/>
        <v/>
      </c>
      <c r="DN98" s="114" t="str">
        <f t="shared" si="329"/>
        <v/>
      </c>
      <c r="DO98" s="118" t="str">
        <f t="shared" si="330"/>
        <v/>
      </c>
      <c r="DP98" s="313" t="str">
        <f t="shared" si="331"/>
        <v/>
      </c>
      <c r="DQ98" s="119" t="str">
        <f t="shared" si="262"/>
        <v/>
      </c>
      <c r="DR98" s="119">
        <f t="shared" si="332"/>
        <v>0</v>
      </c>
      <c r="DS98" s="309" t="str">
        <f>IF(details!BK98="","",details!BK98)</f>
        <v/>
      </c>
      <c r="DT98" s="309" t="str">
        <f>IF(details!BL98="","",details!BL98)</f>
        <v/>
      </c>
      <c r="DU98" s="309" t="str">
        <f t="shared" si="333"/>
        <v/>
      </c>
      <c r="DV98" s="309" t="str">
        <f>IF(details!BM98="","",details!BM98)</f>
        <v/>
      </c>
      <c r="DW98" s="309" t="str">
        <f>IF(details!BN98="","",details!BN98)</f>
        <v/>
      </c>
      <c r="DX98" s="309" t="str">
        <f t="shared" si="334"/>
        <v/>
      </c>
      <c r="DY98" s="309" t="str">
        <f>IF(details!BO98="","",details!BO98)</f>
        <v/>
      </c>
      <c r="DZ98" s="309" t="str">
        <f>IF(details!BP98="","",details!BP98)</f>
        <v/>
      </c>
      <c r="EA98" s="309" t="str">
        <f t="shared" si="335"/>
        <v/>
      </c>
      <c r="EB98" s="116" t="str">
        <f t="shared" si="336"/>
        <v/>
      </c>
      <c r="EC98" s="309" t="str">
        <f>IF(details!BQ98="","",details!BQ98)</f>
        <v/>
      </c>
      <c r="ED98" s="309" t="str">
        <f>IF(details!BR98="","",details!BR98)</f>
        <v/>
      </c>
      <c r="EE98" s="116" t="str">
        <f t="shared" si="337"/>
        <v/>
      </c>
      <c r="EF98" s="117" t="str">
        <f t="shared" si="273"/>
        <v/>
      </c>
      <c r="EG98" s="309" t="str">
        <f>IF(details!BS98="","",details!BS98)</f>
        <v/>
      </c>
      <c r="EH98" s="309" t="str">
        <f>IF(details!BT98="","",details!BT98)</f>
        <v/>
      </c>
      <c r="EI98" s="312" t="str">
        <f t="shared" si="338"/>
        <v/>
      </c>
      <c r="EJ98" s="114" t="str">
        <f t="shared" si="339"/>
        <v/>
      </c>
      <c r="EK98" s="118" t="str">
        <f t="shared" si="340"/>
        <v/>
      </c>
      <c r="EL98" s="313" t="str">
        <f t="shared" si="341"/>
        <v/>
      </c>
      <c r="EM98" s="119" t="str">
        <f t="shared" si="263"/>
        <v/>
      </c>
      <c r="EN98" s="119">
        <f t="shared" si="342"/>
        <v>0</v>
      </c>
      <c r="EO98" s="309" t="str">
        <f>IF(details!BU98="","",details!BU98)</f>
        <v/>
      </c>
      <c r="EP98" s="309" t="str">
        <f>IF(details!BV98="","",details!BV98)</f>
        <v/>
      </c>
      <c r="EQ98" s="309" t="str">
        <f>IF(details!BW98="","",details!BW98)</f>
        <v/>
      </c>
      <c r="ER98" s="309" t="str">
        <f>IF(details!BX98="","",details!BX98)</f>
        <v/>
      </c>
      <c r="ES98" s="309" t="str">
        <f>IF(details!BY98="","",details!BY98)</f>
        <v/>
      </c>
      <c r="ET98" s="313" t="str">
        <f t="shared" si="274"/>
        <v/>
      </c>
      <c r="EU98" s="313" t="str">
        <f t="shared" si="275"/>
        <v/>
      </c>
      <c r="EV98" s="313" t="str">
        <f t="shared" si="343"/>
        <v/>
      </c>
      <c r="EW98" s="119" t="str">
        <f t="shared" si="264"/>
        <v/>
      </c>
      <c r="EX98" s="119">
        <f t="shared" si="344"/>
        <v>0</v>
      </c>
      <c r="EY98" s="309" t="str">
        <f>IF(details!BZ98="","",details!BZ98)</f>
        <v/>
      </c>
      <c r="EZ98" s="309" t="str">
        <f>IF(details!CA98="","",details!CA98)</f>
        <v/>
      </c>
      <c r="FA98" s="309" t="str">
        <f>IF(details!CB98="","",details!CB98)</f>
        <v/>
      </c>
      <c r="FB98" s="309" t="str">
        <f>IF(details!CC98="","",details!CC98)</f>
        <v/>
      </c>
      <c r="FC98" s="309" t="str">
        <f>IF(details!CD98="","",details!CD98)</f>
        <v/>
      </c>
      <c r="FD98" s="313" t="str">
        <f t="shared" si="276"/>
        <v/>
      </c>
      <c r="FE98" s="313" t="str">
        <f t="shared" si="277"/>
        <v/>
      </c>
      <c r="FF98" s="313" t="str">
        <f t="shared" si="345"/>
        <v/>
      </c>
      <c r="FG98" s="119" t="str">
        <f t="shared" si="265"/>
        <v/>
      </c>
      <c r="FH98" s="119">
        <f t="shared" si="346"/>
        <v>0</v>
      </c>
      <c r="FI98" s="309" t="str">
        <f>IF(details!CE98="","",details!CE98)</f>
        <v/>
      </c>
      <c r="FJ98" s="309" t="str">
        <f>IF(details!CF98="","",details!CF98)</f>
        <v/>
      </c>
      <c r="FK98" s="309" t="str">
        <f>IF(details!CG98="","",details!CG98)</f>
        <v/>
      </c>
      <c r="FL98" s="309" t="str">
        <f>IF(details!CH98="","",details!CH98)</f>
        <v/>
      </c>
      <c r="FM98" s="309" t="str">
        <f>IF(details!CI98="","",details!CI98)</f>
        <v/>
      </c>
      <c r="FN98" s="313" t="str">
        <f t="shared" si="278"/>
        <v/>
      </c>
      <c r="FO98" s="313" t="str">
        <f t="shared" si="279"/>
        <v/>
      </c>
      <c r="FP98" s="313" t="str">
        <f t="shared" si="347"/>
        <v/>
      </c>
      <c r="FQ98" s="119" t="str">
        <f t="shared" si="266"/>
        <v/>
      </c>
      <c r="FR98" s="270">
        <f t="shared" si="348"/>
        <v>0</v>
      </c>
      <c r="FS98" s="277" t="str">
        <f t="shared" si="349"/>
        <v/>
      </c>
      <c r="FT98" s="306" t="str">
        <f t="shared" si="350"/>
        <v/>
      </c>
      <c r="FU98" s="306" t="str">
        <f t="shared" si="351"/>
        <v/>
      </c>
      <c r="FV98" s="306" t="str">
        <f t="shared" si="352"/>
        <v/>
      </c>
      <c r="FW98" s="306" t="str">
        <f t="shared" si="353"/>
        <v/>
      </c>
      <c r="FX98" s="306" t="str">
        <f t="shared" si="354"/>
        <v/>
      </c>
      <c r="FY98" s="306" t="str">
        <f t="shared" si="355"/>
        <v/>
      </c>
      <c r="FZ98" s="120" t="str">
        <f t="shared" si="356"/>
        <v/>
      </c>
      <c r="GA98" s="120" t="str">
        <f t="shared" si="357"/>
        <v/>
      </c>
      <c r="GB98" s="306" t="str">
        <f t="shared" si="280"/>
        <v/>
      </c>
      <c r="GC98" s="306" t="str">
        <f t="shared" si="358"/>
        <v/>
      </c>
      <c r="GD98" s="306" t="str">
        <f t="shared" si="359"/>
        <v/>
      </c>
      <c r="GE98" s="306" t="str">
        <f t="shared" si="360"/>
        <v/>
      </c>
      <c r="GF98" s="306" t="str">
        <f t="shared" si="361"/>
        <v/>
      </c>
      <c r="GG98" s="306" t="str">
        <f t="shared" si="362"/>
        <v/>
      </c>
      <c r="GH98" s="306" t="str">
        <f t="shared" si="363"/>
        <v/>
      </c>
      <c r="GI98" s="306" t="str">
        <f t="shared" si="364"/>
        <v/>
      </c>
      <c r="GJ98" s="306" t="str">
        <f t="shared" si="365"/>
        <v/>
      </c>
      <c r="GK98" s="306" t="str">
        <f t="shared" si="366"/>
        <v/>
      </c>
      <c r="GL98" s="306" t="str">
        <f t="shared" si="367"/>
        <v/>
      </c>
      <c r="GM98" s="306" t="str">
        <f t="shared" si="368"/>
        <v/>
      </c>
      <c r="GN98" s="306" t="str">
        <f t="shared" si="369"/>
        <v/>
      </c>
      <c r="GO98" s="306" t="str">
        <f t="shared" si="370"/>
        <v/>
      </c>
      <c r="GP98" s="306" t="str">
        <f t="shared" si="371"/>
        <v/>
      </c>
      <c r="GQ98" s="306" t="str">
        <f t="shared" si="372"/>
        <v/>
      </c>
      <c r="GR98" s="306" t="str">
        <f t="shared" si="373"/>
        <v/>
      </c>
      <c r="GS98" s="121" t="str">
        <f t="shared" si="374"/>
        <v/>
      </c>
      <c r="GT98" s="121" t="str">
        <f t="shared" si="375"/>
        <v/>
      </c>
      <c r="GU98" s="121" t="str">
        <f t="shared" si="376"/>
        <v/>
      </c>
      <c r="GV98" s="121" t="str">
        <f t="shared" si="377"/>
        <v/>
      </c>
      <c r="GW98" s="121" t="str">
        <f t="shared" si="378"/>
        <v/>
      </c>
      <c r="GX98" s="121" t="str">
        <f t="shared" si="379"/>
        <v/>
      </c>
      <c r="GY98" s="269">
        <f t="shared" si="380"/>
        <v>0</v>
      </c>
      <c r="GZ98" s="269">
        <f t="shared" si="381"/>
        <v>0</v>
      </c>
      <c r="HA98" s="269">
        <f t="shared" si="382"/>
        <v>32</v>
      </c>
      <c r="HB98" s="269">
        <f t="shared" si="383"/>
        <v>0</v>
      </c>
      <c r="HC98" s="310" t="str">
        <f t="shared" si="267"/>
        <v/>
      </c>
      <c r="HD98" s="278" t="str">
        <f t="shared" si="384"/>
        <v/>
      </c>
      <c r="HE98" s="278" t="str">
        <f t="shared" si="385"/>
        <v/>
      </c>
      <c r="HF98" s="279" t="str">
        <f t="shared" si="386"/>
        <v/>
      </c>
      <c r="HG98" s="297" t="str">
        <f t="shared" si="387"/>
        <v/>
      </c>
      <c r="HH98" s="298" t="str">
        <f t="shared" si="281"/>
        <v/>
      </c>
      <c r="HI98" s="114" t="str">
        <f t="shared" si="282"/>
        <v/>
      </c>
      <c r="HJ98" s="274" t="str">
        <f>details!EH98</f>
        <v/>
      </c>
      <c r="HK98" s="195" t="str">
        <f>details!EI98</f>
        <v/>
      </c>
      <c r="HL98" s="304" t="str">
        <f t="shared" si="388"/>
        <v/>
      </c>
      <c r="HM98" s="201" t="str">
        <f>IF(details!CJ98="","",details!CJ98)</f>
        <v/>
      </c>
    </row>
    <row r="99" spans="1:232" s="20" customFormat="1" ht="14.1" customHeight="1">
      <c r="A99" s="199">
        <f>IF(details!A99="","",details!A99)</f>
        <v>93</v>
      </c>
      <c r="B99" s="309" t="str">
        <f>IF(details!B99="","",details!B99)</f>
        <v/>
      </c>
      <c r="C99" s="309" t="str">
        <f>IF(details!C99="","",details!C99)</f>
        <v/>
      </c>
      <c r="D99" s="114" t="str">
        <f>IF(details!D99="","",details!D99)</f>
        <v/>
      </c>
      <c r="E99" s="114" t="str">
        <f>IF(details!E99="","",details!E99)</f>
        <v/>
      </c>
      <c r="F99" s="309" t="str">
        <f>IF(details!F99="","",details!F99)</f>
        <v/>
      </c>
      <c r="G99" s="509" t="str">
        <f>IF(details!G99="","",details!G99)</f>
        <v/>
      </c>
      <c r="H99" s="188" t="str">
        <f>IF(details!CK99="","",details!CK99)</f>
        <v/>
      </c>
      <c r="I99" s="115" t="str">
        <f>IF(details!I99="","",details!I99)</f>
        <v/>
      </c>
      <c r="J99" s="115" t="str">
        <f>IF(details!J99="","",details!J99)</f>
        <v/>
      </c>
      <c r="K99" s="115" t="str">
        <f>IF(details!K99="","",details!K99)</f>
        <v/>
      </c>
      <c r="L99" s="309" t="str">
        <f>IF(details!L99="","",details!L99)</f>
        <v/>
      </c>
      <c r="M99" s="309" t="str">
        <f>IF(details!M99="","",details!M99)</f>
        <v/>
      </c>
      <c r="N99" s="309" t="str">
        <f t="shared" si="283"/>
        <v/>
      </c>
      <c r="O99" s="309" t="str">
        <f>IF(details!N99="","",details!N99)</f>
        <v/>
      </c>
      <c r="P99" s="309" t="str">
        <f>IF(details!O99="","",details!O99)</f>
        <v/>
      </c>
      <c r="Q99" s="309" t="str">
        <f t="shared" si="284"/>
        <v/>
      </c>
      <c r="R99" s="309" t="str">
        <f>IF(details!P99="","",details!P99)</f>
        <v/>
      </c>
      <c r="S99" s="309" t="str">
        <f>IF(details!Q99="","",details!Q99)</f>
        <v/>
      </c>
      <c r="T99" s="309" t="str">
        <f t="shared" si="285"/>
        <v/>
      </c>
      <c r="U99" s="116" t="str">
        <f t="shared" si="286"/>
        <v/>
      </c>
      <c r="V99" s="309" t="str">
        <f>IF(details!R99="","",details!R99)</f>
        <v/>
      </c>
      <c r="W99" s="309" t="str">
        <f>IF(details!S99="","",details!S99)</f>
        <v/>
      </c>
      <c r="X99" s="116" t="str">
        <f t="shared" si="287"/>
        <v/>
      </c>
      <c r="Y99" s="117" t="str">
        <f t="shared" si="268"/>
        <v/>
      </c>
      <c r="Z99" s="309" t="str">
        <f>IF(details!T99="","",details!T99)</f>
        <v/>
      </c>
      <c r="AA99" s="309" t="str">
        <f>IF(details!U99="","",details!U99)</f>
        <v/>
      </c>
      <c r="AB99" s="312" t="str">
        <f t="shared" si="288"/>
        <v/>
      </c>
      <c r="AC99" s="114" t="str">
        <f t="shared" si="289"/>
        <v/>
      </c>
      <c r="AD99" s="118" t="str">
        <f t="shared" si="290"/>
        <v/>
      </c>
      <c r="AE99" s="313" t="str">
        <f t="shared" si="291"/>
        <v/>
      </c>
      <c r="AF99" s="119" t="str">
        <f t="shared" si="258"/>
        <v/>
      </c>
      <c r="AG99" s="119">
        <f t="shared" si="292"/>
        <v>0</v>
      </c>
      <c r="AH99" s="309" t="str">
        <f>IF(details!V99="","",details!V99)</f>
        <v/>
      </c>
      <c r="AI99" s="309" t="str">
        <f>IF(details!W99="","",details!W99)</f>
        <v/>
      </c>
      <c r="AJ99" s="309" t="str">
        <f t="shared" si="293"/>
        <v/>
      </c>
      <c r="AK99" s="309" t="str">
        <f>IF(details!X99="","",details!X99)</f>
        <v/>
      </c>
      <c r="AL99" s="309" t="str">
        <f>IF(details!Y99="","",details!Y99)</f>
        <v/>
      </c>
      <c r="AM99" s="309" t="str">
        <f t="shared" si="294"/>
        <v/>
      </c>
      <c r="AN99" s="309" t="str">
        <f>IF(details!Z99="","",details!Z99)</f>
        <v/>
      </c>
      <c r="AO99" s="309" t="str">
        <f>IF(details!AA99="","",details!AA99)</f>
        <v/>
      </c>
      <c r="AP99" s="309" t="str">
        <f t="shared" si="295"/>
        <v/>
      </c>
      <c r="AQ99" s="116" t="str">
        <f t="shared" si="296"/>
        <v/>
      </c>
      <c r="AR99" s="309" t="str">
        <f>IF(details!AB99="","",details!AB99)</f>
        <v/>
      </c>
      <c r="AS99" s="309" t="str">
        <f>IF(details!AC99="","",details!AC99)</f>
        <v/>
      </c>
      <c r="AT99" s="116" t="str">
        <f t="shared" si="297"/>
        <v/>
      </c>
      <c r="AU99" s="117" t="str">
        <f t="shared" si="269"/>
        <v/>
      </c>
      <c r="AV99" s="309" t="str">
        <f>IF(details!AD99="","",details!AD99)</f>
        <v/>
      </c>
      <c r="AW99" s="309" t="str">
        <f>IF(details!AE99="","",details!AE99)</f>
        <v/>
      </c>
      <c r="AX99" s="312" t="str">
        <f t="shared" si="298"/>
        <v/>
      </c>
      <c r="AY99" s="114" t="str">
        <f t="shared" si="299"/>
        <v/>
      </c>
      <c r="AZ99" s="118" t="str">
        <f t="shared" si="300"/>
        <v/>
      </c>
      <c r="BA99" s="313" t="str">
        <f t="shared" si="301"/>
        <v/>
      </c>
      <c r="BB99" s="119" t="str">
        <f t="shared" si="259"/>
        <v/>
      </c>
      <c r="BC99" s="119">
        <f t="shared" si="302"/>
        <v>0</v>
      </c>
      <c r="BD99" s="101" t="str">
        <f>IF(D99="","",details!AF99)</f>
        <v/>
      </c>
      <c r="BE99" s="309" t="str">
        <f>IF(details!AG99="","",details!AG99)</f>
        <v/>
      </c>
      <c r="BF99" s="309" t="str">
        <f>IF(details!AH99="","",details!AH99)</f>
        <v/>
      </c>
      <c r="BG99" s="309" t="str">
        <f t="shared" si="303"/>
        <v/>
      </c>
      <c r="BH99" s="309" t="str">
        <f>IF(details!AI99="","",details!AI99)</f>
        <v/>
      </c>
      <c r="BI99" s="309" t="str">
        <f>IF(details!AJ99="","",details!AJ99)</f>
        <v/>
      </c>
      <c r="BJ99" s="309" t="str">
        <f t="shared" si="304"/>
        <v/>
      </c>
      <c r="BK99" s="309" t="str">
        <f>IF(details!AK99="","",details!AK99)</f>
        <v/>
      </c>
      <c r="BL99" s="309" t="str">
        <f>IF(details!AL99="","",details!AL99)</f>
        <v/>
      </c>
      <c r="BM99" s="309" t="str">
        <f t="shared" si="305"/>
        <v/>
      </c>
      <c r="BN99" s="116" t="str">
        <f t="shared" si="306"/>
        <v/>
      </c>
      <c r="BO99" s="309" t="str">
        <f>IF(details!AM99="","",details!AM99)</f>
        <v/>
      </c>
      <c r="BP99" s="309" t="str">
        <f>IF(details!AN99="","",details!AN99)</f>
        <v/>
      </c>
      <c r="BQ99" s="116" t="str">
        <f t="shared" si="307"/>
        <v/>
      </c>
      <c r="BR99" s="117" t="str">
        <f t="shared" si="270"/>
        <v/>
      </c>
      <c r="BS99" s="309" t="str">
        <f>IF(details!AO99="","",details!AO99)</f>
        <v/>
      </c>
      <c r="BT99" s="309" t="str">
        <f>IF(details!AP99="","",details!AP99)</f>
        <v/>
      </c>
      <c r="BU99" s="312" t="str">
        <f t="shared" si="308"/>
        <v/>
      </c>
      <c r="BV99" s="114" t="str">
        <f t="shared" si="309"/>
        <v/>
      </c>
      <c r="BW99" s="118" t="str">
        <f t="shared" si="310"/>
        <v/>
      </c>
      <c r="BX99" s="313" t="str">
        <f t="shared" si="311"/>
        <v/>
      </c>
      <c r="BY99" s="119" t="str">
        <f t="shared" si="260"/>
        <v/>
      </c>
      <c r="BZ99" s="119">
        <f t="shared" si="312"/>
        <v>0</v>
      </c>
      <c r="CA99" s="309" t="str">
        <f>IF(details!AQ99="","",details!AQ99)</f>
        <v/>
      </c>
      <c r="CB99" s="309" t="str">
        <f>IF(details!AR99="","",details!AR99)</f>
        <v/>
      </c>
      <c r="CC99" s="309" t="str">
        <f t="shared" si="313"/>
        <v/>
      </c>
      <c r="CD99" s="309" t="str">
        <f>IF(details!AS99="","",details!AS99)</f>
        <v/>
      </c>
      <c r="CE99" s="309" t="str">
        <f>IF(details!AT99="","",details!AT99)</f>
        <v/>
      </c>
      <c r="CF99" s="309" t="str">
        <f t="shared" si="314"/>
        <v/>
      </c>
      <c r="CG99" s="309" t="str">
        <f>IF(details!AU99="","",details!AU99)</f>
        <v/>
      </c>
      <c r="CH99" s="309" t="str">
        <f>IF(details!AV99="","",details!AV99)</f>
        <v/>
      </c>
      <c r="CI99" s="309" t="str">
        <f t="shared" si="315"/>
        <v/>
      </c>
      <c r="CJ99" s="116" t="str">
        <f t="shared" si="316"/>
        <v/>
      </c>
      <c r="CK99" s="309" t="str">
        <f>IF(details!AW99="","",details!AW99)</f>
        <v/>
      </c>
      <c r="CL99" s="309" t="str">
        <f>IF(details!AX99="","",details!AX99)</f>
        <v/>
      </c>
      <c r="CM99" s="116" t="str">
        <f t="shared" si="317"/>
        <v/>
      </c>
      <c r="CN99" s="117" t="str">
        <f t="shared" si="271"/>
        <v/>
      </c>
      <c r="CO99" s="309" t="str">
        <f>IF(details!AY99="","",details!AY99)</f>
        <v/>
      </c>
      <c r="CP99" s="309" t="str">
        <f>IF(details!AZ99="","",details!AZ99)</f>
        <v/>
      </c>
      <c r="CQ99" s="312" t="str">
        <f t="shared" si="318"/>
        <v/>
      </c>
      <c r="CR99" s="114" t="str">
        <f t="shared" si="319"/>
        <v/>
      </c>
      <c r="CS99" s="118" t="str">
        <f t="shared" si="320"/>
        <v/>
      </c>
      <c r="CT99" s="313" t="str">
        <f t="shared" si="321"/>
        <v/>
      </c>
      <c r="CU99" s="119" t="str">
        <f t="shared" si="261"/>
        <v/>
      </c>
      <c r="CV99" s="119">
        <f t="shared" si="322"/>
        <v>0</v>
      </c>
      <c r="CW99" s="309" t="str">
        <f>IF(details!BA99="","",details!BA99)</f>
        <v/>
      </c>
      <c r="CX99" s="309" t="str">
        <f>IF(details!BB99="","",details!BB99)</f>
        <v/>
      </c>
      <c r="CY99" s="309" t="str">
        <f t="shared" si="323"/>
        <v/>
      </c>
      <c r="CZ99" s="309" t="str">
        <f>IF(details!BC99="","",details!BC99)</f>
        <v/>
      </c>
      <c r="DA99" s="309" t="str">
        <f>IF(details!BD99="","",details!BD99)</f>
        <v/>
      </c>
      <c r="DB99" s="309" t="str">
        <f t="shared" si="324"/>
        <v/>
      </c>
      <c r="DC99" s="309" t="str">
        <f>IF(details!BE99="","",details!BE99)</f>
        <v/>
      </c>
      <c r="DD99" s="309" t="str">
        <f>IF(details!BF99="","",details!BF99)</f>
        <v/>
      </c>
      <c r="DE99" s="309" t="str">
        <f t="shared" si="325"/>
        <v/>
      </c>
      <c r="DF99" s="116" t="str">
        <f t="shared" si="326"/>
        <v/>
      </c>
      <c r="DG99" s="309" t="str">
        <f>IF(details!BG99="","",details!BG99)</f>
        <v/>
      </c>
      <c r="DH99" s="309" t="str">
        <f>IF(details!BH99="","",details!BH99)</f>
        <v/>
      </c>
      <c r="DI99" s="116" t="str">
        <f t="shared" si="327"/>
        <v/>
      </c>
      <c r="DJ99" s="117" t="str">
        <f t="shared" si="272"/>
        <v/>
      </c>
      <c r="DK99" s="309" t="str">
        <f>IF(details!BI99="","",details!BI99)</f>
        <v/>
      </c>
      <c r="DL99" s="309" t="str">
        <f>IF(details!BJ99="","",details!BJ99)</f>
        <v/>
      </c>
      <c r="DM99" s="312" t="str">
        <f t="shared" si="328"/>
        <v/>
      </c>
      <c r="DN99" s="114" t="str">
        <f t="shared" si="329"/>
        <v/>
      </c>
      <c r="DO99" s="118" t="str">
        <f t="shared" si="330"/>
        <v/>
      </c>
      <c r="DP99" s="313" t="str">
        <f t="shared" si="331"/>
        <v/>
      </c>
      <c r="DQ99" s="119" t="str">
        <f t="shared" si="262"/>
        <v/>
      </c>
      <c r="DR99" s="119">
        <f t="shared" si="332"/>
        <v>0</v>
      </c>
      <c r="DS99" s="309" t="str">
        <f>IF(details!BK99="","",details!BK99)</f>
        <v/>
      </c>
      <c r="DT99" s="309" t="str">
        <f>IF(details!BL99="","",details!BL99)</f>
        <v/>
      </c>
      <c r="DU99" s="309" t="str">
        <f t="shared" si="333"/>
        <v/>
      </c>
      <c r="DV99" s="309" t="str">
        <f>IF(details!BM99="","",details!BM99)</f>
        <v/>
      </c>
      <c r="DW99" s="309" t="str">
        <f>IF(details!BN99="","",details!BN99)</f>
        <v/>
      </c>
      <c r="DX99" s="309" t="str">
        <f t="shared" si="334"/>
        <v/>
      </c>
      <c r="DY99" s="309" t="str">
        <f>IF(details!BO99="","",details!BO99)</f>
        <v/>
      </c>
      <c r="DZ99" s="309" t="str">
        <f>IF(details!BP99="","",details!BP99)</f>
        <v/>
      </c>
      <c r="EA99" s="309" t="str">
        <f t="shared" si="335"/>
        <v/>
      </c>
      <c r="EB99" s="116" t="str">
        <f t="shared" si="336"/>
        <v/>
      </c>
      <c r="EC99" s="309" t="str">
        <f>IF(details!BQ99="","",details!BQ99)</f>
        <v/>
      </c>
      <c r="ED99" s="309" t="str">
        <f>IF(details!BR99="","",details!BR99)</f>
        <v/>
      </c>
      <c r="EE99" s="116" t="str">
        <f t="shared" si="337"/>
        <v/>
      </c>
      <c r="EF99" s="117" t="str">
        <f t="shared" si="273"/>
        <v/>
      </c>
      <c r="EG99" s="309" t="str">
        <f>IF(details!BS99="","",details!BS99)</f>
        <v/>
      </c>
      <c r="EH99" s="309" t="str">
        <f>IF(details!BT99="","",details!BT99)</f>
        <v/>
      </c>
      <c r="EI99" s="312" t="str">
        <f t="shared" si="338"/>
        <v/>
      </c>
      <c r="EJ99" s="114" t="str">
        <f t="shared" si="339"/>
        <v/>
      </c>
      <c r="EK99" s="118" t="str">
        <f t="shared" si="340"/>
        <v/>
      </c>
      <c r="EL99" s="313" t="str">
        <f t="shared" si="341"/>
        <v/>
      </c>
      <c r="EM99" s="119" t="str">
        <f t="shared" si="263"/>
        <v/>
      </c>
      <c r="EN99" s="119">
        <f t="shared" si="342"/>
        <v>0</v>
      </c>
      <c r="EO99" s="309" t="str">
        <f>IF(details!BU99="","",details!BU99)</f>
        <v/>
      </c>
      <c r="EP99" s="309" t="str">
        <f>IF(details!BV99="","",details!BV99)</f>
        <v/>
      </c>
      <c r="EQ99" s="309" t="str">
        <f>IF(details!BW99="","",details!BW99)</f>
        <v/>
      </c>
      <c r="ER99" s="309" t="str">
        <f>IF(details!BX99="","",details!BX99)</f>
        <v/>
      </c>
      <c r="ES99" s="309" t="str">
        <f>IF(details!BY99="","",details!BY99)</f>
        <v/>
      </c>
      <c r="ET99" s="313" t="str">
        <f t="shared" si="274"/>
        <v/>
      </c>
      <c r="EU99" s="313" t="str">
        <f t="shared" si="275"/>
        <v/>
      </c>
      <c r="EV99" s="313" t="str">
        <f t="shared" si="343"/>
        <v/>
      </c>
      <c r="EW99" s="119" t="str">
        <f t="shared" si="264"/>
        <v/>
      </c>
      <c r="EX99" s="119">
        <f t="shared" si="344"/>
        <v>0</v>
      </c>
      <c r="EY99" s="309" t="str">
        <f>IF(details!BZ99="","",details!BZ99)</f>
        <v/>
      </c>
      <c r="EZ99" s="309" t="str">
        <f>IF(details!CA99="","",details!CA99)</f>
        <v/>
      </c>
      <c r="FA99" s="309" t="str">
        <f>IF(details!CB99="","",details!CB99)</f>
        <v/>
      </c>
      <c r="FB99" s="309" t="str">
        <f>IF(details!CC99="","",details!CC99)</f>
        <v/>
      </c>
      <c r="FC99" s="309" t="str">
        <f>IF(details!CD99="","",details!CD99)</f>
        <v/>
      </c>
      <c r="FD99" s="313" t="str">
        <f t="shared" si="276"/>
        <v/>
      </c>
      <c r="FE99" s="313" t="str">
        <f t="shared" si="277"/>
        <v/>
      </c>
      <c r="FF99" s="313" t="str">
        <f t="shared" si="345"/>
        <v/>
      </c>
      <c r="FG99" s="119" t="str">
        <f t="shared" si="265"/>
        <v/>
      </c>
      <c r="FH99" s="119">
        <f t="shared" si="346"/>
        <v>0</v>
      </c>
      <c r="FI99" s="309" t="str">
        <f>IF(details!CE99="","",details!CE99)</f>
        <v/>
      </c>
      <c r="FJ99" s="309" t="str">
        <f>IF(details!CF99="","",details!CF99)</f>
        <v/>
      </c>
      <c r="FK99" s="309" t="str">
        <f>IF(details!CG99="","",details!CG99)</f>
        <v/>
      </c>
      <c r="FL99" s="309" t="str">
        <f>IF(details!CH99="","",details!CH99)</f>
        <v/>
      </c>
      <c r="FM99" s="309" t="str">
        <f>IF(details!CI99="","",details!CI99)</f>
        <v/>
      </c>
      <c r="FN99" s="313" t="str">
        <f t="shared" si="278"/>
        <v/>
      </c>
      <c r="FO99" s="313" t="str">
        <f t="shared" si="279"/>
        <v/>
      </c>
      <c r="FP99" s="313" t="str">
        <f t="shared" si="347"/>
        <v/>
      </c>
      <c r="FQ99" s="119" t="str">
        <f t="shared" si="266"/>
        <v/>
      </c>
      <c r="FR99" s="270">
        <f t="shared" si="348"/>
        <v>0</v>
      </c>
      <c r="FS99" s="277" t="str">
        <f t="shared" si="349"/>
        <v/>
      </c>
      <c r="FT99" s="306" t="str">
        <f t="shared" si="350"/>
        <v/>
      </c>
      <c r="FU99" s="306" t="str">
        <f t="shared" si="351"/>
        <v/>
      </c>
      <c r="FV99" s="306" t="str">
        <f t="shared" si="352"/>
        <v/>
      </c>
      <c r="FW99" s="306" t="str">
        <f t="shared" si="353"/>
        <v/>
      </c>
      <c r="FX99" s="306" t="str">
        <f t="shared" si="354"/>
        <v/>
      </c>
      <c r="FY99" s="306" t="str">
        <f t="shared" si="355"/>
        <v/>
      </c>
      <c r="FZ99" s="120" t="str">
        <f t="shared" si="356"/>
        <v/>
      </c>
      <c r="GA99" s="120" t="str">
        <f t="shared" si="357"/>
        <v/>
      </c>
      <c r="GB99" s="306" t="str">
        <f t="shared" si="280"/>
        <v/>
      </c>
      <c r="GC99" s="306" t="str">
        <f t="shared" si="358"/>
        <v/>
      </c>
      <c r="GD99" s="306" t="str">
        <f t="shared" si="359"/>
        <v/>
      </c>
      <c r="GE99" s="306" t="str">
        <f t="shared" si="360"/>
        <v/>
      </c>
      <c r="GF99" s="306" t="str">
        <f t="shared" si="361"/>
        <v/>
      </c>
      <c r="GG99" s="306" t="str">
        <f t="shared" si="362"/>
        <v/>
      </c>
      <c r="GH99" s="306" t="str">
        <f t="shared" si="363"/>
        <v/>
      </c>
      <c r="GI99" s="306" t="str">
        <f t="shared" si="364"/>
        <v/>
      </c>
      <c r="GJ99" s="306" t="str">
        <f t="shared" si="365"/>
        <v/>
      </c>
      <c r="GK99" s="306" t="str">
        <f t="shared" si="366"/>
        <v/>
      </c>
      <c r="GL99" s="306" t="str">
        <f t="shared" si="367"/>
        <v/>
      </c>
      <c r="GM99" s="306" t="str">
        <f t="shared" si="368"/>
        <v/>
      </c>
      <c r="GN99" s="306" t="str">
        <f t="shared" si="369"/>
        <v/>
      </c>
      <c r="GO99" s="306" t="str">
        <f t="shared" si="370"/>
        <v/>
      </c>
      <c r="GP99" s="306" t="str">
        <f t="shared" si="371"/>
        <v/>
      </c>
      <c r="GQ99" s="306" t="str">
        <f t="shared" si="372"/>
        <v/>
      </c>
      <c r="GR99" s="306" t="str">
        <f t="shared" si="373"/>
        <v/>
      </c>
      <c r="GS99" s="121" t="str">
        <f t="shared" si="374"/>
        <v/>
      </c>
      <c r="GT99" s="121" t="str">
        <f t="shared" si="375"/>
        <v/>
      </c>
      <c r="GU99" s="121" t="str">
        <f t="shared" si="376"/>
        <v/>
      </c>
      <c r="GV99" s="121" t="str">
        <f t="shared" si="377"/>
        <v/>
      </c>
      <c r="GW99" s="121" t="str">
        <f t="shared" si="378"/>
        <v/>
      </c>
      <c r="GX99" s="121" t="str">
        <f t="shared" si="379"/>
        <v/>
      </c>
      <c r="GY99" s="269">
        <f t="shared" si="380"/>
        <v>0</v>
      </c>
      <c r="GZ99" s="269">
        <f t="shared" si="381"/>
        <v>0</v>
      </c>
      <c r="HA99" s="269">
        <f t="shared" si="382"/>
        <v>32</v>
      </c>
      <c r="HB99" s="269">
        <f t="shared" si="383"/>
        <v>0</v>
      </c>
      <c r="HC99" s="310" t="str">
        <f t="shared" si="267"/>
        <v/>
      </c>
      <c r="HD99" s="278" t="str">
        <f t="shared" si="384"/>
        <v/>
      </c>
      <c r="HE99" s="278" t="str">
        <f t="shared" si="385"/>
        <v/>
      </c>
      <c r="HF99" s="279" t="str">
        <f t="shared" si="386"/>
        <v/>
      </c>
      <c r="HG99" s="297" t="str">
        <f t="shared" si="387"/>
        <v/>
      </c>
      <c r="HH99" s="298" t="str">
        <f t="shared" si="281"/>
        <v/>
      </c>
      <c r="HI99" s="114" t="str">
        <f t="shared" si="282"/>
        <v/>
      </c>
      <c r="HJ99" s="274" t="str">
        <f>details!EH99</f>
        <v/>
      </c>
      <c r="HK99" s="195" t="str">
        <f>details!EI99</f>
        <v/>
      </c>
      <c r="HL99" s="304" t="str">
        <f t="shared" si="388"/>
        <v/>
      </c>
      <c r="HM99" s="201" t="str">
        <f>IF(details!CJ99="","",details!CJ99)</f>
        <v/>
      </c>
    </row>
    <row r="100" spans="1:232" s="20" customFormat="1" ht="14.1" customHeight="1">
      <c r="A100" s="199">
        <f>IF(details!A100="","",details!A100)</f>
        <v>94</v>
      </c>
      <c r="B100" s="309" t="str">
        <f>IF(details!B100="","",details!B100)</f>
        <v/>
      </c>
      <c r="C100" s="309" t="str">
        <f>IF(details!C100="","",details!C100)</f>
        <v/>
      </c>
      <c r="D100" s="114" t="str">
        <f>IF(details!D100="","",details!D100)</f>
        <v/>
      </c>
      <c r="E100" s="114" t="str">
        <f>IF(details!E100="","",details!E100)</f>
        <v/>
      </c>
      <c r="F100" s="309" t="str">
        <f>IF(details!F100="","",details!F100)</f>
        <v/>
      </c>
      <c r="G100" s="509" t="str">
        <f>IF(details!G100="","",details!G100)</f>
        <v/>
      </c>
      <c r="H100" s="188" t="str">
        <f>IF(details!CK100="","",details!CK100)</f>
        <v/>
      </c>
      <c r="I100" s="115" t="str">
        <f>IF(details!I100="","",details!I100)</f>
        <v/>
      </c>
      <c r="J100" s="115" t="str">
        <f>IF(details!J100="","",details!J100)</f>
        <v/>
      </c>
      <c r="K100" s="115" t="str">
        <f>IF(details!K100="","",details!K100)</f>
        <v/>
      </c>
      <c r="L100" s="309" t="str">
        <f>IF(details!L100="","",details!L100)</f>
        <v/>
      </c>
      <c r="M100" s="309" t="str">
        <f>IF(details!M100="","",details!M100)</f>
        <v/>
      </c>
      <c r="N100" s="309" t="str">
        <f t="shared" si="283"/>
        <v/>
      </c>
      <c r="O100" s="309" t="str">
        <f>IF(details!N100="","",details!N100)</f>
        <v/>
      </c>
      <c r="P100" s="309" t="str">
        <f>IF(details!O100="","",details!O100)</f>
        <v/>
      </c>
      <c r="Q100" s="309" t="str">
        <f t="shared" si="284"/>
        <v/>
      </c>
      <c r="R100" s="309" t="str">
        <f>IF(details!P100="","",details!P100)</f>
        <v/>
      </c>
      <c r="S100" s="309" t="str">
        <f>IF(details!Q100="","",details!Q100)</f>
        <v/>
      </c>
      <c r="T100" s="309" t="str">
        <f t="shared" si="285"/>
        <v/>
      </c>
      <c r="U100" s="116" t="str">
        <f t="shared" si="286"/>
        <v/>
      </c>
      <c r="V100" s="309" t="str">
        <f>IF(details!R100="","",details!R100)</f>
        <v/>
      </c>
      <c r="W100" s="309" t="str">
        <f>IF(details!S100="","",details!S100)</f>
        <v/>
      </c>
      <c r="X100" s="116" t="str">
        <f t="shared" si="287"/>
        <v/>
      </c>
      <c r="Y100" s="117" t="str">
        <f t="shared" si="268"/>
        <v/>
      </c>
      <c r="Z100" s="309" t="str">
        <f>IF(details!T100="","",details!T100)</f>
        <v/>
      </c>
      <c r="AA100" s="309" t="str">
        <f>IF(details!U100="","",details!U100)</f>
        <v/>
      </c>
      <c r="AB100" s="312" t="str">
        <f t="shared" si="288"/>
        <v/>
      </c>
      <c r="AC100" s="114" t="str">
        <f t="shared" si="289"/>
        <v/>
      </c>
      <c r="AD100" s="118" t="str">
        <f t="shared" si="290"/>
        <v/>
      </c>
      <c r="AE100" s="313" t="str">
        <f t="shared" si="291"/>
        <v/>
      </c>
      <c r="AF100" s="119" t="str">
        <f t="shared" si="258"/>
        <v/>
      </c>
      <c r="AG100" s="119">
        <f t="shared" si="292"/>
        <v>0</v>
      </c>
      <c r="AH100" s="309" t="str">
        <f>IF(details!V100="","",details!V100)</f>
        <v/>
      </c>
      <c r="AI100" s="309" t="str">
        <f>IF(details!W100="","",details!W100)</f>
        <v/>
      </c>
      <c r="AJ100" s="309" t="str">
        <f t="shared" si="293"/>
        <v/>
      </c>
      <c r="AK100" s="309" t="str">
        <f>IF(details!X100="","",details!X100)</f>
        <v/>
      </c>
      <c r="AL100" s="309" t="str">
        <f>IF(details!Y100="","",details!Y100)</f>
        <v/>
      </c>
      <c r="AM100" s="309" t="str">
        <f t="shared" si="294"/>
        <v/>
      </c>
      <c r="AN100" s="309" t="str">
        <f>IF(details!Z100="","",details!Z100)</f>
        <v/>
      </c>
      <c r="AO100" s="309" t="str">
        <f>IF(details!AA100="","",details!AA100)</f>
        <v/>
      </c>
      <c r="AP100" s="309" t="str">
        <f t="shared" si="295"/>
        <v/>
      </c>
      <c r="AQ100" s="116" t="str">
        <f t="shared" si="296"/>
        <v/>
      </c>
      <c r="AR100" s="309" t="str">
        <f>IF(details!AB100="","",details!AB100)</f>
        <v/>
      </c>
      <c r="AS100" s="309" t="str">
        <f>IF(details!AC100="","",details!AC100)</f>
        <v/>
      </c>
      <c r="AT100" s="116" t="str">
        <f t="shared" si="297"/>
        <v/>
      </c>
      <c r="AU100" s="117" t="str">
        <f t="shared" si="269"/>
        <v/>
      </c>
      <c r="AV100" s="309" t="str">
        <f>IF(details!AD100="","",details!AD100)</f>
        <v/>
      </c>
      <c r="AW100" s="309" t="str">
        <f>IF(details!AE100="","",details!AE100)</f>
        <v/>
      </c>
      <c r="AX100" s="312" t="str">
        <f t="shared" si="298"/>
        <v/>
      </c>
      <c r="AY100" s="114" t="str">
        <f t="shared" si="299"/>
        <v/>
      </c>
      <c r="AZ100" s="118" t="str">
        <f t="shared" si="300"/>
        <v/>
      </c>
      <c r="BA100" s="313" t="str">
        <f t="shared" si="301"/>
        <v/>
      </c>
      <c r="BB100" s="119" t="str">
        <f t="shared" si="259"/>
        <v/>
      </c>
      <c r="BC100" s="119">
        <f t="shared" si="302"/>
        <v>0</v>
      </c>
      <c r="BD100" s="101" t="str">
        <f>IF(D100="","",details!AF100)</f>
        <v/>
      </c>
      <c r="BE100" s="309" t="str">
        <f>IF(details!AG100="","",details!AG100)</f>
        <v/>
      </c>
      <c r="BF100" s="309" t="str">
        <f>IF(details!AH100="","",details!AH100)</f>
        <v/>
      </c>
      <c r="BG100" s="309" t="str">
        <f t="shared" si="303"/>
        <v/>
      </c>
      <c r="BH100" s="309" t="str">
        <f>IF(details!AI100="","",details!AI100)</f>
        <v/>
      </c>
      <c r="BI100" s="309" t="str">
        <f>IF(details!AJ100="","",details!AJ100)</f>
        <v/>
      </c>
      <c r="BJ100" s="309" t="str">
        <f t="shared" si="304"/>
        <v/>
      </c>
      <c r="BK100" s="309" t="str">
        <f>IF(details!AK100="","",details!AK100)</f>
        <v/>
      </c>
      <c r="BL100" s="309" t="str">
        <f>IF(details!AL100="","",details!AL100)</f>
        <v/>
      </c>
      <c r="BM100" s="309" t="str">
        <f t="shared" si="305"/>
        <v/>
      </c>
      <c r="BN100" s="116" t="str">
        <f t="shared" si="306"/>
        <v/>
      </c>
      <c r="BO100" s="309" t="str">
        <f>IF(details!AM100="","",details!AM100)</f>
        <v/>
      </c>
      <c r="BP100" s="309" t="str">
        <f>IF(details!AN100="","",details!AN100)</f>
        <v/>
      </c>
      <c r="BQ100" s="116" t="str">
        <f t="shared" si="307"/>
        <v/>
      </c>
      <c r="BR100" s="117" t="str">
        <f t="shared" si="270"/>
        <v/>
      </c>
      <c r="BS100" s="309" t="str">
        <f>IF(details!AO100="","",details!AO100)</f>
        <v/>
      </c>
      <c r="BT100" s="309" t="str">
        <f>IF(details!AP100="","",details!AP100)</f>
        <v/>
      </c>
      <c r="BU100" s="312" t="str">
        <f t="shared" si="308"/>
        <v/>
      </c>
      <c r="BV100" s="114" t="str">
        <f t="shared" si="309"/>
        <v/>
      </c>
      <c r="BW100" s="118" t="str">
        <f t="shared" si="310"/>
        <v/>
      </c>
      <c r="BX100" s="313" t="str">
        <f t="shared" si="311"/>
        <v/>
      </c>
      <c r="BY100" s="119" t="str">
        <f t="shared" si="260"/>
        <v/>
      </c>
      <c r="BZ100" s="119">
        <f t="shared" si="312"/>
        <v>0</v>
      </c>
      <c r="CA100" s="309" t="str">
        <f>IF(details!AQ100="","",details!AQ100)</f>
        <v/>
      </c>
      <c r="CB100" s="309" t="str">
        <f>IF(details!AR100="","",details!AR100)</f>
        <v/>
      </c>
      <c r="CC100" s="309" t="str">
        <f t="shared" si="313"/>
        <v/>
      </c>
      <c r="CD100" s="309" t="str">
        <f>IF(details!AS100="","",details!AS100)</f>
        <v/>
      </c>
      <c r="CE100" s="309" t="str">
        <f>IF(details!AT100="","",details!AT100)</f>
        <v/>
      </c>
      <c r="CF100" s="309" t="str">
        <f t="shared" si="314"/>
        <v/>
      </c>
      <c r="CG100" s="309" t="str">
        <f>IF(details!AU100="","",details!AU100)</f>
        <v/>
      </c>
      <c r="CH100" s="309" t="str">
        <f>IF(details!AV100="","",details!AV100)</f>
        <v/>
      </c>
      <c r="CI100" s="309" t="str">
        <f t="shared" si="315"/>
        <v/>
      </c>
      <c r="CJ100" s="116" t="str">
        <f t="shared" si="316"/>
        <v/>
      </c>
      <c r="CK100" s="309" t="str">
        <f>IF(details!AW100="","",details!AW100)</f>
        <v/>
      </c>
      <c r="CL100" s="309" t="str">
        <f>IF(details!AX100="","",details!AX100)</f>
        <v/>
      </c>
      <c r="CM100" s="116" t="str">
        <f t="shared" si="317"/>
        <v/>
      </c>
      <c r="CN100" s="117" t="str">
        <f t="shared" si="271"/>
        <v/>
      </c>
      <c r="CO100" s="309" t="str">
        <f>IF(details!AY100="","",details!AY100)</f>
        <v/>
      </c>
      <c r="CP100" s="309" t="str">
        <f>IF(details!AZ100="","",details!AZ100)</f>
        <v/>
      </c>
      <c r="CQ100" s="312" t="str">
        <f t="shared" si="318"/>
        <v/>
      </c>
      <c r="CR100" s="114" t="str">
        <f t="shared" si="319"/>
        <v/>
      </c>
      <c r="CS100" s="118" t="str">
        <f t="shared" si="320"/>
        <v/>
      </c>
      <c r="CT100" s="313" t="str">
        <f t="shared" si="321"/>
        <v/>
      </c>
      <c r="CU100" s="119" t="str">
        <f t="shared" si="261"/>
        <v/>
      </c>
      <c r="CV100" s="119">
        <f t="shared" si="322"/>
        <v>0</v>
      </c>
      <c r="CW100" s="309" t="str">
        <f>IF(details!BA100="","",details!BA100)</f>
        <v/>
      </c>
      <c r="CX100" s="309" t="str">
        <f>IF(details!BB100="","",details!BB100)</f>
        <v/>
      </c>
      <c r="CY100" s="309" t="str">
        <f t="shared" si="323"/>
        <v/>
      </c>
      <c r="CZ100" s="309" t="str">
        <f>IF(details!BC100="","",details!BC100)</f>
        <v/>
      </c>
      <c r="DA100" s="309" t="str">
        <f>IF(details!BD100="","",details!BD100)</f>
        <v/>
      </c>
      <c r="DB100" s="309" t="str">
        <f t="shared" si="324"/>
        <v/>
      </c>
      <c r="DC100" s="309" t="str">
        <f>IF(details!BE100="","",details!BE100)</f>
        <v/>
      </c>
      <c r="DD100" s="309" t="str">
        <f>IF(details!BF100="","",details!BF100)</f>
        <v/>
      </c>
      <c r="DE100" s="309" t="str">
        <f t="shared" si="325"/>
        <v/>
      </c>
      <c r="DF100" s="116" t="str">
        <f t="shared" si="326"/>
        <v/>
      </c>
      <c r="DG100" s="309" t="str">
        <f>IF(details!BG100="","",details!BG100)</f>
        <v/>
      </c>
      <c r="DH100" s="309" t="str">
        <f>IF(details!BH100="","",details!BH100)</f>
        <v/>
      </c>
      <c r="DI100" s="116" t="str">
        <f t="shared" si="327"/>
        <v/>
      </c>
      <c r="DJ100" s="117" t="str">
        <f t="shared" si="272"/>
        <v/>
      </c>
      <c r="DK100" s="309" t="str">
        <f>IF(details!BI100="","",details!BI100)</f>
        <v/>
      </c>
      <c r="DL100" s="309" t="str">
        <f>IF(details!BJ100="","",details!BJ100)</f>
        <v/>
      </c>
      <c r="DM100" s="312" t="str">
        <f t="shared" si="328"/>
        <v/>
      </c>
      <c r="DN100" s="114" t="str">
        <f t="shared" si="329"/>
        <v/>
      </c>
      <c r="DO100" s="118" t="str">
        <f t="shared" si="330"/>
        <v/>
      </c>
      <c r="DP100" s="313" t="str">
        <f t="shared" si="331"/>
        <v/>
      </c>
      <c r="DQ100" s="119" t="str">
        <f t="shared" si="262"/>
        <v/>
      </c>
      <c r="DR100" s="119">
        <f t="shared" si="332"/>
        <v>0</v>
      </c>
      <c r="DS100" s="309" t="str">
        <f>IF(details!BK100="","",details!BK100)</f>
        <v/>
      </c>
      <c r="DT100" s="309" t="str">
        <f>IF(details!BL100="","",details!BL100)</f>
        <v/>
      </c>
      <c r="DU100" s="309" t="str">
        <f t="shared" si="333"/>
        <v/>
      </c>
      <c r="DV100" s="309" t="str">
        <f>IF(details!BM100="","",details!BM100)</f>
        <v/>
      </c>
      <c r="DW100" s="309" t="str">
        <f>IF(details!BN100="","",details!BN100)</f>
        <v/>
      </c>
      <c r="DX100" s="309" t="str">
        <f t="shared" si="334"/>
        <v/>
      </c>
      <c r="DY100" s="309" t="str">
        <f>IF(details!BO100="","",details!BO100)</f>
        <v/>
      </c>
      <c r="DZ100" s="309" t="str">
        <f>IF(details!BP100="","",details!BP100)</f>
        <v/>
      </c>
      <c r="EA100" s="309" t="str">
        <f t="shared" si="335"/>
        <v/>
      </c>
      <c r="EB100" s="116" t="str">
        <f t="shared" si="336"/>
        <v/>
      </c>
      <c r="EC100" s="309" t="str">
        <f>IF(details!BQ100="","",details!BQ100)</f>
        <v/>
      </c>
      <c r="ED100" s="309" t="str">
        <f>IF(details!BR100="","",details!BR100)</f>
        <v/>
      </c>
      <c r="EE100" s="116" t="str">
        <f t="shared" si="337"/>
        <v/>
      </c>
      <c r="EF100" s="117" t="str">
        <f t="shared" si="273"/>
        <v/>
      </c>
      <c r="EG100" s="309" t="str">
        <f>IF(details!BS100="","",details!BS100)</f>
        <v/>
      </c>
      <c r="EH100" s="309" t="str">
        <f>IF(details!BT100="","",details!BT100)</f>
        <v/>
      </c>
      <c r="EI100" s="312" t="str">
        <f t="shared" si="338"/>
        <v/>
      </c>
      <c r="EJ100" s="114" t="str">
        <f t="shared" si="339"/>
        <v/>
      </c>
      <c r="EK100" s="118" t="str">
        <f t="shared" si="340"/>
        <v/>
      </c>
      <c r="EL100" s="313" t="str">
        <f t="shared" si="341"/>
        <v/>
      </c>
      <c r="EM100" s="119" t="str">
        <f t="shared" si="263"/>
        <v/>
      </c>
      <c r="EN100" s="119">
        <f t="shared" si="342"/>
        <v>0</v>
      </c>
      <c r="EO100" s="309" t="str">
        <f>IF(details!BU100="","",details!BU100)</f>
        <v/>
      </c>
      <c r="EP100" s="309" t="str">
        <f>IF(details!BV100="","",details!BV100)</f>
        <v/>
      </c>
      <c r="EQ100" s="309" t="str">
        <f>IF(details!BW100="","",details!BW100)</f>
        <v/>
      </c>
      <c r="ER100" s="309" t="str">
        <f>IF(details!BX100="","",details!BX100)</f>
        <v/>
      </c>
      <c r="ES100" s="309" t="str">
        <f>IF(details!BY100="","",details!BY100)</f>
        <v/>
      </c>
      <c r="ET100" s="313" t="str">
        <f t="shared" si="274"/>
        <v/>
      </c>
      <c r="EU100" s="313" t="str">
        <f t="shared" si="275"/>
        <v/>
      </c>
      <c r="EV100" s="313" t="str">
        <f t="shared" si="343"/>
        <v/>
      </c>
      <c r="EW100" s="119" t="str">
        <f t="shared" si="264"/>
        <v/>
      </c>
      <c r="EX100" s="119">
        <f t="shared" si="344"/>
        <v>0</v>
      </c>
      <c r="EY100" s="309" t="str">
        <f>IF(details!BZ100="","",details!BZ100)</f>
        <v/>
      </c>
      <c r="EZ100" s="309" t="str">
        <f>IF(details!CA100="","",details!CA100)</f>
        <v/>
      </c>
      <c r="FA100" s="309" t="str">
        <f>IF(details!CB100="","",details!CB100)</f>
        <v/>
      </c>
      <c r="FB100" s="309" t="str">
        <f>IF(details!CC100="","",details!CC100)</f>
        <v/>
      </c>
      <c r="FC100" s="309" t="str">
        <f>IF(details!CD100="","",details!CD100)</f>
        <v/>
      </c>
      <c r="FD100" s="313" t="str">
        <f t="shared" si="276"/>
        <v/>
      </c>
      <c r="FE100" s="313" t="str">
        <f t="shared" si="277"/>
        <v/>
      </c>
      <c r="FF100" s="313" t="str">
        <f t="shared" si="345"/>
        <v/>
      </c>
      <c r="FG100" s="119" t="str">
        <f t="shared" si="265"/>
        <v/>
      </c>
      <c r="FH100" s="119">
        <f t="shared" si="346"/>
        <v>0</v>
      </c>
      <c r="FI100" s="309" t="str">
        <f>IF(details!CE100="","",details!CE100)</f>
        <v/>
      </c>
      <c r="FJ100" s="309" t="str">
        <f>IF(details!CF100="","",details!CF100)</f>
        <v/>
      </c>
      <c r="FK100" s="309" t="str">
        <f>IF(details!CG100="","",details!CG100)</f>
        <v/>
      </c>
      <c r="FL100" s="309" t="str">
        <f>IF(details!CH100="","",details!CH100)</f>
        <v/>
      </c>
      <c r="FM100" s="309" t="str">
        <f>IF(details!CI100="","",details!CI100)</f>
        <v/>
      </c>
      <c r="FN100" s="313" t="str">
        <f t="shared" si="278"/>
        <v/>
      </c>
      <c r="FO100" s="313" t="str">
        <f t="shared" si="279"/>
        <v/>
      </c>
      <c r="FP100" s="313" t="str">
        <f t="shared" si="347"/>
        <v/>
      </c>
      <c r="FQ100" s="119" t="str">
        <f t="shared" si="266"/>
        <v/>
      </c>
      <c r="FR100" s="270">
        <f t="shared" si="348"/>
        <v>0</v>
      </c>
      <c r="FS100" s="277" t="str">
        <f t="shared" si="349"/>
        <v/>
      </c>
      <c r="FT100" s="306" t="str">
        <f t="shared" si="350"/>
        <v/>
      </c>
      <c r="FU100" s="306" t="str">
        <f t="shared" si="351"/>
        <v/>
      </c>
      <c r="FV100" s="306" t="str">
        <f t="shared" si="352"/>
        <v/>
      </c>
      <c r="FW100" s="306" t="str">
        <f t="shared" si="353"/>
        <v/>
      </c>
      <c r="FX100" s="306" t="str">
        <f t="shared" si="354"/>
        <v/>
      </c>
      <c r="FY100" s="306" t="str">
        <f t="shared" si="355"/>
        <v/>
      </c>
      <c r="FZ100" s="120" t="str">
        <f t="shared" si="356"/>
        <v/>
      </c>
      <c r="GA100" s="120" t="str">
        <f t="shared" si="357"/>
        <v/>
      </c>
      <c r="GB100" s="306" t="str">
        <f t="shared" si="280"/>
        <v/>
      </c>
      <c r="GC100" s="306" t="str">
        <f t="shared" si="358"/>
        <v/>
      </c>
      <c r="GD100" s="306" t="str">
        <f t="shared" si="359"/>
        <v/>
      </c>
      <c r="GE100" s="306" t="str">
        <f t="shared" si="360"/>
        <v/>
      </c>
      <c r="GF100" s="306" t="str">
        <f t="shared" si="361"/>
        <v/>
      </c>
      <c r="GG100" s="306" t="str">
        <f t="shared" si="362"/>
        <v/>
      </c>
      <c r="GH100" s="306" t="str">
        <f t="shared" si="363"/>
        <v/>
      </c>
      <c r="GI100" s="306" t="str">
        <f t="shared" si="364"/>
        <v/>
      </c>
      <c r="GJ100" s="306" t="str">
        <f t="shared" si="365"/>
        <v/>
      </c>
      <c r="GK100" s="306" t="str">
        <f t="shared" si="366"/>
        <v/>
      </c>
      <c r="GL100" s="306" t="str">
        <f t="shared" si="367"/>
        <v/>
      </c>
      <c r="GM100" s="306" t="str">
        <f t="shared" si="368"/>
        <v/>
      </c>
      <c r="GN100" s="306" t="str">
        <f t="shared" si="369"/>
        <v/>
      </c>
      <c r="GO100" s="306" t="str">
        <f t="shared" si="370"/>
        <v/>
      </c>
      <c r="GP100" s="306" t="str">
        <f t="shared" si="371"/>
        <v/>
      </c>
      <c r="GQ100" s="306" t="str">
        <f t="shared" si="372"/>
        <v/>
      </c>
      <c r="GR100" s="306" t="str">
        <f t="shared" si="373"/>
        <v/>
      </c>
      <c r="GS100" s="121" t="str">
        <f t="shared" si="374"/>
        <v/>
      </c>
      <c r="GT100" s="121" t="str">
        <f t="shared" si="375"/>
        <v/>
      </c>
      <c r="GU100" s="121" t="str">
        <f t="shared" si="376"/>
        <v/>
      </c>
      <c r="GV100" s="121" t="str">
        <f t="shared" si="377"/>
        <v/>
      </c>
      <c r="GW100" s="121" t="str">
        <f t="shared" si="378"/>
        <v/>
      </c>
      <c r="GX100" s="121" t="str">
        <f t="shared" si="379"/>
        <v/>
      </c>
      <c r="GY100" s="269">
        <f t="shared" si="380"/>
        <v>0</v>
      </c>
      <c r="GZ100" s="269">
        <f t="shared" si="381"/>
        <v>0</v>
      </c>
      <c r="HA100" s="269">
        <f t="shared" si="382"/>
        <v>32</v>
      </c>
      <c r="HB100" s="269">
        <f t="shared" si="383"/>
        <v>0</v>
      </c>
      <c r="HC100" s="310" t="str">
        <f t="shared" si="267"/>
        <v/>
      </c>
      <c r="HD100" s="278" t="str">
        <f t="shared" si="384"/>
        <v/>
      </c>
      <c r="HE100" s="278" t="str">
        <f t="shared" si="385"/>
        <v/>
      </c>
      <c r="HF100" s="279" t="str">
        <f t="shared" si="386"/>
        <v/>
      </c>
      <c r="HG100" s="297" t="str">
        <f t="shared" si="387"/>
        <v/>
      </c>
      <c r="HH100" s="298" t="str">
        <f t="shared" si="281"/>
        <v/>
      </c>
      <c r="HI100" s="114" t="str">
        <f t="shared" si="282"/>
        <v/>
      </c>
      <c r="HJ100" s="274" t="str">
        <f>details!EH100</f>
        <v/>
      </c>
      <c r="HK100" s="195" t="str">
        <f>details!EI100</f>
        <v/>
      </c>
      <c r="HL100" s="304" t="str">
        <f t="shared" si="388"/>
        <v/>
      </c>
      <c r="HM100" s="201" t="str">
        <f>IF(details!CJ100="","",details!CJ100)</f>
        <v/>
      </c>
    </row>
    <row r="101" spans="1:232" s="20" customFormat="1" ht="14.1" customHeight="1">
      <c r="A101" s="199">
        <f>IF(details!A101="","",details!A101)</f>
        <v>95</v>
      </c>
      <c r="B101" s="309" t="str">
        <f>IF(details!B101="","",details!B101)</f>
        <v/>
      </c>
      <c r="C101" s="309" t="str">
        <f>IF(details!C101="","",details!C101)</f>
        <v/>
      </c>
      <c r="D101" s="114" t="str">
        <f>IF(details!D101="","",details!D101)</f>
        <v/>
      </c>
      <c r="E101" s="114" t="str">
        <f>IF(details!E101="","",details!E101)</f>
        <v/>
      </c>
      <c r="F101" s="309" t="str">
        <f>IF(details!F101="","",details!F101)</f>
        <v/>
      </c>
      <c r="G101" s="509" t="str">
        <f>IF(details!G101="","",details!G101)</f>
        <v/>
      </c>
      <c r="H101" s="188" t="str">
        <f>IF(details!CK101="","",details!CK101)</f>
        <v/>
      </c>
      <c r="I101" s="115" t="str">
        <f>IF(details!I101="","",details!I101)</f>
        <v/>
      </c>
      <c r="J101" s="115" t="str">
        <f>IF(details!J101="","",details!J101)</f>
        <v/>
      </c>
      <c r="K101" s="115" t="str">
        <f>IF(details!K101="","",details!K101)</f>
        <v/>
      </c>
      <c r="L101" s="309" t="str">
        <f>IF(details!L101="","",details!L101)</f>
        <v/>
      </c>
      <c r="M101" s="309" t="str">
        <f>IF(details!M101="","",details!M101)</f>
        <v/>
      </c>
      <c r="N101" s="309" t="str">
        <f t="shared" si="283"/>
        <v/>
      </c>
      <c r="O101" s="309" t="str">
        <f>IF(details!N101="","",details!N101)</f>
        <v/>
      </c>
      <c r="P101" s="309" t="str">
        <f>IF(details!O101="","",details!O101)</f>
        <v/>
      </c>
      <c r="Q101" s="309" t="str">
        <f t="shared" si="284"/>
        <v/>
      </c>
      <c r="R101" s="309" t="str">
        <f>IF(details!P101="","",details!P101)</f>
        <v/>
      </c>
      <c r="S101" s="309" t="str">
        <f>IF(details!Q101="","",details!Q101)</f>
        <v/>
      </c>
      <c r="T101" s="309" t="str">
        <f t="shared" si="285"/>
        <v/>
      </c>
      <c r="U101" s="116" t="str">
        <f t="shared" si="286"/>
        <v/>
      </c>
      <c r="V101" s="309" t="str">
        <f>IF(details!R101="","",details!R101)</f>
        <v/>
      </c>
      <c r="W101" s="309" t="str">
        <f>IF(details!S101="","",details!S101)</f>
        <v/>
      </c>
      <c r="X101" s="116" t="str">
        <f t="shared" si="287"/>
        <v/>
      </c>
      <c r="Y101" s="117" t="str">
        <f t="shared" si="268"/>
        <v/>
      </c>
      <c r="Z101" s="309" t="str">
        <f>IF(details!T101="","",details!T101)</f>
        <v/>
      </c>
      <c r="AA101" s="309" t="str">
        <f>IF(details!U101="","",details!U101)</f>
        <v/>
      </c>
      <c r="AB101" s="312" t="str">
        <f t="shared" si="288"/>
        <v/>
      </c>
      <c r="AC101" s="114" t="str">
        <f t="shared" si="289"/>
        <v/>
      </c>
      <c r="AD101" s="118" t="str">
        <f t="shared" si="290"/>
        <v/>
      </c>
      <c r="AE101" s="313" t="str">
        <f t="shared" si="291"/>
        <v/>
      </c>
      <c r="AF101" s="119" t="str">
        <f t="shared" si="258"/>
        <v/>
      </c>
      <c r="AG101" s="119">
        <f t="shared" si="292"/>
        <v>0</v>
      </c>
      <c r="AH101" s="309" t="str">
        <f>IF(details!V101="","",details!V101)</f>
        <v/>
      </c>
      <c r="AI101" s="309" t="str">
        <f>IF(details!W101="","",details!W101)</f>
        <v/>
      </c>
      <c r="AJ101" s="309" t="str">
        <f t="shared" si="293"/>
        <v/>
      </c>
      <c r="AK101" s="309" t="str">
        <f>IF(details!X101="","",details!X101)</f>
        <v/>
      </c>
      <c r="AL101" s="309" t="str">
        <f>IF(details!Y101="","",details!Y101)</f>
        <v/>
      </c>
      <c r="AM101" s="309" t="str">
        <f t="shared" si="294"/>
        <v/>
      </c>
      <c r="AN101" s="309" t="str">
        <f>IF(details!Z101="","",details!Z101)</f>
        <v/>
      </c>
      <c r="AO101" s="309" t="str">
        <f>IF(details!AA101="","",details!AA101)</f>
        <v/>
      </c>
      <c r="AP101" s="309" t="str">
        <f t="shared" si="295"/>
        <v/>
      </c>
      <c r="AQ101" s="116" t="str">
        <f t="shared" si="296"/>
        <v/>
      </c>
      <c r="AR101" s="309" t="str">
        <f>IF(details!AB101="","",details!AB101)</f>
        <v/>
      </c>
      <c r="AS101" s="309" t="str">
        <f>IF(details!AC101="","",details!AC101)</f>
        <v/>
      </c>
      <c r="AT101" s="116" t="str">
        <f t="shared" si="297"/>
        <v/>
      </c>
      <c r="AU101" s="117" t="str">
        <f t="shared" si="269"/>
        <v/>
      </c>
      <c r="AV101" s="309" t="str">
        <f>IF(details!AD101="","",details!AD101)</f>
        <v/>
      </c>
      <c r="AW101" s="309" t="str">
        <f>IF(details!AE101="","",details!AE101)</f>
        <v/>
      </c>
      <c r="AX101" s="312" t="str">
        <f t="shared" si="298"/>
        <v/>
      </c>
      <c r="AY101" s="114" t="str">
        <f t="shared" si="299"/>
        <v/>
      </c>
      <c r="AZ101" s="118" t="str">
        <f t="shared" si="300"/>
        <v/>
      </c>
      <c r="BA101" s="313" t="str">
        <f t="shared" si="301"/>
        <v/>
      </c>
      <c r="BB101" s="119" t="str">
        <f t="shared" si="259"/>
        <v/>
      </c>
      <c r="BC101" s="119">
        <f t="shared" si="302"/>
        <v>0</v>
      </c>
      <c r="BD101" s="101" t="str">
        <f>IF(D101="","",details!AF101)</f>
        <v/>
      </c>
      <c r="BE101" s="309" t="str">
        <f>IF(details!AG101="","",details!AG101)</f>
        <v/>
      </c>
      <c r="BF101" s="309" t="str">
        <f>IF(details!AH101="","",details!AH101)</f>
        <v/>
      </c>
      <c r="BG101" s="309" t="str">
        <f t="shared" si="303"/>
        <v/>
      </c>
      <c r="BH101" s="309" t="str">
        <f>IF(details!AI101="","",details!AI101)</f>
        <v/>
      </c>
      <c r="BI101" s="309" t="str">
        <f>IF(details!AJ101="","",details!AJ101)</f>
        <v/>
      </c>
      <c r="BJ101" s="309" t="str">
        <f t="shared" si="304"/>
        <v/>
      </c>
      <c r="BK101" s="309" t="str">
        <f>IF(details!AK101="","",details!AK101)</f>
        <v/>
      </c>
      <c r="BL101" s="309" t="str">
        <f>IF(details!AL101="","",details!AL101)</f>
        <v/>
      </c>
      <c r="BM101" s="309" t="str">
        <f t="shared" si="305"/>
        <v/>
      </c>
      <c r="BN101" s="116" t="str">
        <f t="shared" si="306"/>
        <v/>
      </c>
      <c r="BO101" s="309" t="str">
        <f>IF(details!AM101="","",details!AM101)</f>
        <v/>
      </c>
      <c r="BP101" s="309" t="str">
        <f>IF(details!AN101="","",details!AN101)</f>
        <v/>
      </c>
      <c r="BQ101" s="116" t="str">
        <f t="shared" si="307"/>
        <v/>
      </c>
      <c r="BR101" s="117" t="str">
        <f t="shared" si="270"/>
        <v/>
      </c>
      <c r="BS101" s="309" t="str">
        <f>IF(details!AO101="","",details!AO101)</f>
        <v/>
      </c>
      <c r="BT101" s="309" t="str">
        <f>IF(details!AP101="","",details!AP101)</f>
        <v/>
      </c>
      <c r="BU101" s="312" t="str">
        <f t="shared" si="308"/>
        <v/>
      </c>
      <c r="BV101" s="114" t="str">
        <f t="shared" si="309"/>
        <v/>
      </c>
      <c r="BW101" s="118" t="str">
        <f t="shared" si="310"/>
        <v/>
      </c>
      <c r="BX101" s="313" t="str">
        <f t="shared" si="311"/>
        <v/>
      </c>
      <c r="BY101" s="119" t="str">
        <f t="shared" si="260"/>
        <v/>
      </c>
      <c r="BZ101" s="119">
        <f t="shared" si="312"/>
        <v>0</v>
      </c>
      <c r="CA101" s="309" t="str">
        <f>IF(details!AQ101="","",details!AQ101)</f>
        <v/>
      </c>
      <c r="CB101" s="309" t="str">
        <f>IF(details!AR101="","",details!AR101)</f>
        <v/>
      </c>
      <c r="CC101" s="309" t="str">
        <f t="shared" si="313"/>
        <v/>
      </c>
      <c r="CD101" s="309" t="str">
        <f>IF(details!AS101="","",details!AS101)</f>
        <v/>
      </c>
      <c r="CE101" s="309" t="str">
        <f>IF(details!AT101="","",details!AT101)</f>
        <v/>
      </c>
      <c r="CF101" s="309" t="str">
        <f t="shared" si="314"/>
        <v/>
      </c>
      <c r="CG101" s="309" t="str">
        <f>IF(details!AU101="","",details!AU101)</f>
        <v/>
      </c>
      <c r="CH101" s="309" t="str">
        <f>IF(details!AV101="","",details!AV101)</f>
        <v/>
      </c>
      <c r="CI101" s="309" t="str">
        <f t="shared" si="315"/>
        <v/>
      </c>
      <c r="CJ101" s="116" t="str">
        <f t="shared" si="316"/>
        <v/>
      </c>
      <c r="CK101" s="309" t="str">
        <f>IF(details!AW101="","",details!AW101)</f>
        <v/>
      </c>
      <c r="CL101" s="309" t="str">
        <f>IF(details!AX101="","",details!AX101)</f>
        <v/>
      </c>
      <c r="CM101" s="116" t="str">
        <f t="shared" si="317"/>
        <v/>
      </c>
      <c r="CN101" s="117" t="str">
        <f t="shared" si="271"/>
        <v/>
      </c>
      <c r="CO101" s="309" t="str">
        <f>IF(details!AY101="","",details!AY101)</f>
        <v/>
      </c>
      <c r="CP101" s="309" t="str">
        <f>IF(details!AZ101="","",details!AZ101)</f>
        <v/>
      </c>
      <c r="CQ101" s="312" t="str">
        <f t="shared" si="318"/>
        <v/>
      </c>
      <c r="CR101" s="114" t="str">
        <f t="shared" si="319"/>
        <v/>
      </c>
      <c r="CS101" s="118" t="str">
        <f t="shared" si="320"/>
        <v/>
      </c>
      <c r="CT101" s="313" t="str">
        <f t="shared" si="321"/>
        <v/>
      </c>
      <c r="CU101" s="119" t="str">
        <f t="shared" si="261"/>
        <v/>
      </c>
      <c r="CV101" s="119">
        <f t="shared" si="322"/>
        <v>0</v>
      </c>
      <c r="CW101" s="309" t="str">
        <f>IF(details!BA101="","",details!BA101)</f>
        <v/>
      </c>
      <c r="CX101" s="309" t="str">
        <f>IF(details!BB101="","",details!BB101)</f>
        <v/>
      </c>
      <c r="CY101" s="309" t="str">
        <f t="shared" si="323"/>
        <v/>
      </c>
      <c r="CZ101" s="309" t="str">
        <f>IF(details!BC101="","",details!BC101)</f>
        <v/>
      </c>
      <c r="DA101" s="309" t="str">
        <f>IF(details!BD101="","",details!BD101)</f>
        <v/>
      </c>
      <c r="DB101" s="309" t="str">
        <f t="shared" si="324"/>
        <v/>
      </c>
      <c r="DC101" s="309" t="str">
        <f>IF(details!BE101="","",details!BE101)</f>
        <v/>
      </c>
      <c r="DD101" s="309" t="str">
        <f>IF(details!BF101="","",details!BF101)</f>
        <v/>
      </c>
      <c r="DE101" s="309" t="str">
        <f t="shared" si="325"/>
        <v/>
      </c>
      <c r="DF101" s="116" t="str">
        <f t="shared" si="326"/>
        <v/>
      </c>
      <c r="DG101" s="309" t="str">
        <f>IF(details!BG101="","",details!BG101)</f>
        <v/>
      </c>
      <c r="DH101" s="309" t="str">
        <f>IF(details!BH101="","",details!BH101)</f>
        <v/>
      </c>
      <c r="DI101" s="116" t="str">
        <f t="shared" si="327"/>
        <v/>
      </c>
      <c r="DJ101" s="117" t="str">
        <f t="shared" si="272"/>
        <v/>
      </c>
      <c r="DK101" s="309" t="str">
        <f>IF(details!BI101="","",details!BI101)</f>
        <v/>
      </c>
      <c r="DL101" s="309" t="str">
        <f>IF(details!BJ101="","",details!BJ101)</f>
        <v/>
      </c>
      <c r="DM101" s="312" t="str">
        <f t="shared" si="328"/>
        <v/>
      </c>
      <c r="DN101" s="114" t="str">
        <f t="shared" si="329"/>
        <v/>
      </c>
      <c r="DO101" s="118" t="str">
        <f t="shared" si="330"/>
        <v/>
      </c>
      <c r="DP101" s="313" t="str">
        <f t="shared" si="331"/>
        <v/>
      </c>
      <c r="DQ101" s="119" t="str">
        <f t="shared" si="262"/>
        <v/>
      </c>
      <c r="DR101" s="119">
        <f t="shared" si="332"/>
        <v>0</v>
      </c>
      <c r="DS101" s="309" t="str">
        <f>IF(details!BK101="","",details!BK101)</f>
        <v/>
      </c>
      <c r="DT101" s="309" t="str">
        <f>IF(details!BL101="","",details!BL101)</f>
        <v/>
      </c>
      <c r="DU101" s="309" t="str">
        <f t="shared" si="333"/>
        <v/>
      </c>
      <c r="DV101" s="309" t="str">
        <f>IF(details!BM101="","",details!BM101)</f>
        <v/>
      </c>
      <c r="DW101" s="309" t="str">
        <f>IF(details!BN101="","",details!BN101)</f>
        <v/>
      </c>
      <c r="DX101" s="309" t="str">
        <f t="shared" si="334"/>
        <v/>
      </c>
      <c r="DY101" s="309" t="str">
        <f>IF(details!BO101="","",details!BO101)</f>
        <v/>
      </c>
      <c r="DZ101" s="309" t="str">
        <f>IF(details!BP101="","",details!BP101)</f>
        <v/>
      </c>
      <c r="EA101" s="309" t="str">
        <f t="shared" si="335"/>
        <v/>
      </c>
      <c r="EB101" s="116" t="str">
        <f t="shared" si="336"/>
        <v/>
      </c>
      <c r="EC101" s="309" t="str">
        <f>IF(details!BQ101="","",details!BQ101)</f>
        <v/>
      </c>
      <c r="ED101" s="309" t="str">
        <f>IF(details!BR101="","",details!BR101)</f>
        <v/>
      </c>
      <c r="EE101" s="116" t="str">
        <f t="shared" si="337"/>
        <v/>
      </c>
      <c r="EF101" s="117" t="str">
        <f t="shared" si="273"/>
        <v/>
      </c>
      <c r="EG101" s="309" t="str">
        <f>IF(details!BS101="","",details!BS101)</f>
        <v/>
      </c>
      <c r="EH101" s="309" t="str">
        <f>IF(details!BT101="","",details!BT101)</f>
        <v/>
      </c>
      <c r="EI101" s="312" t="str">
        <f t="shared" si="338"/>
        <v/>
      </c>
      <c r="EJ101" s="114" t="str">
        <f t="shared" si="339"/>
        <v/>
      </c>
      <c r="EK101" s="118" t="str">
        <f t="shared" si="340"/>
        <v/>
      </c>
      <c r="EL101" s="313" t="str">
        <f t="shared" si="341"/>
        <v/>
      </c>
      <c r="EM101" s="119" t="str">
        <f t="shared" si="263"/>
        <v/>
      </c>
      <c r="EN101" s="119">
        <f t="shared" si="342"/>
        <v>0</v>
      </c>
      <c r="EO101" s="309" t="str">
        <f>IF(details!BU101="","",details!BU101)</f>
        <v/>
      </c>
      <c r="EP101" s="309" t="str">
        <f>IF(details!BV101="","",details!BV101)</f>
        <v/>
      </c>
      <c r="EQ101" s="309" t="str">
        <f>IF(details!BW101="","",details!BW101)</f>
        <v/>
      </c>
      <c r="ER101" s="309" t="str">
        <f>IF(details!BX101="","",details!BX101)</f>
        <v/>
      </c>
      <c r="ES101" s="309" t="str">
        <f>IF(details!BY101="","",details!BY101)</f>
        <v/>
      </c>
      <c r="ET101" s="313" t="str">
        <f t="shared" si="274"/>
        <v/>
      </c>
      <c r="EU101" s="313" t="str">
        <f t="shared" si="275"/>
        <v/>
      </c>
      <c r="EV101" s="313" t="str">
        <f t="shared" si="343"/>
        <v/>
      </c>
      <c r="EW101" s="119" t="str">
        <f t="shared" si="264"/>
        <v/>
      </c>
      <c r="EX101" s="119">
        <f t="shared" si="344"/>
        <v>0</v>
      </c>
      <c r="EY101" s="309" t="str">
        <f>IF(details!BZ101="","",details!BZ101)</f>
        <v/>
      </c>
      <c r="EZ101" s="309" t="str">
        <f>IF(details!CA101="","",details!CA101)</f>
        <v/>
      </c>
      <c r="FA101" s="309" t="str">
        <f>IF(details!CB101="","",details!CB101)</f>
        <v/>
      </c>
      <c r="FB101" s="309" t="str">
        <f>IF(details!CC101="","",details!CC101)</f>
        <v/>
      </c>
      <c r="FC101" s="309" t="str">
        <f>IF(details!CD101="","",details!CD101)</f>
        <v/>
      </c>
      <c r="FD101" s="313" t="str">
        <f t="shared" si="276"/>
        <v/>
      </c>
      <c r="FE101" s="313" t="str">
        <f t="shared" si="277"/>
        <v/>
      </c>
      <c r="FF101" s="313" t="str">
        <f t="shared" si="345"/>
        <v/>
      </c>
      <c r="FG101" s="119" t="str">
        <f t="shared" si="265"/>
        <v/>
      </c>
      <c r="FH101" s="119">
        <f t="shared" si="346"/>
        <v>0</v>
      </c>
      <c r="FI101" s="309" t="str">
        <f>IF(details!CE101="","",details!CE101)</f>
        <v/>
      </c>
      <c r="FJ101" s="309" t="str">
        <f>IF(details!CF101="","",details!CF101)</f>
        <v/>
      </c>
      <c r="FK101" s="309" t="str">
        <f>IF(details!CG101="","",details!CG101)</f>
        <v/>
      </c>
      <c r="FL101" s="309" t="str">
        <f>IF(details!CH101="","",details!CH101)</f>
        <v/>
      </c>
      <c r="FM101" s="309" t="str">
        <f>IF(details!CI101="","",details!CI101)</f>
        <v/>
      </c>
      <c r="FN101" s="313" t="str">
        <f t="shared" si="278"/>
        <v/>
      </c>
      <c r="FO101" s="313" t="str">
        <f t="shared" si="279"/>
        <v/>
      </c>
      <c r="FP101" s="313" t="str">
        <f t="shared" si="347"/>
        <v/>
      </c>
      <c r="FQ101" s="119" t="str">
        <f t="shared" si="266"/>
        <v/>
      </c>
      <c r="FR101" s="270">
        <f t="shared" si="348"/>
        <v>0</v>
      </c>
      <c r="FS101" s="277" t="str">
        <f t="shared" si="349"/>
        <v/>
      </c>
      <c r="FT101" s="306" t="str">
        <f t="shared" si="350"/>
        <v/>
      </c>
      <c r="FU101" s="306" t="str">
        <f t="shared" si="351"/>
        <v/>
      </c>
      <c r="FV101" s="306" t="str">
        <f t="shared" si="352"/>
        <v/>
      </c>
      <c r="FW101" s="306" t="str">
        <f t="shared" si="353"/>
        <v/>
      </c>
      <c r="FX101" s="306" t="str">
        <f t="shared" si="354"/>
        <v/>
      </c>
      <c r="FY101" s="306" t="str">
        <f t="shared" si="355"/>
        <v/>
      </c>
      <c r="FZ101" s="120" t="str">
        <f t="shared" si="356"/>
        <v/>
      </c>
      <c r="GA101" s="120" t="str">
        <f t="shared" si="357"/>
        <v/>
      </c>
      <c r="GB101" s="306" t="str">
        <f t="shared" si="280"/>
        <v/>
      </c>
      <c r="GC101" s="306" t="str">
        <f t="shared" si="358"/>
        <v/>
      </c>
      <c r="GD101" s="306" t="str">
        <f t="shared" si="359"/>
        <v/>
      </c>
      <c r="GE101" s="306" t="str">
        <f t="shared" si="360"/>
        <v/>
      </c>
      <c r="GF101" s="306" t="str">
        <f t="shared" si="361"/>
        <v/>
      </c>
      <c r="GG101" s="306" t="str">
        <f t="shared" si="362"/>
        <v/>
      </c>
      <c r="GH101" s="306" t="str">
        <f t="shared" si="363"/>
        <v/>
      </c>
      <c r="GI101" s="306" t="str">
        <f t="shared" si="364"/>
        <v/>
      </c>
      <c r="GJ101" s="306" t="str">
        <f t="shared" si="365"/>
        <v/>
      </c>
      <c r="GK101" s="306" t="str">
        <f t="shared" si="366"/>
        <v/>
      </c>
      <c r="GL101" s="306" t="str">
        <f t="shared" si="367"/>
        <v/>
      </c>
      <c r="GM101" s="306" t="str">
        <f t="shared" si="368"/>
        <v/>
      </c>
      <c r="GN101" s="306" t="str">
        <f t="shared" si="369"/>
        <v/>
      </c>
      <c r="GO101" s="306" t="str">
        <f t="shared" si="370"/>
        <v/>
      </c>
      <c r="GP101" s="306" t="str">
        <f t="shared" si="371"/>
        <v/>
      </c>
      <c r="GQ101" s="306" t="str">
        <f t="shared" si="372"/>
        <v/>
      </c>
      <c r="GR101" s="306" t="str">
        <f t="shared" si="373"/>
        <v/>
      </c>
      <c r="GS101" s="121" t="str">
        <f t="shared" si="374"/>
        <v/>
      </c>
      <c r="GT101" s="121" t="str">
        <f t="shared" si="375"/>
        <v/>
      </c>
      <c r="GU101" s="121" t="str">
        <f t="shared" si="376"/>
        <v/>
      </c>
      <c r="GV101" s="121" t="str">
        <f t="shared" si="377"/>
        <v/>
      </c>
      <c r="GW101" s="121" t="str">
        <f t="shared" si="378"/>
        <v/>
      </c>
      <c r="GX101" s="121" t="str">
        <f t="shared" si="379"/>
        <v/>
      </c>
      <c r="GY101" s="269">
        <f t="shared" si="380"/>
        <v>0</v>
      </c>
      <c r="GZ101" s="269">
        <f t="shared" si="381"/>
        <v>0</v>
      </c>
      <c r="HA101" s="269">
        <f t="shared" si="382"/>
        <v>32</v>
      </c>
      <c r="HB101" s="269">
        <f t="shared" si="383"/>
        <v>0</v>
      </c>
      <c r="HC101" s="310" t="str">
        <f t="shared" si="267"/>
        <v/>
      </c>
      <c r="HD101" s="278" t="str">
        <f t="shared" si="384"/>
        <v/>
      </c>
      <c r="HE101" s="278" t="str">
        <f t="shared" si="385"/>
        <v/>
      </c>
      <c r="HF101" s="279" t="str">
        <f t="shared" si="386"/>
        <v/>
      </c>
      <c r="HG101" s="297" t="str">
        <f t="shared" si="387"/>
        <v/>
      </c>
      <c r="HH101" s="298" t="str">
        <f t="shared" si="281"/>
        <v/>
      </c>
      <c r="HI101" s="114" t="str">
        <f t="shared" si="282"/>
        <v/>
      </c>
      <c r="HJ101" s="274" t="str">
        <f>details!EH101</f>
        <v/>
      </c>
      <c r="HK101" s="195" t="str">
        <f>details!EI101</f>
        <v/>
      </c>
      <c r="HL101" s="304" t="str">
        <f t="shared" si="388"/>
        <v/>
      </c>
      <c r="HM101" s="201" t="str">
        <f>IF(details!CJ101="","",details!CJ101)</f>
        <v/>
      </c>
    </row>
    <row r="102" spans="1:232" s="20" customFormat="1" ht="14.1" customHeight="1">
      <c r="A102" s="199">
        <f>IF(details!A102="","",details!A102)</f>
        <v>96</v>
      </c>
      <c r="B102" s="309" t="str">
        <f>IF(details!B102="","",details!B102)</f>
        <v/>
      </c>
      <c r="C102" s="309" t="str">
        <f>IF(details!C102="","",details!C102)</f>
        <v/>
      </c>
      <c r="D102" s="114" t="str">
        <f>IF(details!D102="","",details!D102)</f>
        <v/>
      </c>
      <c r="E102" s="114" t="str">
        <f>IF(details!E102="","",details!E102)</f>
        <v/>
      </c>
      <c r="F102" s="309" t="str">
        <f>IF(details!F102="","",details!F102)</f>
        <v/>
      </c>
      <c r="G102" s="509" t="str">
        <f>IF(details!G102="","",details!G102)</f>
        <v/>
      </c>
      <c r="H102" s="188" t="str">
        <f>IF(details!CK102="","",details!CK102)</f>
        <v/>
      </c>
      <c r="I102" s="115" t="str">
        <f>IF(details!I102="","",details!I102)</f>
        <v/>
      </c>
      <c r="J102" s="115" t="str">
        <f>IF(details!J102="","",details!J102)</f>
        <v/>
      </c>
      <c r="K102" s="115" t="str">
        <f>IF(details!K102="","",details!K102)</f>
        <v/>
      </c>
      <c r="L102" s="309" t="str">
        <f>IF(details!L102="","",details!L102)</f>
        <v/>
      </c>
      <c r="M102" s="309" t="str">
        <f>IF(details!M102="","",details!M102)</f>
        <v/>
      </c>
      <c r="N102" s="309" t="str">
        <f t="shared" si="283"/>
        <v/>
      </c>
      <c r="O102" s="309" t="str">
        <f>IF(details!N102="","",details!N102)</f>
        <v/>
      </c>
      <c r="P102" s="309" t="str">
        <f>IF(details!O102="","",details!O102)</f>
        <v/>
      </c>
      <c r="Q102" s="309" t="str">
        <f t="shared" si="284"/>
        <v/>
      </c>
      <c r="R102" s="309" t="str">
        <f>IF(details!P102="","",details!P102)</f>
        <v/>
      </c>
      <c r="S102" s="309" t="str">
        <f>IF(details!Q102="","",details!Q102)</f>
        <v/>
      </c>
      <c r="T102" s="309" t="str">
        <f t="shared" si="285"/>
        <v/>
      </c>
      <c r="U102" s="116" t="str">
        <f t="shared" si="286"/>
        <v/>
      </c>
      <c r="V102" s="309" t="str">
        <f>IF(details!R102="","",details!R102)</f>
        <v/>
      </c>
      <c r="W102" s="309" t="str">
        <f>IF(details!S102="","",details!S102)</f>
        <v/>
      </c>
      <c r="X102" s="116" t="str">
        <f t="shared" si="287"/>
        <v/>
      </c>
      <c r="Y102" s="117" t="str">
        <f t="shared" si="268"/>
        <v/>
      </c>
      <c r="Z102" s="309" t="str">
        <f>IF(details!T102="","",details!T102)</f>
        <v/>
      </c>
      <c r="AA102" s="309" t="str">
        <f>IF(details!U102="","",details!U102)</f>
        <v/>
      </c>
      <c r="AB102" s="312" t="str">
        <f t="shared" si="288"/>
        <v/>
      </c>
      <c r="AC102" s="114" t="str">
        <f t="shared" si="289"/>
        <v/>
      </c>
      <c r="AD102" s="118" t="str">
        <f t="shared" si="290"/>
        <v/>
      </c>
      <c r="AE102" s="313" t="str">
        <f t="shared" si="291"/>
        <v/>
      </c>
      <c r="AF102" s="119" t="str">
        <f t="shared" si="258"/>
        <v/>
      </c>
      <c r="AG102" s="119">
        <f t="shared" si="292"/>
        <v>0</v>
      </c>
      <c r="AH102" s="309" t="str">
        <f>IF(details!V102="","",details!V102)</f>
        <v/>
      </c>
      <c r="AI102" s="309" t="str">
        <f>IF(details!W102="","",details!W102)</f>
        <v/>
      </c>
      <c r="AJ102" s="309" t="str">
        <f t="shared" si="293"/>
        <v/>
      </c>
      <c r="AK102" s="309" t="str">
        <f>IF(details!X102="","",details!X102)</f>
        <v/>
      </c>
      <c r="AL102" s="309" t="str">
        <f>IF(details!Y102="","",details!Y102)</f>
        <v/>
      </c>
      <c r="AM102" s="309" t="str">
        <f t="shared" si="294"/>
        <v/>
      </c>
      <c r="AN102" s="309" t="str">
        <f>IF(details!Z102="","",details!Z102)</f>
        <v/>
      </c>
      <c r="AO102" s="309" t="str">
        <f>IF(details!AA102="","",details!AA102)</f>
        <v/>
      </c>
      <c r="AP102" s="309" t="str">
        <f t="shared" si="295"/>
        <v/>
      </c>
      <c r="AQ102" s="116" t="str">
        <f t="shared" si="296"/>
        <v/>
      </c>
      <c r="AR102" s="309" t="str">
        <f>IF(details!AB102="","",details!AB102)</f>
        <v/>
      </c>
      <c r="AS102" s="309" t="str">
        <f>IF(details!AC102="","",details!AC102)</f>
        <v/>
      </c>
      <c r="AT102" s="116" t="str">
        <f t="shared" si="297"/>
        <v/>
      </c>
      <c r="AU102" s="117" t="str">
        <f t="shared" si="269"/>
        <v/>
      </c>
      <c r="AV102" s="309" t="str">
        <f>IF(details!AD102="","",details!AD102)</f>
        <v/>
      </c>
      <c r="AW102" s="309" t="str">
        <f>IF(details!AE102="","",details!AE102)</f>
        <v/>
      </c>
      <c r="AX102" s="312" t="str">
        <f t="shared" si="298"/>
        <v/>
      </c>
      <c r="AY102" s="114" t="str">
        <f t="shared" si="299"/>
        <v/>
      </c>
      <c r="AZ102" s="118" t="str">
        <f t="shared" si="300"/>
        <v/>
      </c>
      <c r="BA102" s="313" t="str">
        <f t="shared" si="301"/>
        <v/>
      </c>
      <c r="BB102" s="119" t="str">
        <f t="shared" si="259"/>
        <v/>
      </c>
      <c r="BC102" s="119">
        <f t="shared" si="302"/>
        <v>0</v>
      </c>
      <c r="BD102" s="101" t="str">
        <f>IF(D102="","",details!AF102)</f>
        <v/>
      </c>
      <c r="BE102" s="309" t="str">
        <f>IF(details!AG102="","",details!AG102)</f>
        <v/>
      </c>
      <c r="BF102" s="309" t="str">
        <f>IF(details!AH102="","",details!AH102)</f>
        <v/>
      </c>
      <c r="BG102" s="309" t="str">
        <f t="shared" si="303"/>
        <v/>
      </c>
      <c r="BH102" s="309" t="str">
        <f>IF(details!AI102="","",details!AI102)</f>
        <v/>
      </c>
      <c r="BI102" s="309" t="str">
        <f>IF(details!AJ102="","",details!AJ102)</f>
        <v/>
      </c>
      <c r="BJ102" s="309" t="str">
        <f t="shared" si="304"/>
        <v/>
      </c>
      <c r="BK102" s="309" t="str">
        <f>IF(details!AK102="","",details!AK102)</f>
        <v/>
      </c>
      <c r="BL102" s="309" t="str">
        <f>IF(details!AL102="","",details!AL102)</f>
        <v/>
      </c>
      <c r="BM102" s="309" t="str">
        <f t="shared" si="305"/>
        <v/>
      </c>
      <c r="BN102" s="116" t="str">
        <f t="shared" si="306"/>
        <v/>
      </c>
      <c r="BO102" s="309" t="str">
        <f>IF(details!AM102="","",details!AM102)</f>
        <v/>
      </c>
      <c r="BP102" s="309" t="str">
        <f>IF(details!AN102="","",details!AN102)</f>
        <v/>
      </c>
      <c r="BQ102" s="116" t="str">
        <f t="shared" si="307"/>
        <v/>
      </c>
      <c r="BR102" s="117" t="str">
        <f t="shared" si="270"/>
        <v/>
      </c>
      <c r="BS102" s="309" t="str">
        <f>IF(details!AO102="","",details!AO102)</f>
        <v/>
      </c>
      <c r="BT102" s="309" t="str">
        <f>IF(details!AP102="","",details!AP102)</f>
        <v/>
      </c>
      <c r="BU102" s="312" t="str">
        <f t="shared" si="308"/>
        <v/>
      </c>
      <c r="BV102" s="114" t="str">
        <f t="shared" si="309"/>
        <v/>
      </c>
      <c r="BW102" s="118" t="str">
        <f t="shared" si="310"/>
        <v/>
      </c>
      <c r="BX102" s="313" t="str">
        <f t="shared" si="311"/>
        <v/>
      </c>
      <c r="BY102" s="119" t="str">
        <f t="shared" si="260"/>
        <v/>
      </c>
      <c r="BZ102" s="119">
        <f t="shared" si="312"/>
        <v>0</v>
      </c>
      <c r="CA102" s="309" t="str">
        <f>IF(details!AQ102="","",details!AQ102)</f>
        <v/>
      </c>
      <c r="CB102" s="309" t="str">
        <f>IF(details!AR102="","",details!AR102)</f>
        <v/>
      </c>
      <c r="CC102" s="309" t="str">
        <f t="shared" si="313"/>
        <v/>
      </c>
      <c r="CD102" s="309" t="str">
        <f>IF(details!AS102="","",details!AS102)</f>
        <v/>
      </c>
      <c r="CE102" s="309" t="str">
        <f>IF(details!AT102="","",details!AT102)</f>
        <v/>
      </c>
      <c r="CF102" s="309" t="str">
        <f t="shared" si="314"/>
        <v/>
      </c>
      <c r="CG102" s="309" t="str">
        <f>IF(details!AU102="","",details!AU102)</f>
        <v/>
      </c>
      <c r="CH102" s="309" t="str">
        <f>IF(details!AV102="","",details!AV102)</f>
        <v/>
      </c>
      <c r="CI102" s="309" t="str">
        <f t="shared" si="315"/>
        <v/>
      </c>
      <c r="CJ102" s="116" t="str">
        <f t="shared" si="316"/>
        <v/>
      </c>
      <c r="CK102" s="309" t="str">
        <f>IF(details!AW102="","",details!AW102)</f>
        <v/>
      </c>
      <c r="CL102" s="309" t="str">
        <f>IF(details!AX102="","",details!AX102)</f>
        <v/>
      </c>
      <c r="CM102" s="116" t="str">
        <f t="shared" si="317"/>
        <v/>
      </c>
      <c r="CN102" s="117" t="str">
        <f t="shared" si="271"/>
        <v/>
      </c>
      <c r="CO102" s="309" t="str">
        <f>IF(details!AY102="","",details!AY102)</f>
        <v/>
      </c>
      <c r="CP102" s="309" t="str">
        <f>IF(details!AZ102="","",details!AZ102)</f>
        <v/>
      </c>
      <c r="CQ102" s="312" t="str">
        <f t="shared" si="318"/>
        <v/>
      </c>
      <c r="CR102" s="114" t="str">
        <f t="shared" si="319"/>
        <v/>
      </c>
      <c r="CS102" s="118" t="str">
        <f t="shared" si="320"/>
        <v/>
      </c>
      <c r="CT102" s="313" t="str">
        <f t="shared" si="321"/>
        <v/>
      </c>
      <c r="CU102" s="119" t="str">
        <f t="shared" si="261"/>
        <v/>
      </c>
      <c r="CV102" s="119">
        <f t="shared" si="322"/>
        <v>0</v>
      </c>
      <c r="CW102" s="309" t="str">
        <f>IF(details!BA102="","",details!BA102)</f>
        <v/>
      </c>
      <c r="CX102" s="309" t="str">
        <f>IF(details!BB102="","",details!BB102)</f>
        <v/>
      </c>
      <c r="CY102" s="309" t="str">
        <f t="shared" si="323"/>
        <v/>
      </c>
      <c r="CZ102" s="309" t="str">
        <f>IF(details!BC102="","",details!BC102)</f>
        <v/>
      </c>
      <c r="DA102" s="309" t="str">
        <f>IF(details!BD102="","",details!BD102)</f>
        <v/>
      </c>
      <c r="DB102" s="309" t="str">
        <f t="shared" si="324"/>
        <v/>
      </c>
      <c r="DC102" s="309" t="str">
        <f>IF(details!BE102="","",details!BE102)</f>
        <v/>
      </c>
      <c r="DD102" s="309" t="str">
        <f>IF(details!BF102="","",details!BF102)</f>
        <v/>
      </c>
      <c r="DE102" s="309" t="str">
        <f t="shared" si="325"/>
        <v/>
      </c>
      <c r="DF102" s="116" t="str">
        <f t="shared" si="326"/>
        <v/>
      </c>
      <c r="DG102" s="309" t="str">
        <f>IF(details!BG102="","",details!BG102)</f>
        <v/>
      </c>
      <c r="DH102" s="309" t="str">
        <f>IF(details!BH102="","",details!BH102)</f>
        <v/>
      </c>
      <c r="DI102" s="116" t="str">
        <f t="shared" si="327"/>
        <v/>
      </c>
      <c r="DJ102" s="117" t="str">
        <f t="shared" si="272"/>
        <v/>
      </c>
      <c r="DK102" s="309" t="str">
        <f>IF(details!BI102="","",details!BI102)</f>
        <v/>
      </c>
      <c r="DL102" s="309" t="str">
        <f>IF(details!BJ102="","",details!BJ102)</f>
        <v/>
      </c>
      <c r="DM102" s="312" t="str">
        <f t="shared" si="328"/>
        <v/>
      </c>
      <c r="DN102" s="114" t="str">
        <f t="shared" si="329"/>
        <v/>
      </c>
      <c r="DO102" s="118" t="str">
        <f t="shared" si="330"/>
        <v/>
      </c>
      <c r="DP102" s="313" t="str">
        <f t="shared" si="331"/>
        <v/>
      </c>
      <c r="DQ102" s="119" t="str">
        <f t="shared" si="262"/>
        <v/>
      </c>
      <c r="DR102" s="119">
        <f t="shared" si="332"/>
        <v>0</v>
      </c>
      <c r="DS102" s="309" t="str">
        <f>IF(details!BK102="","",details!BK102)</f>
        <v/>
      </c>
      <c r="DT102" s="309" t="str">
        <f>IF(details!BL102="","",details!BL102)</f>
        <v/>
      </c>
      <c r="DU102" s="309" t="str">
        <f t="shared" si="333"/>
        <v/>
      </c>
      <c r="DV102" s="309" t="str">
        <f>IF(details!BM102="","",details!BM102)</f>
        <v/>
      </c>
      <c r="DW102" s="309" t="str">
        <f>IF(details!BN102="","",details!BN102)</f>
        <v/>
      </c>
      <c r="DX102" s="309" t="str">
        <f t="shared" si="334"/>
        <v/>
      </c>
      <c r="DY102" s="309" t="str">
        <f>IF(details!BO102="","",details!BO102)</f>
        <v/>
      </c>
      <c r="DZ102" s="309" t="str">
        <f>IF(details!BP102="","",details!BP102)</f>
        <v/>
      </c>
      <c r="EA102" s="309" t="str">
        <f t="shared" si="335"/>
        <v/>
      </c>
      <c r="EB102" s="116" t="str">
        <f t="shared" si="336"/>
        <v/>
      </c>
      <c r="EC102" s="309" t="str">
        <f>IF(details!BQ102="","",details!BQ102)</f>
        <v/>
      </c>
      <c r="ED102" s="309" t="str">
        <f>IF(details!BR102="","",details!BR102)</f>
        <v/>
      </c>
      <c r="EE102" s="116" t="str">
        <f t="shared" si="337"/>
        <v/>
      </c>
      <c r="EF102" s="117" t="str">
        <f t="shared" si="273"/>
        <v/>
      </c>
      <c r="EG102" s="309" t="str">
        <f>IF(details!BS102="","",details!BS102)</f>
        <v/>
      </c>
      <c r="EH102" s="309" t="str">
        <f>IF(details!BT102="","",details!BT102)</f>
        <v/>
      </c>
      <c r="EI102" s="312" t="str">
        <f t="shared" si="338"/>
        <v/>
      </c>
      <c r="EJ102" s="114" t="str">
        <f t="shared" si="339"/>
        <v/>
      </c>
      <c r="EK102" s="118" t="str">
        <f t="shared" si="340"/>
        <v/>
      </c>
      <c r="EL102" s="313" t="str">
        <f t="shared" si="341"/>
        <v/>
      </c>
      <c r="EM102" s="119" t="str">
        <f t="shared" si="263"/>
        <v/>
      </c>
      <c r="EN102" s="119">
        <f t="shared" si="342"/>
        <v>0</v>
      </c>
      <c r="EO102" s="309" t="str">
        <f>IF(details!BU102="","",details!BU102)</f>
        <v/>
      </c>
      <c r="EP102" s="309" t="str">
        <f>IF(details!BV102="","",details!BV102)</f>
        <v/>
      </c>
      <c r="EQ102" s="309" t="str">
        <f>IF(details!BW102="","",details!BW102)</f>
        <v/>
      </c>
      <c r="ER102" s="309" t="str">
        <f>IF(details!BX102="","",details!BX102)</f>
        <v/>
      </c>
      <c r="ES102" s="309" t="str">
        <f>IF(details!BY102="","",details!BY102)</f>
        <v/>
      </c>
      <c r="ET102" s="313" t="str">
        <f t="shared" si="274"/>
        <v/>
      </c>
      <c r="EU102" s="313" t="str">
        <f t="shared" si="275"/>
        <v/>
      </c>
      <c r="EV102" s="313" t="str">
        <f t="shared" si="343"/>
        <v/>
      </c>
      <c r="EW102" s="119" t="str">
        <f t="shared" si="264"/>
        <v/>
      </c>
      <c r="EX102" s="119">
        <f t="shared" si="344"/>
        <v>0</v>
      </c>
      <c r="EY102" s="309" t="str">
        <f>IF(details!BZ102="","",details!BZ102)</f>
        <v/>
      </c>
      <c r="EZ102" s="309" t="str">
        <f>IF(details!CA102="","",details!CA102)</f>
        <v/>
      </c>
      <c r="FA102" s="309" t="str">
        <f>IF(details!CB102="","",details!CB102)</f>
        <v/>
      </c>
      <c r="FB102" s="309" t="str">
        <f>IF(details!CC102="","",details!CC102)</f>
        <v/>
      </c>
      <c r="FC102" s="309" t="str">
        <f>IF(details!CD102="","",details!CD102)</f>
        <v/>
      </c>
      <c r="FD102" s="313" t="str">
        <f t="shared" si="276"/>
        <v/>
      </c>
      <c r="FE102" s="313" t="str">
        <f t="shared" si="277"/>
        <v/>
      </c>
      <c r="FF102" s="313" t="str">
        <f t="shared" si="345"/>
        <v/>
      </c>
      <c r="FG102" s="119" t="str">
        <f t="shared" si="265"/>
        <v/>
      </c>
      <c r="FH102" s="119">
        <f t="shared" si="346"/>
        <v>0</v>
      </c>
      <c r="FI102" s="309" t="str">
        <f>IF(details!CE102="","",details!CE102)</f>
        <v/>
      </c>
      <c r="FJ102" s="309" t="str">
        <f>IF(details!CF102="","",details!CF102)</f>
        <v/>
      </c>
      <c r="FK102" s="309" t="str">
        <f>IF(details!CG102="","",details!CG102)</f>
        <v/>
      </c>
      <c r="FL102" s="309" t="str">
        <f>IF(details!CH102="","",details!CH102)</f>
        <v/>
      </c>
      <c r="FM102" s="309" t="str">
        <f>IF(details!CI102="","",details!CI102)</f>
        <v/>
      </c>
      <c r="FN102" s="313" t="str">
        <f t="shared" si="278"/>
        <v/>
      </c>
      <c r="FO102" s="313" t="str">
        <f t="shared" si="279"/>
        <v/>
      </c>
      <c r="FP102" s="313" t="str">
        <f t="shared" si="347"/>
        <v/>
      </c>
      <c r="FQ102" s="119" t="str">
        <f t="shared" si="266"/>
        <v/>
      </c>
      <c r="FR102" s="270">
        <f t="shared" si="348"/>
        <v>0</v>
      </c>
      <c r="FS102" s="277" t="str">
        <f t="shared" si="349"/>
        <v/>
      </c>
      <c r="FT102" s="306" t="str">
        <f t="shared" si="350"/>
        <v/>
      </c>
      <c r="FU102" s="306" t="str">
        <f t="shared" si="351"/>
        <v/>
      </c>
      <c r="FV102" s="306" t="str">
        <f t="shared" si="352"/>
        <v/>
      </c>
      <c r="FW102" s="306" t="str">
        <f t="shared" si="353"/>
        <v/>
      </c>
      <c r="FX102" s="306" t="str">
        <f t="shared" si="354"/>
        <v/>
      </c>
      <c r="FY102" s="306" t="str">
        <f t="shared" si="355"/>
        <v/>
      </c>
      <c r="FZ102" s="120" t="str">
        <f t="shared" si="356"/>
        <v/>
      </c>
      <c r="GA102" s="120" t="str">
        <f t="shared" si="357"/>
        <v/>
      </c>
      <c r="GB102" s="306" t="str">
        <f t="shared" si="280"/>
        <v/>
      </c>
      <c r="GC102" s="306" t="str">
        <f t="shared" si="358"/>
        <v/>
      </c>
      <c r="GD102" s="306" t="str">
        <f t="shared" si="359"/>
        <v/>
      </c>
      <c r="GE102" s="306" t="str">
        <f t="shared" si="360"/>
        <v/>
      </c>
      <c r="GF102" s="306" t="str">
        <f t="shared" si="361"/>
        <v/>
      </c>
      <c r="GG102" s="306" t="str">
        <f t="shared" si="362"/>
        <v/>
      </c>
      <c r="GH102" s="306" t="str">
        <f t="shared" si="363"/>
        <v/>
      </c>
      <c r="GI102" s="306" t="str">
        <f t="shared" si="364"/>
        <v/>
      </c>
      <c r="GJ102" s="306" t="str">
        <f t="shared" si="365"/>
        <v/>
      </c>
      <c r="GK102" s="306" t="str">
        <f t="shared" si="366"/>
        <v/>
      </c>
      <c r="GL102" s="306" t="str">
        <f t="shared" si="367"/>
        <v/>
      </c>
      <c r="GM102" s="306" t="str">
        <f t="shared" si="368"/>
        <v/>
      </c>
      <c r="GN102" s="306" t="str">
        <f t="shared" si="369"/>
        <v/>
      </c>
      <c r="GO102" s="306" t="str">
        <f t="shared" si="370"/>
        <v/>
      </c>
      <c r="GP102" s="306" t="str">
        <f t="shared" si="371"/>
        <v/>
      </c>
      <c r="GQ102" s="306" t="str">
        <f t="shared" si="372"/>
        <v/>
      </c>
      <c r="GR102" s="306" t="str">
        <f t="shared" si="373"/>
        <v/>
      </c>
      <c r="GS102" s="121" t="str">
        <f t="shared" si="374"/>
        <v/>
      </c>
      <c r="GT102" s="121" t="str">
        <f t="shared" si="375"/>
        <v/>
      </c>
      <c r="GU102" s="121" t="str">
        <f t="shared" si="376"/>
        <v/>
      </c>
      <c r="GV102" s="121" t="str">
        <f t="shared" si="377"/>
        <v/>
      </c>
      <c r="GW102" s="121" t="str">
        <f t="shared" si="378"/>
        <v/>
      </c>
      <c r="GX102" s="121" t="str">
        <f t="shared" si="379"/>
        <v/>
      </c>
      <c r="GY102" s="269">
        <f t="shared" si="380"/>
        <v>0</v>
      </c>
      <c r="GZ102" s="269">
        <f t="shared" si="381"/>
        <v>0</v>
      </c>
      <c r="HA102" s="269">
        <f t="shared" si="382"/>
        <v>32</v>
      </c>
      <c r="HB102" s="269">
        <f t="shared" si="383"/>
        <v>0</v>
      </c>
      <c r="HC102" s="310" t="str">
        <f t="shared" si="267"/>
        <v/>
      </c>
      <c r="HD102" s="278" t="str">
        <f t="shared" si="384"/>
        <v/>
      </c>
      <c r="HE102" s="278" t="str">
        <f t="shared" si="385"/>
        <v/>
      </c>
      <c r="HF102" s="279" t="str">
        <f t="shared" si="386"/>
        <v/>
      </c>
      <c r="HG102" s="297" t="str">
        <f t="shared" si="387"/>
        <v/>
      </c>
      <c r="HH102" s="298" t="str">
        <f t="shared" si="281"/>
        <v/>
      </c>
      <c r="HI102" s="114" t="str">
        <f t="shared" si="282"/>
        <v/>
      </c>
      <c r="HJ102" s="274" t="str">
        <f>details!EH102</f>
        <v/>
      </c>
      <c r="HK102" s="195" t="str">
        <f>details!EI102</f>
        <v/>
      </c>
      <c r="HL102" s="304" t="str">
        <f t="shared" si="388"/>
        <v/>
      </c>
      <c r="HM102" s="201" t="str">
        <f>IF(details!CJ102="","",details!CJ102)</f>
        <v/>
      </c>
    </row>
    <row r="103" spans="1:232" s="20" customFormat="1" ht="14.1" customHeight="1">
      <c r="A103" s="199">
        <f>IF(details!A103="","",details!A103)</f>
        <v>97</v>
      </c>
      <c r="B103" s="309" t="str">
        <f>IF(details!B103="","",details!B103)</f>
        <v/>
      </c>
      <c r="C103" s="309" t="str">
        <f>IF(details!C103="","",details!C103)</f>
        <v/>
      </c>
      <c r="D103" s="114" t="str">
        <f>IF(details!D103="","",details!D103)</f>
        <v/>
      </c>
      <c r="E103" s="114" t="str">
        <f>IF(details!E103="","",details!E103)</f>
        <v/>
      </c>
      <c r="F103" s="309" t="str">
        <f>IF(details!F103="","",details!F103)</f>
        <v/>
      </c>
      <c r="G103" s="509" t="str">
        <f>IF(details!G103="","",details!G103)</f>
        <v/>
      </c>
      <c r="H103" s="188" t="str">
        <f>IF(details!CK103="","",details!CK103)</f>
        <v/>
      </c>
      <c r="I103" s="115" t="str">
        <f>IF(details!I103="","",details!I103)</f>
        <v/>
      </c>
      <c r="J103" s="115" t="str">
        <f>IF(details!J103="","",details!J103)</f>
        <v/>
      </c>
      <c r="K103" s="115" t="str">
        <f>IF(details!K103="","",details!K103)</f>
        <v/>
      </c>
      <c r="L103" s="309" t="str">
        <f>IF(details!L103="","",details!L103)</f>
        <v/>
      </c>
      <c r="M103" s="309" t="str">
        <f>IF(details!M103="","",details!M103)</f>
        <v/>
      </c>
      <c r="N103" s="309" t="str">
        <f t="shared" si="283"/>
        <v/>
      </c>
      <c r="O103" s="309" t="str">
        <f>IF(details!N103="","",details!N103)</f>
        <v/>
      </c>
      <c r="P103" s="309" t="str">
        <f>IF(details!O103="","",details!O103)</f>
        <v/>
      </c>
      <c r="Q103" s="309" t="str">
        <f t="shared" si="284"/>
        <v/>
      </c>
      <c r="R103" s="309" t="str">
        <f>IF(details!P103="","",details!P103)</f>
        <v/>
      </c>
      <c r="S103" s="309" t="str">
        <f>IF(details!Q103="","",details!Q103)</f>
        <v/>
      </c>
      <c r="T103" s="309" t="str">
        <f t="shared" si="285"/>
        <v/>
      </c>
      <c r="U103" s="116" t="str">
        <f t="shared" si="286"/>
        <v/>
      </c>
      <c r="V103" s="309" t="str">
        <f>IF(details!R103="","",details!R103)</f>
        <v/>
      </c>
      <c r="W103" s="309" t="str">
        <f>IF(details!S103="","",details!S103)</f>
        <v/>
      </c>
      <c r="X103" s="116" t="str">
        <f t="shared" si="287"/>
        <v/>
      </c>
      <c r="Y103" s="117" t="str">
        <f t="shared" si="268"/>
        <v/>
      </c>
      <c r="Z103" s="309" t="str">
        <f>IF(details!T103="","",details!T103)</f>
        <v/>
      </c>
      <c r="AA103" s="309" t="str">
        <f>IF(details!U103="","",details!U103)</f>
        <v/>
      </c>
      <c r="AB103" s="312" t="str">
        <f t="shared" si="288"/>
        <v/>
      </c>
      <c r="AC103" s="114" t="str">
        <f t="shared" si="289"/>
        <v/>
      </c>
      <c r="AD103" s="118" t="str">
        <f t="shared" si="290"/>
        <v/>
      </c>
      <c r="AE103" s="313" t="str">
        <f t="shared" si="291"/>
        <v/>
      </c>
      <c r="AF103" s="119" t="str">
        <f t="shared" si="258"/>
        <v/>
      </c>
      <c r="AG103" s="119">
        <f t="shared" si="292"/>
        <v>0</v>
      </c>
      <c r="AH103" s="309" t="str">
        <f>IF(details!V103="","",details!V103)</f>
        <v/>
      </c>
      <c r="AI103" s="309" t="str">
        <f>IF(details!W103="","",details!W103)</f>
        <v/>
      </c>
      <c r="AJ103" s="309" t="str">
        <f t="shared" si="293"/>
        <v/>
      </c>
      <c r="AK103" s="309" t="str">
        <f>IF(details!X103="","",details!X103)</f>
        <v/>
      </c>
      <c r="AL103" s="309" t="str">
        <f>IF(details!Y103="","",details!Y103)</f>
        <v/>
      </c>
      <c r="AM103" s="309" t="str">
        <f t="shared" si="294"/>
        <v/>
      </c>
      <c r="AN103" s="309" t="str">
        <f>IF(details!Z103="","",details!Z103)</f>
        <v/>
      </c>
      <c r="AO103" s="309" t="str">
        <f>IF(details!AA103="","",details!AA103)</f>
        <v/>
      </c>
      <c r="AP103" s="309" t="str">
        <f t="shared" si="295"/>
        <v/>
      </c>
      <c r="AQ103" s="116" t="str">
        <f t="shared" si="296"/>
        <v/>
      </c>
      <c r="AR103" s="309" t="str">
        <f>IF(details!AB103="","",details!AB103)</f>
        <v/>
      </c>
      <c r="AS103" s="309" t="str">
        <f>IF(details!AC103="","",details!AC103)</f>
        <v/>
      </c>
      <c r="AT103" s="116" t="str">
        <f t="shared" si="297"/>
        <v/>
      </c>
      <c r="AU103" s="117" t="str">
        <f t="shared" si="269"/>
        <v/>
      </c>
      <c r="AV103" s="309" t="str">
        <f>IF(details!AD103="","",details!AD103)</f>
        <v/>
      </c>
      <c r="AW103" s="309" t="str">
        <f>IF(details!AE103="","",details!AE103)</f>
        <v/>
      </c>
      <c r="AX103" s="312" t="str">
        <f t="shared" si="298"/>
        <v/>
      </c>
      <c r="AY103" s="114" t="str">
        <f t="shared" si="299"/>
        <v/>
      </c>
      <c r="AZ103" s="118" t="str">
        <f t="shared" si="300"/>
        <v/>
      </c>
      <c r="BA103" s="313" t="str">
        <f t="shared" si="301"/>
        <v/>
      </c>
      <c r="BB103" s="119" t="str">
        <f t="shared" si="259"/>
        <v/>
      </c>
      <c r="BC103" s="119">
        <f t="shared" si="302"/>
        <v>0</v>
      </c>
      <c r="BD103" s="101" t="str">
        <f>IF(D103="","",details!AF103)</f>
        <v/>
      </c>
      <c r="BE103" s="309" t="str">
        <f>IF(details!AG103="","",details!AG103)</f>
        <v/>
      </c>
      <c r="BF103" s="309" t="str">
        <f>IF(details!AH103="","",details!AH103)</f>
        <v/>
      </c>
      <c r="BG103" s="309" t="str">
        <f t="shared" si="303"/>
        <v/>
      </c>
      <c r="BH103" s="309" t="str">
        <f>IF(details!AI103="","",details!AI103)</f>
        <v/>
      </c>
      <c r="BI103" s="309" t="str">
        <f>IF(details!AJ103="","",details!AJ103)</f>
        <v/>
      </c>
      <c r="BJ103" s="309" t="str">
        <f t="shared" si="304"/>
        <v/>
      </c>
      <c r="BK103" s="309" t="str">
        <f>IF(details!AK103="","",details!AK103)</f>
        <v/>
      </c>
      <c r="BL103" s="309" t="str">
        <f>IF(details!AL103="","",details!AL103)</f>
        <v/>
      </c>
      <c r="BM103" s="309" t="str">
        <f t="shared" si="305"/>
        <v/>
      </c>
      <c r="BN103" s="116" t="str">
        <f t="shared" si="306"/>
        <v/>
      </c>
      <c r="BO103" s="309" t="str">
        <f>IF(details!AM103="","",details!AM103)</f>
        <v/>
      </c>
      <c r="BP103" s="309" t="str">
        <f>IF(details!AN103="","",details!AN103)</f>
        <v/>
      </c>
      <c r="BQ103" s="116" t="str">
        <f t="shared" si="307"/>
        <v/>
      </c>
      <c r="BR103" s="117" t="str">
        <f t="shared" si="270"/>
        <v/>
      </c>
      <c r="BS103" s="309" t="str">
        <f>IF(details!AO103="","",details!AO103)</f>
        <v/>
      </c>
      <c r="BT103" s="309" t="str">
        <f>IF(details!AP103="","",details!AP103)</f>
        <v/>
      </c>
      <c r="BU103" s="312" t="str">
        <f t="shared" si="308"/>
        <v/>
      </c>
      <c r="BV103" s="114" t="str">
        <f t="shared" si="309"/>
        <v/>
      </c>
      <c r="BW103" s="118" t="str">
        <f t="shared" si="310"/>
        <v/>
      </c>
      <c r="BX103" s="313" t="str">
        <f t="shared" si="311"/>
        <v/>
      </c>
      <c r="BY103" s="119" t="str">
        <f t="shared" si="260"/>
        <v/>
      </c>
      <c r="BZ103" s="119">
        <f t="shared" si="312"/>
        <v>0</v>
      </c>
      <c r="CA103" s="309" t="str">
        <f>IF(details!AQ103="","",details!AQ103)</f>
        <v/>
      </c>
      <c r="CB103" s="309" t="str">
        <f>IF(details!AR103="","",details!AR103)</f>
        <v/>
      </c>
      <c r="CC103" s="309" t="str">
        <f t="shared" si="313"/>
        <v/>
      </c>
      <c r="CD103" s="309" t="str">
        <f>IF(details!AS103="","",details!AS103)</f>
        <v/>
      </c>
      <c r="CE103" s="309" t="str">
        <f>IF(details!AT103="","",details!AT103)</f>
        <v/>
      </c>
      <c r="CF103" s="309" t="str">
        <f t="shared" si="314"/>
        <v/>
      </c>
      <c r="CG103" s="309" t="str">
        <f>IF(details!AU103="","",details!AU103)</f>
        <v/>
      </c>
      <c r="CH103" s="309" t="str">
        <f>IF(details!AV103="","",details!AV103)</f>
        <v/>
      </c>
      <c r="CI103" s="309" t="str">
        <f t="shared" si="315"/>
        <v/>
      </c>
      <c r="CJ103" s="116" t="str">
        <f t="shared" si="316"/>
        <v/>
      </c>
      <c r="CK103" s="309" t="str">
        <f>IF(details!AW103="","",details!AW103)</f>
        <v/>
      </c>
      <c r="CL103" s="309" t="str">
        <f>IF(details!AX103="","",details!AX103)</f>
        <v/>
      </c>
      <c r="CM103" s="116" t="str">
        <f t="shared" si="317"/>
        <v/>
      </c>
      <c r="CN103" s="117" t="str">
        <f t="shared" si="271"/>
        <v/>
      </c>
      <c r="CO103" s="309" t="str">
        <f>IF(details!AY103="","",details!AY103)</f>
        <v/>
      </c>
      <c r="CP103" s="309" t="str">
        <f>IF(details!AZ103="","",details!AZ103)</f>
        <v/>
      </c>
      <c r="CQ103" s="312" t="str">
        <f t="shared" si="318"/>
        <v/>
      </c>
      <c r="CR103" s="114" t="str">
        <f t="shared" si="319"/>
        <v/>
      </c>
      <c r="CS103" s="118" t="str">
        <f t="shared" si="320"/>
        <v/>
      </c>
      <c r="CT103" s="313" t="str">
        <f t="shared" si="321"/>
        <v/>
      </c>
      <c r="CU103" s="119" t="str">
        <f t="shared" si="261"/>
        <v/>
      </c>
      <c r="CV103" s="119">
        <f t="shared" si="322"/>
        <v>0</v>
      </c>
      <c r="CW103" s="309" t="str">
        <f>IF(details!BA103="","",details!BA103)</f>
        <v/>
      </c>
      <c r="CX103" s="309" t="str">
        <f>IF(details!BB103="","",details!BB103)</f>
        <v/>
      </c>
      <c r="CY103" s="309" t="str">
        <f t="shared" si="323"/>
        <v/>
      </c>
      <c r="CZ103" s="309" t="str">
        <f>IF(details!BC103="","",details!BC103)</f>
        <v/>
      </c>
      <c r="DA103" s="309" t="str">
        <f>IF(details!BD103="","",details!BD103)</f>
        <v/>
      </c>
      <c r="DB103" s="309" t="str">
        <f t="shared" si="324"/>
        <v/>
      </c>
      <c r="DC103" s="309" t="str">
        <f>IF(details!BE103="","",details!BE103)</f>
        <v/>
      </c>
      <c r="DD103" s="309" t="str">
        <f>IF(details!BF103="","",details!BF103)</f>
        <v/>
      </c>
      <c r="DE103" s="309" t="str">
        <f t="shared" si="325"/>
        <v/>
      </c>
      <c r="DF103" s="116" t="str">
        <f t="shared" si="326"/>
        <v/>
      </c>
      <c r="DG103" s="309" t="str">
        <f>IF(details!BG103="","",details!BG103)</f>
        <v/>
      </c>
      <c r="DH103" s="309" t="str">
        <f>IF(details!BH103="","",details!BH103)</f>
        <v/>
      </c>
      <c r="DI103" s="116" t="str">
        <f t="shared" si="327"/>
        <v/>
      </c>
      <c r="DJ103" s="117" t="str">
        <f t="shared" si="272"/>
        <v/>
      </c>
      <c r="DK103" s="309" t="str">
        <f>IF(details!BI103="","",details!BI103)</f>
        <v/>
      </c>
      <c r="DL103" s="309" t="str">
        <f>IF(details!BJ103="","",details!BJ103)</f>
        <v/>
      </c>
      <c r="DM103" s="312" t="str">
        <f t="shared" si="328"/>
        <v/>
      </c>
      <c r="DN103" s="114" t="str">
        <f t="shared" si="329"/>
        <v/>
      </c>
      <c r="DO103" s="118" t="str">
        <f t="shared" si="330"/>
        <v/>
      </c>
      <c r="DP103" s="313" t="str">
        <f t="shared" si="331"/>
        <v/>
      </c>
      <c r="DQ103" s="119" t="str">
        <f t="shared" si="262"/>
        <v/>
      </c>
      <c r="DR103" s="119">
        <f t="shared" si="332"/>
        <v>0</v>
      </c>
      <c r="DS103" s="309" t="str">
        <f>IF(details!BK103="","",details!BK103)</f>
        <v/>
      </c>
      <c r="DT103" s="309" t="str">
        <f>IF(details!BL103="","",details!BL103)</f>
        <v/>
      </c>
      <c r="DU103" s="309" t="str">
        <f t="shared" si="333"/>
        <v/>
      </c>
      <c r="DV103" s="309" t="str">
        <f>IF(details!BM103="","",details!BM103)</f>
        <v/>
      </c>
      <c r="DW103" s="309" t="str">
        <f>IF(details!BN103="","",details!BN103)</f>
        <v/>
      </c>
      <c r="DX103" s="309" t="str">
        <f t="shared" si="334"/>
        <v/>
      </c>
      <c r="DY103" s="309" t="str">
        <f>IF(details!BO103="","",details!BO103)</f>
        <v/>
      </c>
      <c r="DZ103" s="309" t="str">
        <f>IF(details!BP103="","",details!BP103)</f>
        <v/>
      </c>
      <c r="EA103" s="309" t="str">
        <f t="shared" si="335"/>
        <v/>
      </c>
      <c r="EB103" s="116" t="str">
        <f t="shared" si="336"/>
        <v/>
      </c>
      <c r="EC103" s="309" t="str">
        <f>IF(details!BQ103="","",details!BQ103)</f>
        <v/>
      </c>
      <c r="ED103" s="309" t="str">
        <f>IF(details!BR103="","",details!BR103)</f>
        <v/>
      </c>
      <c r="EE103" s="116" t="str">
        <f t="shared" si="337"/>
        <v/>
      </c>
      <c r="EF103" s="117" t="str">
        <f t="shared" si="273"/>
        <v/>
      </c>
      <c r="EG103" s="309" t="str">
        <f>IF(details!BS103="","",details!BS103)</f>
        <v/>
      </c>
      <c r="EH103" s="309" t="str">
        <f>IF(details!BT103="","",details!BT103)</f>
        <v/>
      </c>
      <c r="EI103" s="312" t="str">
        <f t="shared" si="338"/>
        <v/>
      </c>
      <c r="EJ103" s="114" t="str">
        <f t="shared" si="339"/>
        <v/>
      </c>
      <c r="EK103" s="118" t="str">
        <f t="shared" si="340"/>
        <v/>
      </c>
      <c r="EL103" s="313" t="str">
        <f t="shared" si="341"/>
        <v/>
      </c>
      <c r="EM103" s="119" t="str">
        <f t="shared" si="263"/>
        <v/>
      </c>
      <c r="EN103" s="119">
        <f t="shared" si="342"/>
        <v>0</v>
      </c>
      <c r="EO103" s="309" t="str">
        <f>IF(details!BU103="","",details!BU103)</f>
        <v/>
      </c>
      <c r="EP103" s="309" t="str">
        <f>IF(details!BV103="","",details!BV103)</f>
        <v/>
      </c>
      <c r="EQ103" s="309" t="str">
        <f>IF(details!BW103="","",details!BW103)</f>
        <v/>
      </c>
      <c r="ER103" s="309" t="str">
        <f>IF(details!BX103="","",details!BX103)</f>
        <v/>
      </c>
      <c r="ES103" s="309" t="str">
        <f>IF(details!BY103="","",details!BY103)</f>
        <v/>
      </c>
      <c r="ET103" s="313" t="str">
        <f t="shared" si="274"/>
        <v/>
      </c>
      <c r="EU103" s="313" t="str">
        <f t="shared" si="275"/>
        <v/>
      </c>
      <c r="EV103" s="313" t="str">
        <f t="shared" si="343"/>
        <v/>
      </c>
      <c r="EW103" s="119" t="str">
        <f t="shared" si="264"/>
        <v/>
      </c>
      <c r="EX103" s="119">
        <f t="shared" si="344"/>
        <v>0</v>
      </c>
      <c r="EY103" s="309" t="str">
        <f>IF(details!BZ103="","",details!BZ103)</f>
        <v/>
      </c>
      <c r="EZ103" s="309" t="str">
        <f>IF(details!CA103="","",details!CA103)</f>
        <v/>
      </c>
      <c r="FA103" s="309" t="str">
        <f>IF(details!CB103="","",details!CB103)</f>
        <v/>
      </c>
      <c r="FB103" s="309" t="str">
        <f>IF(details!CC103="","",details!CC103)</f>
        <v/>
      </c>
      <c r="FC103" s="309" t="str">
        <f>IF(details!CD103="","",details!CD103)</f>
        <v/>
      </c>
      <c r="FD103" s="313" t="str">
        <f t="shared" si="276"/>
        <v/>
      </c>
      <c r="FE103" s="313" t="str">
        <f t="shared" si="277"/>
        <v/>
      </c>
      <c r="FF103" s="313" t="str">
        <f t="shared" si="345"/>
        <v/>
      </c>
      <c r="FG103" s="119" t="str">
        <f t="shared" si="265"/>
        <v/>
      </c>
      <c r="FH103" s="119">
        <f t="shared" si="346"/>
        <v>0</v>
      </c>
      <c r="FI103" s="309" t="str">
        <f>IF(details!CE103="","",details!CE103)</f>
        <v/>
      </c>
      <c r="FJ103" s="309" t="str">
        <f>IF(details!CF103="","",details!CF103)</f>
        <v/>
      </c>
      <c r="FK103" s="309" t="str">
        <f>IF(details!CG103="","",details!CG103)</f>
        <v/>
      </c>
      <c r="FL103" s="309" t="str">
        <f>IF(details!CH103="","",details!CH103)</f>
        <v/>
      </c>
      <c r="FM103" s="309" t="str">
        <f>IF(details!CI103="","",details!CI103)</f>
        <v/>
      </c>
      <c r="FN103" s="313" t="str">
        <f t="shared" si="278"/>
        <v/>
      </c>
      <c r="FO103" s="313" t="str">
        <f t="shared" si="279"/>
        <v/>
      </c>
      <c r="FP103" s="313" t="str">
        <f t="shared" si="347"/>
        <v/>
      </c>
      <c r="FQ103" s="119" t="str">
        <f t="shared" si="266"/>
        <v/>
      </c>
      <c r="FR103" s="270">
        <f t="shared" si="348"/>
        <v>0</v>
      </c>
      <c r="FS103" s="277" t="str">
        <f t="shared" si="349"/>
        <v/>
      </c>
      <c r="FT103" s="306" t="str">
        <f t="shared" si="350"/>
        <v/>
      </c>
      <c r="FU103" s="306" t="str">
        <f t="shared" si="351"/>
        <v/>
      </c>
      <c r="FV103" s="306" t="str">
        <f t="shared" si="352"/>
        <v/>
      </c>
      <c r="FW103" s="306" t="str">
        <f t="shared" si="353"/>
        <v/>
      </c>
      <c r="FX103" s="306" t="str">
        <f t="shared" si="354"/>
        <v/>
      </c>
      <c r="FY103" s="306" t="str">
        <f t="shared" si="355"/>
        <v/>
      </c>
      <c r="FZ103" s="120" t="str">
        <f t="shared" si="356"/>
        <v/>
      </c>
      <c r="GA103" s="120" t="str">
        <f t="shared" si="357"/>
        <v/>
      </c>
      <c r="GB103" s="306" t="str">
        <f t="shared" si="280"/>
        <v/>
      </c>
      <c r="GC103" s="306" t="str">
        <f t="shared" si="358"/>
        <v/>
      </c>
      <c r="GD103" s="306" t="str">
        <f t="shared" si="359"/>
        <v/>
      </c>
      <c r="GE103" s="306" t="str">
        <f t="shared" si="360"/>
        <v/>
      </c>
      <c r="GF103" s="306" t="str">
        <f t="shared" si="361"/>
        <v/>
      </c>
      <c r="GG103" s="306" t="str">
        <f t="shared" si="362"/>
        <v/>
      </c>
      <c r="GH103" s="306" t="str">
        <f t="shared" si="363"/>
        <v/>
      </c>
      <c r="GI103" s="306" t="str">
        <f t="shared" si="364"/>
        <v/>
      </c>
      <c r="GJ103" s="306" t="str">
        <f t="shared" si="365"/>
        <v/>
      </c>
      <c r="GK103" s="306" t="str">
        <f t="shared" si="366"/>
        <v/>
      </c>
      <c r="GL103" s="306" t="str">
        <f t="shared" si="367"/>
        <v/>
      </c>
      <c r="GM103" s="306" t="str">
        <f t="shared" si="368"/>
        <v/>
      </c>
      <c r="GN103" s="306" t="str">
        <f t="shared" si="369"/>
        <v/>
      </c>
      <c r="GO103" s="306" t="str">
        <f t="shared" si="370"/>
        <v/>
      </c>
      <c r="GP103" s="306" t="str">
        <f t="shared" si="371"/>
        <v/>
      </c>
      <c r="GQ103" s="306" t="str">
        <f t="shared" si="372"/>
        <v/>
      </c>
      <c r="GR103" s="306" t="str">
        <f t="shared" si="373"/>
        <v/>
      </c>
      <c r="GS103" s="121" t="str">
        <f t="shared" si="374"/>
        <v/>
      </c>
      <c r="GT103" s="121" t="str">
        <f t="shared" si="375"/>
        <v/>
      </c>
      <c r="GU103" s="121" t="str">
        <f t="shared" si="376"/>
        <v/>
      </c>
      <c r="GV103" s="121" t="str">
        <f t="shared" si="377"/>
        <v/>
      </c>
      <c r="GW103" s="121" t="str">
        <f t="shared" si="378"/>
        <v/>
      </c>
      <c r="GX103" s="121" t="str">
        <f t="shared" si="379"/>
        <v/>
      </c>
      <c r="GY103" s="269">
        <f t="shared" si="380"/>
        <v>0</v>
      </c>
      <c r="GZ103" s="269">
        <f t="shared" si="381"/>
        <v>0</v>
      </c>
      <c r="HA103" s="269">
        <f t="shared" si="382"/>
        <v>32</v>
      </c>
      <c r="HB103" s="269">
        <f t="shared" si="383"/>
        <v>0</v>
      </c>
      <c r="HC103" s="310" t="str">
        <f t="shared" ref="HC103:HC106" si="389">IF(OR(D103=0,D103=""),"",IF(D103="TC","LFkkukarfjr",IF(D103="DROP","Mzki",IF(GY103&gt;0,"vuqifLFkr",IF(GZ103&gt;0,"vodk'k",IF(AND(HB103&gt;0,$C$3=8),"",IF(HA103&gt;4,"",IF(HB103&gt;0,"d{kksUur","mRrh.kZ"))))))))</f>
        <v/>
      </c>
      <c r="HD103" s="278" t="str">
        <f t="shared" si="384"/>
        <v/>
      </c>
      <c r="HE103" s="278" t="str">
        <f t="shared" si="385"/>
        <v/>
      </c>
      <c r="HF103" s="279" t="str">
        <f t="shared" si="386"/>
        <v/>
      </c>
      <c r="HG103" s="297" t="str">
        <f t="shared" si="387"/>
        <v/>
      </c>
      <c r="HH103" s="298" t="str">
        <f t="shared" si="281"/>
        <v/>
      </c>
      <c r="HI103" s="114" t="str">
        <f t="shared" si="282"/>
        <v/>
      </c>
      <c r="HJ103" s="274" t="str">
        <f>details!EH103</f>
        <v/>
      </c>
      <c r="HK103" s="195" t="str">
        <f>details!EI103</f>
        <v/>
      </c>
      <c r="HL103" s="304" t="str">
        <f t="shared" si="388"/>
        <v/>
      </c>
      <c r="HM103" s="201" t="str">
        <f>IF(details!CJ103="","",details!CJ103)</f>
        <v/>
      </c>
    </row>
    <row r="104" spans="1:232" s="20" customFormat="1" ht="14.1" customHeight="1">
      <c r="A104" s="199">
        <f>IF(details!A104="","",details!A104)</f>
        <v>98</v>
      </c>
      <c r="B104" s="309" t="str">
        <f>IF(details!B104="","",details!B104)</f>
        <v/>
      </c>
      <c r="C104" s="309" t="str">
        <f>IF(details!C104="","",details!C104)</f>
        <v/>
      </c>
      <c r="D104" s="114" t="str">
        <f>IF(details!D104="","",details!D104)</f>
        <v/>
      </c>
      <c r="E104" s="114" t="str">
        <f>IF(details!E104="","",details!E104)</f>
        <v/>
      </c>
      <c r="F104" s="309" t="str">
        <f>IF(details!F104="","",details!F104)</f>
        <v/>
      </c>
      <c r="G104" s="509" t="str">
        <f>IF(details!G104="","",details!G104)</f>
        <v/>
      </c>
      <c r="H104" s="188" t="str">
        <f>IF(details!CK104="","",details!CK104)</f>
        <v/>
      </c>
      <c r="I104" s="115" t="str">
        <f>IF(details!I104="","",details!I104)</f>
        <v/>
      </c>
      <c r="J104" s="115" t="str">
        <f>IF(details!J104="","",details!J104)</f>
        <v/>
      </c>
      <c r="K104" s="115" t="str">
        <f>IF(details!K104="","",details!K104)</f>
        <v/>
      </c>
      <c r="L104" s="309" t="str">
        <f>IF(details!L104="","",details!L104)</f>
        <v/>
      </c>
      <c r="M104" s="309" t="str">
        <f>IF(details!M104="","",details!M104)</f>
        <v/>
      </c>
      <c r="N104" s="309" t="str">
        <f t="shared" si="283"/>
        <v/>
      </c>
      <c r="O104" s="309" t="str">
        <f>IF(details!N104="","",details!N104)</f>
        <v/>
      </c>
      <c r="P104" s="309" t="str">
        <f>IF(details!O104="","",details!O104)</f>
        <v/>
      </c>
      <c r="Q104" s="309" t="str">
        <f t="shared" si="284"/>
        <v/>
      </c>
      <c r="R104" s="309" t="str">
        <f>IF(details!P104="","",details!P104)</f>
        <v/>
      </c>
      <c r="S104" s="309" t="str">
        <f>IF(details!Q104="","",details!Q104)</f>
        <v/>
      </c>
      <c r="T104" s="309" t="str">
        <f t="shared" si="285"/>
        <v/>
      </c>
      <c r="U104" s="116" t="str">
        <f t="shared" si="286"/>
        <v/>
      </c>
      <c r="V104" s="309" t="str">
        <f>IF(details!R104="","",details!R104)</f>
        <v/>
      </c>
      <c r="W104" s="309" t="str">
        <f>IF(details!S104="","",details!S104)</f>
        <v/>
      </c>
      <c r="X104" s="116" t="str">
        <f t="shared" si="287"/>
        <v/>
      </c>
      <c r="Y104" s="117" t="str">
        <f t="shared" si="268"/>
        <v/>
      </c>
      <c r="Z104" s="309" t="str">
        <f>IF(details!T104="","",details!T104)</f>
        <v/>
      </c>
      <c r="AA104" s="309" t="str">
        <f>IF(details!U104="","",details!U104)</f>
        <v/>
      </c>
      <c r="AB104" s="312" t="str">
        <f t="shared" si="288"/>
        <v/>
      </c>
      <c r="AC104" s="114" t="str">
        <f t="shared" si="289"/>
        <v/>
      </c>
      <c r="AD104" s="118" t="str">
        <f t="shared" si="290"/>
        <v/>
      </c>
      <c r="AE104" s="313" t="str">
        <f t="shared" si="291"/>
        <v/>
      </c>
      <c r="AF104" s="119" t="str">
        <f t="shared" si="258"/>
        <v/>
      </c>
      <c r="AG104" s="119">
        <f t="shared" si="292"/>
        <v>0</v>
      </c>
      <c r="AH104" s="309" t="str">
        <f>IF(details!V104="","",details!V104)</f>
        <v/>
      </c>
      <c r="AI104" s="309" t="str">
        <f>IF(details!W104="","",details!W104)</f>
        <v/>
      </c>
      <c r="AJ104" s="309" t="str">
        <f t="shared" si="293"/>
        <v/>
      </c>
      <c r="AK104" s="309" t="str">
        <f>IF(details!X104="","",details!X104)</f>
        <v/>
      </c>
      <c r="AL104" s="309" t="str">
        <f>IF(details!Y104="","",details!Y104)</f>
        <v/>
      </c>
      <c r="AM104" s="309" t="str">
        <f t="shared" si="294"/>
        <v/>
      </c>
      <c r="AN104" s="309" t="str">
        <f>IF(details!Z104="","",details!Z104)</f>
        <v/>
      </c>
      <c r="AO104" s="309" t="str">
        <f>IF(details!AA104="","",details!AA104)</f>
        <v/>
      </c>
      <c r="AP104" s="309" t="str">
        <f t="shared" si="295"/>
        <v/>
      </c>
      <c r="AQ104" s="116" t="str">
        <f t="shared" si="296"/>
        <v/>
      </c>
      <c r="AR104" s="309" t="str">
        <f>IF(details!AB104="","",details!AB104)</f>
        <v/>
      </c>
      <c r="AS104" s="309" t="str">
        <f>IF(details!AC104="","",details!AC104)</f>
        <v/>
      </c>
      <c r="AT104" s="116" t="str">
        <f t="shared" si="297"/>
        <v/>
      </c>
      <c r="AU104" s="117" t="str">
        <f t="shared" si="269"/>
        <v/>
      </c>
      <c r="AV104" s="309" t="str">
        <f>IF(details!AD104="","",details!AD104)</f>
        <v/>
      </c>
      <c r="AW104" s="309" t="str">
        <f>IF(details!AE104="","",details!AE104)</f>
        <v/>
      </c>
      <c r="AX104" s="312" t="str">
        <f t="shared" si="298"/>
        <v/>
      </c>
      <c r="AY104" s="114" t="str">
        <f t="shared" si="299"/>
        <v/>
      </c>
      <c r="AZ104" s="118" t="str">
        <f t="shared" si="300"/>
        <v/>
      </c>
      <c r="BA104" s="313" t="str">
        <f t="shared" si="301"/>
        <v/>
      </c>
      <c r="BB104" s="119" t="str">
        <f t="shared" si="259"/>
        <v/>
      </c>
      <c r="BC104" s="119">
        <f t="shared" si="302"/>
        <v>0</v>
      </c>
      <c r="BD104" s="101" t="str">
        <f>IF(D104="","",details!AF104)</f>
        <v/>
      </c>
      <c r="BE104" s="309" t="str">
        <f>IF(details!AG104="","",details!AG104)</f>
        <v/>
      </c>
      <c r="BF104" s="309" t="str">
        <f>IF(details!AH104="","",details!AH104)</f>
        <v/>
      </c>
      <c r="BG104" s="309" t="str">
        <f t="shared" si="303"/>
        <v/>
      </c>
      <c r="BH104" s="309" t="str">
        <f>IF(details!AI104="","",details!AI104)</f>
        <v/>
      </c>
      <c r="BI104" s="309" t="str">
        <f>IF(details!AJ104="","",details!AJ104)</f>
        <v/>
      </c>
      <c r="BJ104" s="309" t="str">
        <f t="shared" si="304"/>
        <v/>
      </c>
      <c r="BK104" s="309" t="str">
        <f>IF(details!AK104="","",details!AK104)</f>
        <v/>
      </c>
      <c r="BL104" s="309" t="str">
        <f>IF(details!AL104="","",details!AL104)</f>
        <v/>
      </c>
      <c r="BM104" s="309" t="str">
        <f t="shared" si="305"/>
        <v/>
      </c>
      <c r="BN104" s="116" t="str">
        <f t="shared" si="306"/>
        <v/>
      </c>
      <c r="BO104" s="309" t="str">
        <f>IF(details!AM104="","",details!AM104)</f>
        <v/>
      </c>
      <c r="BP104" s="309" t="str">
        <f>IF(details!AN104="","",details!AN104)</f>
        <v/>
      </c>
      <c r="BQ104" s="116" t="str">
        <f t="shared" si="307"/>
        <v/>
      </c>
      <c r="BR104" s="117" t="str">
        <f t="shared" si="270"/>
        <v/>
      </c>
      <c r="BS104" s="309" t="str">
        <f>IF(details!AO104="","",details!AO104)</f>
        <v/>
      </c>
      <c r="BT104" s="309" t="str">
        <f>IF(details!AP104="","",details!AP104)</f>
        <v/>
      </c>
      <c r="BU104" s="312" t="str">
        <f t="shared" si="308"/>
        <v/>
      </c>
      <c r="BV104" s="114" t="str">
        <f t="shared" si="309"/>
        <v/>
      </c>
      <c r="BW104" s="118" t="str">
        <f t="shared" si="310"/>
        <v/>
      </c>
      <c r="BX104" s="313" t="str">
        <f t="shared" si="311"/>
        <v/>
      </c>
      <c r="BY104" s="119" t="str">
        <f t="shared" si="260"/>
        <v/>
      </c>
      <c r="BZ104" s="119">
        <f t="shared" si="312"/>
        <v>0</v>
      </c>
      <c r="CA104" s="309" t="str">
        <f>IF(details!AQ104="","",details!AQ104)</f>
        <v/>
      </c>
      <c r="CB104" s="309" t="str">
        <f>IF(details!AR104="","",details!AR104)</f>
        <v/>
      </c>
      <c r="CC104" s="309" t="str">
        <f t="shared" si="313"/>
        <v/>
      </c>
      <c r="CD104" s="309" t="str">
        <f>IF(details!AS104="","",details!AS104)</f>
        <v/>
      </c>
      <c r="CE104" s="309" t="str">
        <f>IF(details!AT104="","",details!AT104)</f>
        <v/>
      </c>
      <c r="CF104" s="309" t="str">
        <f t="shared" si="314"/>
        <v/>
      </c>
      <c r="CG104" s="309" t="str">
        <f>IF(details!AU104="","",details!AU104)</f>
        <v/>
      </c>
      <c r="CH104" s="309" t="str">
        <f>IF(details!AV104="","",details!AV104)</f>
        <v/>
      </c>
      <c r="CI104" s="309" t="str">
        <f t="shared" si="315"/>
        <v/>
      </c>
      <c r="CJ104" s="116" t="str">
        <f t="shared" si="316"/>
        <v/>
      </c>
      <c r="CK104" s="309" t="str">
        <f>IF(details!AW104="","",details!AW104)</f>
        <v/>
      </c>
      <c r="CL104" s="309" t="str">
        <f>IF(details!AX104="","",details!AX104)</f>
        <v/>
      </c>
      <c r="CM104" s="116" t="str">
        <f t="shared" si="317"/>
        <v/>
      </c>
      <c r="CN104" s="117" t="str">
        <f t="shared" si="271"/>
        <v/>
      </c>
      <c r="CO104" s="309" t="str">
        <f>IF(details!AY104="","",details!AY104)</f>
        <v/>
      </c>
      <c r="CP104" s="309" t="str">
        <f>IF(details!AZ104="","",details!AZ104)</f>
        <v/>
      </c>
      <c r="CQ104" s="312" t="str">
        <f t="shared" si="318"/>
        <v/>
      </c>
      <c r="CR104" s="114" t="str">
        <f t="shared" si="319"/>
        <v/>
      </c>
      <c r="CS104" s="118" t="str">
        <f t="shared" si="320"/>
        <v/>
      </c>
      <c r="CT104" s="313" t="str">
        <f t="shared" si="321"/>
        <v/>
      </c>
      <c r="CU104" s="119" t="str">
        <f t="shared" si="261"/>
        <v/>
      </c>
      <c r="CV104" s="119">
        <f t="shared" si="322"/>
        <v>0</v>
      </c>
      <c r="CW104" s="309" t="str">
        <f>IF(details!BA104="","",details!BA104)</f>
        <v/>
      </c>
      <c r="CX104" s="309" t="str">
        <f>IF(details!BB104="","",details!BB104)</f>
        <v/>
      </c>
      <c r="CY104" s="309" t="str">
        <f t="shared" si="323"/>
        <v/>
      </c>
      <c r="CZ104" s="309" t="str">
        <f>IF(details!BC104="","",details!BC104)</f>
        <v/>
      </c>
      <c r="DA104" s="309" t="str">
        <f>IF(details!BD104="","",details!BD104)</f>
        <v/>
      </c>
      <c r="DB104" s="309" t="str">
        <f t="shared" si="324"/>
        <v/>
      </c>
      <c r="DC104" s="309" t="str">
        <f>IF(details!BE104="","",details!BE104)</f>
        <v/>
      </c>
      <c r="DD104" s="309" t="str">
        <f>IF(details!BF104="","",details!BF104)</f>
        <v/>
      </c>
      <c r="DE104" s="309" t="str">
        <f t="shared" si="325"/>
        <v/>
      </c>
      <c r="DF104" s="116" t="str">
        <f t="shared" si="326"/>
        <v/>
      </c>
      <c r="DG104" s="309" t="str">
        <f>IF(details!BG104="","",details!BG104)</f>
        <v/>
      </c>
      <c r="DH104" s="309" t="str">
        <f>IF(details!BH104="","",details!BH104)</f>
        <v/>
      </c>
      <c r="DI104" s="116" t="str">
        <f t="shared" si="327"/>
        <v/>
      </c>
      <c r="DJ104" s="117" t="str">
        <f t="shared" si="272"/>
        <v/>
      </c>
      <c r="DK104" s="309" t="str">
        <f>IF(details!BI104="","",details!BI104)</f>
        <v/>
      </c>
      <c r="DL104" s="309" t="str">
        <f>IF(details!BJ104="","",details!BJ104)</f>
        <v/>
      </c>
      <c r="DM104" s="312" t="str">
        <f t="shared" si="328"/>
        <v/>
      </c>
      <c r="DN104" s="114" t="str">
        <f t="shared" si="329"/>
        <v/>
      </c>
      <c r="DO104" s="118" t="str">
        <f t="shared" si="330"/>
        <v/>
      </c>
      <c r="DP104" s="313" t="str">
        <f t="shared" si="331"/>
        <v/>
      </c>
      <c r="DQ104" s="119" t="str">
        <f t="shared" si="262"/>
        <v/>
      </c>
      <c r="DR104" s="119">
        <f t="shared" si="332"/>
        <v>0</v>
      </c>
      <c r="DS104" s="309" t="str">
        <f>IF(details!BK104="","",details!BK104)</f>
        <v/>
      </c>
      <c r="DT104" s="309" t="str">
        <f>IF(details!BL104="","",details!BL104)</f>
        <v/>
      </c>
      <c r="DU104" s="309" t="str">
        <f t="shared" si="333"/>
        <v/>
      </c>
      <c r="DV104" s="309" t="str">
        <f>IF(details!BM104="","",details!BM104)</f>
        <v/>
      </c>
      <c r="DW104" s="309" t="str">
        <f>IF(details!BN104="","",details!BN104)</f>
        <v/>
      </c>
      <c r="DX104" s="309" t="str">
        <f t="shared" si="334"/>
        <v/>
      </c>
      <c r="DY104" s="309" t="str">
        <f>IF(details!BO104="","",details!BO104)</f>
        <v/>
      </c>
      <c r="DZ104" s="309" t="str">
        <f>IF(details!BP104="","",details!BP104)</f>
        <v/>
      </c>
      <c r="EA104" s="309" t="str">
        <f t="shared" si="335"/>
        <v/>
      </c>
      <c r="EB104" s="116" t="str">
        <f t="shared" si="336"/>
        <v/>
      </c>
      <c r="EC104" s="309" t="str">
        <f>IF(details!BQ104="","",details!BQ104)</f>
        <v/>
      </c>
      <c r="ED104" s="309" t="str">
        <f>IF(details!BR104="","",details!BR104)</f>
        <v/>
      </c>
      <c r="EE104" s="116" t="str">
        <f t="shared" si="337"/>
        <v/>
      </c>
      <c r="EF104" s="117" t="str">
        <f t="shared" si="273"/>
        <v/>
      </c>
      <c r="EG104" s="309" t="str">
        <f>IF(details!BS104="","",details!BS104)</f>
        <v/>
      </c>
      <c r="EH104" s="309" t="str">
        <f>IF(details!BT104="","",details!BT104)</f>
        <v/>
      </c>
      <c r="EI104" s="312" t="str">
        <f t="shared" si="338"/>
        <v/>
      </c>
      <c r="EJ104" s="114" t="str">
        <f t="shared" si="339"/>
        <v/>
      </c>
      <c r="EK104" s="118" t="str">
        <f t="shared" si="340"/>
        <v/>
      </c>
      <c r="EL104" s="313" t="str">
        <f t="shared" si="341"/>
        <v/>
      </c>
      <c r="EM104" s="119" t="str">
        <f t="shared" si="263"/>
        <v/>
      </c>
      <c r="EN104" s="119">
        <f t="shared" si="342"/>
        <v>0</v>
      </c>
      <c r="EO104" s="309" t="str">
        <f>IF(details!BU104="","",details!BU104)</f>
        <v/>
      </c>
      <c r="EP104" s="309" t="str">
        <f>IF(details!BV104="","",details!BV104)</f>
        <v/>
      </c>
      <c r="EQ104" s="309" t="str">
        <f>IF(details!BW104="","",details!BW104)</f>
        <v/>
      </c>
      <c r="ER104" s="309" t="str">
        <f>IF(details!BX104="","",details!BX104)</f>
        <v/>
      </c>
      <c r="ES104" s="309" t="str">
        <f>IF(details!BY104="","",details!BY104)</f>
        <v/>
      </c>
      <c r="ET104" s="313" t="str">
        <f t="shared" si="274"/>
        <v/>
      </c>
      <c r="EU104" s="313" t="str">
        <f t="shared" si="275"/>
        <v/>
      </c>
      <c r="EV104" s="313" t="str">
        <f t="shared" si="343"/>
        <v/>
      </c>
      <c r="EW104" s="119" t="str">
        <f t="shared" si="264"/>
        <v/>
      </c>
      <c r="EX104" s="119">
        <f t="shared" si="344"/>
        <v>0</v>
      </c>
      <c r="EY104" s="309" t="str">
        <f>IF(details!BZ104="","",details!BZ104)</f>
        <v/>
      </c>
      <c r="EZ104" s="309" t="str">
        <f>IF(details!CA104="","",details!CA104)</f>
        <v/>
      </c>
      <c r="FA104" s="309" t="str">
        <f>IF(details!CB104="","",details!CB104)</f>
        <v/>
      </c>
      <c r="FB104" s="309" t="str">
        <f>IF(details!CC104="","",details!CC104)</f>
        <v/>
      </c>
      <c r="FC104" s="309" t="str">
        <f>IF(details!CD104="","",details!CD104)</f>
        <v/>
      </c>
      <c r="FD104" s="313" t="str">
        <f t="shared" si="276"/>
        <v/>
      </c>
      <c r="FE104" s="313" t="str">
        <f t="shared" si="277"/>
        <v/>
      </c>
      <c r="FF104" s="313" t="str">
        <f t="shared" si="345"/>
        <v/>
      </c>
      <c r="FG104" s="119" t="str">
        <f t="shared" si="265"/>
        <v/>
      </c>
      <c r="FH104" s="119">
        <f t="shared" si="346"/>
        <v>0</v>
      </c>
      <c r="FI104" s="309" t="str">
        <f>IF(details!CE104="","",details!CE104)</f>
        <v/>
      </c>
      <c r="FJ104" s="309" t="str">
        <f>IF(details!CF104="","",details!CF104)</f>
        <v/>
      </c>
      <c r="FK104" s="309" t="str">
        <f>IF(details!CG104="","",details!CG104)</f>
        <v/>
      </c>
      <c r="FL104" s="309" t="str">
        <f>IF(details!CH104="","",details!CH104)</f>
        <v/>
      </c>
      <c r="FM104" s="309" t="str">
        <f>IF(details!CI104="","",details!CI104)</f>
        <v/>
      </c>
      <c r="FN104" s="313" t="str">
        <f t="shared" si="278"/>
        <v/>
      </c>
      <c r="FO104" s="313" t="str">
        <f t="shared" si="279"/>
        <v/>
      </c>
      <c r="FP104" s="313" t="str">
        <f t="shared" si="347"/>
        <v/>
      </c>
      <c r="FQ104" s="119" t="str">
        <f t="shared" si="266"/>
        <v/>
      </c>
      <c r="FR104" s="270">
        <f t="shared" si="348"/>
        <v>0</v>
      </c>
      <c r="FS104" s="277" t="str">
        <f t="shared" si="349"/>
        <v/>
      </c>
      <c r="FT104" s="306" t="str">
        <f t="shared" si="350"/>
        <v/>
      </c>
      <c r="FU104" s="306" t="str">
        <f t="shared" si="351"/>
        <v/>
      </c>
      <c r="FV104" s="306" t="str">
        <f t="shared" si="352"/>
        <v/>
      </c>
      <c r="FW104" s="306" t="str">
        <f t="shared" si="353"/>
        <v/>
      </c>
      <c r="FX104" s="306" t="str">
        <f t="shared" si="354"/>
        <v/>
      </c>
      <c r="FY104" s="306" t="str">
        <f t="shared" si="355"/>
        <v/>
      </c>
      <c r="FZ104" s="120" t="str">
        <f t="shared" si="356"/>
        <v/>
      </c>
      <c r="GA104" s="120" t="str">
        <f t="shared" si="357"/>
        <v/>
      </c>
      <c r="GB104" s="306" t="str">
        <f t="shared" si="280"/>
        <v/>
      </c>
      <c r="GC104" s="306" t="str">
        <f t="shared" si="358"/>
        <v/>
      </c>
      <c r="GD104" s="306" t="str">
        <f t="shared" si="359"/>
        <v/>
      </c>
      <c r="GE104" s="306" t="str">
        <f t="shared" si="360"/>
        <v/>
      </c>
      <c r="GF104" s="306" t="str">
        <f t="shared" si="361"/>
        <v/>
      </c>
      <c r="GG104" s="306" t="str">
        <f t="shared" si="362"/>
        <v/>
      </c>
      <c r="GH104" s="306" t="str">
        <f t="shared" si="363"/>
        <v/>
      </c>
      <c r="GI104" s="306" t="str">
        <f t="shared" si="364"/>
        <v/>
      </c>
      <c r="GJ104" s="306" t="str">
        <f t="shared" si="365"/>
        <v/>
      </c>
      <c r="GK104" s="306" t="str">
        <f t="shared" si="366"/>
        <v/>
      </c>
      <c r="GL104" s="306" t="str">
        <f t="shared" si="367"/>
        <v/>
      </c>
      <c r="GM104" s="306" t="str">
        <f t="shared" si="368"/>
        <v/>
      </c>
      <c r="GN104" s="306" t="str">
        <f t="shared" si="369"/>
        <v/>
      </c>
      <c r="GO104" s="306" t="str">
        <f t="shared" si="370"/>
        <v/>
      </c>
      <c r="GP104" s="306" t="str">
        <f t="shared" si="371"/>
        <v/>
      </c>
      <c r="GQ104" s="306" t="str">
        <f t="shared" si="372"/>
        <v/>
      </c>
      <c r="GR104" s="306" t="str">
        <f t="shared" si="373"/>
        <v/>
      </c>
      <c r="GS104" s="121" t="str">
        <f t="shared" si="374"/>
        <v/>
      </c>
      <c r="GT104" s="121" t="str">
        <f t="shared" si="375"/>
        <v/>
      </c>
      <c r="GU104" s="121" t="str">
        <f t="shared" si="376"/>
        <v/>
      </c>
      <c r="GV104" s="121" t="str">
        <f t="shared" si="377"/>
        <v/>
      </c>
      <c r="GW104" s="121" t="str">
        <f t="shared" si="378"/>
        <v/>
      </c>
      <c r="GX104" s="121" t="str">
        <f t="shared" si="379"/>
        <v/>
      </c>
      <c r="GY104" s="269">
        <f t="shared" si="380"/>
        <v>0</v>
      </c>
      <c r="GZ104" s="269">
        <f t="shared" si="381"/>
        <v>0</v>
      </c>
      <c r="HA104" s="269">
        <f t="shared" si="382"/>
        <v>32</v>
      </c>
      <c r="HB104" s="269">
        <f t="shared" si="383"/>
        <v>0</v>
      </c>
      <c r="HC104" s="310" t="str">
        <f t="shared" si="389"/>
        <v/>
      </c>
      <c r="HD104" s="278" t="str">
        <f t="shared" si="384"/>
        <v/>
      </c>
      <c r="HE104" s="278" t="str">
        <f t="shared" si="385"/>
        <v/>
      </c>
      <c r="HF104" s="279" t="str">
        <f t="shared" si="386"/>
        <v/>
      </c>
      <c r="HG104" s="297" t="str">
        <f t="shared" si="387"/>
        <v/>
      </c>
      <c r="HH104" s="298" t="str">
        <f t="shared" si="281"/>
        <v/>
      </c>
      <c r="HI104" s="114" t="str">
        <f t="shared" si="282"/>
        <v/>
      </c>
      <c r="HJ104" s="274" t="str">
        <f>details!EH104</f>
        <v/>
      </c>
      <c r="HK104" s="195" t="str">
        <f>details!EI104</f>
        <v/>
      </c>
      <c r="HL104" s="304" t="str">
        <f t="shared" si="388"/>
        <v/>
      </c>
      <c r="HM104" s="201" t="str">
        <f>IF(details!CJ104="","",details!CJ104)</f>
        <v/>
      </c>
    </row>
    <row r="105" spans="1:232" s="20" customFormat="1" ht="14.1" customHeight="1">
      <c r="A105" s="199">
        <f>IF(details!A105="","",details!A105)</f>
        <v>99</v>
      </c>
      <c r="B105" s="309" t="str">
        <f>IF(details!B105="","",details!B105)</f>
        <v/>
      </c>
      <c r="C105" s="309" t="str">
        <f>IF(details!C105="","",details!C105)</f>
        <v/>
      </c>
      <c r="D105" s="114" t="str">
        <f>IF(details!D105="","",details!D105)</f>
        <v/>
      </c>
      <c r="E105" s="114" t="str">
        <f>IF(details!E105="","",details!E105)</f>
        <v/>
      </c>
      <c r="F105" s="309" t="str">
        <f>IF(details!F105="","",details!F105)</f>
        <v/>
      </c>
      <c r="G105" s="509" t="str">
        <f>IF(details!G105="","",details!G105)</f>
        <v/>
      </c>
      <c r="H105" s="188" t="str">
        <f>IF(details!CK105="","",details!CK105)</f>
        <v/>
      </c>
      <c r="I105" s="115" t="str">
        <f>IF(details!I105="","",details!I105)</f>
        <v/>
      </c>
      <c r="J105" s="115" t="str">
        <f>IF(details!J105="","",details!J105)</f>
        <v/>
      </c>
      <c r="K105" s="115" t="str">
        <f>IF(details!K105="","",details!K105)</f>
        <v/>
      </c>
      <c r="L105" s="309" t="str">
        <f>IF(details!L105="","",details!L105)</f>
        <v/>
      </c>
      <c r="M105" s="309" t="str">
        <f>IF(details!M105="","",details!M105)</f>
        <v/>
      </c>
      <c r="N105" s="309" t="str">
        <f t="shared" si="283"/>
        <v/>
      </c>
      <c r="O105" s="309" t="str">
        <f>IF(details!N105="","",details!N105)</f>
        <v/>
      </c>
      <c r="P105" s="309" t="str">
        <f>IF(details!O105="","",details!O105)</f>
        <v/>
      </c>
      <c r="Q105" s="309" t="str">
        <f t="shared" si="284"/>
        <v/>
      </c>
      <c r="R105" s="309" t="str">
        <f>IF(details!P105="","",details!P105)</f>
        <v/>
      </c>
      <c r="S105" s="309" t="str">
        <f>IF(details!Q105="","",details!Q105)</f>
        <v/>
      </c>
      <c r="T105" s="309" t="str">
        <f t="shared" si="285"/>
        <v/>
      </c>
      <c r="U105" s="116" t="str">
        <f t="shared" si="286"/>
        <v/>
      </c>
      <c r="V105" s="309" t="str">
        <f>IF(details!R105="","",details!R105)</f>
        <v/>
      </c>
      <c r="W105" s="309" t="str">
        <f>IF(details!S105="","",details!S105)</f>
        <v/>
      </c>
      <c r="X105" s="116" t="str">
        <f t="shared" si="287"/>
        <v/>
      </c>
      <c r="Y105" s="117" t="str">
        <f t="shared" si="268"/>
        <v/>
      </c>
      <c r="Z105" s="309" t="str">
        <f>IF(details!T105="","",details!T105)</f>
        <v/>
      </c>
      <c r="AA105" s="309" t="str">
        <f>IF(details!U105="","",details!U105)</f>
        <v/>
      </c>
      <c r="AB105" s="312" t="str">
        <f t="shared" si="288"/>
        <v/>
      </c>
      <c r="AC105" s="114" t="str">
        <f t="shared" si="289"/>
        <v/>
      </c>
      <c r="AD105" s="118" t="str">
        <f t="shared" si="290"/>
        <v/>
      </c>
      <c r="AE105" s="313" t="str">
        <f t="shared" si="291"/>
        <v/>
      </c>
      <c r="AF105" s="119" t="str">
        <f t="shared" si="258"/>
        <v/>
      </c>
      <c r="AG105" s="119">
        <f t="shared" si="292"/>
        <v>0</v>
      </c>
      <c r="AH105" s="309" t="str">
        <f>IF(details!V105="","",details!V105)</f>
        <v/>
      </c>
      <c r="AI105" s="309" t="str">
        <f>IF(details!W105="","",details!W105)</f>
        <v/>
      </c>
      <c r="AJ105" s="309" t="str">
        <f t="shared" si="293"/>
        <v/>
      </c>
      <c r="AK105" s="309" t="str">
        <f>IF(details!X105="","",details!X105)</f>
        <v/>
      </c>
      <c r="AL105" s="309" t="str">
        <f>IF(details!Y105="","",details!Y105)</f>
        <v/>
      </c>
      <c r="AM105" s="309" t="str">
        <f t="shared" si="294"/>
        <v/>
      </c>
      <c r="AN105" s="309" t="str">
        <f>IF(details!Z105="","",details!Z105)</f>
        <v/>
      </c>
      <c r="AO105" s="309" t="str">
        <f>IF(details!AA105="","",details!AA105)</f>
        <v/>
      </c>
      <c r="AP105" s="309" t="str">
        <f t="shared" si="295"/>
        <v/>
      </c>
      <c r="AQ105" s="116" t="str">
        <f t="shared" si="296"/>
        <v/>
      </c>
      <c r="AR105" s="309" t="str">
        <f>IF(details!AB105="","",details!AB105)</f>
        <v/>
      </c>
      <c r="AS105" s="309" t="str">
        <f>IF(details!AC105="","",details!AC105)</f>
        <v/>
      </c>
      <c r="AT105" s="116" t="str">
        <f t="shared" si="297"/>
        <v/>
      </c>
      <c r="AU105" s="117" t="str">
        <f t="shared" si="269"/>
        <v/>
      </c>
      <c r="AV105" s="309" t="str">
        <f>IF(details!AD105="","",details!AD105)</f>
        <v/>
      </c>
      <c r="AW105" s="309" t="str">
        <f>IF(details!AE105="","",details!AE105)</f>
        <v/>
      </c>
      <c r="AX105" s="312" t="str">
        <f t="shared" si="298"/>
        <v/>
      </c>
      <c r="AY105" s="114" t="str">
        <f t="shared" si="299"/>
        <v/>
      </c>
      <c r="AZ105" s="118" t="str">
        <f t="shared" si="300"/>
        <v/>
      </c>
      <c r="BA105" s="313" t="str">
        <f t="shared" si="301"/>
        <v/>
      </c>
      <c r="BB105" s="119" t="str">
        <f t="shared" si="259"/>
        <v/>
      </c>
      <c r="BC105" s="119">
        <f t="shared" si="302"/>
        <v>0</v>
      </c>
      <c r="BD105" s="101" t="str">
        <f>IF(D105="","",details!AF105)</f>
        <v/>
      </c>
      <c r="BE105" s="309" t="str">
        <f>IF(details!AG105="","",details!AG105)</f>
        <v/>
      </c>
      <c r="BF105" s="309" t="str">
        <f>IF(details!AH105="","",details!AH105)</f>
        <v/>
      </c>
      <c r="BG105" s="309" t="str">
        <f t="shared" si="303"/>
        <v/>
      </c>
      <c r="BH105" s="309" t="str">
        <f>IF(details!AI105="","",details!AI105)</f>
        <v/>
      </c>
      <c r="BI105" s="309" t="str">
        <f>IF(details!AJ105="","",details!AJ105)</f>
        <v/>
      </c>
      <c r="BJ105" s="309" t="str">
        <f t="shared" si="304"/>
        <v/>
      </c>
      <c r="BK105" s="309" t="str">
        <f>IF(details!AK105="","",details!AK105)</f>
        <v/>
      </c>
      <c r="BL105" s="309" t="str">
        <f>IF(details!AL105="","",details!AL105)</f>
        <v/>
      </c>
      <c r="BM105" s="309" t="str">
        <f t="shared" si="305"/>
        <v/>
      </c>
      <c r="BN105" s="116" t="str">
        <f t="shared" si="306"/>
        <v/>
      </c>
      <c r="BO105" s="309" t="str">
        <f>IF(details!AM105="","",details!AM105)</f>
        <v/>
      </c>
      <c r="BP105" s="309" t="str">
        <f>IF(details!AN105="","",details!AN105)</f>
        <v/>
      </c>
      <c r="BQ105" s="116" t="str">
        <f t="shared" si="307"/>
        <v/>
      </c>
      <c r="BR105" s="117" t="str">
        <f t="shared" si="270"/>
        <v/>
      </c>
      <c r="BS105" s="309" t="str">
        <f>IF(details!AO105="","",details!AO105)</f>
        <v/>
      </c>
      <c r="BT105" s="309" t="str">
        <f>IF(details!AP105="","",details!AP105)</f>
        <v/>
      </c>
      <c r="BU105" s="312" t="str">
        <f t="shared" si="308"/>
        <v/>
      </c>
      <c r="BV105" s="114" t="str">
        <f t="shared" si="309"/>
        <v/>
      </c>
      <c r="BW105" s="118" t="str">
        <f t="shared" si="310"/>
        <v/>
      </c>
      <c r="BX105" s="313" t="str">
        <f t="shared" si="311"/>
        <v/>
      </c>
      <c r="BY105" s="119" t="str">
        <f t="shared" si="260"/>
        <v/>
      </c>
      <c r="BZ105" s="119">
        <f t="shared" si="312"/>
        <v>0</v>
      </c>
      <c r="CA105" s="309" t="str">
        <f>IF(details!AQ105="","",details!AQ105)</f>
        <v/>
      </c>
      <c r="CB105" s="309" t="str">
        <f>IF(details!AR105="","",details!AR105)</f>
        <v/>
      </c>
      <c r="CC105" s="309" t="str">
        <f t="shared" si="313"/>
        <v/>
      </c>
      <c r="CD105" s="309" t="str">
        <f>IF(details!AS105="","",details!AS105)</f>
        <v/>
      </c>
      <c r="CE105" s="309" t="str">
        <f>IF(details!AT105="","",details!AT105)</f>
        <v/>
      </c>
      <c r="CF105" s="309" t="str">
        <f t="shared" si="314"/>
        <v/>
      </c>
      <c r="CG105" s="309" t="str">
        <f>IF(details!AU105="","",details!AU105)</f>
        <v/>
      </c>
      <c r="CH105" s="309" t="str">
        <f>IF(details!AV105="","",details!AV105)</f>
        <v/>
      </c>
      <c r="CI105" s="309" t="str">
        <f t="shared" si="315"/>
        <v/>
      </c>
      <c r="CJ105" s="116" t="str">
        <f t="shared" si="316"/>
        <v/>
      </c>
      <c r="CK105" s="309" t="str">
        <f>IF(details!AW105="","",details!AW105)</f>
        <v/>
      </c>
      <c r="CL105" s="309" t="str">
        <f>IF(details!AX105="","",details!AX105)</f>
        <v/>
      </c>
      <c r="CM105" s="116" t="str">
        <f t="shared" si="317"/>
        <v/>
      </c>
      <c r="CN105" s="117" t="str">
        <f t="shared" si="271"/>
        <v/>
      </c>
      <c r="CO105" s="309" t="str">
        <f>IF(details!AY105="","",details!AY105)</f>
        <v/>
      </c>
      <c r="CP105" s="309" t="str">
        <f>IF(details!AZ105="","",details!AZ105)</f>
        <v/>
      </c>
      <c r="CQ105" s="312" t="str">
        <f t="shared" si="318"/>
        <v/>
      </c>
      <c r="CR105" s="114" t="str">
        <f t="shared" si="319"/>
        <v/>
      </c>
      <c r="CS105" s="118" t="str">
        <f t="shared" si="320"/>
        <v/>
      </c>
      <c r="CT105" s="313" t="str">
        <f t="shared" si="321"/>
        <v/>
      </c>
      <c r="CU105" s="119" t="str">
        <f t="shared" si="261"/>
        <v/>
      </c>
      <c r="CV105" s="119">
        <f t="shared" si="322"/>
        <v>0</v>
      </c>
      <c r="CW105" s="309" t="str">
        <f>IF(details!BA105="","",details!BA105)</f>
        <v/>
      </c>
      <c r="CX105" s="309" t="str">
        <f>IF(details!BB105="","",details!BB105)</f>
        <v/>
      </c>
      <c r="CY105" s="309" t="str">
        <f t="shared" si="323"/>
        <v/>
      </c>
      <c r="CZ105" s="309" t="str">
        <f>IF(details!BC105="","",details!BC105)</f>
        <v/>
      </c>
      <c r="DA105" s="309" t="str">
        <f>IF(details!BD105="","",details!BD105)</f>
        <v/>
      </c>
      <c r="DB105" s="309" t="str">
        <f t="shared" si="324"/>
        <v/>
      </c>
      <c r="DC105" s="309" t="str">
        <f>IF(details!BE105="","",details!BE105)</f>
        <v/>
      </c>
      <c r="DD105" s="309" t="str">
        <f>IF(details!BF105="","",details!BF105)</f>
        <v/>
      </c>
      <c r="DE105" s="309" t="str">
        <f t="shared" si="325"/>
        <v/>
      </c>
      <c r="DF105" s="116" t="str">
        <f t="shared" si="326"/>
        <v/>
      </c>
      <c r="DG105" s="309" t="str">
        <f>IF(details!BG105="","",details!BG105)</f>
        <v/>
      </c>
      <c r="DH105" s="309" t="str">
        <f>IF(details!BH105="","",details!BH105)</f>
        <v/>
      </c>
      <c r="DI105" s="116" t="str">
        <f t="shared" si="327"/>
        <v/>
      </c>
      <c r="DJ105" s="117" t="str">
        <f t="shared" si="272"/>
        <v/>
      </c>
      <c r="DK105" s="309" t="str">
        <f>IF(details!BI105="","",details!BI105)</f>
        <v/>
      </c>
      <c r="DL105" s="309" t="str">
        <f>IF(details!BJ105="","",details!BJ105)</f>
        <v/>
      </c>
      <c r="DM105" s="312" t="str">
        <f t="shared" si="328"/>
        <v/>
      </c>
      <c r="DN105" s="114" t="str">
        <f t="shared" si="329"/>
        <v/>
      </c>
      <c r="DO105" s="118" t="str">
        <f t="shared" si="330"/>
        <v/>
      </c>
      <c r="DP105" s="313" t="str">
        <f t="shared" si="331"/>
        <v/>
      </c>
      <c r="DQ105" s="119" t="str">
        <f t="shared" si="262"/>
        <v/>
      </c>
      <c r="DR105" s="119">
        <f t="shared" si="332"/>
        <v>0</v>
      </c>
      <c r="DS105" s="309" t="str">
        <f>IF(details!BK105="","",details!BK105)</f>
        <v/>
      </c>
      <c r="DT105" s="309" t="str">
        <f>IF(details!BL105="","",details!BL105)</f>
        <v/>
      </c>
      <c r="DU105" s="309" t="str">
        <f t="shared" si="333"/>
        <v/>
      </c>
      <c r="DV105" s="309" t="str">
        <f>IF(details!BM105="","",details!BM105)</f>
        <v/>
      </c>
      <c r="DW105" s="309" t="str">
        <f>IF(details!BN105="","",details!BN105)</f>
        <v/>
      </c>
      <c r="DX105" s="309" t="str">
        <f t="shared" si="334"/>
        <v/>
      </c>
      <c r="DY105" s="309" t="str">
        <f>IF(details!BO105="","",details!BO105)</f>
        <v/>
      </c>
      <c r="DZ105" s="309" t="str">
        <f>IF(details!BP105="","",details!BP105)</f>
        <v/>
      </c>
      <c r="EA105" s="309" t="str">
        <f t="shared" si="335"/>
        <v/>
      </c>
      <c r="EB105" s="116" t="str">
        <f t="shared" si="336"/>
        <v/>
      </c>
      <c r="EC105" s="309" t="str">
        <f>IF(details!BQ105="","",details!BQ105)</f>
        <v/>
      </c>
      <c r="ED105" s="309" t="str">
        <f>IF(details!BR105="","",details!BR105)</f>
        <v/>
      </c>
      <c r="EE105" s="116" t="str">
        <f t="shared" si="337"/>
        <v/>
      </c>
      <c r="EF105" s="117" t="str">
        <f t="shared" si="273"/>
        <v/>
      </c>
      <c r="EG105" s="309" t="str">
        <f>IF(details!BS105="","",details!BS105)</f>
        <v/>
      </c>
      <c r="EH105" s="309" t="str">
        <f>IF(details!BT105="","",details!BT105)</f>
        <v/>
      </c>
      <c r="EI105" s="312" t="str">
        <f t="shared" si="338"/>
        <v/>
      </c>
      <c r="EJ105" s="114" t="str">
        <f t="shared" si="339"/>
        <v/>
      </c>
      <c r="EK105" s="118" t="str">
        <f t="shared" si="340"/>
        <v/>
      </c>
      <c r="EL105" s="313" t="str">
        <f t="shared" si="341"/>
        <v/>
      </c>
      <c r="EM105" s="119" t="str">
        <f t="shared" si="263"/>
        <v/>
      </c>
      <c r="EN105" s="119">
        <f t="shared" si="342"/>
        <v>0</v>
      </c>
      <c r="EO105" s="309" t="str">
        <f>IF(details!BU105="","",details!BU105)</f>
        <v/>
      </c>
      <c r="EP105" s="309" t="str">
        <f>IF(details!BV105="","",details!BV105)</f>
        <v/>
      </c>
      <c r="EQ105" s="309" t="str">
        <f>IF(details!BW105="","",details!BW105)</f>
        <v/>
      </c>
      <c r="ER105" s="309" t="str">
        <f>IF(details!BX105="","",details!BX105)</f>
        <v/>
      </c>
      <c r="ES105" s="309" t="str">
        <f>IF(details!BY105="","",details!BY105)</f>
        <v/>
      </c>
      <c r="ET105" s="313" t="str">
        <f t="shared" si="274"/>
        <v/>
      </c>
      <c r="EU105" s="313" t="str">
        <f t="shared" si="275"/>
        <v/>
      </c>
      <c r="EV105" s="313" t="str">
        <f t="shared" si="343"/>
        <v/>
      </c>
      <c r="EW105" s="119" t="str">
        <f t="shared" si="264"/>
        <v/>
      </c>
      <c r="EX105" s="119">
        <f t="shared" si="344"/>
        <v>0</v>
      </c>
      <c r="EY105" s="309" t="str">
        <f>IF(details!BZ105="","",details!BZ105)</f>
        <v/>
      </c>
      <c r="EZ105" s="309" t="str">
        <f>IF(details!CA105="","",details!CA105)</f>
        <v/>
      </c>
      <c r="FA105" s="309" t="str">
        <f>IF(details!CB105="","",details!CB105)</f>
        <v/>
      </c>
      <c r="FB105" s="309" t="str">
        <f>IF(details!CC105="","",details!CC105)</f>
        <v/>
      </c>
      <c r="FC105" s="309" t="str">
        <f>IF(details!CD105="","",details!CD105)</f>
        <v/>
      </c>
      <c r="FD105" s="313" t="str">
        <f t="shared" si="276"/>
        <v/>
      </c>
      <c r="FE105" s="313" t="str">
        <f t="shared" si="277"/>
        <v/>
      </c>
      <c r="FF105" s="313" t="str">
        <f t="shared" si="345"/>
        <v/>
      </c>
      <c r="FG105" s="119" t="str">
        <f t="shared" si="265"/>
        <v/>
      </c>
      <c r="FH105" s="119">
        <f t="shared" si="346"/>
        <v>0</v>
      </c>
      <c r="FI105" s="309" t="str">
        <f>IF(details!CE105="","",details!CE105)</f>
        <v/>
      </c>
      <c r="FJ105" s="309" t="str">
        <f>IF(details!CF105="","",details!CF105)</f>
        <v/>
      </c>
      <c r="FK105" s="309" t="str">
        <f>IF(details!CG105="","",details!CG105)</f>
        <v/>
      </c>
      <c r="FL105" s="309" t="str">
        <f>IF(details!CH105="","",details!CH105)</f>
        <v/>
      </c>
      <c r="FM105" s="309" t="str">
        <f>IF(details!CI105="","",details!CI105)</f>
        <v/>
      </c>
      <c r="FN105" s="313" t="str">
        <f t="shared" si="278"/>
        <v/>
      </c>
      <c r="FO105" s="313" t="str">
        <f t="shared" si="279"/>
        <v/>
      </c>
      <c r="FP105" s="313" t="str">
        <f t="shared" si="347"/>
        <v/>
      </c>
      <c r="FQ105" s="119" t="str">
        <f t="shared" si="266"/>
        <v/>
      </c>
      <c r="FR105" s="270">
        <f t="shared" si="348"/>
        <v>0</v>
      </c>
      <c r="FS105" s="277" t="str">
        <f t="shared" si="349"/>
        <v/>
      </c>
      <c r="FT105" s="306" t="str">
        <f t="shared" si="350"/>
        <v/>
      </c>
      <c r="FU105" s="306" t="str">
        <f t="shared" si="351"/>
        <v/>
      </c>
      <c r="FV105" s="306" t="str">
        <f t="shared" si="352"/>
        <v/>
      </c>
      <c r="FW105" s="306" t="str">
        <f t="shared" si="353"/>
        <v/>
      </c>
      <c r="FX105" s="306" t="str">
        <f t="shared" si="354"/>
        <v/>
      </c>
      <c r="FY105" s="306" t="str">
        <f t="shared" si="355"/>
        <v/>
      </c>
      <c r="FZ105" s="120" t="str">
        <f t="shared" si="356"/>
        <v/>
      </c>
      <c r="GA105" s="120" t="str">
        <f t="shared" si="357"/>
        <v/>
      </c>
      <c r="GB105" s="306" t="str">
        <f t="shared" si="280"/>
        <v/>
      </c>
      <c r="GC105" s="306" t="str">
        <f t="shared" si="358"/>
        <v/>
      </c>
      <c r="GD105" s="306" t="str">
        <f t="shared" si="359"/>
        <v/>
      </c>
      <c r="GE105" s="306" t="str">
        <f t="shared" si="360"/>
        <v/>
      </c>
      <c r="GF105" s="306" t="str">
        <f t="shared" si="361"/>
        <v/>
      </c>
      <c r="GG105" s="306" t="str">
        <f t="shared" si="362"/>
        <v/>
      </c>
      <c r="GH105" s="306" t="str">
        <f t="shared" si="363"/>
        <v/>
      </c>
      <c r="GI105" s="306" t="str">
        <f t="shared" si="364"/>
        <v/>
      </c>
      <c r="GJ105" s="306" t="str">
        <f t="shared" si="365"/>
        <v/>
      </c>
      <c r="GK105" s="306" t="str">
        <f t="shared" si="366"/>
        <v/>
      </c>
      <c r="GL105" s="306" t="str">
        <f t="shared" si="367"/>
        <v/>
      </c>
      <c r="GM105" s="306" t="str">
        <f t="shared" si="368"/>
        <v/>
      </c>
      <c r="GN105" s="306" t="str">
        <f t="shared" si="369"/>
        <v/>
      </c>
      <c r="GO105" s="306" t="str">
        <f t="shared" si="370"/>
        <v/>
      </c>
      <c r="GP105" s="306" t="str">
        <f t="shared" si="371"/>
        <v/>
      </c>
      <c r="GQ105" s="306" t="str">
        <f t="shared" si="372"/>
        <v/>
      </c>
      <c r="GR105" s="306" t="str">
        <f t="shared" si="373"/>
        <v/>
      </c>
      <c r="GS105" s="121" t="str">
        <f t="shared" si="374"/>
        <v/>
      </c>
      <c r="GT105" s="121" t="str">
        <f t="shared" si="375"/>
        <v/>
      </c>
      <c r="GU105" s="121" t="str">
        <f t="shared" si="376"/>
        <v/>
      </c>
      <c r="GV105" s="121" t="str">
        <f t="shared" si="377"/>
        <v/>
      </c>
      <c r="GW105" s="121" t="str">
        <f t="shared" si="378"/>
        <v/>
      </c>
      <c r="GX105" s="121" t="str">
        <f t="shared" si="379"/>
        <v/>
      </c>
      <c r="GY105" s="269">
        <f t="shared" si="380"/>
        <v>0</v>
      </c>
      <c r="GZ105" s="269">
        <f t="shared" si="381"/>
        <v>0</v>
      </c>
      <c r="HA105" s="269">
        <f t="shared" si="382"/>
        <v>32</v>
      </c>
      <c r="HB105" s="269">
        <f t="shared" si="383"/>
        <v>0</v>
      </c>
      <c r="HC105" s="310" t="str">
        <f t="shared" si="389"/>
        <v/>
      </c>
      <c r="HD105" s="278" t="str">
        <f t="shared" si="384"/>
        <v/>
      </c>
      <c r="HE105" s="278" t="str">
        <f t="shared" si="385"/>
        <v/>
      </c>
      <c r="HF105" s="279" t="str">
        <f t="shared" si="386"/>
        <v/>
      </c>
      <c r="HG105" s="297" t="str">
        <f t="shared" si="387"/>
        <v/>
      </c>
      <c r="HH105" s="298" t="str">
        <f t="shared" si="281"/>
        <v/>
      </c>
      <c r="HI105" s="114" t="str">
        <f t="shared" si="282"/>
        <v/>
      </c>
      <c r="HJ105" s="274" t="str">
        <f>details!EH105</f>
        <v/>
      </c>
      <c r="HK105" s="195" t="str">
        <f>details!EI105</f>
        <v/>
      </c>
      <c r="HL105" s="304" t="str">
        <f t="shared" si="388"/>
        <v/>
      </c>
      <c r="HM105" s="201" t="str">
        <f>IF(details!CJ105="","",details!CJ105)</f>
        <v/>
      </c>
    </row>
    <row r="106" spans="1:232" s="20" customFormat="1" ht="14.1" customHeight="1" thickBot="1">
      <c r="A106" s="314">
        <f>IF(details!A106="","",details!A106)</f>
        <v>100</v>
      </c>
      <c r="B106" s="315" t="str">
        <f>IF(details!B106="","",details!B106)</f>
        <v/>
      </c>
      <c r="C106" s="315" t="str">
        <f>IF(details!C106="","",details!C106)</f>
        <v/>
      </c>
      <c r="D106" s="316" t="str">
        <f>IF(details!D106="","",details!D106)</f>
        <v/>
      </c>
      <c r="E106" s="316" t="str">
        <f>IF(details!E106="","",details!E106)</f>
        <v/>
      </c>
      <c r="F106" s="315" t="str">
        <f>IF(details!F106="","",details!F106)</f>
        <v/>
      </c>
      <c r="G106" s="510" t="str">
        <f>IF(details!G106="","",details!G106)</f>
        <v/>
      </c>
      <c r="H106" s="317" t="str">
        <f>IF(details!CK106="","",details!CK106)</f>
        <v/>
      </c>
      <c r="I106" s="318" t="str">
        <f>IF(details!I106="","",details!I106)</f>
        <v/>
      </c>
      <c r="J106" s="318" t="str">
        <f>IF(details!J106="","",details!J106)</f>
        <v/>
      </c>
      <c r="K106" s="318" t="str">
        <f>IF(details!K106="","",details!K106)</f>
        <v/>
      </c>
      <c r="L106" s="315" t="str">
        <f>IF(details!L106="","",details!L106)</f>
        <v/>
      </c>
      <c r="M106" s="315" t="str">
        <f>IF(details!M106="","",details!M106)</f>
        <v/>
      </c>
      <c r="N106" s="315" t="str">
        <f t="shared" si="283"/>
        <v/>
      </c>
      <c r="O106" s="315" t="str">
        <f>IF(details!N106="","",details!N106)</f>
        <v/>
      </c>
      <c r="P106" s="315" t="str">
        <f>IF(details!O106="","",details!O106)</f>
        <v/>
      </c>
      <c r="Q106" s="315" t="str">
        <f t="shared" si="284"/>
        <v/>
      </c>
      <c r="R106" s="315" t="str">
        <f>IF(details!P106="","",details!P106)</f>
        <v/>
      </c>
      <c r="S106" s="315" t="str">
        <f>IF(details!Q106="","",details!Q106)</f>
        <v/>
      </c>
      <c r="T106" s="315" t="str">
        <f t="shared" si="285"/>
        <v/>
      </c>
      <c r="U106" s="319" t="str">
        <f t="shared" si="286"/>
        <v/>
      </c>
      <c r="V106" s="315" t="str">
        <f>IF(details!R106="","",details!R106)</f>
        <v/>
      </c>
      <c r="W106" s="315" t="str">
        <f>IF(details!S106="","",details!S106)</f>
        <v/>
      </c>
      <c r="X106" s="319" t="str">
        <f t="shared" si="287"/>
        <v/>
      </c>
      <c r="Y106" s="320" t="str">
        <f t="shared" si="268"/>
        <v/>
      </c>
      <c r="Z106" s="315" t="str">
        <f>IF(details!T106="","",details!T106)</f>
        <v/>
      </c>
      <c r="AA106" s="315" t="str">
        <f>IF(details!U106="","",details!U106)</f>
        <v/>
      </c>
      <c r="AB106" s="321" t="str">
        <f t="shared" si="288"/>
        <v/>
      </c>
      <c r="AC106" s="316" t="str">
        <f t="shared" si="289"/>
        <v/>
      </c>
      <c r="AD106" s="322" t="str">
        <f t="shared" si="290"/>
        <v/>
      </c>
      <c r="AE106" s="323" t="str">
        <f t="shared" si="291"/>
        <v/>
      </c>
      <c r="AF106" s="324" t="str">
        <f t="shared" si="258"/>
        <v/>
      </c>
      <c r="AG106" s="324">
        <f t="shared" si="292"/>
        <v>0</v>
      </c>
      <c r="AH106" s="315" t="str">
        <f>IF(details!V106="","",details!V106)</f>
        <v/>
      </c>
      <c r="AI106" s="315" t="str">
        <f>IF(details!W106="","",details!W106)</f>
        <v/>
      </c>
      <c r="AJ106" s="315" t="str">
        <f t="shared" si="293"/>
        <v/>
      </c>
      <c r="AK106" s="315" t="str">
        <f>IF(details!X106="","",details!X106)</f>
        <v/>
      </c>
      <c r="AL106" s="315" t="str">
        <f>IF(details!Y106="","",details!Y106)</f>
        <v/>
      </c>
      <c r="AM106" s="315" t="str">
        <f t="shared" si="294"/>
        <v/>
      </c>
      <c r="AN106" s="315" t="str">
        <f>IF(details!Z106="","",details!Z106)</f>
        <v/>
      </c>
      <c r="AO106" s="315" t="str">
        <f>IF(details!AA106="","",details!AA106)</f>
        <v/>
      </c>
      <c r="AP106" s="315" t="str">
        <f t="shared" si="295"/>
        <v/>
      </c>
      <c r="AQ106" s="319" t="str">
        <f t="shared" si="296"/>
        <v/>
      </c>
      <c r="AR106" s="315" t="str">
        <f>IF(details!AB106="","",details!AB106)</f>
        <v/>
      </c>
      <c r="AS106" s="315" t="str">
        <f>IF(details!AC106="","",details!AC106)</f>
        <v/>
      </c>
      <c r="AT106" s="319" t="str">
        <f t="shared" si="297"/>
        <v/>
      </c>
      <c r="AU106" s="320" t="str">
        <f t="shared" si="269"/>
        <v/>
      </c>
      <c r="AV106" s="315" t="str">
        <f>IF(details!AD106="","",details!AD106)</f>
        <v/>
      </c>
      <c r="AW106" s="315" t="str">
        <f>IF(details!AE106="","",details!AE106)</f>
        <v/>
      </c>
      <c r="AX106" s="321" t="str">
        <f t="shared" si="298"/>
        <v/>
      </c>
      <c r="AY106" s="316" t="str">
        <f t="shared" si="299"/>
        <v/>
      </c>
      <c r="AZ106" s="322" t="str">
        <f t="shared" si="300"/>
        <v/>
      </c>
      <c r="BA106" s="323" t="str">
        <f t="shared" si="301"/>
        <v/>
      </c>
      <c r="BB106" s="324" t="str">
        <f t="shared" si="259"/>
        <v/>
      </c>
      <c r="BC106" s="324">
        <f t="shared" si="302"/>
        <v>0</v>
      </c>
      <c r="BD106" s="325" t="str">
        <f>IF(D106="","",details!AF106)</f>
        <v/>
      </c>
      <c r="BE106" s="315" t="str">
        <f>IF(details!AG106="","",details!AG106)</f>
        <v/>
      </c>
      <c r="BF106" s="315" t="str">
        <f>IF(details!AH106="","",details!AH106)</f>
        <v/>
      </c>
      <c r="BG106" s="315" t="str">
        <f t="shared" si="303"/>
        <v/>
      </c>
      <c r="BH106" s="315" t="str">
        <f>IF(details!AI106="","",details!AI106)</f>
        <v/>
      </c>
      <c r="BI106" s="315" t="str">
        <f>IF(details!AJ106="","",details!AJ106)</f>
        <v/>
      </c>
      <c r="BJ106" s="315" t="str">
        <f t="shared" si="304"/>
        <v/>
      </c>
      <c r="BK106" s="315" t="str">
        <f>IF(details!AK106="","",details!AK106)</f>
        <v/>
      </c>
      <c r="BL106" s="315" t="str">
        <f>IF(details!AL106="","",details!AL106)</f>
        <v/>
      </c>
      <c r="BM106" s="315" t="str">
        <f t="shared" si="305"/>
        <v/>
      </c>
      <c r="BN106" s="319" t="str">
        <f t="shared" si="306"/>
        <v/>
      </c>
      <c r="BO106" s="315" t="str">
        <f>IF(details!AM106="","",details!AM106)</f>
        <v/>
      </c>
      <c r="BP106" s="315" t="str">
        <f>IF(details!AN106="","",details!AN106)</f>
        <v/>
      </c>
      <c r="BQ106" s="319" t="str">
        <f t="shared" si="307"/>
        <v/>
      </c>
      <c r="BR106" s="320" t="str">
        <f t="shared" si="270"/>
        <v/>
      </c>
      <c r="BS106" s="315" t="str">
        <f>IF(details!AO106="","",details!AO106)</f>
        <v/>
      </c>
      <c r="BT106" s="315" t="str">
        <f>IF(details!AP106="","",details!AP106)</f>
        <v/>
      </c>
      <c r="BU106" s="321" t="str">
        <f t="shared" si="308"/>
        <v/>
      </c>
      <c r="BV106" s="316" t="str">
        <f t="shared" si="309"/>
        <v/>
      </c>
      <c r="BW106" s="322" t="str">
        <f t="shared" si="310"/>
        <v/>
      </c>
      <c r="BX106" s="323" t="str">
        <f t="shared" si="311"/>
        <v/>
      </c>
      <c r="BY106" s="324" t="str">
        <f t="shared" si="260"/>
        <v/>
      </c>
      <c r="BZ106" s="324">
        <f t="shared" si="312"/>
        <v>0</v>
      </c>
      <c r="CA106" s="315" t="str">
        <f>IF(details!AQ106="","",details!AQ106)</f>
        <v/>
      </c>
      <c r="CB106" s="315" t="str">
        <f>IF(details!AR106="","",details!AR106)</f>
        <v/>
      </c>
      <c r="CC106" s="315" t="str">
        <f t="shared" si="313"/>
        <v/>
      </c>
      <c r="CD106" s="315" t="str">
        <f>IF(details!AS106="","",details!AS106)</f>
        <v/>
      </c>
      <c r="CE106" s="315" t="str">
        <f>IF(details!AT106="","",details!AT106)</f>
        <v/>
      </c>
      <c r="CF106" s="315" t="str">
        <f t="shared" si="314"/>
        <v/>
      </c>
      <c r="CG106" s="315" t="str">
        <f>IF(details!AU106="","",details!AU106)</f>
        <v/>
      </c>
      <c r="CH106" s="315" t="str">
        <f>IF(details!AV106="","",details!AV106)</f>
        <v/>
      </c>
      <c r="CI106" s="315" t="str">
        <f t="shared" si="315"/>
        <v/>
      </c>
      <c r="CJ106" s="319" t="str">
        <f t="shared" si="316"/>
        <v/>
      </c>
      <c r="CK106" s="315" t="str">
        <f>IF(details!AW106="","",details!AW106)</f>
        <v/>
      </c>
      <c r="CL106" s="315" t="str">
        <f>IF(details!AX106="","",details!AX106)</f>
        <v/>
      </c>
      <c r="CM106" s="319" t="str">
        <f t="shared" si="317"/>
        <v/>
      </c>
      <c r="CN106" s="320" t="str">
        <f t="shared" si="271"/>
        <v/>
      </c>
      <c r="CO106" s="315" t="str">
        <f>IF(details!AY106="","",details!AY106)</f>
        <v/>
      </c>
      <c r="CP106" s="315" t="str">
        <f>IF(details!AZ106="","",details!AZ106)</f>
        <v/>
      </c>
      <c r="CQ106" s="321" t="str">
        <f t="shared" si="318"/>
        <v/>
      </c>
      <c r="CR106" s="316" t="str">
        <f t="shared" si="319"/>
        <v/>
      </c>
      <c r="CS106" s="322" t="str">
        <f t="shared" si="320"/>
        <v/>
      </c>
      <c r="CT106" s="323" t="str">
        <f t="shared" si="321"/>
        <v/>
      </c>
      <c r="CU106" s="324" t="str">
        <f t="shared" si="261"/>
        <v/>
      </c>
      <c r="CV106" s="324">
        <f t="shared" si="322"/>
        <v>0</v>
      </c>
      <c r="CW106" s="315" t="str">
        <f>IF(details!BA106="","",details!BA106)</f>
        <v/>
      </c>
      <c r="CX106" s="315" t="str">
        <f>IF(details!BB106="","",details!BB106)</f>
        <v/>
      </c>
      <c r="CY106" s="315" t="str">
        <f t="shared" si="323"/>
        <v/>
      </c>
      <c r="CZ106" s="315" t="str">
        <f>IF(details!BC106="","",details!BC106)</f>
        <v/>
      </c>
      <c r="DA106" s="315" t="str">
        <f>IF(details!BD106="","",details!BD106)</f>
        <v/>
      </c>
      <c r="DB106" s="315" t="str">
        <f t="shared" si="324"/>
        <v/>
      </c>
      <c r="DC106" s="315" t="str">
        <f>IF(details!BE106="","",details!BE106)</f>
        <v/>
      </c>
      <c r="DD106" s="315" t="str">
        <f>IF(details!BF106="","",details!BF106)</f>
        <v/>
      </c>
      <c r="DE106" s="315" t="str">
        <f t="shared" si="325"/>
        <v/>
      </c>
      <c r="DF106" s="319" t="str">
        <f t="shared" si="326"/>
        <v/>
      </c>
      <c r="DG106" s="315" t="str">
        <f>IF(details!BG106="","",details!BG106)</f>
        <v/>
      </c>
      <c r="DH106" s="315" t="str">
        <f>IF(details!BH106="","",details!BH106)</f>
        <v/>
      </c>
      <c r="DI106" s="319" t="str">
        <f t="shared" si="327"/>
        <v/>
      </c>
      <c r="DJ106" s="320" t="str">
        <f t="shared" si="272"/>
        <v/>
      </c>
      <c r="DK106" s="315" t="str">
        <f>IF(details!BI106="","",details!BI106)</f>
        <v/>
      </c>
      <c r="DL106" s="315" t="str">
        <f>IF(details!BJ106="","",details!BJ106)</f>
        <v/>
      </c>
      <c r="DM106" s="321" t="str">
        <f t="shared" si="328"/>
        <v/>
      </c>
      <c r="DN106" s="316" t="str">
        <f t="shared" si="329"/>
        <v/>
      </c>
      <c r="DO106" s="322" t="str">
        <f t="shared" si="330"/>
        <v/>
      </c>
      <c r="DP106" s="323" t="str">
        <f t="shared" si="331"/>
        <v/>
      </c>
      <c r="DQ106" s="324" t="str">
        <f t="shared" si="262"/>
        <v/>
      </c>
      <c r="DR106" s="324">
        <f t="shared" si="332"/>
        <v>0</v>
      </c>
      <c r="DS106" s="315" t="str">
        <f>IF(details!BK106="","",details!BK106)</f>
        <v/>
      </c>
      <c r="DT106" s="315" t="str">
        <f>IF(details!BL106="","",details!BL106)</f>
        <v/>
      </c>
      <c r="DU106" s="315" t="str">
        <f t="shared" si="333"/>
        <v/>
      </c>
      <c r="DV106" s="315" t="str">
        <f>IF(details!BM106="","",details!BM106)</f>
        <v/>
      </c>
      <c r="DW106" s="315" t="str">
        <f>IF(details!BN106="","",details!BN106)</f>
        <v/>
      </c>
      <c r="DX106" s="315" t="str">
        <f t="shared" si="334"/>
        <v/>
      </c>
      <c r="DY106" s="315" t="str">
        <f>IF(details!BO106="","",details!BO106)</f>
        <v/>
      </c>
      <c r="DZ106" s="315" t="str">
        <f>IF(details!BP106="","",details!BP106)</f>
        <v/>
      </c>
      <c r="EA106" s="315" t="str">
        <f t="shared" si="335"/>
        <v/>
      </c>
      <c r="EB106" s="319" t="str">
        <f t="shared" si="336"/>
        <v/>
      </c>
      <c r="EC106" s="315" t="str">
        <f>IF(details!BQ106="","",details!BQ106)</f>
        <v/>
      </c>
      <c r="ED106" s="315" t="str">
        <f>IF(details!BR106="","",details!BR106)</f>
        <v/>
      </c>
      <c r="EE106" s="319" t="str">
        <f t="shared" si="337"/>
        <v/>
      </c>
      <c r="EF106" s="320" t="str">
        <f t="shared" si="273"/>
        <v/>
      </c>
      <c r="EG106" s="315" t="str">
        <f>IF(details!BS106="","",details!BS106)</f>
        <v/>
      </c>
      <c r="EH106" s="315" t="str">
        <f>IF(details!BT106="","",details!BT106)</f>
        <v/>
      </c>
      <c r="EI106" s="321" t="str">
        <f t="shared" si="338"/>
        <v/>
      </c>
      <c r="EJ106" s="316" t="str">
        <f t="shared" si="339"/>
        <v/>
      </c>
      <c r="EK106" s="322" t="str">
        <f t="shared" si="340"/>
        <v/>
      </c>
      <c r="EL106" s="323" t="str">
        <f t="shared" si="341"/>
        <v/>
      </c>
      <c r="EM106" s="324" t="str">
        <f t="shared" si="263"/>
        <v/>
      </c>
      <c r="EN106" s="324">
        <f t="shared" si="342"/>
        <v>0</v>
      </c>
      <c r="EO106" s="315" t="str">
        <f>IF(details!BU106="","",details!BU106)</f>
        <v/>
      </c>
      <c r="EP106" s="315" t="str">
        <f>IF(details!BV106="","",details!BV106)</f>
        <v/>
      </c>
      <c r="EQ106" s="315" t="str">
        <f>IF(details!BW106="","",details!BW106)</f>
        <v/>
      </c>
      <c r="ER106" s="315" t="str">
        <f>IF(details!BX106="","",details!BX106)</f>
        <v/>
      </c>
      <c r="ES106" s="315" t="str">
        <f>IF(details!BY106="","",details!BY106)</f>
        <v/>
      </c>
      <c r="ET106" s="313" t="str">
        <f t="shared" si="274"/>
        <v/>
      </c>
      <c r="EU106" s="313" t="str">
        <f t="shared" si="275"/>
        <v/>
      </c>
      <c r="EV106" s="323" t="str">
        <f t="shared" si="343"/>
        <v/>
      </c>
      <c r="EW106" s="324" t="str">
        <f t="shared" si="264"/>
        <v/>
      </c>
      <c r="EX106" s="324">
        <f t="shared" si="344"/>
        <v>0</v>
      </c>
      <c r="EY106" s="315" t="str">
        <f>IF(details!BZ106="","",details!BZ106)</f>
        <v/>
      </c>
      <c r="EZ106" s="315" t="str">
        <f>IF(details!CA106="","",details!CA106)</f>
        <v/>
      </c>
      <c r="FA106" s="315" t="str">
        <f>IF(details!CB106="","",details!CB106)</f>
        <v/>
      </c>
      <c r="FB106" s="315" t="str">
        <f>IF(details!CC106="","",details!CC106)</f>
        <v/>
      </c>
      <c r="FC106" s="315" t="str">
        <f>IF(details!CD106="","",details!CD106)</f>
        <v/>
      </c>
      <c r="FD106" s="313" t="str">
        <f t="shared" si="276"/>
        <v/>
      </c>
      <c r="FE106" s="313" t="str">
        <f t="shared" si="277"/>
        <v/>
      </c>
      <c r="FF106" s="323" t="str">
        <f t="shared" si="345"/>
        <v/>
      </c>
      <c r="FG106" s="324" t="str">
        <f t="shared" si="265"/>
        <v/>
      </c>
      <c r="FH106" s="324">
        <f t="shared" si="346"/>
        <v>0</v>
      </c>
      <c r="FI106" s="315" t="str">
        <f>IF(details!CE106="","",details!CE106)</f>
        <v/>
      </c>
      <c r="FJ106" s="315" t="str">
        <f>IF(details!CF106="","",details!CF106)</f>
        <v/>
      </c>
      <c r="FK106" s="315" t="str">
        <f>IF(details!CG106="","",details!CG106)</f>
        <v/>
      </c>
      <c r="FL106" s="315" t="str">
        <f>IF(details!CH106="","",details!CH106)</f>
        <v/>
      </c>
      <c r="FM106" s="315" t="str">
        <f>IF(details!CI106="","",details!CI106)</f>
        <v/>
      </c>
      <c r="FN106" s="313" t="str">
        <f t="shared" si="278"/>
        <v/>
      </c>
      <c r="FO106" s="313" t="str">
        <f t="shared" si="279"/>
        <v/>
      </c>
      <c r="FP106" s="323" t="str">
        <f t="shared" si="347"/>
        <v/>
      </c>
      <c r="FQ106" s="324" t="str">
        <f t="shared" si="266"/>
        <v/>
      </c>
      <c r="FR106" s="326">
        <f t="shared" si="348"/>
        <v>0</v>
      </c>
      <c r="FS106" s="327" t="str">
        <f t="shared" si="349"/>
        <v/>
      </c>
      <c r="FT106" s="328" t="str">
        <f t="shared" si="350"/>
        <v/>
      </c>
      <c r="FU106" s="328" t="str">
        <f t="shared" si="351"/>
        <v/>
      </c>
      <c r="FV106" s="328" t="str">
        <f t="shared" si="352"/>
        <v/>
      </c>
      <c r="FW106" s="328" t="str">
        <f t="shared" si="353"/>
        <v/>
      </c>
      <c r="FX106" s="328" t="str">
        <f t="shared" si="354"/>
        <v/>
      </c>
      <c r="FY106" s="328" t="str">
        <f t="shared" si="355"/>
        <v/>
      </c>
      <c r="FZ106" s="329" t="str">
        <f t="shared" si="356"/>
        <v/>
      </c>
      <c r="GA106" s="329" t="str">
        <f t="shared" si="357"/>
        <v/>
      </c>
      <c r="GB106" s="328" t="str">
        <f t="shared" si="280"/>
        <v/>
      </c>
      <c r="GC106" s="328" t="str">
        <f t="shared" si="358"/>
        <v/>
      </c>
      <c r="GD106" s="328" t="str">
        <f t="shared" si="359"/>
        <v/>
      </c>
      <c r="GE106" s="328" t="str">
        <f t="shared" si="360"/>
        <v/>
      </c>
      <c r="GF106" s="328" t="str">
        <f t="shared" si="361"/>
        <v/>
      </c>
      <c r="GG106" s="328" t="str">
        <f t="shared" si="362"/>
        <v/>
      </c>
      <c r="GH106" s="328" t="str">
        <f t="shared" si="363"/>
        <v/>
      </c>
      <c r="GI106" s="328" t="str">
        <f t="shared" si="364"/>
        <v/>
      </c>
      <c r="GJ106" s="328" t="str">
        <f t="shared" si="365"/>
        <v/>
      </c>
      <c r="GK106" s="328" t="str">
        <f t="shared" si="366"/>
        <v/>
      </c>
      <c r="GL106" s="328" t="str">
        <f t="shared" si="367"/>
        <v/>
      </c>
      <c r="GM106" s="328" t="str">
        <f t="shared" si="368"/>
        <v/>
      </c>
      <c r="GN106" s="328" t="str">
        <f t="shared" si="369"/>
        <v/>
      </c>
      <c r="GO106" s="328" t="str">
        <f t="shared" si="370"/>
        <v/>
      </c>
      <c r="GP106" s="328" t="str">
        <f t="shared" si="371"/>
        <v/>
      </c>
      <c r="GQ106" s="328" t="str">
        <f t="shared" si="372"/>
        <v/>
      </c>
      <c r="GR106" s="328" t="str">
        <f t="shared" si="373"/>
        <v/>
      </c>
      <c r="GS106" s="330" t="str">
        <f t="shared" si="374"/>
        <v/>
      </c>
      <c r="GT106" s="330" t="str">
        <f t="shared" si="375"/>
        <v/>
      </c>
      <c r="GU106" s="330" t="str">
        <f t="shared" si="376"/>
        <v/>
      </c>
      <c r="GV106" s="330" t="str">
        <f t="shared" si="377"/>
        <v/>
      </c>
      <c r="GW106" s="330" t="str">
        <f t="shared" si="378"/>
        <v/>
      </c>
      <c r="GX106" s="330" t="str">
        <f t="shared" si="379"/>
        <v/>
      </c>
      <c r="GY106" s="331">
        <f t="shared" si="380"/>
        <v>0</v>
      </c>
      <c r="GZ106" s="331">
        <f t="shared" si="381"/>
        <v>0</v>
      </c>
      <c r="HA106" s="331">
        <f t="shared" si="382"/>
        <v>32</v>
      </c>
      <c r="HB106" s="331">
        <f t="shared" si="383"/>
        <v>0</v>
      </c>
      <c r="HC106" s="310" t="str">
        <f t="shared" si="389"/>
        <v/>
      </c>
      <c r="HD106" s="332" t="str">
        <f t="shared" si="384"/>
        <v/>
      </c>
      <c r="HE106" s="332" t="str">
        <f t="shared" si="385"/>
        <v/>
      </c>
      <c r="HF106" s="333" t="str">
        <f t="shared" si="386"/>
        <v/>
      </c>
      <c r="HG106" s="334" t="str">
        <f t="shared" si="387"/>
        <v/>
      </c>
      <c r="HH106" s="335" t="str">
        <f t="shared" si="281"/>
        <v/>
      </c>
      <c r="HI106" s="450" t="str">
        <f t="shared" si="282"/>
        <v/>
      </c>
      <c r="HJ106" s="336" t="str">
        <f>details!EH106</f>
        <v/>
      </c>
      <c r="HK106" s="337" t="str">
        <f>details!EI106</f>
        <v/>
      </c>
      <c r="HL106" s="338" t="str">
        <f t="shared" si="388"/>
        <v/>
      </c>
      <c r="HM106" s="339" t="str">
        <f>IF(details!CJ106="","",details!CJ106)</f>
        <v/>
      </c>
    </row>
    <row r="107" spans="1:232" s="33" customFormat="1" ht="14.1" customHeight="1">
      <c r="A107" s="843" t="s">
        <v>123</v>
      </c>
      <c r="B107" s="844"/>
      <c r="C107" s="844"/>
      <c r="D107" s="844"/>
      <c r="E107" s="844"/>
      <c r="F107" s="844"/>
      <c r="G107" s="844"/>
      <c r="H107" s="844"/>
      <c r="I107" s="844"/>
      <c r="J107" s="844"/>
      <c r="K107" s="937" t="s">
        <v>45</v>
      </c>
      <c r="L107" s="938"/>
      <c r="M107" s="806" t="str">
        <f>L3</f>
        <v>fgUnh</v>
      </c>
      <c r="N107" s="806"/>
      <c r="O107" s="806"/>
      <c r="P107" s="806"/>
      <c r="Q107" s="806"/>
      <c r="R107" s="806"/>
      <c r="S107" s="806"/>
      <c r="T107" s="806"/>
      <c r="U107" s="806"/>
      <c r="V107" s="806"/>
      <c r="W107" s="806"/>
      <c r="X107" s="806"/>
      <c r="Y107" s="806"/>
      <c r="Z107" s="806"/>
      <c r="AA107" s="806"/>
      <c r="AB107" s="806"/>
      <c r="AC107" s="806"/>
      <c r="AD107" s="806"/>
      <c r="AE107" s="806"/>
      <c r="AF107" s="806"/>
      <c r="AG107" s="806"/>
      <c r="AH107" s="806" t="str">
        <f>AH3</f>
        <v>vaxszth</v>
      </c>
      <c r="AI107" s="806"/>
      <c r="AJ107" s="806"/>
      <c r="AK107" s="806"/>
      <c r="AL107" s="806"/>
      <c r="AM107" s="806"/>
      <c r="AN107" s="806"/>
      <c r="AO107" s="806"/>
      <c r="AP107" s="806"/>
      <c r="AQ107" s="806"/>
      <c r="AR107" s="806"/>
      <c r="AS107" s="806"/>
      <c r="AT107" s="806"/>
      <c r="AU107" s="806"/>
      <c r="AV107" s="806"/>
      <c r="AW107" s="806"/>
      <c r="AX107" s="806"/>
      <c r="AY107" s="806"/>
      <c r="AZ107" s="806"/>
      <c r="BA107" s="806"/>
      <c r="BB107" s="806"/>
      <c r="BC107" s="806"/>
      <c r="BD107" s="821" t="s">
        <v>77</v>
      </c>
      <c r="BE107" s="821"/>
      <c r="BF107" s="821" t="s">
        <v>63</v>
      </c>
      <c r="BG107" s="821"/>
      <c r="BH107" s="821" t="s">
        <v>180</v>
      </c>
      <c r="BI107" s="821"/>
      <c r="BJ107" s="821"/>
      <c r="BK107" s="821"/>
      <c r="BL107" s="821"/>
      <c r="BM107" s="897" t="s">
        <v>69</v>
      </c>
      <c r="BN107" s="897"/>
      <c r="BO107" s="897" t="s">
        <v>62</v>
      </c>
      <c r="BP107" s="897"/>
      <c r="BQ107" s="897" t="s">
        <v>74</v>
      </c>
      <c r="BR107" s="897"/>
      <c r="BS107" s="897" t="s">
        <v>39</v>
      </c>
      <c r="BT107" s="897"/>
      <c r="BU107" s="897" t="s">
        <v>103</v>
      </c>
      <c r="BV107" s="897"/>
      <c r="BW107" s="806" t="s">
        <v>23</v>
      </c>
      <c r="BX107" s="806"/>
      <c r="BY107" s="806" t="s">
        <v>5</v>
      </c>
      <c r="BZ107" s="806"/>
      <c r="CA107" s="806" t="str">
        <f>CA3</f>
        <v>xf.kr</v>
      </c>
      <c r="CB107" s="806"/>
      <c r="CC107" s="806"/>
      <c r="CD107" s="806"/>
      <c r="CE107" s="806"/>
      <c r="CF107" s="806"/>
      <c r="CG107" s="806"/>
      <c r="CH107" s="806"/>
      <c r="CI107" s="806"/>
      <c r="CJ107" s="806"/>
      <c r="CK107" s="806"/>
      <c r="CL107" s="806"/>
      <c r="CM107" s="806"/>
      <c r="CN107" s="806"/>
      <c r="CO107" s="806"/>
      <c r="CP107" s="806"/>
      <c r="CQ107" s="806"/>
      <c r="CR107" s="806"/>
      <c r="CS107" s="806"/>
      <c r="CT107" s="806"/>
      <c r="CU107" s="806"/>
      <c r="CV107" s="806"/>
      <c r="CW107" s="806" t="str">
        <f>CW3</f>
        <v>foKku</v>
      </c>
      <c r="CX107" s="806"/>
      <c r="CY107" s="806"/>
      <c r="CZ107" s="806"/>
      <c r="DA107" s="806"/>
      <c r="DB107" s="806"/>
      <c r="DC107" s="806"/>
      <c r="DD107" s="806"/>
      <c r="DE107" s="806"/>
      <c r="DF107" s="806"/>
      <c r="DG107" s="806"/>
      <c r="DH107" s="806"/>
      <c r="DI107" s="806"/>
      <c r="DJ107" s="806"/>
      <c r="DK107" s="806"/>
      <c r="DL107" s="806"/>
      <c r="DM107" s="806"/>
      <c r="DN107" s="806"/>
      <c r="DO107" s="806"/>
      <c r="DP107" s="806"/>
      <c r="DQ107" s="806"/>
      <c r="DR107" s="806"/>
      <c r="DS107" s="806" t="str">
        <f>DS3</f>
        <v>lkekftd foKku</v>
      </c>
      <c r="DT107" s="806"/>
      <c r="DU107" s="806"/>
      <c r="DV107" s="806"/>
      <c r="DW107" s="806"/>
      <c r="DX107" s="806"/>
      <c r="DY107" s="806"/>
      <c r="DZ107" s="806"/>
      <c r="EA107" s="806"/>
      <c r="EB107" s="806"/>
      <c r="EC107" s="806"/>
      <c r="ED107" s="806"/>
      <c r="EE107" s="806"/>
      <c r="EF107" s="806"/>
      <c r="EG107" s="806"/>
      <c r="EH107" s="806"/>
      <c r="EI107" s="806"/>
      <c r="EJ107" s="806"/>
      <c r="EK107" s="806"/>
      <c r="EL107" s="806"/>
      <c r="EM107" s="806"/>
      <c r="EN107" s="806"/>
      <c r="EO107" s="806" t="str">
        <f>EO3</f>
        <v>dk;kZuqHko</v>
      </c>
      <c r="EP107" s="806"/>
      <c r="EQ107" s="806"/>
      <c r="ER107" s="806"/>
      <c r="ES107" s="806"/>
      <c r="ET107" s="806"/>
      <c r="EU107" s="806"/>
      <c r="EV107" s="806"/>
      <c r="EW107" s="806"/>
      <c r="EX107" s="806"/>
      <c r="EY107" s="806" t="str">
        <f>EY3</f>
        <v>dyk f'k{kk</v>
      </c>
      <c r="EZ107" s="806"/>
      <c r="FA107" s="806"/>
      <c r="FB107" s="806"/>
      <c r="FC107" s="806"/>
      <c r="FD107" s="806"/>
      <c r="FE107" s="806"/>
      <c r="FF107" s="806"/>
      <c r="FG107" s="806"/>
      <c r="FH107" s="806"/>
      <c r="FI107" s="806" t="str">
        <f>FI3</f>
        <v>LokLF; ,oe~ 'kkjhfjd f'k{kk</v>
      </c>
      <c r="FJ107" s="806"/>
      <c r="FK107" s="806"/>
      <c r="FL107" s="806"/>
      <c r="FM107" s="806"/>
      <c r="FN107" s="806"/>
      <c r="FO107" s="806"/>
      <c r="FP107" s="806"/>
      <c r="FQ107" s="806"/>
      <c r="FR107" s="945"/>
      <c r="FS107" s="845" t="s">
        <v>217</v>
      </c>
      <c r="FT107" s="846"/>
      <c r="FU107" s="496">
        <f>COUNTA(FU$7:FU$106)-COUNTIF(FU$7:FU$106,"")-((COUNTIF(FU$7:FU$106,"ML")+(COUNTIF(FU$7:FU$106,"AB"))))</f>
        <v>0</v>
      </c>
      <c r="FV107" s="795">
        <f>COUNTA(FX$7:FX$106)-COUNTIF(FX$7:FX$106,"")-((COUNTIF(FX$7:FX$106,"ML")+(COUNTIF(FX$7:FX$106,"AB"))))</f>
        <v>0</v>
      </c>
      <c r="FW107" s="796"/>
      <c r="FX107" s="797"/>
      <c r="FY107" s="795">
        <f>COUNTA(GA$7:GA$106)-COUNTIF(GA$7:GA$106,"")-((COUNTIF(GA$7:GA$106,"ML")+(COUNTIF(GA$7:GA$106,"AB"))))</f>
        <v>0</v>
      </c>
      <c r="FZ107" s="796"/>
      <c r="GA107" s="797"/>
      <c r="GB107" s="343">
        <f>COUNTA(GB$7:GB$106)-COUNTIF(GB$7:GB$106,"")-COUNTIF(GB$7:GB$106,"ml")-COUNTIF(GB$7:GB$106,"ab")</f>
        <v>0</v>
      </c>
      <c r="GC107" s="343">
        <f>COUNTA(GC$7:GC$106)-COUNTIF(GC$7:GC$106,"")-COUNTIF(GC$7:GC$106,"ml")-COUNTIF(GC$7:GC$106,"ab")</f>
        <v>0</v>
      </c>
      <c r="GD107" s="343">
        <f>COUNTA(GD$7:GD$106)-COUNTIF(GD$7:GD$106,"")-COUNTIF(GD$7:GD$106,"ml")-COUNTIF(GD$7:GD$106,"ab")</f>
        <v>0</v>
      </c>
      <c r="GE107" s="343">
        <f>COUNTA(GE$7:GE$106)-COUNTIF(GE$7:GE$106,"")-COUNTIF(GE$7:GE$106,"ml")-COUNTIF(GE$7:GE$106,"ab")</f>
        <v>0</v>
      </c>
      <c r="GF107" s="343">
        <f>COUNTA(GF$7:GF$106)-COUNTIF(GF$7:GF$106,"")-COUNTIF(GF$7:GF$106,"ml")-COUNTIF(GF$7:GF$106,"ab")</f>
        <v>0</v>
      </c>
      <c r="GG107" s="795">
        <f>COUNTA(GI$7:GI$106)-COUNTIF(GI$7:GI$106,"")-((COUNTIF(GI$7:GI$106,"ML")+(COUNTIF(GI$7:GI$106,"AB"))))</f>
        <v>0</v>
      </c>
      <c r="GH107" s="796"/>
      <c r="GI107" s="797"/>
      <c r="GJ107" s="795">
        <f>COUNTA(GL$7:GL$106)-COUNTIF(GL$7:GL$106,"")-((COUNTIF(GL$7:GL$106,"ML")+(COUNTIF(GL$7:GL$106,"AB"))))</f>
        <v>0</v>
      </c>
      <c r="GK107" s="796"/>
      <c r="GL107" s="797"/>
      <c r="GM107" s="795">
        <f>COUNTA(GO$7:GO$106)-COUNTIF(GO$7:GO$106,"")-((COUNTIF(GO$7:GO$106,"ML")+(COUNTIF(GO$7:GO$106,"AB"))))</f>
        <v>0</v>
      </c>
      <c r="GN107" s="796"/>
      <c r="GO107" s="797"/>
      <c r="GP107" s="795">
        <f>COUNTA(GR$7:GR$106)-COUNTIF(GR$7:GR$106,"")-((COUNTIF(GR$7:GR$106,"ML")+(COUNTIF(GR$7:GR$106,"AB"))))</f>
        <v>0</v>
      </c>
      <c r="GQ107" s="796"/>
      <c r="GR107" s="797"/>
      <c r="GS107" s="795">
        <f>COUNTA(GU$7:GU$106)-COUNTIF(GU$7:GU$106,"")-((COUNTIF(GU$7:GU$106,"ML")+(COUNTIF(GU$7:GU$106,"AB"))))</f>
        <v>0</v>
      </c>
      <c r="GT107" s="796"/>
      <c r="GU107" s="797"/>
      <c r="GV107" s="795">
        <f>COUNTA(GX$7:GX$106)-COUNTIF(GX$7:GX$106,"")-((COUNTIF(GX$7:GX$106,"ML")+(COUNTIF(GX$7:GX$106,"AB"))))</f>
        <v>0</v>
      </c>
      <c r="GW107" s="796"/>
      <c r="GX107" s="797"/>
      <c r="GY107" s="305"/>
      <c r="GZ107" s="305"/>
      <c r="HA107" s="344" t="s">
        <v>224</v>
      </c>
      <c r="HB107" s="345">
        <f>COUNTIF(D7:D106,"DROP")</f>
        <v>0</v>
      </c>
      <c r="HC107" s="292" t="s">
        <v>217</v>
      </c>
      <c r="HD107" s="343">
        <f>COUNTA(D7:D106)-HB112</f>
        <v>32</v>
      </c>
      <c r="HE107" s="291"/>
      <c r="HF107" s="800" t="str">
        <f>IF(details!J4="","",details!J4)</f>
        <v>ifj.kke ?kks"k.kk fnukad</v>
      </c>
      <c r="HG107" s="800"/>
      <c r="HH107" s="800"/>
      <c r="HI107" s="800"/>
      <c r="HJ107" s="805"/>
      <c r="HK107" s="806"/>
      <c r="HL107" s="806"/>
      <c r="HM107" s="807"/>
      <c r="HN107" s="105"/>
      <c r="HO107" s="105"/>
      <c r="HP107" s="105"/>
      <c r="HQ107" s="105"/>
    </row>
    <row r="108" spans="1:232" s="34" customFormat="1" ht="14.1" customHeight="1">
      <c r="A108" s="928" t="s">
        <v>183</v>
      </c>
      <c r="B108" s="929"/>
      <c r="C108" s="929"/>
      <c r="D108" s="929"/>
      <c r="E108" s="929"/>
      <c r="F108" s="929"/>
      <c r="G108" s="341" t="s">
        <v>87</v>
      </c>
      <c r="H108" s="340">
        <f>COUNTA(D7:D106)</f>
        <v>100</v>
      </c>
      <c r="I108" s="131" t="s">
        <v>182</v>
      </c>
      <c r="J108" s="342">
        <f>H108-H109-H110-H111-H112</f>
        <v>32</v>
      </c>
      <c r="K108" s="939" t="s">
        <v>6</v>
      </c>
      <c r="L108" s="940"/>
      <c r="M108" s="809">
        <f>details!L3</f>
        <v>1</v>
      </c>
      <c r="N108" s="809"/>
      <c r="O108" s="809"/>
      <c r="P108" s="809"/>
      <c r="Q108" s="809"/>
      <c r="R108" s="809"/>
      <c r="S108" s="809"/>
      <c r="T108" s="809"/>
      <c r="U108" s="809"/>
      <c r="V108" s="809"/>
      <c r="W108" s="809"/>
      <c r="X108" s="809"/>
      <c r="Y108" s="809"/>
      <c r="Z108" s="809"/>
      <c r="AA108" s="809"/>
      <c r="AB108" s="809"/>
      <c r="AC108" s="809"/>
      <c r="AD108" s="809"/>
      <c r="AE108" s="809"/>
      <c r="AF108" s="809"/>
      <c r="AG108" s="809"/>
      <c r="AH108" s="809">
        <f>details!V3</f>
        <v>2</v>
      </c>
      <c r="AI108" s="809"/>
      <c r="AJ108" s="809"/>
      <c r="AK108" s="809"/>
      <c r="AL108" s="809"/>
      <c r="AM108" s="809"/>
      <c r="AN108" s="809"/>
      <c r="AO108" s="809"/>
      <c r="AP108" s="809"/>
      <c r="AQ108" s="809"/>
      <c r="AR108" s="809"/>
      <c r="AS108" s="809"/>
      <c r="AT108" s="809"/>
      <c r="AU108" s="809"/>
      <c r="AV108" s="809"/>
      <c r="AW108" s="809"/>
      <c r="AX108" s="809"/>
      <c r="AY108" s="809"/>
      <c r="AZ108" s="809"/>
      <c r="BA108" s="809"/>
      <c r="BB108" s="809"/>
      <c r="BC108" s="809"/>
      <c r="BD108" s="809" t="s">
        <v>40</v>
      </c>
      <c r="BE108" s="809"/>
      <c r="BF108" s="893">
        <f>COUNTA(GB7:GB106)-COUNTIF(GB7:GB106,"")-COUNTIF(GB7:GB106,"ML")-COUNTIF(GB7:GB106,"AB")</f>
        <v>0</v>
      </c>
      <c r="BG108" s="894"/>
      <c r="BH108" s="822" t="str">
        <f>details!AG3</f>
        <v>jek</v>
      </c>
      <c r="BI108" s="822"/>
      <c r="BJ108" s="822"/>
      <c r="BK108" s="822"/>
      <c r="BL108" s="822"/>
      <c r="BM108" s="798">
        <f>$GB$108</f>
        <v>0</v>
      </c>
      <c r="BN108" s="798"/>
      <c r="BO108" s="798">
        <f>$GB$109</f>
        <v>0</v>
      </c>
      <c r="BP108" s="798"/>
      <c r="BQ108" s="798">
        <f>$GB$110</f>
        <v>0</v>
      </c>
      <c r="BR108" s="798"/>
      <c r="BS108" s="798">
        <f>$GB$111</f>
        <v>0</v>
      </c>
      <c r="BT108" s="798"/>
      <c r="BU108" s="798">
        <f>$GB$112</f>
        <v>0</v>
      </c>
      <c r="BV108" s="798"/>
      <c r="BW108" s="847">
        <f>SUM(BM108:BT108)</f>
        <v>0</v>
      </c>
      <c r="BX108" s="847"/>
      <c r="BY108" s="848" t="e">
        <f>BW108/BF108*100</f>
        <v>#DIV/0!</v>
      </c>
      <c r="BZ108" s="848"/>
      <c r="CA108" s="809">
        <f>details!AQ3</f>
        <v>4</v>
      </c>
      <c r="CB108" s="809"/>
      <c r="CC108" s="809"/>
      <c r="CD108" s="809"/>
      <c r="CE108" s="809"/>
      <c r="CF108" s="809"/>
      <c r="CG108" s="809"/>
      <c r="CH108" s="809"/>
      <c r="CI108" s="809"/>
      <c r="CJ108" s="809"/>
      <c r="CK108" s="809"/>
      <c r="CL108" s="809"/>
      <c r="CM108" s="809"/>
      <c r="CN108" s="809"/>
      <c r="CO108" s="809"/>
      <c r="CP108" s="809"/>
      <c r="CQ108" s="809"/>
      <c r="CR108" s="809"/>
      <c r="CS108" s="809"/>
      <c r="CT108" s="809"/>
      <c r="CU108" s="809"/>
      <c r="CV108" s="809"/>
      <c r="CW108" s="809">
        <f>details!BA3</f>
        <v>5</v>
      </c>
      <c r="CX108" s="809"/>
      <c r="CY108" s="809"/>
      <c r="CZ108" s="809"/>
      <c r="DA108" s="809"/>
      <c r="DB108" s="809"/>
      <c r="DC108" s="809"/>
      <c r="DD108" s="809"/>
      <c r="DE108" s="809"/>
      <c r="DF108" s="809"/>
      <c r="DG108" s="809"/>
      <c r="DH108" s="809"/>
      <c r="DI108" s="809"/>
      <c r="DJ108" s="809"/>
      <c r="DK108" s="809"/>
      <c r="DL108" s="809"/>
      <c r="DM108" s="809"/>
      <c r="DN108" s="809"/>
      <c r="DO108" s="809"/>
      <c r="DP108" s="809"/>
      <c r="DQ108" s="809"/>
      <c r="DR108" s="809"/>
      <c r="DS108" s="809">
        <f>details!BK3</f>
        <v>6</v>
      </c>
      <c r="DT108" s="809"/>
      <c r="DU108" s="809"/>
      <c r="DV108" s="809"/>
      <c r="DW108" s="809"/>
      <c r="DX108" s="809"/>
      <c r="DY108" s="809"/>
      <c r="DZ108" s="809"/>
      <c r="EA108" s="809"/>
      <c r="EB108" s="809"/>
      <c r="EC108" s="809"/>
      <c r="ED108" s="809"/>
      <c r="EE108" s="809"/>
      <c r="EF108" s="809"/>
      <c r="EG108" s="809"/>
      <c r="EH108" s="809"/>
      <c r="EI108" s="809"/>
      <c r="EJ108" s="809"/>
      <c r="EK108" s="809"/>
      <c r="EL108" s="809"/>
      <c r="EM108" s="809"/>
      <c r="EN108" s="809"/>
      <c r="EO108" s="809">
        <f>details!BU3</f>
        <v>7</v>
      </c>
      <c r="EP108" s="809"/>
      <c r="EQ108" s="809"/>
      <c r="ER108" s="809"/>
      <c r="ES108" s="809"/>
      <c r="ET108" s="809"/>
      <c r="EU108" s="809"/>
      <c r="EV108" s="809"/>
      <c r="EW108" s="809"/>
      <c r="EX108" s="809"/>
      <c r="EY108" s="809">
        <f>details!BZ3</f>
        <v>8</v>
      </c>
      <c r="EZ108" s="809"/>
      <c r="FA108" s="809"/>
      <c r="FB108" s="809"/>
      <c r="FC108" s="809"/>
      <c r="FD108" s="809"/>
      <c r="FE108" s="809"/>
      <c r="FF108" s="809"/>
      <c r="FG108" s="809"/>
      <c r="FH108" s="809"/>
      <c r="FI108" s="809">
        <f>details!CE3</f>
        <v>9</v>
      </c>
      <c r="FJ108" s="809"/>
      <c r="FK108" s="809"/>
      <c r="FL108" s="809"/>
      <c r="FM108" s="809"/>
      <c r="FN108" s="809"/>
      <c r="FO108" s="809"/>
      <c r="FP108" s="809"/>
      <c r="FQ108" s="809"/>
      <c r="FR108" s="900"/>
      <c r="FS108" s="814" t="s">
        <v>218</v>
      </c>
      <c r="FT108" s="815"/>
      <c r="FU108" s="308">
        <f>COUNTIF(FU$7:FU$106,"A")</f>
        <v>0</v>
      </c>
      <c r="FV108" s="798">
        <f>COUNTIF(FX$7:FX$106,"A")</f>
        <v>0</v>
      </c>
      <c r="FW108" s="798"/>
      <c r="FX108" s="798"/>
      <c r="FY108" s="798">
        <f>COUNTIF(GA$7:GA$106,"A")</f>
        <v>0</v>
      </c>
      <c r="FZ108" s="798"/>
      <c r="GA108" s="798"/>
      <c r="GB108" s="308">
        <f t="shared" ref="GB108:GF108" si="390">COUNTIF(GB$7:GB$106,"A")</f>
        <v>0</v>
      </c>
      <c r="GC108" s="308">
        <f t="shared" si="390"/>
        <v>0</v>
      </c>
      <c r="GD108" s="308">
        <f t="shared" si="390"/>
        <v>0</v>
      </c>
      <c r="GE108" s="308">
        <f t="shared" si="390"/>
        <v>0</v>
      </c>
      <c r="GF108" s="308">
        <f t="shared" si="390"/>
        <v>0</v>
      </c>
      <c r="GG108" s="798">
        <f>COUNTIF(GI$7:GI$106,"A")</f>
        <v>0</v>
      </c>
      <c r="GH108" s="798"/>
      <c r="GI108" s="798"/>
      <c r="GJ108" s="798">
        <f>COUNTIF(GL$7:GL$106,"A")</f>
        <v>0</v>
      </c>
      <c r="GK108" s="798"/>
      <c r="GL108" s="798"/>
      <c r="GM108" s="798">
        <f>COUNTIF(GO$7:GO$106,"A")</f>
        <v>0</v>
      </c>
      <c r="GN108" s="798"/>
      <c r="GO108" s="798"/>
      <c r="GP108" s="798">
        <f>COUNTIF(GR$7:GR$106,"A")</f>
        <v>0</v>
      </c>
      <c r="GQ108" s="798"/>
      <c r="GR108" s="798"/>
      <c r="GS108" s="798">
        <f>COUNTIF(GU$7:GU$106,"A")</f>
        <v>0</v>
      </c>
      <c r="GT108" s="798"/>
      <c r="GU108" s="798"/>
      <c r="GV108" s="798">
        <f>COUNTIF(GX$7:GX$106,"A")</f>
        <v>0</v>
      </c>
      <c r="GW108" s="798"/>
      <c r="GX108" s="798"/>
      <c r="GY108" s="306"/>
      <c r="GZ108" s="306"/>
      <c r="HA108" s="346" t="s">
        <v>204</v>
      </c>
      <c r="HB108" s="346">
        <f>COUNTIF(D7:D106,"TC")</f>
        <v>0</v>
      </c>
      <c r="HC108" s="282" t="s">
        <v>218</v>
      </c>
      <c r="HD108" s="308">
        <f>COUNTIF(HI$7:HI$106,"A")</f>
        <v>0</v>
      </c>
      <c r="HE108" s="280"/>
      <c r="HF108" s="801">
        <f>IF(details!K4="","",details!K4)</f>
        <v>42855</v>
      </c>
      <c r="HG108" s="801"/>
      <c r="HH108" s="801"/>
      <c r="HI108" s="801"/>
      <c r="HJ108" s="808"/>
      <c r="HK108" s="809"/>
      <c r="HL108" s="809"/>
      <c r="HM108" s="810"/>
      <c r="HO108" s="100"/>
      <c r="HP108" s="100"/>
      <c r="HQ108" s="100"/>
    </row>
    <row r="109" spans="1:232" s="33" customFormat="1" ht="14.1" customHeight="1">
      <c r="A109" s="930" t="s">
        <v>110</v>
      </c>
      <c r="B109" s="802"/>
      <c r="C109" s="802"/>
      <c r="D109" s="802"/>
      <c r="E109" s="802"/>
      <c r="F109" s="802"/>
      <c r="G109" s="341" t="s">
        <v>224</v>
      </c>
      <c r="H109" s="340">
        <f>COUNTIF(D7:D106,"DROP")</f>
        <v>0</v>
      </c>
      <c r="I109" s="131" t="s">
        <v>13</v>
      </c>
      <c r="J109" s="259">
        <f>COUNTIF(HC7:HC106,"mRrh.kZ")</f>
        <v>0</v>
      </c>
      <c r="K109" s="941" t="s">
        <v>12</v>
      </c>
      <c r="L109" s="942"/>
      <c r="M109" s="879">
        <f>COUNTA(FU7:FU106)-COUNTIF(FU7:FU106,"")-COUNTIF(FU7:FU106,"ML")-COUNTIF(FU7:FU106,"AB")</f>
        <v>0</v>
      </c>
      <c r="N109" s="879"/>
      <c r="O109" s="879"/>
      <c r="P109" s="879"/>
      <c r="Q109" s="879"/>
      <c r="R109" s="879"/>
      <c r="S109" s="879"/>
      <c r="T109" s="879"/>
      <c r="U109" s="879"/>
      <c r="V109" s="879"/>
      <c r="W109" s="879"/>
      <c r="X109" s="879"/>
      <c r="Y109" s="879"/>
      <c r="Z109" s="879"/>
      <c r="AA109" s="879"/>
      <c r="AB109" s="879"/>
      <c r="AC109" s="879"/>
      <c r="AD109" s="879"/>
      <c r="AE109" s="879"/>
      <c r="AF109" s="879"/>
      <c r="AG109" s="879"/>
      <c r="AH109" s="879">
        <f>COUNTA(FX7:FX106)-COUNTIF(FX7:FX106,"")-COUNTIF(FX7:FX106,"ML")-COUNTIF(FX7:FX106,"AB")</f>
        <v>0</v>
      </c>
      <c r="AI109" s="879"/>
      <c r="AJ109" s="879"/>
      <c r="AK109" s="879"/>
      <c r="AL109" s="879"/>
      <c r="AM109" s="879"/>
      <c r="AN109" s="879"/>
      <c r="AO109" s="879"/>
      <c r="AP109" s="879"/>
      <c r="AQ109" s="879"/>
      <c r="AR109" s="879"/>
      <c r="AS109" s="879"/>
      <c r="AT109" s="879"/>
      <c r="AU109" s="879"/>
      <c r="AV109" s="879"/>
      <c r="AW109" s="879"/>
      <c r="AX109" s="879"/>
      <c r="AY109" s="879"/>
      <c r="AZ109" s="879"/>
      <c r="BA109" s="879"/>
      <c r="BB109" s="879"/>
      <c r="BC109" s="879"/>
      <c r="BD109" s="809" t="s">
        <v>65</v>
      </c>
      <c r="BE109" s="809"/>
      <c r="BF109" s="893">
        <f>COUNTA(GC7:GC106)-COUNTIF(GC7:GC106,"")</f>
        <v>0</v>
      </c>
      <c r="BG109" s="894"/>
      <c r="BH109" s="822" t="str">
        <f>details!AI3</f>
        <v>xhrk</v>
      </c>
      <c r="BI109" s="822"/>
      <c r="BJ109" s="822"/>
      <c r="BK109" s="822"/>
      <c r="BL109" s="822"/>
      <c r="BM109" s="798">
        <f>$GC$108</f>
        <v>0</v>
      </c>
      <c r="BN109" s="798"/>
      <c r="BO109" s="798">
        <f>$GC$109</f>
        <v>0</v>
      </c>
      <c r="BP109" s="798"/>
      <c r="BQ109" s="798">
        <f>$GC$110</f>
        <v>0</v>
      </c>
      <c r="BR109" s="798"/>
      <c r="BS109" s="798">
        <f>$GC$111</f>
        <v>0</v>
      </c>
      <c r="BT109" s="798"/>
      <c r="BU109" s="798">
        <f>$GC$112</f>
        <v>0</v>
      </c>
      <c r="BV109" s="798"/>
      <c r="BW109" s="847">
        <f>SUM(BM109:BT109)</f>
        <v>0</v>
      </c>
      <c r="BX109" s="847"/>
      <c r="BY109" s="848" t="e">
        <f>BW109/BF109*100</f>
        <v>#DIV/0!</v>
      </c>
      <c r="BZ109" s="848"/>
      <c r="CA109" s="879">
        <f>COUNTA(GI7:GI106)-COUNTIF(GI7:GI106,"")-COUNTIF(GI7:GI106,"ML")-COUNTIF(GI7:GI106,"AB")</f>
        <v>0</v>
      </c>
      <c r="CB109" s="879"/>
      <c r="CC109" s="879"/>
      <c r="CD109" s="879"/>
      <c r="CE109" s="879"/>
      <c r="CF109" s="879"/>
      <c r="CG109" s="879"/>
      <c r="CH109" s="879"/>
      <c r="CI109" s="879"/>
      <c r="CJ109" s="879"/>
      <c r="CK109" s="879"/>
      <c r="CL109" s="879"/>
      <c r="CM109" s="879"/>
      <c r="CN109" s="879"/>
      <c r="CO109" s="879"/>
      <c r="CP109" s="879"/>
      <c r="CQ109" s="879"/>
      <c r="CR109" s="879"/>
      <c r="CS109" s="879"/>
      <c r="CT109" s="879"/>
      <c r="CU109" s="879"/>
      <c r="CV109" s="879"/>
      <c r="CW109" s="879">
        <f>COUNTA(GL7:GL106)-COUNTIF(GL7:GL106,"")-COUNTIF(GL7:GL106,"ML")-COUNTIF(GL7:GL106,"AB")</f>
        <v>0</v>
      </c>
      <c r="CX109" s="879"/>
      <c r="CY109" s="879"/>
      <c r="CZ109" s="879"/>
      <c r="DA109" s="879"/>
      <c r="DB109" s="879"/>
      <c r="DC109" s="879"/>
      <c r="DD109" s="879"/>
      <c r="DE109" s="879"/>
      <c r="DF109" s="879"/>
      <c r="DG109" s="879"/>
      <c r="DH109" s="879"/>
      <c r="DI109" s="879"/>
      <c r="DJ109" s="879"/>
      <c r="DK109" s="879"/>
      <c r="DL109" s="879"/>
      <c r="DM109" s="879"/>
      <c r="DN109" s="879"/>
      <c r="DO109" s="879"/>
      <c r="DP109" s="879"/>
      <c r="DQ109" s="879"/>
      <c r="DR109" s="879"/>
      <c r="DS109" s="879">
        <f>COUNTA(GO7:GO106)-COUNTIF(GO7:GO106,"")-COUNTIF(GO7:GO106,"ML")-COUNTIF(GO7:GO106,"AB")</f>
        <v>0</v>
      </c>
      <c r="DT109" s="879"/>
      <c r="DU109" s="879"/>
      <c r="DV109" s="879"/>
      <c r="DW109" s="879"/>
      <c r="DX109" s="879"/>
      <c r="DY109" s="879"/>
      <c r="DZ109" s="879"/>
      <c r="EA109" s="879"/>
      <c r="EB109" s="879"/>
      <c r="EC109" s="879"/>
      <c r="ED109" s="879"/>
      <c r="EE109" s="879"/>
      <c r="EF109" s="879"/>
      <c r="EG109" s="879"/>
      <c r="EH109" s="879"/>
      <c r="EI109" s="879"/>
      <c r="EJ109" s="879"/>
      <c r="EK109" s="879"/>
      <c r="EL109" s="879"/>
      <c r="EM109" s="879"/>
      <c r="EN109" s="879"/>
      <c r="EO109" s="879">
        <f>COUNTA(GR7:GR106)-COUNTIF(GR7:GR106,"")</f>
        <v>0</v>
      </c>
      <c r="EP109" s="879"/>
      <c r="EQ109" s="879"/>
      <c r="ER109" s="879"/>
      <c r="ES109" s="879"/>
      <c r="ET109" s="879"/>
      <c r="EU109" s="879"/>
      <c r="EV109" s="879"/>
      <c r="EW109" s="879"/>
      <c r="EX109" s="879"/>
      <c r="EY109" s="884">
        <f>COUNTA(GU7:GU106)-COUNTIF(GU7:GU106,"")</f>
        <v>0</v>
      </c>
      <c r="EZ109" s="879"/>
      <c r="FA109" s="879"/>
      <c r="FB109" s="879"/>
      <c r="FC109" s="879"/>
      <c r="FD109" s="879"/>
      <c r="FE109" s="879"/>
      <c r="FF109" s="879"/>
      <c r="FG109" s="879"/>
      <c r="FH109" s="879"/>
      <c r="FI109" s="884">
        <f>COUNTA(GX7:GX106)-COUNTIF(GX7:GX106,"")</f>
        <v>0</v>
      </c>
      <c r="FJ109" s="879"/>
      <c r="FK109" s="879"/>
      <c r="FL109" s="879"/>
      <c r="FM109" s="879"/>
      <c r="FN109" s="879"/>
      <c r="FO109" s="879"/>
      <c r="FP109" s="879"/>
      <c r="FQ109" s="879"/>
      <c r="FR109" s="879"/>
      <c r="FS109" s="814" t="s">
        <v>219</v>
      </c>
      <c r="FT109" s="815"/>
      <c r="FU109" s="308">
        <f>COUNTIF(FU$7:FU$106,"B")</f>
        <v>0</v>
      </c>
      <c r="FV109" s="798">
        <f>COUNTIF(FX$7:FX$106,"B")</f>
        <v>0</v>
      </c>
      <c r="FW109" s="798"/>
      <c r="FX109" s="798"/>
      <c r="FY109" s="798">
        <f>COUNTIF(GA$7:GA$106,"B")</f>
        <v>0</v>
      </c>
      <c r="FZ109" s="798"/>
      <c r="GA109" s="798"/>
      <c r="GB109" s="308">
        <f t="shared" ref="GB109:GF109" si="391">COUNTIF(GB$7:GB$106,"B")</f>
        <v>0</v>
      </c>
      <c r="GC109" s="308">
        <f t="shared" si="391"/>
        <v>0</v>
      </c>
      <c r="GD109" s="308">
        <f t="shared" si="391"/>
        <v>0</v>
      </c>
      <c r="GE109" s="308">
        <f t="shared" si="391"/>
        <v>0</v>
      </c>
      <c r="GF109" s="308">
        <f t="shared" si="391"/>
        <v>0</v>
      </c>
      <c r="GG109" s="798">
        <f>COUNTIF(GI$7:GI$106,"B")</f>
        <v>0</v>
      </c>
      <c r="GH109" s="798"/>
      <c r="GI109" s="798"/>
      <c r="GJ109" s="798">
        <f>COUNTIF(GL$7:GL$106,"B")</f>
        <v>0</v>
      </c>
      <c r="GK109" s="798"/>
      <c r="GL109" s="798"/>
      <c r="GM109" s="798">
        <f>COUNTIF(GO$7:GO$106,"B")</f>
        <v>0</v>
      </c>
      <c r="GN109" s="798"/>
      <c r="GO109" s="798"/>
      <c r="GP109" s="798">
        <f>COUNTIF(GR$7:GR$106,"B")</f>
        <v>0</v>
      </c>
      <c r="GQ109" s="798"/>
      <c r="GR109" s="798"/>
      <c r="GS109" s="798">
        <f>COUNTIF(GU$7:GU$106,"B")</f>
        <v>0</v>
      </c>
      <c r="GT109" s="798"/>
      <c r="GU109" s="798"/>
      <c r="GV109" s="798">
        <f>COUNTIF(GX$7:GX$106,"B")</f>
        <v>0</v>
      </c>
      <c r="GW109" s="798"/>
      <c r="GX109" s="798"/>
      <c r="GY109" s="306"/>
      <c r="GZ109" s="306"/>
      <c r="HA109" s="347" t="s">
        <v>232</v>
      </c>
      <c r="HB109" s="347">
        <f>COUNTIF(HC7:HC106,"vodk'k")</f>
        <v>0</v>
      </c>
      <c r="HC109" s="282" t="s">
        <v>219</v>
      </c>
      <c r="HD109" s="308">
        <f>COUNTIF(HI$7:HI$106,"B")</f>
        <v>0</v>
      </c>
      <c r="HE109" s="280"/>
      <c r="HF109" s="802" t="s">
        <v>78</v>
      </c>
      <c r="HG109" s="802"/>
      <c r="HH109" s="802"/>
      <c r="HI109" s="802"/>
      <c r="HJ109" s="808"/>
      <c r="HK109" s="809"/>
      <c r="HL109" s="809"/>
      <c r="HM109" s="810"/>
      <c r="HN109" s="100"/>
      <c r="HO109" s="100"/>
      <c r="HP109" s="100"/>
      <c r="HQ109" s="100"/>
    </row>
    <row r="110" spans="1:232" s="33" customFormat="1" ht="14.1" customHeight="1">
      <c r="A110" s="931" t="s">
        <v>19</v>
      </c>
      <c r="B110" s="932"/>
      <c r="C110" s="932"/>
      <c r="D110" s="932"/>
      <c r="E110" s="932"/>
      <c r="F110" s="932"/>
      <c r="G110" s="341" t="s">
        <v>204</v>
      </c>
      <c r="H110" s="340">
        <f>COUNTIF(D7:D106,"TC")</f>
        <v>0</v>
      </c>
      <c r="I110" s="132" t="s">
        <v>106</v>
      </c>
      <c r="J110" s="259">
        <f>COUNTIF(HC7:HC106,"d{kksUur")</f>
        <v>0</v>
      </c>
      <c r="K110" s="941" t="s">
        <v>13</v>
      </c>
      <c r="L110" s="942"/>
      <c r="M110" s="824" t="s">
        <v>69</v>
      </c>
      <c r="N110" s="824"/>
      <c r="O110" s="820">
        <f>$FU$108</f>
        <v>0</v>
      </c>
      <c r="P110" s="820"/>
      <c r="Q110" s="824" t="s">
        <v>62</v>
      </c>
      <c r="R110" s="824"/>
      <c r="S110" s="820">
        <f>$FU$109</f>
        <v>0</v>
      </c>
      <c r="T110" s="820"/>
      <c r="U110" s="824" t="s">
        <v>74</v>
      </c>
      <c r="V110" s="824"/>
      <c r="W110" s="820">
        <f>$FU$110</f>
        <v>0</v>
      </c>
      <c r="X110" s="820"/>
      <c r="Y110" s="820" t="s">
        <v>39</v>
      </c>
      <c r="Z110" s="820"/>
      <c r="AA110" s="820">
        <f>$FU$111</f>
        <v>0</v>
      </c>
      <c r="AB110" s="820"/>
      <c r="AC110" s="820" t="s">
        <v>103</v>
      </c>
      <c r="AD110" s="820"/>
      <c r="AE110" s="820">
        <f>$FU$112</f>
        <v>0</v>
      </c>
      <c r="AF110" s="820"/>
      <c r="AG110" s="122"/>
      <c r="AH110" s="824" t="s">
        <v>69</v>
      </c>
      <c r="AI110" s="824"/>
      <c r="AJ110" s="820">
        <f>$FV$108</f>
        <v>0</v>
      </c>
      <c r="AK110" s="820"/>
      <c r="AL110" s="824" t="s">
        <v>62</v>
      </c>
      <c r="AM110" s="824"/>
      <c r="AN110" s="820">
        <f>$FV$109</f>
        <v>0</v>
      </c>
      <c r="AO110" s="820"/>
      <c r="AP110" s="824" t="s">
        <v>74</v>
      </c>
      <c r="AQ110" s="824"/>
      <c r="AR110" s="820">
        <f>$FV$110</f>
        <v>0</v>
      </c>
      <c r="AS110" s="820"/>
      <c r="AT110" s="820" t="s">
        <v>39</v>
      </c>
      <c r="AU110" s="820"/>
      <c r="AV110" s="820">
        <f>$FV$111</f>
        <v>0</v>
      </c>
      <c r="AW110" s="820"/>
      <c r="AX110" s="820" t="s">
        <v>103</v>
      </c>
      <c r="AY110" s="820"/>
      <c r="AZ110" s="820">
        <f>$FV$112</f>
        <v>0</v>
      </c>
      <c r="BA110" s="820"/>
      <c r="BB110" s="820"/>
      <c r="BC110" s="820"/>
      <c r="BD110" s="809" t="s">
        <v>88</v>
      </c>
      <c r="BE110" s="809"/>
      <c r="BF110" s="893">
        <f>COUNTA(GD7:GD106)-COUNTIF(GD7:GD106,"")</f>
        <v>0</v>
      </c>
      <c r="BG110" s="894"/>
      <c r="BH110" s="822" t="str">
        <f>details!AK3</f>
        <v>Jh nqxkZs'kadj  eh.kk</v>
      </c>
      <c r="BI110" s="822"/>
      <c r="BJ110" s="822"/>
      <c r="BK110" s="822"/>
      <c r="BL110" s="822"/>
      <c r="BM110" s="798">
        <f>$GD$108</f>
        <v>0</v>
      </c>
      <c r="BN110" s="798"/>
      <c r="BO110" s="798">
        <f>$GD$109</f>
        <v>0</v>
      </c>
      <c r="BP110" s="798"/>
      <c r="BQ110" s="798">
        <f>$GD$110</f>
        <v>0</v>
      </c>
      <c r="BR110" s="798"/>
      <c r="BS110" s="798">
        <f>$GD$111</f>
        <v>0</v>
      </c>
      <c r="BT110" s="798"/>
      <c r="BU110" s="798">
        <f>$GD$112</f>
        <v>0</v>
      </c>
      <c r="BV110" s="798"/>
      <c r="BW110" s="847">
        <f>SUM(BM110:BT110)</f>
        <v>0</v>
      </c>
      <c r="BX110" s="847"/>
      <c r="BY110" s="848" t="e">
        <f>BW110/BF110*100</f>
        <v>#DIV/0!</v>
      </c>
      <c r="BZ110" s="848"/>
      <c r="CA110" s="824" t="s">
        <v>69</v>
      </c>
      <c r="CB110" s="824"/>
      <c r="CC110" s="820">
        <f>$GG$108</f>
        <v>0</v>
      </c>
      <c r="CD110" s="820"/>
      <c r="CE110" s="824" t="s">
        <v>62</v>
      </c>
      <c r="CF110" s="824"/>
      <c r="CG110" s="820">
        <f>$GG$109</f>
        <v>0</v>
      </c>
      <c r="CH110" s="820"/>
      <c r="CI110" s="824" t="s">
        <v>74</v>
      </c>
      <c r="CJ110" s="824"/>
      <c r="CK110" s="820">
        <f>$GG$110</f>
        <v>0</v>
      </c>
      <c r="CL110" s="820"/>
      <c r="CM110" s="820" t="s">
        <v>39</v>
      </c>
      <c r="CN110" s="820"/>
      <c r="CO110" s="820">
        <f>$GG$111</f>
        <v>0</v>
      </c>
      <c r="CP110" s="820"/>
      <c r="CQ110" s="820" t="s">
        <v>103</v>
      </c>
      <c r="CR110" s="820"/>
      <c r="CS110" s="820">
        <f>$GG$112</f>
        <v>0</v>
      </c>
      <c r="CT110" s="820"/>
      <c r="CU110" s="824"/>
      <c r="CV110" s="824"/>
      <c r="CW110" s="824" t="s">
        <v>69</v>
      </c>
      <c r="CX110" s="824"/>
      <c r="CY110" s="820">
        <f>$GJ$108</f>
        <v>0</v>
      </c>
      <c r="CZ110" s="820"/>
      <c r="DA110" s="824" t="s">
        <v>62</v>
      </c>
      <c r="DB110" s="824"/>
      <c r="DC110" s="820">
        <f>$GJ$109</f>
        <v>0</v>
      </c>
      <c r="DD110" s="820"/>
      <c r="DE110" s="824" t="s">
        <v>74</v>
      </c>
      <c r="DF110" s="824"/>
      <c r="DG110" s="820">
        <f>$GJ$110</f>
        <v>0</v>
      </c>
      <c r="DH110" s="820"/>
      <c r="DI110" s="820" t="s">
        <v>39</v>
      </c>
      <c r="DJ110" s="820"/>
      <c r="DK110" s="820">
        <f>$GJ$111</f>
        <v>0</v>
      </c>
      <c r="DL110" s="820"/>
      <c r="DM110" s="820" t="s">
        <v>103</v>
      </c>
      <c r="DN110" s="820"/>
      <c r="DO110" s="820">
        <f>$GJ$112</f>
        <v>0</v>
      </c>
      <c r="DP110" s="820"/>
      <c r="DQ110" s="820"/>
      <c r="DR110" s="820"/>
      <c r="DS110" s="824" t="s">
        <v>69</v>
      </c>
      <c r="DT110" s="824"/>
      <c r="DU110" s="820">
        <f>$GM$108</f>
        <v>0</v>
      </c>
      <c r="DV110" s="820"/>
      <c r="DW110" s="824" t="s">
        <v>62</v>
      </c>
      <c r="DX110" s="824"/>
      <c r="DY110" s="820">
        <f>$GM$109</f>
        <v>0</v>
      </c>
      <c r="DZ110" s="820"/>
      <c r="EA110" s="824" t="s">
        <v>74</v>
      </c>
      <c r="EB110" s="824"/>
      <c r="EC110" s="820">
        <f>$GM$110</f>
        <v>0</v>
      </c>
      <c r="ED110" s="820"/>
      <c r="EE110" s="820" t="s">
        <v>39</v>
      </c>
      <c r="EF110" s="820"/>
      <c r="EG110" s="820">
        <f>$GM$111</f>
        <v>0</v>
      </c>
      <c r="EH110" s="820"/>
      <c r="EI110" s="820" t="s">
        <v>103</v>
      </c>
      <c r="EJ110" s="820"/>
      <c r="EK110" s="820">
        <f>$GM$112</f>
        <v>0</v>
      </c>
      <c r="EL110" s="820"/>
      <c r="EM110" s="901"/>
      <c r="EN110" s="901"/>
      <c r="EO110" s="261" t="s">
        <v>69</v>
      </c>
      <c r="EP110" s="259">
        <f>$GP$108</f>
        <v>0</v>
      </c>
      <c r="EQ110" s="261" t="s">
        <v>62</v>
      </c>
      <c r="ER110" s="259">
        <f>$GP$109</f>
        <v>0</v>
      </c>
      <c r="ES110" s="261" t="s">
        <v>74</v>
      </c>
      <c r="ET110" s="259">
        <f>$GP$110</f>
        <v>0</v>
      </c>
      <c r="EU110" s="261" t="s">
        <v>39</v>
      </c>
      <c r="EV110" s="259">
        <f>$GP$111</f>
        <v>0</v>
      </c>
      <c r="EW110" s="123" t="s">
        <v>103</v>
      </c>
      <c r="EX110" s="259">
        <f>$GP$112</f>
        <v>0</v>
      </c>
      <c r="EY110" s="261" t="s">
        <v>69</v>
      </c>
      <c r="EZ110" s="259">
        <f>$GS$108</f>
        <v>0</v>
      </c>
      <c r="FA110" s="261" t="s">
        <v>62</v>
      </c>
      <c r="FB110" s="259">
        <f>$GS$109</f>
        <v>0</v>
      </c>
      <c r="FC110" s="261" t="s">
        <v>74</v>
      </c>
      <c r="FD110" s="259">
        <f>$GS$110</f>
        <v>0</v>
      </c>
      <c r="FE110" s="261" t="s">
        <v>39</v>
      </c>
      <c r="FF110" s="259">
        <f>$GS$111</f>
        <v>0</v>
      </c>
      <c r="FG110" s="123" t="s">
        <v>103</v>
      </c>
      <c r="FH110" s="259">
        <f>$GS$112</f>
        <v>0</v>
      </c>
      <c r="FI110" s="261" t="s">
        <v>69</v>
      </c>
      <c r="FJ110" s="259">
        <f>$GV$108</f>
        <v>0</v>
      </c>
      <c r="FK110" s="261" t="s">
        <v>62</v>
      </c>
      <c r="FL110" s="259">
        <f>$GV$109</f>
        <v>0</v>
      </c>
      <c r="FM110" s="261" t="s">
        <v>74</v>
      </c>
      <c r="FN110" s="259">
        <f>$GV$110</f>
        <v>0</v>
      </c>
      <c r="FO110" s="261" t="s">
        <v>39</v>
      </c>
      <c r="FP110" s="259">
        <f>$GV$111</f>
        <v>0</v>
      </c>
      <c r="FQ110" s="123" t="s">
        <v>103</v>
      </c>
      <c r="FR110" s="271">
        <f>$GV$112</f>
        <v>0</v>
      </c>
      <c r="FS110" s="814" t="s">
        <v>220</v>
      </c>
      <c r="FT110" s="815"/>
      <c r="FU110" s="308">
        <f>COUNTIF(FU$7:FU$106,"C")</f>
        <v>0</v>
      </c>
      <c r="FV110" s="798">
        <f>COUNTIF(FX$7:FX$106,"C")</f>
        <v>0</v>
      </c>
      <c r="FW110" s="798"/>
      <c r="FX110" s="798"/>
      <c r="FY110" s="798">
        <f>COUNTIF(GA$7:GA$106,"C")</f>
        <v>0</v>
      </c>
      <c r="FZ110" s="798"/>
      <c r="GA110" s="798"/>
      <c r="GB110" s="308">
        <f t="shared" ref="GB110:GF110" si="392">COUNTIF(GB$7:GB$106,"C")</f>
        <v>0</v>
      </c>
      <c r="GC110" s="308">
        <f t="shared" si="392"/>
        <v>0</v>
      </c>
      <c r="GD110" s="308">
        <f t="shared" si="392"/>
        <v>0</v>
      </c>
      <c r="GE110" s="308">
        <f t="shared" si="392"/>
        <v>0</v>
      </c>
      <c r="GF110" s="308">
        <f t="shared" si="392"/>
        <v>0</v>
      </c>
      <c r="GG110" s="798">
        <f>COUNTIF(GI$7:GI$106,"C")</f>
        <v>0</v>
      </c>
      <c r="GH110" s="798"/>
      <c r="GI110" s="798"/>
      <c r="GJ110" s="798">
        <f>COUNTIF(GL$7:GL$106,"C")</f>
        <v>0</v>
      </c>
      <c r="GK110" s="798"/>
      <c r="GL110" s="798"/>
      <c r="GM110" s="798">
        <f>COUNTIF(GO$7:GO$106,"C")</f>
        <v>0</v>
      </c>
      <c r="GN110" s="798"/>
      <c r="GO110" s="798"/>
      <c r="GP110" s="798">
        <f>COUNTIF(GR$7:GR$106,"C")</f>
        <v>0</v>
      </c>
      <c r="GQ110" s="798"/>
      <c r="GR110" s="798"/>
      <c r="GS110" s="798">
        <f>COUNTIF(GU$7:GU$106,"C")</f>
        <v>0</v>
      </c>
      <c r="GT110" s="798"/>
      <c r="GU110" s="798"/>
      <c r="GV110" s="798">
        <f>COUNTIF(GX$7:GX$106,"C")</f>
        <v>0</v>
      </c>
      <c r="GW110" s="798"/>
      <c r="GX110" s="798"/>
      <c r="GY110" s="306"/>
      <c r="GZ110" s="306"/>
      <c r="HA110" s="346" t="s">
        <v>231</v>
      </c>
      <c r="HB110" s="345">
        <f>COUNTIF(HC7:HC106,"vuqifLFkr")</f>
        <v>0</v>
      </c>
      <c r="HC110" s="282" t="s">
        <v>220</v>
      </c>
      <c r="HD110" s="308">
        <f>COUNTIF(HI$7:HI$106,"C")</f>
        <v>0</v>
      </c>
      <c r="HE110" s="280"/>
      <c r="HF110" s="802" t="s">
        <v>110</v>
      </c>
      <c r="HG110" s="802"/>
      <c r="HH110" s="802"/>
      <c r="HI110" s="802"/>
      <c r="HJ110" s="808"/>
      <c r="HK110" s="809"/>
      <c r="HL110" s="809"/>
      <c r="HM110" s="810"/>
      <c r="HO110" s="100"/>
      <c r="HP110" s="100"/>
      <c r="HQ110" s="100"/>
    </row>
    <row r="111" spans="1:232" s="33" customFormat="1" ht="14.1" customHeight="1">
      <c r="A111" s="933" t="s">
        <v>7</v>
      </c>
      <c r="B111" s="934"/>
      <c r="C111" s="934"/>
      <c r="D111" s="934"/>
      <c r="E111" s="934"/>
      <c r="F111" s="934"/>
      <c r="G111" s="341" t="s">
        <v>233</v>
      </c>
      <c r="H111" s="340">
        <f>COUNTIF(HC7:HC106,"vuqifLFkr")+COUNTIF(HC7:HC106,"vodk'k")</f>
        <v>0</v>
      </c>
      <c r="I111" s="133" t="s">
        <v>111</v>
      </c>
      <c r="J111" s="124">
        <f>COUNTIF(HC7:HC106,"LFkkukarfjr")</f>
        <v>0</v>
      </c>
      <c r="K111" s="941" t="s">
        <v>14</v>
      </c>
      <c r="L111" s="942"/>
      <c r="M111" s="824">
        <f>SUM(O110,S110,W110,AA110)</f>
        <v>0</v>
      </c>
      <c r="N111" s="824"/>
      <c r="O111" s="824"/>
      <c r="P111" s="824"/>
      <c r="Q111" s="824"/>
      <c r="R111" s="824"/>
      <c r="S111" s="824"/>
      <c r="T111" s="824"/>
      <c r="U111" s="824"/>
      <c r="V111" s="824"/>
      <c r="W111" s="824"/>
      <c r="X111" s="824"/>
      <c r="Y111" s="824"/>
      <c r="Z111" s="824"/>
      <c r="AA111" s="824"/>
      <c r="AB111" s="824"/>
      <c r="AC111" s="824"/>
      <c r="AD111" s="824"/>
      <c r="AE111" s="824"/>
      <c r="AF111" s="824"/>
      <c r="AG111" s="824"/>
      <c r="AH111" s="824">
        <f>SUM(AJ110,AN110,AR110,AV110)</f>
        <v>0</v>
      </c>
      <c r="AI111" s="824"/>
      <c r="AJ111" s="824"/>
      <c r="AK111" s="824"/>
      <c r="AL111" s="824"/>
      <c r="AM111" s="824"/>
      <c r="AN111" s="824"/>
      <c r="AO111" s="824"/>
      <c r="AP111" s="824"/>
      <c r="AQ111" s="824"/>
      <c r="AR111" s="824"/>
      <c r="AS111" s="824"/>
      <c r="AT111" s="824"/>
      <c r="AU111" s="824"/>
      <c r="AV111" s="824"/>
      <c r="AW111" s="824"/>
      <c r="AX111" s="824"/>
      <c r="AY111" s="824"/>
      <c r="AZ111" s="824"/>
      <c r="BA111" s="824"/>
      <c r="BB111" s="824"/>
      <c r="BC111" s="824"/>
      <c r="BD111" s="809" t="s">
        <v>89</v>
      </c>
      <c r="BE111" s="809"/>
      <c r="BF111" s="893">
        <f>COUNTA(GE7:GE106)-COUNTIF(GE7:GE106,"")</f>
        <v>0</v>
      </c>
      <c r="BG111" s="894"/>
      <c r="BH111" s="822" t="str">
        <f>details!AM3</f>
        <v>iYYko</v>
      </c>
      <c r="BI111" s="822"/>
      <c r="BJ111" s="822"/>
      <c r="BK111" s="822"/>
      <c r="BL111" s="822"/>
      <c r="BM111" s="798">
        <f>$GE$108</f>
        <v>0</v>
      </c>
      <c r="BN111" s="798"/>
      <c r="BO111" s="798">
        <f>$GE$109</f>
        <v>0</v>
      </c>
      <c r="BP111" s="798"/>
      <c r="BQ111" s="798">
        <f>$GE$110</f>
        <v>0</v>
      </c>
      <c r="BR111" s="798"/>
      <c r="BS111" s="798">
        <f>$GE$111</f>
        <v>0</v>
      </c>
      <c r="BT111" s="798"/>
      <c r="BU111" s="798">
        <f>$GE$112</f>
        <v>0</v>
      </c>
      <c r="BV111" s="798"/>
      <c r="BW111" s="847">
        <f>SUM(BM111:BT111)</f>
        <v>0</v>
      </c>
      <c r="BX111" s="847"/>
      <c r="BY111" s="848" t="e">
        <f>BW111/BF111*100</f>
        <v>#DIV/0!</v>
      </c>
      <c r="BZ111" s="848"/>
      <c r="CA111" s="798">
        <f>SUM(CC110,CG110,CK110,CO110)</f>
        <v>0</v>
      </c>
      <c r="CB111" s="798"/>
      <c r="CC111" s="798"/>
      <c r="CD111" s="798"/>
      <c r="CE111" s="798"/>
      <c r="CF111" s="798"/>
      <c r="CG111" s="798"/>
      <c r="CH111" s="798"/>
      <c r="CI111" s="798"/>
      <c r="CJ111" s="798"/>
      <c r="CK111" s="798"/>
      <c r="CL111" s="798"/>
      <c r="CM111" s="798"/>
      <c r="CN111" s="798"/>
      <c r="CO111" s="798"/>
      <c r="CP111" s="798"/>
      <c r="CQ111" s="798"/>
      <c r="CR111" s="798"/>
      <c r="CS111" s="798"/>
      <c r="CT111" s="798"/>
      <c r="CU111" s="798"/>
      <c r="CV111" s="798"/>
      <c r="CW111" s="798">
        <f>SUM(CY110,DC110,DG110,DK110)</f>
        <v>0</v>
      </c>
      <c r="CX111" s="798"/>
      <c r="CY111" s="798"/>
      <c r="CZ111" s="798"/>
      <c r="DA111" s="798"/>
      <c r="DB111" s="798"/>
      <c r="DC111" s="798"/>
      <c r="DD111" s="798"/>
      <c r="DE111" s="798"/>
      <c r="DF111" s="798"/>
      <c r="DG111" s="798"/>
      <c r="DH111" s="798"/>
      <c r="DI111" s="798"/>
      <c r="DJ111" s="798"/>
      <c r="DK111" s="798"/>
      <c r="DL111" s="798"/>
      <c r="DM111" s="798"/>
      <c r="DN111" s="798"/>
      <c r="DO111" s="798"/>
      <c r="DP111" s="798"/>
      <c r="DQ111" s="798"/>
      <c r="DR111" s="798"/>
      <c r="DS111" s="798">
        <f>SUM(DU110,DY110,EC110,EG110)</f>
        <v>0</v>
      </c>
      <c r="DT111" s="798"/>
      <c r="DU111" s="798"/>
      <c r="DV111" s="798"/>
      <c r="DW111" s="798"/>
      <c r="DX111" s="798"/>
      <c r="DY111" s="798"/>
      <c r="DZ111" s="798"/>
      <c r="EA111" s="798"/>
      <c r="EB111" s="798"/>
      <c r="EC111" s="798"/>
      <c r="ED111" s="798"/>
      <c r="EE111" s="798"/>
      <c r="EF111" s="798"/>
      <c r="EG111" s="798"/>
      <c r="EH111" s="798"/>
      <c r="EI111" s="798"/>
      <c r="EJ111" s="798"/>
      <c r="EK111" s="798"/>
      <c r="EL111" s="798"/>
      <c r="EM111" s="798"/>
      <c r="EN111" s="798"/>
      <c r="EO111" s="824">
        <f>SUM(EP110,ER110,ET110,EV110,EX110)</f>
        <v>0</v>
      </c>
      <c r="EP111" s="824"/>
      <c r="EQ111" s="824"/>
      <c r="ER111" s="824"/>
      <c r="ES111" s="824"/>
      <c r="ET111" s="824"/>
      <c r="EU111" s="824"/>
      <c r="EV111" s="824"/>
      <c r="EW111" s="824"/>
      <c r="EX111" s="824"/>
      <c r="EY111" s="824">
        <f>SUM(EZ110,FB110,FD110,FF110,FH110)</f>
        <v>0</v>
      </c>
      <c r="EZ111" s="824"/>
      <c r="FA111" s="824"/>
      <c r="FB111" s="824"/>
      <c r="FC111" s="824"/>
      <c r="FD111" s="824"/>
      <c r="FE111" s="824"/>
      <c r="FF111" s="824"/>
      <c r="FG111" s="824"/>
      <c r="FH111" s="824"/>
      <c r="FI111" s="824">
        <f>SUM(FJ110,FL110,FN110,FP110,FR110)</f>
        <v>0</v>
      </c>
      <c r="FJ111" s="824"/>
      <c r="FK111" s="824"/>
      <c r="FL111" s="824"/>
      <c r="FM111" s="824"/>
      <c r="FN111" s="824"/>
      <c r="FO111" s="824"/>
      <c r="FP111" s="824"/>
      <c r="FQ111" s="824"/>
      <c r="FR111" s="880"/>
      <c r="FS111" s="814" t="s">
        <v>221</v>
      </c>
      <c r="FT111" s="815"/>
      <c r="FU111" s="308">
        <f>COUNTIF(FU$7:FU$106,"D")</f>
        <v>0</v>
      </c>
      <c r="FV111" s="798">
        <f>COUNTIF(FX$7:FX$106,"D")</f>
        <v>0</v>
      </c>
      <c r="FW111" s="798"/>
      <c r="FX111" s="798"/>
      <c r="FY111" s="798">
        <f>COUNTIF(GA$7:GA$106,"D")</f>
        <v>0</v>
      </c>
      <c r="FZ111" s="798"/>
      <c r="GA111" s="798"/>
      <c r="GB111" s="308">
        <f t="shared" ref="GB111:GF111" si="393">COUNTIF(GB$7:GB$106,"D")</f>
        <v>0</v>
      </c>
      <c r="GC111" s="308">
        <f t="shared" si="393"/>
        <v>0</v>
      </c>
      <c r="GD111" s="308">
        <f t="shared" si="393"/>
        <v>0</v>
      </c>
      <c r="GE111" s="308">
        <f t="shared" si="393"/>
        <v>0</v>
      </c>
      <c r="GF111" s="308">
        <f t="shared" si="393"/>
        <v>0</v>
      </c>
      <c r="GG111" s="798">
        <f>COUNTIF(GI$7:GI$106,"D")</f>
        <v>0</v>
      </c>
      <c r="GH111" s="798"/>
      <c r="GI111" s="798"/>
      <c r="GJ111" s="798">
        <f>COUNTIF(GL$7:GL$106,"D")</f>
        <v>0</v>
      </c>
      <c r="GK111" s="798"/>
      <c r="GL111" s="798"/>
      <c r="GM111" s="798">
        <f>COUNTIF(GO$7:GO$106,"D")</f>
        <v>0</v>
      </c>
      <c r="GN111" s="798"/>
      <c r="GO111" s="798"/>
      <c r="GP111" s="798">
        <f>COUNTIF(GR$7:GR$106,"D")</f>
        <v>0</v>
      </c>
      <c r="GQ111" s="798"/>
      <c r="GR111" s="798"/>
      <c r="GS111" s="798">
        <f>COUNTIF(GU$7:GU$106,"D")</f>
        <v>0</v>
      </c>
      <c r="GT111" s="798"/>
      <c r="GU111" s="798"/>
      <c r="GV111" s="798">
        <f>COUNTIF(GX$7:GX$106,"D")</f>
        <v>0</v>
      </c>
      <c r="GW111" s="798"/>
      <c r="GX111" s="798"/>
      <c r="GY111" s="306"/>
      <c r="GZ111" s="306"/>
      <c r="HA111" s="348" t="s">
        <v>230</v>
      </c>
      <c r="HB111" s="282">
        <f>COUNTBLANK(D7:D106)</f>
        <v>68</v>
      </c>
      <c r="HC111" s="282" t="s">
        <v>221</v>
      </c>
      <c r="HD111" s="308">
        <f>COUNTIF(HI$7:HI$106,"D")</f>
        <v>0</v>
      </c>
      <c r="HE111" s="280"/>
      <c r="HF111" s="803" t="s">
        <v>19</v>
      </c>
      <c r="HG111" s="803"/>
      <c r="HH111" s="803"/>
      <c r="HI111" s="803"/>
      <c r="HJ111" s="808"/>
      <c r="HK111" s="809"/>
      <c r="HL111" s="809"/>
      <c r="HM111" s="810"/>
      <c r="HO111" s="100"/>
      <c r="HP111" s="100"/>
      <c r="HQ111" s="100"/>
      <c r="HR111" s="103"/>
      <c r="HS111" s="103"/>
      <c r="HT111" s="103"/>
      <c r="HU111" s="103"/>
      <c r="HV111" s="103"/>
      <c r="HW111" s="103"/>
      <c r="HX111" s="103"/>
    </row>
    <row r="112" spans="1:232" s="33" customFormat="1" ht="14.1" customHeight="1" thickBot="1">
      <c r="A112" s="935"/>
      <c r="B112" s="936"/>
      <c r="C112" s="936"/>
      <c r="D112" s="936"/>
      <c r="E112" s="936"/>
      <c r="F112" s="936"/>
      <c r="G112" s="354" t="s">
        <v>230</v>
      </c>
      <c r="H112" s="355">
        <f>COUNTBLANK(D7:D106)</f>
        <v>68</v>
      </c>
      <c r="I112" s="200" t="s">
        <v>181</v>
      </c>
      <c r="J112" s="230">
        <f>J109/J108*100</f>
        <v>0</v>
      </c>
      <c r="K112" s="943" t="s">
        <v>5</v>
      </c>
      <c r="L112" s="944"/>
      <c r="M112" s="885" t="e">
        <f>M111/M109*100</f>
        <v>#DIV/0!</v>
      </c>
      <c r="N112" s="885"/>
      <c r="O112" s="885"/>
      <c r="P112" s="885"/>
      <c r="Q112" s="885"/>
      <c r="R112" s="885"/>
      <c r="S112" s="885"/>
      <c r="T112" s="885"/>
      <c r="U112" s="885"/>
      <c r="V112" s="885"/>
      <c r="W112" s="885"/>
      <c r="X112" s="885"/>
      <c r="Y112" s="885"/>
      <c r="Z112" s="885"/>
      <c r="AA112" s="885"/>
      <c r="AB112" s="885"/>
      <c r="AC112" s="885"/>
      <c r="AD112" s="885"/>
      <c r="AE112" s="885"/>
      <c r="AF112" s="885"/>
      <c r="AG112" s="885"/>
      <c r="AH112" s="885" t="e">
        <f>AH111/AH109*100</f>
        <v>#DIV/0!</v>
      </c>
      <c r="AI112" s="885"/>
      <c r="AJ112" s="885"/>
      <c r="AK112" s="885"/>
      <c r="AL112" s="885"/>
      <c r="AM112" s="885"/>
      <c r="AN112" s="885"/>
      <c r="AO112" s="885"/>
      <c r="AP112" s="885"/>
      <c r="AQ112" s="885"/>
      <c r="AR112" s="885"/>
      <c r="AS112" s="885"/>
      <c r="AT112" s="885"/>
      <c r="AU112" s="885"/>
      <c r="AV112" s="885"/>
      <c r="AW112" s="885"/>
      <c r="AX112" s="885"/>
      <c r="AY112" s="885"/>
      <c r="AZ112" s="885"/>
      <c r="BA112" s="885"/>
      <c r="BB112" s="885"/>
      <c r="BC112" s="885"/>
      <c r="BD112" s="892" t="s">
        <v>90</v>
      </c>
      <c r="BE112" s="892"/>
      <c r="BF112" s="895">
        <f>COUNTA(GF7:GF106)-COUNTIF(GF7:GF106,"")</f>
        <v>0</v>
      </c>
      <c r="BG112" s="896"/>
      <c r="BH112" s="823" t="str">
        <f>details!AO3</f>
        <v>vjfoUn</v>
      </c>
      <c r="BI112" s="823"/>
      <c r="BJ112" s="823"/>
      <c r="BK112" s="823"/>
      <c r="BL112" s="823"/>
      <c r="BM112" s="799">
        <f>$GF$108</f>
        <v>0</v>
      </c>
      <c r="BN112" s="799"/>
      <c r="BO112" s="799">
        <f>$GF$109</f>
        <v>0</v>
      </c>
      <c r="BP112" s="799"/>
      <c r="BQ112" s="799">
        <f>$GF$110</f>
        <v>0</v>
      </c>
      <c r="BR112" s="799"/>
      <c r="BS112" s="799">
        <f>$GF$111</f>
        <v>0</v>
      </c>
      <c r="BT112" s="799"/>
      <c r="BU112" s="799">
        <f>$GF$112</f>
        <v>0</v>
      </c>
      <c r="BV112" s="799"/>
      <c r="BW112" s="898">
        <f>SUM(BM112:BT112)</f>
        <v>0</v>
      </c>
      <c r="BX112" s="898"/>
      <c r="BY112" s="899" t="e">
        <f>BW112/BF112*100</f>
        <v>#DIV/0!</v>
      </c>
      <c r="BZ112" s="899"/>
      <c r="CA112" s="885" t="str">
        <f>IF(CA109=0,"",CA111/CA109*100)</f>
        <v/>
      </c>
      <c r="CB112" s="885"/>
      <c r="CC112" s="885"/>
      <c r="CD112" s="885"/>
      <c r="CE112" s="885"/>
      <c r="CF112" s="885"/>
      <c r="CG112" s="885"/>
      <c r="CH112" s="885"/>
      <c r="CI112" s="885"/>
      <c r="CJ112" s="885"/>
      <c r="CK112" s="885"/>
      <c r="CL112" s="885"/>
      <c r="CM112" s="885"/>
      <c r="CN112" s="885"/>
      <c r="CO112" s="885"/>
      <c r="CP112" s="885"/>
      <c r="CQ112" s="885"/>
      <c r="CR112" s="885"/>
      <c r="CS112" s="885"/>
      <c r="CT112" s="885"/>
      <c r="CU112" s="885"/>
      <c r="CV112" s="885"/>
      <c r="CW112" s="885" t="str">
        <f>IF(CW109=0,"",CW111/CW109*100)</f>
        <v/>
      </c>
      <c r="CX112" s="885"/>
      <c r="CY112" s="885"/>
      <c r="CZ112" s="885"/>
      <c r="DA112" s="885"/>
      <c r="DB112" s="885"/>
      <c r="DC112" s="885"/>
      <c r="DD112" s="885"/>
      <c r="DE112" s="885"/>
      <c r="DF112" s="885"/>
      <c r="DG112" s="885"/>
      <c r="DH112" s="885"/>
      <c r="DI112" s="885"/>
      <c r="DJ112" s="885"/>
      <c r="DK112" s="885"/>
      <c r="DL112" s="885"/>
      <c r="DM112" s="885"/>
      <c r="DN112" s="885"/>
      <c r="DO112" s="885"/>
      <c r="DP112" s="885"/>
      <c r="DQ112" s="885"/>
      <c r="DR112" s="885"/>
      <c r="DS112" s="885" t="str">
        <f>IF(DS109=0,"",DS111/DS109*100)</f>
        <v/>
      </c>
      <c r="DT112" s="885"/>
      <c r="DU112" s="885"/>
      <c r="DV112" s="885"/>
      <c r="DW112" s="885"/>
      <c r="DX112" s="885"/>
      <c r="DY112" s="885"/>
      <c r="DZ112" s="885"/>
      <c r="EA112" s="885"/>
      <c r="EB112" s="885"/>
      <c r="EC112" s="885"/>
      <c r="ED112" s="885"/>
      <c r="EE112" s="885"/>
      <c r="EF112" s="885"/>
      <c r="EG112" s="885"/>
      <c r="EH112" s="885"/>
      <c r="EI112" s="885"/>
      <c r="EJ112" s="885"/>
      <c r="EK112" s="885"/>
      <c r="EL112" s="885"/>
      <c r="EM112" s="885"/>
      <c r="EN112" s="885"/>
      <c r="EO112" s="882" t="e">
        <f>EO111/EO109*100</f>
        <v>#DIV/0!</v>
      </c>
      <c r="EP112" s="882"/>
      <c r="EQ112" s="882"/>
      <c r="ER112" s="882"/>
      <c r="ES112" s="882"/>
      <c r="ET112" s="882"/>
      <c r="EU112" s="882"/>
      <c r="EV112" s="882"/>
      <c r="EW112" s="882"/>
      <c r="EX112" s="882"/>
      <c r="EY112" s="882" t="e">
        <f>EY111/EY109*100</f>
        <v>#DIV/0!</v>
      </c>
      <c r="EZ112" s="882"/>
      <c r="FA112" s="882"/>
      <c r="FB112" s="882"/>
      <c r="FC112" s="882"/>
      <c r="FD112" s="882"/>
      <c r="FE112" s="882"/>
      <c r="FF112" s="882"/>
      <c r="FG112" s="882"/>
      <c r="FH112" s="882"/>
      <c r="FI112" s="882" t="e">
        <f>FI111/FI109*100</f>
        <v>#DIV/0!</v>
      </c>
      <c r="FJ112" s="882"/>
      <c r="FK112" s="882"/>
      <c r="FL112" s="882"/>
      <c r="FM112" s="882"/>
      <c r="FN112" s="882"/>
      <c r="FO112" s="882"/>
      <c r="FP112" s="882"/>
      <c r="FQ112" s="882"/>
      <c r="FR112" s="883"/>
      <c r="FS112" s="816" t="s">
        <v>222</v>
      </c>
      <c r="FT112" s="817"/>
      <c r="FU112" s="311">
        <f>COUNTIF(FU$7:FU$106,"E")</f>
        <v>0</v>
      </c>
      <c r="FV112" s="799">
        <f>COUNTIF(FX$7:FX$106,"E")</f>
        <v>0</v>
      </c>
      <c r="FW112" s="799"/>
      <c r="FX112" s="799"/>
      <c r="FY112" s="799">
        <f>COUNTIF(GA$7:GA$106,"E")</f>
        <v>0</v>
      </c>
      <c r="FZ112" s="799"/>
      <c r="GA112" s="799"/>
      <c r="GB112" s="311">
        <f t="shared" ref="GB112:GF112" si="394">COUNTIF(GB$7:GB$106,"E")</f>
        <v>0</v>
      </c>
      <c r="GC112" s="311">
        <f t="shared" si="394"/>
        <v>0</v>
      </c>
      <c r="GD112" s="311">
        <f t="shared" si="394"/>
        <v>0</v>
      </c>
      <c r="GE112" s="311">
        <f t="shared" si="394"/>
        <v>0</v>
      </c>
      <c r="GF112" s="311">
        <f t="shared" si="394"/>
        <v>0</v>
      </c>
      <c r="GG112" s="799">
        <f>COUNTIF(GI$7:GI$106,"E")</f>
        <v>0</v>
      </c>
      <c r="GH112" s="799"/>
      <c r="GI112" s="799"/>
      <c r="GJ112" s="799">
        <f>COUNTIF(GL$7:GL$106,"E")</f>
        <v>0</v>
      </c>
      <c r="GK112" s="799"/>
      <c r="GL112" s="799"/>
      <c r="GM112" s="799">
        <f>COUNTIF(GO$7:GO$106,"E")</f>
        <v>0</v>
      </c>
      <c r="GN112" s="799"/>
      <c r="GO112" s="799"/>
      <c r="GP112" s="799">
        <f>COUNTIF(GR$7:GR$106,"E")</f>
        <v>0</v>
      </c>
      <c r="GQ112" s="799"/>
      <c r="GR112" s="799"/>
      <c r="GS112" s="799">
        <f>COUNTIF(GU$7:GU$106,"E")</f>
        <v>0</v>
      </c>
      <c r="GT112" s="799"/>
      <c r="GU112" s="799"/>
      <c r="GV112" s="799">
        <f>COUNTIF(GX$7:GX$106,"E")</f>
        <v>0</v>
      </c>
      <c r="GW112" s="799"/>
      <c r="GX112" s="799"/>
      <c r="GY112" s="307"/>
      <c r="GZ112" s="307"/>
      <c r="HA112" s="349" t="s">
        <v>87</v>
      </c>
      <c r="HB112" s="350">
        <f>SUM(HB107:HB111)</f>
        <v>68</v>
      </c>
      <c r="HC112" s="283" t="s">
        <v>222</v>
      </c>
      <c r="HD112" s="311">
        <f>COUNTIF(HI$7:HI$106,"E")</f>
        <v>0</v>
      </c>
      <c r="HE112" s="281"/>
      <c r="HF112" s="804" t="s">
        <v>7</v>
      </c>
      <c r="HG112" s="804"/>
      <c r="HH112" s="804"/>
      <c r="HI112" s="804"/>
      <c r="HJ112" s="811"/>
      <c r="HK112" s="812"/>
      <c r="HL112" s="812"/>
      <c r="HM112" s="813"/>
      <c r="HO112" s="100"/>
      <c r="HP112" s="100"/>
      <c r="HQ112" s="100"/>
      <c r="HR112" s="103"/>
      <c r="HS112" s="103"/>
      <c r="HT112" s="103"/>
      <c r="HU112" s="103"/>
      <c r="HV112" s="103"/>
      <c r="HW112" s="103"/>
      <c r="HX112" s="103"/>
    </row>
    <row r="113" spans="1:227" s="28" customFormat="1" ht="12" customHeight="1">
      <c r="A113" s="26"/>
      <c r="B113" s="26"/>
      <c r="C113" s="26"/>
      <c r="D113" s="26"/>
      <c r="E113" s="26"/>
      <c r="F113" s="26"/>
      <c r="G113" s="35"/>
      <c r="H113" s="35"/>
      <c r="I113" s="26"/>
      <c r="K113" s="26"/>
      <c r="L113" s="26"/>
      <c r="M113" s="35"/>
      <c r="N113" s="35"/>
      <c r="O113" s="35"/>
      <c r="P113" s="35"/>
      <c r="Q113" s="35"/>
      <c r="R113" s="35"/>
      <c r="S113" s="35"/>
      <c r="T113" s="35"/>
      <c r="U113" s="35"/>
      <c r="V113" s="35"/>
      <c r="W113" s="35"/>
      <c r="X113" s="35"/>
      <c r="Y113" s="35"/>
      <c r="Z113" s="35"/>
      <c r="AA113" s="35"/>
      <c r="AB113" s="35"/>
      <c r="AC113" s="35"/>
      <c r="AD113" s="35"/>
      <c r="AE113" s="35"/>
      <c r="AF113" s="35"/>
      <c r="AG113" s="35"/>
      <c r="AH113" s="35"/>
      <c r="AI113" s="35"/>
      <c r="AJ113" s="35"/>
      <c r="AK113" s="35"/>
      <c r="AL113" s="35"/>
      <c r="AM113" s="35"/>
      <c r="AN113" s="35"/>
      <c r="AO113" s="35"/>
      <c r="AP113" s="35"/>
      <c r="AQ113" s="35"/>
      <c r="AR113" s="35"/>
      <c r="AS113" s="35"/>
      <c r="AT113" s="35"/>
      <c r="AU113" s="35"/>
      <c r="AV113" s="35"/>
      <c r="AW113" s="35"/>
      <c r="AX113" s="35"/>
      <c r="AY113" s="35"/>
      <c r="AZ113" s="35"/>
      <c r="BA113" s="35"/>
      <c r="BB113" s="35"/>
      <c r="BC113" s="35"/>
      <c r="BD113" s="35"/>
      <c r="BE113" s="35"/>
      <c r="BF113" s="35"/>
      <c r="BG113" s="35"/>
      <c r="BH113" s="35"/>
      <c r="BI113" s="35"/>
      <c r="BJ113" s="35"/>
      <c r="BK113" s="35"/>
      <c r="BL113" s="35"/>
      <c r="BM113" s="35"/>
      <c r="BN113" s="35"/>
      <c r="BO113" s="35"/>
      <c r="BP113" s="35"/>
      <c r="BQ113" s="35"/>
      <c r="BR113" s="35"/>
      <c r="BS113" s="35"/>
      <c r="BT113" s="35"/>
      <c r="BU113" s="35"/>
      <c r="BV113" s="35"/>
      <c r="BW113" s="35"/>
      <c r="BX113" s="35"/>
      <c r="BY113" s="35"/>
      <c r="BZ113" s="35"/>
      <c r="CA113" s="35"/>
      <c r="CB113" s="35"/>
      <c r="CC113" s="35"/>
      <c r="CD113" s="35"/>
      <c r="CE113" s="35"/>
      <c r="CF113" s="35"/>
      <c r="CG113" s="35"/>
      <c r="CH113" s="35"/>
      <c r="CI113" s="35"/>
      <c r="CJ113" s="35"/>
      <c r="CK113" s="35"/>
      <c r="CL113" s="35"/>
      <c r="CM113" s="35"/>
      <c r="CN113" s="35"/>
      <c r="CO113" s="35"/>
      <c r="CP113" s="35"/>
      <c r="CQ113" s="35"/>
      <c r="CR113" s="35"/>
      <c r="CS113" s="35"/>
      <c r="CT113" s="35"/>
      <c r="CU113" s="35"/>
      <c r="CV113" s="35"/>
      <c r="CW113" s="35"/>
      <c r="CX113" s="35"/>
      <c r="CY113" s="35"/>
      <c r="CZ113" s="35"/>
      <c r="DA113" s="35"/>
      <c r="DB113" s="35"/>
      <c r="DC113" s="35"/>
      <c r="DD113" s="35"/>
      <c r="DE113" s="35"/>
      <c r="DF113" s="35"/>
      <c r="DG113" s="35"/>
      <c r="DH113" s="35"/>
      <c r="DI113" s="35"/>
      <c r="DJ113" s="35"/>
      <c r="DK113" s="35"/>
      <c r="DL113" s="35"/>
      <c r="DM113" s="35"/>
      <c r="DN113" s="35"/>
      <c r="DO113" s="35"/>
      <c r="DP113" s="35"/>
      <c r="DQ113" s="35"/>
      <c r="DR113" s="35"/>
      <c r="DS113" s="35"/>
      <c r="DT113" s="35"/>
      <c r="DU113" s="35"/>
      <c r="DV113" s="35"/>
      <c r="DW113" s="35"/>
      <c r="DX113" s="35"/>
      <c r="DY113" s="35"/>
      <c r="DZ113" s="35"/>
      <c r="EA113" s="35"/>
      <c r="EB113" s="35"/>
      <c r="EC113" s="35"/>
      <c r="ED113" s="35"/>
      <c r="EE113" s="35"/>
      <c r="EF113" s="35"/>
      <c r="EG113" s="35"/>
      <c r="EH113" s="35"/>
      <c r="EI113" s="35"/>
      <c r="EJ113" s="35"/>
      <c r="EK113" s="35"/>
      <c r="EL113" s="35"/>
      <c r="EM113" s="35"/>
      <c r="EN113" s="35"/>
      <c r="EO113" s="35"/>
      <c r="EP113" s="35"/>
      <c r="EQ113" s="35"/>
      <c r="ER113" s="35"/>
      <c r="ES113" s="35"/>
      <c r="ET113" s="35"/>
      <c r="EU113" s="35"/>
      <c r="EV113" s="35"/>
      <c r="EW113" s="35"/>
      <c r="EX113" s="35"/>
      <c r="EY113" s="35"/>
      <c r="EZ113" s="35"/>
      <c r="FA113" s="35"/>
      <c r="FB113" s="35"/>
      <c r="FC113" s="35"/>
      <c r="FD113" s="35"/>
      <c r="FE113" s="35"/>
      <c r="FF113" s="35"/>
      <c r="FG113" s="35"/>
      <c r="FH113" s="35"/>
      <c r="FI113" s="35"/>
      <c r="FJ113" s="35"/>
      <c r="FK113" s="35"/>
      <c r="FL113" s="35"/>
      <c r="FM113" s="35"/>
      <c r="FN113" s="35"/>
      <c r="FO113" s="35"/>
      <c r="FP113" s="35"/>
      <c r="FQ113" s="35"/>
      <c r="FR113" s="35"/>
      <c r="FS113" s="29"/>
      <c r="FT113" s="57"/>
      <c r="FU113" s="57"/>
      <c r="FV113" s="57"/>
      <c r="FW113" s="57"/>
      <c r="FX113" s="57"/>
      <c r="FY113" s="57"/>
      <c r="FZ113" s="57"/>
      <c r="GA113" s="57"/>
      <c r="GB113" s="57"/>
      <c r="GC113" s="57"/>
      <c r="GD113" s="57"/>
      <c r="GE113" s="57"/>
      <c r="GF113" s="57"/>
      <c r="GG113" s="57"/>
      <c r="GH113" s="57"/>
      <c r="GI113" s="57"/>
      <c r="GJ113" s="57"/>
      <c r="GK113" s="57"/>
      <c r="GL113" s="57"/>
      <c r="GM113" s="57"/>
      <c r="GN113" s="57"/>
      <c r="GO113" s="57"/>
      <c r="GP113" s="57"/>
      <c r="GQ113" s="57"/>
      <c r="GR113" s="57"/>
      <c r="GS113" s="57"/>
      <c r="GT113" s="57"/>
      <c r="GU113" s="57"/>
      <c r="GV113" s="57"/>
      <c r="GW113" s="57"/>
      <c r="GX113" s="57"/>
      <c r="GY113" s="57"/>
      <c r="GZ113" s="57"/>
      <c r="HA113" s="57"/>
      <c r="HB113" s="57"/>
      <c r="HC113" s="57"/>
      <c r="HD113" s="57"/>
      <c r="HE113" s="57"/>
      <c r="HF113" s="57"/>
      <c r="HG113" s="57"/>
      <c r="HH113" s="57"/>
      <c r="HI113" s="57"/>
      <c r="HK113" s="57"/>
      <c r="HL113" s="57"/>
      <c r="HO113" s="104"/>
      <c r="HP113" s="104"/>
      <c r="HQ113" s="104"/>
      <c r="HR113" s="104"/>
      <c r="HS113" s="104"/>
    </row>
    <row r="114" spans="1:227" s="52" customFormat="1" ht="12" customHeight="1">
      <c r="A114" s="49"/>
      <c r="B114" s="49"/>
      <c r="C114" s="49"/>
      <c r="D114" s="49"/>
      <c r="E114" s="49"/>
      <c r="F114" s="49"/>
      <c r="G114" s="50"/>
      <c r="H114" s="50"/>
      <c r="I114" s="49"/>
      <c r="J114" s="49"/>
      <c r="K114" s="49"/>
      <c r="L114" s="49"/>
      <c r="M114" s="50"/>
      <c r="N114" s="50"/>
      <c r="O114" s="50"/>
      <c r="P114" s="50"/>
      <c r="Q114" s="50"/>
      <c r="R114" s="50"/>
      <c r="S114" s="50"/>
      <c r="T114" s="50"/>
      <c r="U114" s="50"/>
      <c r="V114" s="50"/>
      <c r="W114" s="50"/>
      <c r="X114" s="50"/>
      <c r="Y114" s="50"/>
      <c r="Z114" s="50"/>
      <c r="AA114" s="50"/>
      <c r="AB114" s="50"/>
      <c r="AC114" s="50"/>
      <c r="AD114" s="50"/>
      <c r="AE114" s="50"/>
      <c r="AF114" s="50"/>
      <c r="AG114" s="50"/>
      <c r="AH114" s="50"/>
      <c r="AI114" s="50"/>
      <c r="AJ114" s="50"/>
      <c r="AK114" s="50"/>
      <c r="AL114" s="50"/>
      <c r="AM114" s="50"/>
      <c r="AN114" s="50"/>
      <c r="AO114" s="50"/>
      <c r="AP114" s="50"/>
      <c r="AQ114" s="50"/>
      <c r="AR114" s="50"/>
      <c r="AS114" s="50"/>
      <c r="AT114" s="50"/>
      <c r="AU114" s="50"/>
      <c r="AV114" s="50"/>
      <c r="AW114" s="50"/>
      <c r="AX114" s="50"/>
      <c r="AY114" s="50"/>
      <c r="AZ114" s="50"/>
      <c r="BA114" s="50"/>
      <c r="BB114" s="50"/>
      <c r="BC114" s="50"/>
      <c r="BD114" s="50"/>
      <c r="BE114" s="50"/>
      <c r="BF114" s="50"/>
      <c r="BG114" s="50"/>
      <c r="BH114" s="50"/>
      <c r="BI114" s="50"/>
      <c r="BJ114" s="50"/>
      <c r="BK114" s="50"/>
      <c r="BL114" s="50"/>
      <c r="BM114" s="50"/>
      <c r="BN114" s="50"/>
      <c r="BO114" s="50"/>
      <c r="BP114" s="50"/>
      <c r="BQ114" s="50"/>
      <c r="BR114" s="50"/>
      <c r="BS114" s="50"/>
      <c r="BT114" s="50"/>
      <c r="BU114" s="50"/>
      <c r="BV114" s="50"/>
      <c r="BW114" s="50"/>
      <c r="BX114" s="50"/>
      <c r="BY114" s="50"/>
      <c r="BZ114" s="50"/>
      <c r="CA114" s="50"/>
      <c r="CB114" s="50"/>
      <c r="CC114" s="50"/>
      <c r="CD114" s="50"/>
      <c r="CE114" s="50"/>
      <c r="CF114" s="50"/>
      <c r="CG114" s="50"/>
      <c r="CH114" s="50"/>
      <c r="CI114" s="50"/>
      <c r="CJ114" s="50"/>
      <c r="CK114" s="50"/>
      <c r="CL114" s="50"/>
      <c r="CM114" s="50"/>
      <c r="CN114" s="50"/>
      <c r="CO114" s="50"/>
      <c r="CP114" s="50"/>
      <c r="CQ114" s="50"/>
      <c r="CR114" s="50"/>
      <c r="CS114" s="50"/>
      <c r="CT114" s="50"/>
      <c r="CU114" s="50"/>
      <c r="CV114" s="50"/>
      <c r="CW114" s="50"/>
      <c r="CX114" s="50"/>
      <c r="CY114" s="50"/>
      <c r="CZ114" s="50"/>
      <c r="DA114" s="50"/>
      <c r="DB114" s="50"/>
      <c r="DC114" s="50"/>
      <c r="DD114" s="50"/>
      <c r="DE114" s="50"/>
      <c r="DF114" s="50"/>
      <c r="DG114" s="50"/>
      <c r="DH114" s="50"/>
      <c r="DI114" s="50"/>
      <c r="DJ114" s="50"/>
      <c r="DK114" s="50"/>
      <c r="DL114" s="50"/>
      <c r="DM114" s="50"/>
      <c r="DN114" s="50"/>
      <c r="DO114" s="50"/>
      <c r="DP114" s="50"/>
      <c r="DQ114" s="50"/>
      <c r="DR114" s="50"/>
      <c r="DS114" s="50"/>
      <c r="DT114" s="50"/>
      <c r="DU114" s="50"/>
      <c r="DV114" s="50"/>
      <c r="DW114" s="50"/>
      <c r="DX114" s="50"/>
      <c r="DY114" s="50"/>
      <c r="DZ114" s="50"/>
      <c r="EA114" s="50"/>
      <c r="EB114" s="50"/>
      <c r="EC114" s="50"/>
      <c r="ED114" s="50"/>
      <c r="EE114" s="50"/>
      <c r="EF114" s="50"/>
      <c r="EG114" s="50"/>
      <c r="EH114" s="50"/>
      <c r="EI114" s="50"/>
      <c r="EJ114" s="50"/>
      <c r="EK114" s="50"/>
      <c r="EL114" s="50"/>
      <c r="EM114" s="50"/>
      <c r="EN114" s="50"/>
      <c r="EO114" s="50"/>
      <c r="EP114" s="50"/>
      <c r="EQ114" s="50"/>
      <c r="ER114" s="50"/>
      <c r="ES114" s="50"/>
      <c r="ET114" s="50"/>
      <c r="EU114" s="50"/>
      <c r="EV114" s="50"/>
      <c r="EW114" s="50"/>
      <c r="EX114" s="50"/>
      <c r="EY114" s="50"/>
      <c r="EZ114" s="50"/>
      <c r="FA114" s="50"/>
      <c r="FB114" s="50"/>
      <c r="FC114" s="50"/>
      <c r="FD114" s="50"/>
      <c r="FE114" s="50"/>
      <c r="FF114" s="50"/>
      <c r="FG114" s="50"/>
      <c r="FH114" s="50"/>
      <c r="FI114" s="50"/>
      <c r="FJ114" s="50"/>
      <c r="FK114" s="50"/>
      <c r="FL114" s="50"/>
      <c r="FM114" s="50"/>
      <c r="FN114" s="50"/>
      <c r="FO114" s="50"/>
      <c r="FP114" s="50"/>
      <c r="FQ114" s="50"/>
      <c r="FR114" s="50"/>
      <c r="FS114" s="51"/>
      <c r="FT114" s="58"/>
      <c r="FU114" s="58"/>
      <c r="FV114" s="58"/>
      <c r="FW114" s="58"/>
      <c r="FX114" s="58"/>
      <c r="FY114" s="58"/>
      <c r="FZ114" s="58"/>
      <c r="GA114" s="58"/>
      <c r="GB114" s="58"/>
      <c r="GC114" s="58"/>
      <c r="GD114" s="58"/>
      <c r="GE114" s="58"/>
      <c r="GF114" s="58"/>
      <c r="GG114" s="58"/>
      <c r="GH114" s="58"/>
      <c r="GI114" s="58"/>
      <c r="GJ114" s="58"/>
      <c r="GK114" s="58"/>
      <c r="GL114" s="58"/>
      <c r="GM114" s="58"/>
      <c r="GN114" s="58"/>
      <c r="GO114" s="58"/>
      <c r="GP114" s="58"/>
      <c r="GQ114" s="58"/>
      <c r="GR114" s="58"/>
      <c r="GS114" s="58"/>
      <c r="GT114" s="58"/>
      <c r="GU114" s="58"/>
      <c r="GV114" s="58"/>
      <c r="GW114" s="58"/>
      <c r="GX114" s="58"/>
      <c r="GY114" s="58"/>
      <c r="GZ114" s="58"/>
      <c r="HA114" s="58"/>
      <c r="HB114" s="58"/>
      <c r="HC114" s="58"/>
      <c r="HD114" s="58"/>
      <c r="HE114" s="58"/>
      <c r="HF114" s="58"/>
      <c r="HG114" s="58"/>
      <c r="HH114" s="58"/>
      <c r="HI114" s="58"/>
      <c r="HN114" s="104"/>
      <c r="HO114" s="104"/>
      <c r="HP114" s="104"/>
      <c r="HQ114" s="104"/>
      <c r="HR114" s="104"/>
      <c r="HS114" s="104"/>
    </row>
    <row r="115" spans="1:227" s="52" customFormat="1" ht="20.100000000000001" customHeight="1">
      <c r="A115" s="49"/>
      <c r="B115" s="49"/>
      <c r="C115" s="49"/>
      <c r="AF115" s="50"/>
      <c r="AG115" s="50"/>
      <c r="AH115" s="50"/>
      <c r="AI115" s="50"/>
      <c r="AJ115" s="50"/>
      <c r="AK115" s="50"/>
      <c r="AL115" s="50"/>
      <c r="AM115" s="50"/>
      <c r="AN115" s="50"/>
      <c r="AO115" s="50"/>
      <c r="AP115" s="50"/>
      <c r="AQ115" s="50"/>
      <c r="AR115" s="50"/>
      <c r="AS115" s="50"/>
      <c r="AT115" s="50"/>
      <c r="AU115" s="50"/>
      <c r="AV115" s="50"/>
      <c r="AW115" s="50"/>
      <c r="AX115" s="50"/>
      <c r="AY115" s="50"/>
      <c r="AZ115" s="50"/>
      <c r="BA115" s="50"/>
      <c r="BB115" s="50"/>
      <c r="BC115" s="50"/>
      <c r="BD115" s="50"/>
      <c r="BE115" s="50"/>
      <c r="BF115" s="50"/>
      <c r="BG115" s="50"/>
      <c r="BH115" s="50"/>
      <c r="BI115" s="50"/>
      <c r="BJ115" s="50"/>
      <c r="BK115" s="50"/>
      <c r="BL115" s="50"/>
      <c r="BM115" s="50"/>
      <c r="BN115" s="50"/>
      <c r="BO115" s="50"/>
      <c r="BP115" s="50"/>
      <c r="BQ115" s="50"/>
      <c r="BR115" s="50"/>
      <c r="BS115" s="50"/>
      <c r="BT115" s="50"/>
      <c r="BU115" s="50"/>
      <c r="BV115" s="50"/>
      <c r="BW115" s="50"/>
      <c r="BX115" s="50"/>
      <c r="BY115" s="50"/>
      <c r="BZ115" s="50"/>
      <c r="CA115" s="50"/>
      <c r="CB115" s="50"/>
      <c r="CC115" s="50"/>
      <c r="CD115" s="50"/>
      <c r="CE115" s="50"/>
      <c r="CF115" s="50"/>
      <c r="CG115" s="50"/>
      <c r="CH115" s="50"/>
      <c r="CI115" s="50"/>
      <c r="CJ115" s="50"/>
      <c r="CK115" s="50"/>
      <c r="CL115" s="50"/>
      <c r="CM115" s="50"/>
      <c r="CN115" s="50"/>
      <c r="CO115" s="50"/>
      <c r="CP115" s="50"/>
      <c r="CQ115" s="50"/>
      <c r="CR115" s="50"/>
      <c r="CS115" s="50"/>
      <c r="CT115" s="50"/>
      <c r="CU115" s="50"/>
      <c r="CV115" s="50"/>
      <c r="EV115" s="50"/>
      <c r="EW115" s="50"/>
      <c r="EX115" s="50"/>
      <c r="EY115" s="50"/>
      <c r="EZ115" s="50"/>
      <c r="FA115" s="50"/>
      <c r="FB115" s="50"/>
      <c r="FC115" s="50"/>
      <c r="FD115" s="50"/>
      <c r="FE115" s="50"/>
      <c r="FF115" s="50"/>
      <c r="FG115" s="50"/>
      <c r="FH115" s="50"/>
      <c r="FI115" s="50"/>
      <c r="FJ115" s="50"/>
      <c r="FK115" s="50"/>
      <c r="FL115" s="50"/>
      <c r="FM115" s="50"/>
      <c r="FN115" s="50"/>
      <c r="FO115" s="50"/>
      <c r="FP115" s="50"/>
      <c r="FQ115" s="50"/>
      <c r="FR115" s="50"/>
      <c r="FS115" s="51"/>
      <c r="FT115" s="59"/>
      <c r="FU115" s="59"/>
      <c r="FV115" s="59"/>
      <c r="FW115" s="59"/>
      <c r="FX115" s="59"/>
      <c r="FY115" s="59"/>
      <c r="FZ115" s="59"/>
      <c r="GA115" s="59"/>
      <c r="GB115" s="59"/>
      <c r="GC115" s="59"/>
      <c r="GD115" s="59"/>
      <c r="GE115" s="59"/>
      <c r="GF115" s="59"/>
      <c r="GG115" s="59"/>
      <c r="GH115" s="59"/>
      <c r="GI115" s="59"/>
      <c r="GJ115" s="59"/>
      <c r="GK115" s="59"/>
      <c r="GL115" s="59"/>
      <c r="GM115" s="59"/>
      <c r="GN115" s="59"/>
      <c r="GO115" s="59"/>
      <c r="GP115" s="59"/>
      <c r="GQ115" s="59"/>
      <c r="GR115" s="59"/>
      <c r="GS115" s="59"/>
      <c r="GT115" s="59"/>
      <c r="GU115" s="59"/>
      <c r="GV115" s="59"/>
      <c r="GW115" s="59"/>
      <c r="GX115" s="59"/>
      <c r="GY115" s="59"/>
      <c r="GZ115" s="59"/>
      <c r="HA115" s="59"/>
      <c r="HB115" s="59"/>
      <c r="HC115" s="59"/>
      <c r="HD115" s="59"/>
      <c r="HE115" s="59"/>
      <c r="HF115" s="59"/>
      <c r="HG115" s="59"/>
      <c r="HH115" s="59"/>
      <c r="HI115" s="59"/>
      <c r="HJ115" s="59"/>
      <c r="HK115" s="59"/>
      <c r="HL115" s="59"/>
      <c r="HN115" s="104"/>
      <c r="HO115" s="104"/>
      <c r="HP115" s="104"/>
      <c r="HQ115" s="104"/>
      <c r="HR115" s="104"/>
      <c r="HS115" s="104"/>
    </row>
    <row r="116" spans="1:227" s="52" customFormat="1" ht="20.100000000000001" customHeight="1">
      <c r="AR116" s="50"/>
      <c r="AS116" s="50"/>
      <c r="AT116" s="50"/>
      <c r="AU116" s="50"/>
      <c r="AV116" s="50"/>
      <c r="AW116" s="50"/>
      <c r="AX116" s="50"/>
      <c r="AY116" s="50"/>
      <c r="AZ116" s="50"/>
      <c r="BA116" s="50"/>
      <c r="BB116" s="50"/>
      <c r="BC116" s="50"/>
      <c r="BD116" s="50"/>
      <c r="BE116" s="50"/>
      <c r="BF116" s="50"/>
      <c r="BG116" s="50"/>
      <c r="BH116" s="50"/>
      <c r="BI116" s="50"/>
      <c r="BJ116" s="50"/>
      <c r="BK116" s="50"/>
      <c r="BL116" s="50"/>
      <c r="BM116" s="50"/>
      <c r="BN116" s="50"/>
      <c r="BO116" s="50"/>
      <c r="BP116" s="50"/>
      <c r="BQ116" s="50"/>
      <c r="BR116" s="50"/>
      <c r="BS116" s="50"/>
      <c r="BT116" s="50"/>
      <c r="BU116" s="50"/>
      <c r="BV116" s="50"/>
      <c r="BW116" s="50"/>
      <c r="BX116" s="50"/>
      <c r="BY116" s="50"/>
      <c r="BZ116" s="50"/>
      <c r="CA116" s="50"/>
      <c r="CB116" s="50"/>
      <c r="CC116" s="50"/>
      <c r="CD116" s="50"/>
      <c r="CE116" s="50"/>
      <c r="CF116" s="50"/>
      <c r="CG116" s="50"/>
      <c r="CH116" s="50"/>
      <c r="CI116" s="50"/>
      <c r="CJ116" s="50"/>
      <c r="CK116" s="50"/>
      <c r="CL116" s="50"/>
      <c r="CM116" s="50"/>
      <c r="CN116" s="50"/>
      <c r="CO116" s="50"/>
      <c r="CP116" s="50"/>
      <c r="CQ116" s="50"/>
      <c r="CR116" s="50"/>
      <c r="CS116" s="50"/>
      <c r="CT116" s="50"/>
      <c r="CU116" s="50"/>
      <c r="CV116" s="50"/>
      <c r="EV116" s="50"/>
      <c r="EW116" s="50"/>
      <c r="EX116" s="50"/>
      <c r="EY116" s="50"/>
      <c r="EZ116" s="50"/>
      <c r="FA116" s="50"/>
      <c r="FB116" s="50"/>
      <c r="FC116" s="50"/>
      <c r="FD116" s="50"/>
      <c r="FE116" s="50"/>
      <c r="FF116" s="50"/>
      <c r="FG116" s="50"/>
      <c r="FH116" s="50"/>
      <c r="FI116" s="50"/>
      <c r="FJ116" s="50"/>
      <c r="FK116" s="50"/>
      <c r="FL116" s="50"/>
      <c r="FM116" s="50"/>
      <c r="FN116" s="50"/>
      <c r="FO116" s="50"/>
      <c r="FP116" s="50"/>
      <c r="FQ116" s="50"/>
      <c r="FR116" s="50"/>
      <c r="FS116" s="51"/>
      <c r="FT116" s="56"/>
      <c r="FU116" s="56"/>
      <c r="FV116" s="56"/>
      <c r="FW116" s="56"/>
      <c r="FX116" s="56"/>
      <c r="FY116" s="56"/>
      <c r="FZ116" s="56"/>
      <c r="GA116" s="56"/>
      <c r="GB116" s="56"/>
      <c r="GC116" s="56"/>
      <c r="GD116" s="56"/>
      <c r="GE116" s="56"/>
      <c r="GF116" s="56"/>
      <c r="GG116" s="56"/>
      <c r="GH116" s="56"/>
      <c r="GI116" s="56"/>
      <c r="GJ116" s="56"/>
      <c r="GK116" s="56"/>
      <c r="GO116" s="56"/>
      <c r="GP116" s="56"/>
      <c r="GQ116" s="56"/>
      <c r="GR116" s="56"/>
      <c r="GS116" s="56"/>
      <c r="GT116" s="56"/>
      <c r="GU116" s="56"/>
      <c r="GV116" s="56"/>
      <c r="GW116" s="56"/>
      <c r="GX116" s="56"/>
      <c r="GY116" s="56"/>
      <c r="GZ116" s="56"/>
      <c r="HA116" s="56"/>
      <c r="HB116" s="56"/>
      <c r="HC116" s="56"/>
      <c r="HD116" s="56"/>
      <c r="HE116" s="56"/>
      <c r="HF116" s="56"/>
      <c r="HG116" s="56"/>
      <c r="HH116" s="56"/>
      <c r="HI116" s="56"/>
      <c r="HJ116" s="56"/>
      <c r="HK116" s="56"/>
      <c r="HL116" s="56"/>
      <c r="HM116" s="56"/>
      <c r="HN116" s="56"/>
    </row>
    <row r="117" spans="1:227" s="52" customFormat="1" ht="26.1" customHeight="1">
      <c r="CR117" s="53"/>
      <c r="CS117" s="53"/>
      <c r="CT117" s="53"/>
      <c r="CU117" s="53"/>
      <c r="CV117" s="53"/>
      <c r="EV117" s="50"/>
      <c r="EW117" s="50"/>
      <c r="EX117" s="50"/>
      <c r="EY117" s="50"/>
      <c r="EZ117" s="50"/>
      <c r="FA117" s="50"/>
      <c r="FB117" s="50"/>
      <c r="FC117" s="50"/>
      <c r="FD117" s="50"/>
      <c r="FE117" s="50"/>
      <c r="FF117" s="50"/>
      <c r="FG117" s="50"/>
      <c r="FH117" s="50"/>
      <c r="FI117" s="50"/>
      <c r="FJ117" s="50"/>
      <c r="FK117" s="50"/>
      <c r="FL117" s="50"/>
      <c r="FM117" s="50"/>
      <c r="FN117" s="50"/>
      <c r="FO117" s="50"/>
      <c r="FP117" s="50"/>
      <c r="FQ117" s="50"/>
      <c r="FR117" s="50"/>
      <c r="FS117" s="51"/>
      <c r="FT117" s="59"/>
      <c r="FU117" s="59"/>
      <c r="FV117" s="59"/>
      <c r="FW117" s="59"/>
      <c r="FX117" s="59"/>
      <c r="FY117" s="59"/>
      <c r="FZ117" s="59"/>
      <c r="GA117" s="59"/>
      <c r="GB117" s="59"/>
      <c r="GC117" s="59"/>
      <c r="GD117" s="59"/>
      <c r="GE117" s="59"/>
      <c r="GF117" s="59"/>
      <c r="GG117" s="59"/>
      <c r="GH117" s="59"/>
      <c r="GI117" s="59"/>
      <c r="GJ117" s="59"/>
      <c r="GK117" s="59"/>
      <c r="GL117" s="59"/>
      <c r="GM117" s="59"/>
      <c r="GN117" s="59"/>
      <c r="GO117" s="59"/>
      <c r="GP117" s="59"/>
      <c r="GQ117" s="59"/>
      <c r="GR117" s="59"/>
      <c r="GS117" s="59"/>
      <c r="GT117" s="59"/>
      <c r="GU117" s="59"/>
      <c r="GV117" s="59"/>
      <c r="GW117" s="59"/>
      <c r="GX117" s="59"/>
      <c r="GY117" s="59"/>
      <c r="GZ117" s="59"/>
      <c r="HA117" s="59"/>
      <c r="HB117" s="59"/>
      <c r="HC117" s="59"/>
      <c r="HD117" s="59"/>
      <c r="HE117" s="59"/>
      <c r="HF117" s="59"/>
      <c r="HG117" s="59"/>
      <c r="HH117" s="59"/>
      <c r="HI117" s="59"/>
      <c r="HJ117" s="59"/>
      <c r="HK117" s="59"/>
      <c r="HL117" s="59"/>
    </row>
    <row r="118" spans="1:227" s="52" customFormat="1" ht="20.100000000000001" customHeight="1">
      <c r="EV118" s="50"/>
      <c r="EW118" s="50"/>
      <c r="EX118" s="50"/>
      <c r="EY118" s="50"/>
      <c r="EZ118" s="50"/>
      <c r="FA118" s="50"/>
      <c r="FB118" s="50"/>
      <c r="FC118" s="50"/>
      <c r="FH118" s="50"/>
      <c r="FI118" s="50"/>
      <c r="FJ118" s="50"/>
      <c r="FK118" s="50"/>
      <c r="FL118" s="50"/>
      <c r="FM118" s="50"/>
      <c r="FN118" s="50"/>
      <c r="FO118" s="50"/>
      <c r="FP118" s="50"/>
      <c r="FQ118" s="50"/>
      <c r="FR118" s="50"/>
      <c r="FS118" s="51"/>
      <c r="FT118" s="59"/>
      <c r="FU118" s="59"/>
      <c r="FV118" s="59"/>
      <c r="FW118" s="59"/>
      <c r="FX118" s="59"/>
      <c r="FY118" s="59"/>
      <c r="FZ118" s="59"/>
      <c r="GA118" s="59"/>
      <c r="GB118" s="59"/>
      <c r="GC118" s="59"/>
      <c r="GD118" s="59"/>
      <c r="GE118" s="59"/>
      <c r="GF118" s="59"/>
      <c r="GG118" s="59"/>
      <c r="GH118" s="59"/>
      <c r="GI118" s="59"/>
      <c r="GJ118" s="59"/>
      <c r="GK118" s="59"/>
      <c r="GL118" s="59"/>
      <c r="GM118" s="59"/>
      <c r="GN118" s="59"/>
      <c r="GO118" s="59"/>
      <c r="GP118" s="59"/>
      <c r="GQ118" s="59"/>
      <c r="GR118" s="59"/>
      <c r="GS118" s="59"/>
      <c r="GT118" s="59"/>
      <c r="GU118" s="59"/>
      <c r="GV118" s="59"/>
      <c r="GW118" s="59"/>
      <c r="GX118" s="59"/>
      <c r="GY118" s="59"/>
      <c r="GZ118" s="59"/>
      <c r="HA118" s="59"/>
      <c r="HB118" s="59"/>
      <c r="HC118" s="59"/>
      <c r="HD118" s="59"/>
      <c r="HE118" s="59"/>
      <c r="HF118" s="59"/>
      <c r="HG118" s="59"/>
      <c r="HH118" s="59"/>
      <c r="HI118" s="59"/>
      <c r="HJ118" s="59"/>
      <c r="HK118" s="59"/>
      <c r="HL118" s="59"/>
    </row>
    <row r="119" spans="1:227" s="28" customFormat="1" ht="20.100000000000001" customHeight="1">
      <c r="EV119" s="35"/>
      <c r="EW119" s="35"/>
      <c r="EX119" s="35"/>
      <c r="EY119" s="35"/>
      <c r="EZ119" s="35"/>
      <c r="FA119" s="35"/>
      <c r="FB119" s="35"/>
      <c r="FC119" s="35"/>
      <c r="FH119" s="35"/>
      <c r="FI119" s="35"/>
      <c r="FJ119" s="35"/>
      <c r="FK119" s="35"/>
      <c r="FL119" s="35"/>
      <c r="FM119" s="35"/>
      <c r="FN119" s="35"/>
      <c r="FO119" s="35"/>
      <c r="FP119" s="35"/>
      <c r="FQ119" s="35"/>
      <c r="FR119" s="35"/>
      <c r="FS119" s="29"/>
      <c r="FT119" s="60"/>
      <c r="FU119" s="60"/>
      <c r="FV119" s="60"/>
      <c r="FW119" s="60"/>
      <c r="FX119" s="60"/>
      <c r="FY119" s="60"/>
      <c r="FZ119" s="60"/>
      <c r="GA119" s="60"/>
      <c r="GB119" s="60"/>
      <c r="GC119" s="60"/>
      <c r="GD119" s="60"/>
      <c r="GE119" s="60"/>
      <c r="GF119" s="60"/>
      <c r="GG119" s="60"/>
      <c r="GH119" s="60"/>
      <c r="GI119" s="60"/>
      <c r="GJ119" s="60"/>
      <c r="GK119" s="60"/>
      <c r="GL119" s="60"/>
      <c r="GM119" s="60"/>
      <c r="GN119" s="60"/>
      <c r="GO119" s="60"/>
      <c r="GP119" s="60"/>
      <c r="GQ119" s="60"/>
      <c r="GR119" s="60"/>
      <c r="GS119" s="60"/>
      <c r="GT119" s="60"/>
      <c r="GU119" s="60"/>
      <c r="GV119" s="60"/>
      <c r="GW119" s="60"/>
      <c r="GX119" s="60"/>
      <c r="GY119" s="60"/>
      <c r="GZ119" s="60"/>
      <c r="HA119" s="60"/>
      <c r="HB119" s="60"/>
      <c r="HC119" s="60"/>
      <c r="HD119" s="60"/>
      <c r="HE119" s="60"/>
      <c r="HF119" s="60"/>
      <c r="HG119" s="60"/>
      <c r="HH119" s="60"/>
      <c r="HI119" s="60"/>
      <c r="HJ119" s="60"/>
      <c r="HK119" s="60"/>
      <c r="HL119" s="60"/>
    </row>
    <row r="120" spans="1:227" s="28" customFormat="1" ht="20.100000000000001" customHeight="1">
      <c r="EV120" s="35"/>
      <c r="EW120" s="35"/>
      <c r="EX120" s="35"/>
      <c r="EY120" s="35"/>
      <c r="EZ120" s="35"/>
      <c r="FA120" s="35"/>
      <c r="FB120" s="35"/>
      <c r="FC120" s="35"/>
      <c r="FH120" s="35"/>
      <c r="FI120" s="35"/>
      <c r="FJ120" s="35"/>
      <c r="FK120" s="35"/>
      <c r="FL120" s="35"/>
      <c r="FM120" s="35"/>
      <c r="FN120" s="35"/>
      <c r="FO120" s="35"/>
      <c r="FP120" s="35"/>
      <c r="FQ120" s="35"/>
      <c r="FR120" s="35"/>
      <c r="FS120" s="29"/>
      <c r="FT120" s="60"/>
      <c r="FU120" s="60"/>
      <c r="FV120" s="60"/>
      <c r="FW120" s="60"/>
      <c r="FX120" s="60"/>
      <c r="FY120" s="60"/>
      <c r="FZ120" s="60"/>
      <c r="GA120" s="60"/>
      <c r="GB120" s="60"/>
      <c r="GC120" s="60"/>
      <c r="GD120" s="60"/>
      <c r="GE120" s="60"/>
      <c r="GF120" s="60"/>
      <c r="GG120" s="60"/>
      <c r="GH120" s="60"/>
      <c r="GI120" s="60"/>
      <c r="GJ120" s="60"/>
      <c r="GK120" s="60"/>
      <c r="GL120" s="60"/>
      <c r="GM120" s="60"/>
      <c r="GN120" s="60"/>
      <c r="GO120" s="60"/>
      <c r="GP120" s="60"/>
      <c r="GQ120" s="60"/>
      <c r="GR120" s="60"/>
      <c r="GS120" s="60"/>
      <c r="GT120" s="60"/>
      <c r="GU120" s="60"/>
      <c r="GV120" s="60"/>
      <c r="GW120" s="60"/>
      <c r="GX120" s="60"/>
      <c r="GY120" s="60"/>
      <c r="GZ120" s="60"/>
      <c r="HA120" s="60"/>
      <c r="HB120" s="60"/>
      <c r="HC120" s="60"/>
      <c r="HD120" s="60"/>
      <c r="HE120" s="60"/>
      <c r="HF120" s="60"/>
      <c r="HG120" s="60"/>
      <c r="HH120" s="60"/>
      <c r="HI120" s="60"/>
      <c r="HJ120" s="60"/>
      <c r="HK120" s="60"/>
      <c r="HL120" s="60"/>
    </row>
    <row r="121" spans="1:227" s="28" customFormat="1" ht="20.100000000000001" customHeight="1">
      <c r="EV121" s="35"/>
      <c r="EW121" s="35"/>
      <c r="EX121" s="35"/>
      <c r="EY121" s="35"/>
      <c r="EZ121" s="35"/>
      <c r="FA121" s="35"/>
      <c r="FB121" s="35"/>
      <c r="FC121" s="35"/>
      <c r="FH121" s="35"/>
      <c r="FI121" s="35"/>
      <c r="FJ121" s="35"/>
      <c r="FK121" s="35"/>
      <c r="FL121" s="35"/>
      <c r="FM121" s="35"/>
      <c r="FN121" s="35"/>
      <c r="FO121" s="35"/>
      <c r="FP121" s="35"/>
      <c r="FQ121" s="35"/>
      <c r="FR121" s="35"/>
      <c r="FS121" s="29"/>
      <c r="FT121" s="60"/>
      <c r="FU121" s="60"/>
      <c r="FV121" s="60"/>
      <c r="FW121" s="60"/>
      <c r="FX121" s="60"/>
      <c r="FY121" s="60"/>
      <c r="FZ121" s="60"/>
      <c r="GA121" s="60"/>
      <c r="GB121" s="60"/>
      <c r="GC121" s="60"/>
      <c r="GD121" s="60"/>
      <c r="GE121" s="60"/>
      <c r="GF121" s="60"/>
      <c r="GG121" s="60"/>
      <c r="GH121" s="60"/>
      <c r="GI121" s="60"/>
      <c r="GJ121" s="60"/>
      <c r="GK121" s="60"/>
      <c r="GL121" s="60"/>
      <c r="GM121" s="60"/>
      <c r="GN121" s="60"/>
      <c r="GO121" s="60"/>
      <c r="GP121" s="60"/>
      <c r="GQ121" s="60"/>
      <c r="GR121" s="60"/>
      <c r="GS121" s="60"/>
      <c r="GT121" s="60"/>
      <c r="GU121" s="60"/>
      <c r="GV121" s="60"/>
      <c r="GW121" s="60"/>
      <c r="GX121" s="60"/>
      <c r="GY121" s="60"/>
      <c r="GZ121" s="60"/>
      <c r="HA121" s="60"/>
      <c r="HB121" s="60"/>
      <c r="HC121" s="60"/>
      <c r="HD121" s="60"/>
      <c r="HE121" s="60"/>
      <c r="HF121" s="60"/>
      <c r="HG121" s="60"/>
      <c r="HH121" s="60"/>
      <c r="HI121" s="60"/>
      <c r="HJ121" s="60"/>
      <c r="HK121" s="60"/>
      <c r="HL121" s="60"/>
    </row>
    <row r="122" spans="1:227" s="28" customFormat="1" ht="20.100000000000001" customHeight="1">
      <c r="EV122" s="35"/>
      <c r="EW122" s="35"/>
      <c r="EX122" s="35"/>
      <c r="EY122" s="35"/>
      <c r="EZ122" s="35"/>
      <c r="FA122" s="35"/>
      <c r="FB122" s="35"/>
      <c r="FC122" s="35"/>
      <c r="FH122" s="35"/>
      <c r="FI122" s="35"/>
      <c r="FJ122" s="35"/>
      <c r="FK122" s="35"/>
      <c r="FL122" s="35"/>
      <c r="FM122" s="35"/>
      <c r="FN122" s="35"/>
      <c r="FO122" s="35"/>
      <c r="FP122" s="35"/>
      <c r="FQ122" s="35"/>
      <c r="FR122" s="35"/>
      <c r="FS122" s="29"/>
      <c r="FT122" s="60"/>
      <c r="FU122" s="60"/>
      <c r="FV122" s="60"/>
      <c r="FW122" s="60"/>
      <c r="FX122" s="60"/>
      <c r="FY122" s="60"/>
      <c r="FZ122" s="60"/>
      <c r="GA122" s="60"/>
      <c r="GB122" s="60"/>
      <c r="GC122" s="60"/>
      <c r="GD122" s="60"/>
      <c r="GE122" s="60"/>
      <c r="GF122" s="60"/>
      <c r="GG122" s="60"/>
      <c r="GH122" s="60"/>
      <c r="GI122" s="60"/>
      <c r="GJ122" s="60"/>
      <c r="GK122" s="60"/>
      <c r="GL122" s="60"/>
      <c r="GM122" s="60"/>
      <c r="GN122" s="60"/>
      <c r="GO122" s="60"/>
      <c r="GP122" s="60"/>
      <c r="GQ122" s="60"/>
      <c r="GR122" s="60"/>
      <c r="GS122" s="60"/>
      <c r="GT122" s="60"/>
      <c r="GU122" s="60"/>
      <c r="GV122" s="60"/>
      <c r="GW122" s="60"/>
      <c r="GX122" s="60"/>
      <c r="GY122" s="60"/>
      <c r="GZ122" s="60"/>
      <c r="HA122" s="60"/>
      <c r="HB122" s="60"/>
      <c r="HC122" s="60"/>
      <c r="HD122" s="60"/>
      <c r="HE122" s="60"/>
      <c r="HF122" s="60"/>
      <c r="HG122" s="60"/>
      <c r="HH122" s="60"/>
      <c r="HI122" s="60"/>
      <c r="HJ122" s="60"/>
      <c r="HK122" s="60"/>
      <c r="HL122" s="60"/>
    </row>
    <row r="123" spans="1:227" s="28" customFormat="1" ht="20.100000000000001" customHeight="1">
      <c r="CW123" s="35"/>
      <c r="CX123" s="35"/>
      <c r="CY123" s="35"/>
      <c r="CZ123" s="35"/>
      <c r="DE123" s="35"/>
      <c r="DF123" s="35"/>
      <c r="DG123" s="35"/>
      <c r="DH123" s="35"/>
      <c r="DI123" s="35"/>
      <c r="DJ123" s="35"/>
      <c r="DK123" s="35"/>
      <c r="DL123" s="35"/>
      <c r="DM123" s="35"/>
      <c r="DN123" s="35"/>
      <c r="DO123" s="35"/>
      <c r="DP123" s="35"/>
      <c r="DQ123" s="35"/>
      <c r="DR123" s="35"/>
      <c r="DS123" s="35"/>
      <c r="DT123" s="35"/>
      <c r="DU123" s="35"/>
      <c r="DV123" s="35"/>
      <c r="DW123" s="35"/>
      <c r="DX123" s="35"/>
      <c r="DY123" s="35"/>
      <c r="DZ123" s="35"/>
      <c r="ED123" s="35"/>
      <c r="EE123" s="35"/>
      <c r="EF123" s="35"/>
      <c r="EG123" s="35"/>
      <c r="EH123" s="35"/>
      <c r="EI123" s="35"/>
      <c r="EJ123" s="35"/>
      <c r="EK123" s="35"/>
      <c r="EL123" s="35"/>
      <c r="EM123" s="35"/>
      <c r="EN123" s="35"/>
      <c r="EO123" s="35"/>
      <c r="EP123" s="35"/>
      <c r="EQ123" s="35"/>
      <c r="ER123" s="35"/>
      <c r="ES123" s="35"/>
      <c r="ET123" s="35"/>
      <c r="EU123" s="35"/>
      <c r="EV123" s="35"/>
      <c r="EW123" s="35"/>
      <c r="EX123" s="35"/>
      <c r="EY123" s="35"/>
      <c r="EZ123" s="35"/>
      <c r="FA123" s="35"/>
      <c r="FB123" s="35"/>
      <c r="FC123" s="35"/>
      <c r="FH123" s="35"/>
      <c r="FI123" s="35"/>
      <c r="FJ123" s="35"/>
      <c r="FK123" s="35"/>
      <c r="FL123" s="35"/>
      <c r="FM123" s="35"/>
      <c r="FN123" s="35"/>
      <c r="FO123" s="35"/>
      <c r="FP123" s="35"/>
      <c r="FQ123" s="35"/>
      <c r="FR123" s="35"/>
      <c r="FS123" s="29"/>
      <c r="FT123" s="60"/>
      <c r="FU123" s="60"/>
      <c r="FV123" s="60"/>
      <c r="FW123" s="60"/>
      <c r="FX123" s="60"/>
      <c r="FY123" s="60"/>
      <c r="FZ123" s="60"/>
      <c r="GA123" s="60"/>
      <c r="GB123" s="60"/>
      <c r="GC123" s="60"/>
      <c r="GD123" s="60"/>
      <c r="GE123" s="60"/>
      <c r="GF123" s="60"/>
      <c r="GG123" s="60"/>
      <c r="GH123" s="60"/>
      <c r="GI123" s="60"/>
      <c r="GJ123" s="60"/>
      <c r="GK123" s="60"/>
      <c r="GL123" s="60"/>
      <c r="GM123" s="60"/>
      <c r="GN123" s="60"/>
      <c r="GO123" s="60"/>
      <c r="GP123" s="60"/>
      <c r="GQ123" s="60"/>
      <c r="GR123" s="60"/>
      <c r="GS123" s="60"/>
      <c r="GT123" s="60"/>
      <c r="GU123" s="60"/>
      <c r="GV123" s="60"/>
      <c r="GW123" s="60"/>
      <c r="GX123" s="60"/>
      <c r="GY123" s="60"/>
      <c r="GZ123" s="60"/>
      <c r="HA123" s="60"/>
      <c r="HB123" s="60"/>
      <c r="HC123" s="60"/>
      <c r="HD123" s="60"/>
      <c r="HE123" s="60"/>
      <c r="HF123" s="60"/>
      <c r="HG123" s="60"/>
      <c r="HH123" s="60"/>
      <c r="HI123" s="60"/>
      <c r="HJ123" s="60"/>
      <c r="HK123" s="60"/>
      <c r="HL123" s="60"/>
    </row>
    <row r="124" spans="1:227" s="28" customFormat="1" ht="20.100000000000001" customHeight="1">
      <c r="CW124" s="35"/>
      <c r="CX124" s="35"/>
      <c r="CY124" s="35"/>
      <c r="CZ124" s="35"/>
      <c r="DE124" s="35"/>
      <c r="DF124" s="35"/>
      <c r="DG124" s="35"/>
      <c r="DH124" s="35"/>
      <c r="DI124" s="35"/>
      <c r="DJ124" s="35"/>
      <c r="DK124" s="35"/>
      <c r="DL124" s="35"/>
      <c r="DM124" s="35"/>
      <c r="DN124" s="35"/>
      <c r="DO124" s="35"/>
      <c r="DP124" s="35"/>
      <c r="DQ124" s="35"/>
      <c r="DR124" s="35"/>
      <c r="DS124" s="35"/>
      <c r="DT124" s="35"/>
      <c r="DU124" s="35"/>
      <c r="DV124" s="35"/>
      <c r="DW124" s="35"/>
      <c r="DX124" s="35"/>
      <c r="DY124" s="35"/>
      <c r="DZ124" s="35"/>
      <c r="ED124" s="35"/>
      <c r="EE124" s="35"/>
      <c r="EF124" s="35"/>
      <c r="EG124" s="35"/>
      <c r="EH124" s="35"/>
      <c r="EI124" s="35"/>
      <c r="EJ124" s="35"/>
      <c r="EK124" s="35"/>
      <c r="EL124" s="35"/>
      <c r="EM124" s="35"/>
      <c r="EN124" s="35"/>
      <c r="EO124" s="35"/>
      <c r="EP124" s="35"/>
      <c r="EQ124" s="35"/>
      <c r="ER124" s="35"/>
      <c r="ES124" s="35"/>
      <c r="ET124" s="35"/>
      <c r="EU124" s="35"/>
      <c r="EV124" s="35"/>
      <c r="EW124" s="35"/>
      <c r="EX124" s="35"/>
      <c r="EY124" s="35"/>
      <c r="EZ124" s="35"/>
      <c r="FA124" s="35"/>
      <c r="FB124" s="35"/>
      <c r="FC124" s="35"/>
      <c r="FH124" s="35"/>
      <c r="FI124" s="35"/>
      <c r="FJ124" s="35"/>
      <c r="FK124" s="35"/>
      <c r="FL124" s="35"/>
      <c r="FM124" s="35"/>
      <c r="FN124" s="35"/>
      <c r="FO124" s="35"/>
      <c r="FP124" s="35"/>
      <c r="FQ124" s="35"/>
      <c r="FR124" s="35"/>
      <c r="FS124" s="29"/>
      <c r="FT124" s="60"/>
      <c r="FU124" s="60"/>
      <c r="FV124" s="60"/>
      <c r="FW124" s="60"/>
      <c r="FX124" s="60"/>
      <c r="FY124" s="60"/>
      <c r="FZ124" s="60"/>
      <c r="GA124" s="60"/>
      <c r="GB124" s="60"/>
      <c r="GC124" s="60"/>
      <c r="GD124" s="60"/>
      <c r="GE124" s="60"/>
      <c r="GF124" s="60"/>
      <c r="GG124" s="60"/>
      <c r="GH124" s="60"/>
      <c r="GI124" s="60"/>
      <c r="GJ124" s="60"/>
      <c r="GK124" s="60"/>
      <c r="GL124" s="60"/>
      <c r="GM124" s="60"/>
      <c r="GN124" s="60"/>
      <c r="GO124" s="60"/>
      <c r="GP124" s="60"/>
      <c r="GQ124" s="60"/>
      <c r="GR124" s="60"/>
      <c r="GS124" s="60"/>
      <c r="GT124" s="60"/>
      <c r="GU124" s="60"/>
      <c r="GV124" s="60"/>
      <c r="GW124" s="60"/>
      <c r="GX124" s="60"/>
      <c r="GY124" s="60"/>
      <c r="GZ124" s="60"/>
      <c r="HA124" s="60"/>
      <c r="HB124" s="60"/>
      <c r="HC124" s="60"/>
      <c r="HD124" s="60"/>
      <c r="HE124" s="60"/>
      <c r="HF124" s="60"/>
      <c r="HG124" s="60"/>
      <c r="HH124" s="60"/>
      <c r="HI124" s="60"/>
      <c r="HJ124" s="60"/>
      <c r="HK124" s="60"/>
      <c r="HL124" s="60"/>
    </row>
    <row r="125" spans="1:227" s="28" customFormat="1" ht="20.100000000000001" customHeight="1">
      <c r="AZ125" s="43"/>
      <c r="BA125" s="43"/>
      <c r="BB125" s="2"/>
      <c r="BC125" s="2"/>
      <c r="BD125" s="43"/>
      <c r="BE125" s="43"/>
      <c r="BF125" s="43"/>
      <c r="BG125" s="43"/>
      <c r="BH125" s="43"/>
      <c r="BI125" s="43"/>
      <c r="BJ125" s="43"/>
      <c r="BK125" s="43"/>
      <c r="BL125" s="43"/>
      <c r="BM125" s="43"/>
      <c r="BN125" s="43"/>
      <c r="BO125" s="43"/>
      <c r="BP125" s="43"/>
      <c r="BQ125" s="43"/>
      <c r="BR125" s="43"/>
      <c r="BS125" s="43"/>
      <c r="BT125" s="43"/>
      <c r="BU125" s="43"/>
      <c r="BV125" s="43"/>
      <c r="BW125" s="43"/>
      <c r="BX125" s="43"/>
      <c r="BY125" s="43"/>
      <c r="BZ125" s="43"/>
      <c r="CA125" s="43"/>
      <c r="CB125" s="43"/>
      <c r="CC125" s="43"/>
      <c r="CD125" s="43"/>
      <c r="CE125" s="43"/>
      <c r="CF125" s="43"/>
      <c r="CG125" s="43"/>
      <c r="CH125" s="43"/>
      <c r="CI125" s="43"/>
      <c r="CK125" s="35"/>
      <c r="CL125" s="35"/>
      <c r="CM125" s="35"/>
      <c r="CN125" s="35"/>
      <c r="CO125" s="35"/>
      <c r="CP125" s="35"/>
      <c r="CQ125" s="35"/>
      <c r="CR125" s="35"/>
      <c r="CS125" s="35"/>
      <c r="CT125" s="35"/>
      <c r="CU125" s="35"/>
      <c r="CV125" s="35"/>
      <c r="CW125" s="35"/>
      <c r="CX125" s="35"/>
      <c r="CY125" s="35"/>
      <c r="CZ125" s="27"/>
      <c r="DE125" s="35"/>
      <c r="DF125" s="35"/>
      <c r="DG125" s="35"/>
      <c r="DH125" s="35"/>
      <c r="DI125" s="35"/>
      <c r="DJ125" s="35"/>
      <c r="DK125" s="35"/>
      <c r="DL125" s="35"/>
      <c r="DM125" s="35"/>
      <c r="DN125" s="35"/>
      <c r="DO125" s="35"/>
      <c r="DP125" s="35"/>
      <c r="DQ125" s="35"/>
      <c r="DR125" s="35"/>
      <c r="DS125" s="35"/>
      <c r="DT125" s="35"/>
      <c r="DU125" s="35"/>
      <c r="DV125" s="35"/>
      <c r="DW125" s="35"/>
      <c r="DX125" s="35"/>
      <c r="DY125" s="35"/>
      <c r="DZ125" s="27"/>
      <c r="ED125" s="35"/>
      <c r="EE125" s="35"/>
      <c r="EF125" s="35"/>
      <c r="EG125" s="35"/>
      <c r="EH125" s="35"/>
      <c r="EI125" s="35"/>
      <c r="EJ125" s="35"/>
      <c r="EK125" s="35"/>
      <c r="EL125" s="35"/>
      <c r="EM125" s="35"/>
      <c r="EN125" s="35"/>
      <c r="EO125" s="35"/>
      <c r="EP125" s="35"/>
      <c r="EQ125" s="27"/>
      <c r="ER125" s="35"/>
      <c r="ES125" s="35"/>
      <c r="ET125" s="35"/>
      <c r="EU125" s="35"/>
      <c r="EV125" s="35"/>
      <c r="EW125" s="35"/>
      <c r="EX125" s="35"/>
      <c r="EY125" s="35"/>
      <c r="EZ125" s="35"/>
      <c r="FA125" s="35"/>
      <c r="FB125" s="35"/>
      <c r="FC125" s="35"/>
      <c r="FH125" s="35"/>
      <c r="FI125" s="35"/>
      <c r="FJ125" s="27"/>
      <c r="FK125" s="35"/>
      <c r="FL125" s="35"/>
      <c r="FM125" s="35"/>
      <c r="FN125" s="35"/>
      <c r="FO125" s="35"/>
      <c r="FP125" s="35"/>
      <c r="FQ125" s="35"/>
      <c r="FR125" s="35"/>
      <c r="FS125" s="29"/>
      <c r="FT125" s="60"/>
      <c r="FU125" s="60"/>
      <c r="FV125" s="60"/>
      <c r="FW125" s="60"/>
      <c r="FX125" s="60"/>
      <c r="FY125" s="60"/>
      <c r="FZ125" s="60"/>
      <c r="GA125" s="60"/>
      <c r="GB125" s="60"/>
      <c r="GC125" s="60"/>
      <c r="GD125" s="60"/>
      <c r="GE125" s="60"/>
      <c r="GF125" s="60"/>
      <c r="GG125" s="60"/>
      <c r="GH125" s="60"/>
      <c r="GI125" s="60"/>
      <c r="GJ125" s="60"/>
      <c r="GK125" s="60"/>
      <c r="GL125" s="60"/>
      <c r="GM125" s="60"/>
      <c r="GN125" s="60"/>
      <c r="GO125" s="60"/>
      <c r="GP125" s="60"/>
      <c r="GQ125" s="60"/>
      <c r="GR125" s="60"/>
      <c r="GS125" s="60"/>
      <c r="GT125" s="60"/>
      <c r="GU125" s="60"/>
      <c r="GV125" s="60"/>
      <c r="GW125" s="60"/>
      <c r="GX125" s="60"/>
      <c r="GY125" s="60"/>
      <c r="GZ125" s="60"/>
      <c r="HA125" s="60"/>
      <c r="HB125" s="60"/>
      <c r="HC125" s="60"/>
      <c r="HD125" s="60"/>
      <c r="HE125" s="60"/>
      <c r="HF125" s="60"/>
      <c r="HG125" s="60"/>
      <c r="HH125" s="60"/>
      <c r="HI125" s="60"/>
      <c r="HJ125" s="60"/>
      <c r="HK125" s="60"/>
      <c r="HL125" s="60"/>
    </row>
    <row r="126" spans="1:227" s="28" customFormat="1" ht="20.100000000000001" customHeight="1">
      <c r="AZ126" s="43"/>
      <c r="BA126" s="43"/>
      <c r="BB126" s="2"/>
      <c r="BC126" s="2"/>
      <c r="BD126" s="43"/>
      <c r="BE126" s="43"/>
      <c r="BF126" s="43"/>
      <c r="BG126" s="43"/>
      <c r="BH126" s="43"/>
      <c r="BI126" s="43"/>
      <c r="BJ126" s="43"/>
      <c r="BK126" s="43"/>
      <c r="BL126" s="43"/>
      <c r="BM126" s="43"/>
      <c r="BN126" s="43"/>
      <c r="BO126" s="43"/>
      <c r="BP126" s="43"/>
      <c r="BQ126" s="43"/>
      <c r="BR126" s="43"/>
      <c r="BS126" s="43"/>
      <c r="BT126" s="43"/>
      <c r="BU126" s="43"/>
      <c r="BV126" s="43"/>
      <c r="BW126" s="43"/>
      <c r="BX126" s="43"/>
      <c r="BY126" s="43"/>
      <c r="BZ126" s="43"/>
      <c r="CA126" s="43"/>
      <c r="CB126" s="43"/>
      <c r="CC126" s="43"/>
      <c r="CD126" s="43"/>
      <c r="CE126" s="43"/>
      <c r="CF126" s="43"/>
      <c r="CG126" s="43"/>
      <c r="CH126" s="43"/>
      <c r="CI126" s="43"/>
      <c r="CK126" s="35"/>
      <c r="CL126" s="35"/>
      <c r="CM126" s="35"/>
      <c r="CN126" s="35"/>
      <c r="CO126" s="35"/>
      <c r="CP126" s="35"/>
      <c r="CQ126" s="35"/>
      <c r="CR126" s="35"/>
      <c r="CS126" s="35"/>
      <c r="CT126" s="35"/>
      <c r="CU126" s="35"/>
      <c r="CV126" s="35"/>
      <c r="CW126" s="35"/>
      <c r="CX126" s="35"/>
      <c r="CY126" s="35"/>
      <c r="CZ126" s="2"/>
      <c r="DE126" s="35"/>
      <c r="DF126" s="35"/>
      <c r="EW126" s="35"/>
      <c r="EX126" s="35"/>
      <c r="EY126" s="35"/>
      <c r="EZ126" s="35"/>
      <c r="FA126" s="35"/>
      <c r="FB126" s="35"/>
      <c r="FC126" s="35"/>
      <c r="FH126" s="35"/>
      <c r="FI126" s="35"/>
      <c r="FJ126" s="2"/>
      <c r="FK126" s="35"/>
      <c r="FL126" s="35"/>
      <c r="FM126" s="35"/>
      <c r="FN126" s="35"/>
      <c r="FO126" s="35"/>
      <c r="FP126" s="35"/>
      <c r="FQ126" s="35"/>
      <c r="FR126" s="35"/>
      <c r="FS126" s="29"/>
      <c r="FT126" s="60"/>
      <c r="FU126" s="60"/>
      <c r="FV126" s="60"/>
      <c r="FW126" s="60"/>
      <c r="FX126" s="60"/>
      <c r="FY126" s="60"/>
      <c r="FZ126" s="60"/>
      <c r="GA126" s="60"/>
      <c r="GB126" s="60"/>
      <c r="GC126" s="60"/>
      <c r="GD126" s="60"/>
      <c r="GE126" s="60"/>
      <c r="GF126" s="60"/>
      <c r="GG126" s="60"/>
      <c r="GH126" s="60"/>
      <c r="GI126" s="60"/>
      <c r="GJ126" s="60"/>
      <c r="GK126" s="60"/>
      <c r="GL126" s="60"/>
      <c r="GM126" s="60"/>
      <c r="GN126" s="60"/>
      <c r="GO126" s="60"/>
      <c r="GP126" s="60"/>
      <c r="GQ126" s="60"/>
      <c r="GR126" s="60"/>
      <c r="GS126" s="60"/>
      <c r="GT126" s="60"/>
      <c r="GU126" s="60"/>
      <c r="GV126" s="60"/>
      <c r="GW126" s="60"/>
      <c r="GX126" s="60"/>
      <c r="GY126" s="60"/>
      <c r="GZ126" s="60"/>
      <c r="HA126" s="60"/>
      <c r="HB126" s="60"/>
      <c r="HC126" s="60"/>
      <c r="HD126" s="60"/>
      <c r="HE126" s="60"/>
      <c r="HF126" s="60"/>
      <c r="HG126" s="60"/>
      <c r="HH126" s="60"/>
      <c r="HI126" s="60"/>
      <c r="HJ126" s="60"/>
      <c r="HK126" s="60"/>
      <c r="HL126" s="60"/>
    </row>
    <row r="127" spans="1:227" s="28" customFormat="1" ht="20.100000000000001" customHeight="1">
      <c r="AZ127" s="40"/>
      <c r="BA127" s="40"/>
      <c r="BB127" s="40"/>
      <c r="BC127" s="40"/>
      <c r="BD127" s="40"/>
      <c r="BE127" s="40"/>
      <c r="BF127" s="40"/>
      <c r="BG127" s="40"/>
      <c r="BH127" s="39"/>
      <c r="BI127" s="39"/>
      <c r="EW127" s="27"/>
      <c r="EX127" s="27"/>
      <c r="EY127" s="27"/>
      <c r="EZ127" s="27"/>
      <c r="FA127" s="27"/>
      <c r="FB127" s="27"/>
      <c r="FC127" s="27"/>
      <c r="FH127" s="27"/>
      <c r="FI127" s="27"/>
      <c r="FJ127" s="39"/>
      <c r="FK127" s="27"/>
      <c r="FL127" s="27"/>
      <c r="FM127" s="27"/>
      <c r="FN127" s="27"/>
      <c r="FO127" s="27"/>
      <c r="FP127" s="27"/>
      <c r="FQ127" s="27"/>
      <c r="FR127" s="27"/>
      <c r="FS127" s="29"/>
      <c r="FT127" s="30"/>
      <c r="FU127" s="30"/>
      <c r="FV127" s="30"/>
      <c r="FW127" s="30"/>
      <c r="FX127" s="30"/>
      <c r="FY127" s="30"/>
      <c r="FZ127" s="30"/>
      <c r="GA127" s="30"/>
      <c r="GB127" s="30"/>
      <c r="GC127" s="30"/>
      <c r="GD127" s="30"/>
      <c r="GE127" s="30"/>
      <c r="GF127" s="30"/>
      <c r="GG127" s="30"/>
      <c r="GH127" s="30"/>
      <c r="GI127" s="30"/>
      <c r="GJ127" s="30"/>
      <c r="GK127" s="30"/>
      <c r="GL127" s="30"/>
      <c r="GM127" s="30"/>
      <c r="GN127" s="30"/>
      <c r="GO127" s="30"/>
      <c r="GP127" s="30"/>
      <c r="GQ127" s="30"/>
      <c r="GR127" s="30"/>
      <c r="GS127" s="30"/>
      <c r="GT127" s="30"/>
      <c r="GU127" s="30"/>
      <c r="GV127" s="30"/>
      <c r="GW127" s="30"/>
      <c r="GX127" s="30"/>
      <c r="GY127" s="30"/>
      <c r="GZ127" s="30"/>
      <c r="HA127" s="30"/>
      <c r="HB127" s="30"/>
      <c r="HC127" s="30"/>
      <c r="HD127" s="30"/>
      <c r="HE127" s="30"/>
      <c r="HF127" s="30"/>
      <c r="HG127" s="30"/>
      <c r="HH127" s="30"/>
      <c r="HI127" s="30"/>
      <c r="HJ127" s="30"/>
      <c r="HK127" s="30"/>
      <c r="HL127" s="30"/>
    </row>
    <row r="128" spans="1:227" s="28" customFormat="1" ht="20.100000000000001" customHeight="1">
      <c r="AR128" s="40"/>
      <c r="AS128" s="40"/>
      <c r="AT128" s="40"/>
      <c r="AU128" s="40"/>
      <c r="AV128" s="40"/>
      <c r="AW128" s="40"/>
      <c r="AX128" s="40"/>
      <c r="AY128" s="40"/>
      <c r="AZ128" s="40"/>
      <c r="BA128" s="40"/>
      <c r="BB128" s="40"/>
      <c r="BC128" s="40"/>
      <c r="BD128" s="40"/>
      <c r="BE128" s="40"/>
      <c r="BF128" s="40"/>
      <c r="BG128" s="40"/>
      <c r="BH128" s="39"/>
      <c r="BI128" s="39"/>
      <c r="EW128" s="27"/>
      <c r="EX128" s="27"/>
      <c r="EY128" s="27"/>
      <c r="EZ128" s="27"/>
      <c r="FA128" s="27"/>
      <c r="FB128" s="27"/>
      <c r="FC128" s="27"/>
      <c r="FH128" s="27"/>
      <c r="FI128" s="27"/>
      <c r="FJ128" s="39"/>
      <c r="FK128" s="27"/>
      <c r="FL128" s="27"/>
      <c r="FM128" s="27"/>
      <c r="FN128" s="27"/>
      <c r="FO128" s="27"/>
      <c r="FP128" s="27"/>
      <c r="FQ128" s="27"/>
      <c r="FR128" s="27"/>
      <c r="FS128" s="29"/>
      <c r="FT128" s="30"/>
      <c r="FU128" s="30"/>
      <c r="FV128" s="30"/>
      <c r="FW128" s="30"/>
      <c r="FX128" s="30"/>
      <c r="FY128" s="30"/>
      <c r="FZ128" s="30"/>
      <c r="GA128" s="30"/>
      <c r="GB128" s="30"/>
      <c r="GC128" s="30"/>
      <c r="GD128" s="30"/>
      <c r="GE128" s="30"/>
      <c r="GF128" s="30"/>
      <c r="GG128" s="30"/>
      <c r="GH128" s="30"/>
      <c r="GI128" s="30"/>
      <c r="GJ128" s="30"/>
      <c r="GK128" s="30"/>
      <c r="GL128" s="30"/>
      <c r="GM128" s="30"/>
      <c r="GN128" s="30"/>
      <c r="GO128" s="30"/>
      <c r="GP128" s="30"/>
      <c r="GQ128" s="30"/>
      <c r="GR128" s="30"/>
      <c r="GS128" s="30"/>
      <c r="GT128" s="30"/>
      <c r="GU128" s="30"/>
      <c r="GV128" s="30"/>
      <c r="GW128" s="30"/>
      <c r="GX128" s="30"/>
      <c r="GY128" s="30"/>
      <c r="GZ128" s="30"/>
      <c r="HA128" s="30"/>
      <c r="HB128" s="30"/>
      <c r="HC128" s="30"/>
      <c r="HD128" s="30"/>
      <c r="HE128" s="30"/>
      <c r="HF128" s="30"/>
      <c r="HG128" s="30"/>
      <c r="HH128" s="30"/>
      <c r="HI128" s="30"/>
      <c r="HJ128" s="30"/>
      <c r="HK128" s="30"/>
      <c r="HL128" s="30"/>
    </row>
    <row r="129" spans="1:175" s="2" customFormat="1" ht="20.100000000000001" customHeight="1">
      <c r="AR129" s="150"/>
      <c r="FA129" s="3"/>
      <c r="FH129" s="3"/>
      <c r="FK129" s="3"/>
      <c r="FL129" s="3"/>
      <c r="FM129" s="3"/>
      <c r="FN129" s="3"/>
      <c r="FO129" s="3"/>
      <c r="FP129" s="3"/>
      <c r="FQ129" s="3"/>
      <c r="FR129" s="3"/>
      <c r="FS129" s="1"/>
    </row>
    <row r="130" spans="1:175" s="2" customFormat="1" ht="26.1" customHeight="1">
      <c r="AR130" s="129"/>
      <c r="BC130" s="129"/>
      <c r="BD130" s="129"/>
      <c r="FA130" s="3"/>
      <c r="FH130" s="3"/>
      <c r="FK130" s="3"/>
      <c r="FL130" s="3"/>
      <c r="FM130" s="3"/>
      <c r="FN130" s="3"/>
      <c r="FO130" s="3"/>
      <c r="FP130" s="3"/>
      <c r="FQ130" s="3"/>
      <c r="FR130" s="3"/>
      <c r="FS130" s="1"/>
    </row>
    <row r="131" spans="1:175" s="2" customFormat="1" ht="14.1" customHeight="1">
      <c r="AR131" s="152"/>
      <c r="BC131" s="130"/>
      <c r="BD131" s="130"/>
      <c r="FA131" s="3"/>
      <c r="FH131" s="3"/>
      <c r="FK131" s="3"/>
      <c r="FL131" s="3"/>
      <c r="FM131" s="3"/>
      <c r="FN131" s="3"/>
      <c r="FO131" s="3"/>
      <c r="FP131" s="3"/>
      <c r="FQ131" s="3"/>
      <c r="FR131" s="3"/>
      <c r="FS131" s="1"/>
    </row>
    <row r="132" spans="1:175" s="2" customFormat="1" ht="14.1" customHeight="1">
      <c r="AR132" s="152"/>
      <c r="BC132" s="130"/>
      <c r="BD132" s="130"/>
      <c r="FA132" s="3"/>
      <c r="FH132" s="3"/>
      <c r="FK132" s="3"/>
      <c r="FL132" s="3"/>
      <c r="FM132" s="3"/>
      <c r="FN132" s="3"/>
      <c r="FO132" s="3"/>
      <c r="FP132" s="3"/>
      <c r="FQ132" s="3"/>
      <c r="FR132" s="3"/>
      <c r="FS132" s="1"/>
    </row>
    <row r="133" spans="1:175" s="2" customFormat="1" ht="14.1" customHeight="1">
      <c r="AR133" s="152"/>
      <c r="BC133" s="130"/>
      <c r="BD133" s="130"/>
      <c r="FA133" s="3"/>
      <c r="FD133" s="3"/>
      <c r="FE133" s="3"/>
      <c r="FF133" s="3"/>
      <c r="FG133" s="3"/>
      <c r="FH133" s="3"/>
      <c r="FJ133" s="3"/>
      <c r="FK133" s="3"/>
      <c r="FL133" s="3"/>
      <c r="FM133" s="3"/>
      <c r="FN133" s="3"/>
      <c r="FO133" s="3"/>
      <c r="FP133" s="3"/>
      <c r="FQ133" s="3"/>
      <c r="FR133" s="3"/>
      <c r="FS133" s="1"/>
    </row>
    <row r="134" spans="1:175" s="2" customFormat="1" ht="14.1" customHeight="1">
      <c r="AR134" s="152"/>
      <c r="BC134" s="130"/>
      <c r="BD134" s="130"/>
      <c r="FA134" s="3"/>
      <c r="FD134" s="3"/>
      <c r="FE134" s="3"/>
      <c r="FF134" s="3"/>
      <c r="FG134" s="3"/>
      <c r="FH134" s="3"/>
      <c r="FJ134" s="3"/>
      <c r="FK134" s="3"/>
      <c r="FL134" s="3"/>
      <c r="FM134" s="3"/>
      <c r="FN134" s="3"/>
      <c r="FO134" s="3"/>
      <c r="FP134" s="3"/>
      <c r="FQ134" s="3"/>
      <c r="FR134" s="3"/>
      <c r="FS134" s="1"/>
    </row>
    <row r="135" spans="1:175" s="2" customFormat="1" ht="14.1" customHeight="1">
      <c r="AR135" s="152"/>
      <c r="BC135" s="130"/>
      <c r="BD135" s="130"/>
      <c r="FA135" s="3"/>
      <c r="FD135" s="3"/>
      <c r="FE135" s="3"/>
      <c r="FF135" s="3"/>
      <c r="FG135" s="3"/>
      <c r="FH135" s="3"/>
      <c r="FJ135" s="3"/>
      <c r="FK135" s="3"/>
      <c r="FL135" s="3"/>
      <c r="FM135" s="3"/>
      <c r="FN135" s="3"/>
      <c r="FO135" s="3"/>
      <c r="FP135" s="3"/>
      <c r="FQ135" s="3"/>
      <c r="FR135" s="3"/>
      <c r="FS135" s="1"/>
    </row>
    <row r="136" spans="1:175" s="2" customFormat="1" ht="12" customHeight="1">
      <c r="A136" s="42"/>
      <c r="B136" s="42"/>
      <c r="C136" s="42"/>
      <c r="F136" s="41"/>
      <c r="G136" s="41"/>
      <c r="H136" s="41"/>
      <c r="I136" s="41"/>
      <c r="J136" s="154"/>
      <c r="K136" s="154"/>
      <c r="L136" s="149"/>
      <c r="M136" s="149"/>
      <c r="N136" s="149"/>
      <c r="O136" s="149"/>
      <c r="P136" s="149"/>
      <c r="Q136" s="149"/>
      <c r="R136" s="149"/>
      <c r="S136" s="149"/>
      <c r="T136" s="149"/>
      <c r="U136" s="149"/>
      <c r="V136" s="149"/>
      <c r="W136" s="149"/>
      <c r="X136" s="149"/>
      <c r="Y136" s="149"/>
      <c r="Z136" s="149"/>
      <c r="AA136" s="149"/>
      <c r="AB136" s="149"/>
      <c r="AC136" s="149"/>
      <c r="AD136" s="149"/>
      <c r="AE136" s="149"/>
      <c r="AF136" s="149"/>
      <c r="AG136" s="149"/>
      <c r="AH136" s="149"/>
      <c r="AI136" s="149"/>
      <c r="AJ136" s="149"/>
      <c r="AK136" s="149"/>
      <c r="AL136" s="149"/>
      <c r="AM136" s="149"/>
      <c r="AN136" s="149"/>
      <c r="AO136" s="149"/>
      <c r="AP136" s="149"/>
      <c r="AQ136" s="149"/>
      <c r="AR136" s="149"/>
      <c r="BC136" s="130"/>
      <c r="BD136" s="130"/>
      <c r="FA136" s="3"/>
      <c r="FD136" s="3"/>
      <c r="FE136" s="3"/>
      <c r="FF136" s="3"/>
      <c r="FG136" s="3"/>
      <c r="FH136" s="3"/>
      <c r="FJ136" s="3"/>
      <c r="FK136" s="3"/>
      <c r="FL136" s="3"/>
      <c r="FM136" s="3"/>
      <c r="FN136" s="3"/>
      <c r="FO136" s="3"/>
      <c r="FP136" s="3"/>
      <c r="FQ136" s="3"/>
      <c r="FR136" s="3"/>
      <c r="FS136" s="1"/>
    </row>
    <row r="137" spans="1:175" s="2" customFormat="1" ht="12" customHeight="1">
      <c r="A137" s="42"/>
      <c r="B137" s="42"/>
      <c r="C137" s="42"/>
      <c r="D137" s="42"/>
      <c r="E137" s="42"/>
      <c r="F137" s="42"/>
      <c r="G137" s="42"/>
      <c r="H137" s="42"/>
      <c r="I137" s="42"/>
      <c r="J137" s="42"/>
      <c r="K137" s="42"/>
      <c r="L137" s="42"/>
      <c r="M137" s="42"/>
      <c r="N137" s="42"/>
      <c r="O137" s="42"/>
      <c r="P137" s="42"/>
      <c r="Q137" s="42"/>
      <c r="R137" s="42"/>
      <c r="S137" s="42"/>
      <c r="FA137" s="3"/>
      <c r="FD137" s="3"/>
      <c r="FE137" s="3"/>
      <c r="FF137" s="3"/>
      <c r="FG137" s="3"/>
      <c r="FH137" s="3"/>
      <c r="FJ137" s="3"/>
      <c r="FK137" s="3"/>
      <c r="FL137" s="3"/>
      <c r="FM137" s="3"/>
      <c r="FN137" s="3"/>
      <c r="FO137" s="3"/>
      <c r="FP137" s="3"/>
      <c r="FQ137" s="3"/>
      <c r="FR137" s="3"/>
      <c r="FS137" s="1"/>
    </row>
    <row r="138" spans="1:175" ht="20.100000000000001" customHeight="1"/>
    <row r="139" spans="1:175" ht="20.100000000000001" customHeight="1"/>
    <row r="140" spans="1:175" ht="20.100000000000001" customHeight="1"/>
  </sheetData>
  <sheetProtection password="CC1C" sheet="1" objects="1" scenarios="1" formatCells="0" formatColumns="0" formatRows="0" autoFilter="0"/>
  <protectedRanges>
    <protectedRange password="EA02" sqref="B6 A1:A6 HQ113 HF108:HH112 FR110 EU107:FR109 HS111:HW111 C108:C109 Z111:BB112 AA110:AC110 CA111:EJ112 AE110:AT110 AV110:AX110 AZ110:BA110 CA110:CM110 CO110:CQ110 CS110:DI110 FY108:FZ112 GB108:GH112 GJ108:GK112 GM108:GN112 GP108:GQ112 GS108:GT112 HJ2:HJ3 GV108:GW112 HK1:HL3 FU108:FV112 HD108:HD112 HA108:HB112" name="mark sheet"/>
  </protectedRanges>
  <mergeCells count="408">
    <mergeCell ref="GY4:HB4"/>
    <mergeCell ref="A108:F108"/>
    <mergeCell ref="A109:F109"/>
    <mergeCell ref="A110:F110"/>
    <mergeCell ref="A111:F112"/>
    <mergeCell ref="K107:L107"/>
    <mergeCell ref="K108:L108"/>
    <mergeCell ref="K109:L109"/>
    <mergeCell ref="K110:L110"/>
    <mergeCell ref="K111:L111"/>
    <mergeCell ref="K112:L112"/>
    <mergeCell ref="GJ110:GL110"/>
    <mergeCell ref="GJ111:GL111"/>
    <mergeCell ref="GJ112:GL112"/>
    <mergeCell ref="GM107:GO107"/>
    <mergeCell ref="GM108:GO108"/>
    <mergeCell ref="GM109:GO109"/>
    <mergeCell ref="GM110:GO110"/>
    <mergeCell ref="GM111:GO111"/>
    <mergeCell ref="GM112:GO112"/>
    <mergeCell ref="GG111:GI111"/>
    <mergeCell ref="GG112:GI112"/>
    <mergeCell ref="FI107:FR107"/>
    <mergeCell ref="FR4:FR5"/>
    <mergeCell ref="HZ19:HZ20"/>
    <mergeCell ref="IA19:IA20"/>
    <mergeCell ref="IB19:IB20"/>
    <mergeCell ref="IC19:IC20"/>
    <mergeCell ref="ID19:ID20"/>
    <mergeCell ref="IE19:IE20"/>
    <mergeCell ref="HR19:HR20"/>
    <mergeCell ref="HU19:HU20"/>
    <mergeCell ref="HV19:HV20"/>
    <mergeCell ref="HW19:HW20"/>
    <mergeCell ref="HX19:HX20"/>
    <mergeCell ref="HY19:HY20"/>
    <mergeCell ref="HC1:HI3"/>
    <mergeCell ref="HD4:HD5"/>
    <mergeCell ref="HE4:HE5"/>
    <mergeCell ref="HF4:HF5"/>
    <mergeCell ref="HI4:HI5"/>
    <mergeCell ref="HM1:HM3"/>
    <mergeCell ref="HS19:HS20"/>
    <mergeCell ref="HT19:HT20"/>
    <mergeCell ref="HJ1:HL4"/>
    <mergeCell ref="HR1:HX3"/>
    <mergeCell ref="ES1:FR1"/>
    <mergeCell ref="GP107:GR107"/>
    <mergeCell ref="GP108:GR108"/>
    <mergeCell ref="GP109:GR109"/>
    <mergeCell ref="GP110:GR110"/>
    <mergeCell ref="GP111:GR111"/>
    <mergeCell ref="GP112:GR112"/>
    <mergeCell ref="GS107:GU107"/>
    <mergeCell ref="GS108:GU108"/>
    <mergeCell ref="GS109:GU109"/>
    <mergeCell ref="GS110:GU110"/>
    <mergeCell ref="FY112:GA112"/>
    <mergeCell ref="FV108:FX108"/>
    <mergeCell ref="FV109:FX109"/>
    <mergeCell ref="FV110:FX110"/>
    <mergeCell ref="FV111:FX111"/>
    <mergeCell ref="FV112:FX112"/>
    <mergeCell ref="GS111:GU111"/>
    <mergeCell ref="GS112:GU112"/>
    <mergeCell ref="GJ107:GL107"/>
    <mergeCell ref="GJ108:GL108"/>
    <mergeCell ref="GJ109:GL109"/>
    <mergeCell ref="FY111:GA111"/>
    <mergeCell ref="FV107:FX107"/>
    <mergeCell ref="FI4:FI5"/>
    <mergeCell ref="FJ4:FJ5"/>
    <mergeCell ref="FK4:FK5"/>
    <mergeCell ref="FL4:FL5"/>
    <mergeCell ref="FM4:FM5"/>
    <mergeCell ref="FO4:FO5"/>
    <mergeCell ref="FP4:FP5"/>
    <mergeCell ref="BO110:BP110"/>
    <mergeCell ref="EO109:EX109"/>
    <mergeCell ref="EE110:EF110"/>
    <mergeCell ref="EG110:EH110"/>
    <mergeCell ref="EI110:EJ110"/>
    <mergeCell ref="DS109:EN109"/>
    <mergeCell ref="EO108:EX108"/>
    <mergeCell ref="CA107:CV107"/>
    <mergeCell ref="EO107:EX107"/>
    <mergeCell ref="FI108:FR108"/>
    <mergeCell ref="EY109:FH109"/>
    <mergeCell ref="EY108:FH108"/>
    <mergeCell ref="EM110:EN110"/>
    <mergeCell ref="EZ4:EZ5"/>
    <mergeCell ref="CW107:DR107"/>
    <mergeCell ref="CW110:CX110"/>
    <mergeCell ref="DE110:DF110"/>
    <mergeCell ref="CA3:CV3"/>
    <mergeCell ref="ET4:ET5"/>
    <mergeCell ref="CK4:CM4"/>
    <mergeCell ref="DP4:DP5"/>
    <mergeCell ref="DF4:DF5"/>
    <mergeCell ref="DV4:DX4"/>
    <mergeCell ref="EX4:EX5"/>
    <mergeCell ref="EN4:EN5"/>
    <mergeCell ref="EJ4:EJ5"/>
    <mergeCell ref="DY4:EA4"/>
    <mergeCell ref="EQ4:EQ5"/>
    <mergeCell ref="ER4:ER5"/>
    <mergeCell ref="CD4:CF4"/>
    <mergeCell ref="CV4:CV5"/>
    <mergeCell ref="DK4:DM4"/>
    <mergeCell ref="DS3:EN3"/>
    <mergeCell ref="DN4:DN5"/>
    <mergeCell ref="EB4:EB5"/>
    <mergeCell ref="EU4:EU5"/>
    <mergeCell ref="EV4:EV5"/>
    <mergeCell ref="DR4:DR5"/>
    <mergeCell ref="DQ4:DQ5"/>
    <mergeCell ref="DO4:DO5"/>
    <mergeCell ref="CN4:CN5"/>
    <mergeCell ref="BQ109:BR109"/>
    <mergeCell ref="BS109:BT109"/>
    <mergeCell ref="BU109:BV109"/>
    <mergeCell ref="BM110:BN110"/>
    <mergeCell ref="EY112:FH112"/>
    <mergeCell ref="EO112:EX112"/>
    <mergeCell ref="EY111:FH111"/>
    <mergeCell ref="CY110:CZ110"/>
    <mergeCell ref="DS111:EN111"/>
    <mergeCell ref="DY110:DZ110"/>
    <mergeCell ref="CO110:CP110"/>
    <mergeCell ref="CA112:CV112"/>
    <mergeCell ref="CA111:CV111"/>
    <mergeCell ref="DQ110:DR110"/>
    <mergeCell ref="BW112:BX112"/>
    <mergeCell ref="BW110:BX110"/>
    <mergeCell ref="BM112:BN112"/>
    <mergeCell ref="BO112:BP112"/>
    <mergeCell ref="BQ112:BR112"/>
    <mergeCell ref="BS112:BT112"/>
    <mergeCell ref="BU112:BV112"/>
    <mergeCell ref="BY112:BZ112"/>
    <mergeCell ref="EC110:ED110"/>
    <mergeCell ref="DS110:DT110"/>
    <mergeCell ref="BM107:BN107"/>
    <mergeCell ref="BO107:BP107"/>
    <mergeCell ref="BQ107:BR107"/>
    <mergeCell ref="BS107:BT107"/>
    <mergeCell ref="BU107:BV107"/>
    <mergeCell ref="BM108:BN108"/>
    <mergeCell ref="BO108:BP108"/>
    <mergeCell ref="BQ108:BR108"/>
    <mergeCell ref="BS108:BT108"/>
    <mergeCell ref="BU108:BV108"/>
    <mergeCell ref="BD111:BE111"/>
    <mergeCell ref="BD112:BE112"/>
    <mergeCell ref="BF107:BG107"/>
    <mergeCell ref="BF108:BG108"/>
    <mergeCell ref="BF109:BG109"/>
    <mergeCell ref="BF110:BG110"/>
    <mergeCell ref="BF111:BG111"/>
    <mergeCell ref="BF112:BG112"/>
    <mergeCell ref="BD108:BE108"/>
    <mergeCell ref="B6:J6"/>
    <mergeCell ref="M112:AG112"/>
    <mergeCell ref="S110:T110"/>
    <mergeCell ref="M110:N110"/>
    <mergeCell ref="M107:AG107"/>
    <mergeCell ref="Q110:R110"/>
    <mergeCell ref="AH107:BC107"/>
    <mergeCell ref="AH109:BC109"/>
    <mergeCell ref="W110:X110"/>
    <mergeCell ref="O110:P110"/>
    <mergeCell ref="M109:AG109"/>
    <mergeCell ref="M108:AG108"/>
    <mergeCell ref="U110:V110"/>
    <mergeCell ref="BB110:BC110"/>
    <mergeCell ref="M111:AG111"/>
    <mergeCell ref="AH111:BC111"/>
    <mergeCell ref="AC110:AD110"/>
    <mergeCell ref="AE110:AF110"/>
    <mergeCell ref="AJ110:AK110"/>
    <mergeCell ref="AH112:BC112"/>
    <mergeCell ref="AH3:BC3"/>
    <mergeCell ref="BE4:BG4"/>
    <mergeCell ref="BB4:BB5"/>
    <mergeCell ref="AE4:AE5"/>
    <mergeCell ref="AG4:AG5"/>
    <mergeCell ref="AV4:AX4"/>
    <mergeCell ref="AY4:AY5"/>
    <mergeCell ref="O4:Q4"/>
    <mergeCell ref="V4:X4"/>
    <mergeCell ref="BD3:BZ3"/>
    <mergeCell ref="BK4:BM4"/>
    <mergeCell ref="BD4:BD5"/>
    <mergeCell ref="BW4:BW5"/>
    <mergeCell ref="BR4:BR5"/>
    <mergeCell ref="C4:C5"/>
    <mergeCell ref="D4:D5"/>
    <mergeCell ref="G4:G5"/>
    <mergeCell ref="F4:F5"/>
    <mergeCell ref="L4:N4"/>
    <mergeCell ref="H4:H5"/>
    <mergeCell ref="I4:I5"/>
    <mergeCell ref="L3:AG3"/>
    <mergeCell ref="R4:T4"/>
    <mergeCell ref="AC4:AC5"/>
    <mergeCell ref="AD4:AD5"/>
    <mergeCell ref="Y4:Y5"/>
    <mergeCell ref="E4:E5"/>
    <mergeCell ref="DJ4:DJ5"/>
    <mergeCell ref="EF4:EF5"/>
    <mergeCell ref="CR4:CR5"/>
    <mergeCell ref="DG4:DI4"/>
    <mergeCell ref="J4:J5"/>
    <mergeCell ref="K4:K5"/>
    <mergeCell ref="CO4:CQ4"/>
    <mergeCell ref="BS4:BU4"/>
    <mergeCell ref="BV4:BV5"/>
    <mergeCell ref="BZ4:BZ5"/>
    <mergeCell ref="BY4:BY5"/>
    <mergeCell ref="AQ4:AQ5"/>
    <mergeCell ref="AH4:AJ4"/>
    <mergeCell ref="AK4:AM4"/>
    <mergeCell ref="AR4:AT4"/>
    <mergeCell ref="AZ4:AZ5"/>
    <mergeCell ref="BA4:BA5"/>
    <mergeCell ref="AU4:AU5"/>
    <mergeCell ref="BX4:BX5"/>
    <mergeCell ref="CS4:CS5"/>
    <mergeCell ref="CT4:CT5"/>
    <mergeCell ref="FI111:FR111"/>
    <mergeCell ref="HC4:HC5"/>
    <mergeCell ref="FN4:FN5"/>
    <mergeCell ref="EK110:EL110"/>
    <mergeCell ref="FI112:FR112"/>
    <mergeCell ref="FI109:FR109"/>
    <mergeCell ref="AH108:BC108"/>
    <mergeCell ref="CA108:CV108"/>
    <mergeCell ref="CQ110:CR110"/>
    <mergeCell ref="EO111:EX111"/>
    <mergeCell ref="CW112:DR112"/>
    <mergeCell ref="DS112:EN112"/>
    <mergeCell ref="AN110:AO110"/>
    <mergeCell ref="AP110:AQ110"/>
    <mergeCell ref="AR110:AS110"/>
    <mergeCell ref="AT110:AU110"/>
    <mergeCell ref="AV110:AW110"/>
    <mergeCell ref="AX110:AY110"/>
    <mergeCell ref="AZ110:BA110"/>
    <mergeCell ref="CA110:CB110"/>
    <mergeCell ref="FQ4:FQ5"/>
    <mergeCell ref="FH4:FH5"/>
    <mergeCell ref="FG4:FG5"/>
    <mergeCell ref="DW110:DX110"/>
    <mergeCell ref="DU110:DV110"/>
    <mergeCell ref="CW109:DR109"/>
    <mergeCell ref="EA110:EB110"/>
    <mergeCell ref="CU110:CV110"/>
    <mergeCell ref="DA110:DB110"/>
    <mergeCell ref="DC110:DD110"/>
    <mergeCell ref="DG110:DH110"/>
    <mergeCell ref="DI110:DJ110"/>
    <mergeCell ref="DK110:DL110"/>
    <mergeCell ref="DM110:DN110"/>
    <mergeCell ref="DO110:DP110"/>
    <mergeCell ref="CW111:DR111"/>
    <mergeCell ref="BW109:BX109"/>
    <mergeCell ref="BM111:BN111"/>
    <mergeCell ref="BO111:BP111"/>
    <mergeCell ref="BQ111:BR111"/>
    <mergeCell ref="BS111:BT111"/>
    <mergeCell ref="BY111:BZ111"/>
    <mergeCell ref="CK110:CL110"/>
    <mergeCell ref="CA109:CV109"/>
    <mergeCell ref="BW111:BX111"/>
    <mergeCell ref="BY109:BZ109"/>
    <mergeCell ref="CM110:CN110"/>
    <mergeCell ref="CS110:CT110"/>
    <mergeCell ref="CC110:CD110"/>
    <mergeCell ref="CE110:CF110"/>
    <mergeCell ref="CG110:CH110"/>
    <mergeCell ref="CI110:CJ110"/>
    <mergeCell ref="BY110:BZ110"/>
    <mergeCell ref="BQ110:BR110"/>
    <mergeCell ref="BS110:BT110"/>
    <mergeCell ref="BU110:BV110"/>
    <mergeCell ref="BU111:BV111"/>
    <mergeCell ref="BM109:BN109"/>
    <mergeCell ref="BO109:BP109"/>
    <mergeCell ref="HZ1:IA3"/>
    <mergeCell ref="IB1:IF3"/>
    <mergeCell ref="HR17:HX18"/>
    <mergeCell ref="HY17:IB18"/>
    <mergeCell ref="IC17:IC18"/>
    <mergeCell ref="ID17:IE18"/>
    <mergeCell ref="HR16:IF16"/>
    <mergeCell ref="HR15:IF15"/>
    <mergeCell ref="EK4:EK5"/>
    <mergeCell ref="EL4:EL5"/>
    <mergeCell ref="FS1:HB3"/>
    <mergeCell ref="ES4:ES5"/>
    <mergeCell ref="FI3:FR3"/>
    <mergeCell ref="CZ1:ER1"/>
    <mergeCell ref="FS4:FU4"/>
    <mergeCell ref="GG4:GI4"/>
    <mergeCell ref="FV4:FX4"/>
    <mergeCell ref="FY4:GA4"/>
    <mergeCell ref="GJ4:GL4"/>
    <mergeCell ref="FD4:FD5"/>
    <mergeCell ref="FA4:FA5"/>
    <mergeCell ref="FB4:FB5"/>
    <mergeCell ref="FC4:FC5"/>
    <mergeCell ref="EY4:EY5"/>
    <mergeCell ref="A1:AQ1"/>
    <mergeCell ref="AR1:CY1"/>
    <mergeCell ref="A4:A5"/>
    <mergeCell ref="B4:B5"/>
    <mergeCell ref="A107:J107"/>
    <mergeCell ref="GM4:GO4"/>
    <mergeCell ref="GB4:GB5"/>
    <mergeCell ref="FS107:FT107"/>
    <mergeCell ref="FS108:FT108"/>
    <mergeCell ref="BW107:BX107"/>
    <mergeCell ref="BW108:BX108"/>
    <mergeCell ref="BY108:BZ108"/>
    <mergeCell ref="BY107:BZ107"/>
    <mergeCell ref="DS107:EN107"/>
    <mergeCell ref="DS108:EN108"/>
    <mergeCell ref="CW108:DR108"/>
    <mergeCell ref="EY107:FH107"/>
    <mergeCell ref="Z4:AB4"/>
    <mergeCell ref="U4:U5"/>
    <mergeCell ref="AF4:AF5"/>
    <mergeCell ref="AN4:AP4"/>
    <mergeCell ref="EC4:EE4"/>
    <mergeCell ref="EG4:EI4"/>
    <mergeCell ref="EM4:EM5"/>
    <mergeCell ref="FS109:FT109"/>
    <mergeCell ref="FS110:FT110"/>
    <mergeCell ref="GG107:GI107"/>
    <mergeCell ref="GG108:GI108"/>
    <mergeCell ref="GG109:GI109"/>
    <mergeCell ref="GG110:GI110"/>
    <mergeCell ref="GC4:GC5"/>
    <mergeCell ref="GD4:GD5"/>
    <mergeCell ref="GE4:GE5"/>
    <mergeCell ref="GF4:GF5"/>
    <mergeCell ref="FY107:GA107"/>
    <mergeCell ref="FY108:GA108"/>
    <mergeCell ref="HY1:HY3"/>
    <mergeCell ref="BH4:BJ4"/>
    <mergeCell ref="BN4:BN5"/>
    <mergeCell ref="BO4:BQ4"/>
    <mergeCell ref="CG4:CI4"/>
    <mergeCell ref="CU4:CU5"/>
    <mergeCell ref="BC4:BC5"/>
    <mergeCell ref="CA4:CC4"/>
    <mergeCell ref="GP4:GR4"/>
    <mergeCell ref="GS4:GU4"/>
    <mergeCell ref="GV4:GX4"/>
    <mergeCell ref="CZ4:DB4"/>
    <mergeCell ref="DC4:DE4"/>
    <mergeCell ref="CJ4:CJ5"/>
    <mergeCell ref="EO3:EX3"/>
    <mergeCell ref="EW4:EW5"/>
    <mergeCell ref="EO4:EO5"/>
    <mergeCell ref="EP4:EP5"/>
    <mergeCell ref="EY3:FH3"/>
    <mergeCell ref="CW3:DR3"/>
    <mergeCell ref="CW4:CY4"/>
    <mergeCell ref="FE4:FE5"/>
    <mergeCell ref="FF4:FF5"/>
    <mergeCell ref="DS4:DU4"/>
    <mergeCell ref="HJ107:HM107"/>
    <mergeCell ref="HJ108:HM108"/>
    <mergeCell ref="HJ109:HM109"/>
    <mergeCell ref="HJ110:HM110"/>
    <mergeCell ref="HJ111:HM111"/>
    <mergeCell ref="HJ112:HM112"/>
    <mergeCell ref="FS111:FT111"/>
    <mergeCell ref="FS112:FT112"/>
    <mergeCell ref="A3:B3"/>
    <mergeCell ref="FY109:GA109"/>
    <mergeCell ref="FY110:GA110"/>
    <mergeCell ref="Y110:Z110"/>
    <mergeCell ref="AA110:AB110"/>
    <mergeCell ref="BD109:BE109"/>
    <mergeCell ref="BD110:BE110"/>
    <mergeCell ref="BD107:BE107"/>
    <mergeCell ref="BH107:BL107"/>
    <mergeCell ref="BH108:BL108"/>
    <mergeCell ref="BH109:BL109"/>
    <mergeCell ref="BH110:BL110"/>
    <mergeCell ref="BH111:BL111"/>
    <mergeCell ref="BH112:BL112"/>
    <mergeCell ref="AH110:AI110"/>
    <mergeCell ref="AL110:AM110"/>
    <mergeCell ref="GV107:GX107"/>
    <mergeCell ref="GV108:GX108"/>
    <mergeCell ref="GV109:GX109"/>
    <mergeCell ref="GV110:GX110"/>
    <mergeCell ref="GV111:GX111"/>
    <mergeCell ref="GV112:GX112"/>
    <mergeCell ref="HF107:HI107"/>
    <mergeCell ref="HF108:HI108"/>
    <mergeCell ref="HF109:HI109"/>
    <mergeCell ref="HF110:HI110"/>
    <mergeCell ref="HF111:HI111"/>
    <mergeCell ref="HF112:HI112"/>
  </mergeCells>
  <phoneticPr fontId="0" type="noConversion"/>
  <conditionalFormatting sqref="FS6 HE107 HI6 HC6:HF106">
    <cfRule type="containsText" dxfId="870" priority="456" operator="containsText" text="d{kksUur">
      <formula>NOT(ISERROR(SEARCH("d{kksUur",FS6)))</formula>
    </cfRule>
    <cfRule type="containsText" dxfId="869" priority="458" operator="containsText" text="mRrh.kZ">
      <formula>NOT(ISERROR(SEARCH("mRrh.kZ",FS6)))</formula>
    </cfRule>
  </conditionalFormatting>
  <conditionalFormatting sqref="FV5 FX5:FY5 GA5 GI5 GG5 GP5 GU5 GR5:GS5 FX7:FX106 FU7:FV106 GI7:GI106 GA7:GG106 GL7:GM106 GO7:GP106 GU7:GU106 GR7:GS106 GX7:HB106">
    <cfRule type="containsText" dxfId="868" priority="452" operator="containsText" text="D">
      <formula>NOT(ISERROR(SEARCH("D",FU5)))</formula>
    </cfRule>
    <cfRule type="containsText" dxfId="867" priority="453" operator="containsText" text="G">
      <formula>NOT(ISERROR(SEARCH("G",FU5)))</formula>
    </cfRule>
    <cfRule type="containsText" dxfId="866" priority="454" operator="containsText" text="PR">
      <formula>NOT(ISERROR(SEARCH("PR",FU5)))</formula>
    </cfRule>
  </conditionalFormatting>
  <conditionalFormatting sqref="L6:X6 CC6 CF6 CI6:CJ6 CM6 ET6:EV6 CQ6:CT6 BE6:BQ6 DU6 DX6 EA6:EB6 EE6 EI6:EL6 AJ6 AM6 AP6:AQ6 AT6 AX6:BA6 CY6 DB6 DE6:DF6 DI6 DM6:DP6 FD6:FF6 FN6:FP6 AG6 BC6 BZ6 CV6 DR6 EN6 EX6 FH6 FR6:FR106 Z6:AE6 BS6:BX6">
    <cfRule type="cellIs" dxfId="865" priority="451" operator="equal">
      <formula>0</formula>
    </cfRule>
  </conditionalFormatting>
  <conditionalFormatting sqref="FS6 HE107 HI6 HC6:HF106">
    <cfRule type="containsText" dxfId="864" priority="386" operator="containsText" text="d{kksUur">
      <formula>NOT(ISERROR(SEARCH("d{kksUur",FS6)))</formula>
    </cfRule>
    <cfRule type="containsText" dxfId="863" priority="387" operator="containsText" text="lk- mRrh.kZ">
      <formula>NOT(ISERROR(SEARCH("lk- mRrh.kZ",FS6)))</formula>
    </cfRule>
  </conditionalFormatting>
  <conditionalFormatting sqref="BD6">
    <cfRule type="containsText" dxfId="862" priority="204" stopIfTrue="1" operator="containsText" text="u">
      <formula>NOT(ISERROR(SEARCH("u",BD6)))</formula>
    </cfRule>
    <cfRule type="containsText" dxfId="861" priority="205" stopIfTrue="1" operator="containsText" text="s">
      <formula>NOT(ISERROR(SEARCH("s",BD6)))</formula>
    </cfRule>
  </conditionalFormatting>
  <conditionalFormatting sqref="BD6">
    <cfRule type="containsText" dxfId="860" priority="202" stopIfTrue="1" operator="containsText" text="u">
      <formula>NOT(ISERROR(SEARCH("u",BD6)))</formula>
    </cfRule>
    <cfRule type="containsText" dxfId="859" priority="203" stopIfTrue="1" operator="containsText" text="s">
      <formula>NOT(ISERROR(SEARCH("s",BD6)))</formula>
    </cfRule>
  </conditionalFormatting>
  <conditionalFormatting sqref="BD6">
    <cfRule type="containsText" dxfId="858" priority="200" stopIfTrue="1" operator="containsText" text="u">
      <formula>NOT(ISERROR(SEARCH("u",BD6)))</formula>
    </cfRule>
    <cfRule type="containsText" dxfId="857" priority="201" stopIfTrue="1" operator="containsText" text="s">
      <formula>NOT(ISERROR(SEARCH("s",BD6)))</formula>
    </cfRule>
  </conditionalFormatting>
  <conditionalFormatting sqref="BD6">
    <cfRule type="containsText" dxfId="856" priority="197" stopIfTrue="1" operator="containsText" text="sd">
      <formula>NOT(ISERROR(SEARCH("sd",BD6)))</formula>
    </cfRule>
    <cfRule type="containsText" dxfId="855" priority="198" stopIfTrue="1" operator="containsText" text="p">
      <formula>NOT(ISERROR(SEARCH("p",BD6)))</formula>
    </cfRule>
    <cfRule type="containsText" dxfId="854" priority="199" stopIfTrue="1" operator="containsText" text="g">
      <formula>NOT(ISERROR(SEARCH("g",BD6)))</formula>
    </cfRule>
  </conditionalFormatting>
  <conditionalFormatting sqref="HC7:HF106">
    <cfRule type="containsText" dxfId="853" priority="112" operator="containsText" text="vuqRrh.kZ">
      <formula>NOT(ISERROR(SEARCH("vuqRrh.kZ",HC7)))</formula>
    </cfRule>
  </conditionalFormatting>
  <conditionalFormatting sqref="FT7:FT106">
    <cfRule type="containsText" dxfId="852" priority="109" operator="containsText" text="D">
      <formula>NOT(ISERROR(SEARCH("D",FT7)))</formula>
    </cfRule>
    <cfRule type="containsText" dxfId="851" priority="110" operator="containsText" text="G">
      <formula>NOT(ISERROR(SEARCH("G",FT7)))</formula>
    </cfRule>
    <cfRule type="containsText" dxfId="850" priority="111" operator="containsText" text="PR">
      <formula>NOT(ISERROR(SEARCH("PR",FT7)))</formula>
    </cfRule>
  </conditionalFormatting>
  <conditionalFormatting sqref="FW7:FW106">
    <cfRule type="containsText" dxfId="849" priority="106" operator="containsText" text="D">
      <formula>NOT(ISERROR(SEARCH("D",FW7)))</formula>
    </cfRule>
    <cfRule type="containsText" dxfId="848" priority="107" operator="containsText" text="G">
      <formula>NOT(ISERROR(SEARCH("G",FW7)))</formula>
    </cfRule>
    <cfRule type="containsText" dxfId="847" priority="108" operator="containsText" text="PR">
      <formula>NOT(ISERROR(SEARCH("PR",FW7)))</formula>
    </cfRule>
  </conditionalFormatting>
  <conditionalFormatting sqref="FZ7:FZ106">
    <cfRule type="containsText" dxfId="846" priority="103" operator="containsText" text="D">
      <formula>NOT(ISERROR(SEARCH("D",FZ7)))</formula>
    </cfRule>
    <cfRule type="containsText" dxfId="845" priority="104" operator="containsText" text="G">
      <formula>NOT(ISERROR(SEARCH("G",FZ7)))</formula>
    </cfRule>
    <cfRule type="containsText" dxfId="844" priority="105" operator="containsText" text="PR">
      <formula>NOT(ISERROR(SEARCH("PR",FZ7)))</formula>
    </cfRule>
  </conditionalFormatting>
  <conditionalFormatting sqref="GH7:GH106">
    <cfRule type="containsText" dxfId="843" priority="100" operator="containsText" text="D">
      <formula>NOT(ISERROR(SEARCH("D",GH7)))</formula>
    </cfRule>
    <cfRule type="containsText" dxfId="842" priority="101" operator="containsText" text="G">
      <formula>NOT(ISERROR(SEARCH("G",GH7)))</formula>
    </cfRule>
    <cfRule type="containsText" dxfId="841" priority="102" operator="containsText" text="PR">
      <formula>NOT(ISERROR(SEARCH("PR",GH7)))</formula>
    </cfRule>
  </conditionalFormatting>
  <conditionalFormatting sqref="GK7:GK106">
    <cfRule type="containsText" dxfId="840" priority="97" operator="containsText" text="D">
      <formula>NOT(ISERROR(SEARCH("D",GK7)))</formula>
    </cfRule>
    <cfRule type="containsText" dxfId="839" priority="98" operator="containsText" text="G">
      <formula>NOT(ISERROR(SEARCH("G",GK7)))</formula>
    </cfRule>
    <cfRule type="containsText" dxfId="838" priority="99" operator="containsText" text="PR">
      <formula>NOT(ISERROR(SEARCH("PR",GK7)))</formula>
    </cfRule>
  </conditionalFormatting>
  <conditionalFormatting sqref="GN7:GN106">
    <cfRule type="containsText" dxfId="837" priority="94" operator="containsText" text="D">
      <formula>NOT(ISERROR(SEARCH("D",GN7)))</formula>
    </cfRule>
    <cfRule type="containsText" dxfId="836" priority="95" operator="containsText" text="G">
      <formula>NOT(ISERROR(SEARCH("G",GN7)))</formula>
    </cfRule>
    <cfRule type="containsText" dxfId="835" priority="96" operator="containsText" text="PR">
      <formula>NOT(ISERROR(SEARCH("PR",GN7)))</formula>
    </cfRule>
  </conditionalFormatting>
  <conditionalFormatting sqref="GQ7:GQ106">
    <cfRule type="containsText" dxfId="834" priority="91" operator="containsText" text="D">
      <formula>NOT(ISERROR(SEARCH("D",GQ7)))</formula>
    </cfRule>
    <cfRule type="containsText" dxfId="833" priority="92" operator="containsText" text="G">
      <formula>NOT(ISERROR(SEARCH("G",GQ7)))</formula>
    </cfRule>
    <cfRule type="containsText" dxfId="832" priority="93" operator="containsText" text="PR">
      <formula>NOT(ISERROR(SEARCH("PR",GQ7)))</formula>
    </cfRule>
  </conditionalFormatting>
  <conditionalFormatting sqref="GT7:GT106">
    <cfRule type="containsText" dxfId="831" priority="88" operator="containsText" text="D">
      <formula>NOT(ISERROR(SEARCH("D",GT7)))</formula>
    </cfRule>
    <cfRule type="containsText" dxfId="830" priority="89" operator="containsText" text="G">
      <formula>NOT(ISERROR(SEARCH("G",GT7)))</formula>
    </cfRule>
    <cfRule type="containsText" dxfId="829" priority="90" operator="containsText" text="PR">
      <formula>NOT(ISERROR(SEARCH("PR",GT7)))</formula>
    </cfRule>
  </conditionalFormatting>
  <conditionalFormatting sqref="GW7:GW106">
    <cfRule type="containsText" dxfId="828" priority="85" operator="containsText" text="D">
      <formula>NOT(ISERROR(SEARCH("D",GW7)))</formula>
    </cfRule>
    <cfRule type="containsText" dxfId="827" priority="86" operator="containsText" text="G">
      <formula>NOT(ISERROR(SEARCH("G",GW7)))</formula>
    </cfRule>
    <cfRule type="containsText" dxfId="826" priority="87" operator="containsText" text="PR">
      <formula>NOT(ISERROR(SEARCH("PR",GW7)))</formula>
    </cfRule>
  </conditionalFormatting>
  <conditionalFormatting sqref="GW5">
    <cfRule type="containsText" dxfId="825" priority="52" operator="containsText" text="D">
      <formula>NOT(ISERROR(SEARCH("D",GW5)))</formula>
    </cfRule>
    <cfRule type="containsText" dxfId="824" priority="53" operator="containsText" text="G">
      <formula>NOT(ISERROR(SEARCH("G",GW5)))</formula>
    </cfRule>
    <cfRule type="containsText" dxfId="823" priority="54" operator="containsText" text="PR">
      <formula>NOT(ISERROR(SEARCH("PR",GW5)))</formula>
    </cfRule>
  </conditionalFormatting>
  <conditionalFormatting sqref="FU5 GO5 GX5 GL5:GM5">
    <cfRule type="containsText" dxfId="822" priority="79" operator="containsText" text="D">
      <formula>NOT(ISERROR(SEARCH("D",FU5)))</formula>
    </cfRule>
    <cfRule type="containsText" dxfId="821" priority="80" operator="containsText" text="G">
      <formula>NOT(ISERROR(SEARCH("G",FU5)))</formula>
    </cfRule>
    <cfRule type="containsText" dxfId="820" priority="81" operator="containsText" text="PR">
      <formula>NOT(ISERROR(SEARCH("PR",FU5)))</formula>
    </cfRule>
  </conditionalFormatting>
  <conditionalFormatting sqref="FT5">
    <cfRule type="containsText" dxfId="819" priority="76" operator="containsText" text="D">
      <formula>NOT(ISERROR(SEARCH("D",FT5)))</formula>
    </cfRule>
    <cfRule type="containsText" dxfId="818" priority="77" operator="containsText" text="G">
      <formula>NOT(ISERROR(SEARCH("G",FT5)))</formula>
    </cfRule>
    <cfRule type="containsText" dxfId="817" priority="78" operator="containsText" text="PR">
      <formula>NOT(ISERROR(SEARCH("PR",FT5)))</formula>
    </cfRule>
  </conditionalFormatting>
  <conditionalFormatting sqref="FW5">
    <cfRule type="containsText" dxfId="816" priority="73" operator="containsText" text="D">
      <formula>NOT(ISERROR(SEARCH("D",FW5)))</formula>
    </cfRule>
    <cfRule type="containsText" dxfId="815" priority="74" operator="containsText" text="G">
      <formula>NOT(ISERROR(SEARCH("G",FW5)))</formula>
    </cfRule>
    <cfRule type="containsText" dxfId="814" priority="75" operator="containsText" text="PR">
      <formula>NOT(ISERROR(SEARCH("PR",FW5)))</formula>
    </cfRule>
  </conditionalFormatting>
  <conditionalFormatting sqref="FZ5">
    <cfRule type="containsText" dxfId="813" priority="70" operator="containsText" text="D">
      <formula>NOT(ISERROR(SEARCH("D",FZ5)))</formula>
    </cfRule>
    <cfRule type="containsText" dxfId="812" priority="71" operator="containsText" text="G">
      <formula>NOT(ISERROR(SEARCH("G",FZ5)))</formula>
    </cfRule>
    <cfRule type="containsText" dxfId="811" priority="72" operator="containsText" text="PR">
      <formula>NOT(ISERROR(SEARCH("PR",FZ5)))</formula>
    </cfRule>
  </conditionalFormatting>
  <conditionalFormatting sqref="GH5">
    <cfRule type="containsText" dxfId="810" priority="67" operator="containsText" text="D">
      <formula>NOT(ISERROR(SEARCH("D",GH5)))</formula>
    </cfRule>
    <cfRule type="containsText" dxfId="809" priority="68" operator="containsText" text="G">
      <formula>NOT(ISERROR(SEARCH("G",GH5)))</formula>
    </cfRule>
    <cfRule type="containsText" dxfId="808" priority="69" operator="containsText" text="PR">
      <formula>NOT(ISERROR(SEARCH("PR",GH5)))</formula>
    </cfRule>
  </conditionalFormatting>
  <conditionalFormatting sqref="GK5">
    <cfRule type="containsText" dxfId="807" priority="64" operator="containsText" text="D">
      <formula>NOT(ISERROR(SEARCH("D",GK5)))</formula>
    </cfRule>
    <cfRule type="containsText" dxfId="806" priority="65" operator="containsText" text="G">
      <formula>NOT(ISERROR(SEARCH("G",GK5)))</formula>
    </cfRule>
    <cfRule type="containsText" dxfId="805" priority="66" operator="containsText" text="PR">
      <formula>NOT(ISERROR(SEARCH("PR",GK5)))</formula>
    </cfRule>
  </conditionalFormatting>
  <conditionalFormatting sqref="GN5">
    <cfRule type="containsText" dxfId="804" priority="61" operator="containsText" text="D">
      <formula>NOT(ISERROR(SEARCH("D",GN5)))</formula>
    </cfRule>
    <cfRule type="containsText" dxfId="803" priority="62" operator="containsText" text="G">
      <formula>NOT(ISERROR(SEARCH("G",GN5)))</formula>
    </cfRule>
    <cfRule type="containsText" dxfId="802" priority="63" operator="containsText" text="PR">
      <formula>NOT(ISERROR(SEARCH("PR",GN5)))</formula>
    </cfRule>
  </conditionalFormatting>
  <conditionalFormatting sqref="GQ5">
    <cfRule type="containsText" dxfId="801" priority="58" operator="containsText" text="D">
      <formula>NOT(ISERROR(SEARCH("D",GQ5)))</formula>
    </cfRule>
    <cfRule type="containsText" dxfId="800" priority="59" operator="containsText" text="G">
      <formula>NOT(ISERROR(SEARCH("G",GQ5)))</formula>
    </cfRule>
    <cfRule type="containsText" dxfId="799" priority="60" operator="containsText" text="PR">
      <formula>NOT(ISERROR(SEARCH("PR",GQ5)))</formula>
    </cfRule>
  </conditionalFormatting>
  <conditionalFormatting sqref="GT5">
    <cfRule type="containsText" dxfId="798" priority="55" operator="containsText" text="D">
      <formula>NOT(ISERROR(SEARCH("D",GT5)))</formula>
    </cfRule>
    <cfRule type="containsText" dxfId="797" priority="56" operator="containsText" text="G">
      <formula>NOT(ISERROR(SEARCH("G",GT5)))</formula>
    </cfRule>
    <cfRule type="containsText" dxfId="796" priority="57" operator="containsText" text="PR">
      <formula>NOT(ISERROR(SEARCH("PR",GT5)))</formula>
    </cfRule>
  </conditionalFormatting>
  <conditionalFormatting sqref="FS5">
    <cfRule type="containsText" dxfId="795" priority="49" operator="containsText" text="D">
      <formula>NOT(ISERROR(SEARCH("D",FS5)))</formula>
    </cfRule>
    <cfRule type="containsText" dxfId="794" priority="50" operator="containsText" text="G">
      <formula>NOT(ISERROR(SEARCH("G",FS5)))</formula>
    </cfRule>
    <cfRule type="containsText" dxfId="793" priority="51" operator="containsText" text="PR">
      <formula>NOT(ISERROR(SEARCH("PR",FS5)))</formula>
    </cfRule>
  </conditionalFormatting>
  <conditionalFormatting sqref="FS7:FS106">
    <cfRule type="containsText" dxfId="792" priority="46" operator="containsText" text="D">
      <formula>NOT(ISERROR(SEARCH("D",FS7)))</formula>
    </cfRule>
    <cfRule type="containsText" dxfId="791" priority="47" operator="containsText" text="G">
      <formula>NOT(ISERROR(SEARCH("G",FS7)))</formula>
    </cfRule>
    <cfRule type="containsText" dxfId="790" priority="48" operator="containsText" text="PR">
      <formula>NOT(ISERROR(SEARCH("PR",FS7)))</formula>
    </cfRule>
  </conditionalFormatting>
  <conditionalFormatting sqref="FY7:FY106">
    <cfRule type="containsText" dxfId="789" priority="43" operator="containsText" text="D">
      <formula>NOT(ISERROR(SEARCH("D",FY7)))</formula>
    </cfRule>
    <cfRule type="containsText" dxfId="788" priority="44" operator="containsText" text="G">
      <formula>NOT(ISERROR(SEARCH("G",FY7)))</formula>
    </cfRule>
    <cfRule type="containsText" dxfId="787" priority="45" operator="containsText" text="PR">
      <formula>NOT(ISERROR(SEARCH("PR",FY7)))</formula>
    </cfRule>
  </conditionalFormatting>
  <conditionalFormatting sqref="GV5">
    <cfRule type="containsText" dxfId="786" priority="40" operator="containsText" text="D">
      <formula>NOT(ISERROR(SEARCH("D",GV5)))</formula>
    </cfRule>
    <cfRule type="containsText" dxfId="785" priority="41" operator="containsText" text="G">
      <formula>NOT(ISERROR(SEARCH("G",GV5)))</formula>
    </cfRule>
    <cfRule type="containsText" dxfId="784" priority="42" operator="containsText" text="PR">
      <formula>NOT(ISERROR(SEARCH("PR",GV5)))</formula>
    </cfRule>
  </conditionalFormatting>
  <conditionalFormatting sqref="GV7:GV106">
    <cfRule type="containsText" dxfId="783" priority="37" operator="containsText" text="D">
      <formula>NOT(ISERROR(SEARCH("D",GV7)))</formula>
    </cfRule>
    <cfRule type="containsText" dxfId="782" priority="38" operator="containsText" text="G">
      <formula>NOT(ISERROR(SEARCH("G",GV7)))</formula>
    </cfRule>
    <cfRule type="containsText" dxfId="781" priority="39" operator="containsText" text="PR">
      <formula>NOT(ISERROR(SEARCH("PR",GV7)))</formula>
    </cfRule>
  </conditionalFormatting>
  <conditionalFormatting sqref="GJ5">
    <cfRule type="containsText" dxfId="780" priority="34" operator="containsText" text="D">
      <formula>NOT(ISERROR(SEARCH("D",GJ5)))</formula>
    </cfRule>
    <cfRule type="containsText" dxfId="779" priority="35" operator="containsText" text="G">
      <formula>NOT(ISERROR(SEARCH("G",GJ5)))</formula>
    </cfRule>
    <cfRule type="containsText" dxfId="778" priority="36" operator="containsText" text="PR">
      <formula>NOT(ISERROR(SEARCH("PR",GJ5)))</formula>
    </cfRule>
  </conditionalFormatting>
  <conditionalFormatting sqref="GJ7:GJ106">
    <cfRule type="containsText" dxfId="777" priority="31" operator="containsText" text="D">
      <formula>NOT(ISERROR(SEARCH("D",GJ7)))</formula>
    </cfRule>
    <cfRule type="containsText" dxfId="776" priority="32" operator="containsText" text="G">
      <formula>NOT(ISERROR(SEARCH("G",GJ7)))</formula>
    </cfRule>
    <cfRule type="containsText" dxfId="775" priority="33" operator="containsText" text="PR">
      <formula>NOT(ISERROR(SEARCH("PR",GJ7)))</formula>
    </cfRule>
  </conditionalFormatting>
  <conditionalFormatting sqref="HE108:HE112">
    <cfRule type="containsText" dxfId="774" priority="29" operator="containsText" text="d{kksUur">
      <formula>NOT(ISERROR(SEARCH("d{kksUur",HE108)))</formula>
    </cfRule>
    <cfRule type="containsText" dxfId="773" priority="30" operator="containsText" text="mRrh.kZ">
      <formula>NOT(ISERROR(SEARCH("mRrh.kZ",HE108)))</formula>
    </cfRule>
  </conditionalFormatting>
  <conditionalFormatting sqref="HE108:HE112">
    <cfRule type="containsText" dxfId="772" priority="27" operator="containsText" text="d{kksUur">
      <formula>NOT(ISERROR(SEARCH("d{kksUur",HE108)))</formula>
    </cfRule>
    <cfRule type="containsText" dxfId="771" priority="28" operator="containsText" text="lk- mRrh.kZ">
      <formula>NOT(ISERROR(SEARCH("lk- mRrh.kZ",HE108)))</formula>
    </cfRule>
  </conditionalFormatting>
  <conditionalFormatting sqref="HC107:HC112">
    <cfRule type="expression" dxfId="770" priority="26">
      <formula>ISERROR(HC107)</formula>
    </cfRule>
  </conditionalFormatting>
  <conditionalFormatting sqref="FS107:FS108">
    <cfRule type="expression" dxfId="769" priority="25">
      <formula>ISERROR(FS107)</formula>
    </cfRule>
  </conditionalFormatting>
  <conditionalFormatting sqref="FS109:FS112">
    <cfRule type="expression" dxfId="768" priority="24">
      <formula>ISERROR(FS109)</formula>
    </cfRule>
  </conditionalFormatting>
  <conditionalFormatting sqref="HG7:HG106">
    <cfRule type="containsText" dxfId="767" priority="22" operator="containsText" text="d{kksUur">
      <formula>NOT(ISERROR(SEARCH("d{kksUur",HG7)))</formula>
    </cfRule>
    <cfRule type="containsText" dxfId="766" priority="23" operator="containsText" text="mRrh.kZ">
      <formula>NOT(ISERROR(SEARCH("mRrh.kZ",HG7)))</formula>
    </cfRule>
  </conditionalFormatting>
  <conditionalFormatting sqref="HG7:HG106">
    <cfRule type="containsText" dxfId="765" priority="20" operator="containsText" text="d{kksUur">
      <formula>NOT(ISERROR(SEARCH("d{kksUur",HG7)))</formula>
    </cfRule>
    <cfRule type="containsText" dxfId="764" priority="21" operator="containsText" text="lk- mRrh.kZ">
      <formula>NOT(ISERROR(SEARCH("lk- mRrh.kZ",HG7)))</formula>
    </cfRule>
  </conditionalFormatting>
  <conditionalFormatting sqref="HG7:HG106">
    <cfRule type="containsText" dxfId="763" priority="19" operator="containsText" text="vuqRrh.kZ">
      <formula>NOT(ISERROR(SEARCH("vuqRrh.kZ",HG7)))</formula>
    </cfRule>
  </conditionalFormatting>
  <conditionalFormatting sqref="HH7:HH106">
    <cfRule type="containsText" dxfId="762" priority="18" stopIfTrue="1" operator="containsText" text="NA">
      <formula>NOT(ISERROR(SEARCH("NA",HH7)))</formula>
    </cfRule>
  </conditionalFormatting>
  <conditionalFormatting sqref="HH7:HH106">
    <cfRule type="containsText" dxfId="761" priority="17" operator="containsText" text="D">
      <formula>NOT(ISERROR(SEARCH("D",HH7)))</formula>
    </cfRule>
  </conditionalFormatting>
  <conditionalFormatting sqref="HH7:HH106">
    <cfRule type="containsText" dxfId="760" priority="16" operator="containsText" text="NA">
      <formula>NOT(ISERROR(SEARCH("NA",HH7)))</formula>
    </cfRule>
  </conditionalFormatting>
  <conditionalFormatting sqref="HH7:HH106">
    <cfRule type="cellIs" dxfId="759" priority="15" stopIfTrue="1" operator="greaterThan">
      <formula>10</formula>
    </cfRule>
  </conditionalFormatting>
  <conditionalFormatting sqref="HH7:HH106">
    <cfRule type="cellIs" dxfId="758" priority="14" operator="lessThan">
      <formula>11</formula>
    </cfRule>
  </conditionalFormatting>
  <conditionalFormatting sqref="HH7:HH106">
    <cfRule type="cellIs" dxfId="757" priority="13" stopIfTrue="1" operator="greaterThan">
      <formula>0</formula>
    </cfRule>
  </conditionalFormatting>
  <conditionalFormatting sqref="HH7:HH106">
    <cfRule type="containsText" dxfId="756" priority="10" stopIfTrue="1" operator="containsText" text="g">
      <formula>NOT(ISERROR(SEARCH("g",HH7)))</formula>
    </cfRule>
    <cfRule type="containsText" dxfId="755" priority="11" stopIfTrue="1" operator="containsText" text="s">
      <formula>NOT(ISERROR(SEARCH("s",HH7)))</formula>
    </cfRule>
    <cfRule type="containsText" dxfId="754" priority="12" stopIfTrue="1" operator="containsText" text="f">
      <formula>NOT(ISERROR(SEARCH("f",HH7)))</formula>
    </cfRule>
  </conditionalFormatting>
  <conditionalFormatting sqref="HL7:HL106">
    <cfRule type="cellIs" dxfId="753" priority="8" operator="lessThan">
      <formula>75</formula>
    </cfRule>
    <cfRule type="expression" dxfId="752" priority="9">
      <formula>ISERROR(J1)</formula>
    </cfRule>
  </conditionalFormatting>
  <conditionalFormatting sqref="HA7:HA106">
    <cfRule type="cellIs" dxfId="751" priority="7" operator="greaterThan">
      <formula>4</formula>
    </cfRule>
  </conditionalFormatting>
  <conditionalFormatting sqref="Y6">
    <cfRule type="cellIs" dxfId="750" priority="6" operator="equal">
      <formula>0</formula>
    </cfRule>
  </conditionalFormatting>
  <conditionalFormatting sqref="AU6">
    <cfRule type="cellIs" dxfId="749" priority="5" operator="equal">
      <formula>0</formula>
    </cfRule>
  </conditionalFormatting>
  <conditionalFormatting sqref="BR6">
    <cfRule type="cellIs" dxfId="748" priority="4" operator="equal">
      <formula>0</formula>
    </cfRule>
  </conditionalFormatting>
  <conditionalFormatting sqref="CN6">
    <cfRule type="cellIs" dxfId="747" priority="3" operator="equal">
      <formula>0</formula>
    </cfRule>
  </conditionalFormatting>
  <conditionalFormatting sqref="DJ6">
    <cfRule type="cellIs" dxfId="746" priority="2" operator="equal">
      <formula>0</formula>
    </cfRule>
  </conditionalFormatting>
  <conditionalFormatting sqref="EF6">
    <cfRule type="cellIs" dxfId="745" priority="1" operator="equal">
      <formula>0</formula>
    </cfRule>
  </conditionalFormatting>
  <hyperlinks>
    <hyperlink ref="B6:J6" location="'statement of marks'!D116:AA132" display="CICK HERE TO VIEW THE RESULT AT A GLANCE"/>
    <hyperlink ref="B6" location="'statement of marks'!HI1:HW25" display="CICK HERE TO VIEW THE RESULT AT A GLANCE"/>
    <hyperlink ref="C6" location="'statement of marks'!HI1:HW25" display="'statement of marks'!HI1:HW25"/>
    <hyperlink ref="D6" location="'statement of marks'!HI1:HW25" display="'statement of marks'!HI1:HW25"/>
    <hyperlink ref="F6" location="'statement of marks'!HI1:HW25" display="'statement of marks'!HI1:HW25"/>
    <hyperlink ref="G6" location="'statement of marks'!HI1:HW25" display="'statement of marks'!HI1:HW25"/>
    <hyperlink ref="H6" location="'statement of marks'!HI1:HW25" display="'statement of marks'!HI1:HW25"/>
    <hyperlink ref="I6" location="'statement of marks'!HI1:HW25" display="'statement of marks'!HI1:HW25"/>
    <hyperlink ref="J6" location="'statement of marks'!HI1:HW25" display="'statement of marks'!HI1:HW25"/>
  </hyperlinks>
  <pageMargins left="0.5" right="0.5" top="0.5" bottom="0.5" header="0" footer="0"/>
  <pageSetup paperSize="9" orientation="portrait" horizontalDpi="4294967292" verticalDpi="4294967292"/>
  <headerFooter alignWithMargins="0"/>
  <rowBreaks count="1" manualBreakCount="1">
    <brk id="113" max="16383" man="1"/>
  </rowBreaks>
  <colBreaks count="1" manualBreakCount="1">
    <brk id="222" max="1048575" man="1"/>
  </colBreaks>
  <ignoredErrors>
    <ignoredError sqref="EY108" formula="1"/>
  </ignoredErrors>
  <legacy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sheetPr enableFormatConditionsCalculation="0">
    <tabColor rgb="FF0000FF"/>
  </sheetPr>
  <dimension ref="A1:AG115"/>
  <sheetViews>
    <sheetView zoomScalePageLayoutView="150" workbookViewId="0">
      <pane xSplit="5" ySplit="7" topLeftCell="F102" activePane="bottomRight" state="frozen"/>
      <selection pane="topRight" activeCell="F1" sqref="F1"/>
      <selection pane="bottomLeft" activeCell="A8" sqref="A8"/>
      <selection pane="bottomRight" activeCell="I108" sqref="I108:K113"/>
    </sheetView>
  </sheetViews>
  <sheetFormatPr defaultColWidth="8.85546875" defaultRowHeight="12.75"/>
  <cols>
    <col min="1" max="1" width="3.7109375" customWidth="1"/>
    <col min="2" max="2" width="4.42578125" customWidth="1"/>
    <col min="3" max="3" width="2.7109375" customWidth="1"/>
    <col min="4" max="4" width="4.28515625" customWidth="1"/>
    <col min="5" max="5" width="4.7109375" customWidth="1"/>
    <col min="6" max="6" width="4.42578125" customWidth="1"/>
    <col min="7" max="7" width="8.140625" customWidth="1"/>
    <col min="8" max="8" width="12.85546875" bestFit="1" customWidth="1"/>
    <col min="9" max="9" width="13.28515625" bestFit="1" customWidth="1"/>
    <col min="10" max="10" width="12.140625" bestFit="1" customWidth="1"/>
    <col min="11" max="11" width="9.85546875" customWidth="1"/>
    <col min="12" max="23" width="3" customWidth="1"/>
    <col min="24" max="24" width="3.28515625" customWidth="1"/>
    <col min="25" max="33" width="3" customWidth="1"/>
    <col min="34" max="35" width="3.7109375" customWidth="1"/>
  </cols>
  <sheetData>
    <row r="1" spans="1:33" ht="20.100000000000001" customHeight="1">
      <c r="A1" s="839" t="str">
        <f>IF('statement of marks'!A1="","",'statement of marks'!A1)</f>
        <v>MkW0Hkhejko vEcsMdj jkt0vkok0fo|k0cxMh]nkSlk</v>
      </c>
      <c r="B1" s="840"/>
      <c r="C1" s="840"/>
      <c r="D1" s="840"/>
      <c r="E1" s="840"/>
      <c r="F1" s="840"/>
      <c r="G1" s="840"/>
      <c r="H1" s="840"/>
      <c r="I1" s="840"/>
      <c r="J1" s="840"/>
      <c r="K1" s="840"/>
      <c r="L1" s="840"/>
      <c r="M1" s="840"/>
      <c r="N1" s="840"/>
      <c r="O1" s="840"/>
      <c r="P1" s="840"/>
      <c r="Q1" s="840"/>
      <c r="R1" s="840"/>
      <c r="S1" s="840"/>
      <c r="T1" s="840"/>
      <c r="U1" s="840"/>
      <c r="V1" s="840"/>
      <c r="W1" s="840"/>
      <c r="X1" s="840"/>
      <c r="Y1" s="840"/>
      <c r="Z1" s="840"/>
      <c r="AA1" s="840"/>
      <c r="AB1" s="840"/>
      <c r="AC1" s="840"/>
      <c r="AD1" s="840"/>
      <c r="AE1" s="840"/>
      <c r="AF1" s="840"/>
      <c r="AG1" s="979"/>
    </row>
    <row r="2" spans="1:33" ht="20.100000000000001" hidden="1" customHeight="1">
      <c r="A2" s="155" t="str">
        <f>IF('statement of marks'!A2="","",'statement of marks'!A2)</f>
        <v/>
      </c>
      <c r="B2" s="262" t="str">
        <f>IF('statement of marks'!B2="","",'statement of marks'!B2)</f>
        <v/>
      </c>
      <c r="C2" s="262" t="str">
        <f>IF('statement of marks'!C2="","",'statement of marks'!C2)</f>
        <v/>
      </c>
      <c r="D2" s="262" t="str">
        <f>IF('statement of marks'!D2="","",'statement of marks'!D2)</f>
        <v/>
      </c>
      <c r="E2" s="262"/>
      <c r="F2" s="262" t="str">
        <f>IF('statement of marks'!F2="","",'statement of marks'!F2)</f>
        <v/>
      </c>
      <c r="G2" s="262" t="str">
        <f>IF('statement of marks'!G2="","",'statement of marks'!G2)</f>
        <v/>
      </c>
      <c r="H2" s="262" t="str">
        <f>IF('statement of marks'!H2="","",'statement of marks'!H2)</f>
        <v/>
      </c>
      <c r="I2" s="262" t="str">
        <f>IF('statement of marks'!I2="","",'statement of marks'!I2)</f>
        <v/>
      </c>
      <c r="J2" s="262" t="str">
        <f>IF('statement of marks'!J2="","",'statement of marks'!J2)</f>
        <v/>
      </c>
      <c r="K2" s="262" t="str">
        <f>IF('statement of marks'!K2="","",'statement of marks'!K2)</f>
        <v/>
      </c>
      <c r="L2" s="262" t="str">
        <f>IF('statement of marks'!L2="","",'statement of marks'!L2)</f>
        <v/>
      </c>
      <c r="M2" s="262" t="str">
        <f>IF('statement of marks'!Y2="","",'statement of marks'!Y2)</f>
        <v/>
      </c>
      <c r="N2" s="262" t="str">
        <f>IF('statement of marks'!AH2="","",'statement of marks'!AH2)</f>
        <v/>
      </c>
      <c r="O2" s="262" t="str">
        <f>IF('statement of marks'!AU2="","",'statement of marks'!AU2)</f>
        <v/>
      </c>
      <c r="P2" s="262" t="str">
        <f>IF('statement of marks'!BD2="","",'statement of marks'!BD2)</f>
        <v/>
      </c>
      <c r="Q2" s="262" t="str">
        <f>IF('statement of marks'!BE2="","",'statement of marks'!BE2)</f>
        <v/>
      </c>
      <c r="R2" s="262" t="str">
        <f>IF('statement of marks'!BR2="","",'statement of marks'!BR2)</f>
        <v/>
      </c>
      <c r="S2" s="262" t="str">
        <f>IF('statement of marks'!CA2="","",'statement of marks'!CA2)</f>
        <v/>
      </c>
      <c r="T2" s="262" t="str">
        <f>IF('statement of marks'!CN2="","",'statement of marks'!CN2)</f>
        <v/>
      </c>
      <c r="U2" s="262" t="str">
        <f>IF('statement of marks'!CW2="","",'statement of marks'!CW2)</f>
        <v/>
      </c>
      <c r="V2" s="262" t="str">
        <f>IF('statement of marks'!DJ2="","",'statement of marks'!DJ2)</f>
        <v/>
      </c>
      <c r="W2" s="262" t="str">
        <f>IF('statement of marks'!DS2="","",'statement of marks'!DS2)</f>
        <v/>
      </c>
      <c r="X2" s="262" t="str">
        <f>IF('statement of marks'!EF2="","",'statement of marks'!EF2)</f>
        <v/>
      </c>
      <c r="Y2" s="262" t="str">
        <f>IF('statement of marks'!ET2="","",'statement of marks'!ET2)</f>
        <v/>
      </c>
      <c r="Z2" s="262" t="str">
        <f>IF('statement of marks'!EU2="","",'statement of marks'!EU2)</f>
        <v/>
      </c>
      <c r="AA2" s="262" t="str">
        <f>IF('statement of marks'!EV2="","",'statement of marks'!EV2)</f>
        <v/>
      </c>
      <c r="AB2" s="262" t="str">
        <f>IF('statement of marks'!FD2="","",'statement of marks'!FD2)</f>
        <v/>
      </c>
      <c r="AC2" s="262" t="str">
        <f>IF('statement of marks'!FE2="","",'statement of marks'!FE2)</f>
        <v/>
      </c>
      <c r="AD2" s="262" t="str">
        <f>IF('statement of marks'!FF2="","",'statement of marks'!FF2)</f>
        <v/>
      </c>
      <c r="AE2" s="262" t="str">
        <f>IF('statement of marks'!FN2="","",'statement of marks'!FN2)</f>
        <v/>
      </c>
      <c r="AF2" s="262" t="str">
        <f>IF('statement of marks'!FO2="","",'statement of marks'!FO2)</f>
        <v/>
      </c>
      <c r="AG2" s="453" t="str">
        <f>IF('statement of marks'!FP2="","",'statement of marks'!FP2)</f>
        <v/>
      </c>
    </row>
    <row r="3" spans="1:33" s="560" customFormat="1" ht="26.1" customHeight="1">
      <c r="A3" s="984" t="str">
        <f>IF('statement of marks'!A3="","",'statement of marks'!A3)</f>
        <v>d{kk</v>
      </c>
      <c r="B3" s="982" t="str">
        <f>IF('statement of marks'!B3="","",'statement of marks'!B3)</f>
        <v/>
      </c>
      <c r="C3" s="565">
        <f>IF('statement of marks'!C3="","",'statement of marks'!C3)</f>
        <v>6</v>
      </c>
      <c r="D3" s="561" t="str">
        <f>IF('statement of marks'!D3="","",'statement of marks'!D3)</f>
        <v>oxZ</v>
      </c>
      <c r="E3" s="561"/>
      <c r="F3" s="566" t="str">
        <f>IF('statement of marks'!F3="","",'statement of marks'!F3)</f>
        <v>B</v>
      </c>
      <c r="G3" s="566" t="str">
        <f>IF('statement of marks'!G3="","",'statement of marks'!G3)</f>
        <v>6 B</v>
      </c>
      <c r="H3" s="557" t="str">
        <f>IF('statement of marks'!H3="","",'statement of marks'!H3)</f>
        <v>2016-17</v>
      </c>
      <c r="I3" s="555" t="str">
        <f>IF('statement of marks'!I3="","",'statement of marks'!I3)</f>
        <v xml:space="preserve">fo|ky; dk Mk;l dksM+ </v>
      </c>
      <c r="J3" s="558" t="str">
        <f>IF('statement of marks'!J3="","",'statement of marks'!J3)</f>
        <v xml:space="preserve">08291009401   </v>
      </c>
      <c r="K3" s="559" t="str">
        <f>IF('statement of marks'!K3="","",'statement of marks'!K3)</f>
        <v/>
      </c>
      <c r="L3" s="982" t="str">
        <f>IF('statement of marks'!L3="","",'statement of marks'!L3)</f>
        <v>fgUnh</v>
      </c>
      <c r="M3" s="982" t="str">
        <f>IF('statement of marks'!Y3="","",'statement of marks'!Y3)</f>
        <v/>
      </c>
      <c r="N3" s="982" t="str">
        <f>IF('statement of marks'!AH3="","",'statement of marks'!AH3)</f>
        <v>vaxszth</v>
      </c>
      <c r="O3" s="982" t="str">
        <f>IF('statement of marks'!AU3="","",'statement of marks'!AU3)</f>
        <v/>
      </c>
      <c r="P3" s="982" t="str">
        <f>IF('statement of marks'!BD3="","",'statement of marks'!BD3)</f>
        <v>r`rh; Hkk"kk</v>
      </c>
      <c r="Q3" s="982" t="str">
        <f>IF('statement of marks'!BE3="","",'statement of marks'!BE3)</f>
        <v/>
      </c>
      <c r="R3" s="982" t="str">
        <f>IF('statement of marks'!BR3="","",'statement of marks'!BR3)</f>
        <v/>
      </c>
      <c r="S3" s="982" t="str">
        <f>IF('statement of marks'!CA3="","",'statement of marks'!CA3)</f>
        <v>xf.kr</v>
      </c>
      <c r="T3" s="982" t="str">
        <f>IF('statement of marks'!CN3="","",'statement of marks'!CN3)</f>
        <v/>
      </c>
      <c r="U3" s="982" t="str">
        <f>IF('statement of marks'!CW3="","",'statement of marks'!CW3)</f>
        <v>foKku</v>
      </c>
      <c r="V3" s="982" t="str">
        <f>IF('statement of marks'!DJ3="","",'statement of marks'!DJ3)</f>
        <v/>
      </c>
      <c r="W3" s="982" t="str">
        <f>IF('statement of marks'!DS3="","",'statement of marks'!DS3)</f>
        <v>lkekftd foKku</v>
      </c>
      <c r="X3" s="982" t="str">
        <f>IF('statement of marks'!EF3="","",'statement of marks'!EF3)</f>
        <v/>
      </c>
      <c r="Y3" s="982" t="str">
        <f>IF('statement of marks'!EO3="","",'statement of marks'!EO3)</f>
        <v>dk;kZuqHko</v>
      </c>
      <c r="Z3" s="982" t="str">
        <f>IF('statement of marks'!EU3="","",'statement of marks'!EU3)</f>
        <v/>
      </c>
      <c r="AA3" s="982" t="str">
        <f>IF('statement of marks'!EV3="","",'statement of marks'!EV3)</f>
        <v/>
      </c>
      <c r="AB3" s="982" t="str">
        <f>IF('statement of marks'!EY3="","",'statement of marks'!EY3)</f>
        <v>dyk f'k{kk</v>
      </c>
      <c r="AC3" s="982" t="str">
        <f>IF('statement of marks'!FE3="","",'statement of marks'!FE3)</f>
        <v/>
      </c>
      <c r="AD3" s="982" t="str">
        <f>IF('statement of marks'!FF3="","",'statement of marks'!FF3)</f>
        <v/>
      </c>
      <c r="AE3" s="982" t="str">
        <f>IF('statement of marks'!FI3="","",'statement of marks'!FI3)</f>
        <v>LokLF; ,oe~ 'kkjhfjd f'k{kk</v>
      </c>
      <c r="AF3" s="982" t="str">
        <f>IF('statement of marks'!FO3="","",'statement of marks'!FO3)</f>
        <v/>
      </c>
      <c r="AG3" s="983" t="str">
        <f>IF('statement of marks'!FP3="","",'statement of marks'!FP3)</f>
        <v/>
      </c>
    </row>
    <row r="4" spans="1:33" ht="33.75" customHeight="1">
      <c r="A4" s="841" t="str">
        <f>IF('statement of marks'!A4="","",'statement of marks'!A4)</f>
        <v>Øzekad</v>
      </c>
      <c r="B4" s="842" t="str">
        <f>IF('statement of marks'!B4="","",'statement of marks'!B4)</f>
        <v>tkfr</v>
      </c>
      <c r="C4" s="842" t="str">
        <f>IF('statement of marks'!C4="","",'statement of marks'!C4)</f>
        <v xml:space="preserve">Nk= @ Nk=k </v>
      </c>
      <c r="D4" s="842" t="str">
        <f>IF('statement of marks'!D4="","",'statement of marks'!D4)</f>
        <v>ukekad LFkkuh;</v>
      </c>
      <c r="E4" s="842" t="str">
        <f>IF('statement of marks'!E4="","",'statement of marks'!E4)</f>
        <v>ukekad cksMZ</v>
      </c>
      <c r="F4" s="888" t="str">
        <f>IF('statement of marks'!F4="","",'statement of marks'!F4)</f>
        <v>izos'kkad</v>
      </c>
      <c r="G4" s="887" t="str">
        <f>IF('statement of marks'!G4="","",'statement of marks'!G4)</f>
        <v>tUe fnukad ¼vadksa esa½</v>
      </c>
      <c r="H4" s="887" t="str">
        <f>IF('statement of marks'!H4="","",'statement of marks'!H4)</f>
        <v>tUe fnukad ¼'kCnksa esa½</v>
      </c>
      <c r="I4" s="887" t="str">
        <f>IF('statement of marks'!I4="","",'statement of marks'!I4)</f>
        <v>Nk= @ Nk=k dk uke</v>
      </c>
      <c r="J4" s="556" t="str">
        <f>IF('statement of marks'!J4="","",'statement of marks'!J4)</f>
        <v>firk dk uke</v>
      </c>
      <c r="K4" s="556" t="str">
        <f>IF('statement of marks'!K4="","",'statement of marks'!K4)</f>
        <v>ekrk dk uke</v>
      </c>
      <c r="L4" s="886" t="str">
        <f>IF('statement of marks'!Y4="","",'statement of marks'!Y4)</f>
        <v>;ksx v/kZokf"kZd rd</v>
      </c>
      <c r="M4" s="886" t="s">
        <v>247</v>
      </c>
      <c r="N4" s="886" t="str">
        <f>IF('statement of marks'!AU4="","",'statement of marks'!AU4)</f>
        <v>;ksx v/kZokf"kZd rd</v>
      </c>
      <c r="O4" s="886" t="s">
        <v>247</v>
      </c>
      <c r="P4" s="842" t="str">
        <f>IF('statement of marks'!BD4="","",'statement of marks'!BD4)</f>
        <v>fo"k; dksM+</v>
      </c>
      <c r="Q4" s="886" t="str">
        <f>IF('statement of marks'!BR4="","",'statement of marks'!BR4)</f>
        <v>;ksx v/kZokf"kZd rd</v>
      </c>
      <c r="R4" s="886" t="s">
        <v>247</v>
      </c>
      <c r="S4" s="886" t="str">
        <f>IF('statement of marks'!CN4="","",'statement of marks'!CN4)</f>
        <v>;ksx v/kZokf"kZd rd</v>
      </c>
      <c r="T4" s="886" t="s">
        <v>247</v>
      </c>
      <c r="U4" s="886" t="str">
        <f>IF('statement of marks'!DJ4="","",'statement of marks'!DJ4)</f>
        <v>;ksx v/kZokf"kZd rd</v>
      </c>
      <c r="V4" s="886" t="s">
        <v>247</v>
      </c>
      <c r="W4" s="886" t="str">
        <f>IF('statement of marks'!EF4="","",'statement of marks'!EF4)</f>
        <v>;ksx v/kZokf"kZd rd</v>
      </c>
      <c r="X4" s="886" t="s">
        <v>247</v>
      </c>
      <c r="Y4" s="836" t="str">
        <f>IF('statement of marks'!ET4="","",'statement of marks'!ET4)</f>
        <v>fo"k; izIrkad ;ksx</v>
      </c>
      <c r="Z4" s="836" t="str">
        <f>IF('statement of marks'!EU4="","",'statement of marks'!EU4)</f>
        <v>fo"k; izkIrkad izfr'kr</v>
      </c>
      <c r="AA4" s="836" t="str">
        <f>IF('statement of marks'!EV4="","",'statement of marks'!EV4)</f>
        <v>fo"k; xzsM</v>
      </c>
      <c r="AB4" s="836" t="str">
        <f>IF('statement of marks'!FD4="","",'statement of marks'!FD4)</f>
        <v>fo"k; izIrkad ;ksx</v>
      </c>
      <c r="AC4" s="836" t="str">
        <f>IF('statement of marks'!FE4="","",'statement of marks'!FE4)</f>
        <v>fo"k; izkIrkad izfr'kr</v>
      </c>
      <c r="AD4" s="836" t="str">
        <f>IF('statement of marks'!FF4="","",'statement of marks'!FF4)</f>
        <v>fo"k; xzsM</v>
      </c>
      <c r="AE4" s="836" t="str">
        <f>IF('statement of marks'!FN4="","",'statement of marks'!FN4)</f>
        <v>fo"k; izIrkad ;ksx</v>
      </c>
      <c r="AF4" s="836" t="str">
        <f>IF('statement of marks'!FO4="","",'statement of marks'!FO4)</f>
        <v>fo"k; izkIrkad izfr'kr</v>
      </c>
      <c r="AG4" s="981" t="str">
        <f>IF('statement of marks'!FP4="","",'statement of marks'!FP4)</f>
        <v>fo"k; xzsM</v>
      </c>
    </row>
    <row r="5" spans="1:33" ht="38.25" customHeight="1">
      <c r="A5" s="841" t="str">
        <f>IF('statement of marks'!A5="","",'statement of marks'!A5)</f>
        <v/>
      </c>
      <c r="B5" s="842" t="str">
        <f>IF('statement of marks'!B5="","",'statement of marks'!B5)</f>
        <v/>
      </c>
      <c r="C5" s="842" t="str">
        <f>IF('statement of marks'!C5="","",'statement of marks'!C5)</f>
        <v/>
      </c>
      <c r="D5" s="842" t="str">
        <f>IF('statement of marks'!D5="","",'statement of marks'!D5)</f>
        <v/>
      </c>
      <c r="E5" s="842" t="str">
        <f>IF('statement of marks'!E5="","",'statement of marks'!E5)</f>
        <v/>
      </c>
      <c r="F5" s="888" t="str">
        <f>IF('statement of marks'!F5="","",'statement of marks'!F5)</f>
        <v/>
      </c>
      <c r="G5" s="887" t="str">
        <f>IF('statement of marks'!G5="","",'statement of marks'!G5)</f>
        <v/>
      </c>
      <c r="H5" s="887" t="str">
        <f>IF('statement of marks'!H5="","",'statement of marks'!H5)</f>
        <v/>
      </c>
      <c r="I5" s="887" t="str">
        <f>IF('statement of marks'!I5="","",'statement of marks'!I5)</f>
        <v/>
      </c>
      <c r="J5" s="556" t="str">
        <f>IF('statement of marks'!J5="","",'statement of marks'!J5)</f>
        <v/>
      </c>
      <c r="K5" s="556" t="str">
        <f>IF('statement of marks'!K5="","",'statement of marks'!K5)</f>
        <v/>
      </c>
      <c r="L5" s="886" t="str">
        <f>IF('statement of marks'!Y5="","",'statement of marks'!Y5)</f>
        <v/>
      </c>
      <c r="M5" s="886"/>
      <c r="N5" s="886" t="str">
        <f>IF('statement of marks'!AU5="","",'statement of marks'!AU5)</f>
        <v/>
      </c>
      <c r="O5" s="886"/>
      <c r="P5" s="842" t="str">
        <f>IF('statement of marks'!BD5="","",'statement of marks'!BD5)</f>
        <v/>
      </c>
      <c r="Q5" s="886" t="str">
        <f>IF('statement of marks'!BR5="","",'statement of marks'!BR5)</f>
        <v/>
      </c>
      <c r="R5" s="886"/>
      <c r="S5" s="886" t="str">
        <f>IF('statement of marks'!CN5="","",'statement of marks'!CN5)</f>
        <v/>
      </c>
      <c r="T5" s="886"/>
      <c r="U5" s="886" t="str">
        <f>IF('statement of marks'!DJ5="","",'statement of marks'!DJ5)</f>
        <v/>
      </c>
      <c r="V5" s="886"/>
      <c r="W5" s="886" t="str">
        <f>IF('statement of marks'!EF5="","",'statement of marks'!EF5)</f>
        <v/>
      </c>
      <c r="X5" s="886"/>
      <c r="Y5" s="836" t="str">
        <f>IF('statement of marks'!ET5="","",'statement of marks'!ET5)</f>
        <v/>
      </c>
      <c r="Z5" s="836" t="str">
        <f>IF('statement of marks'!EU5="","",'statement of marks'!EU5)</f>
        <v/>
      </c>
      <c r="AA5" s="836" t="str">
        <f>IF('statement of marks'!EV5="","",'statement of marks'!EV5)</f>
        <v/>
      </c>
      <c r="AB5" s="836" t="str">
        <f>IF('statement of marks'!FD5="","",'statement of marks'!FD5)</f>
        <v/>
      </c>
      <c r="AC5" s="836" t="str">
        <f>IF('statement of marks'!FE5="","",'statement of marks'!FE5)</f>
        <v/>
      </c>
      <c r="AD5" s="836" t="str">
        <f>IF('statement of marks'!FF5="","",'statement of marks'!FF5)</f>
        <v/>
      </c>
      <c r="AE5" s="836" t="str">
        <f>IF('statement of marks'!FN5="","",'statement of marks'!FN5)</f>
        <v/>
      </c>
      <c r="AF5" s="836" t="str">
        <f>IF('statement of marks'!FO5="","",'statement of marks'!FO5)</f>
        <v/>
      </c>
      <c r="AG5" s="981" t="str">
        <f>IF('statement of marks'!FP5="","",'statement of marks'!FP5)</f>
        <v/>
      </c>
    </row>
    <row r="6" spans="1:33" ht="20.100000000000001" customHeight="1">
      <c r="A6" s="198" t="str">
        <f>IF('statement of marks'!A6="","",'statement of marks'!A6)</f>
        <v/>
      </c>
      <c r="B6" s="980" t="str">
        <f>IF('statement of marks'!B6="","",'statement of marks'!B6)</f>
        <v>CICK HERE TO VIEW THE RESULT AT A GLANCE</v>
      </c>
      <c r="C6" s="980" t="str">
        <f>IF('statement of marks'!C6="","",'statement of marks'!C6)</f>
        <v/>
      </c>
      <c r="D6" s="980" t="str">
        <f>IF('statement of marks'!D6="","",'statement of marks'!D6)</f>
        <v/>
      </c>
      <c r="E6" s="980"/>
      <c r="F6" s="980" t="str">
        <f>IF('statement of marks'!F6="","",'statement of marks'!F6)</f>
        <v/>
      </c>
      <c r="G6" s="980" t="str">
        <f>IF('statement of marks'!G6="","",'statement of marks'!G6)</f>
        <v/>
      </c>
      <c r="H6" s="980" t="str">
        <f>IF('statement of marks'!H6="","",'statement of marks'!H6)</f>
        <v/>
      </c>
      <c r="I6" s="980" t="str">
        <f>IF('statement of marks'!I6="","",'statement of marks'!I6)</f>
        <v/>
      </c>
      <c r="J6" s="980" t="str">
        <f>IF('statement of marks'!J6="","",'statement of marks'!J6)</f>
        <v/>
      </c>
      <c r="K6" s="108" t="str">
        <f>IF('statement of marks'!K6="","",'statement of marks'!K6)</f>
        <v/>
      </c>
      <c r="L6" s="456">
        <f>IF('statement of marks'!Y6="","",'statement of marks'!Y6)</f>
        <v>100</v>
      </c>
      <c r="M6" s="112">
        <f>IF(L6="","",ROUNDUP(L6*20%,0))</f>
        <v>20</v>
      </c>
      <c r="N6" s="456">
        <f>IF('statement of marks'!AU6="","",'statement of marks'!AU6)</f>
        <v>100</v>
      </c>
      <c r="O6" s="112">
        <f>IF(N6="","",ROUNDUP(N6*20%,0))</f>
        <v>20</v>
      </c>
      <c r="P6" s="102" t="str">
        <f>IF('statement of marks'!BD6="","",'statement of marks'!BD6)</f>
        <v/>
      </c>
      <c r="Q6" s="456">
        <f>IF('statement of marks'!BR6="","",'statement of marks'!BR6)</f>
        <v>100</v>
      </c>
      <c r="R6" s="112">
        <f>IF(Q6="","",ROUNDUP(Q6*20%,0))</f>
        <v>20</v>
      </c>
      <c r="S6" s="456">
        <f>IF('statement of marks'!CN6="","",'statement of marks'!CN6)</f>
        <v>100</v>
      </c>
      <c r="T6" s="112">
        <f>IF(S6="","",ROUNDUP(S6*20%,0))</f>
        <v>20</v>
      </c>
      <c r="U6" s="456">
        <f>IF('statement of marks'!DJ6="","",'statement of marks'!DJ6)</f>
        <v>100</v>
      </c>
      <c r="V6" s="112">
        <f>IF(U6="","",ROUNDUP(U6*20%,0))</f>
        <v>20</v>
      </c>
      <c r="W6" s="456">
        <f>IF('statement of marks'!EF6="","",'statement of marks'!EF6)</f>
        <v>100</v>
      </c>
      <c r="X6" s="112">
        <f>IF(W6="","",ROUNDUP(W6*20%,0))</f>
        <v>20</v>
      </c>
      <c r="Y6" s="109">
        <f>IF('statement of marks'!ET6="","",'statement of marks'!ET6)</f>
        <v>100</v>
      </c>
      <c r="Z6" s="111" t="str">
        <f>IF('statement of marks'!EU6="","",'statement of marks'!EU6)</f>
        <v/>
      </c>
      <c r="AA6" s="109" t="str">
        <f>IF('statement of marks'!EV6="","",'statement of marks'!EV6)</f>
        <v/>
      </c>
      <c r="AB6" s="109">
        <f>IF('statement of marks'!FD6="","",'statement of marks'!FD6)</f>
        <v>100</v>
      </c>
      <c r="AC6" s="111" t="str">
        <f>IF('statement of marks'!FE6="","",'statement of marks'!FE6)</f>
        <v/>
      </c>
      <c r="AD6" s="109" t="str">
        <f>IF('statement of marks'!FF6="","",'statement of marks'!FF6)</f>
        <v/>
      </c>
      <c r="AE6" s="109">
        <f>IF('statement of marks'!FN6="","",'statement of marks'!FN6)</f>
        <v>100</v>
      </c>
      <c r="AF6" s="111" t="str">
        <f>IF('statement of marks'!FO6="","",'statement of marks'!FO6)</f>
        <v/>
      </c>
      <c r="AG6" s="454" t="str">
        <f>IF('statement of marks'!FP6="","",'statement of marks'!FP6)</f>
        <v/>
      </c>
    </row>
    <row r="7" spans="1:33" ht="20.100000000000001" customHeight="1">
      <c r="A7" s="199">
        <f>IF('statement of marks'!A7="","",'statement of marks'!A7)</f>
        <v>1</v>
      </c>
      <c r="B7" s="309" t="str">
        <f>IF('statement of marks'!B7="","",'statement of marks'!B7)</f>
        <v>SC</v>
      </c>
      <c r="C7" s="309" t="str">
        <f>IF('statement of marks'!C7="","",'statement of marks'!C7)</f>
        <v>B</v>
      </c>
      <c r="D7" s="114">
        <f>IF('statement of marks'!D7="","",'statement of marks'!D7)</f>
        <v>651</v>
      </c>
      <c r="E7" s="114">
        <f>IF('statement of marks'!E7="","",'statement of marks'!E7)</f>
        <v>8001</v>
      </c>
      <c r="F7" s="309">
        <f>IF('statement of marks'!F7="","",'statement of marks'!F7)</f>
        <v>1993</v>
      </c>
      <c r="G7" s="509">
        <f>IF('statement of marks'!G7="","",'statement of marks'!G7)</f>
        <v>38986</v>
      </c>
      <c r="H7" s="188" t="str">
        <f>IF('statement of marks'!H7="","",'statement of marks'!H7)</f>
        <v>NCchl flrEcj] nks gtkj N%</v>
      </c>
      <c r="I7" s="115" t="str">
        <f>IF('statement of marks'!I7="","",'statement of marks'!I7)</f>
        <v>vfHk"ksd lkSx.k</v>
      </c>
      <c r="J7" s="115" t="str">
        <f>IF('statement of marks'!J7="","",'statement of marks'!J7)</f>
        <v>Jh lkxjey lkSx.k</v>
      </c>
      <c r="K7" s="115" t="str">
        <f>IF('statement of marks'!K7="","",'statement of marks'!K7)</f>
        <v>Jhefr cqxyh nsoh</v>
      </c>
      <c r="L7" s="117" t="str">
        <f>IF('statement of marks'!Y7="","",'statement of marks'!Y7)</f>
        <v/>
      </c>
      <c r="M7" s="309" t="str">
        <f t="shared" ref="M7:O70" si="0">IF(L7="","",ROUNDUP(L7*20%,0))</f>
        <v/>
      </c>
      <c r="N7" s="117">
        <f>IF('statement of marks'!AU7="","",'statement of marks'!AU7)</f>
        <v>70</v>
      </c>
      <c r="O7" s="309">
        <f t="shared" si="0"/>
        <v>14</v>
      </c>
      <c r="P7" s="101" t="str">
        <f>IF('statement of marks'!BD7="","",'statement of marks'!BD7)</f>
        <v>s</v>
      </c>
      <c r="Q7" s="117" t="str">
        <f>IF('statement of marks'!BR7="","",'statement of marks'!BR7)</f>
        <v/>
      </c>
      <c r="R7" s="309" t="str">
        <f t="shared" ref="R7" si="1">IF(Q7="","",ROUNDUP(Q7*20%,0))</f>
        <v/>
      </c>
      <c r="S7" s="117">
        <f>IF('statement of marks'!CN7="","",'statement of marks'!CN7)</f>
        <v>43</v>
      </c>
      <c r="T7" s="309">
        <f t="shared" ref="T7" si="2">IF(S7="","",ROUNDUP(S7*20%,0))</f>
        <v>9</v>
      </c>
      <c r="U7" s="117">
        <f>IF('statement of marks'!DJ7="","",'statement of marks'!DJ7)</f>
        <v>56</v>
      </c>
      <c r="V7" s="309">
        <f t="shared" ref="V7" si="3">IF(U7="","",ROUNDUP(U7*20%,0))</f>
        <v>12</v>
      </c>
      <c r="W7" s="117">
        <f>IF('statement of marks'!EF7="","",'statement of marks'!EF7)</f>
        <v>80</v>
      </c>
      <c r="X7" s="309">
        <f t="shared" ref="X7" si="4">IF(W7="","",ROUNDUP(W7*20%,0))</f>
        <v>16</v>
      </c>
      <c r="Y7" s="313" t="str">
        <f>IF('statement of marks'!ET7="","",'statement of marks'!ET7)</f>
        <v/>
      </c>
      <c r="Z7" s="313" t="str">
        <f>IF('statement of marks'!EU7="","",'statement of marks'!EU7)</f>
        <v/>
      </c>
      <c r="AA7" s="313" t="str">
        <f>IF('statement of marks'!EV7="","",'statement of marks'!EV7)</f>
        <v/>
      </c>
      <c r="AB7" s="313" t="str">
        <f>IF('statement of marks'!FD7="","",'statement of marks'!FD7)</f>
        <v/>
      </c>
      <c r="AC7" s="313" t="str">
        <f>IF('statement of marks'!FE7="","",'statement of marks'!FE7)</f>
        <v/>
      </c>
      <c r="AD7" s="313" t="str">
        <f>IF('statement of marks'!FF7="","",'statement of marks'!FF7)</f>
        <v/>
      </c>
      <c r="AE7" s="313" t="str">
        <f>IF('statement of marks'!FN7="","",'statement of marks'!FN7)</f>
        <v/>
      </c>
      <c r="AF7" s="313" t="str">
        <f>IF('statement of marks'!FO7="","",'statement of marks'!FO7)</f>
        <v/>
      </c>
      <c r="AG7" s="455" t="str">
        <f>IF('statement of marks'!FP7="","",'statement of marks'!FP7)</f>
        <v/>
      </c>
    </row>
    <row r="8" spans="1:33" ht="20.100000000000001" customHeight="1">
      <c r="A8" s="199">
        <f>IF('statement of marks'!A8="","",'statement of marks'!A8)</f>
        <v>2</v>
      </c>
      <c r="B8" s="309" t="str">
        <f>IF('statement of marks'!B8="","",'statement of marks'!B8)</f>
        <v>OBC</v>
      </c>
      <c r="C8" s="309" t="str">
        <f>IF('statement of marks'!C8="","",'statement of marks'!C8)</f>
        <v>B</v>
      </c>
      <c r="D8" s="114">
        <f>IF('statement of marks'!D8="","",'statement of marks'!D8)</f>
        <v>652</v>
      </c>
      <c r="E8" s="114">
        <f>IF('statement of marks'!E8="","",'statement of marks'!E8)</f>
        <v>8002</v>
      </c>
      <c r="F8" s="309">
        <f>IF('statement of marks'!F8="","",'statement of marks'!F8)</f>
        <v>2036</v>
      </c>
      <c r="G8" s="509">
        <f>IF('statement of marks'!G8="","",'statement of marks'!G8)</f>
        <v>39238</v>
      </c>
      <c r="H8" s="188" t="str">
        <f>IF('statement of marks'!H8="","",'statement of marks'!H8)</f>
        <v>ikap twu] nks gtkj lkr</v>
      </c>
      <c r="I8" s="115" t="str">
        <f>IF('statement of marks'!I8="","",'statement of marks'!I8)</f>
        <v>vt; dqekj lSuh</v>
      </c>
      <c r="J8" s="115" t="str">
        <f>IF('statement of marks'!J8="","",'statement of marks'!J8)</f>
        <v>Jh eqds'k pUn lSuh</v>
      </c>
      <c r="K8" s="115" t="str">
        <f>IF('statement of marks'!K8="","",'statement of marks'!K8)</f>
        <v>Jhefr xksnkojh nsoh</v>
      </c>
      <c r="L8" s="117" t="str">
        <f>IF('statement of marks'!Y8="","",'statement of marks'!Y8)</f>
        <v/>
      </c>
      <c r="M8" s="309" t="str">
        <f t="shared" si="0"/>
        <v/>
      </c>
      <c r="N8" s="117">
        <f>IF('statement of marks'!AU8="","",'statement of marks'!AU8)</f>
        <v>78</v>
      </c>
      <c r="O8" s="309">
        <f t="shared" si="0"/>
        <v>16</v>
      </c>
      <c r="P8" s="101" t="str">
        <f>IF('statement of marks'!BD8="","",'statement of marks'!BD8)</f>
        <v>s</v>
      </c>
      <c r="Q8" s="117" t="str">
        <f>IF('statement of marks'!BR8="","",'statement of marks'!BR8)</f>
        <v/>
      </c>
      <c r="R8" s="309" t="str">
        <f t="shared" ref="R8" si="5">IF(Q8="","",ROUNDUP(Q8*20%,0))</f>
        <v/>
      </c>
      <c r="S8" s="117">
        <f>IF('statement of marks'!CN8="","",'statement of marks'!CN8)</f>
        <v>50</v>
      </c>
      <c r="T8" s="309">
        <f t="shared" ref="T8" si="6">IF(S8="","",ROUNDUP(S8*20%,0))</f>
        <v>10</v>
      </c>
      <c r="U8" s="117">
        <f>IF('statement of marks'!DJ8="","",'statement of marks'!DJ8)</f>
        <v>63</v>
      </c>
      <c r="V8" s="309">
        <f t="shared" ref="V8" si="7">IF(U8="","",ROUNDUP(U8*20%,0))</f>
        <v>13</v>
      </c>
      <c r="W8" s="117">
        <f>IF('statement of marks'!EF8="","",'statement of marks'!EF8)</f>
        <v>90</v>
      </c>
      <c r="X8" s="309">
        <f t="shared" ref="X8" si="8">IF(W8="","",ROUNDUP(W8*20%,0))</f>
        <v>18</v>
      </c>
      <c r="Y8" s="313" t="str">
        <f>IF('statement of marks'!ET8="","",'statement of marks'!ET8)</f>
        <v/>
      </c>
      <c r="Z8" s="313" t="str">
        <f>IF('statement of marks'!EU8="","",'statement of marks'!EU8)</f>
        <v/>
      </c>
      <c r="AA8" s="313" t="str">
        <f>IF('statement of marks'!EV8="","",'statement of marks'!EV8)</f>
        <v/>
      </c>
      <c r="AB8" s="313" t="str">
        <f>IF('statement of marks'!FD8="","",'statement of marks'!FD8)</f>
        <v/>
      </c>
      <c r="AC8" s="313" t="str">
        <f>IF('statement of marks'!FE8="","",'statement of marks'!FE8)</f>
        <v/>
      </c>
      <c r="AD8" s="313" t="str">
        <f>IF('statement of marks'!FF8="","",'statement of marks'!FF8)</f>
        <v/>
      </c>
      <c r="AE8" s="313" t="str">
        <f>IF('statement of marks'!FN8="","",'statement of marks'!FN8)</f>
        <v/>
      </c>
      <c r="AF8" s="313" t="str">
        <f>IF('statement of marks'!FO8="","",'statement of marks'!FO8)</f>
        <v/>
      </c>
      <c r="AG8" s="455" t="str">
        <f>IF('statement of marks'!FP8="","",'statement of marks'!FP8)</f>
        <v/>
      </c>
    </row>
    <row r="9" spans="1:33" ht="20.100000000000001" customHeight="1">
      <c r="A9" s="199">
        <f>IF('statement of marks'!A9="","",'statement of marks'!A9)</f>
        <v>3</v>
      </c>
      <c r="B9" s="309" t="str">
        <f>IF('statement of marks'!B9="","",'statement of marks'!B9)</f>
        <v>SC</v>
      </c>
      <c r="C9" s="309" t="str">
        <f>IF('statement of marks'!C9="","",'statement of marks'!C9)</f>
        <v>B</v>
      </c>
      <c r="D9" s="114">
        <f>IF('statement of marks'!D9="","",'statement of marks'!D9)</f>
        <v>653</v>
      </c>
      <c r="E9" s="114" t="str">
        <f>IF('statement of marks'!E9="","",'statement of marks'!E9)</f>
        <v/>
      </c>
      <c r="F9" s="309">
        <f>IF('statement of marks'!F9="","",'statement of marks'!F9)</f>
        <v>1995</v>
      </c>
      <c r="G9" s="509">
        <f>IF('statement of marks'!G9="","",'statement of marks'!G9)</f>
        <v>38880</v>
      </c>
      <c r="H9" s="188" t="str">
        <f>IF('statement of marks'!H9="","",'statement of marks'!H9)</f>
        <v>ckjg twu] nks gtkj N%</v>
      </c>
      <c r="I9" s="115" t="str">
        <f>IF('statement of marks'!I9="","",'statement of marks'!I9)</f>
        <v>vfHkus'k dqekj cSjok</v>
      </c>
      <c r="J9" s="115" t="str">
        <f>IF('statement of marks'!J9="","",'statement of marks'!J9)</f>
        <v>Jh ccyq jke cSjok</v>
      </c>
      <c r="K9" s="115" t="str">
        <f>IF('statement of marks'!K9="","",'statement of marks'!K9)</f>
        <v>Jhefr lqfurk nsoh</v>
      </c>
      <c r="L9" s="117" t="str">
        <f>IF('statement of marks'!Y9="","",'statement of marks'!Y9)</f>
        <v/>
      </c>
      <c r="M9" s="309" t="str">
        <f t="shared" si="0"/>
        <v/>
      </c>
      <c r="N9" s="117">
        <f>IF('statement of marks'!AU9="","",'statement of marks'!AU9)</f>
        <v>76</v>
      </c>
      <c r="O9" s="309">
        <f t="shared" si="0"/>
        <v>16</v>
      </c>
      <c r="P9" s="101" t="str">
        <f>IF('statement of marks'!BD9="","",'statement of marks'!BD9)</f>
        <v>s</v>
      </c>
      <c r="Q9" s="117" t="str">
        <f>IF('statement of marks'!BR9="","",'statement of marks'!BR9)</f>
        <v/>
      </c>
      <c r="R9" s="309" t="str">
        <f t="shared" ref="R9" si="9">IF(Q9="","",ROUNDUP(Q9*20%,0))</f>
        <v/>
      </c>
      <c r="S9" s="117">
        <f>IF('statement of marks'!CN9="","",'statement of marks'!CN9)</f>
        <v>45</v>
      </c>
      <c r="T9" s="309">
        <f t="shared" ref="T9" si="10">IF(S9="","",ROUNDUP(S9*20%,0))</f>
        <v>9</v>
      </c>
      <c r="U9" s="117">
        <f>IF('statement of marks'!DJ9="","",'statement of marks'!DJ9)</f>
        <v>60</v>
      </c>
      <c r="V9" s="309">
        <f t="shared" ref="V9" si="11">IF(U9="","",ROUNDUP(U9*20%,0))</f>
        <v>12</v>
      </c>
      <c r="W9" s="117">
        <f>IF('statement of marks'!EF9="","",'statement of marks'!EF9)</f>
        <v>89</v>
      </c>
      <c r="X9" s="309">
        <f t="shared" ref="X9" si="12">IF(W9="","",ROUNDUP(W9*20%,0))</f>
        <v>18</v>
      </c>
      <c r="Y9" s="313" t="str">
        <f>IF('statement of marks'!ET9="","",'statement of marks'!ET9)</f>
        <v/>
      </c>
      <c r="Z9" s="313" t="str">
        <f>IF('statement of marks'!EU9="","",'statement of marks'!EU9)</f>
        <v/>
      </c>
      <c r="AA9" s="313" t="str">
        <f>IF('statement of marks'!EV9="","",'statement of marks'!EV9)</f>
        <v/>
      </c>
      <c r="AB9" s="313" t="str">
        <f>IF('statement of marks'!FD9="","",'statement of marks'!FD9)</f>
        <v/>
      </c>
      <c r="AC9" s="313" t="str">
        <f>IF('statement of marks'!FE9="","",'statement of marks'!FE9)</f>
        <v/>
      </c>
      <c r="AD9" s="313" t="str">
        <f>IF('statement of marks'!FF9="","",'statement of marks'!FF9)</f>
        <v/>
      </c>
      <c r="AE9" s="313" t="str">
        <f>IF('statement of marks'!FN9="","",'statement of marks'!FN9)</f>
        <v/>
      </c>
      <c r="AF9" s="313" t="str">
        <f>IF('statement of marks'!FO9="","",'statement of marks'!FO9)</f>
        <v/>
      </c>
      <c r="AG9" s="455" t="str">
        <f>IF('statement of marks'!FP9="","",'statement of marks'!FP9)</f>
        <v/>
      </c>
    </row>
    <row r="10" spans="1:33" ht="20.100000000000001" customHeight="1">
      <c r="A10" s="199">
        <f>IF('statement of marks'!A10="","",'statement of marks'!A10)</f>
        <v>4</v>
      </c>
      <c r="B10" s="309" t="str">
        <f>IF('statement of marks'!B10="","",'statement of marks'!B10)</f>
        <v>ST</v>
      </c>
      <c r="C10" s="309" t="str">
        <f>IF('statement of marks'!C10="","",'statement of marks'!C10)</f>
        <v>B</v>
      </c>
      <c r="D10" s="114">
        <f>IF('statement of marks'!D10="","",'statement of marks'!D10)</f>
        <v>654</v>
      </c>
      <c r="E10" s="114" t="str">
        <f>IF('statement of marks'!E10="","",'statement of marks'!E10)</f>
        <v/>
      </c>
      <c r="F10" s="309">
        <f>IF('statement of marks'!F10="","",'statement of marks'!F10)</f>
        <v>2023</v>
      </c>
      <c r="G10" s="509">
        <f>IF('statement of marks'!G10="","",'statement of marks'!G10)</f>
        <v>39335</v>
      </c>
      <c r="H10" s="188" t="str">
        <f>IF('statement of marks'!H10="","",'statement of marks'!H10)</f>
        <v>nl flrEcj] nks gtkj lkr</v>
      </c>
      <c r="I10" s="115" t="str">
        <f>IF('statement of marks'!I10="","",'statement of marks'!I10)</f>
        <v>vafdr dqekj ehuk</v>
      </c>
      <c r="J10" s="115" t="str">
        <f>IF('statement of marks'!J10="","",'statement of marks'!J10)</f>
        <v>Jh 'kEHkq yky ehuk</v>
      </c>
      <c r="K10" s="115" t="str">
        <f>IF('statement of marks'!K10="","",'statement of marks'!K10)</f>
        <v>Jhefr dsyh nssoh</v>
      </c>
      <c r="L10" s="117" t="str">
        <f>IF('statement of marks'!Y10="","",'statement of marks'!Y10)</f>
        <v/>
      </c>
      <c r="M10" s="309" t="str">
        <f t="shared" si="0"/>
        <v/>
      </c>
      <c r="N10" s="117">
        <f>IF('statement of marks'!AU10="","",'statement of marks'!AU10)</f>
        <v>64</v>
      </c>
      <c r="O10" s="309">
        <f t="shared" si="0"/>
        <v>13</v>
      </c>
      <c r="P10" s="101" t="str">
        <f>IF('statement of marks'!BD10="","",'statement of marks'!BD10)</f>
        <v>s</v>
      </c>
      <c r="Q10" s="117" t="str">
        <f>IF('statement of marks'!BR10="","",'statement of marks'!BR10)</f>
        <v/>
      </c>
      <c r="R10" s="309" t="str">
        <f t="shared" ref="R10" si="13">IF(Q10="","",ROUNDUP(Q10*20%,0))</f>
        <v/>
      </c>
      <c r="S10" s="117">
        <f>IF('statement of marks'!CN10="","",'statement of marks'!CN10)</f>
        <v>38</v>
      </c>
      <c r="T10" s="309">
        <f t="shared" ref="T10" si="14">IF(S10="","",ROUNDUP(S10*20%,0))</f>
        <v>8</v>
      </c>
      <c r="U10" s="117">
        <f>IF('statement of marks'!DJ10="","",'statement of marks'!DJ10)</f>
        <v>52</v>
      </c>
      <c r="V10" s="309">
        <f t="shared" ref="V10" si="15">IF(U10="","",ROUNDUP(U10*20%,0))</f>
        <v>11</v>
      </c>
      <c r="W10" s="117">
        <f>IF('statement of marks'!EF10="","",'statement of marks'!EF10)</f>
        <v>82</v>
      </c>
      <c r="X10" s="309">
        <f t="shared" ref="X10" si="16">IF(W10="","",ROUNDUP(W10*20%,0))</f>
        <v>17</v>
      </c>
      <c r="Y10" s="313" t="str">
        <f>IF('statement of marks'!ET10="","",'statement of marks'!ET10)</f>
        <v/>
      </c>
      <c r="Z10" s="313" t="str">
        <f>IF('statement of marks'!EU10="","",'statement of marks'!EU10)</f>
        <v/>
      </c>
      <c r="AA10" s="313" t="str">
        <f>IF('statement of marks'!EV10="","",'statement of marks'!EV10)</f>
        <v/>
      </c>
      <c r="AB10" s="313" t="str">
        <f>IF('statement of marks'!FD10="","",'statement of marks'!FD10)</f>
        <v/>
      </c>
      <c r="AC10" s="313" t="str">
        <f>IF('statement of marks'!FE10="","",'statement of marks'!FE10)</f>
        <v/>
      </c>
      <c r="AD10" s="313" t="str">
        <f>IF('statement of marks'!FF10="","",'statement of marks'!FF10)</f>
        <v/>
      </c>
      <c r="AE10" s="313" t="str">
        <f>IF('statement of marks'!FN10="","",'statement of marks'!FN10)</f>
        <v/>
      </c>
      <c r="AF10" s="313" t="str">
        <f>IF('statement of marks'!FO10="","",'statement of marks'!FO10)</f>
        <v/>
      </c>
      <c r="AG10" s="455" t="str">
        <f>IF('statement of marks'!FP10="","",'statement of marks'!FP10)</f>
        <v/>
      </c>
    </row>
    <row r="11" spans="1:33" ht="20.100000000000001" customHeight="1">
      <c r="A11" s="199">
        <f>IF('statement of marks'!A11="","",'statement of marks'!A11)</f>
        <v>5</v>
      </c>
      <c r="B11" s="309" t="str">
        <f>IF('statement of marks'!B11="","",'statement of marks'!B11)</f>
        <v>SC</v>
      </c>
      <c r="C11" s="309" t="str">
        <f>IF('statement of marks'!C11="","",'statement of marks'!C11)</f>
        <v>B</v>
      </c>
      <c r="D11" s="114">
        <f>IF('statement of marks'!D11="","",'statement of marks'!D11)</f>
        <v>655</v>
      </c>
      <c r="E11" s="114" t="str">
        <f>IF('statement of marks'!E11="","",'statement of marks'!E11)</f>
        <v/>
      </c>
      <c r="F11" s="309">
        <f>IF('statement of marks'!F11="","",'statement of marks'!F11)</f>
        <v>1973</v>
      </c>
      <c r="G11" s="509">
        <f>IF('statement of marks'!G11="","",'statement of marks'!G11)</f>
        <v>39057</v>
      </c>
      <c r="H11" s="188" t="str">
        <f>IF('statement of marks'!H11="","",'statement of marks'!H11)</f>
        <v>N% fnlEcj] nks gtkj N%</v>
      </c>
      <c r="I11" s="115" t="str">
        <f>IF('statement of marks'!I11="","",'statement of marks'!I11)</f>
        <v>vk'kh"k egkoj</v>
      </c>
      <c r="J11" s="115" t="str">
        <f>IF('statement of marks'!J11="","",'statement of marks'!J11)</f>
        <v>Jh jes'k egkoj</v>
      </c>
      <c r="K11" s="115" t="str">
        <f>IF('statement of marks'!K11="","",'statement of marks'!K11)</f>
        <v>Jhefr nzksirh nsoh</v>
      </c>
      <c r="L11" s="117" t="str">
        <f>IF('statement of marks'!Y11="","",'statement of marks'!Y11)</f>
        <v/>
      </c>
      <c r="M11" s="309" t="str">
        <f t="shared" si="0"/>
        <v/>
      </c>
      <c r="N11" s="117">
        <f>IF('statement of marks'!AU11="","",'statement of marks'!AU11)</f>
        <v>61</v>
      </c>
      <c r="O11" s="309">
        <f t="shared" si="0"/>
        <v>13</v>
      </c>
      <c r="P11" s="101" t="str">
        <f>IF('statement of marks'!BD11="","",'statement of marks'!BD11)</f>
        <v>s</v>
      </c>
      <c r="Q11" s="117" t="str">
        <f>IF('statement of marks'!BR11="","",'statement of marks'!BR11)</f>
        <v/>
      </c>
      <c r="R11" s="309" t="str">
        <f t="shared" ref="R11" si="17">IF(Q11="","",ROUNDUP(Q11*20%,0))</f>
        <v/>
      </c>
      <c r="S11" s="117">
        <f>IF('statement of marks'!CN11="","",'statement of marks'!CN11)</f>
        <v>52</v>
      </c>
      <c r="T11" s="309">
        <f t="shared" ref="T11" si="18">IF(S11="","",ROUNDUP(S11*20%,0))</f>
        <v>11</v>
      </c>
      <c r="U11" s="117">
        <f>IF('statement of marks'!DJ11="","",'statement of marks'!DJ11)</f>
        <v>52</v>
      </c>
      <c r="V11" s="309">
        <f t="shared" ref="V11" si="19">IF(U11="","",ROUNDUP(U11*20%,0))</f>
        <v>11</v>
      </c>
      <c r="W11" s="117">
        <f>IF('statement of marks'!EF11="","",'statement of marks'!EF11)</f>
        <v>81</v>
      </c>
      <c r="X11" s="309">
        <f t="shared" ref="X11" si="20">IF(W11="","",ROUNDUP(W11*20%,0))</f>
        <v>17</v>
      </c>
      <c r="Y11" s="313" t="str">
        <f>IF('statement of marks'!ET11="","",'statement of marks'!ET11)</f>
        <v/>
      </c>
      <c r="Z11" s="313" t="str">
        <f>IF('statement of marks'!EU11="","",'statement of marks'!EU11)</f>
        <v/>
      </c>
      <c r="AA11" s="313" t="str">
        <f>IF('statement of marks'!EV11="","",'statement of marks'!EV11)</f>
        <v/>
      </c>
      <c r="AB11" s="313" t="str">
        <f>IF('statement of marks'!FD11="","",'statement of marks'!FD11)</f>
        <v/>
      </c>
      <c r="AC11" s="313" t="str">
        <f>IF('statement of marks'!FE11="","",'statement of marks'!FE11)</f>
        <v/>
      </c>
      <c r="AD11" s="313" t="str">
        <f>IF('statement of marks'!FF11="","",'statement of marks'!FF11)</f>
        <v/>
      </c>
      <c r="AE11" s="313" t="str">
        <f>IF('statement of marks'!FN11="","",'statement of marks'!FN11)</f>
        <v/>
      </c>
      <c r="AF11" s="313" t="str">
        <f>IF('statement of marks'!FO11="","",'statement of marks'!FO11)</f>
        <v/>
      </c>
      <c r="AG11" s="455" t="str">
        <f>IF('statement of marks'!FP11="","",'statement of marks'!FP11)</f>
        <v/>
      </c>
    </row>
    <row r="12" spans="1:33" ht="20.100000000000001" customHeight="1">
      <c r="A12" s="199">
        <f>IF('statement of marks'!A12="","",'statement of marks'!A12)</f>
        <v>6</v>
      </c>
      <c r="B12" s="309" t="str">
        <f>IF('statement of marks'!B12="","",'statement of marks'!B12)</f>
        <v>OBC</v>
      </c>
      <c r="C12" s="309" t="str">
        <f>IF('statement of marks'!C12="","",'statement of marks'!C12)</f>
        <v>B</v>
      </c>
      <c r="D12" s="114">
        <f>IF('statement of marks'!D12="","",'statement of marks'!D12)</f>
        <v>656</v>
      </c>
      <c r="E12" s="114" t="str">
        <f>IF('statement of marks'!E12="","",'statement of marks'!E12)</f>
        <v/>
      </c>
      <c r="F12" s="309">
        <f>IF('statement of marks'!F12="","",'statement of marks'!F12)</f>
        <v>2038</v>
      </c>
      <c r="G12" s="509">
        <f>IF('statement of marks'!G12="","",'statement of marks'!G12)</f>
        <v>38902</v>
      </c>
      <c r="H12" s="188" t="str">
        <f>IF('statement of marks'!H12="","",'statement of marks'!H12)</f>
        <v>pkj tqykbZ] nks gtkj N%</v>
      </c>
      <c r="I12" s="115" t="str">
        <f>IF('statement of marks'!I12="","",'statement of marks'!I12)</f>
        <v>v'kksd dqekj xqtZj</v>
      </c>
      <c r="J12" s="115" t="str">
        <f>IF('statement of marks'!J12="","",'statement of marks'!J12)</f>
        <v>Jh xqykc pUn xqtZj</v>
      </c>
      <c r="K12" s="115" t="str">
        <f>IF('statement of marks'!K12="","",'statement of marks'!K12)</f>
        <v>Jhefr yfyrk nsoh</v>
      </c>
      <c r="L12" s="117" t="str">
        <f>IF('statement of marks'!Y12="","",'statement of marks'!Y12)</f>
        <v/>
      </c>
      <c r="M12" s="309" t="str">
        <f t="shared" si="0"/>
        <v/>
      </c>
      <c r="N12" s="117">
        <f>IF('statement of marks'!AU12="","",'statement of marks'!AU12)</f>
        <v>59</v>
      </c>
      <c r="O12" s="309">
        <f t="shared" si="0"/>
        <v>12</v>
      </c>
      <c r="P12" s="101" t="str">
        <f>IF('statement of marks'!BD12="","",'statement of marks'!BD12)</f>
        <v>s</v>
      </c>
      <c r="Q12" s="117" t="str">
        <f>IF('statement of marks'!BR12="","",'statement of marks'!BR12)</f>
        <v/>
      </c>
      <c r="R12" s="309" t="str">
        <f t="shared" ref="R12" si="21">IF(Q12="","",ROUNDUP(Q12*20%,0))</f>
        <v/>
      </c>
      <c r="S12" s="117">
        <f>IF('statement of marks'!CN12="","",'statement of marks'!CN12)</f>
        <v>36</v>
      </c>
      <c r="T12" s="309">
        <f t="shared" ref="T12" si="22">IF(S12="","",ROUNDUP(S12*20%,0))</f>
        <v>8</v>
      </c>
      <c r="U12" s="117">
        <f>IF('statement of marks'!DJ12="","",'statement of marks'!DJ12)</f>
        <v>56</v>
      </c>
      <c r="V12" s="309">
        <f t="shared" ref="V12" si="23">IF(U12="","",ROUNDUP(U12*20%,0))</f>
        <v>12</v>
      </c>
      <c r="W12" s="117">
        <f>IF('statement of marks'!EF12="","",'statement of marks'!EF12)</f>
        <v>82</v>
      </c>
      <c r="X12" s="309">
        <f t="shared" ref="X12" si="24">IF(W12="","",ROUNDUP(W12*20%,0))</f>
        <v>17</v>
      </c>
      <c r="Y12" s="313" t="str">
        <f>IF('statement of marks'!ET12="","",'statement of marks'!ET12)</f>
        <v/>
      </c>
      <c r="Z12" s="313" t="str">
        <f>IF('statement of marks'!EU12="","",'statement of marks'!EU12)</f>
        <v/>
      </c>
      <c r="AA12" s="313" t="str">
        <f>IF('statement of marks'!EV12="","",'statement of marks'!EV12)</f>
        <v/>
      </c>
      <c r="AB12" s="313" t="str">
        <f>IF('statement of marks'!FD12="","",'statement of marks'!FD12)</f>
        <v/>
      </c>
      <c r="AC12" s="313" t="str">
        <f>IF('statement of marks'!FE12="","",'statement of marks'!FE12)</f>
        <v/>
      </c>
      <c r="AD12" s="313" t="str">
        <f>IF('statement of marks'!FF12="","",'statement of marks'!FF12)</f>
        <v/>
      </c>
      <c r="AE12" s="313" t="str">
        <f>IF('statement of marks'!FN12="","",'statement of marks'!FN12)</f>
        <v/>
      </c>
      <c r="AF12" s="313" t="str">
        <f>IF('statement of marks'!FO12="","",'statement of marks'!FO12)</f>
        <v/>
      </c>
      <c r="AG12" s="455" t="str">
        <f>IF('statement of marks'!FP12="","",'statement of marks'!FP12)</f>
        <v/>
      </c>
    </row>
    <row r="13" spans="1:33" ht="20.100000000000001" customHeight="1">
      <c r="A13" s="199">
        <f>IF('statement of marks'!A13="","",'statement of marks'!A13)</f>
        <v>7</v>
      </c>
      <c r="B13" s="309" t="str">
        <f>IF('statement of marks'!B13="","",'statement of marks'!B13)</f>
        <v>SC</v>
      </c>
      <c r="C13" s="309" t="str">
        <f>IF('statement of marks'!C13="","",'statement of marks'!C13)</f>
        <v>B</v>
      </c>
      <c r="D13" s="114">
        <f>IF('statement of marks'!D13="","",'statement of marks'!D13)</f>
        <v>657</v>
      </c>
      <c r="E13" s="114" t="str">
        <f>IF('statement of marks'!E13="","",'statement of marks'!E13)</f>
        <v/>
      </c>
      <c r="F13" s="309">
        <f>IF('statement of marks'!F13="","",'statement of marks'!F13)</f>
        <v>2017</v>
      </c>
      <c r="G13" s="509">
        <f>IF('statement of marks'!G13="","",'statement of marks'!G13)</f>
        <v>39558</v>
      </c>
      <c r="H13" s="188" t="str">
        <f>IF('statement of marks'!H13="","",'statement of marks'!H13)</f>
        <v>chl vizsy] nks gtkj vkB</v>
      </c>
      <c r="I13" s="115" t="str">
        <f>IF('statement of marks'!I13="","",'statement of marks'!I13)</f>
        <v>nhid cSjok</v>
      </c>
      <c r="J13" s="115" t="str">
        <f>IF('statement of marks'!J13="","",'statement of marks'!J13)</f>
        <v>Jh eksgu yky cSjok</v>
      </c>
      <c r="K13" s="115" t="str">
        <f>IF('statement of marks'!K13="","",'statement of marks'!K13)</f>
        <v>Jhefr nk[kk nsoh</v>
      </c>
      <c r="L13" s="117" t="str">
        <f>IF('statement of marks'!Y13="","",'statement of marks'!Y13)</f>
        <v/>
      </c>
      <c r="M13" s="309" t="str">
        <f t="shared" si="0"/>
        <v/>
      </c>
      <c r="N13" s="117">
        <f>IF('statement of marks'!AU13="","",'statement of marks'!AU13)</f>
        <v>59</v>
      </c>
      <c r="O13" s="309">
        <f t="shared" si="0"/>
        <v>12</v>
      </c>
      <c r="P13" s="101" t="str">
        <f>IF('statement of marks'!BD13="","",'statement of marks'!BD13)</f>
        <v>s</v>
      </c>
      <c r="Q13" s="117" t="str">
        <f>IF('statement of marks'!BR13="","",'statement of marks'!BR13)</f>
        <v/>
      </c>
      <c r="R13" s="309" t="str">
        <f t="shared" ref="R13" si="25">IF(Q13="","",ROUNDUP(Q13*20%,0))</f>
        <v/>
      </c>
      <c r="S13" s="117">
        <f>IF('statement of marks'!CN13="","",'statement of marks'!CN13)</f>
        <v>31</v>
      </c>
      <c r="T13" s="309">
        <f t="shared" ref="T13" si="26">IF(S13="","",ROUNDUP(S13*20%,0))</f>
        <v>7</v>
      </c>
      <c r="U13" s="117">
        <f>IF('statement of marks'!DJ13="","",'statement of marks'!DJ13)</f>
        <v>43</v>
      </c>
      <c r="V13" s="309">
        <f t="shared" ref="V13" si="27">IF(U13="","",ROUNDUP(U13*20%,0))</f>
        <v>9</v>
      </c>
      <c r="W13" s="117">
        <f>IF('statement of marks'!EF13="","",'statement of marks'!EF13)</f>
        <v>58</v>
      </c>
      <c r="X13" s="309">
        <f t="shared" ref="X13" si="28">IF(W13="","",ROUNDUP(W13*20%,0))</f>
        <v>12</v>
      </c>
      <c r="Y13" s="313" t="str">
        <f>IF('statement of marks'!ET13="","",'statement of marks'!ET13)</f>
        <v/>
      </c>
      <c r="Z13" s="313" t="str">
        <f>IF('statement of marks'!EU13="","",'statement of marks'!EU13)</f>
        <v/>
      </c>
      <c r="AA13" s="313" t="str">
        <f>IF('statement of marks'!EV13="","",'statement of marks'!EV13)</f>
        <v/>
      </c>
      <c r="AB13" s="313" t="str">
        <f>IF('statement of marks'!FD13="","",'statement of marks'!FD13)</f>
        <v/>
      </c>
      <c r="AC13" s="313" t="str">
        <f>IF('statement of marks'!FE13="","",'statement of marks'!FE13)</f>
        <v/>
      </c>
      <c r="AD13" s="313" t="str">
        <f>IF('statement of marks'!FF13="","",'statement of marks'!FF13)</f>
        <v/>
      </c>
      <c r="AE13" s="313" t="str">
        <f>IF('statement of marks'!FN13="","",'statement of marks'!FN13)</f>
        <v/>
      </c>
      <c r="AF13" s="313" t="str">
        <f>IF('statement of marks'!FO13="","",'statement of marks'!FO13)</f>
        <v/>
      </c>
      <c r="AG13" s="455" t="str">
        <f>IF('statement of marks'!FP13="","",'statement of marks'!FP13)</f>
        <v/>
      </c>
    </row>
    <row r="14" spans="1:33" ht="20.100000000000001" customHeight="1">
      <c r="A14" s="199">
        <f>IF('statement of marks'!A14="","",'statement of marks'!A14)</f>
        <v>8</v>
      </c>
      <c r="B14" s="309" t="str">
        <f>IF('statement of marks'!B14="","",'statement of marks'!B14)</f>
        <v>OBC</v>
      </c>
      <c r="C14" s="309" t="str">
        <f>IF('statement of marks'!C14="","",'statement of marks'!C14)</f>
        <v>B</v>
      </c>
      <c r="D14" s="114">
        <f>IF('statement of marks'!D14="","",'statement of marks'!D14)</f>
        <v>658</v>
      </c>
      <c r="E14" s="114" t="str">
        <f>IF('statement of marks'!E14="","",'statement of marks'!E14)</f>
        <v/>
      </c>
      <c r="F14" s="309">
        <f>IF('statement of marks'!F14="","",'statement of marks'!F14)</f>
        <v>1978</v>
      </c>
      <c r="G14" s="509">
        <f>IF('statement of marks'!G14="","",'statement of marks'!G14)</f>
        <v>38884</v>
      </c>
      <c r="H14" s="188" t="str">
        <f>IF('statement of marks'!H14="","",'statement of marks'!H14)</f>
        <v>lksyg twu] nks gtkj N%</v>
      </c>
      <c r="I14" s="115" t="str">
        <f>IF('statement of marks'!I14="","",'statement of marks'!I14)</f>
        <v>fnus'k dqekj lSuh</v>
      </c>
      <c r="J14" s="115" t="str">
        <f>IF('statement of marks'!J14="","",'statement of marks'!J14)</f>
        <v>Jh jkds'k dqekj lSuh</v>
      </c>
      <c r="K14" s="115" t="str">
        <f>IF('statement of marks'!K14="","",'statement of marks'!K14)</f>
        <v>Jhefr eerk lSuh</v>
      </c>
      <c r="L14" s="117" t="str">
        <f>IF('statement of marks'!Y14="","",'statement of marks'!Y14)</f>
        <v/>
      </c>
      <c r="M14" s="309" t="str">
        <f t="shared" si="0"/>
        <v/>
      </c>
      <c r="N14" s="117">
        <f>IF('statement of marks'!AU14="","",'statement of marks'!AU14)</f>
        <v>68</v>
      </c>
      <c r="O14" s="309">
        <f t="shared" si="0"/>
        <v>14</v>
      </c>
      <c r="P14" s="101" t="str">
        <f>IF('statement of marks'!BD14="","",'statement of marks'!BD14)</f>
        <v>s</v>
      </c>
      <c r="Q14" s="117" t="str">
        <f>IF('statement of marks'!BR14="","",'statement of marks'!BR14)</f>
        <v/>
      </c>
      <c r="R14" s="309" t="str">
        <f t="shared" ref="R14" si="29">IF(Q14="","",ROUNDUP(Q14*20%,0))</f>
        <v/>
      </c>
      <c r="S14" s="117">
        <f>IF('statement of marks'!CN14="","",'statement of marks'!CN14)</f>
        <v>31</v>
      </c>
      <c r="T14" s="309">
        <f t="shared" ref="T14" si="30">IF(S14="","",ROUNDUP(S14*20%,0))</f>
        <v>7</v>
      </c>
      <c r="U14" s="117">
        <f>IF('statement of marks'!DJ14="","",'statement of marks'!DJ14)</f>
        <v>60</v>
      </c>
      <c r="V14" s="309">
        <f t="shared" ref="V14" si="31">IF(U14="","",ROUNDUP(U14*20%,0))</f>
        <v>12</v>
      </c>
      <c r="W14" s="117">
        <f>IF('statement of marks'!EF14="","",'statement of marks'!EF14)</f>
        <v>84</v>
      </c>
      <c r="X14" s="309">
        <f t="shared" ref="X14" si="32">IF(W14="","",ROUNDUP(W14*20%,0))</f>
        <v>17</v>
      </c>
      <c r="Y14" s="313" t="str">
        <f>IF('statement of marks'!ET14="","",'statement of marks'!ET14)</f>
        <v/>
      </c>
      <c r="Z14" s="313" t="str">
        <f>IF('statement of marks'!EU14="","",'statement of marks'!EU14)</f>
        <v/>
      </c>
      <c r="AA14" s="313" t="str">
        <f>IF('statement of marks'!EV14="","",'statement of marks'!EV14)</f>
        <v/>
      </c>
      <c r="AB14" s="313" t="str">
        <f>IF('statement of marks'!FD14="","",'statement of marks'!FD14)</f>
        <v/>
      </c>
      <c r="AC14" s="313" t="str">
        <f>IF('statement of marks'!FE14="","",'statement of marks'!FE14)</f>
        <v/>
      </c>
      <c r="AD14" s="313" t="str">
        <f>IF('statement of marks'!FF14="","",'statement of marks'!FF14)</f>
        <v/>
      </c>
      <c r="AE14" s="313" t="str">
        <f>IF('statement of marks'!FN14="","",'statement of marks'!FN14)</f>
        <v/>
      </c>
      <c r="AF14" s="313" t="str">
        <f>IF('statement of marks'!FO14="","",'statement of marks'!FO14)</f>
        <v/>
      </c>
      <c r="AG14" s="455" t="str">
        <f>IF('statement of marks'!FP14="","",'statement of marks'!FP14)</f>
        <v/>
      </c>
    </row>
    <row r="15" spans="1:33" ht="20.100000000000001" customHeight="1">
      <c r="A15" s="199">
        <f>IF('statement of marks'!A15="","",'statement of marks'!A15)</f>
        <v>9</v>
      </c>
      <c r="B15" s="309" t="str">
        <f>IF('statement of marks'!B15="","",'statement of marks'!B15)</f>
        <v>ST</v>
      </c>
      <c r="C15" s="309" t="str">
        <f>IF('statement of marks'!C15="","",'statement of marks'!C15)</f>
        <v>B</v>
      </c>
      <c r="D15" s="114">
        <f>IF('statement of marks'!D15="","",'statement of marks'!D15)</f>
        <v>659</v>
      </c>
      <c r="E15" s="114" t="str">
        <f>IF('statement of marks'!E15="","",'statement of marks'!E15)</f>
        <v/>
      </c>
      <c r="F15" s="309">
        <f>IF('statement of marks'!F15="","",'statement of marks'!F15)</f>
        <v>1970</v>
      </c>
      <c r="G15" s="509">
        <f>IF('statement of marks'!G15="","",'statement of marks'!G15)</f>
        <v>39943</v>
      </c>
      <c r="H15" s="188" t="str">
        <f>IF('statement of marks'!H15="","",'statement of marks'!H15)</f>
        <v>nl ebZ] nks gtkj ukS</v>
      </c>
      <c r="I15" s="115" t="str">
        <f>IF('statement of marks'!I15="","",'statement of marks'!I15)</f>
        <v>gjds'k ehuk</v>
      </c>
      <c r="J15" s="115" t="str">
        <f>IF('statement of marks'!J15="","",'statement of marks'!J15)</f>
        <v>Jh vaxn  ehuk</v>
      </c>
      <c r="K15" s="115" t="str">
        <f>IF('statement of marks'!K15="","",'statement of marks'!K15)</f>
        <v>Jhefr eSek nsoh</v>
      </c>
      <c r="L15" s="117" t="str">
        <f>IF('statement of marks'!Y15="","",'statement of marks'!Y15)</f>
        <v/>
      </c>
      <c r="M15" s="309" t="str">
        <f t="shared" si="0"/>
        <v/>
      </c>
      <c r="N15" s="117">
        <f>IF('statement of marks'!AU15="","",'statement of marks'!AU15)</f>
        <v>56</v>
      </c>
      <c r="O15" s="309">
        <f t="shared" si="0"/>
        <v>12</v>
      </c>
      <c r="P15" s="101" t="str">
        <f>IF('statement of marks'!BD15="","",'statement of marks'!BD15)</f>
        <v>s</v>
      </c>
      <c r="Q15" s="117" t="str">
        <f>IF('statement of marks'!BR15="","",'statement of marks'!BR15)</f>
        <v/>
      </c>
      <c r="R15" s="309" t="str">
        <f t="shared" ref="R15" si="33">IF(Q15="","",ROUNDUP(Q15*20%,0))</f>
        <v/>
      </c>
      <c r="S15" s="117">
        <f>IF('statement of marks'!CN15="","",'statement of marks'!CN15)</f>
        <v>28</v>
      </c>
      <c r="T15" s="309">
        <f t="shared" ref="T15" si="34">IF(S15="","",ROUNDUP(S15*20%,0))</f>
        <v>6</v>
      </c>
      <c r="U15" s="117">
        <f>IF('statement of marks'!DJ15="","",'statement of marks'!DJ15)</f>
        <v>48</v>
      </c>
      <c r="V15" s="309">
        <f t="shared" ref="V15" si="35">IF(U15="","",ROUNDUP(U15*20%,0))</f>
        <v>10</v>
      </c>
      <c r="W15" s="117">
        <f>IF('statement of marks'!EF15="","",'statement of marks'!EF15)</f>
        <v>58</v>
      </c>
      <c r="X15" s="309">
        <f t="shared" ref="X15" si="36">IF(W15="","",ROUNDUP(W15*20%,0))</f>
        <v>12</v>
      </c>
      <c r="Y15" s="313" t="str">
        <f>IF('statement of marks'!ET15="","",'statement of marks'!ET15)</f>
        <v/>
      </c>
      <c r="Z15" s="313" t="str">
        <f>IF('statement of marks'!EU15="","",'statement of marks'!EU15)</f>
        <v/>
      </c>
      <c r="AA15" s="313" t="str">
        <f>IF('statement of marks'!EV15="","",'statement of marks'!EV15)</f>
        <v/>
      </c>
      <c r="AB15" s="313" t="str">
        <f>IF('statement of marks'!FD15="","",'statement of marks'!FD15)</f>
        <v/>
      </c>
      <c r="AC15" s="313" t="str">
        <f>IF('statement of marks'!FE15="","",'statement of marks'!FE15)</f>
        <v/>
      </c>
      <c r="AD15" s="313" t="str">
        <f>IF('statement of marks'!FF15="","",'statement of marks'!FF15)</f>
        <v/>
      </c>
      <c r="AE15" s="313" t="str">
        <f>IF('statement of marks'!FN15="","",'statement of marks'!FN15)</f>
        <v/>
      </c>
      <c r="AF15" s="313" t="str">
        <f>IF('statement of marks'!FO15="","",'statement of marks'!FO15)</f>
        <v/>
      </c>
      <c r="AG15" s="455" t="str">
        <f>IF('statement of marks'!FP15="","",'statement of marks'!FP15)</f>
        <v/>
      </c>
    </row>
    <row r="16" spans="1:33" ht="20.100000000000001" customHeight="1">
      <c r="A16" s="199">
        <f>IF('statement of marks'!A16="","",'statement of marks'!A16)</f>
        <v>10</v>
      </c>
      <c r="B16" s="309" t="str">
        <f>IF('statement of marks'!B16="","",'statement of marks'!B16)</f>
        <v>SC</v>
      </c>
      <c r="C16" s="309" t="str">
        <f>IF('statement of marks'!C16="","",'statement of marks'!C16)</f>
        <v>B</v>
      </c>
      <c r="D16" s="114">
        <f>IF('statement of marks'!D16="","",'statement of marks'!D16)</f>
        <v>660</v>
      </c>
      <c r="E16" s="114" t="str">
        <f>IF('statement of marks'!E16="","",'statement of marks'!E16)</f>
        <v/>
      </c>
      <c r="F16" s="309">
        <f>IF('statement of marks'!F16="","",'statement of marks'!F16)</f>
        <v>1990</v>
      </c>
      <c r="G16" s="509">
        <f>IF('statement of marks'!G16="","",'statement of marks'!G16)</f>
        <v>38952</v>
      </c>
      <c r="H16" s="188" t="str">
        <f>IF('statement of marks'!H16="","",'statement of marks'!H16)</f>
        <v>rschl vxLr] nks gtkj N%</v>
      </c>
      <c r="I16" s="115" t="str">
        <f>IF('statement of marks'!I16="","",'statement of marks'!I16)</f>
        <v>fgeka'kq oekZ</v>
      </c>
      <c r="J16" s="115" t="str">
        <f>IF('statement of marks'!J16="","",'statement of marks'!J16)</f>
        <v>Jh rstey oekZ</v>
      </c>
      <c r="K16" s="115" t="str">
        <f>IF('statement of marks'!K16="","",'statement of marks'!K16)</f>
        <v>Jhefr lUtw nsoh</v>
      </c>
      <c r="L16" s="117" t="str">
        <f>IF('statement of marks'!Y16="","",'statement of marks'!Y16)</f>
        <v/>
      </c>
      <c r="M16" s="309" t="str">
        <f t="shared" si="0"/>
        <v/>
      </c>
      <c r="N16" s="117">
        <f>IF('statement of marks'!AU16="","",'statement of marks'!AU16)</f>
        <v>78</v>
      </c>
      <c r="O16" s="309">
        <f t="shared" si="0"/>
        <v>16</v>
      </c>
      <c r="P16" s="101" t="str">
        <f>IF('statement of marks'!BD16="","",'statement of marks'!BD16)</f>
        <v>s</v>
      </c>
      <c r="Q16" s="117" t="str">
        <f>IF('statement of marks'!BR16="","",'statement of marks'!BR16)</f>
        <v/>
      </c>
      <c r="R16" s="309" t="str">
        <f t="shared" ref="R16" si="37">IF(Q16="","",ROUNDUP(Q16*20%,0))</f>
        <v/>
      </c>
      <c r="S16" s="117">
        <f>IF('statement of marks'!CN16="","",'statement of marks'!CN16)</f>
        <v>38</v>
      </c>
      <c r="T16" s="309">
        <f t="shared" ref="T16" si="38">IF(S16="","",ROUNDUP(S16*20%,0))</f>
        <v>8</v>
      </c>
      <c r="U16" s="117">
        <f>IF('statement of marks'!DJ16="","",'statement of marks'!DJ16)</f>
        <v>59</v>
      </c>
      <c r="V16" s="309">
        <f t="shared" ref="V16" si="39">IF(U16="","",ROUNDUP(U16*20%,0))</f>
        <v>12</v>
      </c>
      <c r="W16" s="117">
        <f>IF('statement of marks'!EF16="","",'statement of marks'!EF16)</f>
        <v>78</v>
      </c>
      <c r="X16" s="309">
        <f t="shared" ref="X16" si="40">IF(W16="","",ROUNDUP(W16*20%,0))</f>
        <v>16</v>
      </c>
      <c r="Y16" s="313" t="str">
        <f>IF('statement of marks'!ET16="","",'statement of marks'!ET16)</f>
        <v/>
      </c>
      <c r="Z16" s="313" t="str">
        <f>IF('statement of marks'!EU16="","",'statement of marks'!EU16)</f>
        <v/>
      </c>
      <c r="AA16" s="313" t="str">
        <f>IF('statement of marks'!EV16="","",'statement of marks'!EV16)</f>
        <v/>
      </c>
      <c r="AB16" s="313" t="str">
        <f>IF('statement of marks'!FD16="","",'statement of marks'!FD16)</f>
        <v/>
      </c>
      <c r="AC16" s="313" t="str">
        <f>IF('statement of marks'!FE16="","",'statement of marks'!FE16)</f>
        <v/>
      </c>
      <c r="AD16" s="313" t="str">
        <f>IF('statement of marks'!FF16="","",'statement of marks'!FF16)</f>
        <v/>
      </c>
      <c r="AE16" s="313" t="str">
        <f>IF('statement of marks'!FN16="","",'statement of marks'!FN16)</f>
        <v/>
      </c>
      <c r="AF16" s="313" t="str">
        <f>IF('statement of marks'!FO16="","",'statement of marks'!FO16)</f>
        <v/>
      </c>
      <c r="AG16" s="455" t="str">
        <f>IF('statement of marks'!FP16="","",'statement of marks'!FP16)</f>
        <v/>
      </c>
    </row>
    <row r="17" spans="1:33" ht="20.100000000000001" customHeight="1">
      <c r="A17" s="199">
        <f>IF('statement of marks'!A17="","",'statement of marks'!A17)</f>
        <v>11</v>
      </c>
      <c r="B17" s="309" t="str">
        <f>IF('statement of marks'!B17="","",'statement of marks'!B17)</f>
        <v>OBC</v>
      </c>
      <c r="C17" s="309" t="str">
        <f>IF('statement of marks'!C17="","",'statement of marks'!C17)</f>
        <v>B</v>
      </c>
      <c r="D17" s="114">
        <f>IF('statement of marks'!D17="","",'statement of marks'!D17)</f>
        <v>661</v>
      </c>
      <c r="E17" s="114" t="str">
        <f>IF('statement of marks'!E17="","",'statement of marks'!E17)</f>
        <v/>
      </c>
      <c r="F17" s="309">
        <f>IF('statement of marks'!F17="","",'statement of marks'!F17)</f>
        <v>2173</v>
      </c>
      <c r="G17" s="509">
        <f>IF('statement of marks'!G17="","",'statement of marks'!G17)</f>
        <v>39059</v>
      </c>
      <c r="H17" s="188" t="str">
        <f>IF('statement of marks'!H17="","",'statement of marks'!H17)</f>
        <v>vkB fnlEcj] nks gtkj N%</v>
      </c>
      <c r="I17" s="115" t="str">
        <f>IF('statement of marks'!I17="","",'statement of marks'!I17)</f>
        <v>ftrsUnz csuhoky</v>
      </c>
      <c r="J17" s="115" t="str">
        <f>IF('statement of marks'!J17="","",'statement of marks'!J17)</f>
        <v>Jh [ksekjke</v>
      </c>
      <c r="K17" s="115" t="str">
        <f>IF('statement of marks'!K17="","",'statement of marks'!K17)</f>
        <v>Jhefr v.klh nsoh</v>
      </c>
      <c r="L17" s="117" t="str">
        <f>IF('statement of marks'!Y17="","",'statement of marks'!Y17)</f>
        <v/>
      </c>
      <c r="M17" s="309" t="str">
        <f t="shared" si="0"/>
        <v/>
      </c>
      <c r="N17" s="117">
        <f>IF('statement of marks'!AU17="","",'statement of marks'!AU17)</f>
        <v>59</v>
      </c>
      <c r="O17" s="309">
        <f t="shared" si="0"/>
        <v>12</v>
      </c>
      <c r="P17" s="101" t="str">
        <f>IF('statement of marks'!BD17="","",'statement of marks'!BD17)</f>
        <v>s</v>
      </c>
      <c r="Q17" s="117" t="str">
        <f>IF('statement of marks'!BR17="","",'statement of marks'!BR17)</f>
        <v/>
      </c>
      <c r="R17" s="309" t="str">
        <f t="shared" ref="R17" si="41">IF(Q17="","",ROUNDUP(Q17*20%,0))</f>
        <v/>
      </c>
      <c r="S17" s="117">
        <f>IF('statement of marks'!CN17="","",'statement of marks'!CN17)</f>
        <v>32</v>
      </c>
      <c r="T17" s="309">
        <f t="shared" ref="T17" si="42">IF(S17="","",ROUNDUP(S17*20%,0))</f>
        <v>7</v>
      </c>
      <c r="U17" s="117">
        <f>IF('statement of marks'!DJ17="","",'statement of marks'!DJ17)</f>
        <v>52</v>
      </c>
      <c r="V17" s="309">
        <f t="shared" ref="V17" si="43">IF(U17="","",ROUNDUP(U17*20%,0))</f>
        <v>11</v>
      </c>
      <c r="W17" s="117">
        <f>IF('statement of marks'!EF17="","",'statement of marks'!EF17)</f>
        <v>76</v>
      </c>
      <c r="X17" s="309">
        <f t="shared" ref="X17" si="44">IF(W17="","",ROUNDUP(W17*20%,0))</f>
        <v>16</v>
      </c>
      <c r="Y17" s="313" t="str">
        <f>IF('statement of marks'!ET17="","",'statement of marks'!ET17)</f>
        <v/>
      </c>
      <c r="Z17" s="313" t="str">
        <f>IF('statement of marks'!EU17="","",'statement of marks'!EU17)</f>
        <v/>
      </c>
      <c r="AA17" s="313" t="str">
        <f>IF('statement of marks'!EV17="","",'statement of marks'!EV17)</f>
        <v/>
      </c>
      <c r="AB17" s="313" t="str">
        <f>IF('statement of marks'!FD17="","",'statement of marks'!FD17)</f>
        <v/>
      </c>
      <c r="AC17" s="313" t="str">
        <f>IF('statement of marks'!FE17="","",'statement of marks'!FE17)</f>
        <v/>
      </c>
      <c r="AD17" s="313" t="str">
        <f>IF('statement of marks'!FF17="","",'statement of marks'!FF17)</f>
        <v/>
      </c>
      <c r="AE17" s="313" t="str">
        <f>IF('statement of marks'!FN17="","",'statement of marks'!FN17)</f>
        <v/>
      </c>
      <c r="AF17" s="313" t="str">
        <f>IF('statement of marks'!FO17="","",'statement of marks'!FO17)</f>
        <v/>
      </c>
      <c r="AG17" s="455" t="str">
        <f>IF('statement of marks'!FP17="","",'statement of marks'!FP17)</f>
        <v/>
      </c>
    </row>
    <row r="18" spans="1:33" ht="20.100000000000001" customHeight="1">
      <c r="A18" s="199">
        <f>IF('statement of marks'!A18="","",'statement of marks'!A18)</f>
        <v>12</v>
      </c>
      <c r="B18" s="309" t="str">
        <f>IF('statement of marks'!B18="","",'statement of marks'!B18)</f>
        <v>SC</v>
      </c>
      <c r="C18" s="309" t="str">
        <f>IF('statement of marks'!C18="","",'statement of marks'!C18)</f>
        <v>B</v>
      </c>
      <c r="D18" s="114">
        <f>IF('statement of marks'!D18="","",'statement of marks'!D18)</f>
        <v>662</v>
      </c>
      <c r="E18" s="114" t="str">
        <f>IF('statement of marks'!E18="","",'statement of marks'!E18)</f>
        <v/>
      </c>
      <c r="F18" s="309">
        <f>IF('statement of marks'!F18="","",'statement of marks'!F18)</f>
        <v>1977</v>
      </c>
      <c r="G18" s="509">
        <f>IF('statement of marks'!G18="","",'statement of marks'!G18)</f>
        <v>38873</v>
      </c>
      <c r="H18" s="188" t="str">
        <f>IF('statement of marks'!H18="","",'statement of marks'!H18)</f>
        <v>ikap twu] nks gtkj N%</v>
      </c>
      <c r="I18" s="115" t="str">
        <f>IF('statement of marks'!I18="","",'statement of marks'!I18)</f>
        <v>yky pUn cSjok</v>
      </c>
      <c r="J18" s="115" t="str">
        <f>IF('statement of marks'!J18="","",'statement of marks'!J18)</f>
        <v>Jh eksth jke cSjok</v>
      </c>
      <c r="K18" s="115" t="str">
        <f>IF('statement of marks'!K18="","",'statement of marks'!K18)</f>
        <v>Jhefr /kkiw nsoh</v>
      </c>
      <c r="L18" s="117" t="str">
        <f>IF('statement of marks'!Y18="","",'statement of marks'!Y18)</f>
        <v/>
      </c>
      <c r="M18" s="309" t="str">
        <f t="shared" si="0"/>
        <v/>
      </c>
      <c r="N18" s="117">
        <f>IF('statement of marks'!AU18="","",'statement of marks'!AU18)</f>
        <v>53</v>
      </c>
      <c r="O18" s="309">
        <f t="shared" si="0"/>
        <v>11</v>
      </c>
      <c r="P18" s="101" t="str">
        <f>IF('statement of marks'!BD18="","",'statement of marks'!BD18)</f>
        <v>s</v>
      </c>
      <c r="Q18" s="117" t="str">
        <f>IF('statement of marks'!BR18="","",'statement of marks'!BR18)</f>
        <v/>
      </c>
      <c r="R18" s="309" t="str">
        <f t="shared" ref="R18" si="45">IF(Q18="","",ROUNDUP(Q18*20%,0))</f>
        <v/>
      </c>
      <c r="S18" s="117">
        <f>IF('statement of marks'!CN18="","",'statement of marks'!CN18)</f>
        <v>28</v>
      </c>
      <c r="T18" s="309">
        <f t="shared" ref="T18" si="46">IF(S18="","",ROUNDUP(S18*20%,0))</f>
        <v>6</v>
      </c>
      <c r="U18" s="117">
        <f>IF('statement of marks'!DJ18="","",'statement of marks'!DJ18)</f>
        <v>38</v>
      </c>
      <c r="V18" s="309">
        <f t="shared" ref="V18" si="47">IF(U18="","",ROUNDUP(U18*20%,0))</f>
        <v>8</v>
      </c>
      <c r="W18" s="117">
        <f>IF('statement of marks'!EF18="","",'statement of marks'!EF18)</f>
        <v>61</v>
      </c>
      <c r="X18" s="309">
        <f t="shared" ref="X18" si="48">IF(W18="","",ROUNDUP(W18*20%,0))</f>
        <v>13</v>
      </c>
      <c r="Y18" s="313" t="str">
        <f>IF('statement of marks'!ET18="","",'statement of marks'!ET18)</f>
        <v/>
      </c>
      <c r="Z18" s="313" t="str">
        <f>IF('statement of marks'!EU18="","",'statement of marks'!EU18)</f>
        <v/>
      </c>
      <c r="AA18" s="313" t="str">
        <f>IF('statement of marks'!EV18="","",'statement of marks'!EV18)</f>
        <v/>
      </c>
      <c r="AB18" s="313" t="str">
        <f>IF('statement of marks'!FD18="","",'statement of marks'!FD18)</f>
        <v/>
      </c>
      <c r="AC18" s="313" t="str">
        <f>IF('statement of marks'!FE18="","",'statement of marks'!FE18)</f>
        <v/>
      </c>
      <c r="AD18" s="313" t="str">
        <f>IF('statement of marks'!FF18="","",'statement of marks'!FF18)</f>
        <v/>
      </c>
      <c r="AE18" s="313" t="str">
        <f>IF('statement of marks'!FN18="","",'statement of marks'!FN18)</f>
        <v/>
      </c>
      <c r="AF18" s="313" t="str">
        <f>IF('statement of marks'!FO18="","",'statement of marks'!FO18)</f>
        <v/>
      </c>
      <c r="AG18" s="455" t="str">
        <f>IF('statement of marks'!FP18="","",'statement of marks'!FP18)</f>
        <v/>
      </c>
    </row>
    <row r="19" spans="1:33" ht="20.100000000000001" customHeight="1">
      <c r="A19" s="199">
        <f>IF('statement of marks'!A19="","",'statement of marks'!A19)</f>
        <v>13</v>
      </c>
      <c r="B19" s="309" t="str">
        <f>IF('statement of marks'!B19="","",'statement of marks'!B19)</f>
        <v>SC</v>
      </c>
      <c r="C19" s="309" t="str">
        <f>IF('statement of marks'!C19="","",'statement of marks'!C19)</f>
        <v>B</v>
      </c>
      <c r="D19" s="114">
        <f>IF('statement of marks'!D19="","",'statement of marks'!D19)</f>
        <v>663</v>
      </c>
      <c r="E19" s="114" t="str">
        <f>IF('statement of marks'!E19="","",'statement of marks'!E19)</f>
        <v/>
      </c>
      <c r="F19" s="309">
        <f>IF('statement of marks'!F19="","",'statement of marks'!F19)</f>
        <v>1985</v>
      </c>
      <c r="G19" s="509">
        <f>IF('statement of marks'!G19="","",'statement of marks'!G19)</f>
        <v>38899</v>
      </c>
      <c r="H19" s="188" t="str">
        <f>IF('statement of marks'!H19="","",'statement of marks'!H19)</f>
        <v>,d tqykbZ] nks gtkj N%</v>
      </c>
      <c r="I19" s="115" t="str">
        <f>IF('statement of marks'!I19="","",'statement of marks'!I19)</f>
        <v>euh"k es?koa'kh</v>
      </c>
      <c r="J19" s="115" t="str">
        <f>IF('statement of marks'!J19="","",'statement of marks'!J19)</f>
        <v>Jh txnh'k yky es?koa'kh</v>
      </c>
      <c r="K19" s="115" t="str">
        <f>IF('statement of marks'!K19="","",'statement of marks'!K19)</f>
        <v>Jhefr Mkyh nsoh</v>
      </c>
      <c r="L19" s="117" t="str">
        <f>IF('statement of marks'!Y19="","",'statement of marks'!Y19)</f>
        <v/>
      </c>
      <c r="M19" s="309" t="str">
        <f t="shared" si="0"/>
        <v/>
      </c>
      <c r="N19" s="117">
        <f>IF('statement of marks'!AU19="","",'statement of marks'!AU19)</f>
        <v>55</v>
      </c>
      <c r="O19" s="309">
        <f t="shared" si="0"/>
        <v>11</v>
      </c>
      <c r="P19" s="101" t="str">
        <f>IF('statement of marks'!BD19="","",'statement of marks'!BD19)</f>
        <v>s</v>
      </c>
      <c r="Q19" s="117" t="str">
        <f>IF('statement of marks'!BR19="","",'statement of marks'!BR19)</f>
        <v/>
      </c>
      <c r="R19" s="309" t="str">
        <f t="shared" ref="R19" si="49">IF(Q19="","",ROUNDUP(Q19*20%,0))</f>
        <v/>
      </c>
      <c r="S19" s="117">
        <f>IF('statement of marks'!CN19="","",'statement of marks'!CN19)</f>
        <v>30</v>
      </c>
      <c r="T19" s="309">
        <f t="shared" ref="T19" si="50">IF(S19="","",ROUNDUP(S19*20%,0))</f>
        <v>6</v>
      </c>
      <c r="U19" s="117">
        <f>IF('statement of marks'!DJ19="","",'statement of marks'!DJ19)</f>
        <v>50</v>
      </c>
      <c r="V19" s="309">
        <f t="shared" ref="V19" si="51">IF(U19="","",ROUNDUP(U19*20%,0))</f>
        <v>10</v>
      </c>
      <c r="W19" s="117">
        <f>IF('statement of marks'!EF19="","",'statement of marks'!EF19)</f>
        <v>61</v>
      </c>
      <c r="X19" s="309">
        <f t="shared" ref="X19" si="52">IF(W19="","",ROUNDUP(W19*20%,0))</f>
        <v>13</v>
      </c>
      <c r="Y19" s="313" t="str">
        <f>IF('statement of marks'!ET19="","",'statement of marks'!ET19)</f>
        <v/>
      </c>
      <c r="Z19" s="313" t="str">
        <f>IF('statement of marks'!EU19="","",'statement of marks'!EU19)</f>
        <v/>
      </c>
      <c r="AA19" s="313" t="str">
        <f>IF('statement of marks'!EV19="","",'statement of marks'!EV19)</f>
        <v/>
      </c>
      <c r="AB19" s="313" t="str">
        <f>IF('statement of marks'!FD19="","",'statement of marks'!FD19)</f>
        <v/>
      </c>
      <c r="AC19" s="313" t="str">
        <f>IF('statement of marks'!FE19="","",'statement of marks'!FE19)</f>
        <v/>
      </c>
      <c r="AD19" s="313" t="str">
        <f>IF('statement of marks'!FF19="","",'statement of marks'!FF19)</f>
        <v/>
      </c>
      <c r="AE19" s="313" t="str">
        <f>IF('statement of marks'!FN19="","",'statement of marks'!FN19)</f>
        <v/>
      </c>
      <c r="AF19" s="313" t="str">
        <f>IF('statement of marks'!FO19="","",'statement of marks'!FO19)</f>
        <v/>
      </c>
      <c r="AG19" s="455" t="str">
        <f>IF('statement of marks'!FP19="","",'statement of marks'!FP19)</f>
        <v/>
      </c>
    </row>
    <row r="20" spans="1:33" ht="20.100000000000001" customHeight="1">
      <c r="A20" s="199">
        <f>IF('statement of marks'!A20="","",'statement of marks'!A20)</f>
        <v>14</v>
      </c>
      <c r="B20" s="309" t="str">
        <f>IF('statement of marks'!B20="","",'statement of marks'!B20)</f>
        <v>ST</v>
      </c>
      <c r="C20" s="309" t="str">
        <f>IF('statement of marks'!C20="","",'statement of marks'!C20)</f>
        <v>B</v>
      </c>
      <c r="D20" s="114">
        <f>IF('statement of marks'!D20="","",'statement of marks'!D20)</f>
        <v>664</v>
      </c>
      <c r="E20" s="114" t="str">
        <f>IF('statement of marks'!E20="","",'statement of marks'!E20)</f>
        <v/>
      </c>
      <c r="F20" s="309">
        <f>IF('statement of marks'!F20="","",'statement of marks'!F20)</f>
        <v>1984</v>
      </c>
      <c r="G20" s="509">
        <f>IF('statement of marks'!G20="","",'statement of marks'!G20)</f>
        <v>39294</v>
      </c>
      <c r="H20" s="188" t="str">
        <f>IF('statement of marks'!H20="","",'statement of marks'!H20)</f>
        <v>bdrhl tqykbZ] nks gtkj lkr</v>
      </c>
      <c r="I20" s="115" t="str">
        <f>IF('statement of marks'!I20="","",'statement of marks'!I20)</f>
        <v>euh"k dqekj ehuk</v>
      </c>
      <c r="J20" s="115" t="str">
        <f>IF('statement of marks'!J20="","",'statement of marks'!J20)</f>
        <v>Jh ehBk yky ehuk</v>
      </c>
      <c r="K20" s="115" t="str">
        <f>IF('statement of marks'!K20="","",'statement of marks'!K20)</f>
        <v>Jhefr [ksyk nsoh</v>
      </c>
      <c r="L20" s="117" t="str">
        <f>IF('statement of marks'!Y20="","",'statement of marks'!Y20)</f>
        <v/>
      </c>
      <c r="M20" s="309" t="str">
        <f t="shared" si="0"/>
        <v/>
      </c>
      <c r="N20" s="117">
        <f>IF('statement of marks'!AU20="","",'statement of marks'!AU20)</f>
        <v>86</v>
      </c>
      <c r="O20" s="309">
        <f t="shared" si="0"/>
        <v>18</v>
      </c>
      <c r="P20" s="101" t="str">
        <f>IF('statement of marks'!BD20="","",'statement of marks'!BD20)</f>
        <v>s</v>
      </c>
      <c r="Q20" s="117" t="str">
        <f>IF('statement of marks'!BR20="","",'statement of marks'!BR20)</f>
        <v/>
      </c>
      <c r="R20" s="309" t="str">
        <f t="shared" ref="R20" si="53">IF(Q20="","",ROUNDUP(Q20*20%,0))</f>
        <v/>
      </c>
      <c r="S20" s="117">
        <f>IF('statement of marks'!CN20="","",'statement of marks'!CN20)</f>
        <v>36</v>
      </c>
      <c r="T20" s="309">
        <f t="shared" ref="T20" si="54">IF(S20="","",ROUNDUP(S20*20%,0))</f>
        <v>8</v>
      </c>
      <c r="U20" s="117">
        <f>IF('statement of marks'!DJ20="","",'statement of marks'!DJ20)</f>
        <v>49</v>
      </c>
      <c r="V20" s="309">
        <f t="shared" ref="V20" si="55">IF(U20="","",ROUNDUP(U20*20%,0))</f>
        <v>10</v>
      </c>
      <c r="W20" s="117">
        <f>IF('statement of marks'!EF20="","",'statement of marks'!EF20)</f>
        <v>87</v>
      </c>
      <c r="X20" s="309">
        <f t="shared" ref="X20" si="56">IF(W20="","",ROUNDUP(W20*20%,0))</f>
        <v>18</v>
      </c>
      <c r="Y20" s="313" t="str">
        <f>IF('statement of marks'!ET20="","",'statement of marks'!ET20)</f>
        <v/>
      </c>
      <c r="Z20" s="313" t="str">
        <f>IF('statement of marks'!EU20="","",'statement of marks'!EU20)</f>
        <v/>
      </c>
      <c r="AA20" s="313" t="str">
        <f>IF('statement of marks'!EV20="","",'statement of marks'!EV20)</f>
        <v/>
      </c>
      <c r="AB20" s="313" t="str">
        <f>IF('statement of marks'!FD20="","",'statement of marks'!FD20)</f>
        <v/>
      </c>
      <c r="AC20" s="313" t="str">
        <f>IF('statement of marks'!FE20="","",'statement of marks'!FE20)</f>
        <v/>
      </c>
      <c r="AD20" s="313" t="str">
        <f>IF('statement of marks'!FF20="","",'statement of marks'!FF20)</f>
        <v/>
      </c>
      <c r="AE20" s="313" t="str">
        <f>IF('statement of marks'!FN20="","",'statement of marks'!FN20)</f>
        <v/>
      </c>
      <c r="AF20" s="313" t="str">
        <f>IF('statement of marks'!FO20="","",'statement of marks'!FO20)</f>
        <v/>
      </c>
      <c r="AG20" s="455" t="str">
        <f>IF('statement of marks'!FP20="","",'statement of marks'!FP20)</f>
        <v/>
      </c>
    </row>
    <row r="21" spans="1:33" ht="20.100000000000001" customHeight="1">
      <c r="A21" s="199">
        <f>IF('statement of marks'!A21="","",'statement of marks'!A21)</f>
        <v>15</v>
      </c>
      <c r="B21" s="309" t="str">
        <f>IF('statement of marks'!B21="","",'statement of marks'!B21)</f>
        <v>SC</v>
      </c>
      <c r="C21" s="309" t="str">
        <f>IF('statement of marks'!C21="","",'statement of marks'!C21)</f>
        <v>B</v>
      </c>
      <c r="D21" s="114">
        <f>IF('statement of marks'!D21="","",'statement of marks'!D21)</f>
        <v>665</v>
      </c>
      <c r="E21" s="114" t="str">
        <f>IF('statement of marks'!E21="","",'statement of marks'!E21)</f>
        <v/>
      </c>
      <c r="F21" s="309">
        <f>IF('statement of marks'!F21="","",'statement of marks'!F21)</f>
        <v>1966</v>
      </c>
      <c r="G21" s="509">
        <f>IF('statement of marks'!G21="","",'statement of marks'!G21)</f>
        <v>39319</v>
      </c>
      <c r="H21" s="188" t="str">
        <f>IF('statement of marks'!H21="","",'statement of marks'!H21)</f>
        <v>iPphl vxLr] nks gtkj lkr</v>
      </c>
      <c r="I21" s="115" t="str">
        <f>IF('statement of marks'!I21="","",'statement of marks'!I21)</f>
        <v>eueksgu flag</v>
      </c>
      <c r="J21" s="115" t="str">
        <f>IF('statement of marks'!J21="","",'statement of marks'!J21)</f>
        <v>Jh jktdqekj</v>
      </c>
      <c r="K21" s="115" t="str">
        <f>IF('statement of marks'!K21="","",'statement of marks'!K21)</f>
        <v>Jhefr Qwy dqekjh</v>
      </c>
      <c r="L21" s="117" t="str">
        <f>IF('statement of marks'!Y21="","",'statement of marks'!Y21)</f>
        <v/>
      </c>
      <c r="M21" s="309" t="str">
        <f t="shared" si="0"/>
        <v/>
      </c>
      <c r="N21" s="117">
        <f>IF('statement of marks'!AU21="","",'statement of marks'!AU21)</f>
        <v>90</v>
      </c>
      <c r="O21" s="309">
        <f t="shared" si="0"/>
        <v>18</v>
      </c>
      <c r="P21" s="101" t="str">
        <f>IF('statement of marks'!BD21="","",'statement of marks'!BD21)</f>
        <v>s</v>
      </c>
      <c r="Q21" s="117" t="str">
        <f>IF('statement of marks'!BR21="","",'statement of marks'!BR21)</f>
        <v/>
      </c>
      <c r="R21" s="309" t="str">
        <f t="shared" ref="R21" si="57">IF(Q21="","",ROUNDUP(Q21*20%,0))</f>
        <v/>
      </c>
      <c r="S21" s="117">
        <f>IF('statement of marks'!CN21="","",'statement of marks'!CN21)</f>
        <v>60</v>
      </c>
      <c r="T21" s="309">
        <f t="shared" ref="T21" si="58">IF(S21="","",ROUNDUP(S21*20%,0))</f>
        <v>12</v>
      </c>
      <c r="U21" s="117">
        <f>IF('statement of marks'!DJ21="","",'statement of marks'!DJ21)</f>
        <v>71</v>
      </c>
      <c r="V21" s="309">
        <f t="shared" ref="V21" si="59">IF(U21="","",ROUNDUP(U21*20%,0))</f>
        <v>15</v>
      </c>
      <c r="W21" s="117">
        <f>IF('statement of marks'!EF21="","",'statement of marks'!EF21)</f>
        <v>90</v>
      </c>
      <c r="X21" s="309">
        <f t="shared" ref="X21" si="60">IF(W21="","",ROUNDUP(W21*20%,0))</f>
        <v>18</v>
      </c>
      <c r="Y21" s="313" t="str">
        <f>IF('statement of marks'!ET21="","",'statement of marks'!ET21)</f>
        <v/>
      </c>
      <c r="Z21" s="313" t="str">
        <f>IF('statement of marks'!EU21="","",'statement of marks'!EU21)</f>
        <v/>
      </c>
      <c r="AA21" s="313" t="str">
        <f>IF('statement of marks'!EV21="","",'statement of marks'!EV21)</f>
        <v/>
      </c>
      <c r="AB21" s="313" t="str">
        <f>IF('statement of marks'!FD21="","",'statement of marks'!FD21)</f>
        <v/>
      </c>
      <c r="AC21" s="313" t="str">
        <f>IF('statement of marks'!FE21="","",'statement of marks'!FE21)</f>
        <v/>
      </c>
      <c r="AD21" s="313" t="str">
        <f>IF('statement of marks'!FF21="","",'statement of marks'!FF21)</f>
        <v/>
      </c>
      <c r="AE21" s="313" t="str">
        <f>IF('statement of marks'!FN21="","",'statement of marks'!FN21)</f>
        <v/>
      </c>
      <c r="AF21" s="313" t="str">
        <f>IF('statement of marks'!FO21="","",'statement of marks'!FO21)</f>
        <v/>
      </c>
      <c r="AG21" s="455" t="str">
        <f>IF('statement of marks'!FP21="","",'statement of marks'!FP21)</f>
        <v/>
      </c>
    </row>
    <row r="22" spans="1:33" ht="20.100000000000001" customHeight="1">
      <c r="A22" s="199">
        <f>IF('statement of marks'!A22="","",'statement of marks'!A22)</f>
        <v>16</v>
      </c>
      <c r="B22" s="309" t="str">
        <f>IF('statement of marks'!B22="","",'statement of marks'!B22)</f>
        <v>SC</v>
      </c>
      <c r="C22" s="309" t="str">
        <f>IF('statement of marks'!C22="","",'statement of marks'!C22)</f>
        <v>B</v>
      </c>
      <c r="D22" s="114">
        <f>IF('statement of marks'!D22="","",'statement of marks'!D22)</f>
        <v>666</v>
      </c>
      <c r="E22" s="114" t="str">
        <f>IF('statement of marks'!E22="","",'statement of marks'!E22)</f>
        <v/>
      </c>
      <c r="F22" s="309">
        <f>IF('statement of marks'!F22="","",'statement of marks'!F22)</f>
        <v>2029</v>
      </c>
      <c r="G22" s="509">
        <f>IF('statement of marks'!G22="","",'statement of marks'!G22)</f>
        <v>38680</v>
      </c>
      <c r="H22" s="188" t="str">
        <f>IF('statement of marks'!H22="","",'statement of marks'!H22)</f>
        <v>pkSchl uoEcj] nks gtkj ikap</v>
      </c>
      <c r="I22" s="115" t="str">
        <f>IF('statement of marks'!I22="","",'statement of marks'!I22)</f>
        <v>e;ad</v>
      </c>
      <c r="J22" s="115" t="str">
        <f>IF('statement of marks'!J22="","",'statement of marks'!J22)</f>
        <v>Jh le; flag</v>
      </c>
      <c r="K22" s="115" t="str">
        <f>IF('statement of marks'!K22="","",'statement of marks'!K22)</f>
        <v xml:space="preserve">Jhefr xqM~Mh </v>
      </c>
      <c r="L22" s="117" t="str">
        <f>IF('statement of marks'!Y22="","",'statement of marks'!Y22)</f>
        <v/>
      </c>
      <c r="M22" s="309" t="str">
        <f t="shared" si="0"/>
        <v/>
      </c>
      <c r="N22" s="117">
        <f>IF('statement of marks'!AU22="","",'statement of marks'!AU22)</f>
        <v>59</v>
      </c>
      <c r="O22" s="309">
        <f t="shared" si="0"/>
        <v>12</v>
      </c>
      <c r="P22" s="101" t="str">
        <f>IF('statement of marks'!BD22="","",'statement of marks'!BD22)</f>
        <v>s</v>
      </c>
      <c r="Q22" s="117" t="str">
        <f>IF('statement of marks'!BR22="","",'statement of marks'!BR22)</f>
        <v/>
      </c>
      <c r="R22" s="309" t="str">
        <f t="shared" ref="R22" si="61">IF(Q22="","",ROUNDUP(Q22*20%,0))</f>
        <v/>
      </c>
      <c r="S22" s="117">
        <f>IF('statement of marks'!CN22="","",'statement of marks'!CN22)</f>
        <v>40</v>
      </c>
      <c r="T22" s="309">
        <f t="shared" ref="T22" si="62">IF(S22="","",ROUNDUP(S22*20%,0))</f>
        <v>8</v>
      </c>
      <c r="U22" s="117">
        <f>IF('statement of marks'!DJ22="","",'statement of marks'!DJ22)</f>
        <v>45</v>
      </c>
      <c r="V22" s="309">
        <f t="shared" ref="V22" si="63">IF(U22="","",ROUNDUP(U22*20%,0))</f>
        <v>9</v>
      </c>
      <c r="W22" s="117">
        <f>IF('statement of marks'!EF22="","",'statement of marks'!EF22)</f>
        <v>75</v>
      </c>
      <c r="X22" s="309">
        <f t="shared" ref="X22" si="64">IF(W22="","",ROUNDUP(W22*20%,0))</f>
        <v>15</v>
      </c>
      <c r="Y22" s="313" t="str">
        <f>IF('statement of marks'!ET22="","",'statement of marks'!ET22)</f>
        <v/>
      </c>
      <c r="Z22" s="313" t="str">
        <f>IF('statement of marks'!EU22="","",'statement of marks'!EU22)</f>
        <v/>
      </c>
      <c r="AA22" s="313" t="str">
        <f>IF('statement of marks'!EV22="","",'statement of marks'!EV22)</f>
        <v/>
      </c>
      <c r="AB22" s="313" t="str">
        <f>IF('statement of marks'!FD22="","",'statement of marks'!FD22)</f>
        <v/>
      </c>
      <c r="AC22" s="313" t="str">
        <f>IF('statement of marks'!FE22="","",'statement of marks'!FE22)</f>
        <v/>
      </c>
      <c r="AD22" s="313" t="str">
        <f>IF('statement of marks'!FF22="","",'statement of marks'!FF22)</f>
        <v/>
      </c>
      <c r="AE22" s="313" t="str">
        <f>IF('statement of marks'!FN22="","",'statement of marks'!FN22)</f>
        <v/>
      </c>
      <c r="AF22" s="313" t="str">
        <f>IF('statement of marks'!FO22="","",'statement of marks'!FO22)</f>
        <v/>
      </c>
      <c r="AG22" s="455" t="str">
        <f>IF('statement of marks'!FP22="","",'statement of marks'!FP22)</f>
        <v/>
      </c>
    </row>
    <row r="23" spans="1:33" ht="20.100000000000001" customHeight="1">
      <c r="A23" s="199">
        <f>IF('statement of marks'!A23="","",'statement of marks'!A23)</f>
        <v>17</v>
      </c>
      <c r="B23" s="309" t="str">
        <f>IF('statement of marks'!B23="","",'statement of marks'!B23)</f>
        <v>SC</v>
      </c>
      <c r="C23" s="309" t="str">
        <f>IF('statement of marks'!C23="","",'statement of marks'!C23)</f>
        <v>B</v>
      </c>
      <c r="D23" s="114">
        <f>IF('statement of marks'!D23="","",'statement of marks'!D23)</f>
        <v>667</v>
      </c>
      <c r="E23" s="114" t="str">
        <f>IF('statement of marks'!E23="","",'statement of marks'!E23)</f>
        <v/>
      </c>
      <c r="F23" s="309">
        <f>IF('statement of marks'!F23="","",'statement of marks'!F23)</f>
        <v>2176</v>
      </c>
      <c r="G23" s="509">
        <f>IF('statement of marks'!G23="","",'statement of marks'!G23)</f>
        <v>39268</v>
      </c>
      <c r="H23" s="188" t="str">
        <f>IF('statement of marks'!H23="","",'statement of marks'!H23)</f>
        <v>ikap tqykbZ] nks gtkj lkr</v>
      </c>
      <c r="I23" s="115" t="str">
        <f>IF('statement of marks'!I23="","",'statement of marks'!I23)</f>
        <v>eksfgr dqekj</v>
      </c>
      <c r="J23" s="115" t="str">
        <f>IF('statement of marks'!J23="","",'statement of marks'!J23)</f>
        <v>Jh leUnj</v>
      </c>
      <c r="K23" s="115" t="str">
        <f>IF('statement of marks'!K23="","",'statement of marks'!K23)</f>
        <v>Jhefr deys'k</v>
      </c>
      <c r="L23" s="117" t="str">
        <f>IF('statement of marks'!Y23="","",'statement of marks'!Y23)</f>
        <v/>
      </c>
      <c r="M23" s="309" t="str">
        <f t="shared" si="0"/>
        <v/>
      </c>
      <c r="N23" s="117">
        <f>IF('statement of marks'!AU23="","",'statement of marks'!AU23)</f>
        <v>82</v>
      </c>
      <c r="O23" s="309">
        <f t="shared" si="0"/>
        <v>17</v>
      </c>
      <c r="P23" s="101" t="str">
        <f>IF('statement of marks'!BD23="","",'statement of marks'!BD23)</f>
        <v>s</v>
      </c>
      <c r="Q23" s="117" t="str">
        <f>IF('statement of marks'!BR23="","",'statement of marks'!BR23)</f>
        <v/>
      </c>
      <c r="R23" s="309" t="str">
        <f t="shared" ref="R23" si="65">IF(Q23="","",ROUNDUP(Q23*20%,0))</f>
        <v/>
      </c>
      <c r="S23" s="117">
        <f>IF('statement of marks'!CN23="","",'statement of marks'!CN23)</f>
        <v>46</v>
      </c>
      <c r="T23" s="309">
        <f t="shared" ref="T23" si="66">IF(S23="","",ROUNDUP(S23*20%,0))</f>
        <v>10</v>
      </c>
      <c r="U23" s="117">
        <f>IF('statement of marks'!DJ23="","",'statement of marks'!DJ23)</f>
        <v>67</v>
      </c>
      <c r="V23" s="309">
        <f t="shared" ref="V23" si="67">IF(U23="","",ROUNDUP(U23*20%,0))</f>
        <v>14</v>
      </c>
      <c r="W23" s="117">
        <f>IF('statement of marks'!EF23="","",'statement of marks'!EF23)</f>
        <v>84</v>
      </c>
      <c r="X23" s="309">
        <f t="shared" ref="X23" si="68">IF(W23="","",ROUNDUP(W23*20%,0))</f>
        <v>17</v>
      </c>
      <c r="Y23" s="313" t="str">
        <f>IF('statement of marks'!ET23="","",'statement of marks'!ET23)</f>
        <v/>
      </c>
      <c r="Z23" s="313" t="str">
        <f>IF('statement of marks'!EU23="","",'statement of marks'!EU23)</f>
        <v/>
      </c>
      <c r="AA23" s="313" t="str">
        <f>IF('statement of marks'!EV23="","",'statement of marks'!EV23)</f>
        <v/>
      </c>
      <c r="AB23" s="313" t="str">
        <f>IF('statement of marks'!FD23="","",'statement of marks'!FD23)</f>
        <v/>
      </c>
      <c r="AC23" s="313" t="str">
        <f>IF('statement of marks'!FE23="","",'statement of marks'!FE23)</f>
        <v/>
      </c>
      <c r="AD23" s="313" t="str">
        <f>IF('statement of marks'!FF23="","",'statement of marks'!FF23)</f>
        <v/>
      </c>
      <c r="AE23" s="313" t="str">
        <f>IF('statement of marks'!FN23="","",'statement of marks'!FN23)</f>
        <v/>
      </c>
      <c r="AF23" s="313" t="str">
        <f>IF('statement of marks'!FO23="","",'statement of marks'!FO23)</f>
        <v/>
      </c>
      <c r="AG23" s="455" t="str">
        <f>IF('statement of marks'!FP23="","",'statement of marks'!FP23)</f>
        <v/>
      </c>
    </row>
    <row r="24" spans="1:33" ht="20.100000000000001" customHeight="1">
      <c r="A24" s="199">
        <f>IF('statement of marks'!A24="","",'statement of marks'!A24)</f>
        <v>18</v>
      </c>
      <c r="B24" s="309" t="str">
        <f>IF('statement of marks'!B24="","",'statement of marks'!B24)</f>
        <v>SC</v>
      </c>
      <c r="C24" s="309" t="str">
        <f>IF('statement of marks'!C24="","",'statement of marks'!C24)</f>
        <v>B</v>
      </c>
      <c r="D24" s="114">
        <f>IF('statement of marks'!D24="","",'statement of marks'!D24)</f>
        <v>668</v>
      </c>
      <c r="E24" s="114" t="str">
        <f>IF('statement of marks'!E24="","",'statement of marks'!E24)</f>
        <v/>
      </c>
      <c r="F24" s="309">
        <f>IF('statement of marks'!F24="","",'statement of marks'!F24)</f>
        <v>1967</v>
      </c>
      <c r="G24" s="509">
        <f>IF('statement of marks'!G24="","",'statement of marks'!G24)</f>
        <v>38878</v>
      </c>
      <c r="H24" s="188" t="str">
        <f>IF('statement of marks'!H24="","",'statement of marks'!H24)</f>
        <v>nl twu] nks gtkj N%</v>
      </c>
      <c r="I24" s="115" t="str">
        <f>IF('statement of marks'!I24="","",'statement of marks'!I24)</f>
        <v>fiUVq dqekj cSjok</v>
      </c>
      <c r="J24" s="115" t="str">
        <f>IF('statement of marks'!J24="","",'statement of marks'!J24)</f>
        <v>Jh jkts'k dqekj cSjok</v>
      </c>
      <c r="K24" s="115" t="str">
        <f>IF('statement of marks'!K24="","",'statement of marks'!K24)</f>
        <v>Jhefr cyklh nsoh</v>
      </c>
      <c r="L24" s="117" t="str">
        <f>IF('statement of marks'!Y24="","",'statement of marks'!Y24)</f>
        <v/>
      </c>
      <c r="M24" s="309" t="str">
        <f t="shared" si="0"/>
        <v/>
      </c>
      <c r="N24" s="117">
        <f>IF('statement of marks'!AU24="","",'statement of marks'!AU24)</f>
        <v>64</v>
      </c>
      <c r="O24" s="309">
        <f t="shared" si="0"/>
        <v>13</v>
      </c>
      <c r="P24" s="101" t="str">
        <f>IF('statement of marks'!BD24="","",'statement of marks'!BD24)</f>
        <v>s</v>
      </c>
      <c r="Q24" s="117" t="str">
        <f>IF('statement of marks'!BR24="","",'statement of marks'!BR24)</f>
        <v/>
      </c>
      <c r="R24" s="309" t="str">
        <f t="shared" ref="R24" si="69">IF(Q24="","",ROUNDUP(Q24*20%,0))</f>
        <v/>
      </c>
      <c r="S24" s="117">
        <f>IF('statement of marks'!CN24="","",'statement of marks'!CN24)</f>
        <v>34</v>
      </c>
      <c r="T24" s="309">
        <f t="shared" ref="T24" si="70">IF(S24="","",ROUNDUP(S24*20%,0))</f>
        <v>7</v>
      </c>
      <c r="U24" s="117">
        <f>IF('statement of marks'!DJ24="","",'statement of marks'!DJ24)</f>
        <v>52</v>
      </c>
      <c r="V24" s="309">
        <f t="shared" ref="V24" si="71">IF(U24="","",ROUNDUP(U24*20%,0))</f>
        <v>11</v>
      </c>
      <c r="W24" s="117">
        <f>IF('statement of marks'!EF24="","",'statement of marks'!EF24)</f>
        <v>86</v>
      </c>
      <c r="X24" s="309">
        <f t="shared" ref="X24" si="72">IF(W24="","",ROUNDUP(W24*20%,0))</f>
        <v>18</v>
      </c>
      <c r="Y24" s="313" t="str">
        <f>IF('statement of marks'!ET24="","",'statement of marks'!ET24)</f>
        <v/>
      </c>
      <c r="Z24" s="313" t="str">
        <f>IF('statement of marks'!EU24="","",'statement of marks'!EU24)</f>
        <v/>
      </c>
      <c r="AA24" s="313" t="str">
        <f>IF('statement of marks'!EV24="","",'statement of marks'!EV24)</f>
        <v/>
      </c>
      <c r="AB24" s="313" t="str">
        <f>IF('statement of marks'!FD24="","",'statement of marks'!FD24)</f>
        <v/>
      </c>
      <c r="AC24" s="313" t="str">
        <f>IF('statement of marks'!FE24="","",'statement of marks'!FE24)</f>
        <v/>
      </c>
      <c r="AD24" s="313" t="str">
        <f>IF('statement of marks'!FF24="","",'statement of marks'!FF24)</f>
        <v/>
      </c>
      <c r="AE24" s="313" t="str">
        <f>IF('statement of marks'!FN24="","",'statement of marks'!FN24)</f>
        <v/>
      </c>
      <c r="AF24" s="313" t="str">
        <f>IF('statement of marks'!FO24="","",'statement of marks'!FO24)</f>
        <v/>
      </c>
      <c r="AG24" s="455" t="str">
        <f>IF('statement of marks'!FP24="","",'statement of marks'!FP24)</f>
        <v/>
      </c>
    </row>
    <row r="25" spans="1:33" ht="20.100000000000001" customHeight="1">
      <c r="A25" s="199">
        <f>IF('statement of marks'!A25="","",'statement of marks'!A25)</f>
        <v>19</v>
      </c>
      <c r="B25" s="309" t="str">
        <f>IF('statement of marks'!B25="","",'statement of marks'!B25)</f>
        <v>SC</v>
      </c>
      <c r="C25" s="309" t="str">
        <f>IF('statement of marks'!C25="","",'statement of marks'!C25)</f>
        <v>B</v>
      </c>
      <c r="D25" s="114">
        <f>IF('statement of marks'!D25="","",'statement of marks'!D25)</f>
        <v>669</v>
      </c>
      <c r="E25" s="114" t="str">
        <f>IF('statement of marks'!E25="","",'statement of marks'!E25)</f>
        <v/>
      </c>
      <c r="F25" s="309">
        <f>IF('statement of marks'!F25="","",'statement of marks'!F25)</f>
        <v>2022</v>
      </c>
      <c r="G25" s="509">
        <f>IF('statement of marks'!G25="","",'statement of marks'!G25)</f>
        <v>39571</v>
      </c>
      <c r="H25" s="188" t="str">
        <f>IF('statement of marks'!H25="","",'statement of marks'!H25)</f>
        <v>rhu ebZ] nks gtkj vkB</v>
      </c>
      <c r="I25" s="115" t="str">
        <f>IF('statement of marks'!I25="","",'statement of marks'!I25)</f>
        <v>iznhi cSjok</v>
      </c>
      <c r="J25" s="115" t="str">
        <f>IF('statement of marks'!J25="","",'statement of marks'!J25)</f>
        <v>Jh feB~;k yky cSjok</v>
      </c>
      <c r="K25" s="115" t="str">
        <f>IF('statement of marks'!K25="","",'statement of marks'!K25)</f>
        <v>Jhefr xksjUrh</v>
      </c>
      <c r="L25" s="117" t="str">
        <f>IF('statement of marks'!Y25="","",'statement of marks'!Y25)</f>
        <v/>
      </c>
      <c r="M25" s="309" t="str">
        <f t="shared" si="0"/>
        <v/>
      </c>
      <c r="N25" s="117">
        <f>IF('statement of marks'!AU25="","",'statement of marks'!AU25)</f>
        <v>54</v>
      </c>
      <c r="O25" s="309">
        <f t="shared" si="0"/>
        <v>11</v>
      </c>
      <c r="P25" s="101" t="str">
        <f>IF('statement of marks'!BD25="","",'statement of marks'!BD25)</f>
        <v>s</v>
      </c>
      <c r="Q25" s="117" t="str">
        <f>IF('statement of marks'!BR25="","",'statement of marks'!BR25)</f>
        <v/>
      </c>
      <c r="R25" s="309" t="str">
        <f t="shared" ref="R25" si="73">IF(Q25="","",ROUNDUP(Q25*20%,0))</f>
        <v/>
      </c>
      <c r="S25" s="117">
        <f>IF('statement of marks'!CN25="","",'statement of marks'!CN25)</f>
        <v>22</v>
      </c>
      <c r="T25" s="309">
        <f t="shared" ref="T25" si="74">IF(S25="","",ROUNDUP(S25*20%,0))</f>
        <v>5</v>
      </c>
      <c r="U25" s="117">
        <f>IF('statement of marks'!DJ25="","",'statement of marks'!DJ25)</f>
        <v>37</v>
      </c>
      <c r="V25" s="309">
        <f t="shared" ref="V25" si="75">IF(U25="","",ROUNDUP(U25*20%,0))</f>
        <v>8</v>
      </c>
      <c r="W25" s="117">
        <f>IF('statement of marks'!EF25="","",'statement of marks'!EF25)</f>
        <v>58</v>
      </c>
      <c r="X25" s="309">
        <f t="shared" ref="X25" si="76">IF(W25="","",ROUNDUP(W25*20%,0))</f>
        <v>12</v>
      </c>
      <c r="Y25" s="313" t="str">
        <f>IF('statement of marks'!ET25="","",'statement of marks'!ET25)</f>
        <v/>
      </c>
      <c r="Z25" s="313" t="str">
        <f>IF('statement of marks'!EU25="","",'statement of marks'!EU25)</f>
        <v/>
      </c>
      <c r="AA25" s="313" t="str">
        <f>IF('statement of marks'!EV25="","",'statement of marks'!EV25)</f>
        <v/>
      </c>
      <c r="AB25" s="313" t="str">
        <f>IF('statement of marks'!FD25="","",'statement of marks'!FD25)</f>
        <v/>
      </c>
      <c r="AC25" s="313" t="str">
        <f>IF('statement of marks'!FE25="","",'statement of marks'!FE25)</f>
        <v/>
      </c>
      <c r="AD25" s="313" t="str">
        <f>IF('statement of marks'!FF25="","",'statement of marks'!FF25)</f>
        <v/>
      </c>
      <c r="AE25" s="313" t="str">
        <f>IF('statement of marks'!FN25="","",'statement of marks'!FN25)</f>
        <v/>
      </c>
      <c r="AF25" s="313" t="str">
        <f>IF('statement of marks'!FO25="","",'statement of marks'!FO25)</f>
        <v/>
      </c>
      <c r="AG25" s="455" t="str">
        <f>IF('statement of marks'!FP25="","",'statement of marks'!FP25)</f>
        <v/>
      </c>
    </row>
    <row r="26" spans="1:33" ht="20.100000000000001" customHeight="1">
      <c r="A26" s="199">
        <f>IF('statement of marks'!A26="","",'statement of marks'!A26)</f>
        <v>20</v>
      </c>
      <c r="B26" s="309" t="str">
        <f>IF('statement of marks'!B26="","",'statement of marks'!B26)</f>
        <v>SC</v>
      </c>
      <c r="C26" s="309" t="str">
        <f>IF('statement of marks'!C26="","",'statement of marks'!C26)</f>
        <v>B</v>
      </c>
      <c r="D26" s="114">
        <f>IF('statement of marks'!D26="","",'statement of marks'!D26)</f>
        <v>670</v>
      </c>
      <c r="E26" s="114" t="str">
        <f>IF('statement of marks'!E26="","",'statement of marks'!E26)</f>
        <v/>
      </c>
      <c r="F26" s="309">
        <f>IF('statement of marks'!F26="","",'statement of marks'!F26)</f>
        <v>1986</v>
      </c>
      <c r="G26" s="509">
        <f>IF('statement of marks'!G26="","",'statement of marks'!G26)</f>
        <v>38975</v>
      </c>
      <c r="H26" s="188" t="str">
        <f>IF('statement of marks'!H26="","",'statement of marks'!H26)</f>
        <v>iUnzg flrEcj] nks gtkj N%</v>
      </c>
      <c r="I26" s="115" t="str">
        <f>IF('statement of marks'!I26="","",'statement of marks'!I26)</f>
        <v xml:space="preserve">izos'k dqekj </v>
      </c>
      <c r="J26" s="115" t="str">
        <f>IF('statement of marks'!J26="","",'statement of marks'!J26)</f>
        <v>Jh gfj tkVo</v>
      </c>
      <c r="K26" s="115" t="str">
        <f>IF('statement of marks'!K26="","",'statement of marks'!K26)</f>
        <v>Jhefr ucZnk nsoh</v>
      </c>
      <c r="L26" s="117" t="str">
        <f>IF('statement of marks'!Y26="","",'statement of marks'!Y26)</f>
        <v/>
      </c>
      <c r="M26" s="309" t="str">
        <f t="shared" si="0"/>
        <v/>
      </c>
      <c r="N26" s="117">
        <f>IF('statement of marks'!AU26="","",'statement of marks'!AU26)</f>
        <v>47</v>
      </c>
      <c r="O26" s="309">
        <f t="shared" si="0"/>
        <v>10</v>
      </c>
      <c r="P26" s="101" t="str">
        <f>IF('statement of marks'!BD26="","",'statement of marks'!BD26)</f>
        <v>s</v>
      </c>
      <c r="Q26" s="117" t="str">
        <f>IF('statement of marks'!BR26="","",'statement of marks'!BR26)</f>
        <v/>
      </c>
      <c r="R26" s="309" t="str">
        <f t="shared" ref="R26" si="77">IF(Q26="","",ROUNDUP(Q26*20%,0))</f>
        <v/>
      </c>
      <c r="S26" s="117">
        <f>IF('statement of marks'!CN26="","",'statement of marks'!CN26)</f>
        <v>34</v>
      </c>
      <c r="T26" s="309">
        <f t="shared" ref="T26" si="78">IF(S26="","",ROUNDUP(S26*20%,0))</f>
        <v>7</v>
      </c>
      <c r="U26" s="117">
        <f>IF('statement of marks'!DJ26="","",'statement of marks'!DJ26)</f>
        <v>38</v>
      </c>
      <c r="V26" s="309">
        <f t="shared" ref="V26" si="79">IF(U26="","",ROUNDUP(U26*20%,0))</f>
        <v>8</v>
      </c>
      <c r="W26" s="117">
        <f>IF('statement of marks'!EF26="","",'statement of marks'!EF26)</f>
        <v>61</v>
      </c>
      <c r="X26" s="309">
        <f t="shared" ref="X26" si="80">IF(W26="","",ROUNDUP(W26*20%,0))</f>
        <v>13</v>
      </c>
      <c r="Y26" s="313" t="str">
        <f>IF('statement of marks'!ET26="","",'statement of marks'!ET26)</f>
        <v/>
      </c>
      <c r="Z26" s="313" t="str">
        <f>IF('statement of marks'!EU26="","",'statement of marks'!EU26)</f>
        <v/>
      </c>
      <c r="AA26" s="313" t="str">
        <f>IF('statement of marks'!EV26="","",'statement of marks'!EV26)</f>
        <v/>
      </c>
      <c r="AB26" s="313" t="str">
        <f>IF('statement of marks'!FD26="","",'statement of marks'!FD26)</f>
        <v/>
      </c>
      <c r="AC26" s="313" t="str">
        <f>IF('statement of marks'!FE26="","",'statement of marks'!FE26)</f>
        <v/>
      </c>
      <c r="AD26" s="313" t="str">
        <f>IF('statement of marks'!FF26="","",'statement of marks'!FF26)</f>
        <v/>
      </c>
      <c r="AE26" s="313" t="str">
        <f>IF('statement of marks'!FN26="","",'statement of marks'!FN26)</f>
        <v/>
      </c>
      <c r="AF26" s="313" t="str">
        <f>IF('statement of marks'!FO26="","",'statement of marks'!FO26)</f>
        <v/>
      </c>
      <c r="AG26" s="455" t="str">
        <f>IF('statement of marks'!FP26="","",'statement of marks'!FP26)</f>
        <v/>
      </c>
    </row>
    <row r="27" spans="1:33" ht="20.100000000000001" customHeight="1">
      <c r="A27" s="199">
        <f>IF('statement of marks'!A27="","",'statement of marks'!A27)</f>
        <v>21</v>
      </c>
      <c r="B27" s="309" t="str">
        <f>IF('statement of marks'!B27="","",'statement of marks'!B27)</f>
        <v>SC</v>
      </c>
      <c r="C27" s="309" t="str">
        <f>IF('statement of marks'!C27="","",'statement of marks'!C27)</f>
        <v>B</v>
      </c>
      <c r="D27" s="114">
        <f>IF('statement of marks'!D27="","",'statement of marks'!D27)</f>
        <v>671</v>
      </c>
      <c r="E27" s="114" t="str">
        <f>IF('statement of marks'!E27="","",'statement of marks'!E27)</f>
        <v/>
      </c>
      <c r="F27" s="309">
        <f>IF('statement of marks'!F27="","",'statement of marks'!F27)</f>
        <v>1989</v>
      </c>
      <c r="G27" s="509">
        <f>IF('statement of marks'!G27="","",'statement of marks'!G27)</f>
        <v>39119</v>
      </c>
      <c r="H27" s="188" t="str">
        <f>IF('statement of marks'!H27="","",'statement of marks'!H27)</f>
        <v>N% Qjojh] nks gtkj lkr</v>
      </c>
      <c r="I27" s="115" t="str">
        <f>IF('statement of marks'!I27="","",'statement of marks'!I27)</f>
        <v>iq"isUnz lsofy;k</v>
      </c>
      <c r="J27" s="115" t="str">
        <f>IF('statement of marks'!J27="","",'statement of marks'!J27)</f>
        <v>Jh HkkxpUn lsofy;k</v>
      </c>
      <c r="K27" s="115" t="str">
        <f>IF('statement of marks'!K27="","",'statement of marks'!K27)</f>
        <v>Jhefr ek;k nsoh</v>
      </c>
      <c r="L27" s="117" t="str">
        <f>IF('statement of marks'!Y27="","",'statement of marks'!Y27)</f>
        <v/>
      </c>
      <c r="M27" s="309" t="str">
        <f t="shared" si="0"/>
        <v/>
      </c>
      <c r="N27" s="117">
        <f>IF('statement of marks'!AU27="","",'statement of marks'!AU27)</f>
        <v>60</v>
      </c>
      <c r="O27" s="309">
        <f t="shared" si="0"/>
        <v>12</v>
      </c>
      <c r="P27" s="101" t="str">
        <f>IF('statement of marks'!BD27="","",'statement of marks'!BD27)</f>
        <v>s</v>
      </c>
      <c r="Q27" s="117" t="str">
        <f>IF('statement of marks'!BR27="","",'statement of marks'!BR27)</f>
        <v/>
      </c>
      <c r="R27" s="309" t="str">
        <f t="shared" ref="R27" si="81">IF(Q27="","",ROUNDUP(Q27*20%,0))</f>
        <v/>
      </c>
      <c r="S27" s="117">
        <f>IF('statement of marks'!CN27="","",'statement of marks'!CN27)</f>
        <v>37</v>
      </c>
      <c r="T27" s="309">
        <f t="shared" ref="T27" si="82">IF(S27="","",ROUNDUP(S27*20%,0))</f>
        <v>8</v>
      </c>
      <c r="U27" s="117">
        <f>IF('statement of marks'!DJ27="","",'statement of marks'!DJ27)</f>
        <v>53</v>
      </c>
      <c r="V27" s="309">
        <f t="shared" ref="V27" si="83">IF(U27="","",ROUNDUP(U27*20%,0))</f>
        <v>11</v>
      </c>
      <c r="W27" s="117">
        <f>IF('statement of marks'!EF27="","",'statement of marks'!EF27)</f>
        <v>79</v>
      </c>
      <c r="X27" s="309">
        <f t="shared" ref="X27" si="84">IF(W27="","",ROUNDUP(W27*20%,0))</f>
        <v>16</v>
      </c>
      <c r="Y27" s="313" t="str">
        <f>IF('statement of marks'!ET27="","",'statement of marks'!ET27)</f>
        <v/>
      </c>
      <c r="Z27" s="313" t="str">
        <f>IF('statement of marks'!EU27="","",'statement of marks'!EU27)</f>
        <v/>
      </c>
      <c r="AA27" s="313" t="str">
        <f>IF('statement of marks'!EV27="","",'statement of marks'!EV27)</f>
        <v/>
      </c>
      <c r="AB27" s="313" t="str">
        <f>IF('statement of marks'!FD27="","",'statement of marks'!FD27)</f>
        <v/>
      </c>
      <c r="AC27" s="313" t="str">
        <f>IF('statement of marks'!FE27="","",'statement of marks'!FE27)</f>
        <v/>
      </c>
      <c r="AD27" s="313" t="str">
        <f>IF('statement of marks'!FF27="","",'statement of marks'!FF27)</f>
        <v/>
      </c>
      <c r="AE27" s="313" t="str">
        <f>IF('statement of marks'!FN27="","",'statement of marks'!FN27)</f>
        <v/>
      </c>
      <c r="AF27" s="313" t="str">
        <f>IF('statement of marks'!FO27="","",'statement of marks'!FO27)</f>
        <v/>
      </c>
      <c r="AG27" s="455" t="str">
        <f>IF('statement of marks'!FP27="","",'statement of marks'!FP27)</f>
        <v/>
      </c>
    </row>
    <row r="28" spans="1:33" ht="20.100000000000001" customHeight="1">
      <c r="A28" s="199">
        <f>IF('statement of marks'!A28="","",'statement of marks'!A28)</f>
        <v>22</v>
      </c>
      <c r="B28" s="309" t="str">
        <f>IF('statement of marks'!B28="","",'statement of marks'!B28)</f>
        <v>SC</v>
      </c>
      <c r="C28" s="309" t="str">
        <f>IF('statement of marks'!C28="","",'statement of marks'!C28)</f>
        <v>B</v>
      </c>
      <c r="D28" s="114">
        <f>IF('statement of marks'!D28="","",'statement of marks'!D28)</f>
        <v>672</v>
      </c>
      <c r="E28" s="114" t="str">
        <f>IF('statement of marks'!E28="","",'statement of marks'!E28)</f>
        <v/>
      </c>
      <c r="F28" s="309">
        <f>IF('statement of marks'!F28="","",'statement of marks'!F28)</f>
        <v>2019</v>
      </c>
      <c r="G28" s="509">
        <f>IF('statement of marks'!G28="","",'statement of marks'!G28)</f>
        <v>38366</v>
      </c>
      <c r="H28" s="188" t="str">
        <f>IF('statement of marks'!H28="","",'statement of marks'!H28)</f>
        <v>pkSng tuojh] nks gtkj ikap</v>
      </c>
      <c r="I28" s="115" t="str">
        <f>IF('statement of marks'!I28="","",'statement of marks'!I28)</f>
        <v>jkgqy cSjok</v>
      </c>
      <c r="J28" s="115" t="str">
        <f>IF('statement of marks'!J28="","",'statement of marks'!J28)</f>
        <v>Jh Hkxoku lgk; cSjok</v>
      </c>
      <c r="K28" s="115" t="str">
        <f>IF('statement of marks'!K28="","",'statement of marks'!K28)</f>
        <v>Jhefr yfyrk nsoh</v>
      </c>
      <c r="L28" s="117" t="str">
        <f>IF('statement of marks'!Y28="","",'statement of marks'!Y28)</f>
        <v/>
      </c>
      <c r="M28" s="309" t="str">
        <f t="shared" si="0"/>
        <v/>
      </c>
      <c r="N28" s="117">
        <f>IF('statement of marks'!AU28="","",'statement of marks'!AU28)</f>
        <v>79</v>
      </c>
      <c r="O28" s="309">
        <f t="shared" si="0"/>
        <v>16</v>
      </c>
      <c r="P28" s="101" t="str">
        <f>IF('statement of marks'!BD28="","",'statement of marks'!BD28)</f>
        <v>s</v>
      </c>
      <c r="Q28" s="117" t="str">
        <f>IF('statement of marks'!BR28="","",'statement of marks'!BR28)</f>
        <v/>
      </c>
      <c r="R28" s="309" t="str">
        <f t="shared" ref="R28" si="85">IF(Q28="","",ROUNDUP(Q28*20%,0))</f>
        <v/>
      </c>
      <c r="S28" s="117">
        <f>IF('statement of marks'!CN28="","",'statement of marks'!CN28)</f>
        <v>59</v>
      </c>
      <c r="T28" s="309">
        <f t="shared" ref="T28" si="86">IF(S28="","",ROUNDUP(S28*20%,0))</f>
        <v>12</v>
      </c>
      <c r="U28" s="117">
        <f>IF('statement of marks'!DJ28="","",'statement of marks'!DJ28)</f>
        <v>63</v>
      </c>
      <c r="V28" s="309">
        <f t="shared" ref="V28" si="87">IF(U28="","",ROUNDUP(U28*20%,0))</f>
        <v>13</v>
      </c>
      <c r="W28" s="117">
        <f>IF('statement of marks'!EF28="","",'statement of marks'!EF28)</f>
        <v>88</v>
      </c>
      <c r="X28" s="309">
        <f t="shared" ref="X28" si="88">IF(W28="","",ROUNDUP(W28*20%,0))</f>
        <v>18</v>
      </c>
      <c r="Y28" s="313" t="str">
        <f>IF('statement of marks'!ET28="","",'statement of marks'!ET28)</f>
        <v/>
      </c>
      <c r="Z28" s="313" t="str">
        <f>IF('statement of marks'!EU28="","",'statement of marks'!EU28)</f>
        <v/>
      </c>
      <c r="AA28" s="313" t="str">
        <f>IF('statement of marks'!EV28="","",'statement of marks'!EV28)</f>
        <v/>
      </c>
      <c r="AB28" s="313" t="str">
        <f>IF('statement of marks'!FD28="","",'statement of marks'!FD28)</f>
        <v/>
      </c>
      <c r="AC28" s="313" t="str">
        <f>IF('statement of marks'!FE28="","",'statement of marks'!FE28)</f>
        <v/>
      </c>
      <c r="AD28" s="313" t="str">
        <f>IF('statement of marks'!FF28="","",'statement of marks'!FF28)</f>
        <v/>
      </c>
      <c r="AE28" s="313" t="str">
        <f>IF('statement of marks'!FN28="","",'statement of marks'!FN28)</f>
        <v/>
      </c>
      <c r="AF28" s="313" t="str">
        <f>IF('statement of marks'!FO28="","",'statement of marks'!FO28)</f>
        <v/>
      </c>
      <c r="AG28" s="455" t="str">
        <f>IF('statement of marks'!FP28="","",'statement of marks'!FP28)</f>
        <v/>
      </c>
    </row>
    <row r="29" spans="1:33" ht="20.100000000000001" customHeight="1">
      <c r="A29" s="199">
        <f>IF('statement of marks'!A29="","",'statement of marks'!A29)</f>
        <v>23</v>
      </c>
      <c r="B29" s="309" t="str">
        <f>IF('statement of marks'!B29="","",'statement of marks'!B29)</f>
        <v>SC</v>
      </c>
      <c r="C29" s="309" t="str">
        <f>IF('statement of marks'!C29="","",'statement of marks'!C29)</f>
        <v>B</v>
      </c>
      <c r="D29" s="114">
        <f>IF('statement of marks'!D29="","",'statement of marks'!D29)</f>
        <v>673</v>
      </c>
      <c r="E29" s="114" t="str">
        <f>IF('statement of marks'!E29="","",'statement of marks'!E29)</f>
        <v/>
      </c>
      <c r="F29" s="309">
        <f>IF('statement of marks'!F29="","",'statement of marks'!F29)</f>
        <v>1969</v>
      </c>
      <c r="G29" s="509">
        <f>IF('statement of marks'!G29="","",'statement of marks'!G29)</f>
        <v>38330</v>
      </c>
      <c r="H29" s="188" t="str">
        <f>IF('statement of marks'!H29="","",'statement of marks'!H29)</f>
        <v>ukS fnlEcj] nks gtkj pkj</v>
      </c>
      <c r="I29" s="115" t="str">
        <f>IF('statement of marks'!I29="","",'statement of marks'!I29)</f>
        <v>jkgqy dqekj cSjok</v>
      </c>
      <c r="J29" s="115" t="str">
        <f>IF('statement of marks'!J29="","",'statement of marks'!J29)</f>
        <v>Jh fxjkZt izzlkn cSjok</v>
      </c>
      <c r="K29" s="115" t="str">
        <f>IF('statement of marks'!K29="","",'statement of marks'!K29)</f>
        <v>Jhefr ds'kUrh nsoh</v>
      </c>
      <c r="L29" s="117" t="str">
        <f>IF('statement of marks'!Y29="","",'statement of marks'!Y29)</f>
        <v/>
      </c>
      <c r="M29" s="309" t="str">
        <f t="shared" si="0"/>
        <v/>
      </c>
      <c r="N29" s="117">
        <f>IF('statement of marks'!AU29="","",'statement of marks'!AU29)</f>
        <v>80</v>
      </c>
      <c r="O29" s="309">
        <f t="shared" si="0"/>
        <v>16</v>
      </c>
      <c r="P29" s="101" t="str">
        <f>IF('statement of marks'!BD29="","",'statement of marks'!BD29)</f>
        <v>s</v>
      </c>
      <c r="Q29" s="117" t="str">
        <f>IF('statement of marks'!BR29="","",'statement of marks'!BR29)</f>
        <v/>
      </c>
      <c r="R29" s="309" t="str">
        <f t="shared" ref="R29" si="89">IF(Q29="","",ROUNDUP(Q29*20%,0))</f>
        <v/>
      </c>
      <c r="S29" s="117">
        <f>IF('statement of marks'!CN29="","",'statement of marks'!CN29)</f>
        <v>44</v>
      </c>
      <c r="T29" s="309">
        <f t="shared" ref="T29" si="90">IF(S29="","",ROUNDUP(S29*20%,0))</f>
        <v>9</v>
      </c>
      <c r="U29" s="117">
        <f>IF('statement of marks'!DJ29="","",'statement of marks'!DJ29)</f>
        <v>59</v>
      </c>
      <c r="V29" s="309">
        <f t="shared" ref="V29" si="91">IF(U29="","",ROUNDUP(U29*20%,0))</f>
        <v>12</v>
      </c>
      <c r="W29" s="117">
        <f>IF('statement of marks'!EF29="","",'statement of marks'!EF29)</f>
        <v>86</v>
      </c>
      <c r="X29" s="309">
        <f t="shared" ref="X29" si="92">IF(W29="","",ROUNDUP(W29*20%,0))</f>
        <v>18</v>
      </c>
      <c r="Y29" s="313" t="str">
        <f>IF('statement of marks'!ET29="","",'statement of marks'!ET29)</f>
        <v/>
      </c>
      <c r="Z29" s="313" t="str">
        <f>IF('statement of marks'!EU29="","",'statement of marks'!EU29)</f>
        <v/>
      </c>
      <c r="AA29" s="313" t="str">
        <f>IF('statement of marks'!EV29="","",'statement of marks'!EV29)</f>
        <v/>
      </c>
      <c r="AB29" s="313" t="str">
        <f>IF('statement of marks'!FD29="","",'statement of marks'!FD29)</f>
        <v/>
      </c>
      <c r="AC29" s="313" t="str">
        <f>IF('statement of marks'!FE29="","",'statement of marks'!FE29)</f>
        <v/>
      </c>
      <c r="AD29" s="313" t="str">
        <f>IF('statement of marks'!FF29="","",'statement of marks'!FF29)</f>
        <v/>
      </c>
      <c r="AE29" s="313" t="str">
        <f>IF('statement of marks'!FN29="","",'statement of marks'!FN29)</f>
        <v/>
      </c>
      <c r="AF29" s="313" t="str">
        <f>IF('statement of marks'!FO29="","",'statement of marks'!FO29)</f>
        <v/>
      </c>
      <c r="AG29" s="455" t="str">
        <f>IF('statement of marks'!FP29="","",'statement of marks'!FP29)</f>
        <v/>
      </c>
    </row>
    <row r="30" spans="1:33" ht="20.100000000000001" customHeight="1">
      <c r="A30" s="199">
        <f>IF('statement of marks'!A30="","",'statement of marks'!A30)</f>
        <v>24</v>
      </c>
      <c r="B30" s="309" t="str">
        <f>IF('statement of marks'!B30="","",'statement of marks'!B30)</f>
        <v>ST</v>
      </c>
      <c r="C30" s="309" t="str">
        <f>IF('statement of marks'!C30="","",'statement of marks'!C30)</f>
        <v>B</v>
      </c>
      <c r="D30" s="114">
        <f>IF('statement of marks'!D30="","",'statement of marks'!D30)</f>
        <v>674</v>
      </c>
      <c r="E30" s="114" t="str">
        <f>IF('statement of marks'!E30="","",'statement of marks'!E30)</f>
        <v/>
      </c>
      <c r="F30" s="309">
        <f>IF('statement of marks'!F30="","",'statement of marks'!F30)</f>
        <v>2037</v>
      </c>
      <c r="G30" s="509">
        <f>IF('statement of marks'!G30="","",'statement of marks'!G30)</f>
        <v>38688</v>
      </c>
      <c r="H30" s="188" t="str">
        <f>IF('statement of marks'!H30="","",'statement of marks'!H30)</f>
        <v>nks fnlEcj] nks gtkj ikap</v>
      </c>
      <c r="I30" s="115" t="str">
        <f>IF('statement of marks'!I30="","",'statement of marks'!I30)</f>
        <v>jkeizdk'k ehuk</v>
      </c>
      <c r="J30" s="115" t="str">
        <f>IF('statement of marks'!J30="","",'statement of marks'!J30)</f>
        <v>Jh Hkxoku flag ehuk</v>
      </c>
      <c r="K30" s="115" t="str">
        <f>IF('statement of marks'!K30="","",'statement of marks'!K30)</f>
        <v>Jhefr eqUuh nsoh</v>
      </c>
      <c r="L30" s="117" t="str">
        <f>IF('statement of marks'!Y30="","",'statement of marks'!Y30)</f>
        <v/>
      </c>
      <c r="M30" s="309" t="str">
        <f t="shared" si="0"/>
        <v/>
      </c>
      <c r="N30" s="117">
        <f>IF('statement of marks'!AU30="","",'statement of marks'!AU30)</f>
        <v>72</v>
      </c>
      <c r="O30" s="309">
        <f t="shared" si="0"/>
        <v>15</v>
      </c>
      <c r="P30" s="101" t="str">
        <f>IF('statement of marks'!BD30="","",'statement of marks'!BD30)</f>
        <v>s</v>
      </c>
      <c r="Q30" s="117" t="str">
        <f>IF('statement of marks'!BR30="","",'statement of marks'!BR30)</f>
        <v/>
      </c>
      <c r="R30" s="309" t="str">
        <f t="shared" ref="R30" si="93">IF(Q30="","",ROUNDUP(Q30*20%,0))</f>
        <v/>
      </c>
      <c r="S30" s="117">
        <f>IF('statement of marks'!CN30="","",'statement of marks'!CN30)</f>
        <v>46</v>
      </c>
      <c r="T30" s="309">
        <f t="shared" ref="T30" si="94">IF(S30="","",ROUNDUP(S30*20%,0))</f>
        <v>10</v>
      </c>
      <c r="U30" s="117">
        <f>IF('statement of marks'!DJ30="","",'statement of marks'!DJ30)</f>
        <v>60</v>
      </c>
      <c r="V30" s="309">
        <f t="shared" ref="V30" si="95">IF(U30="","",ROUNDUP(U30*20%,0))</f>
        <v>12</v>
      </c>
      <c r="W30" s="117">
        <f>IF('statement of marks'!EF30="","",'statement of marks'!EF30)</f>
        <v>82</v>
      </c>
      <c r="X30" s="309">
        <f t="shared" ref="X30" si="96">IF(W30="","",ROUNDUP(W30*20%,0))</f>
        <v>17</v>
      </c>
      <c r="Y30" s="313" t="str">
        <f>IF('statement of marks'!ET30="","",'statement of marks'!ET30)</f>
        <v/>
      </c>
      <c r="Z30" s="313" t="str">
        <f>IF('statement of marks'!EU30="","",'statement of marks'!EU30)</f>
        <v/>
      </c>
      <c r="AA30" s="313" t="str">
        <f>IF('statement of marks'!EV30="","",'statement of marks'!EV30)</f>
        <v/>
      </c>
      <c r="AB30" s="313" t="str">
        <f>IF('statement of marks'!FD30="","",'statement of marks'!FD30)</f>
        <v/>
      </c>
      <c r="AC30" s="313" t="str">
        <f>IF('statement of marks'!FE30="","",'statement of marks'!FE30)</f>
        <v/>
      </c>
      <c r="AD30" s="313" t="str">
        <f>IF('statement of marks'!FF30="","",'statement of marks'!FF30)</f>
        <v/>
      </c>
      <c r="AE30" s="313" t="str">
        <f>IF('statement of marks'!FN30="","",'statement of marks'!FN30)</f>
        <v/>
      </c>
      <c r="AF30" s="313" t="str">
        <f>IF('statement of marks'!FO30="","",'statement of marks'!FO30)</f>
        <v/>
      </c>
      <c r="AG30" s="455" t="str">
        <f>IF('statement of marks'!FP30="","",'statement of marks'!FP30)</f>
        <v/>
      </c>
    </row>
    <row r="31" spans="1:33" ht="20.100000000000001" customHeight="1">
      <c r="A31" s="199">
        <f>IF('statement of marks'!A31="","",'statement of marks'!A31)</f>
        <v>25</v>
      </c>
      <c r="B31" s="309" t="str">
        <f>IF('statement of marks'!B31="","",'statement of marks'!B31)</f>
        <v>OBC</v>
      </c>
      <c r="C31" s="309" t="str">
        <f>IF('statement of marks'!C31="","",'statement of marks'!C31)</f>
        <v>B</v>
      </c>
      <c r="D31" s="114">
        <f>IF('statement of marks'!D31="","",'statement of marks'!D31)</f>
        <v>675</v>
      </c>
      <c r="E31" s="114" t="str">
        <f>IF('statement of marks'!E31="","",'statement of marks'!E31)</f>
        <v/>
      </c>
      <c r="F31" s="309">
        <f>IF('statement of marks'!F31="","",'statement of marks'!F31)</f>
        <v>1971</v>
      </c>
      <c r="G31" s="509">
        <f>IF('statement of marks'!G31="","",'statement of marks'!G31)</f>
        <v>38572</v>
      </c>
      <c r="H31" s="188" t="str">
        <f>IF('statement of marks'!H31="","",'statement of marks'!H31)</f>
        <v>vkB vxLr] nks gtkj ikap</v>
      </c>
      <c r="I31" s="115" t="str">
        <f>IF('statement of marks'!I31="","",'statement of marks'!I31)</f>
        <v>jfo dqekj</v>
      </c>
      <c r="J31" s="115" t="str">
        <f>IF('statement of marks'!J31="","",'statement of marks'!J31)</f>
        <v xml:space="preserve">Jh txjke </v>
      </c>
      <c r="K31" s="115" t="str">
        <f>IF('statement of marks'!K31="","",'statement of marks'!K31)</f>
        <v>Jhefr jkexquh</v>
      </c>
      <c r="L31" s="117" t="str">
        <f>IF('statement of marks'!Y31="","",'statement of marks'!Y31)</f>
        <v/>
      </c>
      <c r="M31" s="309" t="str">
        <f t="shared" si="0"/>
        <v/>
      </c>
      <c r="N31" s="117">
        <f>IF('statement of marks'!AU31="","",'statement of marks'!AU31)</f>
        <v>54</v>
      </c>
      <c r="O31" s="309">
        <f t="shared" si="0"/>
        <v>11</v>
      </c>
      <c r="P31" s="101" t="str">
        <f>IF('statement of marks'!BD31="","",'statement of marks'!BD31)</f>
        <v>s</v>
      </c>
      <c r="Q31" s="117" t="str">
        <f>IF('statement of marks'!BR31="","",'statement of marks'!BR31)</f>
        <v/>
      </c>
      <c r="R31" s="309" t="str">
        <f t="shared" ref="R31" si="97">IF(Q31="","",ROUNDUP(Q31*20%,0))</f>
        <v/>
      </c>
      <c r="S31" s="117">
        <f>IF('statement of marks'!CN31="","",'statement of marks'!CN31)</f>
        <v>36</v>
      </c>
      <c r="T31" s="309">
        <f t="shared" ref="T31" si="98">IF(S31="","",ROUNDUP(S31*20%,0))</f>
        <v>8</v>
      </c>
      <c r="U31" s="117">
        <f>IF('statement of marks'!DJ31="","",'statement of marks'!DJ31)</f>
        <v>56</v>
      </c>
      <c r="V31" s="309">
        <f t="shared" ref="V31" si="99">IF(U31="","",ROUNDUP(U31*20%,0))</f>
        <v>12</v>
      </c>
      <c r="W31" s="117">
        <f>IF('statement of marks'!EF31="","",'statement of marks'!EF31)</f>
        <v>66</v>
      </c>
      <c r="X31" s="309">
        <f t="shared" ref="X31" si="100">IF(W31="","",ROUNDUP(W31*20%,0))</f>
        <v>14</v>
      </c>
      <c r="Y31" s="313" t="str">
        <f>IF('statement of marks'!ET31="","",'statement of marks'!ET31)</f>
        <v/>
      </c>
      <c r="Z31" s="313" t="str">
        <f>IF('statement of marks'!EU31="","",'statement of marks'!EU31)</f>
        <v/>
      </c>
      <c r="AA31" s="313" t="str">
        <f>IF('statement of marks'!EV31="","",'statement of marks'!EV31)</f>
        <v/>
      </c>
      <c r="AB31" s="313" t="str">
        <f>IF('statement of marks'!FD31="","",'statement of marks'!FD31)</f>
        <v/>
      </c>
      <c r="AC31" s="313" t="str">
        <f>IF('statement of marks'!FE31="","",'statement of marks'!FE31)</f>
        <v/>
      </c>
      <c r="AD31" s="313" t="str">
        <f>IF('statement of marks'!FF31="","",'statement of marks'!FF31)</f>
        <v/>
      </c>
      <c r="AE31" s="313" t="str">
        <f>IF('statement of marks'!FN31="","",'statement of marks'!FN31)</f>
        <v/>
      </c>
      <c r="AF31" s="313" t="str">
        <f>IF('statement of marks'!FO31="","",'statement of marks'!FO31)</f>
        <v/>
      </c>
      <c r="AG31" s="455" t="str">
        <f>IF('statement of marks'!FP31="","",'statement of marks'!FP31)</f>
        <v/>
      </c>
    </row>
    <row r="32" spans="1:33" ht="20.100000000000001" customHeight="1">
      <c r="A32" s="199">
        <f>IF('statement of marks'!A32="","",'statement of marks'!A32)</f>
        <v>26</v>
      </c>
      <c r="B32" s="309" t="str">
        <f>IF('statement of marks'!B32="","",'statement of marks'!B32)</f>
        <v>SC</v>
      </c>
      <c r="C32" s="309" t="str">
        <f>IF('statement of marks'!C32="","",'statement of marks'!C32)</f>
        <v>B</v>
      </c>
      <c r="D32" s="114">
        <f>IF('statement of marks'!D32="","",'statement of marks'!D32)</f>
        <v>676</v>
      </c>
      <c r="E32" s="114" t="str">
        <f>IF('statement of marks'!E32="","",'statement of marks'!E32)</f>
        <v/>
      </c>
      <c r="F32" s="309">
        <f>IF('statement of marks'!F32="","",'statement of marks'!F32)</f>
        <v>2179</v>
      </c>
      <c r="G32" s="509">
        <f>IF('statement of marks'!G32="","",'statement of marks'!G32)</f>
        <v>38978</v>
      </c>
      <c r="H32" s="188" t="str">
        <f>IF('statement of marks'!H32="","",'statement of marks'!H32)</f>
        <v>vBkjg flrEcj] nks gtkj N%</v>
      </c>
      <c r="I32" s="115" t="str">
        <f>IF('statement of marks'!I32="","",'statement of marks'!I32)</f>
        <v>lUuh dqekj lk¡lh</v>
      </c>
      <c r="J32" s="115" t="str">
        <f>IF('statement of marks'!J32="","",'statement of marks'!J32)</f>
        <v>Jh fnyhi dqekj lk¡lh</v>
      </c>
      <c r="K32" s="115" t="str">
        <f>IF('statement of marks'!K32="","",'statement of marks'!K32)</f>
        <v>Jhefr ykyh nsoh</v>
      </c>
      <c r="L32" s="117" t="str">
        <f>IF('statement of marks'!Y32="","",'statement of marks'!Y32)</f>
        <v/>
      </c>
      <c r="M32" s="309" t="str">
        <f t="shared" si="0"/>
        <v/>
      </c>
      <c r="N32" s="117">
        <f>IF('statement of marks'!AU32="","",'statement of marks'!AU32)</f>
        <v>80</v>
      </c>
      <c r="O32" s="309">
        <f t="shared" si="0"/>
        <v>16</v>
      </c>
      <c r="P32" s="101" t="str">
        <f>IF('statement of marks'!BD32="","",'statement of marks'!BD32)</f>
        <v>s</v>
      </c>
      <c r="Q32" s="117" t="str">
        <f>IF('statement of marks'!BR32="","",'statement of marks'!BR32)</f>
        <v/>
      </c>
      <c r="R32" s="309" t="str">
        <f t="shared" ref="R32" si="101">IF(Q32="","",ROUNDUP(Q32*20%,0))</f>
        <v/>
      </c>
      <c r="S32" s="117">
        <f>IF('statement of marks'!CN32="","",'statement of marks'!CN32)</f>
        <v>35</v>
      </c>
      <c r="T32" s="309">
        <f t="shared" ref="T32" si="102">IF(S32="","",ROUNDUP(S32*20%,0))</f>
        <v>7</v>
      </c>
      <c r="U32" s="117">
        <f>IF('statement of marks'!DJ32="","",'statement of marks'!DJ32)</f>
        <v>53</v>
      </c>
      <c r="V32" s="309">
        <f t="shared" ref="V32" si="103">IF(U32="","",ROUNDUP(U32*20%,0))</f>
        <v>11</v>
      </c>
      <c r="W32" s="117">
        <f>IF('statement of marks'!EF32="","",'statement of marks'!EF32)</f>
        <v>89</v>
      </c>
      <c r="X32" s="309">
        <f t="shared" ref="X32" si="104">IF(W32="","",ROUNDUP(W32*20%,0))</f>
        <v>18</v>
      </c>
      <c r="Y32" s="313" t="str">
        <f>IF('statement of marks'!ET32="","",'statement of marks'!ET32)</f>
        <v/>
      </c>
      <c r="Z32" s="313" t="str">
        <f>IF('statement of marks'!EU32="","",'statement of marks'!EU32)</f>
        <v/>
      </c>
      <c r="AA32" s="313" t="str">
        <f>IF('statement of marks'!EV32="","",'statement of marks'!EV32)</f>
        <v/>
      </c>
      <c r="AB32" s="313" t="str">
        <f>IF('statement of marks'!FD32="","",'statement of marks'!FD32)</f>
        <v/>
      </c>
      <c r="AC32" s="313" t="str">
        <f>IF('statement of marks'!FE32="","",'statement of marks'!FE32)</f>
        <v/>
      </c>
      <c r="AD32" s="313" t="str">
        <f>IF('statement of marks'!FF32="","",'statement of marks'!FF32)</f>
        <v/>
      </c>
      <c r="AE32" s="313" t="str">
        <f>IF('statement of marks'!FN32="","",'statement of marks'!FN32)</f>
        <v/>
      </c>
      <c r="AF32" s="313" t="str">
        <f>IF('statement of marks'!FO32="","",'statement of marks'!FO32)</f>
        <v/>
      </c>
      <c r="AG32" s="455" t="str">
        <f>IF('statement of marks'!FP32="","",'statement of marks'!FP32)</f>
        <v/>
      </c>
    </row>
    <row r="33" spans="1:33" ht="20.100000000000001" customHeight="1">
      <c r="A33" s="199">
        <f>IF('statement of marks'!A33="","",'statement of marks'!A33)</f>
        <v>27</v>
      </c>
      <c r="B33" s="309" t="str">
        <f>IF('statement of marks'!B33="","",'statement of marks'!B33)</f>
        <v>ST</v>
      </c>
      <c r="C33" s="309" t="str">
        <f>IF('statement of marks'!C33="","",'statement of marks'!C33)</f>
        <v>B</v>
      </c>
      <c r="D33" s="114">
        <f>IF('statement of marks'!D33="","",'statement of marks'!D33)</f>
        <v>677</v>
      </c>
      <c r="E33" s="114" t="str">
        <f>IF('statement of marks'!E33="","",'statement of marks'!E33)</f>
        <v/>
      </c>
      <c r="F33" s="309">
        <f>IF('statement of marks'!F33="","",'statement of marks'!F33)</f>
        <v>2039</v>
      </c>
      <c r="G33" s="509">
        <f>IF('statement of marks'!G33="","",'statement of marks'!G33)</f>
        <v>40066</v>
      </c>
      <c r="H33" s="188" t="str">
        <f>IF('statement of marks'!H33="","",'statement of marks'!H33)</f>
        <v>nl flrEcj] nks gtkj ukS</v>
      </c>
      <c r="I33" s="115" t="str">
        <f>IF('statement of marks'!I33="","",'statement of marks'!I33)</f>
        <v>lqjsUnz dqekj ehuk</v>
      </c>
      <c r="J33" s="115" t="str">
        <f>IF('statement of marks'!J33="","",'statement of marks'!J33)</f>
        <v>Jh eqds'k  ehuk</v>
      </c>
      <c r="K33" s="115" t="str">
        <f>IF('statement of marks'!K33="","",'statement of marks'!K33)</f>
        <v>Jhefr izehyk nsoh</v>
      </c>
      <c r="L33" s="117" t="str">
        <f>IF('statement of marks'!Y33="","",'statement of marks'!Y33)</f>
        <v/>
      </c>
      <c r="M33" s="309" t="str">
        <f t="shared" si="0"/>
        <v/>
      </c>
      <c r="N33" s="117">
        <f>IF('statement of marks'!AU33="","",'statement of marks'!AU33)</f>
        <v>56</v>
      </c>
      <c r="O33" s="309">
        <f t="shared" si="0"/>
        <v>12</v>
      </c>
      <c r="P33" s="101" t="str">
        <f>IF('statement of marks'!BD33="","",'statement of marks'!BD33)</f>
        <v>s</v>
      </c>
      <c r="Q33" s="117" t="str">
        <f>IF('statement of marks'!BR33="","",'statement of marks'!BR33)</f>
        <v/>
      </c>
      <c r="R33" s="309" t="str">
        <f t="shared" ref="R33" si="105">IF(Q33="","",ROUNDUP(Q33*20%,0))</f>
        <v/>
      </c>
      <c r="S33" s="117">
        <f>IF('statement of marks'!CN33="","",'statement of marks'!CN33)</f>
        <v>31</v>
      </c>
      <c r="T33" s="309">
        <f t="shared" ref="T33" si="106">IF(S33="","",ROUNDUP(S33*20%,0))</f>
        <v>7</v>
      </c>
      <c r="U33" s="117">
        <f>IF('statement of marks'!DJ33="","",'statement of marks'!DJ33)</f>
        <v>38</v>
      </c>
      <c r="V33" s="309">
        <f t="shared" ref="V33" si="107">IF(U33="","",ROUNDUP(U33*20%,0))</f>
        <v>8</v>
      </c>
      <c r="W33" s="117">
        <f>IF('statement of marks'!EF33="","",'statement of marks'!EF33)</f>
        <v>76</v>
      </c>
      <c r="X33" s="309">
        <f t="shared" ref="X33" si="108">IF(W33="","",ROUNDUP(W33*20%,0))</f>
        <v>16</v>
      </c>
      <c r="Y33" s="313" t="str">
        <f>IF('statement of marks'!ET33="","",'statement of marks'!ET33)</f>
        <v/>
      </c>
      <c r="Z33" s="313" t="str">
        <f>IF('statement of marks'!EU33="","",'statement of marks'!EU33)</f>
        <v/>
      </c>
      <c r="AA33" s="313" t="str">
        <f>IF('statement of marks'!EV33="","",'statement of marks'!EV33)</f>
        <v/>
      </c>
      <c r="AB33" s="313" t="str">
        <f>IF('statement of marks'!FD33="","",'statement of marks'!FD33)</f>
        <v/>
      </c>
      <c r="AC33" s="313" t="str">
        <f>IF('statement of marks'!FE33="","",'statement of marks'!FE33)</f>
        <v/>
      </c>
      <c r="AD33" s="313" t="str">
        <f>IF('statement of marks'!FF33="","",'statement of marks'!FF33)</f>
        <v/>
      </c>
      <c r="AE33" s="313" t="str">
        <f>IF('statement of marks'!FN33="","",'statement of marks'!FN33)</f>
        <v/>
      </c>
      <c r="AF33" s="313" t="str">
        <f>IF('statement of marks'!FO33="","",'statement of marks'!FO33)</f>
        <v/>
      </c>
      <c r="AG33" s="455" t="str">
        <f>IF('statement of marks'!FP33="","",'statement of marks'!FP33)</f>
        <v/>
      </c>
    </row>
    <row r="34" spans="1:33" ht="20.100000000000001" customHeight="1">
      <c r="A34" s="199">
        <f>IF('statement of marks'!A34="","",'statement of marks'!A34)</f>
        <v>28</v>
      </c>
      <c r="B34" s="309" t="str">
        <f>IF('statement of marks'!B34="","",'statement of marks'!B34)</f>
        <v>SC</v>
      </c>
      <c r="C34" s="309" t="str">
        <f>IF('statement of marks'!C34="","",'statement of marks'!C34)</f>
        <v>B</v>
      </c>
      <c r="D34" s="114">
        <f>IF('statement of marks'!D34="","",'statement of marks'!D34)</f>
        <v>678</v>
      </c>
      <c r="E34" s="114" t="str">
        <f>IF('statement of marks'!E34="","",'statement of marks'!E34)</f>
        <v/>
      </c>
      <c r="F34" s="309">
        <f>IF('statement of marks'!F34="","",'statement of marks'!F34)</f>
        <v>2018</v>
      </c>
      <c r="G34" s="509">
        <f>IF('statement of marks'!G34="","",'statement of marks'!G34)</f>
        <v>38477</v>
      </c>
      <c r="H34" s="188" t="str">
        <f>IF('statement of marks'!H34="","",'statement of marks'!H34)</f>
        <v>ikap ebZ] nks gtkj ikap</v>
      </c>
      <c r="I34" s="115" t="str">
        <f>IF('statement of marks'!I34="","",'statement of marks'!I34)</f>
        <v>fot; dqekj cSjok</v>
      </c>
      <c r="J34" s="115" t="str">
        <f>IF('statement of marks'!J34="","",'statement of marks'!J34)</f>
        <v>Jh jketh yky cSjok</v>
      </c>
      <c r="K34" s="115" t="str">
        <f>IF('statement of marks'!K34="","",'statement of marks'!K34)</f>
        <v>Jhefr cknke</v>
      </c>
      <c r="L34" s="117" t="str">
        <f>IF('statement of marks'!Y34="","",'statement of marks'!Y34)</f>
        <v/>
      </c>
      <c r="M34" s="309" t="str">
        <f t="shared" si="0"/>
        <v/>
      </c>
      <c r="N34" s="117">
        <f>IF('statement of marks'!AU34="","",'statement of marks'!AU34)</f>
        <v>64</v>
      </c>
      <c r="O34" s="309">
        <f t="shared" si="0"/>
        <v>13</v>
      </c>
      <c r="P34" s="101" t="str">
        <f>IF('statement of marks'!BD34="","",'statement of marks'!BD34)</f>
        <v>s</v>
      </c>
      <c r="Q34" s="117" t="str">
        <f>IF('statement of marks'!BR34="","",'statement of marks'!BR34)</f>
        <v/>
      </c>
      <c r="R34" s="309" t="str">
        <f t="shared" ref="R34" si="109">IF(Q34="","",ROUNDUP(Q34*20%,0))</f>
        <v/>
      </c>
      <c r="S34" s="117">
        <f>IF('statement of marks'!CN34="","",'statement of marks'!CN34)</f>
        <v>43</v>
      </c>
      <c r="T34" s="309">
        <f t="shared" ref="T34" si="110">IF(S34="","",ROUNDUP(S34*20%,0))</f>
        <v>9</v>
      </c>
      <c r="U34" s="117">
        <f>IF('statement of marks'!DJ34="","",'statement of marks'!DJ34)</f>
        <v>52</v>
      </c>
      <c r="V34" s="309">
        <f t="shared" ref="V34" si="111">IF(U34="","",ROUNDUP(U34*20%,0))</f>
        <v>11</v>
      </c>
      <c r="W34" s="117">
        <f>IF('statement of marks'!EF34="","",'statement of marks'!EF34)</f>
        <v>82</v>
      </c>
      <c r="X34" s="309">
        <f t="shared" ref="X34" si="112">IF(W34="","",ROUNDUP(W34*20%,0))</f>
        <v>17</v>
      </c>
      <c r="Y34" s="313" t="str">
        <f>IF('statement of marks'!ET34="","",'statement of marks'!ET34)</f>
        <v/>
      </c>
      <c r="Z34" s="313" t="str">
        <f>IF('statement of marks'!EU34="","",'statement of marks'!EU34)</f>
        <v/>
      </c>
      <c r="AA34" s="313" t="str">
        <f>IF('statement of marks'!EV34="","",'statement of marks'!EV34)</f>
        <v/>
      </c>
      <c r="AB34" s="313" t="str">
        <f>IF('statement of marks'!FD34="","",'statement of marks'!FD34)</f>
        <v/>
      </c>
      <c r="AC34" s="313" t="str">
        <f>IF('statement of marks'!FE34="","",'statement of marks'!FE34)</f>
        <v/>
      </c>
      <c r="AD34" s="313" t="str">
        <f>IF('statement of marks'!FF34="","",'statement of marks'!FF34)</f>
        <v/>
      </c>
      <c r="AE34" s="313" t="str">
        <f>IF('statement of marks'!FN34="","",'statement of marks'!FN34)</f>
        <v/>
      </c>
      <c r="AF34" s="313" t="str">
        <f>IF('statement of marks'!FO34="","",'statement of marks'!FO34)</f>
        <v/>
      </c>
      <c r="AG34" s="455" t="str">
        <f>IF('statement of marks'!FP34="","",'statement of marks'!FP34)</f>
        <v/>
      </c>
    </row>
    <row r="35" spans="1:33" ht="20.100000000000001" customHeight="1">
      <c r="A35" s="199">
        <f>IF('statement of marks'!A35="","",'statement of marks'!A35)</f>
        <v>29</v>
      </c>
      <c r="B35" s="309" t="str">
        <f>IF('statement of marks'!B35="","",'statement of marks'!B35)</f>
        <v>ST</v>
      </c>
      <c r="C35" s="309" t="str">
        <f>IF('statement of marks'!C35="","",'statement of marks'!C35)</f>
        <v>B</v>
      </c>
      <c r="D35" s="114">
        <f>IF('statement of marks'!D35="","",'statement of marks'!D35)</f>
        <v>679</v>
      </c>
      <c r="E35" s="114" t="str">
        <f>IF('statement of marks'!E35="","",'statement of marks'!E35)</f>
        <v/>
      </c>
      <c r="F35" s="309">
        <f>IF('statement of marks'!F35="","",'statement of marks'!F35)</f>
        <v>2031</v>
      </c>
      <c r="G35" s="509">
        <f>IF('statement of marks'!G35="","",'statement of marks'!G35)</f>
        <v>39193</v>
      </c>
      <c r="H35" s="188" t="str">
        <f>IF('statement of marks'!H35="","",'statement of marks'!H35)</f>
        <v>bDdhl vizsy] nks gtkj lkr</v>
      </c>
      <c r="I35" s="115" t="str">
        <f>IF('statement of marks'!I35="","",'statement of marks'!I35)</f>
        <v>fou; dqekj ehuk</v>
      </c>
      <c r="J35" s="115" t="str">
        <f>IF('statement of marks'!J35="","",'statement of marks'!J35)</f>
        <v>Jh eqds'k dqekj ehuk</v>
      </c>
      <c r="K35" s="115" t="str">
        <f>IF('statement of marks'!K35="","",'statement of marks'!K35)</f>
        <v>Jhefr eerk nsoh</v>
      </c>
      <c r="L35" s="117" t="str">
        <f>IF('statement of marks'!Y35="","",'statement of marks'!Y35)</f>
        <v/>
      </c>
      <c r="M35" s="309" t="str">
        <f t="shared" si="0"/>
        <v/>
      </c>
      <c r="N35" s="117">
        <f>IF('statement of marks'!AU35="","",'statement of marks'!AU35)</f>
        <v>57</v>
      </c>
      <c r="O35" s="309">
        <f t="shared" si="0"/>
        <v>12</v>
      </c>
      <c r="P35" s="101" t="str">
        <f>IF('statement of marks'!BD35="","",'statement of marks'!BD35)</f>
        <v>s</v>
      </c>
      <c r="Q35" s="117" t="str">
        <f>IF('statement of marks'!BR35="","",'statement of marks'!BR35)</f>
        <v/>
      </c>
      <c r="R35" s="309" t="str">
        <f t="shared" ref="R35" si="113">IF(Q35="","",ROUNDUP(Q35*20%,0))</f>
        <v/>
      </c>
      <c r="S35" s="117">
        <f>IF('statement of marks'!CN35="","",'statement of marks'!CN35)</f>
        <v>37</v>
      </c>
      <c r="T35" s="309">
        <f t="shared" ref="T35" si="114">IF(S35="","",ROUNDUP(S35*20%,0))</f>
        <v>8</v>
      </c>
      <c r="U35" s="117">
        <f>IF('statement of marks'!DJ35="","",'statement of marks'!DJ35)</f>
        <v>55</v>
      </c>
      <c r="V35" s="309">
        <f t="shared" ref="V35" si="115">IF(U35="","",ROUNDUP(U35*20%,0))</f>
        <v>11</v>
      </c>
      <c r="W35" s="117">
        <f>IF('statement of marks'!EF35="","",'statement of marks'!EF35)</f>
        <v>70</v>
      </c>
      <c r="X35" s="309">
        <f t="shared" ref="X35" si="116">IF(W35="","",ROUNDUP(W35*20%,0))</f>
        <v>14</v>
      </c>
      <c r="Y35" s="313" t="str">
        <f>IF('statement of marks'!ET35="","",'statement of marks'!ET35)</f>
        <v/>
      </c>
      <c r="Z35" s="313" t="str">
        <f>IF('statement of marks'!EU35="","",'statement of marks'!EU35)</f>
        <v/>
      </c>
      <c r="AA35" s="313" t="str">
        <f>IF('statement of marks'!EV35="","",'statement of marks'!EV35)</f>
        <v/>
      </c>
      <c r="AB35" s="313" t="str">
        <f>IF('statement of marks'!FD35="","",'statement of marks'!FD35)</f>
        <v/>
      </c>
      <c r="AC35" s="313" t="str">
        <f>IF('statement of marks'!FE35="","",'statement of marks'!FE35)</f>
        <v/>
      </c>
      <c r="AD35" s="313" t="str">
        <f>IF('statement of marks'!FF35="","",'statement of marks'!FF35)</f>
        <v/>
      </c>
      <c r="AE35" s="313" t="str">
        <f>IF('statement of marks'!FN35="","",'statement of marks'!FN35)</f>
        <v/>
      </c>
      <c r="AF35" s="313" t="str">
        <f>IF('statement of marks'!FO35="","",'statement of marks'!FO35)</f>
        <v/>
      </c>
      <c r="AG35" s="455" t="str">
        <f>IF('statement of marks'!FP35="","",'statement of marks'!FP35)</f>
        <v/>
      </c>
    </row>
    <row r="36" spans="1:33" ht="20.100000000000001" customHeight="1">
      <c r="A36" s="199">
        <f>IF('statement of marks'!A36="","",'statement of marks'!A36)</f>
        <v>30</v>
      </c>
      <c r="B36" s="309" t="str">
        <f>IF('statement of marks'!B36="","",'statement of marks'!B36)</f>
        <v>ST</v>
      </c>
      <c r="C36" s="309" t="str">
        <f>IF('statement of marks'!C36="","",'statement of marks'!C36)</f>
        <v>B</v>
      </c>
      <c r="D36" s="114">
        <f>IF('statement of marks'!D36="","",'statement of marks'!D36)</f>
        <v>680</v>
      </c>
      <c r="E36" s="114" t="str">
        <f>IF('statement of marks'!E36="","",'statement of marks'!E36)</f>
        <v/>
      </c>
      <c r="F36" s="309">
        <f>IF('statement of marks'!F36="","",'statement of marks'!F36)</f>
        <v>2014</v>
      </c>
      <c r="G36" s="509">
        <f>IF('statement of marks'!G36="","",'statement of marks'!G36)</f>
        <v>39279</v>
      </c>
      <c r="H36" s="188" t="str">
        <f>IF('statement of marks'!H36="","",'statement of marks'!H36)</f>
        <v>lksyg tqykbZ] nks gtkj lkr</v>
      </c>
      <c r="I36" s="115" t="str">
        <f>IF('statement of marks'!I36="","",'statement of marks'!I36)</f>
        <v>fouksn ehuk</v>
      </c>
      <c r="J36" s="115" t="str">
        <f>IF('statement of marks'!J36="","",'statement of marks'!J36)</f>
        <v>Jh iIiq yky ehuk</v>
      </c>
      <c r="K36" s="115" t="str">
        <f>IF('statement of marks'!K36="","",'statement of marks'!K36)</f>
        <v>Jhefr jes'kh nsoh</v>
      </c>
      <c r="L36" s="117" t="str">
        <f>IF('statement of marks'!Y36="","",'statement of marks'!Y36)</f>
        <v/>
      </c>
      <c r="M36" s="309" t="str">
        <f t="shared" si="0"/>
        <v/>
      </c>
      <c r="N36" s="117">
        <f>IF('statement of marks'!AU36="","",'statement of marks'!AU36)</f>
        <v>0</v>
      </c>
      <c r="O36" s="309">
        <f t="shared" si="0"/>
        <v>0</v>
      </c>
      <c r="P36" s="101" t="str">
        <f>IF('statement of marks'!BD36="","",'statement of marks'!BD36)</f>
        <v>s</v>
      </c>
      <c r="Q36" s="117" t="str">
        <f>IF('statement of marks'!BR36="","",'statement of marks'!BR36)</f>
        <v/>
      </c>
      <c r="R36" s="309" t="str">
        <f t="shared" ref="R36" si="117">IF(Q36="","",ROUNDUP(Q36*20%,0))</f>
        <v/>
      </c>
      <c r="S36" s="117">
        <f>IF('statement of marks'!CN36="","",'statement of marks'!CN36)</f>
        <v>31</v>
      </c>
      <c r="T36" s="309">
        <f t="shared" ref="T36" si="118">IF(S36="","",ROUNDUP(S36*20%,0))</f>
        <v>7</v>
      </c>
      <c r="U36" s="117">
        <f>IF('statement of marks'!DJ36="","",'statement of marks'!DJ36)</f>
        <v>60</v>
      </c>
      <c r="V36" s="309">
        <f t="shared" ref="V36" si="119">IF(U36="","",ROUNDUP(U36*20%,0))</f>
        <v>12</v>
      </c>
      <c r="W36" s="117">
        <f>IF('statement of marks'!EF36="","",'statement of marks'!EF36)</f>
        <v>76</v>
      </c>
      <c r="X36" s="309">
        <f t="shared" ref="X36" si="120">IF(W36="","",ROUNDUP(W36*20%,0))</f>
        <v>16</v>
      </c>
      <c r="Y36" s="313" t="str">
        <f>IF('statement of marks'!ET36="","",'statement of marks'!ET36)</f>
        <v/>
      </c>
      <c r="Z36" s="313" t="str">
        <f>IF('statement of marks'!EU36="","",'statement of marks'!EU36)</f>
        <v/>
      </c>
      <c r="AA36" s="313" t="str">
        <f>IF('statement of marks'!EV36="","",'statement of marks'!EV36)</f>
        <v/>
      </c>
      <c r="AB36" s="313" t="str">
        <f>IF('statement of marks'!FD36="","",'statement of marks'!FD36)</f>
        <v/>
      </c>
      <c r="AC36" s="313" t="str">
        <f>IF('statement of marks'!FE36="","",'statement of marks'!FE36)</f>
        <v/>
      </c>
      <c r="AD36" s="313" t="str">
        <f>IF('statement of marks'!FF36="","",'statement of marks'!FF36)</f>
        <v/>
      </c>
      <c r="AE36" s="313" t="str">
        <f>IF('statement of marks'!FN36="","",'statement of marks'!FN36)</f>
        <v/>
      </c>
      <c r="AF36" s="313" t="str">
        <f>IF('statement of marks'!FO36="","",'statement of marks'!FO36)</f>
        <v/>
      </c>
      <c r="AG36" s="455" t="str">
        <f>IF('statement of marks'!FP36="","",'statement of marks'!FP36)</f>
        <v/>
      </c>
    </row>
    <row r="37" spans="1:33" ht="20.100000000000001" customHeight="1">
      <c r="A37" s="199">
        <f>IF('statement of marks'!A37="","",'statement of marks'!A37)</f>
        <v>31</v>
      </c>
      <c r="B37" s="309" t="str">
        <f>IF('statement of marks'!B37="","",'statement of marks'!B37)</f>
        <v>ST</v>
      </c>
      <c r="C37" s="309" t="str">
        <f>IF('statement of marks'!C37="","",'statement of marks'!C37)</f>
        <v>B</v>
      </c>
      <c r="D37" s="114">
        <f>IF('statement of marks'!D37="","",'statement of marks'!D37)</f>
        <v>681</v>
      </c>
      <c r="E37" s="114" t="str">
        <f>IF('statement of marks'!E37="","",'statement of marks'!E37)</f>
        <v/>
      </c>
      <c r="F37" s="309">
        <f>IF('statement of marks'!F37="","",'statement of marks'!F37)</f>
        <v>1965</v>
      </c>
      <c r="G37" s="509">
        <f>IF('statement of marks'!G37="","",'statement of marks'!G37)</f>
        <v>39577</v>
      </c>
      <c r="H37" s="188" t="str">
        <f>IF('statement of marks'!H37="","",'statement of marks'!H37)</f>
        <v>ukS ebZ] nks gtkj vkB</v>
      </c>
      <c r="I37" s="115" t="str">
        <f>IF('statement of marks'!I37="","",'statement of marks'!I37)</f>
        <v>fo'kky ehuk</v>
      </c>
      <c r="J37" s="115" t="str">
        <f>IF('statement of marks'!J37="","",'statement of marks'!J37)</f>
        <v>Jh gsejkt ehuk</v>
      </c>
      <c r="K37" s="115" t="str">
        <f>IF('statement of marks'!K37="","",'statement of marks'!K37)</f>
        <v>Jhefr vfurk nsoh</v>
      </c>
      <c r="L37" s="117" t="str">
        <f>IF('statement of marks'!Y37="","",'statement of marks'!Y37)</f>
        <v/>
      </c>
      <c r="M37" s="309" t="str">
        <f t="shared" si="0"/>
        <v/>
      </c>
      <c r="N37" s="117">
        <f>IF('statement of marks'!AU37="","",'statement of marks'!AU37)</f>
        <v>66</v>
      </c>
      <c r="O37" s="309">
        <f t="shared" si="0"/>
        <v>14</v>
      </c>
      <c r="P37" s="101" t="str">
        <f>IF('statement of marks'!BD37="","",'statement of marks'!BD37)</f>
        <v>s</v>
      </c>
      <c r="Q37" s="117" t="str">
        <f>IF('statement of marks'!BR37="","",'statement of marks'!BR37)</f>
        <v/>
      </c>
      <c r="R37" s="309" t="str">
        <f t="shared" ref="R37" si="121">IF(Q37="","",ROUNDUP(Q37*20%,0))</f>
        <v/>
      </c>
      <c r="S37" s="117">
        <f>IF('statement of marks'!CN37="","",'statement of marks'!CN37)</f>
        <v>7</v>
      </c>
      <c r="T37" s="309">
        <f t="shared" ref="T37" si="122">IF(S37="","",ROUNDUP(S37*20%,0))</f>
        <v>2</v>
      </c>
      <c r="U37" s="117">
        <f>IF('statement of marks'!DJ37="","",'statement of marks'!DJ37)</f>
        <v>0</v>
      </c>
      <c r="V37" s="309">
        <f t="shared" ref="V37" si="123">IF(U37="","",ROUNDUP(U37*20%,0))</f>
        <v>0</v>
      </c>
      <c r="W37" s="117">
        <f>IF('statement of marks'!EF37="","",'statement of marks'!EF37)</f>
        <v>10</v>
      </c>
      <c r="X37" s="309">
        <f t="shared" ref="X37" si="124">IF(W37="","",ROUNDUP(W37*20%,0))</f>
        <v>2</v>
      </c>
      <c r="Y37" s="313" t="str">
        <f>IF('statement of marks'!ET37="","",'statement of marks'!ET37)</f>
        <v/>
      </c>
      <c r="Z37" s="313" t="str">
        <f>IF('statement of marks'!EU37="","",'statement of marks'!EU37)</f>
        <v/>
      </c>
      <c r="AA37" s="313" t="str">
        <f>IF('statement of marks'!EV37="","",'statement of marks'!EV37)</f>
        <v/>
      </c>
      <c r="AB37" s="313" t="str">
        <f>IF('statement of marks'!FD37="","",'statement of marks'!FD37)</f>
        <v/>
      </c>
      <c r="AC37" s="313" t="str">
        <f>IF('statement of marks'!FE37="","",'statement of marks'!FE37)</f>
        <v/>
      </c>
      <c r="AD37" s="313" t="str">
        <f>IF('statement of marks'!FF37="","",'statement of marks'!FF37)</f>
        <v/>
      </c>
      <c r="AE37" s="313" t="str">
        <f>IF('statement of marks'!FN37="","",'statement of marks'!FN37)</f>
        <v/>
      </c>
      <c r="AF37" s="313" t="str">
        <f>IF('statement of marks'!FO37="","",'statement of marks'!FO37)</f>
        <v/>
      </c>
      <c r="AG37" s="455" t="str">
        <f>IF('statement of marks'!FP37="","",'statement of marks'!FP37)</f>
        <v/>
      </c>
    </row>
    <row r="38" spans="1:33" ht="20.100000000000001" customHeight="1">
      <c r="A38" s="199">
        <f>IF('statement of marks'!A38="","",'statement of marks'!A38)</f>
        <v>32</v>
      </c>
      <c r="B38" s="309" t="str">
        <f>IF('statement of marks'!B38="","",'statement of marks'!B38)</f>
        <v>SC</v>
      </c>
      <c r="C38" s="309" t="str">
        <f>IF('statement of marks'!C38="","",'statement of marks'!C38)</f>
        <v>B</v>
      </c>
      <c r="D38" s="114">
        <f>IF('statement of marks'!D38="","",'statement of marks'!D38)</f>
        <v>682</v>
      </c>
      <c r="E38" s="114" t="str">
        <f>IF('statement of marks'!E38="","",'statement of marks'!E38)</f>
        <v/>
      </c>
      <c r="F38" s="309">
        <f>IF('statement of marks'!F38="","",'statement of marks'!F38)</f>
        <v>2033</v>
      </c>
      <c r="G38" s="509">
        <f>IF('statement of marks'!G38="","",'statement of marks'!G38)</f>
        <v>38643</v>
      </c>
      <c r="H38" s="188" t="str">
        <f>IF('statement of marks'!H38="","",'statement of marks'!H38)</f>
        <v>vBkjg vDVwcj] nks gtkj ikap</v>
      </c>
      <c r="I38" s="115" t="str">
        <f>IF('statement of marks'!I38="","",'statement of marks'!I38)</f>
        <v>fo".kq dqekj ckcfj;k</v>
      </c>
      <c r="J38" s="115" t="str">
        <f>IF('statement of marks'!J38="","",'statement of marks'!J38)</f>
        <v xml:space="preserve">Jh t; yky </v>
      </c>
      <c r="K38" s="115" t="str">
        <f>IF('statement of marks'!K38="","",'statement of marks'!K38)</f>
        <v>Jhefr lEifŸk</v>
      </c>
      <c r="L38" s="117" t="str">
        <f>IF('statement of marks'!Y38="","",'statement of marks'!Y38)</f>
        <v/>
      </c>
      <c r="M38" s="309" t="str">
        <f t="shared" si="0"/>
        <v/>
      </c>
      <c r="N38" s="117">
        <f>IF('statement of marks'!AU38="","",'statement of marks'!AU38)</f>
        <v>7</v>
      </c>
      <c r="O38" s="309">
        <f t="shared" si="0"/>
        <v>2</v>
      </c>
      <c r="P38" s="101" t="str">
        <f>IF('statement of marks'!BD38="","",'statement of marks'!BD38)</f>
        <v>s</v>
      </c>
      <c r="Q38" s="117" t="str">
        <f>IF('statement of marks'!BR38="","",'statement of marks'!BR38)</f>
        <v/>
      </c>
      <c r="R38" s="309" t="str">
        <f t="shared" ref="R38" si="125">IF(Q38="","",ROUNDUP(Q38*20%,0))</f>
        <v/>
      </c>
      <c r="S38" s="117">
        <f>IF('statement of marks'!CN38="","",'statement of marks'!CN38)</f>
        <v>6</v>
      </c>
      <c r="T38" s="309">
        <f t="shared" ref="T38" si="126">IF(S38="","",ROUNDUP(S38*20%,0))</f>
        <v>2</v>
      </c>
      <c r="U38" s="117">
        <f>IF('statement of marks'!DJ38="","",'statement of marks'!DJ38)</f>
        <v>0</v>
      </c>
      <c r="V38" s="309">
        <f t="shared" ref="V38" si="127">IF(U38="","",ROUNDUP(U38*20%,0))</f>
        <v>0</v>
      </c>
      <c r="W38" s="117">
        <f>IF('statement of marks'!EF38="","",'statement of marks'!EF38)</f>
        <v>7</v>
      </c>
      <c r="X38" s="309">
        <f t="shared" ref="X38" si="128">IF(W38="","",ROUNDUP(W38*20%,0))</f>
        <v>2</v>
      </c>
      <c r="Y38" s="313" t="str">
        <f>IF('statement of marks'!ET38="","",'statement of marks'!ET38)</f>
        <v/>
      </c>
      <c r="Z38" s="313" t="str">
        <f>IF('statement of marks'!EU38="","",'statement of marks'!EU38)</f>
        <v/>
      </c>
      <c r="AA38" s="313" t="str">
        <f>IF('statement of marks'!EV38="","",'statement of marks'!EV38)</f>
        <v/>
      </c>
      <c r="AB38" s="313" t="str">
        <f>IF('statement of marks'!FD38="","",'statement of marks'!FD38)</f>
        <v/>
      </c>
      <c r="AC38" s="313" t="str">
        <f>IF('statement of marks'!FE38="","",'statement of marks'!FE38)</f>
        <v/>
      </c>
      <c r="AD38" s="313" t="str">
        <f>IF('statement of marks'!FF38="","",'statement of marks'!FF38)</f>
        <v/>
      </c>
      <c r="AE38" s="313" t="str">
        <f>IF('statement of marks'!FN38="","",'statement of marks'!FN38)</f>
        <v/>
      </c>
      <c r="AF38" s="313" t="str">
        <f>IF('statement of marks'!FO38="","",'statement of marks'!FO38)</f>
        <v/>
      </c>
      <c r="AG38" s="455" t="str">
        <f>IF('statement of marks'!FP38="","",'statement of marks'!FP38)</f>
        <v/>
      </c>
    </row>
    <row r="39" spans="1:33" ht="20.100000000000001" customHeight="1">
      <c r="A39" s="199">
        <f>IF('statement of marks'!A39="","",'statement of marks'!A39)</f>
        <v>33</v>
      </c>
      <c r="B39" s="309" t="str">
        <f>IF('statement of marks'!B39="","",'statement of marks'!B39)</f>
        <v/>
      </c>
      <c r="C39" s="309" t="str">
        <f>IF('statement of marks'!C39="","",'statement of marks'!C39)</f>
        <v/>
      </c>
      <c r="D39" s="114" t="str">
        <f>IF('statement of marks'!D39="","",'statement of marks'!D39)</f>
        <v/>
      </c>
      <c r="E39" s="114" t="str">
        <f>IF('statement of marks'!E39="","",'statement of marks'!E39)</f>
        <v/>
      </c>
      <c r="F39" s="309" t="str">
        <f>IF('statement of marks'!F39="","",'statement of marks'!F39)</f>
        <v/>
      </c>
      <c r="G39" s="509" t="str">
        <f>IF('statement of marks'!G39="","",'statement of marks'!G39)</f>
        <v/>
      </c>
      <c r="H39" s="188" t="str">
        <f>IF('statement of marks'!H39="","",'statement of marks'!H39)</f>
        <v/>
      </c>
      <c r="I39" s="115" t="str">
        <f>IF('statement of marks'!I39="","",'statement of marks'!I39)</f>
        <v/>
      </c>
      <c r="J39" s="115" t="str">
        <f>IF('statement of marks'!J39="","",'statement of marks'!J39)</f>
        <v/>
      </c>
      <c r="K39" s="115" t="str">
        <f>IF('statement of marks'!K39="","",'statement of marks'!K39)</f>
        <v/>
      </c>
      <c r="L39" s="117" t="str">
        <f>IF('statement of marks'!Y39="","",'statement of marks'!Y39)</f>
        <v/>
      </c>
      <c r="M39" s="309" t="str">
        <f t="shared" si="0"/>
        <v/>
      </c>
      <c r="N39" s="117" t="str">
        <f>IF('statement of marks'!AU39="","",'statement of marks'!AU39)</f>
        <v/>
      </c>
      <c r="O39" s="309" t="str">
        <f t="shared" si="0"/>
        <v/>
      </c>
      <c r="P39" s="101" t="str">
        <f>IF('statement of marks'!BD39="","",'statement of marks'!BD39)</f>
        <v/>
      </c>
      <c r="Q39" s="117" t="str">
        <f>IF('statement of marks'!BR39="","",'statement of marks'!BR39)</f>
        <v/>
      </c>
      <c r="R39" s="309" t="str">
        <f t="shared" ref="R39" si="129">IF(Q39="","",ROUNDUP(Q39*20%,0))</f>
        <v/>
      </c>
      <c r="S39" s="117" t="str">
        <f>IF('statement of marks'!CN39="","",'statement of marks'!CN39)</f>
        <v/>
      </c>
      <c r="T39" s="309" t="str">
        <f t="shared" ref="T39" si="130">IF(S39="","",ROUNDUP(S39*20%,0))</f>
        <v/>
      </c>
      <c r="U39" s="117" t="str">
        <f>IF('statement of marks'!DJ39="","",'statement of marks'!DJ39)</f>
        <v/>
      </c>
      <c r="V39" s="309" t="str">
        <f t="shared" ref="V39" si="131">IF(U39="","",ROUNDUP(U39*20%,0))</f>
        <v/>
      </c>
      <c r="W39" s="117" t="str">
        <f>IF('statement of marks'!EF39="","",'statement of marks'!EF39)</f>
        <v/>
      </c>
      <c r="X39" s="309" t="str">
        <f t="shared" ref="X39" si="132">IF(W39="","",ROUNDUP(W39*20%,0))</f>
        <v/>
      </c>
      <c r="Y39" s="313" t="str">
        <f>IF('statement of marks'!ET39="","",'statement of marks'!ET39)</f>
        <v/>
      </c>
      <c r="Z39" s="313" t="str">
        <f>IF('statement of marks'!EU39="","",'statement of marks'!EU39)</f>
        <v/>
      </c>
      <c r="AA39" s="313" t="str">
        <f>IF('statement of marks'!EV39="","",'statement of marks'!EV39)</f>
        <v/>
      </c>
      <c r="AB39" s="313" t="str">
        <f>IF('statement of marks'!FD39="","",'statement of marks'!FD39)</f>
        <v/>
      </c>
      <c r="AC39" s="313" t="str">
        <f>IF('statement of marks'!FE39="","",'statement of marks'!FE39)</f>
        <v/>
      </c>
      <c r="AD39" s="313" t="str">
        <f>IF('statement of marks'!FF39="","",'statement of marks'!FF39)</f>
        <v/>
      </c>
      <c r="AE39" s="313" t="str">
        <f>IF('statement of marks'!FN39="","",'statement of marks'!FN39)</f>
        <v/>
      </c>
      <c r="AF39" s="313" t="str">
        <f>IF('statement of marks'!FO39="","",'statement of marks'!FO39)</f>
        <v/>
      </c>
      <c r="AG39" s="455" t="str">
        <f>IF('statement of marks'!FP39="","",'statement of marks'!FP39)</f>
        <v/>
      </c>
    </row>
    <row r="40" spans="1:33" ht="20.100000000000001" customHeight="1">
      <c r="A40" s="199">
        <f>IF('statement of marks'!A40="","",'statement of marks'!A40)</f>
        <v>34</v>
      </c>
      <c r="B40" s="309" t="str">
        <f>IF('statement of marks'!B40="","",'statement of marks'!B40)</f>
        <v/>
      </c>
      <c r="C40" s="309" t="str">
        <f>IF('statement of marks'!C40="","",'statement of marks'!C40)</f>
        <v/>
      </c>
      <c r="D40" s="114" t="str">
        <f>IF('statement of marks'!D40="","",'statement of marks'!D40)</f>
        <v/>
      </c>
      <c r="E40" s="114" t="str">
        <f>IF('statement of marks'!E40="","",'statement of marks'!E40)</f>
        <v/>
      </c>
      <c r="F40" s="309" t="str">
        <f>IF('statement of marks'!F40="","",'statement of marks'!F40)</f>
        <v/>
      </c>
      <c r="G40" s="509" t="str">
        <f>IF('statement of marks'!G40="","",'statement of marks'!G40)</f>
        <v/>
      </c>
      <c r="H40" s="188" t="str">
        <f>IF('statement of marks'!H40="","",'statement of marks'!H40)</f>
        <v/>
      </c>
      <c r="I40" s="115" t="str">
        <f>IF('statement of marks'!I40="","",'statement of marks'!I40)</f>
        <v/>
      </c>
      <c r="J40" s="115" t="str">
        <f>IF('statement of marks'!J40="","",'statement of marks'!J40)</f>
        <v/>
      </c>
      <c r="K40" s="115" t="str">
        <f>IF('statement of marks'!K40="","",'statement of marks'!K40)</f>
        <v/>
      </c>
      <c r="L40" s="117" t="str">
        <f>IF('statement of marks'!Y40="","",'statement of marks'!Y40)</f>
        <v/>
      </c>
      <c r="M40" s="309" t="str">
        <f t="shared" si="0"/>
        <v/>
      </c>
      <c r="N40" s="117" t="str">
        <f>IF('statement of marks'!AU40="","",'statement of marks'!AU40)</f>
        <v/>
      </c>
      <c r="O40" s="309" t="str">
        <f t="shared" si="0"/>
        <v/>
      </c>
      <c r="P40" s="101" t="str">
        <f>IF('statement of marks'!BD40="","",'statement of marks'!BD40)</f>
        <v/>
      </c>
      <c r="Q40" s="117" t="str">
        <f>IF('statement of marks'!BR40="","",'statement of marks'!BR40)</f>
        <v/>
      </c>
      <c r="R40" s="309" t="str">
        <f t="shared" ref="R40" si="133">IF(Q40="","",ROUNDUP(Q40*20%,0))</f>
        <v/>
      </c>
      <c r="S40" s="117" t="str">
        <f>IF('statement of marks'!CN40="","",'statement of marks'!CN40)</f>
        <v/>
      </c>
      <c r="T40" s="309" t="str">
        <f t="shared" ref="T40" si="134">IF(S40="","",ROUNDUP(S40*20%,0))</f>
        <v/>
      </c>
      <c r="U40" s="117" t="str">
        <f>IF('statement of marks'!DJ40="","",'statement of marks'!DJ40)</f>
        <v/>
      </c>
      <c r="V40" s="309" t="str">
        <f t="shared" ref="V40" si="135">IF(U40="","",ROUNDUP(U40*20%,0))</f>
        <v/>
      </c>
      <c r="W40" s="117" t="str">
        <f>IF('statement of marks'!EF40="","",'statement of marks'!EF40)</f>
        <v/>
      </c>
      <c r="X40" s="309" t="str">
        <f t="shared" ref="X40" si="136">IF(W40="","",ROUNDUP(W40*20%,0))</f>
        <v/>
      </c>
      <c r="Y40" s="313" t="str">
        <f>IF('statement of marks'!ET40="","",'statement of marks'!ET40)</f>
        <v/>
      </c>
      <c r="Z40" s="313" t="str">
        <f>IF('statement of marks'!EU40="","",'statement of marks'!EU40)</f>
        <v/>
      </c>
      <c r="AA40" s="313" t="str">
        <f>IF('statement of marks'!EV40="","",'statement of marks'!EV40)</f>
        <v/>
      </c>
      <c r="AB40" s="313" t="str">
        <f>IF('statement of marks'!FD40="","",'statement of marks'!FD40)</f>
        <v/>
      </c>
      <c r="AC40" s="313" t="str">
        <f>IF('statement of marks'!FE40="","",'statement of marks'!FE40)</f>
        <v/>
      </c>
      <c r="AD40" s="313" t="str">
        <f>IF('statement of marks'!FF40="","",'statement of marks'!FF40)</f>
        <v/>
      </c>
      <c r="AE40" s="313" t="str">
        <f>IF('statement of marks'!FN40="","",'statement of marks'!FN40)</f>
        <v/>
      </c>
      <c r="AF40" s="313" t="str">
        <f>IF('statement of marks'!FO40="","",'statement of marks'!FO40)</f>
        <v/>
      </c>
      <c r="AG40" s="455" t="str">
        <f>IF('statement of marks'!FP40="","",'statement of marks'!FP40)</f>
        <v/>
      </c>
    </row>
    <row r="41" spans="1:33" ht="20.100000000000001" customHeight="1">
      <c r="A41" s="199">
        <f>IF('statement of marks'!A41="","",'statement of marks'!A41)</f>
        <v>35</v>
      </c>
      <c r="B41" s="309" t="str">
        <f>IF('statement of marks'!B41="","",'statement of marks'!B41)</f>
        <v/>
      </c>
      <c r="C41" s="309" t="str">
        <f>IF('statement of marks'!C41="","",'statement of marks'!C41)</f>
        <v/>
      </c>
      <c r="D41" s="114" t="str">
        <f>IF('statement of marks'!D41="","",'statement of marks'!D41)</f>
        <v/>
      </c>
      <c r="E41" s="114" t="str">
        <f>IF('statement of marks'!E41="","",'statement of marks'!E41)</f>
        <v/>
      </c>
      <c r="F41" s="309" t="str">
        <f>IF('statement of marks'!F41="","",'statement of marks'!F41)</f>
        <v/>
      </c>
      <c r="G41" s="509" t="str">
        <f>IF('statement of marks'!G41="","",'statement of marks'!G41)</f>
        <v/>
      </c>
      <c r="H41" s="188" t="str">
        <f>IF('statement of marks'!H41="","",'statement of marks'!H41)</f>
        <v/>
      </c>
      <c r="I41" s="115" t="str">
        <f>IF('statement of marks'!I41="","",'statement of marks'!I41)</f>
        <v/>
      </c>
      <c r="J41" s="115" t="str">
        <f>IF('statement of marks'!J41="","",'statement of marks'!J41)</f>
        <v/>
      </c>
      <c r="K41" s="115" t="str">
        <f>IF('statement of marks'!K41="","",'statement of marks'!K41)</f>
        <v/>
      </c>
      <c r="L41" s="117" t="str">
        <f>IF('statement of marks'!Y41="","",'statement of marks'!Y41)</f>
        <v/>
      </c>
      <c r="M41" s="309" t="str">
        <f t="shared" si="0"/>
        <v/>
      </c>
      <c r="N41" s="117" t="str">
        <f>IF('statement of marks'!AU41="","",'statement of marks'!AU41)</f>
        <v/>
      </c>
      <c r="O41" s="309" t="str">
        <f t="shared" si="0"/>
        <v/>
      </c>
      <c r="P41" s="101" t="str">
        <f>IF('statement of marks'!BD41="","",'statement of marks'!BD41)</f>
        <v/>
      </c>
      <c r="Q41" s="117" t="str">
        <f>IF('statement of marks'!BR41="","",'statement of marks'!BR41)</f>
        <v/>
      </c>
      <c r="R41" s="309" t="str">
        <f t="shared" ref="R41" si="137">IF(Q41="","",ROUNDUP(Q41*20%,0))</f>
        <v/>
      </c>
      <c r="S41" s="117" t="str">
        <f>IF('statement of marks'!CN41="","",'statement of marks'!CN41)</f>
        <v/>
      </c>
      <c r="T41" s="309" t="str">
        <f t="shared" ref="T41" si="138">IF(S41="","",ROUNDUP(S41*20%,0))</f>
        <v/>
      </c>
      <c r="U41" s="117" t="str">
        <f>IF('statement of marks'!DJ41="","",'statement of marks'!DJ41)</f>
        <v/>
      </c>
      <c r="V41" s="309" t="str">
        <f t="shared" ref="V41" si="139">IF(U41="","",ROUNDUP(U41*20%,0))</f>
        <v/>
      </c>
      <c r="W41" s="117" t="str">
        <f>IF('statement of marks'!EF41="","",'statement of marks'!EF41)</f>
        <v/>
      </c>
      <c r="X41" s="309" t="str">
        <f t="shared" ref="X41" si="140">IF(W41="","",ROUNDUP(W41*20%,0))</f>
        <v/>
      </c>
      <c r="Y41" s="313" t="str">
        <f>IF('statement of marks'!ET41="","",'statement of marks'!ET41)</f>
        <v/>
      </c>
      <c r="Z41" s="313" t="str">
        <f>IF('statement of marks'!EU41="","",'statement of marks'!EU41)</f>
        <v/>
      </c>
      <c r="AA41" s="313" t="str">
        <f>IF('statement of marks'!EV41="","",'statement of marks'!EV41)</f>
        <v/>
      </c>
      <c r="AB41" s="313" t="str">
        <f>IF('statement of marks'!FD41="","",'statement of marks'!FD41)</f>
        <v/>
      </c>
      <c r="AC41" s="313" t="str">
        <f>IF('statement of marks'!FE41="","",'statement of marks'!FE41)</f>
        <v/>
      </c>
      <c r="AD41" s="313" t="str">
        <f>IF('statement of marks'!FF41="","",'statement of marks'!FF41)</f>
        <v/>
      </c>
      <c r="AE41" s="313" t="str">
        <f>IF('statement of marks'!FN41="","",'statement of marks'!FN41)</f>
        <v/>
      </c>
      <c r="AF41" s="313" t="str">
        <f>IF('statement of marks'!FO41="","",'statement of marks'!FO41)</f>
        <v/>
      </c>
      <c r="AG41" s="455" t="str">
        <f>IF('statement of marks'!FP41="","",'statement of marks'!FP41)</f>
        <v/>
      </c>
    </row>
    <row r="42" spans="1:33" ht="20.100000000000001" customHeight="1">
      <c r="A42" s="199">
        <f>IF('statement of marks'!A42="","",'statement of marks'!A42)</f>
        <v>36</v>
      </c>
      <c r="B42" s="309" t="str">
        <f>IF('statement of marks'!B42="","",'statement of marks'!B42)</f>
        <v/>
      </c>
      <c r="C42" s="309" t="str">
        <f>IF('statement of marks'!C42="","",'statement of marks'!C42)</f>
        <v/>
      </c>
      <c r="D42" s="114" t="str">
        <f>IF('statement of marks'!D42="","",'statement of marks'!D42)</f>
        <v/>
      </c>
      <c r="E42" s="114" t="str">
        <f>IF('statement of marks'!E42="","",'statement of marks'!E42)</f>
        <v/>
      </c>
      <c r="F42" s="309" t="str">
        <f>IF('statement of marks'!F42="","",'statement of marks'!F42)</f>
        <v/>
      </c>
      <c r="G42" s="509" t="str">
        <f>IF('statement of marks'!G42="","",'statement of marks'!G42)</f>
        <v/>
      </c>
      <c r="H42" s="188" t="str">
        <f>IF('statement of marks'!H42="","",'statement of marks'!H42)</f>
        <v/>
      </c>
      <c r="I42" s="115" t="str">
        <f>IF('statement of marks'!I42="","",'statement of marks'!I42)</f>
        <v/>
      </c>
      <c r="J42" s="115" t="str">
        <f>IF('statement of marks'!J42="","",'statement of marks'!J42)</f>
        <v/>
      </c>
      <c r="K42" s="115" t="str">
        <f>IF('statement of marks'!K42="","",'statement of marks'!K42)</f>
        <v/>
      </c>
      <c r="L42" s="117" t="str">
        <f>IF('statement of marks'!Y42="","",'statement of marks'!Y42)</f>
        <v/>
      </c>
      <c r="M42" s="309" t="str">
        <f t="shared" si="0"/>
        <v/>
      </c>
      <c r="N42" s="117" t="str">
        <f>IF('statement of marks'!AU42="","",'statement of marks'!AU42)</f>
        <v/>
      </c>
      <c r="O42" s="309" t="str">
        <f t="shared" si="0"/>
        <v/>
      </c>
      <c r="P42" s="101" t="str">
        <f>IF('statement of marks'!BD42="","",'statement of marks'!BD42)</f>
        <v/>
      </c>
      <c r="Q42" s="117" t="str">
        <f>IF('statement of marks'!BR42="","",'statement of marks'!BR42)</f>
        <v/>
      </c>
      <c r="R42" s="309" t="str">
        <f t="shared" ref="R42" si="141">IF(Q42="","",ROUNDUP(Q42*20%,0))</f>
        <v/>
      </c>
      <c r="S42" s="117" t="str">
        <f>IF('statement of marks'!CN42="","",'statement of marks'!CN42)</f>
        <v/>
      </c>
      <c r="T42" s="309" t="str">
        <f t="shared" ref="T42" si="142">IF(S42="","",ROUNDUP(S42*20%,0))</f>
        <v/>
      </c>
      <c r="U42" s="117" t="str">
        <f>IF('statement of marks'!DJ42="","",'statement of marks'!DJ42)</f>
        <v/>
      </c>
      <c r="V42" s="309" t="str">
        <f t="shared" ref="V42" si="143">IF(U42="","",ROUNDUP(U42*20%,0))</f>
        <v/>
      </c>
      <c r="W42" s="117" t="str">
        <f>IF('statement of marks'!EF42="","",'statement of marks'!EF42)</f>
        <v/>
      </c>
      <c r="X42" s="309" t="str">
        <f t="shared" ref="X42" si="144">IF(W42="","",ROUNDUP(W42*20%,0))</f>
        <v/>
      </c>
      <c r="Y42" s="313" t="str">
        <f>IF('statement of marks'!ET42="","",'statement of marks'!ET42)</f>
        <v/>
      </c>
      <c r="Z42" s="313" t="str">
        <f>IF('statement of marks'!EU42="","",'statement of marks'!EU42)</f>
        <v/>
      </c>
      <c r="AA42" s="313" t="str">
        <f>IF('statement of marks'!EV42="","",'statement of marks'!EV42)</f>
        <v/>
      </c>
      <c r="AB42" s="313" t="str">
        <f>IF('statement of marks'!FD42="","",'statement of marks'!FD42)</f>
        <v/>
      </c>
      <c r="AC42" s="313" t="str">
        <f>IF('statement of marks'!FE42="","",'statement of marks'!FE42)</f>
        <v/>
      </c>
      <c r="AD42" s="313" t="str">
        <f>IF('statement of marks'!FF42="","",'statement of marks'!FF42)</f>
        <v/>
      </c>
      <c r="AE42" s="313" t="str">
        <f>IF('statement of marks'!FN42="","",'statement of marks'!FN42)</f>
        <v/>
      </c>
      <c r="AF42" s="313" t="str">
        <f>IF('statement of marks'!FO42="","",'statement of marks'!FO42)</f>
        <v/>
      </c>
      <c r="AG42" s="455" t="str">
        <f>IF('statement of marks'!FP42="","",'statement of marks'!FP42)</f>
        <v/>
      </c>
    </row>
    <row r="43" spans="1:33" ht="20.100000000000001" customHeight="1">
      <c r="A43" s="199">
        <f>IF('statement of marks'!A43="","",'statement of marks'!A43)</f>
        <v>37</v>
      </c>
      <c r="B43" s="309" t="str">
        <f>IF('statement of marks'!B43="","",'statement of marks'!B43)</f>
        <v/>
      </c>
      <c r="C43" s="309" t="str">
        <f>IF('statement of marks'!C43="","",'statement of marks'!C43)</f>
        <v/>
      </c>
      <c r="D43" s="114" t="str">
        <f>IF('statement of marks'!D43="","",'statement of marks'!D43)</f>
        <v/>
      </c>
      <c r="E43" s="114" t="str">
        <f>IF('statement of marks'!E43="","",'statement of marks'!E43)</f>
        <v/>
      </c>
      <c r="F43" s="309" t="str">
        <f>IF('statement of marks'!F43="","",'statement of marks'!F43)</f>
        <v/>
      </c>
      <c r="G43" s="509" t="str">
        <f>IF('statement of marks'!G43="","",'statement of marks'!G43)</f>
        <v/>
      </c>
      <c r="H43" s="188" t="str">
        <f>IF('statement of marks'!H43="","",'statement of marks'!H43)</f>
        <v/>
      </c>
      <c r="I43" s="115" t="str">
        <f>IF('statement of marks'!I43="","",'statement of marks'!I43)</f>
        <v/>
      </c>
      <c r="J43" s="115" t="str">
        <f>IF('statement of marks'!J43="","",'statement of marks'!J43)</f>
        <v/>
      </c>
      <c r="K43" s="115" t="str">
        <f>IF('statement of marks'!K43="","",'statement of marks'!K43)</f>
        <v/>
      </c>
      <c r="L43" s="117" t="str">
        <f>IF('statement of marks'!Y43="","",'statement of marks'!Y43)</f>
        <v/>
      </c>
      <c r="M43" s="309" t="str">
        <f t="shared" si="0"/>
        <v/>
      </c>
      <c r="N43" s="117" t="str">
        <f>IF('statement of marks'!AU43="","",'statement of marks'!AU43)</f>
        <v/>
      </c>
      <c r="O43" s="309" t="str">
        <f t="shared" si="0"/>
        <v/>
      </c>
      <c r="P43" s="101" t="str">
        <f>IF('statement of marks'!BD43="","",'statement of marks'!BD43)</f>
        <v/>
      </c>
      <c r="Q43" s="117" t="str">
        <f>IF('statement of marks'!BR43="","",'statement of marks'!BR43)</f>
        <v/>
      </c>
      <c r="R43" s="309" t="str">
        <f t="shared" ref="R43" si="145">IF(Q43="","",ROUNDUP(Q43*20%,0))</f>
        <v/>
      </c>
      <c r="S43" s="117" t="str">
        <f>IF('statement of marks'!CN43="","",'statement of marks'!CN43)</f>
        <v/>
      </c>
      <c r="T43" s="309" t="str">
        <f t="shared" ref="T43" si="146">IF(S43="","",ROUNDUP(S43*20%,0))</f>
        <v/>
      </c>
      <c r="U43" s="117" t="str">
        <f>IF('statement of marks'!DJ43="","",'statement of marks'!DJ43)</f>
        <v/>
      </c>
      <c r="V43" s="309" t="str">
        <f t="shared" ref="V43" si="147">IF(U43="","",ROUNDUP(U43*20%,0))</f>
        <v/>
      </c>
      <c r="W43" s="117" t="str">
        <f>IF('statement of marks'!EF43="","",'statement of marks'!EF43)</f>
        <v/>
      </c>
      <c r="X43" s="309" t="str">
        <f t="shared" ref="X43" si="148">IF(W43="","",ROUNDUP(W43*20%,0))</f>
        <v/>
      </c>
      <c r="Y43" s="313" t="str">
        <f>IF('statement of marks'!ET43="","",'statement of marks'!ET43)</f>
        <v/>
      </c>
      <c r="Z43" s="313" t="str">
        <f>IF('statement of marks'!EU43="","",'statement of marks'!EU43)</f>
        <v/>
      </c>
      <c r="AA43" s="313" t="str">
        <f>IF('statement of marks'!EV43="","",'statement of marks'!EV43)</f>
        <v/>
      </c>
      <c r="AB43" s="313" t="str">
        <f>IF('statement of marks'!FD43="","",'statement of marks'!FD43)</f>
        <v/>
      </c>
      <c r="AC43" s="313" t="str">
        <f>IF('statement of marks'!FE43="","",'statement of marks'!FE43)</f>
        <v/>
      </c>
      <c r="AD43" s="313" t="str">
        <f>IF('statement of marks'!FF43="","",'statement of marks'!FF43)</f>
        <v/>
      </c>
      <c r="AE43" s="313" t="str">
        <f>IF('statement of marks'!FN43="","",'statement of marks'!FN43)</f>
        <v/>
      </c>
      <c r="AF43" s="313" t="str">
        <f>IF('statement of marks'!FO43="","",'statement of marks'!FO43)</f>
        <v/>
      </c>
      <c r="AG43" s="455" t="str">
        <f>IF('statement of marks'!FP43="","",'statement of marks'!FP43)</f>
        <v/>
      </c>
    </row>
    <row r="44" spans="1:33" ht="20.100000000000001" customHeight="1">
      <c r="A44" s="199">
        <f>IF('statement of marks'!A44="","",'statement of marks'!A44)</f>
        <v>38</v>
      </c>
      <c r="B44" s="309" t="str">
        <f>IF('statement of marks'!B44="","",'statement of marks'!B44)</f>
        <v/>
      </c>
      <c r="C44" s="309" t="str">
        <f>IF('statement of marks'!C44="","",'statement of marks'!C44)</f>
        <v/>
      </c>
      <c r="D44" s="114" t="str">
        <f>IF('statement of marks'!D44="","",'statement of marks'!D44)</f>
        <v/>
      </c>
      <c r="E44" s="114" t="str">
        <f>IF('statement of marks'!E44="","",'statement of marks'!E44)</f>
        <v/>
      </c>
      <c r="F44" s="309" t="str">
        <f>IF('statement of marks'!F44="","",'statement of marks'!F44)</f>
        <v/>
      </c>
      <c r="G44" s="509" t="str">
        <f>IF('statement of marks'!G44="","",'statement of marks'!G44)</f>
        <v/>
      </c>
      <c r="H44" s="188" t="str">
        <f>IF('statement of marks'!H44="","",'statement of marks'!H44)</f>
        <v/>
      </c>
      <c r="I44" s="115" t="str">
        <f>IF('statement of marks'!I44="","",'statement of marks'!I44)</f>
        <v/>
      </c>
      <c r="J44" s="115" t="str">
        <f>IF('statement of marks'!J44="","",'statement of marks'!J44)</f>
        <v/>
      </c>
      <c r="K44" s="115" t="str">
        <f>IF('statement of marks'!K44="","",'statement of marks'!K44)</f>
        <v/>
      </c>
      <c r="L44" s="117" t="str">
        <f>IF('statement of marks'!Y44="","",'statement of marks'!Y44)</f>
        <v/>
      </c>
      <c r="M44" s="309" t="str">
        <f t="shared" si="0"/>
        <v/>
      </c>
      <c r="N44" s="117" t="str">
        <f>IF('statement of marks'!AU44="","",'statement of marks'!AU44)</f>
        <v/>
      </c>
      <c r="O44" s="309" t="str">
        <f t="shared" si="0"/>
        <v/>
      </c>
      <c r="P44" s="101" t="str">
        <f>IF('statement of marks'!BD44="","",'statement of marks'!BD44)</f>
        <v/>
      </c>
      <c r="Q44" s="117" t="str">
        <f>IF('statement of marks'!BR44="","",'statement of marks'!BR44)</f>
        <v/>
      </c>
      <c r="R44" s="309" t="str">
        <f t="shared" ref="R44" si="149">IF(Q44="","",ROUNDUP(Q44*20%,0))</f>
        <v/>
      </c>
      <c r="S44" s="117" t="str">
        <f>IF('statement of marks'!CN44="","",'statement of marks'!CN44)</f>
        <v/>
      </c>
      <c r="T44" s="309" t="str">
        <f t="shared" ref="T44" si="150">IF(S44="","",ROUNDUP(S44*20%,0))</f>
        <v/>
      </c>
      <c r="U44" s="117" t="str">
        <f>IF('statement of marks'!DJ44="","",'statement of marks'!DJ44)</f>
        <v/>
      </c>
      <c r="V44" s="309" t="str">
        <f t="shared" ref="V44" si="151">IF(U44="","",ROUNDUP(U44*20%,0))</f>
        <v/>
      </c>
      <c r="W44" s="117" t="str">
        <f>IF('statement of marks'!EF44="","",'statement of marks'!EF44)</f>
        <v/>
      </c>
      <c r="X44" s="309" t="str">
        <f t="shared" ref="X44" si="152">IF(W44="","",ROUNDUP(W44*20%,0))</f>
        <v/>
      </c>
      <c r="Y44" s="313" t="str">
        <f>IF('statement of marks'!ET44="","",'statement of marks'!ET44)</f>
        <v/>
      </c>
      <c r="Z44" s="313" t="str">
        <f>IF('statement of marks'!EU44="","",'statement of marks'!EU44)</f>
        <v/>
      </c>
      <c r="AA44" s="313" t="str">
        <f>IF('statement of marks'!EV44="","",'statement of marks'!EV44)</f>
        <v/>
      </c>
      <c r="AB44" s="313" t="str">
        <f>IF('statement of marks'!FD44="","",'statement of marks'!FD44)</f>
        <v/>
      </c>
      <c r="AC44" s="313" t="str">
        <f>IF('statement of marks'!FE44="","",'statement of marks'!FE44)</f>
        <v/>
      </c>
      <c r="AD44" s="313" t="str">
        <f>IF('statement of marks'!FF44="","",'statement of marks'!FF44)</f>
        <v/>
      </c>
      <c r="AE44" s="313" t="str">
        <f>IF('statement of marks'!FN44="","",'statement of marks'!FN44)</f>
        <v/>
      </c>
      <c r="AF44" s="313" t="str">
        <f>IF('statement of marks'!FO44="","",'statement of marks'!FO44)</f>
        <v/>
      </c>
      <c r="AG44" s="455" t="str">
        <f>IF('statement of marks'!FP44="","",'statement of marks'!FP44)</f>
        <v/>
      </c>
    </row>
    <row r="45" spans="1:33" ht="20.100000000000001" customHeight="1">
      <c r="A45" s="199">
        <f>IF('statement of marks'!A45="","",'statement of marks'!A45)</f>
        <v>39</v>
      </c>
      <c r="B45" s="309" t="str">
        <f>IF('statement of marks'!B45="","",'statement of marks'!B45)</f>
        <v/>
      </c>
      <c r="C45" s="309" t="str">
        <f>IF('statement of marks'!C45="","",'statement of marks'!C45)</f>
        <v/>
      </c>
      <c r="D45" s="114" t="str">
        <f>IF('statement of marks'!D45="","",'statement of marks'!D45)</f>
        <v/>
      </c>
      <c r="E45" s="114" t="str">
        <f>IF('statement of marks'!E45="","",'statement of marks'!E45)</f>
        <v/>
      </c>
      <c r="F45" s="309" t="str">
        <f>IF('statement of marks'!F45="","",'statement of marks'!F45)</f>
        <v/>
      </c>
      <c r="G45" s="509" t="str">
        <f>IF('statement of marks'!G45="","",'statement of marks'!G45)</f>
        <v/>
      </c>
      <c r="H45" s="188" t="str">
        <f>IF('statement of marks'!H45="","",'statement of marks'!H45)</f>
        <v/>
      </c>
      <c r="I45" s="115" t="str">
        <f>IF('statement of marks'!I45="","",'statement of marks'!I45)</f>
        <v/>
      </c>
      <c r="J45" s="115" t="str">
        <f>IF('statement of marks'!J45="","",'statement of marks'!J45)</f>
        <v/>
      </c>
      <c r="K45" s="115" t="str">
        <f>IF('statement of marks'!K45="","",'statement of marks'!K45)</f>
        <v/>
      </c>
      <c r="L45" s="117" t="str">
        <f>IF('statement of marks'!Y45="","",'statement of marks'!Y45)</f>
        <v/>
      </c>
      <c r="M45" s="309" t="str">
        <f t="shared" si="0"/>
        <v/>
      </c>
      <c r="N45" s="117" t="str">
        <f>IF('statement of marks'!AU45="","",'statement of marks'!AU45)</f>
        <v/>
      </c>
      <c r="O45" s="309" t="str">
        <f t="shared" si="0"/>
        <v/>
      </c>
      <c r="P45" s="101" t="str">
        <f>IF('statement of marks'!BD45="","",'statement of marks'!BD45)</f>
        <v/>
      </c>
      <c r="Q45" s="117" t="str">
        <f>IF('statement of marks'!BR45="","",'statement of marks'!BR45)</f>
        <v/>
      </c>
      <c r="R45" s="309" t="str">
        <f t="shared" ref="R45" si="153">IF(Q45="","",ROUNDUP(Q45*20%,0))</f>
        <v/>
      </c>
      <c r="S45" s="117" t="str">
        <f>IF('statement of marks'!CN45="","",'statement of marks'!CN45)</f>
        <v/>
      </c>
      <c r="T45" s="309" t="str">
        <f t="shared" ref="T45" si="154">IF(S45="","",ROUNDUP(S45*20%,0))</f>
        <v/>
      </c>
      <c r="U45" s="117" t="str">
        <f>IF('statement of marks'!DJ45="","",'statement of marks'!DJ45)</f>
        <v/>
      </c>
      <c r="V45" s="309" t="str">
        <f t="shared" ref="V45" si="155">IF(U45="","",ROUNDUP(U45*20%,0))</f>
        <v/>
      </c>
      <c r="W45" s="117" t="str">
        <f>IF('statement of marks'!EF45="","",'statement of marks'!EF45)</f>
        <v/>
      </c>
      <c r="X45" s="309" t="str">
        <f t="shared" ref="X45" si="156">IF(W45="","",ROUNDUP(W45*20%,0))</f>
        <v/>
      </c>
      <c r="Y45" s="313" t="str">
        <f>IF('statement of marks'!ET45="","",'statement of marks'!ET45)</f>
        <v/>
      </c>
      <c r="Z45" s="313" t="str">
        <f>IF('statement of marks'!EU45="","",'statement of marks'!EU45)</f>
        <v/>
      </c>
      <c r="AA45" s="313" t="str">
        <f>IF('statement of marks'!EV45="","",'statement of marks'!EV45)</f>
        <v/>
      </c>
      <c r="AB45" s="313" t="str">
        <f>IF('statement of marks'!FD45="","",'statement of marks'!FD45)</f>
        <v/>
      </c>
      <c r="AC45" s="313" t="str">
        <f>IF('statement of marks'!FE45="","",'statement of marks'!FE45)</f>
        <v/>
      </c>
      <c r="AD45" s="313" t="str">
        <f>IF('statement of marks'!FF45="","",'statement of marks'!FF45)</f>
        <v/>
      </c>
      <c r="AE45" s="313" t="str">
        <f>IF('statement of marks'!FN45="","",'statement of marks'!FN45)</f>
        <v/>
      </c>
      <c r="AF45" s="313" t="str">
        <f>IF('statement of marks'!FO45="","",'statement of marks'!FO45)</f>
        <v/>
      </c>
      <c r="AG45" s="455" t="str">
        <f>IF('statement of marks'!FP45="","",'statement of marks'!FP45)</f>
        <v/>
      </c>
    </row>
    <row r="46" spans="1:33" ht="20.100000000000001" customHeight="1">
      <c r="A46" s="199">
        <f>IF('statement of marks'!A46="","",'statement of marks'!A46)</f>
        <v>40</v>
      </c>
      <c r="B46" s="309" t="str">
        <f>IF('statement of marks'!B46="","",'statement of marks'!B46)</f>
        <v/>
      </c>
      <c r="C46" s="309" t="str">
        <f>IF('statement of marks'!C46="","",'statement of marks'!C46)</f>
        <v/>
      </c>
      <c r="D46" s="114" t="str">
        <f>IF('statement of marks'!D46="","",'statement of marks'!D46)</f>
        <v/>
      </c>
      <c r="E46" s="114" t="str">
        <f>IF('statement of marks'!E46="","",'statement of marks'!E46)</f>
        <v/>
      </c>
      <c r="F46" s="309" t="str">
        <f>IF('statement of marks'!F46="","",'statement of marks'!F46)</f>
        <v/>
      </c>
      <c r="G46" s="509" t="str">
        <f>IF('statement of marks'!G46="","",'statement of marks'!G46)</f>
        <v/>
      </c>
      <c r="H46" s="188" t="str">
        <f>IF('statement of marks'!H46="","",'statement of marks'!H46)</f>
        <v/>
      </c>
      <c r="I46" s="115" t="str">
        <f>IF('statement of marks'!I46="","",'statement of marks'!I46)</f>
        <v/>
      </c>
      <c r="J46" s="115" t="str">
        <f>IF('statement of marks'!J46="","",'statement of marks'!J46)</f>
        <v/>
      </c>
      <c r="K46" s="115" t="str">
        <f>IF('statement of marks'!K46="","",'statement of marks'!K46)</f>
        <v/>
      </c>
      <c r="L46" s="117" t="str">
        <f>IF('statement of marks'!Y46="","",'statement of marks'!Y46)</f>
        <v/>
      </c>
      <c r="M46" s="309" t="str">
        <f t="shared" si="0"/>
        <v/>
      </c>
      <c r="N46" s="117" t="str">
        <f>IF('statement of marks'!AU46="","",'statement of marks'!AU46)</f>
        <v/>
      </c>
      <c r="O46" s="309" t="str">
        <f t="shared" si="0"/>
        <v/>
      </c>
      <c r="P46" s="101" t="str">
        <f>IF('statement of marks'!BD46="","",'statement of marks'!BD46)</f>
        <v/>
      </c>
      <c r="Q46" s="117" t="str">
        <f>IF('statement of marks'!BR46="","",'statement of marks'!BR46)</f>
        <v/>
      </c>
      <c r="R46" s="309" t="str">
        <f t="shared" ref="R46" si="157">IF(Q46="","",ROUNDUP(Q46*20%,0))</f>
        <v/>
      </c>
      <c r="S46" s="117" t="str">
        <f>IF('statement of marks'!CN46="","",'statement of marks'!CN46)</f>
        <v/>
      </c>
      <c r="T46" s="309" t="str">
        <f t="shared" ref="T46" si="158">IF(S46="","",ROUNDUP(S46*20%,0))</f>
        <v/>
      </c>
      <c r="U46" s="117" t="str">
        <f>IF('statement of marks'!DJ46="","",'statement of marks'!DJ46)</f>
        <v/>
      </c>
      <c r="V46" s="309" t="str">
        <f t="shared" ref="V46" si="159">IF(U46="","",ROUNDUP(U46*20%,0))</f>
        <v/>
      </c>
      <c r="W46" s="117" t="str">
        <f>IF('statement of marks'!EF46="","",'statement of marks'!EF46)</f>
        <v/>
      </c>
      <c r="X46" s="309" t="str">
        <f t="shared" ref="X46" si="160">IF(W46="","",ROUNDUP(W46*20%,0))</f>
        <v/>
      </c>
      <c r="Y46" s="313" t="str">
        <f>IF('statement of marks'!ET46="","",'statement of marks'!ET46)</f>
        <v/>
      </c>
      <c r="Z46" s="313" t="str">
        <f>IF('statement of marks'!EU46="","",'statement of marks'!EU46)</f>
        <v/>
      </c>
      <c r="AA46" s="313" t="str">
        <f>IF('statement of marks'!EV46="","",'statement of marks'!EV46)</f>
        <v/>
      </c>
      <c r="AB46" s="313" t="str">
        <f>IF('statement of marks'!FD46="","",'statement of marks'!FD46)</f>
        <v/>
      </c>
      <c r="AC46" s="313" t="str">
        <f>IF('statement of marks'!FE46="","",'statement of marks'!FE46)</f>
        <v/>
      </c>
      <c r="AD46" s="313" t="str">
        <f>IF('statement of marks'!FF46="","",'statement of marks'!FF46)</f>
        <v/>
      </c>
      <c r="AE46" s="313" t="str">
        <f>IF('statement of marks'!FN46="","",'statement of marks'!FN46)</f>
        <v/>
      </c>
      <c r="AF46" s="313" t="str">
        <f>IF('statement of marks'!FO46="","",'statement of marks'!FO46)</f>
        <v/>
      </c>
      <c r="AG46" s="455" t="str">
        <f>IF('statement of marks'!FP46="","",'statement of marks'!FP46)</f>
        <v/>
      </c>
    </row>
    <row r="47" spans="1:33" ht="20.100000000000001" customHeight="1">
      <c r="A47" s="199">
        <f>IF('statement of marks'!A47="","",'statement of marks'!A47)</f>
        <v>41</v>
      </c>
      <c r="B47" s="309" t="str">
        <f>IF('statement of marks'!B47="","",'statement of marks'!B47)</f>
        <v/>
      </c>
      <c r="C47" s="309" t="str">
        <f>IF('statement of marks'!C47="","",'statement of marks'!C47)</f>
        <v/>
      </c>
      <c r="D47" s="114" t="str">
        <f>IF('statement of marks'!D47="","",'statement of marks'!D47)</f>
        <v/>
      </c>
      <c r="E47" s="114" t="str">
        <f>IF('statement of marks'!E47="","",'statement of marks'!E47)</f>
        <v/>
      </c>
      <c r="F47" s="309" t="str">
        <f>IF('statement of marks'!F47="","",'statement of marks'!F47)</f>
        <v/>
      </c>
      <c r="G47" s="509" t="str">
        <f>IF('statement of marks'!G47="","",'statement of marks'!G47)</f>
        <v/>
      </c>
      <c r="H47" s="188" t="str">
        <f>IF('statement of marks'!H47="","",'statement of marks'!H47)</f>
        <v/>
      </c>
      <c r="I47" s="115" t="str">
        <f>IF('statement of marks'!I47="","",'statement of marks'!I47)</f>
        <v/>
      </c>
      <c r="J47" s="115" t="str">
        <f>IF('statement of marks'!J47="","",'statement of marks'!J47)</f>
        <v/>
      </c>
      <c r="K47" s="115" t="str">
        <f>IF('statement of marks'!K47="","",'statement of marks'!K47)</f>
        <v/>
      </c>
      <c r="L47" s="117" t="str">
        <f>IF('statement of marks'!Y47="","",'statement of marks'!Y47)</f>
        <v/>
      </c>
      <c r="M47" s="309" t="str">
        <f t="shared" si="0"/>
        <v/>
      </c>
      <c r="N47" s="117" t="str">
        <f>IF('statement of marks'!AU47="","",'statement of marks'!AU47)</f>
        <v/>
      </c>
      <c r="O47" s="309" t="str">
        <f t="shared" si="0"/>
        <v/>
      </c>
      <c r="P47" s="101" t="str">
        <f>IF('statement of marks'!BD47="","",'statement of marks'!BD47)</f>
        <v/>
      </c>
      <c r="Q47" s="117" t="str">
        <f>IF('statement of marks'!BR47="","",'statement of marks'!BR47)</f>
        <v/>
      </c>
      <c r="R47" s="309" t="str">
        <f t="shared" ref="R47" si="161">IF(Q47="","",ROUNDUP(Q47*20%,0))</f>
        <v/>
      </c>
      <c r="S47" s="117" t="str">
        <f>IF('statement of marks'!CN47="","",'statement of marks'!CN47)</f>
        <v/>
      </c>
      <c r="T47" s="309" t="str">
        <f t="shared" ref="T47" si="162">IF(S47="","",ROUNDUP(S47*20%,0))</f>
        <v/>
      </c>
      <c r="U47" s="117" t="str">
        <f>IF('statement of marks'!DJ47="","",'statement of marks'!DJ47)</f>
        <v/>
      </c>
      <c r="V47" s="309" t="str">
        <f t="shared" ref="V47" si="163">IF(U47="","",ROUNDUP(U47*20%,0))</f>
        <v/>
      </c>
      <c r="W47" s="117" t="str">
        <f>IF('statement of marks'!EF47="","",'statement of marks'!EF47)</f>
        <v/>
      </c>
      <c r="X47" s="309" t="str">
        <f t="shared" ref="X47" si="164">IF(W47="","",ROUNDUP(W47*20%,0))</f>
        <v/>
      </c>
      <c r="Y47" s="313" t="str">
        <f>IF('statement of marks'!ET47="","",'statement of marks'!ET47)</f>
        <v/>
      </c>
      <c r="Z47" s="313" t="str">
        <f>IF('statement of marks'!EU47="","",'statement of marks'!EU47)</f>
        <v/>
      </c>
      <c r="AA47" s="313" t="str">
        <f>IF('statement of marks'!EV47="","",'statement of marks'!EV47)</f>
        <v/>
      </c>
      <c r="AB47" s="313" t="str">
        <f>IF('statement of marks'!FD47="","",'statement of marks'!FD47)</f>
        <v/>
      </c>
      <c r="AC47" s="313" t="str">
        <f>IF('statement of marks'!FE47="","",'statement of marks'!FE47)</f>
        <v/>
      </c>
      <c r="AD47" s="313" t="str">
        <f>IF('statement of marks'!FF47="","",'statement of marks'!FF47)</f>
        <v/>
      </c>
      <c r="AE47" s="313" t="str">
        <f>IF('statement of marks'!FN47="","",'statement of marks'!FN47)</f>
        <v/>
      </c>
      <c r="AF47" s="313" t="str">
        <f>IF('statement of marks'!FO47="","",'statement of marks'!FO47)</f>
        <v/>
      </c>
      <c r="AG47" s="455" t="str">
        <f>IF('statement of marks'!FP47="","",'statement of marks'!FP47)</f>
        <v/>
      </c>
    </row>
    <row r="48" spans="1:33" ht="20.100000000000001" customHeight="1">
      <c r="A48" s="199">
        <f>IF('statement of marks'!A48="","",'statement of marks'!A48)</f>
        <v>42</v>
      </c>
      <c r="B48" s="309" t="str">
        <f>IF('statement of marks'!B48="","",'statement of marks'!B48)</f>
        <v/>
      </c>
      <c r="C48" s="309" t="str">
        <f>IF('statement of marks'!C48="","",'statement of marks'!C48)</f>
        <v/>
      </c>
      <c r="D48" s="114" t="str">
        <f>IF('statement of marks'!D48="","",'statement of marks'!D48)</f>
        <v/>
      </c>
      <c r="E48" s="114" t="str">
        <f>IF('statement of marks'!E48="","",'statement of marks'!E48)</f>
        <v/>
      </c>
      <c r="F48" s="309" t="str">
        <f>IF('statement of marks'!F48="","",'statement of marks'!F48)</f>
        <v/>
      </c>
      <c r="G48" s="509" t="str">
        <f>IF('statement of marks'!G48="","",'statement of marks'!G48)</f>
        <v/>
      </c>
      <c r="H48" s="188" t="str">
        <f>IF('statement of marks'!H48="","",'statement of marks'!H48)</f>
        <v/>
      </c>
      <c r="I48" s="115" t="str">
        <f>IF('statement of marks'!I48="","",'statement of marks'!I48)</f>
        <v/>
      </c>
      <c r="J48" s="115" t="str">
        <f>IF('statement of marks'!J48="","",'statement of marks'!J48)</f>
        <v/>
      </c>
      <c r="K48" s="115" t="str">
        <f>IF('statement of marks'!K48="","",'statement of marks'!K48)</f>
        <v/>
      </c>
      <c r="L48" s="117" t="str">
        <f>IF('statement of marks'!Y48="","",'statement of marks'!Y48)</f>
        <v/>
      </c>
      <c r="M48" s="309" t="str">
        <f t="shared" si="0"/>
        <v/>
      </c>
      <c r="N48" s="117" t="str">
        <f>IF('statement of marks'!AU48="","",'statement of marks'!AU48)</f>
        <v/>
      </c>
      <c r="O48" s="309" t="str">
        <f t="shared" si="0"/>
        <v/>
      </c>
      <c r="P48" s="101" t="str">
        <f>IF('statement of marks'!BD48="","",'statement of marks'!BD48)</f>
        <v/>
      </c>
      <c r="Q48" s="117" t="str">
        <f>IF('statement of marks'!BR48="","",'statement of marks'!BR48)</f>
        <v/>
      </c>
      <c r="R48" s="309" t="str">
        <f t="shared" ref="R48" si="165">IF(Q48="","",ROUNDUP(Q48*20%,0))</f>
        <v/>
      </c>
      <c r="S48" s="117" t="str">
        <f>IF('statement of marks'!CN48="","",'statement of marks'!CN48)</f>
        <v/>
      </c>
      <c r="T48" s="309" t="str">
        <f t="shared" ref="T48" si="166">IF(S48="","",ROUNDUP(S48*20%,0))</f>
        <v/>
      </c>
      <c r="U48" s="117" t="str">
        <f>IF('statement of marks'!DJ48="","",'statement of marks'!DJ48)</f>
        <v/>
      </c>
      <c r="V48" s="309" t="str">
        <f t="shared" ref="V48" si="167">IF(U48="","",ROUNDUP(U48*20%,0))</f>
        <v/>
      </c>
      <c r="W48" s="117" t="str">
        <f>IF('statement of marks'!EF48="","",'statement of marks'!EF48)</f>
        <v/>
      </c>
      <c r="X48" s="309" t="str">
        <f t="shared" ref="X48" si="168">IF(W48="","",ROUNDUP(W48*20%,0))</f>
        <v/>
      </c>
      <c r="Y48" s="313" t="str">
        <f>IF('statement of marks'!ET48="","",'statement of marks'!ET48)</f>
        <v/>
      </c>
      <c r="Z48" s="313" t="str">
        <f>IF('statement of marks'!EU48="","",'statement of marks'!EU48)</f>
        <v/>
      </c>
      <c r="AA48" s="313" t="str">
        <f>IF('statement of marks'!EV48="","",'statement of marks'!EV48)</f>
        <v/>
      </c>
      <c r="AB48" s="313" t="str">
        <f>IF('statement of marks'!FD48="","",'statement of marks'!FD48)</f>
        <v/>
      </c>
      <c r="AC48" s="313" t="str">
        <f>IF('statement of marks'!FE48="","",'statement of marks'!FE48)</f>
        <v/>
      </c>
      <c r="AD48" s="313" t="str">
        <f>IF('statement of marks'!FF48="","",'statement of marks'!FF48)</f>
        <v/>
      </c>
      <c r="AE48" s="313" t="str">
        <f>IF('statement of marks'!FN48="","",'statement of marks'!FN48)</f>
        <v/>
      </c>
      <c r="AF48" s="313" t="str">
        <f>IF('statement of marks'!FO48="","",'statement of marks'!FO48)</f>
        <v/>
      </c>
      <c r="AG48" s="455" t="str">
        <f>IF('statement of marks'!FP48="","",'statement of marks'!FP48)</f>
        <v/>
      </c>
    </row>
    <row r="49" spans="1:33" ht="20.100000000000001" customHeight="1">
      <c r="A49" s="199">
        <f>IF('statement of marks'!A49="","",'statement of marks'!A49)</f>
        <v>43</v>
      </c>
      <c r="B49" s="309" t="str">
        <f>IF('statement of marks'!B49="","",'statement of marks'!B49)</f>
        <v/>
      </c>
      <c r="C49" s="309" t="str">
        <f>IF('statement of marks'!C49="","",'statement of marks'!C49)</f>
        <v/>
      </c>
      <c r="D49" s="114" t="str">
        <f>IF('statement of marks'!D49="","",'statement of marks'!D49)</f>
        <v/>
      </c>
      <c r="E49" s="114" t="str">
        <f>IF('statement of marks'!E49="","",'statement of marks'!E49)</f>
        <v/>
      </c>
      <c r="F49" s="309" t="str">
        <f>IF('statement of marks'!F49="","",'statement of marks'!F49)</f>
        <v/>
      </c>
      <c r="G49" s="509" t="str">
        <f>IF('statement of marks'!G49="","",'statement of marks'!G49)</f>
        <v/>
      </c>
      <c r="H49" s="188" t="str">
        <f>IF('statement of marks'!H49="","",'statement of marks'!H49)</f>
        <v/>
      </c>
      <c r="I49" s="115" t="str">
        <f>IF('statement of marks'!I49="","",'statement of marks'!I49)</f>
        <v/>
      </c>
      <c r="J49" s="115" t="str">
        <f>IF('statement of marks'!J49="","",'statement of marks'!J49)</f>
        <v/>
      </c>
      <c r="K49" s="115" t="str">
        <f>IF('statement of marks'!K49="","",'statement of marks'!K49)</f>
        <v/>
      </c>
      <c r="L49" s="117" t="str">
        <f>IF('statement of marks'!Y49="","",'statement of marks'!Y49)</f>
        <v/>
      </c>
      <c r="M49" s="309" t="str">
        <f t="shared" si="0"/>
        <v/>
      </c>
      <c r="N49" s="117" t="str">
        <f>IF('statement of marks'!AU49="","",'statement of marks'!AU49)</f>
        <v/>
      </c>
      <c r="O49" s="309" t="str">
        <f t="shared" si="0"/>
        <v/>
      </c>
      <c r="P49" s="101" t="str">
        <f>IF('statement of marks'!BD49="","",'statement of marks'!BD49)</f>
        <v/>
      </c>
      <c r="Q49" s="117" t="str">
        <f>IF('statement of marks'!BR49="","",'statement of marks'!BR49)</f>
        <v/>
      </c>
      <c r="R49" s="309" t="str">
        <f t="shared" ref="R49" si="169">IF(Q49="","",ROUNDUP(Q49*20%,0))</f>
        <v/>
      </c>
      <c r="S49" s="117" t="str">
        <f>IF('statement of marks'!CN49="","",'statement of marks'!CN49)</f>
        <v/>
      </c>
      <c r="T49" s="309" t="str">
        <f t="shared" ref="T49" si="170">IF(S49="","",ROUNDUP(S49*20%,0))</f>
        <v/>
      </c>
      <c r="U49" s="117" t="str">
        <f>IF('statement of marks'!DJ49="","",'statement of marks'!DJ49)</f>
        <v/>
      </c>
      <c r="V49" s="309" t="str">
        <f t="shared" ref="V49" si="171">IF(U49="","",ROUNDUP(U49*20%,0))</f>
        <v/>
      </c>
      <c r="W49" s="117" t="str">
        <f>IF('statement of marks'!EF49="","",'statement of marks'!EF49)</f>
        <v/>
      </c>
      <c r="X49" s="309" t="str">
        <f t="shared" ref="X49" si="172">IF(W49="","",ROUNDUP(W49*20%,0))</f>
        <v/>
      </c>
      <c r="Y49" s="313" t="str">
        <f>IF('statement of marks'!ET49="","",'statement of marks'!ET49)</f>
        <v/>
      </c>
      <c r="Z49" s="313" t="str">
        <f>IF('statement of marks'!EU49="","",'statement of marks'!EU49)</f>
        <v/>
      </c>
      <c r="AA49" s="313" t="str">
        <f>IF('statement of marks'!EV49="","",'statement of marks'!EV49)</f>
        <v/>
      </c>
      <c r="AB49" s="313" t="str">
        <f>IF('statement of marks'!FD49="","",'statement of marks'!FD49)</f>
        <v/>
      </c>
      <c r="AC49" s="313" t="str">
        <f>IF('statement of marks'!FE49="","",'statement of marks'!FE49)</f>
        <v/>
      </c>
      <c r="AD49" s="313" t="str">
        <f>IF('statement of marks'!FF49="","",'statement of marks'!FF49)</f>
        <v/>
      </c>
      <c r="AE49" s="313" t="str">
        <f>IF('statement of marks'!FN49="","",'statement of marks'!FN49)</f>
        <v/>
      </c>
      <c r="AF49" s="313" t="str">
        <f>IF('statement of marks'!FO49="","",'statement of marks'!FO49)</f>
        <v/>
      </c>
      <c r="AG49" s="455" t="str">
        <f>IF('statement of marks'!FP49="","",'statement of marks'!FP49)</f>
        <v/>
      </c>
    </row>
    <row r="50" spans="1:33" ht="20.100000000000001" customHeight="1">
      <c r="A50" s="199">
        <f>IF('statement of marks'!A50="","",'statement of marks'!A50)</f>
        <v>44</v>
      </c>
      <c r="B50" s="309" t="str">
        <f>IF('statement of marks'!B50="","",'statement of marks'!B50)</f>
        <v/>
      </c>
      <c r="C50" s="309" t="str">
        <f>IF('statement of marks'!C50="","",'statement of marks'!C50)</f>
        <v/>
      </c>
      <c r="D50" s="114" t="str">
        <f>IF('statement of marks'!D50="","",'statement of marks'!D50)</f>
        <v/>
      </c>
      <c r="E50" s="114" t="str">
        <f>IF('statement of marks'!E50="","",'statement of marks'!E50)</f>
        <v/>
      </c>
      <c r="F50" s="309" t="str">
        <f>IF('statement of marks'!F50="","",'statement of marks'!F50)</f>
        <v/>
      </c>
      <c r="G50" s="509" t="str">
        <f>IF('statement of marks'!G50="","",'statement of marks'!G50)</f>
        <v/>
      </c>
      <c r="H50" s="188" t="str">
        <f>IF('statement of marks'!H50="","",'statement of marks'!H50)</f>
        <v/>
      </c>
      <c r="I50" s="115" t="str">
        <f>IF('statement of marks'!I50="","",'statement of marks'!I50)</f>
        <v/>
      </c>
      <c r="J50" s="115" t="str">
        <f>IF('statement of marks'!J50="","",'statement of marks'!J50)</f>
        <v/>
      </c>
      <c r="K50" s="115" t="str">
        <f>IF('statement of marks'!K50="","",'statement of marks'!K50)</f>
        <v/>
      </c>
      <c r="L50" s="117" t="str">
        <f>IF('statement of marks'!Y50="","",'statement of marks'!Y50)</f>
        <v/>
      </c>
      <c r="M50" s="309" t="str">
        <f t="shared" si="0"/>
        <v/>
      </c>
      <c r="N50" s="117" t="str">
        <f>IF('statement of marks'!AU50="","",'statement of marks'!AU50)</f>
        <v/>
      </c>
      <c r="O50" s="309" t="str">
        <f t="shared" si="0"/>
        <v/>
      </c>
      <c r="P50" s="101" t="str">
        <f>IF('statement of marks'!BD50="","",'statement of marks'!BD50)</f>
        <v/>
      </c>
      <c r="Q50" s="117" t="str">
        <f>IF('statement of marks'!BR50="","",'statement of marks'!BR50)</f>
        <v/>
      </c>
      <c r="R50" s="309" t="str">
        <f t="shared" ref="R50" si="173">IF(Q50="","",ROUNDUP(Q50*20%,0))</f>
        <v/>
      </c>
      <c r="S50" s="117" t="str">
        <f>IF('statement of marks'!CN50="","",'statement of marks'!CN50)</f>
        <v/>
      </c>
      <c r="T50" s="309" t="str">
        <f t="shared" ref="T50" si="174">IF(S50="","",ROUNDUP(S50*20%,0))</f>
        <v/>
      </c>
      <c r="U50" s="117" t="str">
        <f>IF('statement of marks'!DJ50="","",'statement of marks'!DJ50)</f>
        <v/>
      </c>
      <c r="V50" s="309" t="str">
        <f t="shared" ref="V50" si="175">IF(U50="","",ROUNDUP(U50*20%,0))</f>
        <v/>
      </c>
      <c r="W50" s="117" t="str">
        <f>IF('statement of marks'!EF50="","",'statement of marks'!EF50)</f>
        <v/>
      </c>
      <c r="X50" s="309" t="str">
        <f t="shared" ref="X50" si="176">IF(W50="","",ROUNDUP(W50*20%,0))</f>
        <v/>
      </c>
      <c r="Y50" s="313" t="str">
        <f>IF('statement of marks'!ET50="","",'statement of marks'!ET50)</f>
        <v/>
      </c>
      <c r="Z50" s="313" t="str">
        <f>IF('statement of marks'!EU50="","",'statement of marks'!EU50)</f>
        <v/>
      </c>
      <c r="AA50" s="313" t="str">
        <f>IF('statement of marks'!EV50="","",'statement of marks'!EV50)</f>
        <v/>
      </c>
      <c r="AB50" s="313" t="str">
        <f>IF('statement of marks'!FD50="","",'statement of marks'!FD50)</f>
        <v/>
      </c>
      <c r="AC50" s="313" t="str">
        <f>IF('statement of marks'!FE50="","",'statement of marks'!FE50)</f>
        <v/>
      </c>
      <c r="AD50" s="313" t="str">
        <f>IF('statement of marks'!FF50="","",'statement of marks'!FF50)</f>
        <v/>
      </c>
      <c r="AE50" s="313" t="str">
        <f>IF('statement of marks'!FN50="","",'statement of marks'!FN50)</f>
        <v/>
      </c>
      <c r="AF50" s="313" t="str">
        <f>IF('statement of marks'!FO50="","",'statement of marks'!FO50)</f>
        <v/>
      </c>
      <c r="AG50" s="455" t="str">
        <f>IF('statement of marks'!FP50="","",'statement of marks'!FP50)</f>
        <v/>
      </c>
    </row>
    <row r="51" spans="1:33" ht="20.100000000000001" customHeight="1">
      <c r="A51" s="199">
        <f>IF('statement of marks'!A51="","",'statement of marks'!A51)</f>
        <v>45</v>
      </c>
      <c r="B51" s="309" t="str">
        <f>IF('statement of marks'!B51="","",'statement of marks'!B51)</f>
        <v/>
      </c>
      <c r="C51" s="309" t="str">
        <f>IF('statement of marks'!C51="","",'statement of marks'!C51)</f>
        <v/>
      </c>
      <c r="D51" s="114" t="str">
        <f>IF('statement of marks'!D51="","",'statement of marks'!D51)</f>
        <v/>
      </c>
      <c r="E51" s="114" t="str">
        <f>IF('statement of marks'!E51="","",'statement of marks'!E51)</f>
        <v/>
      </c>
      <c r="F51" s="309" t="str">
        <f>IF('statement of marks'!F51="","",'statement of marks'!F51)</f>
        <v/>
      </c>
      <c r="G51" s="509" t="str">
        <f>IF('statement of marks'!G51="","",'statement of marks'!G51)</f>
        <v/>
      </c>
      <c r="H51" s="188" t="str">
        <f>IF('statement of marks'!H51="","",'statement of marks'!H51)</f>
        <v/>
      </c>
      <c r="I51" s="115" t="str">
        <f>IF('statement of marks'!I51="","",'statement of marks'!I51)</f>
        <v/>
      </c>
      <c r="J51" s="115" t="str">
        <f>IF('statement of marks'!J51="","",'statement of marks'!J51)</f>
        <v/>
      </c>
      <c r="K51" s="115" t="str">
        <f>IF('statement of marks'!K51="","",'statement of marks'!K51)</f>
        <v/>
      </c>
      <c r="L51" s="117" t="str">
        <f>IF('statement of marks'!Y51="","",'statement of marks'!Y51)</f>
        <v/>
      </c>
      <c r="M51" s="309" t="str">
        <f t="shared" si="0"/>
        <v/>
      </c>
      <c r="N51" s="117" t="str">
        <f>IF('statement of marks'!AU51="","",'statement of marks'!AU51)</f>
        <v/>
      </c>
      <c r="O51" s="309" t="str">
        <f t="shared" si="0"/>
        <v/>
      </c>
      <c r="P51" s="101" t="str">
        <f>IF('statement of marks'!BD51="","",'statement of marks'!BD51)</f>
        <v/>
      </c>
      <c r="Q51" s="117" t="str">
        <f>IF('statement of marks'!BR51="","",'statement of marks'!BR51)</f>
        <v/>
      </c>
      <c r="R51" s="309" t="str">
        <f t="shared" ref="R51" si="177">IF(Q51="","",ROUNDUP(Q51*20%,0))</f>
        <v/>
      </c>
      <c r="S51" s="117" t="str">
        <f>IF('statement of marks'!CN51="","",'statement of marks'!CN51)</f>
        <v/>
      </c>
      <c r="T51" s="309" t="str">
        <f t="shared" ref="T51" si="178">IF(S51="","",ROUNDUP(S51*20%,0))</f>
        <v/>
      </c>
      <c r="U51" s="117" t="str">
        <f>IF('statement of marks'!DJ51="","",'statement of marks'!DJ51)</f>
        <v/>
      </c>
      <c r="V51" s="309" t="str">
        <f t="shared" ref="V51" si="179">IF(U51="","",ROUNDUP(U51*20%,0))</f>
        <v/>
      </c>
      <c r="W51" s="117" t="str">
        <f>IF('statement of marks'!EF51="","",'statement of marks'!EF51)</f>
        <v/>
      </c>
      <c r="X51" s="309" t="str">
        <f t="shared" ref="X51" si="180">IF(W51="","",ROUNDUP(W51*20%,0))</f>
        <v/>
      </c>
      <c r="Y51" s="313" t="str">
        <f>IF('statement of marks'!ET51="","",'statement of marks'!ET51)</f>
        <v/>
      </c>
      <c r="Z51" s="313" t="str">
        <f>IF('statement of marks'!EU51="","",'statement of marks'!EU51)</f>
        <v/>
      </c>
      <c r="AA51" s="313" t="str">
        <f>IF('statement of marks'!EV51="","",'statement of marks'!EV51)</f>
        <v/>
      </c>
      <c r="AB51" s="313" t="str">
        <f>IF('statement of marks'!FD51="","",'statement of marks'!FD51)</f>
        <v/>
      </c>
      <c r="AC51" s="313" t="str">
        <f>IF('statement of marks'!FE51="","",'statement of marks'!FE51)</f>
        <v/>
      </c>
      <c r="AD51" s="313" t="str">
        <f>IF('statement of marks'!FF51="","",'statement of marks'!FF51)</f>
        <v/>
      </c>
      <c r="AE51" s="313" t="str">
        <f>IF('statement of marks'!FN51="","",'statement of marks'!FN51)</f>
        <v/>
      </c>
      <c r="AF51" s="313" t="str">
        <f>IF('statement of marks'!FO51="","",'statement of marks'!FO51)</f>
        <v/>
      </c>
      <c r="AG51" s="455" t="str">
        <f>IF('statement of marks'!FP51="","",'statement of marks'!FP51)</f>
        <v/>
      </c>
    </row>
    <row r="52" spans="1:33" ht="20.100000000000001" customHeight="1">
      <c r="A52" s="199">
        <f>IF('statement of marks'!A52="","",'statement of marks'!A52)</f>
        <v>46</v>
      </c>
      <c r="B52" s="309" t="str">
        <f>IF('statement of marks'!B52="","",'statement of marks'!B52)</f>
        <v/>
      </c>
      <c r="C52" s="309" t="str">
        <f>IF('statement of marks'!C52="","",'statement of marks'!C52)</f>
        <v/>
      </c>
      <c r="D52" s="114" t="str">
        <f>IF('statement of marks'!D52="","",'statement of marks'!D52)</f>
        <v/>
      </c>
      <c r="E52" s="114" t="str">
        <f>IF('statement of marks'!E52="","",'statement of marks'!E52)</f>
        <v/>
      </c>
      <c r="F52" s="309" t="str">
        <f>IF('statement of marks'!F52="","",'statement of marks'!F52)</f>
        <v/>
      </c>
      <c r="G52" s="509" t="str">
        <f>IF('statement of marks'!G52="","",'statement of marks'!G52)</f>
        <v/>
      </c>
      <c r="H52" s="188" t="str">
        <f>IF('statement of marks'!H52="","",'statement of marks'!H52)</f>
        <v/>
      </c>
      <c r="I52" s="115" t="str">
        <f>IF('statement of marks'!I52="","",'statement of marks'!I52)</f>
        <v/>
      </c>
      <c r="J52" s="115" t="str">
        <f>IF('statement of marks'!J52="","",'statement of marks'!J52)</f>
        <v/>
      </c>
      <c r="K52" s="115" t="str">
        <f>IF('statement of marks'!K52="","",'statement of marks'!K52)</f>
        <v/>
      </c>
      <c r="L52" s="117" t="str">
        <f>IF('statement of marks'!Y52="","",'statement of marks'!Y52)</f>
        <v/>
      </c>
      <c r="M52" s="309" t="str">
        <f t="shared" si="0"/>
        <v/>
      </c>
      <c r="N52" s="117" t="str">
        <f>IF('statement of marks'!AU52="","",'statement of marks'!AU52)</f>
        <v/>
      </c>
      <c r="O52" s="309" t="str">
        <f t="shared" si="0"/>
        <v/>
      </c>
      <c r="P52" s="101" t="str">
        <f>IF('statement of marks'!BD52="","",'statement of marks'!BD52)</f>
        <v/>
      </c>
      <c r="Q52" s="117" t="str">
        <f>IF('statement of marks'!BR52="","",'statement of marks'!BR52)</f>
        <v/>
      </c>
      <c r="R52" s="309" t="str">
        <f t="shared" ref="R52" si="181">IF(Q52="","",ROUNDUP(Q52*20%,0))</f>
        <v/>
      </c>
      <c r="S52" s="117" t="str">
        <f>IF('statement of marks'!CN52="","",'statement of marks'!CN52)</f>
        <v/>
      </c>
      <c r="T52" s="309" t="str">
        <f t="shared" ref="T52" si="182">IF(S52="","",ROUNDUP(S52*20%,0))</f>
        <v/>
      </c>
      <c r="U52" s="117" t="str">
        <f>IF('statement of marks'!DJ52="","",'statement of marks'!DJ52)</f>
        <v/>
      </c>
      <c r="V52" s="309" t="str">
        <f t="shared" ref="V52" si="183">IF(U52="","",ROUNDUP(U52*20%,0))</f>
        <v/>
      </c>
      <c r="W52" s="117" t="str">
        <f>IF('statement of marks'!EF52="","",'statement of marks'!EF52)</f>
        <v/>
      </c>
      <c r="X52" s="309" t="str">
        <f t="shared" ref="X52" si="184">IF(W52="","",ROUNDUP(W52*20%,0))</f>
        <v/>
      </c>
      <c r="Y52" s="313" t="str">
        <f>IF('statement of marks'!ET52="","",'statement of marks'!ET52)</f>
        <v/>
      </c>
      <c r="Z52" s="313" t="str">
        <f>IF('statement of marks'!EU52="","",'statement of marks'!EU52)</f>
        <v/>
      </c>
      <c r="AA52" s="313" t="str">
        <f>IF('statement of marks'!EV52="","",'statement of marks'!EV52)</f>
        <v/>
      </c>
      <c r="AB52" s="313" t="str">
        <f>IF('statement of marks'!FD52="","",'statement of marks'!FD52)</f>
        <v/>
      </c>
      <c r="AC52" s="313" t="str">
        <f>IF('statement of marks'!FE52="","",'statement of marks'!FE52)</f>
        <v/>
      </c>
      <c r="AD52" s="313" t="str">
        <f>IF('statement of marks'!FF52="","",'statement of marks'!FF52)</f>
        <v/>
      </c>
      <c r="AE52" s="313" t="str">
        <f>IF('statement of marks'!FN52="","",'statement of marks'!FN52)</f>
        <v/>
      </c>
      <c r="AF52" s="313" t="str">
        <f>IF('statement of marks'!FO52="","",'statement of marks'!FO52)</f>
        <v/>
      </c>
      <c r="AG52" s="455" t="str">
        <f>IF('statement of marks'!FP52="","",'statement of marks'!FP52)</f>
        <v/>
      </c>
    </row>
    <row r="53" spans="1:33" ht="20.100000000000001" customHeight="1">
      <c r="A53" s="199">
        <f>IF('statement of marks'!A53="","",'statement of marks'!A53)</f>
        <v>47</v>
      </c>
      <c r="B53" s="309" t="str">
        <f>IF('statement of marks'!B53="","",'statement of marks'!B53)</f>
        <v/>
      </c>
      <c r="C53" s="309" t="str">
        <f>IF('statement of marks'!C53="","",'statement of marks'!C53)</f>
        <v/>
      </c>
      <c r="D53" s="114" t="str">
        <f>IF('statement of marks'!D53="","",'statement of marks'!D53)</f>
        <v/>
      </c>
      <c r="E53" s="114" t="str">
        <f>IF('statement of marks'!E53="","",'statement of marks'!E53)</f>
        <v/>
      </c>
      <c r="F53" s="309" t="str">
        <f>IF('statement of marks'!F53="","",'statement of marks'!F53)</f>
        <v/>
      </c>
      <c r="G53" s="509" t="str">
        <f>IF('statement of marks'!G53="","",'statement of marks'!G53)</f>
        <v/>
      </c>
      <c r="H53" s="188" t="str">
        <f>IF('statement of marks'!H53="","",'statement of marks'!H53)</f>
        <v/>
      </c>
      <c r="I53" s="115" t="str">
        <f>IF('statement of marks'!I53="","",'statement of marks'!I53)</f>
        <v/>
      </c>
      <c r="J53" s="115" t="str">
        <f>IF('statement of marks'!J53="","",'statement of marks'!J53)</f>
        <v/>
      </c>
      <c r="K53" s="115" t="str">
        <f>IF('statement of marks'!K53="","",'statement of marks'!K53)</f>
        <v/>
      </c>
      <c r="L53" s="117" t="str">
        <f>IF('statement of marks'!Y53="","",'statement of marks'!Y53)</f>
        <v/>
      </c>
      <c r="M53" s="309" t="str">
        <f t="shared" si="0"/>
        <v/>
      </c>
      <c r="N53" s="117" t="str">
        <f>IF('statement of marks'!AU53="","",'statement of marks'!AU53)</f>
        <v/>
      </c>
      <c r="O53" s="309" t="str">
        <f t="shared" si="0"/>
        <v/>
      </c>
      <c r="P53" s="101" t="str">
        <f>IF('statement of marks'!BD53="","",'statement of marks'!BD53)</f>
        <v/>
      </c>
      <c r="Q53" s="117" t="str">
        <f>IF('statement of marks'!BR53="","",'statement of marks'!BR53)</f>
        <v/>
      </c>
      <c r="R53" s="309" t="str">
        <f t="shared" ref="R53" si="185">IF(Q53="","",ROUNDUP(Q53*20%,0))</f>
        <v/>
      </c>
      <c r="S53" s="117" t="str">
        <f>IF('statement of marks'!CN53="","",'statement of marks'!CN53)</f>
        <v/>
      </c>
      <c r="T53" s="309" t="str">
        <f t="shared" ref="T53" si="186">IF(S53="","",ROUNDUP(S53*20%,0))</f>
        <v/>
      </c>
      <c r="U53" s="117" t="str">
        <f>IF('statement of marks'!DJ53="","",'statement of marks'!DJ53)</f>
        <v/>
      </c>
      <c r="V53" s="309" t="str">
        <f t="shared" ref="V53" si="187">IF(U53="","",ROUNDUP(U53*20%,0))</f>
        <v/>
      </c>
      <c r="W53" s="117" t="str">
        <f>IF('statement of marks'!EF53="","",'statement of marks'!EF53)</f>
        <v/>
      </c>
      <c r="X53" s="309" t="str">
        <f t="shared" ref="X53" si="188">IF(W53="","",ROUNDUP(W53*20%,0))</f>
        <v/>
      </c>
      <c r="Y53" s="313" t="str">
        <f>IF('statement of marks'!ET53="","",'statement of marks'!ET53)</f>
        <v/>
      </c>
      <c r="Z53" s="313" t="str">
        <f>IF('statement of marks'!EU53="","",'statement of marks'!EU53)</f>
        <v/>
      </c>
      <c r="AA53" s="313" t="str">
        <f>IF('statement of marks'!EV53="","",'statement of marks'!EV53)</f>
        <v/>
      </c>
      <c r="AB53" s="313" t="str">
        <f>IF('statement of marks'!FD53="","",'statement of marks'!FD53)</f>
        <v/>
      </c>
      <c r="AC53" s="313" t="str">
        <f>IF('statement of marks'!FE53="","",'statement of marks'!FE53)</f>
        <v/>
      </c>
      <c r="AD53" s="313" t="str">
        <f>IF('statement of marks'!FF53="","",'statement of marks'!FF53)</f>
        <v/>
      </c>
      <c r="AE53" s="313" t="str">
        <f>IF('statement of marks'!FN53="","",'statement of marks'!FN53)</f>
        <v/>
      </c>
      <c r="AF53" s="313" t="str">
        <f>IF('statement of marks'!FO53="","",'statement of marks'!FO53)</f>
        <v/>
      </c>
      <c r="AG53" s="455" t="str">
        <f>IF('statement of marks'!FP53="","",'statement of marks'!FP53)</f>
        <v/>
      </c>
    </row>
    <row r="54" spans="1:33" ht="20.100000000000001" customHeight="1">
      <c r="A54" s="199">
        <f>IF('statement of marks'!A54="","",'statement of marks'!A54)</f>
        <v>48</v>
      </c>
      <c r="B54" s="309" t="str">
        <f>IF('statement of marks'!B54="","",'statement of marks'!B54)</f>
        <v/>
      </c>
      <c r="C54" s="309" t="str">
        <f>IF('statement of marks'!C54="","",'statement of marks'!C54)</f>
        <v/>
      </c>
      <c r="D54" s="114" t="str">
        <f>IF('statement of marks'!D54="","",'statement of marks'!D54)</f>
        <v/>
      </c>
      <c r="E54" s="114" t="str">
        <f>IF('statement of marks'!E54="","",'statement of marks'!E54)</f>
        <v/>
      </c>
      <c r="F54" s="309" t="str">
        <f>IF('statement of marks'!F54="","",'statement of marks'!F54)</f>
        <v/>
      </c>
      <c r="G54" s="509" t="str">
        <f>IF('statement of marks'!G54="","",'statement of marks'!G54)</f>
        <v/>
      </c>
      <c r="H54" s="188" t="str">
        <f>IF('statement of marks'!H54="","",'statement of marks'!H54)</f>
        <v/>
      </c>
      <c r="I54" s="115" t="str">
        <f>IF('statement of marks'!I54="","",'statement of marks'!I54)</f>
        <v/>
      </c>
      <c r="J54" s="115" t="str">
        <f>IF('statement of marks'!J54="","",'statement of marks'!J54)</f>
        <v/>
      </c>
      <c r="K54" s="115" t="str">
        <f>IF('statement of marks'!K54="","",'statement of marks'!K54)</f>
        <v/>
      </c>
      <c r="L54" s="117" t="str">
        <f>IF('statement of marks'!Y54="","",'statement of marks'!Y54)</f>
        <v/>
      </c>
      <c r="M54" s="309" t="str">
        <f t="shared" si="0"/>
        <v/>
      </c>
      <c r="N54" s="117" t="str">
        <f>IF('statement of marks'!AU54="","",'statement of marks'!AU54)</f>
        <v/>
      </c>
      <c r="O54" s="309" t="str">
        <f t="shared" si="0"/>
        <v/>
      </c>
      <c r="P54" s="101" t="str">
        <f>IF('statement of marks'!BD54="","",'statement of marks'!BD54)</f>
        <v/>
      </c>
      <c r="Q54" s="117" t="str">
        <f>IF('statement of marks'!BR54="","",'statement of marks'!BR54)</f>
        <v/>
      </c>
      <c r="R54" s="309" t="str">
        <f t="shared" ref="R54" si="189">IF(Q54="","",ROUNDUP(Q54*20%,0))</f>
        <v/>
      </c>
      <c r="S54" s="117" t="str">
        <f>IF('statement of marks'!CN54="","",'statement of marks'!CN54)</f>
        <v/>
      </c>
      <c r="T54" s="309" t="str">
        <f t="shared" ref="T54" si="190">IF(S54="","",ROUNDUP(S54*20%,0))</f>
        <v/>
      </c>
      <c r="U54" s="117" t="str">
        <f>IF('statement of marks'!DJ54="","",'statement of marks'!DJ54)</f>
        <v/>
      </c>
      <c r="V54" s="309" t="str">
        <f t="shared" ref="V54" si="191">IF(U54="","",ROUNDUP(U54*20%,0))</f>
        <v/>
      </c>
      <c r="W54" s="117" t="str">
        <f>IF('statement of marks'!EF54="","",'statement of marks'!EF54)</f>
        <v/>
      </c>
      <c r="X54" s="309" t="str">
        <f t="shared" ref="X54" si="192">IF(W54="","",ROUNDUP(W54*20%,0))</f>
        <v/>
      </c>
      <c r="Y54" s="313" t="str">
        <f>IF('statement of marks'!ET54="","",'statement of marks'!ET54)</f>
        <v/>
      </c>
      <c r="Z54" s="313" t="str">
        <f>IF('statement of marks'!EU54="","",'statement of marks'!EU54)</f>
        <v/>
      </c>
      <c r="AA54" s="313" t="str">
        <f>IF('statement of marks'!EV54="","",'statement of marks'!EV54)</f>
        <v/>
      </c>
      <c r="AB54" s="313" t="str">
        <f>IF('statement of marks'!FD54="","",'statement of marks'!FD54)</f>
        <v/>
      </c>
      <c r="AC54" s="313" t="str">
        <f>IF('statement of marks'!FE54="","",'statement of marks'!FE54)</f>
        <v/>
      </c>
      <c r="AD54" s="313" t="str">
        <f>IF('statement of marks'!FF54="","",'statement of marks'!FF54)</f>
        <v/>
      </c>
      <c r="AE54" s="313" t="str">
        <f>IF('statement of marks'!FN54="","",'statement of marks'!FN54)</f>
        <v/>
      </c>
      <c r="AF54" s="313" t="str">
        <f>IF('statement of marks'!FO54="","",'statement of marks'!FO54)</f>
        <v/>
      </c>
      <c r="AG54" s="455" t="str">
        <f>IF('statement of marks'!FP54="","",'statement of marks'!FP54)</f>
        <v/>
      </c>
    </row>
    <row r="55" spans="1:33" ht="20.100000000000001" customHeight="1">
      <c r="A55" s="199">
        <f>IF('statement of marks'!A55="","",'statement of marks'!A55)</f>
        <v>49</v>
      </c>
      <c r="B55" s="309" t="str">
        <f>IF('statement of marks'!B55="","",'statement of marks'!B55)</f>
        <v/>
      </c>
      <c r="C55" s="309" t="str">
        <f>IF('statement of marks'!C55="","",'statement of marks'!C55)</f>
        <v/>
      </c>
      <c r="D55" s="114" t="str">
        <f>IF('statement of marks'!D55="","",'statement of marks'!D55)</f>
        <v/>
      </c>
      <c r="E55" s="114" t="str">
        <f>IF('statement of marks'!E55="","",'statement of marks'!E55)</f>
        <v/>
      </c>
      <c r="F55" s="309" t="str">
        <f>IF('statement of marks'!F55="","",'statement of marks'!F55)</f>
        <v/>
      </c>
      <c r="G55" s="509" t="str">
        <f>IF('statement of marks'!G55="","",'statement of marks'!G55)</f>
        <v/>
      </c>
      <c r="H55" s="188" t="str">
        <f>IF('statement of marks'!H55="","",'statement of marks'!H55)</f>
        <v/>
      </c>
      <c r="I55" s="115" t="str">
        <f>IF('statement of marks'!I55="","",'statement of marks'!I55)</f>
        <v/>
      </c>
      <c r="J55" s="115" t="str">
        <f>IF('statement of marks'!J55="","",'statement of marks'!J55)</f>
        <v/>
      </c>
      <c r="K55" s="115" t="str">
        <f>IF('statement of marks'!K55="","",'statement of marks'!K55)</f>
        <v/>
      </c>
      <c r="L55" s="117" t="str">
        <f>IF('statement of marks'!Y55="","",'statement of marks'!Y55)</f>
        <v/>
      </c>
      <c r="M55" s="309" t="str">
        <f t="shared" si="0"/>
        <v/>
      </c>
      <c r="N55" s="117" t="str">
        <f>IF('statement of marks'!AU55="","",'statement of marks'!AU55)</f>
        <v/>
      </c>
      <c r="O55" s="309" t="str">
        <f t="shared" si="0"/>
        <v/>
      </c>
      <c r="P55" s="101" t="str">
        <f>IF('statement of marks'!BD55="","",'statement of marks'!BD55)</f>
        <v/>
      </c>
      <c r="Q55" s="117" t="str">
        <f>IF('statement of marks'!BR55="","",'statement of marks'!BR55)</f>
        <v/>
      </c>
      <c r="R55" s="309" t="str">
        <f t="shared" ref="R55" si="193">IF(Q55="","",ROUNDUP(Q55*20%,0))</f>
        <v/>
      </c>
      <c r="S55" s="117" t="str">
        <f>IF('statement of marks'!CN55="","",'statement of marks'!CN55)</f>
        <v/>
      </c>
      <c r="T55" s="309" t="str">
        <f t="shared" ref="T55" si="194">IF(S55="","",ROUNDUP(S55*20%,0))</f>
        <v/>
      </c>
      <c r="U55" s="117" t="str">
        <f>IF('statement of marks'!DJ55="","",'statement of marks'!DJ55)</f>
        <v/>
      </c>
      <c r="V55" s="309" t="str">
        <f t="shared" ref="V55" si="195">IF(U55="","",ROUNDUP(U55*20%,0))</f>
        <v/>
      </c>
      <c r="W55" s="117" t="str">
        <f>IF('statement of marks'!EF55="","",'statement of marks'!EF55)</f>
        <v/>
      </c>
      <c r="X55" s="309" t="str">
        <f t="shared" ref="X55" si="196">IF(W55="","",ROUNDUP(W55*20%,0))</f>
        <v/>
      </c>
      <c r="Y55" s="313" t="str">
        <f>IF('statement of marks'!ET55="","",'statement of marks'!ET55)</f>
        <v/>
      </c>
      <c r="Z55" s="313" t="str">
        <f>IF('statement of marks'!EU55="","",'statement of marks'!EU55)</f>
        <v/>
      </c>
      <c r="AA55" s="313" t="str">
        <f>IF('statement of marks'!EV55="","",'statement of marks'!EV55)</f>
        <v/>
      </c>
      <c r="AB55" s="313" t="str">
        <f>IF('statement of marks'!FD55="","",'statement of marks'!FD55)</f>
        <v/>
      </c>
      <c r="AC55" s="313" t="str">
        <f>IF('statement of marks'!FE55="","",'statement of marks'!FE55)</f>
        <v/>
      </c>
      <c r="AD55" s="313" t="str">
        <f>IF('statement of marks'!FF55="","",'statement of marks'!FF55)</f>
        <v/>
      </c>
      <c r="AE55" s="313" t="str">
        <f>IF('statement of marks'!FN55="","",'statement of marks'!FN55)</f>
        <v/>
      </c>
      <c r="AF55" s="313" t="str">
        <f>IF('statement of marks'!FO55="","",'statement of marks'!FO55)</f>
        <v/>
      </c>
      <c r="AG55" s="455" t="str">
        <f>IF('statement of marks'!FP55="","",'statement of marks'!FP55)</f>
        <v/>
      </c>
    </row>
    <row r="56" spans="1:33" ht="20.100000000000001" customHeight="1">
      <c r="A56" s="199">
        <f>IF('statement of marks'!A56="","",'statement of marks'!A56)</f>
        <v>50</v>
      </c>
      <c r="B56" s="309" t="str">
        <f>IF('statement of marks'!B56="","",'statement of marks'!B56)</f>
        <v/>
      </c>
      <c r="C56" s="309" t="str">
        <f>IF('statement of marks'!C56="","",'statement of marks'!C56)</f>
        <v/>
      </c>
      <c r="D56" s="114" t="str">
        <f>IF('statement of marks'!D56="","",'statement of marks'!D56)</f>
        <v/>
      </c>
      <c r="E56" s="114" t="str">
        <f>IF('statement of marks'!E56="","",'statement of marks'!E56)</f>
        <v/>
      </c>
      <c r="F56" s="309" t="str">
        <f>IF('statement of marks'!F56="","",'statement of marks'!F56)</f>
        <v/>
      </c>
      <c r="G56" s="509" t="str">
        <f>IF('statement of marks'!G56="","",'statement of marks'!G56)</f>
        <v/>
      </c>
      <c r="H56" s="188" t="str">
        <f>IF('statement of marks'!H56="","",'statement of marks'!H56)</f>
        <v/>
      </c>
      <c r="I56" s="115" t="str">
        <f>IF('statement of marks'!I56="","",'statement of marks'!I56)</f>
        <v/>
      </c>
      <c r="J56" s="115" t="str">
        <f>IF('statement of marks'!J56="","",'statement of marks'!J56)</f>
        <v/>
      </c>
      <c r="K56" s="115" t="str">
        <f>IF('statement of marks'!K56="","",'statement of marks'!K56)</f>
        <v/>
      </c>
      <c r="L56" s="117" t="str">
        <f>IF('statement of marks'!Y56="","",'statement of marks'!Y56)</f>
        <v/>
      </c>
      <c r="M56" s="309" t="str">
        <f t="shared" si="0"/>
        <v/>
      </c>
      <c r="N56" s="117" t="str">
        <f>IF('statement of marks'!AU56="","",'statement of marks'!AU56)</f>
        <v/>
      </c>
      <c r="O56" s="309" t="str">
        <f t="shared" si="0"/>
        <v/>
      </c>
      <c r="P56" s="101" t="str">
        <f>IF('statement of marks'!BD56="","",'statement of marks'!BD56)</f>
        <v/>
      </c>
      <c r="Q56" s="117" t="str">
        <f>IF('statement of marks'!BR56="","",'statement of marks'!BR56)</f>
        <v/>
      </c>
      <c r="R56" s="309" t="str">
        <f t="shared" ref="R56" si="197">IF(Q56="","",ROUNDUP(Q56*20%,0))</f>
        <v/>
      </c>
      <c r="S56" s="117" t="str">
        <f>IF('statement of marks'!CN56="","",'statement of marks'!CN56)</f>
        <v/>
      </c>
      <c r="T56" s="309" t="str">
        <f t="shared" ref="T56" si="198">IF(S56="","",ROUNDUP(S56*20%,0))</f>
        <v/>
      </c>
      <c r="U56" s="117" t="str">
        <f>IF('statement of marks'!DJ56="","",'statement of marks'!DJ56)</f>
        <v/>
      </c>
      <c r="V56" s="309" t="str">
        <f t="shared" ref="V56" si="199">IF(U56="","",ROUNDUP(U56*20%,0))</f>
        <v/>
      </c>
      <c r="W56" s="117" t="str">
        <f>IF('statement of marks'!EF56="","",'statement of marks'!EF56)</f>
        <v/>
      </c>
      <c r="X56" s="309" t="str">
        <f t="shared" ref="X56" si="200">IF(W56="","",ROUNDUP(W56*20%,0))</f>
        <v/>
      </c>
      <c r="Y56" s="313" t="str">
        <f>IF('statement of marks'!ET56="","",'statement of marks'!ET56)</f>
        <v/>
      </c>
      <c r="Z56" s="313" t="str">
        <f>IF('statement of marks'!EU56="","",'statement of marks'!EU56)</f>
        <v/>
      </c>
      <c r="AA56" s="313" t="str">
        <f>IF('statement of marks'!EV56="","",'statement of marks'!EV56)</f>
        <v/>
      </c>
      <c r="AB56" s="313" t="str">
        <f>IF('statement of marks'!FD56="","",'statement of marks'!FD56)</f>
        <v/>
      </c>
      <c r="AC56" s="313" t="str">
        <f>IF('statement of marks'!FE56="","",'statement of marks'!FE56)</f>
        <v/>
      </c>
      <c r="AD56" s="313" t="str">
        <f>IF('statement of marks'!FF56="","",'statement of marks'!FF56)</f>
        <v/>
      </c>
      <c r="AE56" s="313" t="str">
        <f>IF('statement of marks'!FN56="","",'statement of marks'!FN56)</f>
        <v/>
      </c>
      <c r="AF56" s="313" t="str">
        <f>IF('statement of marks'!FO56="","",'statement of marks'!FO56)</f>
        <v/>
      </c>
      <c r="AG56" s="455" t="str">
        <f>IF('statement of marks'!FP56="","",'statement of marks'!FP56)</f>
        <v/>
      </c>
    </row>
    <row r="57" spans="1:33" ht="20.100000000000001" customHeight="1">
      <c r="A57" s="199">
        <f>IF('statement of marks'!A57="","",'statement of marks'!A57)</f>
        <v>51</v>
      </c>
      <c r="B57" s="309" t="str">
        <f>IF('statement of marks'!B57="","",'statement of marks'!B57)</f>
        <v/>
      </c>
      <c r="C57" s="309" t="str">
        <f>IF('statement of marks'!C57="","",'statement of marks'!C57)</f>
        <v/>
      </c>
      <c r="D57" s="114" t="str">
        <f>IF('statement of marks'!D57="","",'statement of marks'!D57)</f>
        <v/>
      </c>
      <c r="E57" s="114" t="str">
        <f>IF('statement of marks'!E57="","",'statement of marks'!E57)</f>
        <v/>
      </c>
      <c r="F57" s="309" t="str">
        <f>IF('statement of marks'!F57="","",'statement of marks'!F57)</f>
        <v/>
      </c>
      <c r="G57" s="509" t="str">
        <f>IF('statement of marks'!G57="","",'statement of marks'!G57)</f>
        <v/>
      </c>
      <c r="H57" s="188" t="str">
        <f>IF('statement of marks'!H57="","",'statement of marks'!H57)</f>
        <v/>
      </c>
      <c r="I57" s="115" t="str">
        <f>IF('statement of marks'!I57="","",'statement of marks'!I57)</f>
        <v/>
      </c>
      <c r="J57" s="115" t="str">
        <f>IF('statement of marks'!J57="","",'statement of marks'!J57)</f>
        <v/>
      </c>
      <c r="K57" s="115" t="str">
        <f>IF('statement of marks'!K57="","",'statement of marks'!K57)</f>
        <v/>
      </c>
      <c r="L57" s="117" t="str">
        <f>IF('statement of marks'!Y57="","",'statement of marks'!Y57)</f>
        <v/>
      </c>
      <c r="M57" s="309" t="str">
        <f t="shared" si="0"/>
        <v/>
      </c>
      <c r="N57" s="117" t="str">
        <f>IF('statement of marks'!AU57="","",'statement of marks'!AU57)</f>
        <v/>
      </c>
      <c r="O57" s="309" t="str">
        <f t="shared" si="0"/>
        <v/>
      </c>
      <c r="P57" s="101" t="str">
        <f>IF('statement of marks'!BD57="","",'statement of marks'!BD57)</f>
        <v/>
      </c>
      <c r="Q57" s="117" t="str">
        <f>IF('statement of marks'!BR57="","",'statement of marks'!BR57)</f>
        <v/>
      </c>
      <c r="R57" s="309" t="str">
        <f t="shared" ref="R57" si="201">IF(Q57="","",ROUNDUP(Q57*20%,0))</f>
        <v/>
      </c>
      <c r="S57" s="117" t="str">
        <f>IF('statement of marks'!CN57="","",'statement of marks'!CN57)</f>
        <v/>
      </c>
      <c r="T57" s="309" t="str">
        <f t="shared" ref="T57" si="202">IF(S57="","",ROUNDUP(S57*20%,0))</f>
        <v/>
      </c>
      <c r="U57" s="117" t="str">
        <f>IF('statement of marks'!DJ57="","",'statement of marks'!DJ57)</f>
        <v/>
      </c>
      <c r="V57" s="309" t="str">
        <f t="shared" ref="V57" si="203">IF(U57="","",ROUNDUP(U57*20%,0))</f>
        <v/>
      </c>
      <c r="W57" s="117" t="str">
        <f>IF('statement of marks'!EF57="","",'statement of marks'!EF57)</f>
        <v/>
      </c>
      <c r="X57" s="309" t="str">
        <f t="shared" ref="X57" si="204">IF(W57="","",ROUNDUP(W57*20%,0))</f>
        <v/>
      </c>
      <c r="Y57" s="313" t="str">
        <f>IF('statement of marks'!ET57="","",'statement of marks'!ET57)</f>
        <v/>
      </c>
      <c r="Z57" s="313" t="str">
        <f>IF('statement of marks'!EU57="","",'statement of marks'!EU57)</f>
        <v/>
      </c>
      <c r="AA57" s="313" t="str">
        <f>IF('statement of marks'!EV57="","",'statement of marks'!EV57)</f>
        <v/>
      </c>
      <c r="AB57" s="313" t="str">
        <f>IF('statement of marks'!FD57="","",'statement of marks'!FD57)</f>
        <v/>
      </c>
      <c r="AC57" s="313" t="str">
        <f>IF('statement of marks'!FE57="","",'statement of marks'!FE57)</f>
        <v/>
      </c>
      <c r="AD57" s="313" t="str">
        <f>IF('statement of marks'!FF57="","",'statement of marks'!FF57)</f>
        <v/>
      </c>
      <c r="AE57" s="313" t="str">
        <f>IF('statement of marks'!FN57="","",'statement of marks'!FN57)</f>
        <v/>
      </c>
      <c r="AF57" s="313" t="str">
        <f>IF('statement of marks'!FO57="","",'statement of marks'!FO57)</f>
        <v/>
      </c>
      <c r="AG57" s="455" t="str">
        <f>IF('statement of marks'!FP57="","",'statement of marks'!FP57)</f>
        <v/>
      </c>
    </row>
    <row r="58" spans="1:33" ht="20.100000000000001" customHeight="1">
      <c r="A58" s="199">
        <f>IF('statement of marks'!A58="","",'statement of marks'!A58)</f>
        <v>52</v>
      </c>
      <c r="B58" s="309" t="str">
        <f>IF('statement of marks'!B58="","",'statement of marks'!B58)</f>
        <v/>
      </c>
      <c r="C58" s="309" t="str">
        <f>IF('statement of marks'!C58="","",'statement of marks'!C58)</f>
        <v/>
      </c>
      <c r="D58" s="114" t="str">
        <f>IF('statement of marks'!D58="","",'statement of marks'!D58)</f>
        <v/>
      </c>
      <c r="E58" s="114" t="str">
        <f>IF('statement of marks'!E58="","",'statement of marks'!E58)</f>
        <v/>
      </c>
      <c r="F58" s="309" t="str">
        <f>IF('statement of marks'!F58="","",'statement of marks'!F58)</f>
        <v/>
      </c>
      <c r="G58" s="509" t="str">
        <f>IF('statement of marks'!G58="","",'statement of marks'!G58)</f>
        <v/>
      </c>
      <c r="H58" s="188" t="str">
        <f>IF('statement of marks'!H58="","",'statement of marks'!H58)</f>
        <v/>
      </c>
      <c r="I58" s="115" t="str">
        <f>IF('statement of marks'!I58="","",'statement of marks'!I58)</f>
        <v/>
      </c>
      <c r="J58" s="115" t="str">
        <f>IF('statement of marks'!J58="","",'statement of marks'!J58)</f>
        <v/>
      </c>
      <c r="K58" s="115" t="str">
        <f>IF('statement of marks'!K58="","",'statement of marks'!K58)</f>
        <v/>
      </c>
      <c r="L58" s="117" t="str">
        <f>IF('statement of marks'!Y58="","",'statement of marks'!Y58)</f>
        <v/>
      </c>
      <c r="M58" s="309" t="str">
        <f t="shared" si="0"/>
        <v/>
      </c>
      <c r="N58" s="117" t="str">
        <f>IF('statement of marks'!AU58="","",'statement of marks'!AU58)</f>
        <v/>
      </c>
      <c r="O58" s="309" t="str">
        <f t="shared" si="0"/>
        <v/>
      </c>
      <c r="P58" s="101" t="str">
        <f>IF('statement of marks'!BD58="","",'statement of marks'!BD58)</f>
        <v/>
      </c>
      <c r="Q58" s="117" t="str">
        <f>IF('statement of marks'!BR58="","",'statement of marks'!BR58)</f>
        <v/>
      </c>
      <c r="R58" s="309" t="str">
        <f t="shared" ref="R58" si="205">IF(Q58="","",ROUNDUP(Q58*20%,0))</f>
        <v/>
      </c>
      <c r="S58" s="117" t="str">
        <f>IF('statement of marks'!CN58="","",'statement of marks'!CN58)</f>
        <v/>
      </c>
      <c r="T58" s="309" t="str">
        <f t="shared" ref="T58" si="206">IF(S58="","",ROUNDUP(S58*20%,0))</f>
        <v/>
      </c>
      <c r="U58" s="117" t="str">
        <f>IF('statement of marks'!DJ58="","",'statement of marks'!DJ58)</f>
        <v/>
      </c>
      <c r="V58" s="309" t="str">
        <f t="shared" ref="V58" si="207">IF(U58="","",ROUNDUP(U58*20%,0))</f>
        <v/>
      </c>
      <c r="W58" s="117" t="str">
        <f>IF('statement of marks'!EF58="","",'statement of marks'!EF58)</f>
        <v/>
      </c>
      <c r="X58" s="309" t="str">
        <f t="shared" ref="X58" si="208">IF(W58="","",ROUNDUP(W58*20%,0))</f>
        <v/>
      </c>
      <c r="Y58" s="313" t="str">
        <f>IF('statement of marks'!ET58="","",'statement of marks'!ET58)</f>
        <v/>
      </c>
      <c r="Z58" s="313" t="str">
        <f>IF('statement of marks'!EU58="","",'statement of marks'!EU58)</f>
        <v/>
      </c>
      <c r="AA58" s="313" t="str">
        <f>IF('statement of marks'!EV58="","",'statement of marks'!EV58)</f>
        <v/>
      </c>
      <c r="AB58" s="313" t="str">
        <f>IF('statement of marks'!FD58="","",'statement of marks'!FD58)</f>
        <v/>
      </c>
      <c r="AC58" s="313" t="str">
        <f>IF('statement of marks'!FE58="","",'statement of marks'!FE58)</f>
        <v/>
      </c>
      <c r="AD58" s="313" t="str">
        <f>IF('statement of marks'!FF58="","",'statement of marks'!FF58)</f>
        <v/>
      </c>
      <c r="AE58" s="313" t="str">
        <f>IF('statement of marks'!FN58="","",'statement of marks'!FN58)</f>
        <v/>
      </c>
      <c r="AF58" s="313" t="str">
        <f>IF('statement of marks'!FO58="","",'statement of marks'!FO58)</f>
        <v/>
      </c>
      <c r="AG58" s="455" t="str">
        <f>IF('statement of marks'!FP58="","",'statement of marks'!FP58)</f>
        <v/>
      </c>
    </row>
    <row r="59" spans="1:33" ht="20.100000000000001" customHeight="1">
      <c r="A59" s="199">
        <f>IF('statement of marks'!A59="","",'statement of marks'!A59)</f>
        <v>53</v>
      </c>
      <c r="B59" s="309" t="str">
        <f>IF('statement of marks'!B59="","",'statement of marks'!B59)</f>
        <v/>
      </c>
      <c r="C59" s="309" t="str">
        <f>IF('statement of marks'!C59="","",'statement of marks'!C59)</f>
        <v/>
      </c>
      <c r="D59" s="114" t="str">
        <f>IF('statement of marks'!D59="","",'statement of marks'!D59)</f>
        <v/>
      </c>
      <c r="E59" s="114" t="str">
        <f>IF('statement of marks'!E59="","",'statement of marks'!E59)</f>
        <v/>
      </c>
      <c r="F59" s="309" t="str">
        <f>IF('statement of marks'!F59="","",'statement of marks'!F59)</f>
        <v/>
      </c>
      <c r="G59" s="509" t="str">
        <f>IF('statement of marks'!G59="","",'statement of marks'!G59)</f>
        <v/>
      </c>
      <c r="H59" s="188" t="str">
        <f>IF('statement of marks'!H59="","",'statement of marks'!H59)</f>
        <v/>
      </c>
      <c r="I59" s="115" t="str">
        <f>IF('statement of marks'!I59="","",'statement of marks'!I59)</f>
        <v/>
      </c>
      <c r="J59" s="115" t="str">
        <f>IF('statement of marks'!J59="","",'statement of marks'!J59)</f>
        <v/>
      </c>
      <c r="K59" s="115" t="str">
        <f>IF('statement of marks'!K59="","",'statement of marks'!K59)</f>
        <v/>
      </c>
      <c r="L59" s="117" t="str">
        <f>IF('statement of marks'!Y59="","",'statement of marks'!Y59)</f>
        <v/>
      </c>
      <c r="M59" s="309" t="str">
        <f t="shared" si="0"/>
        <v/>
      </c>
      <c r="N59" s="117" t="str">
        <f>IF('statement of marks'!AU59="","",'statement of marks'!AU59)</f>
        <v/>
      </c>
      <c r="O59" s="309" t="str">
        <f t="shared" si="0"/>
        <v/>
      </c>
      <c r="P59" s="101" t="str">
        <f>IF('statement of marks'!BD59="","",'statement of marks'!BD59)</f>
        <v/>
      </c>
      <c r="Q59" s="117" t="str">
        <f>IF('statement of marks'!BR59="","",'statement of marks'!BR59)</f>
        <v/>
      </c>
      <c r="R59" s="309" t="str">
        <f t="shared" ref="R59" si="209">IF(Q59="","",ROUNDUP(Q59*20%,0))</f>
        <v/>
      </c>
      <c r="S59" s="117" t="str">
        <f>IF('statement of marks'!CN59="","",'statement of marks'!CN59)</f>
        <v/>
      </c>
      <c r="T59" s="309" t="str">
        <f t="shared" ref="T59" si="210">IF(S59="","",ROUNDUP(S59*20%,0))</f>
        <v/>
      </c>
      <c r="U59" s="117" t="str">
        <f>IF('statement of marks'!DJ59="","",'statement of marks'!DJ59)</f>
        <v/>
      </c>
      <c r="V59" s="309" t="str">
        <f t="shared" ref="V59" si="211">IF(U59="","",ROUNDUP(U59*20%,0))</f>
        <v/>
      </c>
      <c r="W59" s="117" t="str">
        <f>IF('statement of marks'!EF59="","",'statement of marks'!EF59)</f>
        <v/>
      </c>
      <c r="X59" s="309" t="str">
        <f t="shared" ref="X59" si="212">IF(W59="","",ROUNDUP(W59*20%,0))</f>
        <v/>
      </c>
      <c r="Y59" s="313" t="str">
        <f>IF('statement of marks'!ET59="","",'statement of marks'!ET59)</f>
        <v/>
      </c>
      <c r="Z59" s="313" t="str">
        <f>IF('statement of marks'!EU59="","",'statement of marks'!EU59)</f>
        <v/>
      </c>
      <c r="AA59" s="313" t="str">
        <f>IF('statement of marks'!EV59="","",'statement of marks'!EV59)</f>
        <v/>
      </c>
      <c r="AB59" s="313" t="str">
        <f>IF('statement of marks'!FD59="","",'statement of marks'!FD59)</f>
        <v/>
      </c>
      <c r="AC59" s="313" t="str">
        <f>IF('statement of marks'!FE59="","",'statement of marks'!FE59)</f>
        <v/>
      </c>
      <c r="AD59" s="313" t="str">
        <f>IF('statement of marks'!FF59="","",'statement of marks'!FF59)</f>
        <v/>
      </c>
      <c r="AE59" s="313" t="str">
        <f>IF('statement of marks'!FN59="","",'statement of marks'!FN59)</f>
        <v/>
      </c>
      <c r="AF59" s="313" t="str">
        <f>IF('statement of marks'!FO59="","",'statement of marks'!FO59)</f>
        <v/>
      </c>
      <c r="AG59" s="455" t="str">
        <f>IF('statement of marks'!FP59="","",'statement of marks'!FP59)</f>
        <v/>
      </c>
    </row>
    <row r="60" spans="1:33" ht="20.100000000000001" customHeight="1">
      <c r="A60" s="199">
        <f>IF('statement of marks'!A60="","",'statement of marks'!A60)</f>
        <v>54</v>
      </c>
      <c r="B60" s="309" t="str">
        <f>IF('statement of marks'!B60="","",'statement of marks'!B60)</f>
        <v/>
      </c>
      <c r="C60" s="309" t="str">
        <f>IF('statement of marks'!C60="","",'statement of marks'!C60)</f>
        <v/>
      </c>
      <c r="D60" s="114" t="str">
        <f>IF('statement of marks'!D60="","",'statement of marks'!D60)</f>
        <v/>
      </c>
      <c r="E60" s="114" t="str">
        <f>IF('statement of marks'!E60="","",'statement of marks'!E60)</f>
        <v/>
      </c>
      <c r="F60" s="309" t="str">
        <f>IF('statement of marks'!F60="","",'statement of marks'!F60)</f>
        <v/>
      </c>
      <c r="G60" s="509" t="str">
        <f>IF('statement of marks'!G60="","",'statement of marks'!G60)</f>
        <v/>
      </c>
      <c r="H60" s="188" t="str">
        <f>IF('statement of marks'!H60="","",'statement of marks'!H60)</f>
        <v/>
      </c>
      <c r="I60" s="115" t="str">
        <f>IF('statement of marks'!I60="","",'statement of marks'!I60)</f>
        <v/>
      </c>
      <c r="J60" s="115" t="str">
        <f>IF('statement of marks'!J60="","",'statement of marks'!J60)</f>
        <v/>
      </c>
      <c r="K60" s="115" t="str">
        <f>IF('statement of marks'!K60="","",'statement of marks'!K60)</f>
        <v/>
      </c>
      <c r="L60" s="117" t="str">
        <f>IF('statement of marks'!Y60="","",'statement of marks'!Y60)</f>
        <v/>
      </c>
      <c r="M60" s="309" t="str">
        <f t="shared" si="0"/>
        <v/>
      </c>
      <c r="N60" s="117" t="str">
        <f>IF('statement of marks'!AU60="","",'statement of marks'!AU60)</f>
        <v/>
      </c>
      <c r="O60" s="309" t="str">
        <f t="shared" si="0"/>
        <v/>
      </c>
      <c r="P60" s="101" t="str">
        <f>IF('statement of marks'!BD60="","",'statement of marks'!BD60)</f>
        <v/>
      </c>
      <c r="Q60" s="117" t="str">
        <f>IF('statement of marks'!BR60="","",'statement of marks'!BR60)</f>
        <v/>
      </c>
      <c r="R60" s="309" t="str">
        <f t="shared" ref="R60" si="213">IF(Q60="","",ROUNDUP(Q60*20%,0))</f>
        <v/>
      </c>
      <c r="S60" s="117" t="str">
        <f>IF('statement of marks'!CN60="","",'statement of marks'!CN60)</f>
        <v/>
      </c>
      <c r="T60" s="309" t="str">
        <f t="shared" ref="T60" si="214">IF(S60="","",ROUNDUP(S60*20%,0))</f>
        <v/>
      </c>
      <c r="U60" s="117" t="str">
        <f>IF('statement of marks'!DJ60="","",'statement of marks'!DJ60)</f>
        <v/>
      </c>
      <c r="V60" s="309" t="str">
        <f t="shared" ref="V60" si="215">IF(U60="","",ROUNDUP(U60*20%,0))</f>
        <v/>
      </c>
      <c r="W60" s="117" t="str">
        <f>IF('statement of marks'!EF60="","",'statement of marks'!EF60)</f>
        <v/>
      </c>
      <c r="X60" s="309" t="str">
        <f t="shared" ref="X60" si="216">IF(W60="","",ROUNDUP(W60*20%,0))</f>
        <v/>
      </c>
      <c r="Y60" s="313" t="str">
        <f>IF('statement of marks'!ET60="","",'statement of marks'!ET60)</f>
        <v/>
      </c>
      <c r="Z60" s="313" t="str">
        <f>IF('statement of marks'!EU60="","",'statement of marks'!EU60)</f>
        <v/>
      </c>
      <c r="AA60" s="313" t="str">
        <f>IF('statement of marks'!EV60="","",'statement of marks'!EV60)</f>
        <v/>
      </c>
      <c r="AB60" s="313" t="str">
        <f>IF('statement of marks'!FD60="","",'statement of marks'!FD60)</f>
        <v/>
      </c>
      <c r="AC60" s="313" t="str">
        <f>IF('statement of marks'!FE60="","",'statement of marks'!FE60)</f>
        <v/>
      </c>
      <c r="AD60" s="313" t="str">
        <f>IF('statement of marks'!FF60="","",'statement of marks'!FF60)</f>
        <v/>
      </c>
      <c r="AE60" s="313" t="str">
        <f>IF('statement of marks'!FN60="","",'statement of marks'!FN60)</f>
        <v/>
      </c>
      <c r="AF60" s="313" t="str">
        <f>IF('statement of marks'!FO60="","",'statement of marks'!FO60)</f>
        <v/>
      </c>
      <c r="AG60" s="455" t="str">
        <f>IF('statement of marks'!FP60="","",'statement of marks'!FP60)</f>
        <v/>
      </c>
    </row>
    <row r="61" spans="1:33" ht="20.100000000000001" customHeight="1">
      <c r="A61" s="199">
        <f>IF('statement of marks'!A61="","",'statement of marks'!A61)</f>
        <v>55</v>
      </c>
      <c r="B61" s="309" t="str">
        <f>IF('statement of marks'!B61="","",'statement of marks'!B61)</f>
        <v/>
      </c>
      <c r="C61" s="309" t="str">
        <f>IF('statement of marks'!C61="","",'statement of marks'!C61)</f>
        <v/>
      </c>
      <c r="D61" s="114" t="str">
        <f>IF('statement of marks'!D61="","",'statement of marks'!D61)</f>
        <v/>
      </c>
      <c r="E61" s="114" t="str">
        <f>IF('statement of marks'!E61="","",'statement of marks'!E61)</f>
        <v/>
      </c>
      <c r="F61" s="309" t="str">
        <f>IF('statement of marks'!F61="","",'statement of marks'!F61)</f>
        <v/>
      </c>
      <c r="G61" s="509" t="str">
        <f>IF('statement of marks'!G61="","",'statement of marks'!G61)</f>
        <v/>
      </c>
      <c r="H61" s="188" t="str">
        <f>IF('statement of marks'!H61="","",'statement of marks'!H61)</f>
        <v/>
      </c>
      <c r="I61" s="115" t="str">
        <f>IF('statement of marks'!I61="","",'statement of marks'!I61)</f>
        <v/>
      </c>
      <c r="J61" s="115" t="str">
        <f>IF('statement of marks'!J61="","",'statement of marks'!J61)</f>
        <v/>
      </c>
      <c r="K61" s="115" t="str">
        <f>IF('statement of marks'!K61="","",'statement of marks'!K61)</f>
        <v/>
      </c>
      <c r="L61" s="117" t="str">
        <f>IF('statement of marks'!Y61="","",'statement of marks'!Y61)</f>
        <v/>
      </c>
      <c r="M61" s="309" t="str">
        <f t="shared" si="0"/>
        <v/>
      </c>
      <c r="N61" s="117" t="str">
        <f>IF('statement of marks'!AU61="","",'statement of marks'!AU61)</f>
        <v/>
      </c>
      <c r="O61" s="309" t="str">
        <f t="shared" si="0"/>
        <v/>
      </c>
      <c r="P61" s="101" t="str">
        <f>IF('statement of marks'!BD61="","",'statement of marks'!BD61)</f>
        <v/>
      </c>
      <c r="Q61" s="117" t="str">
        <f>IF('statement of marks'!BR61="","",'statement of marks'!BR61)</f>
        <v/>
      </c>
      <c r="R61" s="309" t="str">
        <f t="shared" ref="R61" si="217">IF(Q61="","",ROUNDUP(Q61*20%,0))</f>
        <v/>
      </c>
      <c r="S61" s="117" t="str">
        <f>IF('statement of marks'!CN61="","",'statement of marks'!CN61)</f>
        <v/>
      </c>
      <c r="T61" s="309" t="str">
        <f t="shared" ref="T61" si="218">IF(S61="","",ROUNDUP(S61*20%,0))</f>
        <v/>
      </c>
      <c r="U61" s="117" t="str">
        <f>IF('statement of marks'!DJ61="","",'statement of marks'!DJ61)</f>
        <v/>
      </c>
      <c r="V61" s="309" t="str">
        <f t="shared" ref="V61" si="219">IF(U61="","",ROUNDUP(U61*20%,0))</f>
        <v/>
      </c>
      <c r="W61" s="117" t="str">
        <f>IF('statement of marks'!EF61="","",'statement of marks'!EF61)</f>
        <v/>
      </c>
      <c r="X61" s="309" t="str">
        <f t="shared" ref="X61" si="220">IF(W61="","",ROUNDUP(W61*20%,0))</f>
        <v/>
      </c>
      <c r="Y61" s="313" t="str">
        <f>IF('statement of marks'!ET61="","",'statement of marks'!ET61)</f>
        <v/>
      </c>
      <c r="Z61" s="313" t="str">
        <f>IF('statement of marks'!EU61="","",'statement of marks'!EU61)</f>
        <v/>
      </c>
      <c r="AA61" s="313" t="str">
        <f>IF('statement of marks'!EV61="","",'statement of marks'!EV61)</f>
        <v/>
      </c>
      <c r="AB61" s="313" t="str">
        <f>IF('statement of marks'!FD61="","",'statement of marks'!FD61)</f>
        <v/>
      </c>
      <c r="AC61" s="313" t="str">
        <f>IF('statement of marks'!FE61="","",'statement of marks'!FE61)</f>
        <v/>
      </c>
      <c r="AD61" s="313" t="str">
        <f>IF('statement of marks'!FF61="","",'statement of marks'!FF61)</f>
        <v/>
      </c>
      <c r="AE61" s="313" t="str">
        <f>IF('statement of marks'!FN61="","",'statement of marks'!FN61)</f>
        <v/>
      </c>
      <c r="AF61" s="313" t="str">
        <f>IF('statement of marks'!FO61="","",'statement of marks'!FO61)</f>
        <v/>
      </c>
      <c r="AG61" s="455" t="str">
        <f>IF('statement of marks'!FP61="","",'statement of marks'!FP61)</f>
        <v/>
      </c>
    </row>
    <row r="62" spans="1:33" ht="20.100000000000001" customHeight="1">
      <c r="A62" s="199">
        <f>IF('statement of marks'!A62="","",'statement of marks'!A62)</f>
        <v>56</v>
      </c>
      <c r="B62" s="309" t="str">
        <f>IF('statement of marks'!B62="","",'statement of marks'!B62)</f>
        <v/>
      </c>
      <c r="C62" s="309" t="str">
        <f>IF('statement of marks'!C62="","",'statement of marks'!C62)</f>
        <v/>
      </c>
      <c r="D62" s="114" t="str">
        <f>IF('statement of marks'!D62="","",'statement of marks'!D62)</f>
        <v/>
      </c>
      <c r="E62" s="114" t="str">
        <f>IF('statement of marks'!E62="","",'statement of marks'!E62)</f>
        <v/>
      </c>
      <c r="F62" s="309" t="str">
        <f>IF('statement of marks'!F62="","",'statement of marks'!F62)</f>
        <v/>
      </c>
      <c r="G62" s="509" t="str">
        <f>IF('statement of marks'!G62="","",'statement of marks'!G62)</f>
        <v/>
      </c>
      <c r="H62" s="188" t="str">
        <f>IF('statement of marks'!H62="","",'statement of marks'!H62)</f>
        <v/>
      </c>
      <c r="I62" s="115" t="str">
        <f>IF('statement of marks'!I62="","",'statement of marks'!I62)</f>
        <v/>
      </c>
      <c r="J62" s="115" t="str">
        <f>IF('statement of marks'!J62="","",'statement of marks'!J62)</f>
        <v/>
      </c>
      <c r="K62" s="115" t="str">
        <f>IF('statement of marks'!K62="","",'statement of marks'!K62)</f>
        <v/>
      </c>
      <c r="L62" s="117" t="str">
        <f>IF('statement of marks'!Y62="","",'statement of marks'!Y62)</f>
        <v/>
      </c>
      <c r="M62" s="309" t="str">
        <f t="shared" si="0"/>
        <v/>
      </c>
      <c r="N62" s="117" t="str">
        <f>IF('statement of marks'!AU62="","",'statement of marks'!AU62)</f>
        <v/>
      </c>
      <c r="O62" s="309" t="str">
        <f t="shared" si="0"/>
        <v/>
      </c>
      <c r="P62" s="101" t="str">
        <f>IF('statement of marks'!BD62="","",'statement of marks'!BD62)</f>
        <v/>
      </c>
      <c r="Q62" s="117" t="str">
        <f>IF('statement of marks'!BR62="","",'statement of marks'!BR62)</f>
        <v/>
      </c>
      <c r="R62" s="309" t="str">
        <f t="shared" ref="R62" si="221">IF(Q62="","",ROUNDUP(Q62*20%,0))</f>
        <v/>
      </c>
      <c r="S62" s="117" t="str">
        <f>IF('statement of marks'!CN62="","",'statement of marks'!CN62)</f>
        <v/>
      </c>
      <c r="T62" s="309" t="str">
        <f t="shared" ref="T62" si="222">IF(S62="","",ROUNDUP(S62*20%,0))</f>
        <v/>
      </c>
      <c r="U62" s="117" t="str">
        <f>IF('statement of marks'!DJ62="","",'statement of marks'!DJ62)</f>
        <v/>
      </c>
      <c r="V62" s="309" t="str">
        <f t="shared" ref="V62" si="223">IF(U62="","",ROUNDUP(U62*20%,0))</f>
        <v/>
      </c>
      <c r="W62" s="117" t="str">
        <f>IF('statement of marks'!EF62="","",'statement of marks'!EF62)</f>
        <v/>
      </c>
      <c r="X62" s="309" t="str">
        <f t="shared" ref="X62" si="224">IF(W62="","",ROUNDUP(W62*20%,0))</f>
        <v/>
      </c>
      <c r="Y62" s="313" t="str">
        <f>IF('statement of marks'!ET62="","",'statement of marks'!ET62)</f>
        <v/>
      </c>
      <c r="Z62" s="313" t="str">
        <f>IF('statement of marks'!EU62="","",'statement of marks'!EU62)</f>
        <v/>
      </c>
      <c r="AA62" s="313" t="str">
        <f>IF('statement of marks'!EV62="","",'statement of marks'!EV62)</f>
        <v/>
      </c>
      <c r="AB62" s="313" t="str">
        <f>IF('statement of marks'!FD62="","",'statement of marks'!FD62)</f>
        <v/>
      </c>
      <c r="AC62" s="313" t="str">
        <f>IF('statement of marks'!FE62="","",'statement of marks'!FE62)</f>
        <v/>
      </c>
      <c r="AD62" s="313" t="str">
        <f>IF('statement of marks'!FF62="","",'statement of marks'!FF62)</f>
        <v/>
      </c>
      <c r="AE62" s="313" t="str">
        <f>IF('statement of marks'!FN62="","",'statement of marks'!FN62)</f>
        <v/>
      </c>
      <c r="AF62" s="313" t="str">
        <f>IF('statement of marks'!FO62="","",'statement of marks'!FO62)</f>
        <v/>
      </c>
      <c r="AG62" s="455" t="str">
        <f>IF('statement of marks'!FP62="","",'statement of marks'!FP62)</f>
        <v/>
      </c>
    </row>
    <row r="63" spans="1:33" ht="20.100000000000001" customHeight="1">
      <c r="A63" s="199">
        <f>IF('statement of marks'!A63="","",'statement of marks'!A63)</f>
        <v>57</v>
      </c>
      <c r="B63" s="309" t="str">
        <f>IF('statement of marks'!B63="","",'statement of marks'!B63)</f>
        <v/>
      </c>
      <c r="C63" s="309" t="str">
        <f>IF('statement of marks'!C63="","",'statement of marks'!C63)</f>
        <v/>
      </c>
      <c r="D63" s="114" t="str">
        <f>IF('statement of marks'!D63="","",'statement of marks'!D63)</f>
        <v/>
      </c>
      <c r="E63" s="114" t="str">
        <f>IF('statement of marks'!E63="","",'statement of marks'!E63)</f>
        <v/>
      </c>
      <c r="F63" s="309" t="str">
        <f>IF('statement of marks'!F63="","",'statement of marks'!F63)</f>
        <v/>
      </c>
      <c r="G63" s="509" t="str">
        <f>IF('statement of marks'!G63="","",'statement of marks'!G63)</f>
        <v/>
      </c>
      <c r="H63" s="188" t="str">
        <f>IF('statement of marks'!H63="","",'statement of marks'!H63)</f>
        <v/>
      </c>
      <c r="I63" s="115" t="str">
        <f>IF('statement of marks'!I63="","",'statement of marks'!I63)</f>
        <v/>
      </c>
      <c r="J63" s="115" t="str">
        <f>IF('statement of marks'!J63="","",'statement of marks'!J63)</f>
        <v/>
      </c>
      <c r="K63" s="115" t="str">
        <f>IF('statement of marks'!K63="","",'statement of marks'!K63)</f>
        <v/>
      </c>
      <c r="L63" s="117" t="str">
        <f>IF('statement of marks'!Y63="","",'statement of marks'!Y63)</f>
        <v/>
      </c>
      <c r="M63" s="309" t="str">
        <f t="shared" si="0"/>
        <v/>
      </c>
      <c r="N63" s="117" t="str">
        <f>IF('statement of marks'!AU63="","",'statement of marks'!AU63)</f>
        <v/>
      </c>
      <c r="O63" s="309" t="str">
        <f t="shared" si="0"/>
        <v/>
      </c>
      <c r="P63" s="101" t="str">
        <f>IF('statement of marks'!BD63="","",'statement of marks'!BD63)</f>
        <v/>
      </c>
      <c r="Q63" s="117" t="str">
        <f>IF('statement of marks'!BR63="","",'statement of marks'!BR63)</f>
        <v/>
      </c>
      <c r="R63" s="309" t="str">
        <f t="shared" ref="R63" si="225">IF(Q63="","",ROUNDUP(Q63*20%,0))</f>
        <v/>
      </c>
      <c r="S63" s="117" t="str">
        <f>IF('statement of marks'!CN63="","",'statement of marks'!CN63)</f>
        <v/>
      </c>
      <c r="T63" s="309" t="str">
        <f t="shared" ref="T63" si="226">IF(S63="","",ROUNDUP(S63*20%,0))</f>
        <v/>
      </c>
      <c r="U63" s="117" t="str">
        <f>IF('statement of marks'!DJ63="","",'statement of marks'!DJ63)</f>
        <v/>
      </c>
      <c r="V63" s="309" t="str">
        <f t="shared" ref="V63" si="227">IF(U63="","",ROUNDUP(U63*20%,0))</f>
        <v/>
      </c>
      <c r="W63" s="117" t="str">
        <f>IF('statement of marks'!EF63="","",'statement of marks'!EF63)</f>
        <v/>
      </c>
      <c r="X63" s="309" t="str">
        <f t="shared" ref="X63" si="228">IF(W63="","",ROUNDUP(W63*20%,0))</f>
        <v/>
      </c>
      <c r="Y63" s="313" t="str">
        <f>IF('statement of marks'!ET63="","",'statement of marks'!ET63)</f>
        <v/>
      </c>
      <c r="Z63" s="313" t="str">
        <f>IF('statement of marks'!EU63="","",'statement of marks'!EU63)</f>
        <v/>
      </c>
      <c r="AA63" s="313" t="str">
        <f>IF('statement of marks'!EV63="","",'statement of marks'!EV63)</f>
        <v/>
      </c>
      <c r="AB63" s="313" t="str">
        <f>IF('statement of marks'!FD63="","",'statement of marks'!FD63)</f>
        <v/>
      </c>
      <c r="AC63" s="313" t="str">
        <f>IF('statement of marks'!FE63="","",'statement of marks'!FE63)</f>
        <v/>
      </c>
      <c r="AD63" s="313" t="str">
        <f>IF('statement of marks'!FF63="","",'statement of marks'!FF63)</f>
        <v/>
      </c>
      <c r="AE63" s="313" t="str">
        <f>IF('statement of marks'!FN63="","",'statement of marks'!FN63)</f>
        <v/>
      </c>
      <c r="AF63" s="313" t="str">
        <f>IF('statement of marks'!FO63="","",'statement of marks'!FO63)</f>
        <v/>
      </c>
      <c r="AG63" s="455" t="str">
        <f>IF('statement of marks'!FP63="","",'statement of marks'!FP63)</f>
        <v/>
      </c>
    </row>
    <row r="64" spans="1:33" ht="20.100000000000001" customHeight="1">
      <c r="A64" s="199">
        <f>IF('statement of marks'!A64="","",'statement of marks'!A64)</f>
        <v>58</v>
      </c>
      <c r="B64" s="309" t="str">
        <f>IF('statement of marks'!B64="","",'statement of marks'!B64)</f>
        <v/>
      </c>
      <c r="C64" s="309" t="str">
        <f>IF('statement of marks'!C64="","",'statement of marks'!C64)</f>
        <v/>
      </c>
      <c r="D64" s="114" t="str">
        <f>IF('statement of marks'!D64="","",'statement of marks'!D64)</f>
        <v/>
      </c>
      <c r="E64" s="114" t="str">
        <f>IF('statement of marks'!E64="","",'statement of marks'!E64)</f>
        <v/>
      </c>
      <c r="F64" s="309" t="str">
        <f>IF('statement of marks'!F64="","",'statement of marks'!F64)</f>
        <v/>
      </c>
      <c r="G64" s="509" t="str">
        <f>IF('statement of marks'!G64="","",'statement of marks'!G64)</f>
        <v/>
      </c>
      <c r="H64" s="188" t="str">
        <f>IF('statement of marks'!H64="","",'statement of marks'!H64)</f>
        <v/>
      </c>
      <c r="I64" s="115" t="str">
        <f>IF('statement of marks'!I64="","",'statement of marks'!I64)</f>
        <v/>
      </c>
      <c r="J64" s="115" t="str">
        <f>IF('statement of marks'!J64="","",'statement of marks'!J64)</f>
        <v/>
      </c>
      <c r="K64" s="115" t="str">
        <f>IF('statement of marks'!K64="","",'statement of marks'!K64)</f>
        <v/>
      </c>
      <c r="L64" s="117" t="str">
        <f>IF('statement of marks'!Y64="","",'statement of marks'!Y64)</f>
        <v/>
      </c>
      <c r="M64" s="309" t="str">
        <f t="shared" si="0"/>
        <v/>
      </c>
      <c r="N64" s="117" t="str">
        <f>IF('statement of marks'!AU64="","",'statement of marks'!AU64)</f>
        <v/>
      </c>
      <c r="O64" s="309" t="str">
        <f t="shared" si="0"/>
        <v/>
      </c>
      <c r="P64" s="101" t="str">
        <f>IF('statement of marks'!BD64="","",'statement of marks'!BD64)</f>
        <v/>
      </c>
      <c r="Q64" s="117" t="str">
        <f>IF('statement of marks'!BR64="","",'statement of marks'!BR64)</f>
        <v/>
      </c>
      <c r="R64" s="309" t="str">
        <f t="shared" ref="R64" si="229">IF(Q64="","",ROUNDUP(Q64*20%,0))</f>
        <v/>
      </c>
      <c r="S64" s="117" t="str">
        <f>IF('statement of marks'!CN64="","",'statement of marks'!CN64)</f>
        <v/>
      </c>
      <c r="T64" s="309" t="str">
        <f t="shared" ref="T64" si="230">IF(S64="","",ROUNDUP(S64*20%,0))</f>
        <v/>
      </c>
      <c r="U64" s="117" t="str">
        <f>IF('statement of marks'!DJ64="","",'statement of marks'!DJ64)</f>
        <v/>
      </c>
      <c r="V64" s="309" t="str">
        <f t="shared" ref="V64" si="231">IF(U64="","",ROUNDUP(U64*20%,0))</f>
        <v/>
      </c>
      <c r="W64" s="117" t="str">
        <f>IF('statement of marks'!EF64="","",'statement of marks'!EF64)</f>
        <v/>
      </c>
      <c r="X64" s="309" t="str">
        <f t="shared" ref="X64" si="232">IF(W64="","",ROUNDUP(W64*20%,0))</f>
        <v/>
      </c>
      <c r="Y64" s="313" t="str">
        <f>IF('statement of marks'!ET64="","",'statement of marks'!ET64)</f>
        <v/>
      </c>
      <c r="Z64" s="313" t="str">
        <f>IF('statement of marks'!EU64="","",'statement of marks'!EU64)</f>
        <v/>
      </c>
      <c r="AA64" s="313" t="str">
        <f>IF('statement of marks'!EV64="","",'statement of marks'!EV64)</f>
        <v/>
      </c>
      <c r="AB64" s="313" t="str">
        <f>IF('statement of marks'!FD64="","",'statement of marks'!FD64)</f>
        <v/>
      </c>
      <c r="AC64" s="313" t="str">
        <f>IF('statement of marks'!FE64="","",'statement of marks'!FE64)</f>
        <v/>
      </c>
      <c r="AD64" s="313" t="str">
        <f>IF('statement of marks'!FF64="","",'statement of marks'!FF64)</f>
        <v/>
      </c>
      <c r="AE64" s="313" t="str">
        <f>IF('statement of marks'!FN64="","",'statement of marks'!FN64)</f>
        <v/>
      </c>
      <c r="AF64" s="313" t="str">
        <f>IF('statement of marks'!FO64="","",'statement of marks'!FO64)</f>
        <v/>
      </c>
      <c r="AG64" s="455" t="str">
        <f>IF('statement of marks'!FP64="","",'statement of marks'!FP64)</f>
        <v/>
      </c>
    </row>
    <row r="65" spans="1:33" ht="20.100000000000001" customHeight="1">
      <c r="A65" s="199">
        <f>IF('statement of marks'!A65="","",'statement of marks'!A65)</f>
        <v>59</v>
      </c>
      <c r="B65" s="309" t="str">
        <f>IF('statement of marks'!B65="","",'statement of marks'!B65)</f>
        <v/>
      </c>
      <c r="C65" s="309" t="str">
        <f>IF('statement of marks'!C65="","",'statement of marks'!C65)</f>
        <v/>
      </c>
      <c r="D65" s="114" t="str">
        <f>IF('statement of marks'!D65="","",'statement of marks'!D65)</f>
        <v/>
      </c>
      <c r="E65" s="114" t="str">
        <f>IF('statement of marks'!E65="","",'statement of marks'!E65)</f>
        <v/>
      </c>
      <c r="F65" s="309" t="str">
        <f>IF('statement of marks'!F65="","",'statement of marks'!F65)</f>
        <v/>
      </c>
      <c r="G65" s="509" t="str">
        <f>IF('statement of marks'!G65="","",'statement of marks'!G65)</f>
        <v/>
      </c>
      <c r="H65" s="188" t="str">
        <f>IF('statement of marks'!H65="","",'statement of marks'!H65)</f>
        <v/>
      </c>
      <c r="I65" s="115" t="str">
        <f>IF('statement of marks'!I65="","",'statement of marks'!I65)</f>
        <v/>
      </c>
      <c r="J65" s="115" t="str">
        <f>IF('statement of marks'!J65="","",'statement of marks'!J65)</f>
        <v/>
      </c>
      <c r="K65" s="115" t="str">
        <f>IF('statement of marks'!K65="","",'statement of marks'!K65)</f>
        <v/>
      </c>
      <c r="L65" s="117" t="str">
        <f>IF('statement of marks'!Y65="","",'statement of marks'!Y65)</f>
        <v/>
      </c>
      <c r="M65" s="309" t="str">
        <f t="shared" si="0"/>
        <v/>
      </c>
      <c r="N65" s="117" t="str">
        <f>IF('statement of marks'!AU65="","",'statement of marks'!AU65)</f>
        <v/>
      </c>
      <c r="O65" s="309" t="str">
        <f t="shared" si="0"/>
        <v/>
      </c>
      <c r="P65" s="101" t="str">
        <f>IF('statement of marks'!BD65="","",'statement of marks'!BD65)</f>
        <v/>
      </c>
      <c r="Q65" s="117" t="str">
        <f>IF('statement of marks'!BR65="","",'statement of marks'!BR65)</f>
        <v/>
      </c>
      <c r="R65" s="309" t="str">
        <f t="shared" ref="R65" si="233">IF(Q65="","",ROUNDUP(Q65*20%,0))</f>
        <v/>
      </c>
      <c r="S65" s="117" t="str">
        <f>IF('statement of marks'!CN65="","",'statement of marks'!CN65)</f>
        <v/>
      </c>
      <c r="T65" s="309" t="str">
        <f t="shared" ref="T65" si="234">IF(S65="","",ROUNDUP(S65*20%,0))</f>
        <v/>
      </c>
      <c r="U65" s="117" t="str">
        <f>IF('statement of marks'!DJ65="","",'statement of marks'!DJ65)</f>
        <v/>
      </c>
      <c r="V65" s="309" t="str">
        <f t="shared" ref="V65" si="235">IF(U65="","",ROUNDUP(U65*20%,0))</f>
        <v/>
      </c>
      <c r="W65" s="117" t="str">
        <f>IF('statement of marks'!EF65="","",'statement of marks'!EF65)</f>
        <v/>
      </c>
      <c r="X65" s="309" t="str">
        <f t="shared" ref="X65" si="236">IF(W65="","",ROUNDUP(W65*20%,0))</f>
        <v/>
      </c>
      <c r="Y65" s="313" t="str">
        <f>IF('statement of marks'!ET65="","",'statement of marks'!ET65)</f>
        <v/>
      </c>
      <c r="Z65" s="313" t="str">
        <f>IF('statement of marks'!EU65="","",'statement of marks'!EU65)</f>
        <v/>
      </c>
      <c r="AA65" s="313" t="str">
        <f>IF('statement of marks'!EV65="","",'statement of marks'!EV65)</f>
        <v/>
      </c>
      <c r="AB65" s="313" t="str">
        <f>IF('statement of marks'!FD65="","",'statement of marks'!FD65)</f>
        <v/>
      </c>
      <c r="AC65" s="313" t="str">
        <f>IF('statement of marks'!FE65="","",'statement of marks'!FE65)</f>
        <v/>
      </c>
      <c r="AD65" s="313" t="str">
        <f>IF('statement of marks'!FF65="","",'statement of marks'!FF65)</f>
        <v/>
      </c>
      <c r="AE65" s="313" t="str">
        <f>IF('statement of marks'!FN65="","",'statement of marks'!FN65)</f>
        <v/>
      </c>
      <c r="AF65" s="313" t="str">
        <f>IF('statement of marks'!FO65="","",'statement of marks'!FO65)</f>
        <v/>
      </c>
      <c r="AG65" s="455" t="str">
        <f>IF('statement of marks'!FP65="","",'statement of marks'!FP65)</f>
        <v/>
      </c>
    </row>
    <row r="66" spans="1:33" ht="20.100000000000001" customHeight="1">
      <c r="A66" s="199">
        <f>IF('statement of marks'!A66="","",'statement of marks'!A66)</f>
        <v>60</v>
      </c>
      <c r="B66" s="309" t="str">
        <f>IF('statement of marks'!B66="","",'statement of marks'!B66)</f>
        <v/>
      </c>
      <c r="C66" s="309" t="str">
        <f>IF('statement of marks'!C66="","",'statement of marks'!C66)</f>
        <v/>
      </c>
      <c r="D66" s="114" t="str">
        <f>IF('statement of marks'!D66="","",'statement of marks'!D66)</f>
        <v/>
      </c>
      <c r="E66" s="114" t="str">
        <f>IF('statement of marks'!E66="","",'statement of marks'!E66)</f>
        <v/>
      </c>
      <c r="F66" s="309" t="str">
        <f>IF('statement of marks'!F66="","",'statement of marks'!F66)</f>
        <v/>
      </c>
      <c r="G66" s="509" t="str">
        <f>IF('statement of marks'!G66="","",'statement of marks'!G66)</f>
        <v/>
      </c>
      <c r="H66" s="188" t="str">
        <f>IF('statement of marks'!H66="","",'statement of marks'!H66)</f>
        <v/>
      </c>
      <c r="I66" s="115" t="str">
        <f>IF('statement of marks'!I66="","",'statement of marks'!I66)</f>
        <v/>
      </c>
      <c r="J66" s="115" t="str">
        <f>IF('statement of marks'!J66="","",'statement of marks'!J66)</f>
        <v/>
      </c>
      <c r="K66" s="115" t="str">
        <f>IF('statement of marks'!K66="","",'statement of marks'!K66)</f>
        <v/>
      </c>
      <c r="L66" s="117" t="str">
        <f>IF('statement of marks'!Y66="","",'statement of marks'!Y66)</f>
        <v/>
      </c>
      <c r="M66" s="309" t="str">
        <f t="shared" si="0"/>
        <v/>
      </c>
      <c r="N66" s="117" t="str">
        <f>IF('statement of marks'!AU66="","",'statement of marks'!AU66)</f>
        <v/>
      </c>
      <c r="O66" s="309" t="str">
        <f t="shared" si="0"/>
        <v/>
      </c>
      <c r="P66" s="101" t="str">
        <f>IF('statement of marks'!BD66="","",'statement of marks'!BD66)</f>
        <v/>
      </c>
      <c r="Q66" s="117" t="str">
        <f>IF('statement of marks'!BR66="","",'statement of marks'!BR66)</f>
        <v/>
      </c>
      <c r="R66" s="309" t="str">
        <f t="shared" ref="R66" si="237">IF(Q66="","",ROUNDUP(Q66*20%,0))</f>
        <v/>
      </c>
      <c r="S66" s="117" t="str">
        <f>IF('statement of marks'!CN66="","",'statement of marks'!CN66)</f>
        <v/>
      </c>
      <c r="T66" s="309" t="str">
        <f t="shared" ref="T66" si="238">IF(S66="","",ROUNDUP(S66*20%,0))</f>
        <v/>
      </c>
      <c r="U66" s="117" t="str">
        <f>IF('statement of marks'!DJ66="","",'statement of marks'!DJ66)</f>
        <v/>
      </c>
      <c r="V66" s="309" t="str">
        <f t="shared" ref="V66" si="239">IF(U66="","",ROUNDUP(U66*20%,0))</f>
        <v/>
      </c>
      <c r="W66" s="117" t="str">
        <f>IF('statement of marks'!EF66="","",'statement of marks'!EF66)</f>
        <v/>
      </c>
      <c r="X66" s="309" t="str">
        <f t="shared" ref="X66" si="240">IF(W66="","",ROUNDUP(W66*20%,0))</f>
        <v/>
      </c>
      <c r="Y66" s="313" t="str">
        <f>IF('statement of marks'!ET66="","",'statement of marks'!ET66)</f>
        <v/>
      </c>
      <c r="Z66" s="313" t="str">
        <f>IF('statement of marks'!EU66="","",'statement of marks'!EU66)</f>
        <v/>
      </c>
      <c r="AA66" s="313" t="str">
        <f>IF('statement of marks'!EV66="","",'statement of marks'!EV66)</f>
        <v/>
      </c>
      <c r="AB66" s="313" t="str">
        <f>IF('statement of marks'!FD66="","",'statement of marks'!FD66)</f>
        <v/>
      </c>
      <c r="AC66" s="313" t="str">
        <f>IF('statement of marks'!FE66="","",'statement of marks'!FE66)</f>
        <v/>
      </c>
      <c r="AD66" s="313" t="str">
        <f>IF('statement of marks'!FF66="","",'statement of marks'!FF66)</f>
        <v/>
      </c>
      <c r="AE66" s="313" t="str">
        <f>IF('statement of marks'!FN66="","",'statement of marks'!FN66)</f>
        <v/>
      </c>
      <c r="AF66" s="313" t="str">
        <f>IF('statement of marks'!FO66="","",'statement of marks'!FO66)</f>
        <v/>
      </c>
      <c r="AG66" s="455" t="str">
        <f>IF('statement of marks'!FP66="","",'statement of marks'!FP66)</f>
        <v/>
      </c>
    </row>
    <row r="67" spans="1:33" ht="20.100000000000001" customHeight="1">
      <c r="A67" s="199">
        <f>IF('statement of marks'!A67="","",'statement of marks'!A67)</f>
        <v>61</v>
      </c>
      <c r="B67" s="309" t="str">
        <f>IF('statement of marks'!B67="","",'statement of marks'!B67)</f>
        <v/>
      </c>
      <c r="C67" s="309" t="str">
        <f>IF('statement of marks'!C67="","",'statement of marks'!C67)</f>
        <v/>
      </c>
      <c r="D67" s="114" t="str">
        <f>IF('statement of marks'!D67="","",'statement of marks'!D67)</f>
        <v/>
      </c>
      <c r="E67" s="114" t="str">
        <f>IF('statement of marks'!E67="","",'statement of marks'!E67)</f>
        <v/>
      </c>
      <c r="F67" s="309" t="str">
        <f>IF('statement of marks'!F67="","",'statement of marks'!F67)</f>
        <v/>
      </c>
      <c r="G67" s="509" t="str">
        <f>IF('statement of marks'!G67="","",'statement of marks'!G67)</f>
        <v/>
      </c>
      <c r="H67" s="188" t="str">
        <f>IF('statement of marks'!H67="","",'statement of marks'!H67)</f>
        <v/>
      </c>
      <c r="I67" s="115" t="str">
        <f>IF('statement of marks'!I67="","",'statement of marks'!I67)</f>
        <v/>
      </c>
      <c r="J67" s="115" t="str">
        <f>IF('statement of marks'!J67="","",'statement of marks'!J67)</f>
        <v/>
      </c>
      <c r="K67" s="115" t="str">
        <f>IF('statement of marks'!K67="","",'statement of marks'!K67)</f>
        <v/>
      </c>
      <c r="L67" s="117" t="str">
        <f>IF('statement of marks'!Y67="","",'statement of marks'!Y67)</f>
        <v/>
      </c>
      <c r="M67" s="309" t="str">
        <f t="shared" si="0"/>
        <v/>
      </c>
      <c r="N67" s="117" t="str">
        <f>IF('statement of marks'!AU67="","",'statement of marks'!AU67)</f>
        <v/>
      </c>
      <c r="O67" s="309" t="str">
        <f t="shared" si="0"/>
        <v/>
      </c>
      <c r="P67" s="101" t="str">
        <f>IF('statement of marks'!BD67="","",'statement of marks'!BD67)</f>
        <v/>
      </c>
      <c r="Q67" s="117" t="str">
        <f>IF('statement of marks'!BR67="","",'statement of marks'!BR67)</f>
        <v/>
      </c>
      <c r="R67" s="309" t="str">
        <f t="shared" ref="R67" si="241">IF(Q67="","",ROUNDUP(Q67*20%,0))</f>
        <v/>
      </c>
      <c r="S67" s="117" t="str">
        <f>IF('statement of marks'!CN67="","",'statement of marks'!CN67)</f>
        <v/>
      </c>
      <c r="T67" s="309" t="str">
        <f t="shared" ref="T67" si="242">IF(S67="","",ROUNDUP(S67*20%,0))</f>
        <v/>
      </c>
      <c r="U67" s="117" t="str">
        <f>IF('statement of marks'!DJ67="","",'statement of marks'!DJ67)</f>
        <v/>
      </c>
      <c r="V67" s="309" t="str">
        <f t="shared" ref="V67" si="243">IF(U67="","",ROUNDUP(U67*20%,0))</f>
        <v/>
      </c>
      <c r="W67" s="117" t="str">
        <f>IF('statement of marks'!EF67="","",'statement of marks'!EF67)</f>
        <v/>
      </c>
      <c r="X67" s="309" t="str">
        <f t="shared" ref="X67" si="244">IF(W67="","",ROUNDUP(W67*20%,0))</f>
        <v/>
      </c>
      <c r="Y67" s="313" t="str">
        <f>IF('statement of marks'!ET67="","",'statement of marks'!ET67)</f>
        <v/>
      </c>
      <c r="Z67" s="313" t="str">
        <f>IF('statement of marks'!EU67="","",'statement of marks'!EU67)</f>
        <v/>
      </c>
      <c r="AA67" s="313" t="str">
        <f>IF('statement of marks'!EV67="","",'statement of marks'!EV67)</f>
        <v/>
      </c>
      <c r="AB67" s="313" t="str">
        <f>IF('statement of marks'!FD67="","",'statement of marks'!FD67)</f>
        <v/>
      </c>
      <c r="AC67" s="313" t="str">
        <f>IF('statement of marks'!FE67="","",'statement of marks'!FE67)</f>
        <v/>
      </c>
      <c r="AD67" s="313" t="str">
        <f>IF('statement of marks'!FF67="","",'statement of marks'!FF67)</f>
        <v/>
      </c>
      <c r="AE67" s="313" t="str">
        <f>IF('statement of marks'!FN67="","",'statement of marks'!FN67)</f>
        <v/>
      </c>
      <c r="AF67" s="313" t="str">
        <f>IF('statement of marks'!FO67="","",'statement of marks'!FO67)</f>
        <v/>
      </c>
      <c r="AG67" s="455" t="str">
        <f>IF('statement of marks'!FP67="","",'statement of marks'!FP67)</f>
        <v/>
      </c>
    </row>
    <row r="68" spans="1:33" ht="20.100000000000001" customHeight="1">
      <c r="A68" s="199">
        <f>IF('statement of marks'!A68="","",'statement of marks'!A68)</f>
        <v>62</v>
      </c>
      <c r="B68" s="309" t="str">
        <f>IF('statement of marks'!B68="","",'statement of marks'!B68)</f>
        <v/>
      </c>
      <c r="C68" s="309" t="str">
        <f>IF('statement of marks'!C68="","",'statement of marks'!C68)</f>
        <v/>
      </c>
      <c r="D68" s="114" t="str">
        <f>IF('statement of marks'!D68="","",'statement of marks'!D68)</f>
        <v/>
      </c>
      <c r="E68" s="114" t="str">
        <f>IF('statement of marks'!E68="","",'statement of marks'!E68)</f>
        <v/>
      </c>
      <c r="F68" s="309" t="str">
        <f>IF('statement of marks'!F68="","",'statement of marks'!F68)</f>
        <v/>
      </c>
      <c r="G68" s="509" t="str">
        <f>IF('statement of marks'!G68="","",'statement of marks'!G68)</f>
        <v/>
      </c>
      <c r="H68" s="188" t="str">
        <f>IF('statement of marks'!H68="","",'statement of marks'!H68)</f>
        <v/>
      </c>
      <c r="I68" s="115" t="str">
        <f>IF('statement of marks'!I68="","",'statement of marks'!I68)</f>
        <v/>
      </c>
      <c r="J68" s="115" t="str">
        <f>IF('statement of marks'!J68="","",'statement of marks'!J68)</f>
        <v/>
      </c>
      <c r="K68" s="115" t="str">
        <f>IF('statement of marks'!K68="","",'statement of marks'!K68)</f>
        <v/>
      </c>
      <c r="L68" s="117" t="str">
        <f>IF('statement of marks'!Y68="","",'statement of marks'!Y68)</f>
        <v/>
      </c>
      <c r="M68" s="309" t="str">
        <f t="shared" si="0"/>
        <v/>
      </c>
      <c r="N68" s="117" t="str">
        <f>IF('statement of marks'!AU68="","",'statement of marks'!AU68)</f>
        <v/>
      </c>
      <c r="O68" s="309" t="str">
        <f t="shared" si="0"/>
        <v/>
      </c>
      <c r="P68" s="101" t="str">
        <f>IF('statement of marks'!BD68="","",'statement of marks'!BD68)</f>
        <v/>
      </c>
      <c r="Q68" s="117" t="str">
        <f>IF('statement of marks'!BR68="","",'statement of marks'!BR68)</f>
        <v/>
      </c>
      <c r="R68" s="309" t="str">
        <f t="shared" ref="R68" si="245">IF(Q68="","",ROUNDUP(Q68*20%,0))</f>
        <v/>
      </c>
      <c r="S68" s="117" t="str">
        <f>IF('statement of marks'!CN68="","",'statement of marks'!CN68)</f>
        <v/>
      </c>
      <c r="T68" s="309" t="str">
        <f t="shared" ref="T68" si="246">IF(S68="","",ROUNDUP(S68*20%,0))</f>
        <v/>
      </c>
      <c r="U68" s="117" t="str">
        <f>IF('statement of marks'!DJ68="","",'statement of marks'!DJ68)</f>
        <v/>
      </c>
      <c r="V68" s="309" t="str">
        <f t="shared" ref="V68" si="247">IF(U68="","",ROUNDUP(U68*20%,0))</f>
        <v/>
      </c>
      <c r="W68" s="117" t="str">
        <f>IF('statement of marks'!EF68="","",'statement of marks'!EF68)</f>
        <v/>
      </c>
      <c r="X68" s="309" t="str">
        <f t="shared" ref="X68" si="248">IF(W68="","",ROUNDUP(W68*20%,0))</f>
        <v/>
      </c>
      <c r="Y68" s="313" t="str">
        <f>IF('statement of marks'!ET68="","",'statement of marks'!ET68)</f>
        <v/>
      </c>
      <c r="Z68" s="313" t="str">
        <f>IF('statement of marks'!EU68="","",'statement of marks'!EU68)</f>
        <v/>
      </c>
      <c r="AA68" s="313" t="str">
        <f>IF('statement of marks'!EV68="","",'statement of marks'!EV68)</f>
        <v/>
      </c>
      <c r="AB68" s="313" t="str">
        <f>IF('statement of marks'!FD68="","",'statement of marks'!FD68)</f>
        <v/>
      </c>
      <c r="AC68" s="313" t="str">
        <f>IF('statement of marks'!FE68="","",'statement of marks'!FE68)</f>
        <v/>
      </c>
      <c r="AD68" s="313" t="str">
        <f>IF('statement of marks'!FF68="","",'statement of marks'!FF68)</f>
        <v/>
      </c>
      <c r="AE68" s="313" t="str">
        <f>IF('statement of marks'!FN68="","",'statement of marks'!FN68)</f>
        <v/>
      </c>
      <c r="AF68" s="313" t="str">
        <f>IF('statement of marks'!FO68="","",'statement of marks'!FO68)</f>
        <v/>
      </c>
      <c r="AG68" s="455" t="str">
        <f>IF('statement of marks'!FP68="","",'statement of marks'!FP68)</f>
        <v/>
      </c>
    </row>
    <row r="69" spans="1:33" ht="20.100000000000001" customHeight="1">
      <c r="A69" s="199">
        <f>IF('statement of marks'!A69="","",'statement of marks'!A69)</f>
        <v>63</v>
      </c>
      <c r="B69" s="309" t="str">
        <f>IF('statement of marks'!B69="","",'statement of marks'!B69)</f>
        <v/>
      </c>
      <c r="C69" s="309" t="str">
        <f>IF('statement of marks'!C69="","",'statement of marks'!C69)</f>
        <v/>
      </c>
      <c r="D69" s="114" t="str">
        <f>IF('statement of marks'!D69="","",'statement of marks'!D69)</f>
        <v/>
      </c>
      <c r="E69" s="114" t="str">
        <f>IF('statement of marks'!E69="","",'statement of marks'!E69)</f>
        <v/>
      </c>
      <c r="F69" s="309" t="str">
        <f>IF('statement of marks'!F69="","",'statement of marks'!F69)</f>
        <v/>
      </c>
      <c r="G69" s="509" t="str">
        <f>IF('statement of marks'!G69="","",'statement of marks'!G69)</f>
        <v/>
      </c>
      <c r="H69" s="188" t="str">
        <f>IF('statement of marks'!H69="","",'statement of marks'!H69)</f>
        <v/>
      </c>
      <c r="I69" s="115" t="str">
        <f>IF('statement of marks'!I69="","",'statement of marks'!I69)</f>
        <v/>
      </c>
      <c r="J69" s="115" t="str">
        <f>IF('statement of marks'!J69="","",'statement of marks'!J69)</f>
        <v/>
      </c>
      <c r="K69" s="115" t="str">
        <f>IF('statement of marks'!K69="","",'statement of marks'!K69)</f>
        <v/>
      </c>
      <c r="L69" s="117" t="str">
        <f>IF('statement of marks'!Y69="","",'statement of marks'!Y69)</f>
        <v/>
      </c>
      <c r="M69" s="309" t="str">
        <f t="shared" si="0"/>
        <v/>
      </c>
      <c r="N69" s="117" t="str">
        <f>IF('statement of marks'!AU69="","",'statement of marks'!AU69)</f>
        <v/>
      </c>
      <c r="O69" s="309" t="str">
        <f t="shared" si="0"/>
        <v/>
      </c>
      <c r="P69" s="101" t="str">
        <f>IF('statement of marks'!BD69="","",'statement of marks'!BD69)</f>
        <v/>
      </c>
      <c r="Q69" s="117" t="str">
        <f>IF('statement of marks'!BR69="","",'statement of marks'!BR69)</f>
        <v/>
      </c>
      <c r="R69" s="309" t="str">
        <f t="shared" ref="R69" si="249">IF(Q69="","",ROUNDUP(Q69*20%,0))</f>
        <v/>
      </c>
      <c r="S69" s="117" t="str">
        <f>IF('statement of marks'!CN69="","",'statement of marks'!CN69)</f>
        <v/>
      </c>
      <c r="T69" s="309" t="str">
        <f t="shared" ref="T69" si="250">IF(S69="","",ROUNDUP(S69*20%,0))</f>
        <v/>
      </c>
      <c r="U69" s="117" t="str">
        <f>IF('statement of marks'!DJ69="","",'statement of marks'!DJ69)</f>
        <v/>
      </c>
      <c r="V69" s="309" t="str">
        <f t="shared" ref="V69" si="251">IF(U69="","",ROUNDUP(U69*20%,0))</f>
        <v/>
      </c>
      <c r="W69" s="117" t="str">
        <f>IF('statement of marks'!EF69="","",'statement of marks'!EF69)</f>
        <v/>
      </c>
      <c r="X69" s="309" t="str">
        <f t="shared" ref="X69" si="252">IF(W69="","",ROUNDUP(W69*20%,0))</f>
        <v/>
      </c>
      <c r="Y69" s="313" t="str">
        <f>IF('statement of marks'!ET69="","",'statement of marks'!ET69)</f>
        <v/>
      </c>
      <c r="Z69" s="313" t="str">
        <f>IF('statement of marks'!EU69="","",'statement of marks'!EU69)</f>
        <v/>
      </c>
      <c r="AA69" s="313" t="str">
        <f>IF('statement of marks'!EV69="","",'statement of marks'!EV69)</f>
        <v/>
      </c>
      <c r="AB69" s="313" t="str">
        <f>IF('statement of marks'!FD69="","",'statement of marks'!FD69)</f>
        <v/>
      </c>
      <c r="AC69" s="313" t="str">
        <f>IF('statement of marks'!FE69="","",'statement of marks'!FE69)</f>
        <v/>
      </c>
      <c r="AD69" s="313" t="str">
        <f>IF('statement of marks'!FF69="","",'statement of marks'!FF69)</f>
        <v/>
      </c>
      <c r="AE69" s="313" t="str">
        <f>IF('statement of marks'!FN69="","",'statement of marks'!FN69)</f>
        <v/>
      </c>
      <c r="AF69" s="313" t="str">
        <f>IF('statement of marks'!FO69="","",'statement of marks'!FO69)</f>
        <v/>
      </c>
      <c r="AG69" s="455" t="str">
        <f>IF('statement of marks'!FP69="","",'statement of marks'!FP69)</f>
        <v/>
      </c>
    </row>
    <row r="70" spans="1:33" ht="20.100000000000001" customHeight="1">
      <c r="A70" s="199">
        <f>IF('statement of marks'!A70="","",'statement of marks'!A70)</f>
        <v>64</v>
      </c>
      <c r="B70" s="309" t="str">
        <f>IF('statement of marks'!B70="","",'statement of marks'!B70)</f>
        <v/>
      </c>
      <c r="C70" s="309" t="str">
        <f>IF('statement of marks'!C70="","",'statement of marks'!C70)</f>
        <v/>
      </c>
      <c r="D70" s="114" t="str">
        <f>IF('statement of marks'!D70="","",'statement of marks'!D70)</f>
        <v/>
      </c>
      <c r="E70" s="114" t="str">
        <f>IF('statement of marks'!E70="","",'statement of marks'!E70)</f>
        <v/>
      </c>
      <c r="F70" s="309" t="str">
        <f>IF('statement of marks'!F70="","",'statement of marks'!F70)</f>
        <v/>
      </c>
      <c r="G70" s="509" t="str">
        <f>IF('statement of marks'!G70="","",'statement of marks'!G70)</f>
        <v/>
      </c>
      <c r="H70" s="188" t="str">
        <f>IF('statement of marks'!H70="","",'statement of marks'!H70)</f>
        <v/>
      </c>
      <c r="I70" s="115" t="str">
        <f>IF('statement of marks'!I70="","",'statement of marks'!I70)</f>
        <v/>
      </c>
      <c r="J70" s="115" t="str">
        <f>IF('statement of marks'!J70="","",'statement of marks'!J70)</f>
        <v/>
      </c>
      <c r="K70" s="115" t="str">
        <f>IF('statement of marks'!K70="","",'statement of marks'!K70)</f>
        <v/>
      </c>
      <c r="L70" s="117" t="str">
        <f>IF('statement of marks'!Y70="","",'statement of marks'!Y70)</f>
        <v/>
      </c>
      <c r="M70" s="309" t="str">
        <f t="shared" si="0"/>
        <v/>
      </c>
      <c r="N70" s="117" t="str">
        <f>IF('statement of marks'!AU70="","",'statement of marks'!AU70)</f>
        <v/>
      </c>
      <c r="O70" s="309" t="str">
        <f t="shared" si="0"/>
        <v/>
      </c>
      <c r="P70" s="101" t="str">
        <f>IF('statement of marks'!BD70="","",'statement of marks'!BD70)</f>
        <v/>
      </c>
      <c r="Q70" s="117" t="str">
        <f>IF('statement of marks'!BR70="","",'statement of marks'!BR70)</f>
        <v/>
      </c>
      <c r="R70" s="309" t="str">
        <f t="shared" ref="R70" si="253">IF(Q70="","",ROUNDUP(Q70*20%,0))</f>
        <v/>
      </c>
      <c r="S70" s="117" t="str">
        <f>IF('statement of marks'!CN70="","",'statement of marks'!CN70)</f>
        <v/>
      </c>
      <c r="T70" s="309" t="str">
        <f t="shared" ref="T70" si="254">IF(S70="","",ROUNDUP(S70*20%,0))</f>
        <v/>
      </c>
      <c r="U70" s="117" t="str">
        <f>IF('statement of marks'!DJ70="","",'statement of marks'!DJ70)</f>
        <v/>
      </c>
      <c r="V70" s="309" t="str">
        <f t="shared" ref="V70" si="255">IF(U70="","",ROUNDUP(U70*20%,0))</f>
        <v/>
      </c>
      <c r="W70" s="117" t="str">
        <f>IF('statement of marks'!EF70="","",'statement of marks'!EF70)</f>
        <v/>
      </c>
      <c r="X70" s="309" t="str">
        <f t="shared" ref="X70" si="256">IF(W70="","",ROUNDUP(W70*20%,0))</f>
        <v/>
      </c>
      <c r="Y70" s="313" t="str">
        <f>IF('statement of marks'!ET70="","",'statement of marks'!ET70)</f>
        <v/>
      </c>
      <c r="Z70" s="313" t="str">
        <f>IF('statement of marks'!EU70="","",'statement of marks'!EU70)</f>
        <v/>
      </c>
      <c r="AA70" s="313" t="str">
        <f>IF('statement of marks'!EV70="","",'statement of marks'!EV70)</f>
        <v/>
      </c>
      <c r="AB70" s="313" t="str">
        <f>IF('statement of marks'!FD70="","",'statement of marks'!FD70)</f>
        <v/>
      </c>
      <c r="AC70" s="313" t="str">
        <f>IF('statement of marks'!FE70="","",'statement of marks'!FE70)</f>
        <v/>
      </c>
      <c r="AD70" s="313" t="str">
        <f>IF('statement of marks'!FF70="","",'statement of marks'!FF70)</f>
        <v/>
      </c>
      <c r="AE70" s="313" t="str">
        <f>IF('statement of marks'!FN70="","",'statement of marks'!FN70)</f>
        <v/>
      </c>
      <c r="AF70" s="313" t="str">
        <f>IF('statement of marks'!FO70="","",'statement of marks'!FO70)</f>
        <v/>
      </c>
      <c r="AG70" s="455" t="str">
        <f>IF('statement of marks'!FP70="","",'statement of marks'!FP70)</f>
        <v/>
      </c>
    </row>
    <row r="71" spans="1:33" ht="20.100000000000001" customHeight="1">
      <c r="A71" s="199">
        <f>IF('statement of marks'!A71="","",'statement of marks'!A71)</f>
        <v>65</v>
      </c>
      <c r="B71" s="309" t="str">
        <f>IF('statement of marks'!B71="","",'statement of marks'!B71)</f>
        <v/>
      </c>
      <c r="C71" s="309" t="str">
        <f>IF('statement of marks'!C71="","",'statement of marks'!C71)</f>
        <v/>
      </c>
      <c r="D71" s="114" t="str">
        <f>IF('statement of marks'!D71="","",'statement of marks'!D71)</f>
        <v/>
      </c>
      <c r="E71" s="114" t="str">
        <f>IF('statement of marks'!E71="","",'statement of marks'!E71)</f>
        <v/>
      </c>
      <c r="F71" s="309" t="str">
        <f>IF('statement of marks'!F71="","",'statement of marks'!F71)</f>
        <v/>
      </c>
      <c r="G71" s="509" t="str">
        <f>IF('statement of marks'!G71="","",'statement of marks'!G71)</f>
        <v/>
      </c>
      <c r="H71" s="188" t="str">
        <f>IF('statement of marks'!H71="","",'statement of marks'!H71)</f>
        <v/>
      </c>
      <c r="I71" s="115" t="str">
        <f>IF('statement of marks'!I71="","",'statement of marks'!I71)</f>
        <v/>
      </c>
      <c r="J71" s="115" t="str">
        <f>IF('statement of marks'!J71="","",'statement of marks'!J71)</f>
        <v/>
      </c>
      <c r="K71" s="115" t="str">
        <f>IF('statement of marks'!K71="","",'statement of marks'!K71)</f>
        <v/>
      </c>
      <c r="L71" s="117" t="str">
        <f>IF('statement of marks'!Y71="","",'statement of marks'!Y71)</f>
        <v/>
      </c>
      <c r="M71" s="309" t="str">
        <f t="shared" ref="M71:O106" si="257">IF(L71="","",ROUNDUP(L71*20%,0))</f>
        <v/>
      </c>
      <c r="N71" s="117" t="str">
        <f>IF('statement of marks'!AU71="","",'statement of marks'!AU71)</f>
        <v/>
      </c>
      <c r="O71" s="309" t="str">
        <f t="shared" si="257"/>
        <v/>
      </c>
      <c r="P71" s="101" t="str">
        <f>IF('statement of marks'!BD71="","",'statement of marks'!BD71)</f>
        <v/>
      </c>
      <c r="Q71" s="117" t="str">
        <f>IF('statement of marks'!BR71="","",'statement of marks'!BR71)</f>
        <v/>
      </c>
      <c r="R71" s="309" t="str">
        <f t="shared" ref="R71" si="258">IF(Q71="","",ROUNDUP(Q71*20%,0))</f>
        <v/>
      </c>
      <c r="S71" s="117" t="str">
        <f>IF('statement of marks'!CN71="","",'statement of marks'!CN71)</f>
        <v/>
      </c>
      <c r="T71" s="309" t="str">
        <f t="shared" ref="T71" si="259">IF(S71="","",ROUNDUP(S71*20%,0))</f>
        <v/>
      </c>
      <c r="U71" s="117" t="str">
        <f>IF('statement of marks'!DJ71="","",'statement of marks'!DJ71)</f>
        <v/>
      </c>
      <c r="V71" s="309" t="str">
        <f t="shared" ref="V71" si="260">IF(U71="","",ROUNDUP(U71*20%,0))</f>
        <v/>
      </c>
      <c r="W71" s="117" t="str">
        <f>IF('statement of marks'!EF71="","",'statement of marks'!EF71)</f>
        <v/>
      </c>
      <c r="X71" s="309" t="str">
        <f t="shared" ref="X71" si="261">IF(W71="","",ROUNDUP(W71*20%,0))</f>
        <v/>
      </c>
      <c r="Y71" s="313" t="str">
        <f>IF('statement of marks'!ET71="","",'statement of marks'!ET71)</f>
        <v/>
      </c>
      <c r="Z71" s="313" t="str">
        <f>IF('statement of marks'!EU71="","",'statement of marks'!EU71)</f>
        <v/>
      </c>
      <c r="AA71" s="313" t="str">
        <f>IF('statement of marks'!EV71="","",'statement of marks'!EV71)</f>
        <v/>
      </c>
      <c r="AB71" s="313" t="str">
        <f>IF('statement of marks'!FD71="","",'statement of marks'!FD71)</f>
        <v/>
      </c>
      <c r="AC71" s="313" t="str">
        <f>IF('statement of marks'!FE71="","",'statement of marks'!FE71)</f>
        <v/>
      </c>
      <c r="AD71" s="313" t="str">
        <f>IF('statement of marks'!FF71="","",'statement of marks'!FF71)</f>
        <v/>
      </c>
      <c r="AE71" s="313" t="str">
        <f>IF('statement of marks'!FN71="","",'statement of marks'!FN71)</f>
        <v/>
      </c>
      <c r="AF71" s="313" t="str">
        <f>IF('statement of marks'!FO71="","",'statement of marks'!FO71)</f>
        <v/>
      </c>
      <c r="AG71" s="455" t="str">
        <f>IF('statement of marks'!FP71="","",'statement of marks'!FP71)</f>
        <v/>
      </c>
    </row>
    <row r="72" spans="1:33" ht="20.100000000000001" customHeight="1">
      <c r="A72" s="199">
        <f>IF('statement of marks'!A72="","",'statement of marks'!A72)</f>
        <v>66</v>
      </c>
      <c r="B72" s="309" t="str">
        <f>IF('statement of marks'!B72="","",'statement of marks'!B72)</f>
        <v/>
      </c>
      <c r="C72" s="309" t="str">
        <f>IF('statement of marks'!C72="","",'statement of marks'!C72)</f>
        <v/>
      </c>
      <c r="D72" s="114" t="str">
        <f>IF('statement of marks'!D72="","",'statement of marks'!D72)</f>
        <v/>
      </c>
      <c r="E72" s="114" t="str">
        <f>IF('statement of marks'!E72="","",'statement of marks'!E72)</f>
        <v/>
      </c>
      <c r="F72" s="309" t="str">
        <f>IF('statement of marks'!F72="","",'statement of marks'!F72)</f>
        <v/>
      </c>
      <c r="G72" s="509" t="str">
        <f>IF('statement of marks'!G72="","",'statement of marks'!G72)</f>
        <v/>
      </c>
      <c r="H72" s="188" t="str">
        <f>IF('statement of marks'!H72="","",'statement of marks'!H72)</f>
        <v/>
      </c>
      <c r="I72" s="115" t="str">
        <f>IF('statement of marks'!I72="","",'statement of marks'!I72)</f>
        <v/>
      </c>
      <c r="J72" s="115" t="str">
        <f>IF('statement of marks'!J72="","",'statement of marks'!J72)</f>
        <v/>
      </c>
      <c r="K72" s="115" t="str">
        <f>IF('statement of marks'!K72="","",'statement of marks'!K72)</f>
        <v/>
      </c>
      <c r="L72" s="117" t="str">
        <f>IF('statement of marks'!Y72="","",'statement of marks'!Y72)</f>
        <v/>
      </c>
      <c r="M72" s="309" t="str">
        <f t="shared" si="257"/>
        <v/>
      </c>
      <c r="N72" s="117" t="str">
        <f>IF('statement of marks'!AU72="","",'statement of marks'!AU72)</f>
        <v/>
      </c>
      <c r="O72" s="309" t="str">
        <f t="shared" si="257"/>
        <v/>
      </c>
      <c r="P72" s="101" t="str">
        <f>IF('statement of marks'!BD72="","",'statement of marks'!BD72)</f>
        <v/>
      </c>
      <c r="Q72" s="117" t="str">
        <f>IF('statement of marks'!BR72="","",'statement of marks'!BR72)</f>
        <v/>
      </c>
      <c r="R72" s="309" t="str">
        <f t="shared" ref="R72" si="262">IF(Q72="","",ROUNDUP(Q72*20%,0))</f>
        <v/>
      </c>
      <c r="S72" s="117" t="str">
        <f>IF('statement of marks'!CN72="","",'statement of marks'!CN72)</f>
        <v/>
      </c>
      <c r="T72" s="309" t="str">
        <f t="shared" ref="T72" si="263">IF(S72="","",ROUNDUP(S72*20%,0))</f>
        <v/>
      </c>
      <c r="U72" s="117" t="str">
        <f>IF('statement of marks'!DJ72="","",'statement of marks'!DJ72)</f>
        <v/>
      </c>
      <c r="V72" s="309" t="str">
        <f t="shared" ref="V72" si="264">IF(U72="","",ROUNDUP(U72*20%,0))</f>
        <v/>
      </c>
      <c r="W72" s="117" t="str">
        <f>IF('statement of marks'!EF72="","",'statement of marks'!EF72)</f>
        <v/>
      </c>
      <c r="X72" s="309" t="str">
        <f t="shared" ref="X72" si="265">IF(W72="","",ROUNDUP(W72*20%,0))</f>
        <v/>
      </c>
      <c r="Y72" s="313" t="str">
        <f>IF('statement of marks'!ET72="","",'statement of marks'!ET72)</f>
        <v/>
      </c>
      <c r="Z72" s="313" t="str">
        <f>IF('statement of marks'!EU72="","",'statement of marks'!EU72)</f>
        <v/>
      </c>
      <c r="AA72" s="313" t="str">
        <f>IF('statement of marks'!EV72="","",'statement of marks'!EV72)</f>
        <v/>
      </c>
      <c r="AB72" s="313" t="str">
        <f>IF('statement of marks'!FD72="","",'statement of marks'!FD72)</f>
        <v/>
      </c>
      <c r="AC72" s="313" t="str">
        <f>IF('statement of marks'!FE72="","",'statement of marks'!FE72)</f>
        <v/>
      </c>
      <c r="AD72" s="313" t="str">
        <f>IF('statement of marks'!FF72="","",'statement of marks'!FF72)</f>
        <v/>
      </c>
      <c r="AE72" s="313" t="str">
        <f>IF('statement of marks'!FN72="","",'statement of marks'!FN72)</f>
        <v/>
      </c>
      <c r="AF72" s="313" t="str">
        <f>IF('statement of marks'!FO72="","",'statement of marks'!FO72)</f>
        <v/>
      </c>
      <c r="AG72" s="455" t="str">
        <f>IF('statement of marks'!FP72="","",'statement of marks'!FP72)</f>
        <v/>
      </c>
    </row>
    <row r="73" spans="1:33" ht="20.100000000000001" customHeight="1">
      <c r="A73" s="199">
        <f>IF('statement of marks'!A73="","",'statement of marks'!A73)</f>
        <v>67</v>
      </c>
      <c r="B73" s="309" t="str">
        <f>IF('statement of marks'!B73="","",'statement of marks'!B73)</f>
        <v/>
      </c>
      <c r="C73" s="309" t="str">
        <f>IF('statement of marks'!C73="","",'statement of marks'!C73)</f>
        <v/>
      </c>
      <c r="D73" s="114" t="str">
        <f>IF('statement of marks'!D73="","",'statement of marks'!D73)</f>
        <v/>
      </c>
      <c r="E73" s="114" t="str">
        <f>IF('statement of marks'!E73="","",'statement of marks'!E73)</f>
        <v/>
      </c>
      <c r="F73" s="309" t="str">
        <f>IF('statement of marks'!F73="","",'statement of marks'!F73)</f>
        <v/>
      </c>
      <c r="G73" s="509" t="str">
        <f>IF('statement of marks'!G73="","",'statement of marks'!G73)</f>
        <v/>
      </c>
      <c r="H73" s="188" t="str">
        <f>IF('statement of marks'!H73="","",'statement of marks'!H73)</f>
        <v/>
      </c>
      <c r="I73" s="115" t="str">
        <f>IF('statement of marks'!I73="","",'statement of marks'!I73)</f>
        <v/>
      </c>
      <c r="J73" s="115" t="str">
        <f>IF('statement of marks'!J73="","",'statement of marks'!J73)</f>
        <v/>
      </c>
      <c r="K73" s="115" t="str">
        <f>IF('statement of marks'!K73="","",'statement of marks'!K73)</f>
        <v/>
      </c>
      <c r="L73" s="117" t="str">
        <f>IF('statement of marks'!Y73="","",'statement of marks'!Y73)</f>
        <v/>
      </c>
      <c r="M73" s="309" t="str">
        <f t="shared" si="257"/>
        <v/>
      </c>
      <c r="N73" s="117" t="str">
        <f>IF('statement of marks'!AU73="","",'statement of marks'!AU73)</f>
        <v/>
      </c>
      <c r="O73" s="309" t="str">
        <f t="shared" si="257"/>
        <v/>
      </c>
      <c r="P73" s="101" t="str">
        <f>IF('statement of marks'!BD73="","",'statement of marks'!BD73)</f>
        <v/>
      </c>
      <c r="Q73" s="117" t="str">
        <f>IF('statement of marks'!BR73="","",'statement of marks'!BR73)</f>
        <v/>
      </c>
      <c r="R73" s="309" t="str">
        <f t="shared" ref="R73" si="266">IF(Q73="","",ROUNDUP(Q73*20%,0))</f>
        <v/>
      </c>
      <c r="S73" s="117" t="str">
        <f>IF('statement of marks'!CN73="","",'statement of marks'!CN73)</f>
        <v/>
      </c>
      <c r="T73" s="309" t="str">
        <f t="shared" ref="T73" si="267">IF(S73="","",ROUNDUP(S73*20%,0))</f>
        <v/>
      </c>
      <c r="U73" s="117" t="str">
        <f>IF('statement of marks'!DJ73="","",'statement of marks'!DJ73)</f>
        <v/>
      </c>
      <c r="V73" s="309" t="str">
        <f t="shared" ref="V73" si="268">IF(U73="","",ROUNDUP(U73*20%,0))</f>
        <v/>
      </c>
      <c r="W73" s="117" t="str">
        <f>IF('statement of marks'!EF73="","",'statement of marks'!EF73)</f>
        <v/>
      </c>
      <c r="X73" s="309" t="str">
        <f t="shared" ref="X73" si="269">IF(W73="","",ROUNDUP(W73*20%,0))</f>
        <v/>
      </c>
      <c r="Y73" s="313" t="str">
        <f>IF('statement of marks'!ET73="","",'statement of marks'!ET73)</f>
        <v/>
      </c>
      <c r="Z73" s="313" t="str">
        <f>IF('statement of marks'!EU73="","",'statement of marks'!EU73)</f>
        <v/>
      </c>
      <c r="AA73" s="313" t="str">
        <f>IF('statement of marks'!EV73="","",'statement of marks'!EV73)</f>
        <v/>
      </c>
      <c r="AB73" s="313" t="str">
        <f>IF('statement of marks'!FD73="","",'statement of marks'!FD73)</f>
        <v/>
      </c>
      <c r="AC73" s="313" t="str">
        <f>IF('statement of marks'!FE73="","",'statement of marks'!FE73)</f>
        <v/>
      </c>
      <c r="AD73" s="313" t="str">
        <f>IF('statement of marks'!FF73="","",'statement of marks'!FF73)</f>
        <v/>
      </c>
      <c r="AE73" s="313" t="str">
        <f>IF('statement of marks'!FN73="","",'statement of marks'!FN73)</f>
        <v/>
      </c>
      <c r="AF73" s="313" t="str">
        <f>IF('statement of marks'!FO73="","",'statement of marks'!FO73)</f>
        <v/>
      </c>
      <c r="AG73" s="455" t="str">
        <f>IF('statement of marks'!FP73="","",'statement of marks'!FP73)</f>
        <v/>
      </c>
    </row>
    <row r="74" spans="1:33" ht="20.100000000000001" customHeight="1">
      <c r="A74" s="199">
        <f>IF('statement of marks'!A74="","",'statement of marks'!A74)</f>
        <v>68</v>
      </c>
      <c r="B74" s="309" t="str">
        <f>IF('statement of marks'!B74="","",'statement of marks'!B74)</f>
        <v/>
      </c>
      <c r="C74" s="309" t="str">
        <f>IF('statement of marks'!C74="","",'statement of marks'!C74)</f>
        <v/>
      </c>
      <c r="D74" s="114" t="str">
        <f>IF('statement of marks'!D74="","",'statement of marks'!D74)</f>
        <v/>
      </c>
      <c r="E74" s="114" t="str">
        <f>IF('statement of marks'!E74="","",'statement of marks'!E74)</f>
        <v/>
      </c>
      <c r="F74" s="309" t="str">
        <f>IF('statement of marks'!F74="","",'statement of marks'!F74)</f>
        <v/>
      </c>
      <c r="G74" s="509" t="str">
        <f>IF('statement of marks'!G74="","",'statement of marks'!G74)</f>
        <v/>
      </c>
      <c r="H74" s="188" t="str">
        <f>IF('statement of marks'!H74="","",'statement of marks'!H74)</f>
        <v/>
      </c>
      <c r="I74" s="115" t="str">
        <f>IF('statement of marks'!I74="","",'statement of marks'!I74)</f>
        <v/>
      </c>
      <c r="J74" s="115" t="str">
        <f>IF('statement of marks'!J74="","",'statement of marks'!J74)</f>
        <v/>
      </c>
      <c r="K74" s="115" t="str">
        <f>IF('statement of marks'!K74="","",'statement of marks'!K74)</f>
        <v/>
      </c>
      <c r="L74" s="117" t="str">
        <f>IF('statement of marks'!Y74="","",'statement of marks'!Y74)</f>
        <v/>
      </c>
      <c r="M74" s="309" t="str">
        <f t="shared" si="257"/>
        <v/>
      </c>
      <c r="N74" s="117" t="str">
        <f>IF('statement of marks'!AU74="","",'statement of marks'!AU74)</f>
        <v/>
      </c>
      <c r="O74" s="309" t="str">
        <f t="shared" si="257"/>
        <v/>
      </c>
      <c r="P74" s="101" t="str">
        <f>IF('statement of marks'!BD74="","",'statement of marks'!BD74)</f>
        <v/>
      </c>
      <c r="Q74" s="117" t="str">
        <f>IF('statement of marks'!BR74="","",'statement of marks'!BR74)</f>
        <v/>
      </c>
      <c r="R74" s="309" t="str">
        <f t="shared" ref="R74" si="270">IF(Q74="","",ROUNDUP(Q74*20%,0))</f>
        <v/>
      </c>
      <c r="S74" s="117" t="str">
        <f>IF('statement of marks'!CN74="","",'statement of marks'!CN74)</f>
        <v/>
      </c>
      <c r="T74" s="309" t="str">
        <f t="shared" ref="T74" si="271">IF(S74="","",ROUNDUP(S74*20%,0))</f>
        <v/>
      </c>
      <c r="U74" s="117" t="str">
        <f>IF('statement of marks'!DJ74="","",'statement of marks'!DJ74)</f>
        <v/>
      </c>
      <c r="V74" s="309" t="str">
        <f t="shared" ref="V74" si="272">IF(U74="","",ROUNDUP(U74*20%,0))</f>
        <v/>
      </c>
      <c r="W74" s="117" t="str">
        <f>IF('statement of marks'!EF74="","",'statement of marks'!EF74)</f>
        <v/>
      </c>
      <c r="X74" s="309" t="str">
        <f t="shared" ref="X74" si="273">IF(W74="","",ROUNDUP(W74*20%,0))</f>
        <v/>
      </c>
      <c r="Y74" s="313" t="str">
        <f>IF('statement of marks'!ET74="","",'statement of marks'!ET74)</f>
        <v/>
      </c>
      <c r="Z74" s="313" t="str">
        <f>IF('statement of marks'!EU74="","",'statement of marks'!EU74)</f>
        <v/>
      </c>
      <c r="AA74" s="313" t="str">
        <f>IF('statement of marks'!EV74="","",'statement of marks'!EV74)</f>
        <v/>
      </c>
      <c r="AB74" s="313" t="str">
        <f>IF('statement of marks'!FD74="","",'statement of marks'!FD74)</f>
        <v/>
      </c>
      <c r="AC74" s="313" t="str">
        <f>IF('statement of marks'!FE74="","",'statement of marks'!FE74)</f>
        <v/>
      </c>
      <c r="AD74" s="313" t="str">
        <f>IF('statement of marks'!FF74="","",'statement of marks'!FF74)</f>
        <v/>
      </c>
      <c r="AE74" s="313" t="str">
        <f>IF('statement of marks'!FN74="","",'statement of marks'!FN74)</f>
        <v/>
      </c>
      <c r="AF74" s="313" t="str">
        <f>IF('statement of marks'!FO74="","",'statement of marks'!FO74)</f>
        <v/>
      </c>
      <c r="AG74" s="455" t="str">
        <f>IF('statement of marks'!FP74="","",'statement of marks'!FP74)</f>
        <v/>
      </c>
    </row>
    <row r="75" spans="1:33" ht="20.100000000000001" customHeight="1">
      <c r="A75" s="199">
        <f>IF('statement of marks'!A75="","",'statement of marks'!A75)</f>
        <v>69</v>
      </c>
      <c r="B75" s="309" t="str">
        <f>IF('statement of marks'!B75="","",'statement of marks'!B75)</f>
        <v/>
      </c>
      <c r="C75" s="309" t="str">
        <f>IF('statement of marks'!C75="","",'statement of marks'!C75)</f>
        <v/>
      </c>
      <c r="D75" s="114" t="str">
        <f>IF('statement of marks'!D75="","",'statement of marks'!D75)</f>
        <v/>
      </c>
      <c r="E75" s="114" t="str">
        <f>IF('statement of marks'!E75="","",'statement of marks'!E75)</f>
        <v/>
      </c>
      <c r="F75" s="309" t="str">
        <f>IF('statement of marks'!F75="","",'statement of marks'!F75)</f>
        <v/>
      </c>
      <c r="G75" s="509" t="str">
        <f>IF('statement of marks'!G75="","",'statement of marks'!G75)</f>
        <v/>
      </c>
      <c r="H75" s="188" t="str">
        <f>IF('statement of marks'!H75="","",'statement of marks'!H75)</f>
        <v/>
      </c>
      <c r="I75" s="115" t="str">
        <f>IF('statement of marks'!I75="","",'statement of marks'!I75)</f>
        <v/>
      </c>
      <c r="J75" s="115" t="str">
        <f>IF('statement of marks'!J75="","",'statement of marks'!J75)</f>
        <v/>
      </c>
      <c r="K75" s="115" t="str">
        <f>IF('statement of marks'!K75="","",'statement of marks'!K75)</f>
        <v/>
      </c>
      <c r="L75" s="117" t="str">
        <f>IF('statement of marks'!Y75="","",'statement of marks'!Y75)</f>
        <v/>
      </c>
      <c r="M75" s="309" t="str">
        <f t="shared" si="257"/>
        <v/>
      </c>
      <c r="N75" s="117" t="str">
        <f>IF('statement of marks'!AU75="","",'statement of marks'!AU75)</f>
        <v/>
      </c>
      <c r="O75" s="309" t="str">
        <f t="shared" si="257"/>
        <v/>
      </c>
      <c r="P75" s="101" t="str">
        <f>IF('statement of marks'!BD75="","",'statement of marks'!BD75)</f>
        <v/>
      </c>
      <c r="Q75" s="117" t="str">
        <f>IF('statement of marks'!BR75="","",'statement of marks'!BR75)</f>
        <v/>
      </c>
      <c r="R75" s="309" t="str">
        <f t="shared" ref="R75" si="274">IF(Q75="","",ROUNDUP(Q75*20%,0))</f>
        <v/>
      </c>
      <c r="S75" s="117" t="str">
        <f>IF('statement of marks'!CN75="","",'statement of marks'!CN75)</f>
        <v/>
      </c>
      <c r="T75" s="309" t="str">
        <f t="shared" ref="T75" si="275">IF(S75="","",ROUNDUP(S75*20%,0))</f>
        <v/>
      </c>
      <c r="U75" s="117" t="str">
        <f>IF('statement of marks'!DJ75="","",'statement of marks'!DJ75)</f>
        <v/>
      </c>
      <c r="V75" s="309" t="str">
        <f t="shared" ref="V75" si="276">IF(U75="","",ROUNDUP(U75*20%,0))</f>
        <v/>
      </c>
      <c r="W75" s="117" t="str">
        <f>IF('statement of marks'!EF75="","",'statement of marks'!EF75)</f>
        <v/>
      </c>
      <c r="X75" s="309" t="str">
        <f t="shared" ref="X75" si="277">IF(W75="","",ROUNDUP(W75*20%,0))</f>
        <v/>
      </c>
      <c r="Y75" s="313" t="str">
        <f>IF('statement of marks'!ET75="","",'statement of marks'!ET75)</f>
        <v/>
      </c>
      <c r="Z75" s="313" t="str">
        <f>IF('statement of marks'!EU75="","",'statement of marks'!EU75)</f>
        <v/>
      </c>
      <c r="AA75" s="313" t="str">
        <f>IF('statement of marks'!EV75="","",'statement of marks'!EV75)</f>
        <v/>
      </c>
      <c r="AB75" s="313" t="str">
        <f>IF('statement of marks'!FD75="","",'statement of marks'!FD75)</f>
        <v/>
      </c>
      <c r="AC75" s="313" t="str">
        <f>IF('statement of marks'!FE75="","",'statement of marks'!FE75)</f>
        <v/>
      </c>
      <c r="AD75" s="313" t="str">
        <f>IF('statement of marks'!FF75="","",'statement of marks'!FF75)</f>
        <v/>
      </c>
      <c r="AE75" s="313" t="str">
        <f>IF('statement of marks'!FN75="","",'statement of marks'!FN75)</f>
        <v/>
      </c>
      <c r="AF75" s="313" t="str">
        <f>IF('statement of marks'!FO75="","",'statement of marks'!FO75)</f>
        <v/>
      </c>
      <c r="AG75" s="455" t="str">
        <f>IF('statement of marks'!FP75="","",'statement of marks'!FP75)</f>
        <v/>
      </c>
    </row>
    <row r="76" spans="1:33" ht="20.100000000000001" customHeight="1">
      <c r="A76" s="199">
        <f>IF('statement of marks'!A76="","",'statement of marks'!A76)</f>
        <v>70</v>
      </c>
      <c r="B76" s="309" t="str">
        <f>IF('statement of marks'!B76="","",'statement of marks'!B76)</f>
        <v/>
      </c>
      <c r="C76" s="309" t="str">
        <f>IF('statement of marks'!C76="","",'statement of marks'!C76)</f>
        <v/>
      </c>
      <c r="D76" s="114" t="str">
        <f>IF('statement of marks'!D76="","",'statement of marks'!D76)</f>
        <v/>
      </c>
      <c r="E76" s="114" t="str">
        <f>IF('statement of marks'!E76="","",'statement of marks'!E76)</f>
        <v/>
      </c>
      <c r="F76" s="309" t="str">
        <f>IF('statement of marks'!F76="","",'statement of marks'!F76)</f>
        <v/>
      </c>
      <c r="G76" s="509" t="str">
        <f>IF('statement of marks'!G76="","",'statement of marks'!G76)</f>
        <v/>
      </c>
      <c r="H76" s="188" t="str">
        <f>IF('statement of marks'!H76="","",'statement of marks'!H76)</f>
        <v/>
      </c>
      <c r="I76" s="115" t="str">
        <f>IF('statement of marks'!I76="","",'statement of marks'!I76)</f>
        <v/>
      </c>
      <c r="J76" s="115" t="str">
        <f>IF('statement of marks'!J76="","",'statement of marks'!J76)</f>
        <v/>
      </c>
      <c r="K76" s="115" t="str">
        <f>IF('statement of marks'!K76="","",'statement of marks'!K76)</f>
        <v/>
      </c>
      <c r="L76" s="117" t="str">
        <f>IF('statement of marks'!Y76="","",'statement of marks'!Y76)</f>
        <v/>
      </c>
      <c r="M76" s="309" t="str">
        <f t="shared" si="257"/>
        <v/>
      </c>
      <c r="N76" s="117" t="str">
        <f>IF('statement of marks'!AU76="","",'statement of marks'!AU76)</f>
        <v/>
      </c>
      <c r="O76" s="309" t="str">
        <f t="shared" si="257"/>
        <v/>
      </c>
      <c r="P76" s="101" t="str">
        <f>IF('statement of marks'!BD76="","",'statement of marks'!BD76)</f>
        <v/>
      </c>
      <c r="Q76" s="117" t="str">
        <f>IF('statement of marks'!BR76="","",'statement of marks'!BR76)</f>
        <v/>
      </c>
      <c r="R76" s="309" t="str">
        <f t="shared" ref="R76" si="278">IF(Q76="","",ROUNDUP(Q76*20%,0))</f>
        <v/>
      </c>
      <c r="S76" s="117" t="str">
        <f>IF('statement of marks'!CN76="","",'statement of marks'!CN76)</f>
        <v/>
      </c>
      <c r="T76" s="309" t="str">
        <f t="shared" ref="T76" si="279">IF(S76="","",ROUNDUP(S76*20%,0))</f>
        <v/>
      </c>
      <c r="U76" s="117" t="str">
        <f>IF('statement of marks'!DJ76="","",'statement of marks'!DJ76)</f>
        <v/>
      </c>
      <c r="V76" s="309" t="str">
        <f t="shared" ref="V76" si="280">IF(U76="","",ROUNDUP(U76*20%,0))</f>
        <v/>
      </c>
      <c r="W76" s="117" t="str">
        <f>IF('statement of marks'!EF76="","",'statement of marks'!EF76)</f>
        <v/>
      </c>
      <c r="X76" s="309" t="str">
        <f t="shared" ref="X76" si="281">IF(W76="","",ROUNDUP(W76*20%,0))</f>
        <v/>
      </c>
      <c r="Y76" s="313" t="str">
        <f>IF('statement of marks'!ET76="","",'statement of marks'!ET76)</f>
        <v/>
      </c>
      <c r="Z76" s="313" t="str">
        <f>IF('statement of marks'!EU76="","",'statement of marks'!EU76)</f>
        <v/>
      </c>
      <c r="AA76" s="313" t="str">
        <f>IF('statement of marks'!EV76="","",'statement of marks'!EV76)</f>
        <v/>
      </c>
      <c r="AB76" s="313" t="str">
        <f>IF('statement of marks'!FD76="","",'statement of marks'!FD76)</f>
        <v/>
      </c>
      <c r="AC76" s="313" t="str">
        <f>IF('statement of marks'!FE76="","",'statement of marks'!FE76)</f>
        <v/>
      </c>
      <c r="AD76" s="313" t="str">
        <f>IF('statement of marks'!FF76="","",'statement of marks'!FF76)</f>
        <v/>
      </c>
      <c r="AE76" s="313" t="str">
        <f>IF('statement of marks'!FN76="","",'statement of marks'!FN76)</f>
        <v/>
      </c>
      <c r="AF76" s="313" t="str">
        <f>IF('statement of marks'!FO76="","",'statement of marks'!FO76)</f>
        <v/>
      </c>
      <c r="AG76" s="455" t="str">
        <f>IF('statement of marks'!FP76="","",'statement of marks'!FP76)</f>
        <v/>
      </c>
    </row>
    <row r="77" spans="1:33" ht="20.100000000000001" customHeight="1">
      <c r="A77" s="199">
        <f>IF('statement of marks'!A77="","",'statement of marks'!A77)</f>
        <v>71</v>
      </c>
      <c r="B77" s="309" t="str">
        <f>IF('statement of marks'!B77="","",'statement of marks'!B77)</f>
        <v/>
      </c>
      <c r="C77" s="309" t="str">
        <f>IF('statement of marks'!C77="","",'statement of marks'!C77)</f>
        <v/>
      </c>
      <c r="D77" s="114" t="str">
        <f>IF('statement of marks'!D77="","",'statement of marks'!D77)</f>
        <v/>
      </c>
      <c r="E77" s="114" t="str">
        <f>IF('statement of marks'!E77="","",'statement of marks'!E77)</f>
        <v/>
      </c>
      <c r="F77" s="309" t="str">
        <f>IF('statement of marks'!F77="","",'statement of marks'!F77)</f>
        <v/>
      </c>
      <c r="G77" s="509" t="str">
        <f>IF('statement of marks'!G77="","",'statement of marks'!G77)</f>
        <v/>
      </c>
      <c r="H77" s="188" t="str">
        <f>IF('statement of marks'!H77="","",'statement of marks'!H77)</f>
        <v/>
      </c>
      <c r="I77" s="115" t="str">
        <f>IF('statement of marks'!I77="","",'statement of marks'!I77)</f>
        <v/>
      </c>
      <c r="J77" s="115" t="str">
        <f>IF('statement of marks'!J77="","",'statement of marks'!J77)</f>
        <v/>
      </c>
      <c r="K77" s="115" t="str">
        <f>IF('statement of marks'!K77="","",'statement of marks'!K77)</f>
        <v/>
      </c>
      <c r="L77" s="117" t="str">
        <f>IF('statement of marks'!Y77="","",'statement of marks'!Y77)</f>
        <v/>
      </c>
      <c r="M77" s="309" t="str">
        <f t="shared" si="257"/>
        <v/>
      </c>
      <c r="N77" s="117" t="str">
        <f>IF('statement of marks'!AU77="","",'statement of marks'!AU77)</f>
        <v/>
      </c>
      <c r="O77" s="309" t="str">
        <f t="shared" si="257"/>
        <v/>
      </c>
      <c r="P77" s="101" t="str">
        <f>IF('statement of marks'!BD77="","",'statement of marks'!BD77)</f>
        <v/>
      </c>
      <c r="Q77" s="117" t="str">
        <f>IF('statement of marks'!BR77="","",'statement of marks'!BR77)</f>
        <v/>
      </c>
      <c r="R77" s="309" t="str">
        <f t="shared" ref="R77" si="282">IF(Q77="","",ROUNDUP(Q77*20%,0))</f>
        <v/>
      </c>
      <c r="S77" s="117" t="str">
        <f>IF('statement of marks'!CN77="","",'statement of marks'!CN77)</f>
        <v/>
      </c>
      <c r="T77" s="309" t="str">
        <f t="shared" ref="T77" si="283">IF(S77="","",ROUNDUP(S77*20%,0))</f>
        <v/>
      </c>
      <c r="U77" s="117" t="str">
        <f>IF('statement of marks'!DJ77="","",'statement of marks'!DJ77)</f>
        <v/>
      </c>
      <c r="V77" s="309" t="str">
        <f t="shared" ref="V77" si="284">IF(U77="","",ROUNDUP(U77*20%,0))</f>
        <v/>
      </c>
      <c r="W77" s="117" t="str">
        <f>IF('statement of marks'!EF77="","",'statement of marks'!EF77)</f>
        <v/>
      </c>
      <c r="X77" s="309" t="str">
        <f t="shared" ref="X77" si="285">IF(W77="","",ROUNDUP(W77*20%,0))</f>
        <v/>
      </c>
      <c r="Y77" s="313" t="str">
        <f>IF('statement of marks'!ET77="","",'statement of marks'!ET77)</f>
        <v/>
      </c>
      <c r="Z77" s="313" t="str">
        <f>IF('statement of marks'!EU77="","",'statement of marks'!EU77)</f>
        <v/>
      </c>
      <c r="AA77" s="313" t="str">
        <f>IF('statement of marks'!EV77="","",'statement of marks'!EV77)</f>
        <v/>
      </c>
      <c r="AB77" s="313" t="str">
        <f>IF('statement of marks'!FD77="","",'statement of marks'!FD77)</f>
        <v/>
      </c>
      <c r="AC77" s="313" t="str">
        <f>IF('statement of marks'!FE77="","",'statement of marks'!FE77)</f>
        <v/>
      </c>
      <c r="AD77" s="313" t="str">
        <f>IF('statement of marks'!FF77="","",'statement of marks'!FF77)</f>
        <v/>
      </c>
      <c r="AE77" s="313" t="str">
        <f>IF('statement of marks'!FN77="","",'statement of marks'!FN77)</f>
        <v/>
      </c>
      <c r="AF77" s="313" t="str">
        <f>IF('statement of marks'!FO77="","",'statement of marks'!FO77)</f>
        <v/>
      </c>
      <c r="AG77" s="455" t="str">
        <f>IF('statement of marks'!FP77="","",'statement of marks'!FP77)</f>
        <v/>
      </c>
    </row>
    <row r="78" spans="1:33" ht="20.100000000000001" customHeight="1">
      <c r="A78" s="199">
        <f>IF('statement of marks'!A78="","",'statement of marks'!A78)</f>
        <v>72</v>
      </c>
      <c r="B78" s="309" t="str">
        <f>IF('statement of marks'!B78="","",'statement of marks'!B78)</f>
        <v/>
      </c>
      <c r="C78" s="309" t="str">
        <f>IF('statement of marks'!C78="","",'statement of marks'!C78)</f>
        <v/>
      </c>
      <c r="D78" s="114" t="str">
        <f>IF('statement of marks'!D78="","",'statement of marks'!D78)</f>
        <v/>
      </c>
      <c r="E78" s="114" t="str">
        <f>IF('statement of marks'!E78="","",'statement of marks'!E78)</f>
        <v/>
      </c>
      <c r="F78" s="309" t="str">
        <f>IF('statement of marks'!F78="","",'statement of marks'!F78)</f>
        <v/>
      </c>
      <c r="G78" s="509" t="str">
        <f>IF('statement of marks'!G78="","",'statement of marks'!G78)</f>
        <v/>
      </c>
      <c r="H78" s="188" t="str">
        <f>IF('statement of marks'!H78="","",'statement of marks'!H78)</f>
        <v/>
      </c>
      <c r="I78" s="115" t="str">
        <f>IF('statement of marks'!I78="","",'statement of marks'!I78)</f>
        <v/>
      </c>
      <c r="J78" s="115" t="str">
        <f>IF('statement of marks'!J78="","",'statement of marks'!J78)</f>
        <v/>
      </c>
      <c r="K78" s="115" t="str">
        <f>IF('statement of marks'!K78="","",'statement of marks'!K78)</f>
        <v/>
      </c>
      <c r="L78" s="117" t="str">
        <f>IF('statement of marks'!Y78="","",'statement of marks'!Y78)</f>
        <v/>
      </c>
      <c r="M78" s="309" t="str">
        <f t="shared" si="257"/>
        <v/>
      </c>
      <c r="N78" s="117" t="str">
        <f>IF('statement of marks'!AU78="","",'statement of marks'!AU78)</f>
        <v/>
      </c>
      <c r="O78" s="309" t="str">
        <f t="shared" si="257"/>
        <v/>
      </c>
      <c r="P78" s="101" t="str">
        <f>IF('statement of marks'!BD78="","",'statement of marks'!BD78)</f>
        <v/>
      </c>
      <c r="Q78" s="117" t="str">
        <f>IF('statement of marks'!BR78="","",'statement of marks'!BR78)</f>
        <v/>
      </c>
      <c r="R78" s="309" t="str">
        <f t="shared" ref="R78" si="286">IF(Q78="","",ROUNDUP(Q78*20%,0))</f>
        <v/>
      </c>
      <c r="S78" s="117" t="str">
        <f>IF('statement of marks'!CN78="","",'statement of marks'!CN78)</f>
        <v/>
      </c>
      <c r="T78" s="309" t="str">
        <f t="shared" ref="T78" si="287">IF(S78="","",ROUNDUP(S78*20%,0))</f>
        <v/>
      </c>
      <c r="U78" s="117" t="str">
        <f>IF('statement of marks'!DJ78="","",'statement of marks'!DJ78)</f>
        <v/>
      </c>
      <c r="V78" s="309" t="str">
        <f t="shared" ref="V78" si="288">IF(U78="","",ROUNDUP(U78*20%,0))</f>
        <v/>
      </c>
      <c r="W78" s="117" t="str">
        <f>IF('statement of marks'!EF78="","",'statement of marks'!EF78)</f>
        <v/>
      </c>
      <c r="X78" s="309" t="str">
        <f t="shared" ref="X78" si="289">IF(W78="","",ROUNDUP(W78*20%,0))</f>
        <v/>
      </c>
      <c r="Y78" s="313" t="str">
        <f>IF('statement of marks'!ET78="","",'statement of marks'!ET78)</f>
        <v/>
      </c>
      <c r="Z78" s="313" t="str">
        <f>IF('statement of marks'!EU78="","",'statement of marks'!EU78)</f>
        <v/>
      </c>
      <c r="AA78" s="313" t="str">
        <f>IF('statement of marks'!EV78="","",'statement of marks'!EV78)</f>
        <v/>
      </c>
      <c r="AB78" s="313" t="str">
        <f>IF('statement of marks'!FD78="","",'statement of marks'!FD78)</f>
        <v/>
      </c>
      <c r="AC78" s="313" t="str">
        <f>IF('statement of marks'!FE78="","",'statement of marks'!FE78)</f>
        <v/>
      </c>
      <c r="AD78" s="313" t="str">
        <f>IF('statement of marks'!FF78="","",'statement of marks'!FF78)</f>
        <v/>
      </c>
      <c r="AE78" s="313" t="str">
        <f>IF('statement of marks'!FN78="","",'statement of marks'!FN78)</f>
        <v/>
      </c>
      <c r="AF78" s="313" t="str">
        <f>IF('statement of marks'!FO78="","",'statement of marks'!FO78)</f>
        <v/>
      </c>
      <c r="AG78" s="455" t="str">
        <f>IF('statement of marks'!FP78="","",'statement of marks'!FP78)</f>
        <v/>
      </c>
    </row>
    <row r="79" spans="1:33" ht="20.100000000000001" customHeight="1">
      <c r="A79" s="199">
        <f>IF('statement of marks'!A79="","",'statement of marks'!A79)</f>
        <v>73</v>
      </c>
      <c r="B79" s="309" t="str">
        <f>IF('statement of marks'!B79="","",'statement of marks'!B79)</f>
        <v/>
      </c>
      <c r="C79" s="309" t="str">
        <f>IF('statement of marks'!C79="","",'statement of marks'!C79)</f>
        <v/>
      </c>
      <c r="D79" s="114" t="str">
        <f>IF('statement of marks'!D79="","",'statement of marks'!D79)</f>
        <v/>
      </c>
      <c r="E79" s="114" t="str">
        <f>IF('statement of marks'!E79="","",'statement of marks'!E79)</f>
        <v/>
      </c>
      <c r="F79" s="309" t="str">
        <f>IF('statement of marks'!F79="","",'statement of marks'!F79)</f>
        <v/>
      </c>
      <c r="G79" s="509" t="str">
        <f>IF('statement of marks'!G79="","",'statement of marks'!G79)</f>
        <v/>
      </c>
      <c r="H79" s="188" t="str">
        <f>IF('statement of marks'!H79="","",'statement of marks'!H79)</f>
        <v/>
      </c>
      <c r="I79" s="115" t="str">
        <f>IF('statement of marks'!I79="","",'statement of marks'!I79)</f>
        <v/>
      </c>
      <c r="J79" s="115" t="str">
        <f>IF('statement of marks'!J79="","",'statement of marks'!J79)</f>
        <v/>
      </c>
      <c r="K79" s="115" t="str">
        <f>IF('statement of marks'!K79="","",'statement of marks'!K79)</f>
        <v/>
      </c>
      <c r="L79" s="117" t="str">
        <f>IF('statement of marks'!Y79="","",'statement of marks'!Y79)</f>
        <v/>
      </c>
      <c r="M79" s="309" t="str">
        <f t="shared" si="257"/>
        <v/>
      </c>
      <c r="N79" s="117" t="str">
        <f>IF('statement of marks'!AU79="","",'statement of marks'!AU79)</f>
        <v/>
      </c>
      <c r="O79" s="309" t="str">
        <f t="shared" si="257"/>
        <v/>
      </c>
      <c r="P79" s="101" t="str">
        <f>IF('statement of marks'!BD79="","",'statement of marks'!BD79)</f>
        <v/>
      </c>
      <c r="Q79" s="117" t="str">
        <f>IF('statement of marks'!BR79="","",'statement of marks'!BR79)</f>
        <v/>
      </c>
      <c r="R79" s="309" t="str">
        <f t="shared" ref="R79" si="290">IF(Q79="","",ROUNDUP(Q79*20%,0))</f>
        <v/>
      </c>
      <c r="S79" s="117" t="str">
        <f>IF('statement of marks'!CN79="","",'statement of marks'!CN79)</f>
        <v/>
      </c>
      <c r="T79" s="309" t="str">
        <f t="shared" ref="T79" si="291">IF(S79="","",ROUNDUP(S79*20%,0))</f>
        <v/>
      </c>
      <c r="U79" s="117" t="str">
        <f>IF('statement of marks'!DJ79="","",'statement of marks'!DJ79)</f>
        <v/>
      </c>
      <c r="V79" s="309" t="str">
        <f t="shared" ref="V79" si="292">IF(U79="","",ROUNDUP(U79*20%,0))</f>
        <v/>
      </c>
      <c r="W79" s="117" t="str">
        <f>IF('statement of marks'!EF79="","",'statement of marks'!EF79)</f>
        <v/>
      </c>
      <c r="X79" s="309" t="str">
        <f t="shared" ref="X79" si="293">IF(W79="","",ROUNDUP(W79*20%,0))</f>
        <v/>
      </c>
      <c r="Y79" s="313" t="str">
        <f>IF('statement of marks'!ET79="","",'statement of marks'!ET79)</f>
        <v/>
      </c>
      <c r="Z79" s="313" t="str">
        <f>IF('statement of marks'!EU79="","",'statement of marks'!EU79)</f>
        <v/>
      </c>
      <c r="AA79" s="313" t="str">
        <f>IF('statement of marks'!EV79="","",'statement of marks'!EV79)</f>
        <v/>
      </c>
      <c r="AB79" s="313" t="str">
        <f>IF('statement of marks'!FD79="","",'statement of marks'!FD79)</f>
        <v/>
      </c>
      <c r="AC79" s="313" t="str">
        <f>IF('statement of marks'!FE79="","",'statement of marks'!FE79)</f>
        <v/>
      </c>
      <c r="AD79" s="313" t="str">
        <f>IF('statement of marks'!FF79="","",'statement of marks'!FF79)</f>
        <v/>
      </c>
      <c r="AE79" s="313" t="str">
        <f>IF('statement of marks'!FN79="","",'statement of marks'!FN79)</f>
        <v/>
      </c>
      <c r="AF79" s="313" t="str">
        <f>IF('statement of marks'!FO79="","",'statement of marks'!FO79)</f>
        <v/>
      </c>
      <c r="AG79" s="455" t="str">
        <f>IF('statement of marks'!FP79="","",'statement of marks'!FP79)</f>
        <v/>
      </c>
    </row>
    <row r="80" spans="1:33" ht="20.100000000000001" customHeight="1">
      <c r="A80" s="199">
        <f>IF('statement of marks'!A80="","",'statement of marks'!A80)</f>
        <v>74</v>
      </c>
      <c r="B80" s="309" t="str">
        <f>IF('statement of marks'!B80="","",'statement of marks'!B80)</f>
        <v/>
      </c>
      <c r="C80" s="309" t="str">
        <f>IF('statement of marks'!C80="","",'statement of marks'!C80)</f>
        <v/>
      </c>
      <c r="D80" s="114" t="str">
        <f>IF('statement of marks'!D80="","",'statement of marks'!D80)</f>
        <v/>
      </c>
      <c r="E80" s="114" t="str">
        <f>IF('statement of marks'!E80="","",'statement of marks'!E80)</f>
        <v/>
      </c>
      <c r="F80" s="309" t="str">
        <f>IF('statement of marks'!F80="","",'statement of marks'!F80)</f>
        <v/>
      </c>
      <c r="G80" s="509" t="str">
        <f>IF('statement of marks'!G80="","",'statement of marks'!G80)</f>
        <v/>
      </c>
      <c r="H80" s="188" t="str">
        <f>IF('statement of marks'!H80="","",'statement of marks'!H80)</f>
        <v/>
      </c>
      <c r="I80" s="115" t="str">
        <f>IF('statement of marks'!I80="","",'statement of marks'!I80)</f>
        <v/>
      </c>
      <c r="J80" s="115" t="str">
        <f>IF('statement of marks'!J80="","",'statement of marks'!J80)</f>
        <v/>
      </c>
      <c r="K80" s="115" t="str">
        <f>IF('statement of marks'!K80="","",'statement of marks'!K80)</f>
        <v/>
      </c>
      <c r="L80" s="117" t="str">
        <f>IF('statement of marks'!Y80="","",'statement of marks'!Y80)</f>
        <v/>
      </c>
      <c r="M80" s="309" t="str">
        <f t="shared" si="257"/>
        <v/>
      </c>
      <c r="N80" s="117" t="str">
        <f>IF('statement of marks'!AU80="","",'statement of marks'!AU80)</f>
        <v/>
      </c>
      <c r="O80" s="309" t="str">
        <f t="shared" si="257"/>
        <v/>
      </c>
      <c r="P80" s="101" t="str">
        <f>IF('statement of marks'!BD80="","",'statement of marks'!BD80)</f>
        <v/>
      </c>
      <c r="Q80" s="117" t="str">
        <f>IF('statement of marks'!BR80="","",'statement of marks'!BR80)</f>
        <v/>
      </c>
      <c r="R80" s="309" t="str">
        <f t="shared" ref="R80" si="294">IF(Q80="","",ROUNDUP(Q80*20%,0))</f>
        <v/>
      </c>
      <c r="S80" s="117" t="str">
        <f>IF('statement of marks'!CN80="","",'statement of marks'!CN80)</f>
        <v/>
      </c>
      <c r="T80" s="309" t="str">
        <f t="shared" ref="T80" si="295">IF(S80="","",ROUNDUP(S80*20%,0))</f>
        <v/>
      </c>
      <c r="U80" s="117" t="str">
        <f>IF('statement of marks'!DJ80="","",'statement of marks'!DJ80)</f>
        <v/>
      </c>
      <c r="V80" s="309" t="str">
        <f t="shared" ref="V80" si="296">IF(U80="","",ROUNDUP(U80*20%,0))</f>
        <v/>
      </c>
      <c r="W80" s="117" t="str">
        <f>IF('statement of marks'!EF80="","",'statement of marks'!EF80)</f>
        <v/>
      </c>
      <c r="X80" s="309" t="str">
        <f t="shared" ref="X80" si="297">IF(W80="","",ROUNDUP(W80*20%,0))</f>
        <v/>
      </c>
      <c r="Y80" s="313" t="str">
        <f>IF('statement of marks'!ET80="","",'statement of marks'!ET80)</f>
        <v/>
      </c>
      <c r="Z80" s="313" t="str">
        <f>IF('statement of marks'!EU80="","",'statement of marks'!EU80)</f>
        <v/>
      </c>
      <c r="AA80" s="313" t="str">
        <f>IF('statement of marks'!EV80="","",'statement of marks'!EV80)</f>
        <v/>
      </c>
      <c r="AB80" s="313" t="str">
        <f>IF('statement of marks'!FD80="","",'statement of marks'!FD80)</f>
        <v/>
      </c>
      <c r="AC80" s="313" t="str">
        <f>IF('statement of marks'!FE80="","",'statement of marks'!FE80)</f>
        <v/>
      </c>
      <c r="AD80" s="313" t="str">
        <f>IF('statement of marks'!FF80="","",'statement of marks'!FF80)</f>
        <v/>
      </c>
      <c r="AE80" s="313" t="str">
        <f>IF('statement of marks'!FN80="","",'statement of marks'!FN80)</f>
        <v/>
      </c>
      <c r="AF80" s="313" t="str">
        <f>IF('statement of marks'!FO80="","",'statement of marks'!FO80)</f>
        <v/>
      </c>
      <c r="AG80" s="455" t="str">
        <f>IF('statement of marks'!FP80="","",'statement of marks'!FP80)</f>
        <v/>
      </c>
    </row>
    <row r="81" spans="1:33" ht="20.100000000000001" customHeight="1">
      <c r="A81" s="199">
        <f>IF('statement of marks'!A81="","",'statement of marks'!A81)</f>
        <v>75</v>
      </c>
      <c r="B81" s="309" t="str">
        <f>IF('statement of marks'!B81="","",'statement of marks'!B81)</f>
        <v/>
      </c>
      <c r="C81" s="309" t="str">
        <f>IF('statement of marks'!C81="","",'statement of marks'!C81)</f>
        <v/>
      </c>
      <c r="D81" s="114" t="str">
        <f>IF('statement of marks'!D81="","",'statement of marks'!D81)</f>
        <v/>
      </c>
      <c r="E81" s="114" t="str">
        <f>IF('statement of marks'!E81="","",'statement of marks'!E81)</f>
        <v/>
      </c>
      <c r="F81" s="309" t="str">
        <f>IF('statement of marks'!F81="","",'statement of marks'!F81)</f>
        <v/>
      </c>
      <c r="G81" s="509" t="str">
        <f>IF('statement of marks'!G81="","",'statement of marks'!G81)</f>
        <v/>
      </c>
      <c r="H81" s="188" t="str">
        <f>IF('statement of marks'!H81="","",'statement of marks'!H81)</f>
        <v/>
      </c>
      <c r="I81" s="115" t="str">
        <f>IF('statement of marks'!I81="","",'statement of marks'!I81)</f>
        <v/>
      </c>
      <c r="J81" s="115" t="str">
        <f>IF('statement of marks'!J81="","",'statement of marks'!J81)</f>
        <v/>
      </c>
      <c r="K81" s="115" t="str">
        <f>IF('statement of marks'!K81="","",'statement of marks'!K81)</f>
        <v/>
      </c>
      <c r="L81" s="117" t="str">
        <f>IF('statement of marks'!Y81="","",'statement of marks'!Y81)</f>
        <v/>
      </c>
      <c r="M81" s="309" t="str">
        <f t="shared" si="257"/>
        <v/>
      </c>
      <c r="N81" s="117" t="str">
        <f>IF('statement of marks'!AU81="","",'statement of marks'!AU81)</f>
        <v/>
      </c>
      <c r="O81" s="309" t="str">
        <f t="shared" si="257"/>
        <v/>
      </c>
      <c r="P81" s="101" t="str">
        <f>IF('statement of marks'!BD81="","",'statement of marks'!BD81)</f>
        <v/>
      </c>
      <c r="Q81" s="117" t="str">
        <f>IF('statement of marks'!BR81="","",'statement of marks'!BR81)</f>
        <v/>
      </c>
      <c r="R81" s="309" t="str">
        <f t="shared" ref="R81" si="298">IF(Q81="","",ROUNDUP(Q81*20%,0))</f>
        <v/>
      </c>
      <c r="S81" s="117" t="str">
        <f>IF('statement of marks'!CN81="","",'statement of marks'!CN81)</f>
        <v/>
      </c>
      <c r="T81" s="309" t="str">
        <f t="shared" ref="T81" si="299">IF(S81="","",ROUNDUP(S81*20%,0))</f>
        <v/>
      </c>
      <c r="U81" s="117" t="str">
        <f>IF('statement of marks'!DJ81="","",'statement of marks'!DJ81)</f>
        <v/>
      </c>
      <c r="V81" s="309" t="str">
        <f t="shared" ref="V81" si="300">IF(U81="","",ROUNDUP(U81*20%,0))</f>
        <v/>
      </c>
      <c r="W81" s="117" t="str">
        <f>IF('statement of marks'!EF81="","",'statement of marks'!EF81)</f>
        <v/>
      </c>
      <c r="X81" s="309" t="str">
        <f t="shared" ref="X81" si="301">IF(W81="","",ROUNDUP(W81*20%,0))</f>
        <v/>
      </c>
      <c r="Y81" s="313" t="str">
        <f>IF('statement of marks'!ET81="","",'statement of marks'!ET81)</f>
        <v/>
      </c>
      <c r="Z81" s="313" t="str">
        <f>IF('statement of marks'!EU81="","",'statement of marks'!EU81)</f>
        <v/>
      </c>
      <c r="AA81" s="313" t="str">
        <f>IF('statement of marks'!EV81="","",'statement of marks'!EV81)</f>
        <v/>
      </c>
      <c r="AB81" s="313" t="str">
        <f>IF('statement of marks'!FD81="","",'statement of marks'!FD81)</f>
        <v/>
      </c>
      <c r="AC81" s="313" t="str">
        <f>IF('statement of marks'!FE81="","",'statement of marks'!FE81)</f>
        <v/>
      </c>
      <c r="AD81" s="313" t="str">
        <f>IF('statement of marks'!FF81="","",'statement of marks'!FF81)</f>
        <v/>
      </c>
      <c r="AE81" s="313" t="str">
        <f>IF('statement of marks'!FN81="","",'statement of marks'!FN81)</f>
        <v/>
      </c>
      <c r="AF81" s="313" t="str">
        <f>IF('statement of marks'!FO81="","",'statement of marks'!FO81)</f>
        <v/>
      </c>
      <c r="AG81" s="455" t="str">
        <f>IF('statement of marks'!FP81="","",'statement of marks'!FP81)</f>
        <v/>
      </c>
    </row>
    <row r="82" spans="1:33" ht="20.100000000000001" customHeight="1">
      <c r="A82" s="199">
        <f>IF('statement of marks'!A82="","",'statement of marks'!A82)</f>
        <v>76</v>
      </c>
      <c r="B82" s="309" t="str">
        <f>IF('statement of marks'!B82="","",'statement of marks'!B82)</f>
        <v/>
      </c>
      <c r="C82" s="309" t="str">
        <f>IF('statement of marks'!C82="","",'statement of marks'!C82)</f>
        <v/>
      </c>
      <c r="D82" s="114" t="str">
        <f>IF('statement of marks'!D82="","",'statement of marks'!D82)</f>
        <v/>
      </c>
      <c r="E82" s="114" t="str">
        <f>IF('statement of marks'!E82="","",'statement of marks'!E82)</f>
        <v/>
      </c>
      <c r="F82" s="309" t="str">
        <f>IF('statement of marks'!F82="","",'statement of marks'!F82)</f>
        <v/>
      </c>
      <c r="G82" s="509" t="str">
        <f>IF('statement of marks'!G82="","",'statement of marks'!G82)</f>
        <v/>
      </c>
      <c r="H82" s="188" t="str">
        <f>IF('statement of marks'!H82="","",'statement of marks'!H82)</f>
        <v/>
      </c>
      <c r="I82" s="115" t="str">
        <f>IF('statement of marks'!I82="","",'statement of marks'!I82)</f>
        <v/>
      </c>
      <c r="J82" s="115" t="str">
        <f>IF('statement of marks'!J82="","",'statement of marks'!J82)</f>
        <v/>
      </c>
      <c r="K82" s="115" t="str">
        <f>IF('statement of marks'!K82="","",'statement of marks'!K82)</f>
        <v/>
      </c>
      <c r="L82" s="117" t="str">
        <f>IF('statement of marks'!Y82="","",'statement of marks'!Y82)</f>
        <v/>
      </c>
      <c r="M82" s="309" t="str">
        <f t="shared" si="257"/>
        <v/>
      </c>
      <c r="N82" s="117" t="str">
        <f>IF('statement of marks'!AU82="","",'statement of marks'!AU82)</f>
        <v/>
      </c>
      <c r="O82" s="309" t="str">
        <f t="shared" si="257"/>
        <v/>
      </c>
      <c r="P82" s="101" t="str">
        <f>IF('statement of marks'!BD82="","",'statement of marks'!BD82)</f>
        <v/>
      </c>
      <c r="Q82" s="117" t="str">
        <f>IF('statement of marks'!BR82="","",'statement of marks'!BR82)</f>
        <v/>
      </c>
      <c r="R82" s="309" t="str">
        <f t="shared" ref="R82" si="302">IF(Q82="","",ROUNDUP(Q82*20%,0))</f>
        <v/>
      </c>
      <c r="S82" s="117" t="str">
        <f>IF('statement of marks'!CN82="","",'statement of marks'!CN82)</f>
        <v/>
      </c>
      <c r="T82" s="309" t="str">
        <f t="shared" ref="T82" si="303">IF(S82="","",ROUNDUP(S82*20%,0))</f>
        <v/>
      </c>
      <c r="U82" s="117" t="str">
        <f>IF('statement of marks'!DJ82="","",'statement of marks'!DJ82)</f>
        <v/>
      </c>
      <c r="V82" s="309" t="str">
        <f t="shared" ref="V82" si="304">IF(U82="","",ROUNDUP(U82*20%,0))</f>
        <v/>
      </c>
      <c r="W82" s="117" t="str">
        <f>IF('statement of marks'!EF82="","",'statement of marks'!EF82)</f>
        <v/>
      </c>
      <c r="X82" s="309" t="str">
        <f t="shared" ref="X82" si="305">IF(W82="","",ROUNDUP(W82*20%,0))</f>
        <v/>
      </c>
      <c r="Y82" s="313" t="str">
        <f>IF('statement of marks'!ET82="","",'statement of marks'!ET82)</f>
        <v/>
      </c>
      <c r="Z82" s="313" t="str">
        <f>IF('statement of marks'!EU82="","",'statement of marks'!EU82)</f>
        <v/>
      </c>
      <c r="AA82" s="313" t="str">
        <f>IF('statement of marks'!EV82="","",'statement of marks'!EV82)</f>
        <v/>
      </c>
      <c r="AB82" s="313" t="str">
        <f>IF('statement of marks'!FD82="","",'statement of marks'!FD82)</f>
        <v/>
      </c>
      <c r="AC82" s="313" t="str">
        <f>IF('statement of marks'!FE82="","",'statement of marks'!FE82)</f>
        <v/>
      </c>
      <c r="AD82" s="313" t="str">
        <f>IF('statement of marks'!FF82="","",'statement of marks'!FF82)</f>
        <v/>
      </c>
      <c r="AE82" s="313" t="str">
        <f>IF('statement of marks'!FN82="","",'statement of marks'!FN82)</f>
        <v/>
      </c>
      <c r="AF82" s="313" t="str">
        <f>IF('statement of marks'!FO82="","",'statement of marks'!FO82)</f>
        <v/>
      </c>
      <c r="AG82" s="455" t="str">
        <f>IF('statement of marks'!FP82="","",'statement of marks'!FP82)</f>
        <v/>
      </c>
    </row>
    <row r="83" spans="1:33" ht="20.100000000000001" customHeight="1">
      <c r="A83" s="199">
        <f>IF('statement of marks'!A83="","",'statement of marks'!A83)</f>
        <v>77</v>
      </c>
      <c r="B83" s="309" t="str">
        <f>IF('statement of marks'!B83="","",'statement of marks'!B83)</f>
        <v/>
      </c>
      <c r="C83" s="309" t="str">
        <f>IF('statement of marks'!C83="","",'statement of marks'!C83)</f>
        <v/>
      </c>
      <c r="D83" s="114" t="str">
        <f>IF('statement of marks'!D83="","",'statement of marks'!D83)</f>
        <v/>
      </c>
      <c r="E83" s="114" t="str">
        <f>IF('statement of marks'!E83="","",'statement of marks'!E83)</f>
        <v/>
      </c>
      <c r="F83" s="309" t="str">
        <f>IF('statement of marks'!F83="","",'statement of marks'!F83)</f>
        <v/>
      </c>
      <c r="G83" s="509" t="str">
        <f>IF('statement of marks'!G83="","",'statement of marks'!G83)</f>
        <v/>
      </c>
      <c r="H83" s="188" t="str">
        <f>IF('statement of marks'!H83="","",'statement of marks'!H83)</f>
        <v/>
      </c>
      <c r="I83" s="115" t="str">
        <f>IF('statement of marks'!I83="","",'statement of marks'!I83)</f>
        <v/>
      </c>
      <c r="J83" s="115" t="str">
        <f>IF('statement of marks'!J83="","",'statement of marks'!J83)</f>
        <v/>
      </c>
      <c r="K83" s="115" t="str">
        <f>IF('statement of marks'!K83="","",'statement of marks'!K83)</f>
        <v/>
      </c>
      <c r="L83" s="117" t="str">
        <f>IF('statement of marks'!Y83="","",'statement of marks'!Y83)</f>
        <v/>
      </c>
      <c r="M83" s="309" t="str">
        <f t="shared" si="257"/>
        <v/>
      </c>
      <c r="N83" s="117" t="str">
        <f>IF('statement of marks'!AU83="","",'statement of marks'!AU83)</f>
        <v/>
      </c>
      <c r="O83" s="309" t="str">
        <f t="shared" si="257"/>
        <v/>
      </c>
      <c r="P83" s="101" t="str">
        <f>IF('statement of marks'!BD83="","",'statement of marks'!BD83)</f>
        <v/>
      </c>
      <c r="Q83" s="117" t="str">
        <f>IF('statement of marks'!BR83="","",'statement of marks'!BR83)</f>
        <v/>
      </c>
      <c r="R83" s="309" t="str">
        <f t="shared" ref="R83" si="306">IF(Q83="","",ROUNDUP(Q83*20%,0))</f>
        <v/>
      </c>
      <c r="S83" s="117" t="str">
        <f>IF('statement of marks'!CN83="","",'statement of marks'!CN83)</f>
        <v/>
      </c>
      <c r="T83" s="309" t="str">
        <f t="shared" ref="T83" si="307">IF(S83="","",ROUNDUP(S83*20%,0))</f>
        <v/>
      </c>
      <c r="U83" s="117" t="str">
        <f>IF('statement of marks'!DJ83="","",'statement of marks'!DJ83)</f>
        <v/>
      </c>
      <c r="V83" s="309" t="str">
        <f t="shared" ref="V83" si="308">IF(U83="","",ROUNDUP(U83*20%,0))</f>
        <v/>
      </c>
      <c r="W83" s="117" t="str">
        <f>IF('statement of marks'!EF83="","",'statement of marks'!EF83)</f>
        <v/>
      </c>
      <c r="X83" s="309" t="str">
        <f t="shared" ref="X83" si="309">IF(W83="","",ROUNDUP(W83*20%,0))</f>
        <v/>
      </c>
      <c r="Y83" s="313" t="str">
        <f>IF('statement of marks'!ET83="","",'statement of marks'!ET83)</f>
        <v/>
      </c>
      <c r="Z83" s="313" t="str">
        <f>IF('statement of marks'!EU83="","",'statement of marks'!EU83)</f>
        <v/>
      </c>
      <c r="AA83" s="313" t="str">
        <f>IF('statement of marks'!EV83="","",'statement of marks'!EV83)</f>
        <v/>
      </c>
      <c r="AB83" s="313" t="str">
        <f>IF('statement of marks'!FD83="","",'statement of marks'!FD83)</f>
        <v/>
      </c>
      <c r="AC83" s="313" t="str">
        <f>IF('statement of marks'!FE83="","",'statement of marks'!FE83)</f>
        <v/>
      </c>
      <c r="AD83" s="313" t="str">
        <f>IF('statement of marks'!FF83="","",'statement of marks'!FF83)</f>
        <v/>
      </c>
      <c r="AE83" s="313" t="str">
        <f>IF('statement of marks'!FN83="","",'statement of marks'!FN83)</f>
        <v/>
      </c>
      <c r="AF83" s="313" t="str">
        <f>IF('statement of marks'!FO83="","",'statement of marks'!FO83)</f>
        <v/>
      </c>
      <c r="AG83" s="455" t="str">
        <f>IF('statement of marks'!FP83="","",'statement of marks'!FP83)</f>
        <v/>
      </c>
    </row>
    <row r="84" spans="1:33" ht="20.100000000000001" customHeight="1">
      <c r="A84" s="199">
        <f>IF('statement of marks'!A84="","",'statement of marks'!A84)</f>
        <v>78</v>
      </c>
      <c r="B84" s="309" t="str">
        <f>IF('statement of marks'!B84="","",'statement of marks'!B84)</f>
        <v/>
      </c>
      <c r="C84" s="309" t="str">
        <f>IF('statement of marks'!C84="","",'statement of marks'!C84)</f>
        <v/>
      </c>
      <c r="D84" s="114" t="str">
        <f>IF('statement of marks'!D84="","",'statement of marks'!D84)</f>
        <v/>
      </c>
      <c r="E84" s="114" t="str">
        <f>IF('statement of marks'!E84="","",'statement of marks'!E84)</f>
        <v/>
      </c>
      <c r="F84" s="309" t="str">
        <f>IF('statement of marks'!F84="","",'statement of marks'!F84)</f>
        <v/>
      </c>
      <c r="G84" s="509" t="str">
        <f>IF('statement of marks'!G84="","",'statement of marks'!G84)</f>
        <v/>
      </c>
      <c r="H84" s="188" t="str">
        <f>IF('statement of marks'!H84="","",'statement of marks'!H84)</f>
        <v/>
      </c>
      <c r="I84" s="115" t="str">
        <f>IF('statement of marks'!I84="","",'statement of marks'!I84)</f>
        <v/>
      </c>
      <c r="J84" s="115" t="str">
        <f>IF('statement of marks'!J84="","",'statement of marks'!J84)</f>
        <v/>
      </c>
      <c r="K84" s="115" t="str">
        <f>IF('statement of marks'!K84="","",'statement of marks'!K84)</f>
        <v/>
      </c>
      <c r="L84" s="117" t="str">
        <f>IF('statement of marks'!Y84="","",'statement of marks'!Y84)</f>
        <v/>
      </c>
      <c r="M84" s="309" t="str">
        <f t="shared" si="257"/>
        <v/>
      </c>
      <c r="N84" s="117" t="str">
        <f>IF('statement of marks'!AU84="","",'statement of marks'!AU84)</f>
        <v/>
      </c>
      <c r="O84" s="309" t="str">
        <f t="shared" si="257"/>
        <v/>
      </c>
      <c r="P84" s="101" t="str">
        <f>IF('statement of marks'!BD84="","",'statement of marks'!BD84)</f>
        <v/>
      </c>
      <c r="Q84" s="117" t="str">
        <f>IF('statement of marks'!BR84="","",'statement of marks'!BR84)</f>
        <v/>
      </c>
      <c r="R84" s="309" t="str">
        <f t="shared" ref="R84" si="310">IF(Q84="","",ROUNDUP(Q84*20%,0))</f>
        <v/>
      </c>
      <c r="S84" s="117" t="str">
        <f>IF('statement of marks'!CN84="","",'statement of marks'!CN84)</f>
        <v/>
      </c>
      <c r="T84" s="309" t="str">
        <f t="shared" ref="T84" si="311">IF(S84="","",ROUNDUP(S84*20%,0))</f>
        <v/>
      </c>
      <c r="U84" s="117" t="str">
        <f>IF('statement of marks'!DJ84="","",'statement of marks'!DJ84)</f>
        <v/>
      </c>
      <c r="V84" s="309" t="str">
        <f t="shared" ref="V84" si="312">IF(U84="","",ROUNDUP(U84*20%,0))</f>
        <v/>
      </c>
      <c r="W84" s="117" t="str">
        <f>IF('statement of marks'!EF84="","",'statement of marks'!EF84)</f>
        <v/>
      </c>
      <c r="X84" s="309" t="str">
        <f t="shared" ref="X84" si="313">IF(W84="","",ROUNDUP(W84*20%,0))</f>
        <v/>
      </c>
      <c r="Y84" s="313" t="str">
        <f>IF('statement of marks'!ET84="","",'statement of marks'!ET84)</f>
        <v/>
      </c>
      <c r="Z84" s="313" t="str">
        <f>IF('statement of marks'!EU84="","",'statement of marks'!EU84)</f>
        <v/>
      </c>
      <c r="AA84" s="313" t="str">
        <f>IF('statement of marks'!EV84="","",'statement of marks'!EV84)</f>
        <v/>
      </c>
      <c r="AB84" s="313" t="str">
        <f>IF('statement of marks'!FD84="","",'statement of marks'!FD84)</f>
        <v/>
      </c>
      <c r="AC84" s="313" t="str">
        <f>IF('statement of marks'!FE84="","",'statement of marks'!FE84)</f>
        <v/>
      </c>
      <c r="AD84" s="313" t="str">
        <f>IF('statement of marks'!FF84="","",'statement of marks'!FF84)</f>
        <v/>
      </c>
      <c r="AE84" s="313" t="str">
        <f>IF('statement of marks'!FN84="","",'statement of marks'!FN84)</f>
        <v/>
      </c>
      <c r="AF84" s="313" t="str">
        <f>IF('statement of marks'!FO84="","",'statement of marks'!FO84)</f>
        <v/>
      </c>
      <c r="AG84" s="455" t="str">
        <f>IF('statement of marks'!FP84="","",'statement of marks'!FP84)</f>
        <v/>
      </c>
    </row>
    <row r="85" spans="1:33" ht="20.100000000000001" customHeight="1">
      <c r="A85" s="199">
        <f>IF('statement of marks'!A85="","",'statement of marks'!A85)</f>
        <v>79</v>
      </c>
      <c r="B85" s="309" t="str">
        <f>IF('statement of marks'!B85="","",'statement of marks'!B85)</f>
        <v/>
      </c>
      <c r="C85" s="309" t="str">
        <f>IF('statement of marks'!C85="","",'statement of marks'!C85)</f>
        <v/>
      </c>
      <c r="D85" s="114" t="str">
        <f>IF('statement of marks'!D85="","",'statement of marks'!D85)</f>
        <v/>
      </c>
      <c r="E85" s="114" t="str">
        <f>IF('statement of marks'!E85="","",'statement of marks'!E85)</f>
        <v/>
      </c>
      <c r="F85" s="309" t="str">
        <f>IF('statement of marks'!F85="","",'statement of marks'!F85)</f>
        <v/>
      </c>
      <c r="G85" s="509" t="str">
        <f>IF('statement of marks'!G85="","",'statement of marks'!G85)</f>
        <v/>
      </c>
      <c r="H85" s="188" t="str">
        <f>IF('statement of marks'!H85="","",'statement of marks'!H85)</f>
        <v/>
      </c>
      <c r="I85" s="115" t="str">
        <f>IF('statement of marks'!I85="","",'statement of marks'!I85)</f>
        <v/>
      </c>
      <c r="J85" s="115" t="str">
        <f>IF('statement of marks'!J85="","",'statement of marks'!J85)</f>
        <v/>
      </c>
      <c r="K85" s="115" t="str">
        <f>IF('statement of marks'!K85="","",'statement of marks'!K85)</f>
        <v/>
      </c>
      <c r="L85" s="117" t="str">
        <f>IF('statement of marks'!Y85="","",'statement of marks'!Y85)</f>
        <v/>
      </c>
      <c r="M85" s="309" t="str">
        <f t="shared" si="257"/>
        <v/>
      </c>
      <c r="N85" s="117" t="str">
        <f>IF('statement of marks'!AU85="","",'statement of marks'!AU85)</f>
        <v/>
      </c>
      <c r="O85" s="309" t="str">
        <f t="shared" si="257"/>
        <v/>
      </c>
      <c r="P85" s="101" t="str">
        <f>IF('statement of marks'!BD85="","",'statement of marks'!BD85)</f>
        <v/>
      </c>
      <c r="Q85" s="117" t="str">
        <f>IF('statement of marks'!BR85="","",'statement of marks'!BR85)</f>
        <v/>
      </c>
      <c r="R85" s="309" t="str">
        <f t="shared" ref="R85" si="314">IF(Q85="","",ROUNDUP(Q85*20%,0))</f>
        <v/>
      </c>
      <c r="S85" s="117" t="str">
        <f>IF('statement of marks'!CN85="","",'statement of marks'!CN85)</f>
        <v/>
      </c>
      <c r="T85" s="309" t="str">
        <f t="shared" ref="T85" si="315">IF(S85="","",ROUNDUP(S85*20%,0))</f>
        <v/>
      </c>
      <c r="U85" s="117" t="str">
        <f>IF('statement of marks'!DJ85="","",'statement of marks'!DJ85)</f>
        <v/>
      </c>
      <c r="V85" s="309" t="str">
        <f t="shared" ref="V85" si="316">IF(U85="","",ROUNDUP(U85*20%,0))</f>
        <v/>
      </c>
      <c r="W85" s="117" t="str">
        <f>IF('statement of marks'!EF85="","",'statement of marks'!EF85)</f>
        <v/>
      </c>
      <c r="X85" s="309" t="str">
        <f t="shared" ref="X85" si="317">IF(W85="","",ROUNDUP(W85*20%,0))</f>
        <v/>
      </c>
      <c r="Y85" s="313" t="str">
        <f>IF('statement of marks'!ET85="","",'statement of marks'!ET85)</f>
        <v/>
      </c>
      <c r="Z85" s="313" t="str">
        <f>IF('statement of marks'!EU85="","",'statement of marks'!EU85)</f>
        <v/>
      </c>
      <c r="AA85" s="313" t="str">
        <f>IF('statement of marks'!EV85="","",'statement of marks'!EV85)</f>
        <v/>
      </c>
      <c r="AB85" s="313" t="str">
        <f>IF('statement of marks'!FD85="","",'statement of marks'!FD85)</f>
        <v/>
      </c>
      <c r="AC85" s="313" t="str">
        <f>IF('statement of marks'!FE85="","",'statement of marks'!FE85)</f>
        <v/>
      </c>
      <c r="AD85" s="313" t="str">
        <f>IF('statement of marks'!FF85="","",'statement of marks'!FF85)</f>
        <v/>
      </c>
      <c r="AE85" s="313" t="str">
        <f>IF('statement of marks'!FN85="","",'statement of marks'!FN85)</f>
        <v/>
      </c>
      <c r="AF85" s="313" t="str">
        <f>IF('statement of marks'!FO85="","",'statement of marks'!FO85)</f>
        <v/>
      </c>
      <c r="AG85" s="455" t="str">
        <f>IF('statement of marks'!FP85="","",'statement of marks'!FP85)</f>
        <v/>
      </c>
    </row>
    <row r="86" spans="1:33" ht="20.100000000000001" customHeight="1">
      <c r="A86" s="199">
        <f>IF('statement of marks'!A86="","",'statement of marks'!A86)</f>
        <v>80</v>
      </c>
      <c r="B86" s="309" t="str">
        <f>IF('statement of marks'!B86="","",'statement of marks'!B86)</f>
        <v/>
      </c>
      <c r="C86" s="309" t="str">
        <f>IF('statement of marks'!C86="","",'statement of marks'!C86)</f>
        <v/>
      </c>
      <c r="D86" s="114" t="str">
        <f>IF('statement of marks'!D86="","",'statement of marks'!D86)</f>
        <v/>
      </c>
      <c r="E86" s="114" t="str">
        <f>IF('statement of marks'!E86="","",'statement of marks'!E86)</f>
        <v/>
      </c>
      <c r="F86" s="309" t="str">
        <f>IF('statement of marks'!F86="","",'statement of marks'!F86)</f>
        <v/>
      </c>
      <c r="G86" s="509" t="str">
        <f>IF('statement of marks'!G86="","",'statement of marks'!G86)</f>
        <v/>
      </c>
      <c r="H86" s="188" t="str">
        <f>IF('statement of marks'!H86="","",'statement of marks'!H86)</f>
        <v/>
      </c>
      <c r="I86" s="115" t="str">
        <f>IF('statement of marks'!I86="","",'statement of marks'!I86)</f>
        <v/>
      </c>
      <c r="J86" s="115" t="str">
        <f>IF('statement of marks'!J86="","",'statement of marks'!J86)</f>
        <v/>
      </c>
      <c r="K86" s="115" t="str">
        <f>IF('statement of marks'!K86="","",'statement of marks'!K86)</f>
        <v/>
      </c>
      <c r="L86" s="117" t="str">
        <f>IF('statement of marks'!Y86="","",'statement of marks'!Y86)</f>
        <v/>
      </c>
      <c r="M86" s="309" t="str">
        <f t="shared" si="257"/>
        <v/>
      </c>
      <c r="N86" s="117" t="str">
        <f>IF('statement of marks'!AU86="","",'statement of marks'!AU86)</f>
        <v/>
      </c>
      <c r="O86" s="309" t="str">
        <f t="shared" si="257"/>
        <v/>
      </c>
      <c r="P86" s="101" t="str">
        <f>IF('statement of marks'!BD86="","",'statement of marks'!BD86)</f>
        <v/>
      </c>
      <c r="Q86" s="117" t="str">
        <f>IF('statement of marks'!BR86="","",'statement of marks'!BR86)</f>
        <v/>
      </c>
      <c r="R86" s="309" t="str">
        <f t="shared" ref="R86" si="318">IF(Q86="","",ROUNDUP(Q86*20%,0))</f>
        <v/>
      </c>
      <c r="S86" s="117" t="str">
        <f>IF('statement of marks'!CN86="","",'statement of marks'!CN86)</f>
        <v/>
      </c>
      <c r="T86" s="309" t="str">
        <f t="shared" ref="T86" si="319">IF(S86="","",ROUNDUP(S86*20%,0))</f>
        <v/>
      </c>
      <c r="U86" s="117" t="str">
        <f>IF('statement of marks'!DJ86="","",'statement of marks'!DJ86)</f>
        <v/>
      </c>
      <c r="V86" s="309" t="str">
        <f t="shared" ref="V86" si="320">IF(U86="","",ROUNDUP(U86*20%,0))</f>
        <v/>
      </c>
      <c r="W86" s="117" t="str">
        <f>IF('statement of marks'!EF86="","",'statement of marks'!EF86)</f>
        <v/>
      </c>
      <c r="X86" s="309" t="str">
        <f t="shared" ref="X86" si="321">IF(W86="","",ROUNDUP(W86*20%,0))</f>
        <v/>
      </c>
      <c r="Y86" s="313" t="str">
        <f>IF('statement of marks'!ET86="","",'statement of marks'!ET86)</f>
        <v/>
      </c>
      <c r="Z86" s="313" t="str">
        <f>IF('statement of marks'!EU86="","",'statement of marks'!EU86)</f>
        <v/>
      </c>
      <c r="AA86" s="313" t="str">
        <f>IF('statement of marks'!EV86="","",'statement of marks'!EV86)</f>
        <v/>
      </c>
      <c r="AB86" s="313" t="str">
        <f>IF('statement of marks'!FD86="","",'statement of marks'!FD86)</f>
        <v/>
      </c>
      <c r="AC86" s="313" t="str">
        <f>IF('statement of marks'!FE86="","",'statement of marks'!FE86)</f>
        <v/>
      </c>
      <c r="AD86" s="313" t="str">
        <f>IF('statement of marks'!FF86="","",'statement of marks'!FF86)</f>
        <v/>
      </c>
      <c r="AE86" s="313" t="str">
        <f>IF('statement of marks'!FN86="","",'statement of marks'!FN86)</f>
        <v/>
      </c>
      <c r="AF86" s="313" t="str">
        <f>IF('statement of marks'!FO86="","",'statement of marks'!FO86)</f>
        <v/>
      </c>
      <c r="AG86" s="455" t="str">
        <f>IF('statement of marks'!FP86="","",'statement of marks'!FP86)</f>
        <v/>
      </c>
    </row>
    <row r="87" spans="1:33" ht="20.100000000000001" customHeight="1">
      <c r="A87" s="199">
        <f>IF('statement of marks'!A87="","",'statement of marks'!A87)</f>
        <v>81</v>
      </c>
      <c r="B87" s="309" t="str">
        <f>IF('statement of marks'!B87="","",'statement of marks'!B87)</f>
        <v/>
      </c>
      <c r="C87" s="309" t="str">
        <f>IF('statement of marks'!C87="","",'statement of marks'!C87)</f>
        <v/>
      </c>
      <c r="D87" s="114" t="str">
        <f>IF('statement of marks'!D87="","",'statement of marks'!D87)</f>
        <v/>
      </c>
      <c r="E87" s="114" t="str">
        <f>IF('statement of marks'!E87="","",'statement of marks'!E87)</f>
        <v/>
      </c>
      <c r="F87" s="309" t="str">
        <f>IF('statement of marks'!F87="","",'statement of marks'!F87)</f>
        <v/>
      </c>
      <c r="G87" s="509" t="str">
        <f>IF('statement of marks'!G87="","",'statement of marks'!G87)</f>
        <v/>
      </c>
      <c r="H87" s="188" t="str">
        <f>IF('statement of marks'!H87="","",'statement of marks'!H87)</f>
        <v/>
      </c>
      <c r="I87" s="115" t="str">
        <f>IF('statement of marks'!I87="","",'statement of marks'!I87)</f>
        <v/>
      </c>
      <c r="J87" s="115" t="str">
        <f>IF('statement of marks'!J87="","",'statement of marks'!J87)</f>
        <v/>
      </c>
      <c r="K87" s="115" t="str">
        <f>IF('statement of marks'!K87="","",'statement of marks'!K87)</f>
        <v/>
      </c>
      <c r="L87" s="117" t="str">
        <f>IF('statement of marks'!Y87="","",'statement of marks'!Y87)</f>
        <v/>
      </c>
      <c r="M87" s="309" t="str">
        <f t="shared" si="257"/>
        <v/>
      </c>
      <c r="N87" s="117" t="str">
        <f>IF('statement of marks'!AU87="","",'statement of marks'!AU87)</f>
        <v/>
      </c>
      <c r="O87" s="309" t="str">
        <f t="shared" si="257"/>
        <v/>
      </c>
      <c r="P87" s="101" t="str">
        <f>IF('statement of marks'!BD87="","",'statement of marks'!BD87)</f>
        <v/>
      </c>
      <c r="Q87" s="117" t="str">
        <f>IF('statement of marks'!BR87="","",'statement of marks'!BR87)</f>
        <v/>
      </c>
      <c r="R87" s="309" t="str">
        <f t="shared" ref="R87" si="322">IF(Q87="","",ROUNDUP(Q87*20%,0))</f>
        <v/>
      </c>
      <c r="S87" s="117" t="str">
        <f>IF('statement of marks'!CN87="","",'statement of marks'!CN87)</f>
        <v/>
      </c>
      <c r="T87" s="309" t="str">
        <f t="shared" ref="T87" si="323">IF(S87="","",ROUNDUP(S87*20%,0))</f>
        <v/>
      </c>
      <c r="U87" s="117" t="str">
        <f>IF('statement of marks'!DJ87="","",'statement of marks'!DJ87)</f>
        <v/>
      </c>
      <c r="V87" s="309" t="str">
        <f t="shared" ref="V87" si="324">IF(U87="","",ROUNDUP(U87*20%,0))</f>
        <v/>
      </c>
      <c r="W87" s="117" t="str">
        <f>IF('statement of marks'!EF87="","",'statement of marks'!EF87)</f>
        <v/>
      </c>
      <c r="X87" s="309" t="str">
        <f t="shared" ref="X87" si="325">IF(W87="","",ROUNDUP(W87*20%,0))</f>
        <v/>
      </c>
      <c r="Y87" s="313" t="str">
        <f>IF('statement of marks'!ET87="","",'statement of marks'!ET87)</f>
        <v/>
      </c>
      <c r="Z87" s="313" t="str">
        <f>IF('statement of marks'!EU87="","",'statement of marks'!EU87)</f>
        <v/>
      </c>
      <c r="AA87" s="313" t="str">
        <f>IF('statement of marks'!EV87="","",'statement of marks'!EV87)</f>
        <v/>
      </c>
      <c r="AB87" s="313" t="str">
        <f>IF('statement of marks'!FD87="","",'statement of marks'!FD87)</f>
        <v/>
      </c>
      <c r="AC87" s="313" t="str">
        <f>IF('statement of marks'!FE87="","",'statement of marks'!FE87)</f>
        <v/>
      </c>
      <c r="AD87" s="313" t="str">
        <f>IF('statement of marks'!FF87="","",'statement of marks'!FF87)</f>
        <v/>
      </c>
      <c r="AE87" s="313" t="str">
        <f>IF('statement of marks'!FN87="","",'statement of marks'!FN87)</f>
        <v/>
      </c>
      <c r="AF87" s="313" t="str">
        <f>IF('statement of marks'!FO87="","",'statement of marks'!FO87)</f>
        <v/>
      </c>
      <c r="AG87" s="455" t="str">
        <f>IF('statement of marks'!FP87="","",'statement of marks'!FP87)</f>
        <v/>
      </c>
    </row>
    <row r="88" spans="1:33" ht="20.100000000000001" customHeight="1">
      <c r="A88" s="199">
        <f>IF('statement of marks'!A88="","",'statement of marks'!A88)</f>
        <v>82</v>
      </c>
      <c r="B88" s="309" t="str">
        <f>IF('statement of marks'!B88="","",'statement of marks'!B88)</f>
        <v/>
      </c>
      <c r="C88" s="309" t="str">
        <f>IF('statement of marks'!C88="","",'statement of marks'!C88)</f>
        <v/>
      </c>
      <c r="D88" s="114" t="str">
        <f>IF('statement of marks'!D88="","",'statement of marks'!D88)</f>
        <v/>
      </c>
      <c r="E88" s="114" t="str">
        <f>IF('statement of marks'!E88="","",'statement of marks'!E88)</f>
        <v/>
      </c>
      <c r="F88" s="309" t="str">
        <f>IF('statement of marks'!F88="","",'statement of marks'!F88)</f>
        <v/>
      </c>
      <c r="G88" s="509" t="str">
        <f>IF('statement of marks'!G88="","",'statement of marks'!G88)</f>
        <v/>
      </c>
      <c r="H88" s="188" t="str">
        <f>IF('statement of marks'!H88="","",'statement of marks'!H88)</f>
        <v/>
      </c>
      <c r="I88" s="115" t="str">
        <f>IF('statement of marks'!I88="","",'statement of marks'!I88)</f>
        <v/>
      </c>
      <c r="J88" s="115" t="str">
        <f>IF('statement of marks'!J88="","",'statement of marks'!J88)</f>
        <v/>
      </c>
      <c r="K88" s="115" t="str">
        <f>IF('statement of marks'!K88="","",'statement of marks'!K88)</f>
        <v/>
      </c>
      <c r="L88" s="117" t="str">
        <f>IF('statement of marks'!Y88="","",'statement of marks'!Y88)</f>
        <v/>
      </c>
      <c r="M88" s="309" t="str">
        <f t="shared" si="257"/>
        <v/>
      </c>
      <c r="N88" s="117" t="str">
        <f>IF('statement of marks'!AU88="","",'statement of marks'!AU88)</f>
        <v/>
      </c>
      <c r="O88" s="309" t="str">
        <f t="shared" si="257"/>
        <v/>
      </c>
      <c r="P88" s="101" t="str">
        <f>IF('statement of marks'!BD88="","",'statement of marks'!BD88)</f>
        <v/>
      </c>
      <c r="Q88" s="117" t="str">
        <f>IF('statement of marks'!BR88="","",'statement of marks'!BR88)</f>
        <v/>
      </c>
      <c r="R88" s="309" t="str">
        <f t="shared" ref="R88" si="326">IF(Q88="","",ROUNDUP(Q88*20%,0))</f>
        <v/>
      </c>
      <c r="S88" s="117" t="str">
        <f>IF('statement of marks'!CN88="","",'statement of marks'!CN88)</f>
        <v/>
      </c>
      <c r="T88" s="309" t="str">
        <f t="shared" ref="T88" si="327">IF(S88="","",ROUNDUP(S88*20%,0))</f>
        <v/>
      </c>
      <c r="U88" s="117" t="str">
        <f>IF('statement of marks'!DJ88="","",'statement of marks'!DJ88)</f>
        <v/>
      </c>
      <c r="V88" s="309" t="str">
        <f t="shared" ref="V88" si="328">IF(U88="","",ROUNDUP(U88*20%,0))</f>
        <v/>
      </c>
      <c r="W88" s="117" t="str">
        <f>IF('statement of marks'!EF88="","",'statement of marks'!EF88)</f>
        <v/>
      </c>
      <c r="X88" s="309" t="str">
        <f t="shared" ref="X88" si="329">IF(W88="","",ROUNDUP(W88*20%,0))</f>
        <v/>
      </c>
      <c r="Y88" s="313" t="str">
        <f>IF('statement of marks'!ET88="","",'statement of marks'!ET88)</f>
        <v/>
      </c>
      <c r="Z88" s="313" t="str">
        <f>IF('statement of marks'!EU88="","",'statement of marks'!EU88)</f>
        <v/>
      </c>
      <c r="AA88" s="313" t="str">
        <f>IF('statement of marks'!EV88="","",'statement of marks'!EV88)</f>
        <v/>
      </c>
      <c r="AB88" s="313" t="str">
        <f>IF('statement of marks'!FD88="","",'statement of marks'!FD88)</f>
        <v/>
      </c>
      <c r="AC88" s="313" t="str">
        <f>IF('statement of marks'!FE88="","",'statement of marks'!FE88)</f>
        <v/>
      </c>
      <c r="AD88" s="313" t="str">
        <f>IF('statement of marks'!FF88="","",'statement of marks'!FF88)</f>
        <v/>
      </c>
      <c r="AE88" s="313" t="str">
        <f>IF('statement of marks'!FN88="","",'statement of marks'!FN88)</f>
        <v/>
      </c>
      <c r="AF88" s="313" t="str">
        <f>IF('statement of marks'!FO88="","",'statement of marks'!FO88)</f>
        <v/>
      </c>
      <c r="AG88" s="455" t="str">
        <f>IF('statement of marks'!FP88="","",'statement of marks'!FP88)</f>
        <v/>
      </c>
    </row>
    <row r="89" spans="1:33" ht="20.100000000000001" customHeight="1">
      <c r="A89" s="199">
        <f>IF('statement of marks'!A89="","",'statement of marks'!A89)</f>
        <v>83</v>
      </c>
      <c r="B89" s="309" t="str">
        <f>IF('statement of marks'!B89="","",'statement of marks'!B89)</f>
        <v/>
      </c>
      <c r="C89" s="309" t="str">
        <f>IF('statement of marks'!C89="","",'statement of marks'!C89)</f>
        <v/>
      </c>
      <c r="D89" s="114" t="str">
        <f>IF('statement of marks'!D89="","",'statement of marks'!D89)</f>
        <v/>
      </c>
      <c r="E89" s="114" t="str">
        <f>IF('statement of marks'!E89="","",'statement of marks'!E89)</f>
        <v/>
      </c>
      <c r="F89" s="309" t="str">
        <f>IF('statement of marks'!F89="","",'statement of marks'!F89)</f>
        <v/>
      </c>
      <c r="G89" s="509" t="str">
        <f>IF('statement of marks'!G89="","",'statement of marks'!G89)</f>
        <v/>
      </c>
      <c r="H89" s="188" t="str">
        <f>IF('statement of marks'!H89="","",'statement of marks'!H89)</f>
        <v/>
      </c>
      <c r="I89" s="115" t="str">
        <f>IF('statement of marks'!I89="","",'statement of marks'!I89)</f>
        <v/>
      </c>
      <c r="J89" s="115" t="str">
        <f>IF('statement of marks'!J89="","",'statement of marks'!J89)</f>
        <v/>
      </c>
      <c r="K89" s="115" t="str">
        <f>IF('statement of marks'!K89="","",'statement of marks'!K89)</f>
        <v/>
      </c>
      <c r="L89" s="117" t="str">
        <f>IF('statement of marks'!Y89="","",'statement of marks'!Y89)</f>
        <v/>
      </c>
      <c r="M89" s="309" t="str">
        <f t="shared" si="257"/>
        <v/>
      </c>
      <c r="N89" s="117" t="str">
        <f>IF('statement of marks'!AU89="","",'statement of marks'!AU89)</f>
        <v/>
      </c>
      <c r="O89" s="309" t="str">
        <f t="shared" si="257"/>
        <v/>
      </c>
      <c r="P89" s="101" t="str">
        <f>IF('statement of marks'!BD89="","",'statement of marks'!BD89)</f>
        <v/>
      </c>
      <c r="Q89" s="117" t="str">
        <f>IF('statement of marks'!BR89="","",'statement of marks'!BR89)</f>
        <v/>
      </c>
      <c r="R89" s="309" t="str">
        <f t="shared" ref="R89" si="330">IF(Q89="","",ROUNDUP(Q89*20%,0))</f>
        <v/>
      </c>
      <c r="S89" s="117" t="str">
        <f>IF('statement of marks'!CN89="","",'statement of marks'!CN89)</f>
        <v/>
      </c>
      <c r="T89" s="309" t="str">
        <f t="shared" ref="T89" si="331">IF(S89="","",ROUNDUP(S89*20%,0))</f>
        <v/>
      </c>
      <c r="U89" s="117" t="str">
        <f>IF('statement of marks'!DJ89="","",'statement of marks'!DJ89)</f>
        <v/>
      </c>
      <c r="V89" s="309" t="str">
        <f t="shared" ref="V89" si="332">IF(U89="","",ROUNDUP(U89*20%,0))</f>
        <v/>
      </c>
      <c r="W89" s="117" t="str">
        <f>IF('statement of marks'!EF89="","",'statement of marks'!EF89)</f>
        <v/>
      </c>
      <c r="X89" s="309" t="str">
        <f t="shared" ref="X89" si="333">IF(W89="","",ROUNDUP(W89*20%,0))</f>
        <v/>
      </c>
      <c r="Y89" s="313" t="str">
        <f>IF('statement of marks'!ET89="","",'statement of marks'!ET89)</f>
        <v/>
      </c>
      <c r="Z89" s="313" t="str">
        <f>IF('statement of marks'!EU89="","",'statement of marks'!EU89)</f>
        <v/>
      </c>
      <c r="AA89" s="313" t="str">
        <f>IF('statement of marks'!EV89="","",'statement of marks'!EV89)</f>
        <v/>
      </c>
      <c r="AB89" s="313" t="str">
        <f>IF('statement of marks'!FD89="","",'statement of marks'!FD89)</f>
        <v/>
      </c>
      <c r="AC89" s="313" t="str">
        <f>IF('statement of marks'!FE89="","",'statement of marks'!FE89)</f>
        <v/>
      </c>
      <c r="AD89" s="313" t="str">
        <f>IF('statement of marks'!FF89="","",'statement of marks'!FF89)</f>
        <v/>
      </c>
      <c r="AE89" s="313" t="str">
        <f>IF('statement of marks'!FN89="","",'statement of marks'!FN89)</f>
        <v/>
      </c>
      <c r="AF89" s="313" t="str">
        <f>IF('statement of marks'!FO89="","",'statement of marks'!FO89)</f>
        <v/>
      </c>
      <c r="AG89" s="455" t="str">
        <f>IF('statement of marks'!FP89="","",'statement of marks'!FP89)</f>
        <v/>
      </c>
    </row>
    <row r="90" spans="1:33" ht="20.100000000000001" customHeight="1">
      <c r="A90" s="199">
        <f>IF('statement of marks'!A90="","",'statement of marks'!A90)</f>
        <v>84</v>
      </c>
      <c r="B90" s="309" t="str">
        <f>IF('statement of marks'!B90="","",'statement of marks'!B90)</f>
        <v/>
      </c>
      <c r="C90" s="309" t="str">
        <f>IF('statement of marks'!C90="","",'statement of marks'!C90)</f>
        <v/>
      </c>
      <c r="D90" s="114" t="str">
        <f>IF('statement of marks'!D90="","",'statement of marks'!D90)</f>
        <v/>
      </c>
      <c r="E90" s="114" t="str">
        <f>IF('statement of marks'!E90="","",'statement of marks'!E90)</f>
        <v/>
      </c>
      <c r="F90" s="309" t="str">
        <f>IF('statement of marks'!F90="","",'statement of marks'!F90)</f>
        <v/>
      </c>
      <c r="G90" s="509" t="str">
        <f>IF('statement of marks'!G90="","",'statement of marks'!G90)</f>
        <v/>
      </c>
      <c r="H90" s="188" t="str">
        <f>IF('statement of marks'!H90="","",'statement of marks'!H90)</f>
        <v/>
      </c>
      <c r="I90" s="115" t="str">
        <f>IF('statement of marks'!I90="","",'statement of marks'!I90)</f>
        <v/>
      </c>
      <c r="J90" s="115" t="str">
        <f>IF('statement of marks'!J90="","",'statement of marks'!J90)</f>
        <v/>
      </c>
      <c r="K90" s="115" t="str">
        <f>IF('statement of marks'!K90="","",'statement of marks'!K90)</f>
        <v/>
      </c>
      <c r="L90" s="117" t="str">
        <f>IF('statement of marks'!Y90="","",'statement of marks'!Y90)</f>
        <v/>
      </c>
      <c r="M90" s="309" t="str">
        <f t="shared" si="257"/>
        <v/>
      </c>
      <c r="N90" s="117" t="str">
        <f>IF('statement of marks'!AU90="","",'statement of marks'!AU90)</f>
        <v/>
      </c>
      <c r="O90" s="309" t="str">
        <f t="shared" si="257"/>
        <v/>
      </c>
      <c r="P90" s="101" t="str">
        <f>IF('statement of marks'!BD90="","",'statement of marks'!BD90)</f>
        <v/>
      </c>
      <c r="Q90" s="117" t="str">
        <f>IF('statement of marks'!BR90="","",'statement of marks'!BR90)</f>
        <v/>
      </c>
      <c r="R90" s="309" t="str">
        <f t="shared" ref="R90" si="334">IF(Q90="","",ROUNDUP(Q90*20%,0))</f>
        <v/>
      </c>
      <c r="S90" s="117" t="str">
        <f>IF('statement of marks'!CN90="","",'statement of marks'!CN90)</f>
        <v/>
      </c>
      <c r="T90" s="309" t="str">
        <f t="shared" ref="T90" si="335">IF(S90="","",ROUNDUP(S90*20%,0))</f>
        <v/>
      </c>
      <c r="U90" s="117" t="str">
        <f>IF('statement of marks'!DJ90="","",'statement of marks'!DJ90)</f>
        <v/>
      </c>
      <c r="V90" s="309" t="str">
        <f t="shared" ref="V90" si="336">IF(U90="","",ROUNDUP(U90*20%,0))</f>
        <v/>
      </c>
      <c r="W90" s="117" t="str">
        <f>IF('statement of marks'!EF90="","",'statement of marks'!EF90)</f>
        <v/>
      </c>
      <c r="X90" s="309" t="str">
        <f t="shared" ref="X90" si="337">IF(W90="","",ROUNDUP(W90*20%,0))</f>
        <v/>
      </c>
      <c r="Y90" s="313" t="str">
        <f>IF('statement of marks'!ET90="","",'statement of marks'!ET90)</f>
        <v/>
      </c>
      <c r="Z90" s="313" t="str">
        <f>IF('statement of marks'!EU90="","",'statement of marks'!EU90)</f>
        <v/>
      </c>
      <c r="AA90" s="313" t="str">
        <f>IF('statement of marks'!EV90="","",'statement of marks'!EV90)</f>
        <v/>
      </c>
      <c r="AB90" s="313" t="str">
        <f>IF('statement of marks'!FD90="","",'statement of marks'!FD90)</f>
        <v/>
      </c>
      <c r="AC90" s="313" t="str">
        <f>IF('statement of marks'!FE90="","",'statement of marks'!FE90)</f>
        <v/>
      </c>
      <c r="AD90" s="313" t="str">
        <f>IF('statement of marks'!FF90="","",'statement of marks'!FF90)</f>
        <v/>
      </c>
      <c r="AE90" s="313" t="str">
        <f>IF('statement of marks'!FN90="","",'statement of marks'!FN90)</f>
        <v/>
      </c>
      <c r="AF90" s="313" t="str">
        <f>IF('statement of marks'!FO90="","",'statement of marks'!FO90)</f>
        <v/>
      </c>
      <c r="AG90" s="455" t="str">
        <f>IF('statement of marks'!FP90="","",'statement of marks'!FP90)</f>
        <v/>
      </c>
    </row>
    <row r="91" spans="1:33" ht="20.100000000000001" customHeight="1">
      <c r="A91" s="199">
        <f>IF('statement of marks'!A91="","",'statement of marks'!A91)</f>
        <v>85</v>
      </c>
      <c r="B91" s="309" t="str">
        <f>IF('statement of marks'!B91="","",'statement of marks'!B91)</f>
        <v/>
      </c>
      <c r="C91" s="309" t="str">
        <f>IF('statement of marks'!C91="","",'statement of marks'!C91)</f>
        <v/>
      </c>
      <c r="D91" s="114" t="str">
        <f>IF('statement of marks'!D91="","",'statement of marks'!D91)</f>
        <v/>
      </c>
      <c r="E91" s="114" t="str">
        <f>IF('statement of marks'!E91="","",'statement of marks'!E91)</f>
        <v/>
      </c>
      <c r="F91" s="309" t="str">
        <f>IF('statement of marks'!F91="","",'statement of marks'!F91)</f>
        <v/>
      </c>
      <c r="G91" s="509" t="str">
        <f>IF('statement of marks'!G91="","",'statement of marks'!G91)</f>
        <v/>
      </c>
      <c r="H91" s="188" t="str">
        <f>IF('statement of marks'!H91="","",'statement of marks'!H91)</f>
        <v/>
      </c>
      <c r="I91" s="115" t="str">
        <f>IF('statement of marks'!I91="","",'statement of marks'!I91)</f>
        <v/>
      </c>
      <c r="J91" s="115" t="str">
        <f>IF('statement of marks'!J91="","",'statement of marks'!J91)</f>
        <v/>
      </c>
      <c r="K91" s="115" t="str">
        <f>IF('statement of marks'!K91="","",'statement of marks'!K91)</f>
        <v/>
      </c>
      <c r="L91" s="117" t="str">
        <f>IF('statement of marks'!Y91="","",'statement of marks'!Y91)</f>
        <v/>
      </c>
      <c r="M91" s="309" t="str">
        <f t="shared" si="257"/>
        <v/>
      </c>
      <c r="N91" s="117" t="str">
        <f>IF('statement of marks'!AU91="","",'statement of marks'!AU91)</f>
        <v/>
      </c>
      <c r="O91" s="309" t="str">
        <f t="shared" si="257"/>
        <v/>
      </c>
      <c r="P91" s="101" t="str">
        <f>IF('statement of marks'!BD91="","",'statement of marks'!BD91)</f>
        <v/>
      </c>
      <c r="Q91" s="117" t="str">
        <f>IF('statement of marks'!BR91="","",'statement of marks'!BR91)</f>
        <v/>
      </c>
      <c r="R91" s="309" t="str">
        <f t="shared" ref="R91" si="338">IF(Q91="","",ROUNDUP(Q91*20%,0))</f>
        <v/>
      </c>
      <c r="S91" s="117" t="str">
        <f>IF('statement of marks'!CN91="","",'statement of marks'!CN91)</f>
        <v/>
      </c>
      <c r="T91" s="309" t="str">
        <f t="shared" ref="T91" si="339">IF(S91="","",ROUNDUP(S91*20%,0))</f>
        <v/>
      </c>
      <c r="U91" s="117" t="str">
        <f>IF('statement of marks'!DJ91="","",'statement of marks'!DJ91)</f>
        <v/>
      </c>
      <c r="V91" s="309" t="str">
        <f t="shared" ref="V91" si="340">IF(U91="","",ROUNDUP(U91*20%,0))</f>
        <v/>
      </c>
      <c r="W91" s="117" t="str">
        <f>IF('statement of marks'!EF91="","",'statement of marks'!EF91)</f>
        <v/>
      </c>
      <c r="X91" s="309" t="str">
        <f t="shared" ref="X91" si="341">IF(W91="","",ROUNDUP(W91*20%,0))</f>
        <v/>
      </c>
      <c r="Y91" s="313" t="str">
        <f>IF('statement of marks'!ET91="","",'statement of marks'!ET91)</f>
        <v/>
      </c>
      <c r="Z91" s="313" t="str">
        <f>IF('statement of marks'!EU91="","",'statement of marks'!EU91)</f>
        <v/>
      </c>
      <c r="AA91" s="313" t="str">
        <f>IF('statement of marks'!EV91="","",'statement of marks'!EV91)</f>
        <v/>
      </c>
      <c r="AB91" s="313" t="str">
        <f>IF('statement of marks'!FD91="","",'statement of marks'!FD91)</f>
        <v/>
      </c>
      <c r="AC91" s="313" t="str">
        <f>IF('statement of marks'!FE91="","",'statement of marks'!FE91)</f>
        <v/>
      </c>
      <c r="AD91" s="313" t="str">
        <f>IF('statement of marks'!FF91="","",'statement of marks'!FF91)</f>
        <v/>
      </c>
      <c r="AE91" s="313" t="str">
        <f>IF('statement of marks'!FN91="","",'statement of marks'!FN91)</f>
        <v/>
      </c>
      <c r="AF91" s="313" t="str">
        <f>IF('statement of marks'!FO91="","",'statement of marks'!FO91)</f>
        <v/>
      </c>
      <c r="AG91" s="455" t="str">
        <f>IF('statement of marks'!FP91="","",'statement of marks'!FP91)</f>
        <v/>
      </c>
    </row>
    <row r="92" spans="1:33" ht="20.100000000000001" customHeight="1">
      <c r="A92" s="199">
        <f>IF('statement of marks'!A92="","",'statement of marks'!A92)</f>
        <v>86</v>
      </c>
      <c r="B92" s="309" t="str">
        <f>IF('statement of marks'!B92="","",'statement of marks'!B92)</f>
        <v/>
      </c>
      <c r="C92" s="309" t="str">
        <f>IF('statement of marks'!C92="","",'statement of marks'!C92)</f>
        <v/>
      </c>
      <c r="D92" s="114" t="str">
        <f>IF('statement of marks'!D92="","",'statement of marks'!D92)</f>
        <v/>
      </c>
      <c r="E92" s="114" t="str">
        <f>IF('statement of marks'!E92="","",'statement of marks'!E92)</f>
        <v/>
      </c>
      <c r="F92" s="309" t="str">
        <f>IF('statement of marks'!F92="","",'statement of marks'!F92)</f>
        <v/>
      </c>
      <c r="G92" s="509" t="str">
        <f>IF('statement of marks'!G92="","",'statement of marks'!G92)</f>
        <v/>
      </c>
      <c r="H92" s="188" t="str">
        <f>IF('statement of marks'!H92="","",'statement of marks'!H92)</f>
        <v/>
      </c>
      <c r="I92" s="115" t="str">
        <f>IF('statement of marks'!I92="","",'statement of marks'!I92)</f>
        <v/>
      </c>
      <c r="J92" s="115" t="str">
        <f>IF('statement of marks'!J92="","",'statement of marks'!J92)</f>
        <v/>
      </c>
      <c r="K92" s="115" t="str">
        <f>IF('statement of marks'!K92="","",'statement of marks'!K92)</f>
        <v/>
      </c>
      <c r="L92" s="117" t="str">
        <f>IF('statement of marks'!Y92="","",'statement of marks'!Y92)</f>
        <v/>
      </c>
      <c r="M92" s="309" t="str">
        <f t="shared" si="257"/>
        <v/>
      </c>
      <c r="N92" s="117" t="str">
        <f>IF('statement of marks'!AU92="","",'statement of marks'!AU92)</f>
        <v/>
      </c>
      <c r="O92" s="309" t="str">
        <f t="shared" si="257"/>
        <v/>
      </c>
      <c r="P92" s="101" t="str">
        <f>IF('statement of marks'!BD92="","",'statement of marks'!BD92)</f>
        <v/>
      </c>
      <c r="Q92" s="117" t="str">
        <f>IF('statement of marks'!BR92="","",'statement of marks'!BR92)</f>
        <v/>
      </c>
      <c r="R92" s="309" t="str">
        <f t="shared" ref="R92" si="342">IF(Q92="","",ROUNDUP(Q92*20%,0))</f>
        <v/>
      </c>
      <c r="S92" s="117" t="str">
        <f>IF('statement of marks'!CN92="","",'statement of marks'!CN92)</f>
        <v/>
      </c>
      <c r="T92" s="309" t="str">
        <f t="shared" ref="T92" si="343">IF(S92="","",ROUNDUP(S92*20%,0))</f>
        <v/>
      </c>
      <c r="U92" s="117" t="str">
        <f>IF('statement of marks'!DJ92="","",'statement of marks'!DJ92)</f>
        <v/>
      </c>
      <c r="V92" s="309" t="str">
        <f t="shared" ref="V92" si="344">IF(U92="","",ROUNDUP(U92*20%,0))</f>
        <v/>
      </c>
      <c r="W92" s="117" t="str">
        <f>IF('statement of marks'!EF92="","",'statement of marks'!EF92)</f>
        <v/>
      </c>
      <c r="X92" s="309" t="str">
        <f t="shared" ref="X92" si="345">IF(W92="","",ROUNDUP(W92*20%,0))</f>
        <v/>
      </c>
      <c r="Y92" s="313" t="str">
        <f>IF('statement of marks'!ET92="","",'statement of marks'!ET92)</f>
        <v/>
      </c>
      <c r="Z92" s="313" t="str">
        <f>IF('statement of marks'!EU92="","",'statement of marks'!EU92)</f>
        <v/>
      </c>
      <c r="AA92" s="313" t="str">
        <f>IF('statement of marks'!EV92="","",'statement of marks'!EV92)</f>
        <v/>
      </c>
      <c r="AB92" s="313" t="str">
        <f>IF('statement of marks'!FD92="","",'statement of marks'!FD92)</f>
        <v/>
      </c>
      <c r="AC92" s="313" t="str">
        <f>IF('statement of marks'!FE92="","",'statement of marks'!FE92)</f>
        <v/>
      </c>
      <c r="AD92" s="313" t="str">
        <f>IF('statement of marks'!FF92="","",'statement of marks'!FF92)</f>
        <v/>
      </c>
      <c r="AE92" s="313" t="str">
        <f>IF('statement of marks'!FN92="","",'statement of marks'!FN92)</f>
        <v/>
      </c>
      <c r="AF92" s="313" t="str">
        <f>IF('statement of marks'!FO92="","",'statement of marks'!FO92)</f>
        <v/>
      </c>
      <c r="AG92" s="455" t="str">
        <f>IF('statement of marks'!FP92="","",'statement of marks'!FP92)</f>
        <v/>
      </c>
    </row>
    <row r="93" spans="1:33" ht="20.100000000000001" customHeight="1">
      <c r="A93" s="199">
        <f>IF('statement of marks'!A93="","",'statement of marks'!A93)</f>
        <v>87</v>
      </c>
      <c r="B93" s="309" t="str">
        <f>IF('statement of marks'!B93="","",'statement of marks'!B93)</f>
        <v/>
      </c>
      <c r="C93" s="309" t="str">
        <f>IF('statement of marks'!C93="","",'statement of marks'!C93)</f>
        <v/>
      </c>
      <c r="D93" s="114" t="str">
        <f>IF('statement of marks'!D93="","",'statement of marks'!D93)</f>
        <v/>
      </c>
      <c r="E93" s="114" t="str">
        <f>IF('statement of marks'!E93="","",'statement of marks'!E93)</f>
        <v/>
      </c>
      <c r="F93" s="309" t="str">
        <f>IF('statement of marks'!F93="","",'statement of marks'!F93)</f>
        <v/>
      </c>
      <c r="G93" s="509" t="str">
        <f>IF('statement of marks'!G93="","",'statement of marks'!G93)</f>
        <v/>
      </c>
      <c r="H93" s="188" t="str">
        <f>IF('statement of marks'!H93="","",'statement of marks'!H93)</f>
        <v/>
      </c>
      <c r="I93" s="115" t="str">
        <f>IF('statement of marks'!I93="","",'statement of marks'!I93)</f>
        <v/>
      </c>
      <c r="J93" s="115" t="str">
        <f>IF('statement of marks'!J93="","",'statement of marks'!J93)</f>
        <v/>
      </c>
      <c r="K93" s="115" t="str">
        <f>IF('statement of marks'!K93="","",'statement of marks'!K93)</f>
        <v/>
      </c>
      <c r="L93" s="117" t="str">
        <f>IF('statement of marks'!Y93="","",'statement of marks'!Y93)</f>
        <v/>
      </c>
      <c r="M93" s="309" t="str">
        <f t="shared" si="257"/>
        <v/>
      </c>
      <c r="N93" s="117" t="str">
        <f>IF('statement of marks'!AU93="","",'statement of marks'!AU93)</f>
        <v/>
      </c>
      <c r="O93" s="309" t="str">
        <f t="shared" si="257"/>
        <v/>
      </c>
      <c r="P93" s="101" t="str">
        <f>IF('statement of marks'!BD93="","",'statement of marks'!BD93)</f>
        <v/>
      </c>
      <c r="Q93" s="117" t="str">
        <f>IF('statement of marks'!BR93="","",'statement of marks'!BR93)</f>
        <v/>
      </c>
      <c r="R93" s="309" t="str">
        <f t="shared" ref="R93" si="346">IF(Q93="","",ROUNDUP(Q93*20%,0))</f>
        <v/>
      </c>
      <c r="S93" s="117" t="str">
        <f>IF('statement of marks'!CN93="","",'statement of marks'!CN93)</f>
        <v/>
      </c>
      <c r="T93" s="309" t="str">
        <f t="shared" ref="T93" si="347">IF(S93="","",ROUNDUP(S93*20%,0))</f>
        <v/>
      </c>
      <c r="U93" s="117" t="str">
        <f>IF('statement of marks'!DJ93="","",'statement of marks'!DJ93)</f>
        <v/>
      </c>
      <c r="V93" s="309" t="str">
        <f t="shared" ref="V93" si="348">IF(U93="","",ROUNDUP(U93*20%,0))</f>
        <v/>
      </c>
      <c r="W93" s="117" t="str">
        <f>IF('statement of marks'!EF93="","",'statement of marks'!EF93)</f>
        <v/>
      </c>
      <c r="X93" s="309" t="str">
        <f t="shared" ref="X93" si="349">IF(W93="","",ROUNDUP(W93*20%,0))</f>
        <v/>
      </c>
      <c r="Y93" s="313" t="str">
        <f>IF('statement of marks'!ET93="","",'statement of marks'!ET93)</f>
        <v/>
      </c>
      <c r="Z93" s="313" t="str">
        <f>IF('statement of marks'!EU93="","",'statement of marks'!EU93)</f>
        <v/>
      </c>
      <c r="AA93" s="313" t="str">
        <f>IF('statement of marks'!EV93="","",'statement of marks'!EV93)</f>
        <v/>
      </c>
      <c r="AB93" s="313" t="str">
        <f>IF('statement of marks'!FD93="","",'statement of marks'!FD93)</f>
        <v/>
      </c>
      <c r="AC93" s="313" t="str">
        <f>IF('statement of marks'!FE93="","",'statement of marks'!FE93)</f>
        <v/>
      </c>
      <c r="AD93" s="313" t="str">
        <f>IF('statement of marks'!FF93="","",'statement of marks'!FF93)</f>
        <v/>
      </c>
      <c r="AE93" s="313" t="str">
        <f>IF('statement of marks'!FN93="","",'statement of marks'!FN93)</f>
        <v/>
      </c>
      <c r="AF93" s="313" t="str">
        <f>IF('statement of marks'!FO93="","",'statement of marks'!FO93)</f>
        <v/>
      </c>
      <c r="AG93" s="455" t="str">
        <f>IF('statement of marks'!FP93="","",'statement of marks'!FP93)</f>
        <v/>
      </c>
    </row>
    <row r="94" spans="1:33" ht="20.100000000000001" customHeight="1">
      <c r="A94" s="199">
        <f>IF('statement of marks'!A94="","",'statement of marks'!A94)</f>
        <v>88</v>
      </c>
      <c r="B94" s="309" t="str">
        <f>IF('statement of marks'!B94="","",'statement of marks'!B94)</f>
        <v/>
      </c>
      <c r="C94" s="309" t="str">
        <f>IF('statement of marks'!C94="","",'statement of marks'!C94)</f>
        <v/>
      </c>
      <c r="D94" s="114" t="str">
        <f>IF('statement of marks'!D94="","",'statement of marks'!D94)</f>
        <v/>
      </c>
      <c r="E94" s="114" t="str">
        <f>IF('statement of marks'!E94="","",'statement of marks'!E94)</f>
        <v/>
      </c>
      <c r="F94" s="309" t="str">
        <f>IF('statement of marks'!F94="","",'statement of marks'!F94)</f>
        <v/>
      </c>
      <c r="G94" s="509" t="str">
        <f>IF('statement of marks'!G94="","",'statement of marks'!G94)</f>
        <v/>
      </c>
      <c r="H94" s="188" t="str">
        <f>IF('statement of marks'!H94="","",'statement of marks'!H94)</f>
        <v/>
      </c>
      <c r="I94" s="115" t="str">
        <f>IF('statement of marks'!I94="","",'statement of marks'!I94)</f>
        <v/>
      </c>
      <c r="J94" s="115" t="str">
        <f>IF('statement of marks'!J94="","",'statement of marks'!J94)</f>
        <v/>
      </c>
      <c r="K94" s="115" t="str">
        <f>IF('statement of marks'!K94="","",'statement of marks'!K94)</f>
        <v/>
      </c>
      <c r="L94" s="117" t="str">
        <f>IF('statement of marks'!Y94="","",'statement of marks'!Y94)</f>
        <v/>
      </c>
      <c r="M94" s="309" t="str">
        <f t="shared" si="257"/>
        <v/>
      </c>
      <c r="N94" s="117" t="str">
        <f>IF('statement of marks'!AU94="","",'statement of marks'!AU94)</f>
        <v/>
      </c>
      <c r="O94" s="309" t="str">
        <f t="shared" si="257"/>
        <v/>
      </c>
      <c r="P94" s="101" t="str">
        <f>IF('statement of marks'!BD94="","",'statement of marks'!BD94)</f>
        <v/>
      </c>
      <c r="Q94" s="117" t="str">
        <f>IF('statement of marks'!BR94="","",'statement of marks'!BR94)</f>
        <v/>
      </c>
      <c r="R94" s="309" t="str">
        <f t="shared" ref="R94" si="350">IF(Q94="","",ROUNDUP(Q94*20%,0))</f>
        <v/>
      </c>
      <c r="S94" s="117" t="str">
        <f>IF('statement of marks'!CN94="","",'statement of marks'!CN94)</f>
        <v/>
      </c>
      <c r="T94" s="309" t="str">
        <f t="shared" ref="T94" si="351">IF(S94="","",ROUNDUP(S94*20%,0))</f>
        <v/>
      </c>
      <c r="U94" s="117" t="str">
        <f>IF('statement of marks'!DJ94="","",'statement of marks'!DJ94)</f>
        <v/>
      </c>
      <c r="V94" s="309" t="str">
        <f t="shared" ref="V94" si="352">IF(U94="","",ROUNDUP(U94*20%,0))</f>
        <v/>
      </c>
      <c r="W94" s="117" t="str">
        <f>IF('statement of marks'!EF94="","",'statement of marks'!EF94)</f>
        <v/>
      </c>
      <c r="X94" s="309" t="str">
        <f t="shared" ref="X94" si="353">IF(W94="","",ROUNDUP(W94*20%,0))</f>
        <v/>
      </c>
      <c r="Y94" s="313" t="str">
        <f>IF('statement of marks'!ET94="","",'statement of marks'!ET94)</f>
        <v/>
      </c>
      <c r="Z94" s="313" t="str">
        <f>IF('statement of marks'!EU94="","",'statement of marks'!EU94)</f>
        <v/>
      </c>
      <c r="AA94" s="313" t="str">
        <f>IF('statement of marks'!EV94="","",'statement of marks'!EV94)</f>
        <v/>
      </c>
      <c r="AB94" s="313" t="str">
        <f>IF('statement of marks'!FD94="","",'statement of marks'!FD94)</f>
        <v/>
      </c>
      <c r="AC94" s="313" t="str">
        <f>IF('statement of marks'!FE94="","",'statement of marks'!FE94)</f>
        <v/>
      </c>
      <c r="AD94" s="313" t="str">
        <f>IF('statement of marks'!FF94="","",'statement of marks'!FF94)</f>
        <v/>
      </c>
      <c r="AE94" s="313" t="str">
        <f>IF('statement of marks'!FN94="","",'statement of marks'!FN94)</f>
        <v/>
      </c>
      <c r="AF94" s="313" t="str">
        <f>IF('statement of marks'!FO94="","",'statement of marks'!FO94)</f>
        <v/>
      </c>
      <c r="AG94" s="455" t="str">
        <f>IF('statement of marks'!FP94="","",'statement of marks'!FP94)</f>
        <v/>
      </c>
    </row>
    <row r="95" spans="1:33" ht="20.100000000000001" customHeight="1">
      <c r="A95" s="199">
        <f>IF('statement of marks'!A95="","",'statement of marks'!A95)</f>
        <v>89</v>
      </c>
      <c r="B95" s="309" t="str">
        <f>IF('statement of marks'!B95="","",'statement of marks'!B95)</f>
        <v/>
      </c>
      <c r="C95" s="309" t="str">
        <f>IF('statement of marks'!C95="","",'statement of marks'!C95)</f>
        <v/>
      </c>
      <c r="D95" s="114" t="str">
        <f>IF('statement of marks'!D95="","",'statement of marks'!D95)</f>
        <v/>
      </c>
      <c r="E95" s="114" t="str">
        <f>IF('statement of marks'!E95="","",'statement of marks'!E95)</f>
        <v/>
      </c>
      <c r="F95" s="309" t="str">
        <f>IF('statement of marks'!F95="","",'statement of marks'!F95)</f>
        <v/>
      </c>
      <c r="G95" s="509" t="str">
        <f>IF('statement of marks'!G95="","",'statement of marks'!G95)</f>
        <v/>
      </c>
      <c r="H95" s="188" t="str">
        <f>IF('statement of marks'!H95="","",'statement of marks'!H95)</f>
        <v/>
      </c>
      <c r="I95" s="115" t="str">
        <f>IF('statement of marks'!I95="","",'statement of marks'!I95)</f>
        <v/>
      </c>
      <c r="J95" s="115" t="str">
        <f>IF('statement of marks'!J95="","",'statement of marks'!J95)</f>
        <v/>
      </c>
      <c r="K95" s="115" t="str">
        <f>IF('statement of marks'!K95="","",'statement of marks'!K95)</f>
        <v/>
      </c>
      <c r="L95" s="117" t="str">
        <f>IF('statement of marks'!Y95="","",'statement of marks'!Y95)</f>
        <v/>
      </c>
      <c r="M95" s="309" t="str">
        <f t="shared" si="257"/>
        <v/>
      </c>
      <c r="N95" s="117" t="str">
        <f>IF('statement of marks'!AU95="","",'statement of marks'!AU95)</f>
        <v/>
      </c>
      <c r="O95" s="309" t="str">
        <f t="shared" si="257"/>
        <v/>
      </c>
      <c r="P95" s="101" t="str">
        <f>IF('statement of marks'!BD95="","",'statement of marks'!BD95)</f>
        <v/>
      </c>
      <c r="Q95" s="117" t="str">
        <f>IF('statement of marks'!BR95="","",'statement of marks'!BR95)</f>
        <v/>
      </c>
      <c r="R95" s="309" t="str">
        <f t="shared" ref="R95" si="354">IF(Q95="","",ROUNDUP(Q95*20%,0))</f>
        <v/>
      </c>
      <c r="S95" s="117" t="str">
        <f>IF('statement of marks'!CN95="","",'statement of marks'!CN95)</f>
        <v/>
      </c>
      <c r="T95" s="309" t="str">
        <f t="shared" ref="T95" si="355">IF(S95="","",ROUNDUP(S95*20%,0))</f>
        <v/>
      </c>
      <c r="U95" s="117" t="str">
        <f>IF('statement of marks'!DJ95="","",'statement of marks'!DJ95)</f>
        <v/>
      </c>
      <c r="V95" s="309" t="str">
        <f t="shared" ref="V95" si="356">IF(U95="","",ROUNDUP(U95*20%,0))</f>
        <v/>
      </c>
      <c r="W95" s="117" t="str">
        <f>IF('statement of marks'!EF95="","",'statement of marks'!EF95)</f>
        <v/>
      </c>
      <c r="X95" s="309" t="str">
        <f t="shared" ref="X95" si="357">IF(W95="","",ROUNDUP(W95*20%,0))</f>
        <v/>
      </c>
      <c r="Y95" s="313" t="str">
        <f>IF('statement of marks'!ET95="","",'statement of marks'!ET95)</f>
        <v/>
      </c>
      <c r="Z95" s="313" t="str">
        <f>IF('statement of marks'!EU95="","",'statement of marks'!EU95)</f>
        <v/>
      </c>
      <c r="AA95" s="313" t="str">
        <f>IF('statement of marks'!EV95="","",'statement of marks'!EV95)</f>
        <v/>
      </c>
      <c r="AB95" s="313" t="str">
        <f>IF('statement of marks'!FD95="","",'statement of marks'!FD95)</f>
        <v/>
      </c>
      <c r="AC95" s="313" t="str">
        <f>IF('statement of marks'!FE95="","",'statement of marks'!FE95)</f>
        <v/>
      </c>
      <c r="AD95" s="313" t="str">
        <f>IF('statement of marks'!FF95="","",'statement of marks'!FF95)</f>
        <v/>
      </c>
      <c r="AE95" s="313" t="str">
        <f>IF('statement of marks'!FN95="","",'statement of marks'!FN95)</f>
        <v/>
      </c>
      <c r="AF95" s="313" t="str">
        <f>IF('statement of marks'!FO95="","",'statement of marks'!FO95)</f>
        <v/>
      </c>
      <c r="AG95" s="455" t="str">
        <f>IF('statement of marks'!FP95="","",'statement of marks'!FP95)</f>
        <v/>
      </c>
    </row>
    <row r="96" spans="1:33" ht="20.100000000000001" customHeight="1">
      <c r="A96" s="199">
        <f>IF('statement of marks'!A96="","",'statement of marks'!A96)</f>
        <v>90</v>
      </c>
      <c r="B96" s="309" t="str">
        <f>IF('statement of marks'!B96="","",'statement of marks'!B96)</f>
        <v/>
      </c>
      <c r="C96" s="309" t="str">
        <f>IF('statement of marks'!C96="","",'statement of marks'!C96)</f>
        <v/>
      </c>
      <c r="D96" s="114" t="str">
        <f>IF('statement of marks'!D96="","",'statement of marks'!D96)</f>
        <v/>
      </c>
      <c r="E96" s="114" t="str">
        <f>IF('statement of marks'!E96="","",'statement of marks'!E96)</f>
        <v/>
      </c>
      <c r="F96" s="309" t="str">
        <f>IF('statement of marks'!F96="","",'statement of marks'!F96)</f>
        <v/>
      </c>
      <c r="G96" s="509" t="str">
        <f>IF('statement of marks'!G96="","",'statement of marks'!G96)</f>
        <v/>
      </c>
      <c r="H96" s="188" t="str">
        <f>IF('statement of marks'!H96="","",'statement of marks'!H96)</f>
        <v/>
      </c>
      <c r="I96" s="115" t="str">
        <f>IF('statement of marks'!I96="","",'statement of marks'!I96)</f>
        <v/>
      </c>
      <c r="J96" s="115" t="str">
        <f>IF('statement of marks'!J96="","",'statement of marks'!J96)</f>
        <v/>
      </c>
      <c r="K96" s="115" t="str">
        <f>IF('statement of marks'!K96="","",'statement of marks'!K96)</f>
        <v/>
      </c>
      <c r="L96" s="117" t="str">
        <f>IF('statement of marks'!Y96="","",'statement of marks'!Y96)</f>
        <v/>
      </c>
      <c r="M96" s="309" t="str">
        <f t="shared" si="257"/>
        <v/>
      </c>
      <c r="N96" s="117" t="str">
        <f>IF('statement of marks'!AU96="","",'statement of marks'!AU96)</f>
        <v/>
      </c>
      <c r="O96" s="309" t="str">
        <f t="shared" si="257"/>
        <v/>
      </c>
      <c r="P96" s="101" t="str">
        <f>IF('statement of marks'!BD96="","",'statement of marks'!BD96)</f>
        <v/>
      </c>
      <c r="Q96" s="117" t="str">
        <f>IF('statement of marks'!BR96="","",'statement of marks'!BR96)</f>
        <v/>
      </c>
      <c r="R96" s="309" t="str">
        <f t="shared" ref="R96" si="358">IF(Q96="","",ROUNDUP(Q96*20%,0))</f>
        <v/>
      </c>
      <c r="S96" s="117" t="str">
        <f>IF('statement of marks'!CN96="","",'statement of marks'!CN96)</f>
        <v/>
      </c>
      <c r="T96" s="309" t="str">
        <f t="shared" ref="T96" si="359">IF(S96="","",ROUNDUP(S96*20%,0))</f>
        <v/>
      </c>
      <c r="U96" s="117" t="str">
        <f>IF('statement of marks'!DJ96="","",'statement of marks'!DJ96)</f>
        <v/>
      </c>
      <c r="V96" s="309" t="str">
        <f t="shared" ref="V96" si="360">IF(U96="","",ROUNDUP(U96*20%,0))</f>
        <v/>
      </c>
      <c r="W96" s="117" t="str">
        <f>IF('statement of marks'!EF96="","",'statement of marks'!EF96)</f>
        <v/>
      </c>
      <c r="X96" s="309" t="str">
        <f t="shared" ref="X96" si="361">IF(W96="","",ROUNDUP(W96*20%,0))</f>
        <v/>
      </c>
      <c r="Y96" s="313" t="str">
        <f>IF('statement of marks'!ET96="","",'statement of marks'!ET96)</f>
        <v/>
      </c>
      <c r="Z96" s="313" t="str">
        <f>IF('statement of marks'!EU96="","",'statement of marks'!EU96)</f>
        <v/>
      </c>
      <c r="AA96" s="313" t="str">
        <f>IF('statement of marks'!EV96="","",'statement of marks'!EV96)</f>
        <v/>
      </c>
      <c r="AB96" s="313" t="str">
        <f>IF('statement of marks'!FD96="","",'statement of marks'!FD96)</f>
        <v/>
      </c>
      <c r="AC96" s="313" t="str">
        <f>IF('statement of marks'!FE96="","",'statement of marks'!FE96)</f>
        <v/>
      </c>
      <c r="AD96" s="313" t="str">
        <f>IF('statement of marks'!FF96="","",'statement of marks'!FF96)</f>
        <v/>
      </c>
      <c r="AE96" s="313" t="str">
        <f>IF('statement of marks'!FN96="","",'statement of marks'!FN96)</f>
        <v/>
      </c>
      <c r="AF96" s="313" t="str">
        <f>IF('statement of marks'!FO96="","",'statement of marks'!FO96)</f>
        <v/>
      </c>
      <c r="AG96" s="455" t="str">
        <f>IF('statement of marks'!FP96="","",'statement of marks'!FP96)</f>
        <v/>
      </c>
    </row>
    <row r="97" spans="1:33" ht="20.100000000000001" customHeight="1">
      <c r="A97" s="199">
        <f>IF('statement of marks'!A97="","",'statement of marks'!A97)</f>
        <v>91</v>
      </c>
      <c r="B97" s="309" t="str">
        <f>IF('statement of marks'!B97="","",'statement of marks'!B97)</f>
        <v/>
      </c>
      <c r="C97" s="309" t="str">
        <f>IF('statement of marks'!C97="","",'statement of marks'!C97)</f>
        <v/>
      </c>
      <c r="D97" s="114" t="str">
        <f>IF('statement of marks'!D97="","",'statement of marks'!D97)</f>
        <v/>
      </c>
      <c r="E97" s="114" t="str">
        <f>IF('statement of marks'!E97="","",'statement of marks'!E97)</f>
        <v/>
      </c>
      <c r="F97" s="309" t="str">
        <f>IF('statement of marks'!F97="","",'statement of marks'!F97)</f>
        <v/>
      </c>
      <c r="G97" s="509" t="str">
        <f>IF('statement of marks'!G97="","",'statement of marks'!G97)</f>
        <v/>
      </c>
      <c r="H97" s="188" t="str">
        <f>IF('statement of marks'!H97="","",'statement of marks'!H97)</f>
        <v/>
      </c>
      <c r="I97" s="115" t="str">
        <f>IF('statement of marks'!I97="","",'statement of marks'!I97)</f>
        <v/>
      </c>
      <c r="J97" s="115" t="str">
        <f>IF('statement of marks'!J97="","",'statement of marks'!J97)</f>
        <v/>
      </c>
      <c r="K97" s="115" t="str">
        <f>IF('statement of marks'!K97="","",'statement of marks'!K97)</f>
        <v/>
      </c>
      <c r="L97" s="117" t="str">
        <f>IF('statement of marks'!Y97="","",'statement of marks'!Y97)</f>
        <v/>
      </c>
      <c r="M97" s="309" t="str">
        <f t="shared" si="257"/>
        <v/>
      </c>
      <c r="N97" s="117" t="str">
        <f>IF('statement of marks'!AU97="","",'statement of marks'!AU97)</f>
        <v/>
      </c>
      <c r="O97" s="309" t="str">
        <f t="shared" si="257"/>
        <v/>
      </c>
      <c r="P97" s="101" t="str">
        <f>IF('statement of marks'!BD97="","",'statement of marks'!BD97)</f>
        <v/>
      </c>
      <c r="Q97" s="117" t="str">
        <f>IF('statement of marks'!BR97="","",'statement of marks'!BR97)</f>
        <v/>
      </c>
      <c r="R97" s="309" t="str">
        <f t="shared" ref="R97" si="362">IF(Q97="","",ROUNDUP(Q97*20%,0))</f>
        <v/>
      </c>
      <c r="S97" s="117" t="str">
        <f>IF('statement of marks'!CN97="","",'statement of marks'!CN97)</f>
        <v/>
      </c>
      <c r="T97" s="309" t="str">
        <f t="shared" ref="T97" si="363">IF(S97="","",ROUNDUP(S97*20%,0))</f>
        <v/>
      </c>
      <c r="U97" s="117" t="str">
        <f>IF('statement of marks'!DJ97="","",'statement of marks'!DJ97)</f>
        <v/>
      </c>
      <c r="V97" s="309" t="str">
        <f t="shared" ref="V97" si="364">IF(U97="","",ROUNDUP(U97*20%,0))</f>
        <v/>
      </c>
      <c r="W97" s="117" t="str">
        <f>IF('statement of marks'!EF97="","",'statement of marks'!EF97)</f>
        <v/>
      </c>
      <c r="X97" s="309" t="str">
        <f t="shared" ref="X97" si="365">IF(W97="","",ROUNDUP(W97*20%,0))</f>
        <v/>
      </c>
      <c r="Y97" s="313" t="str">
        <f>IF('statement of marks'!ET97="","",'statement of marks'!ET97)</f>
        <v/>
      </c>
      <c r="Z97" s="313" t="str">
        <f>IF('statement of marks'!EU97="","",'statement of marks'!EU97)</f>
        <v/>
      </c>
      <c r="AA97" s="313" t="str">
        <f>IF('statement of marks'!EV97="","",'statement of marks'!EV97)</f>
        <v/>
      </c>
      <c r="AB97" s="313" t="str">
        <f>IF('statement of marks'!FD97="","",'statement of marks'!FD97)</f>
        <v/>
      </c>
      <c r="AC97" s="313" t="str">
        <f>IF('statement of marks'!FE97="","",'statement of marks'!FE97)</f>
        <v/>
      </c>
      <c r="AD97" s="313" t="str">
        <f>IF('statement of marks'!FF97="","",'statement of marks'!FF97)</f>
        <v/>
      </c>
      <c r="AE97" s="313" t="str">
        <f>IF('statement of marks'!FN97="","",'statement of marks'!FN97)</f>
        <v/>
      </c>
      <c r="AF97" s="313" t="str">
        <f>IF('statement of marks'!FO97="","",'statement of marks'!FO97)</f>
        <v/>
      </c>
      <c r="AG97" s="455" t="str">
        <f>IF('statement of marks'!FP97="","",'statement of marks'!FP97)</f>
        <v/>
      </c>
    </row>
    <row r="98" spans="1:33" ht="20.100000000000001" customHeight="1">
      <c r="A98" s="199">
        <f>IF('statement of marks'!A98="","",'statement of marks'!A98)</f>
        <v>92</v>
      </c>
      <c r="B98" s="309" t="str">
        <f>IF('statement of marks'!B98="","",'statement of marks'!B98)</f>
        <v/>
      </c>
      <c r="C98" s="309" t="str">
        <f>IF('statement of marks'!C98="","",'statement of marks'!C98)</f>
        <v/>
      </c>
      <c r="D98" s="114" t="str">
        <f>IF('statement of marks'!D98="","",'statement of marks'!D98)</f>
        <v/>
      </c>
      <c r="E98" s="114" t="str">
        <f>IF('statement of marks'!E98="","",'statement of marks'!E98)</f>
        <v/>
      </c>
      <c r="F98" s="309" t="str">
        <f>IF('statement of marks'!F98="","",'statement of marks'!F98)</f>
        <v/>
      </c>
      <c r="G98" s="509" t="str">
        <f>IF('statement of marks'!G98="","",'statement of marks'!G98)</f>
        <v/>
      </c>
      <c r="H98" s="188" t="str">
        <f>IF('statement of marks'!H98="","",'statement of marks'!H98)</f>
        <v/>
      </c>
      <c r="I98" s="115" t="str">
        <f>IF('statement of marks'!I98="","",'statement of marks'!I98)</f>
        <v/>
      </c>
      <c r="J98" s="115" t="str">
        <f>IF('statement of marks'!J98="","",'statement of marks'!J98)</f>
        <v/>
      </c>
      <c r="K98" s="115" t="str">
        <f>IF('statement of marks'!K98="","",'statement of marks'!K98)</f>
        <v/>
      </c>
      <c r="L98" s="117" t="str">
        <f>IF('statement of marks'!Y98="","",'statement of marks'!Y98)</f>
        <v/>
      </c>
      <c r="M98" s="309" t="str">
        <f t="shared" si="257"/>
        <v/>
      </c>
      <c r="N98" s="117" t="str">
        <f>IF('statement of marks'!AU98="","",'statement of marks'!AU98)</f>
        <v/>
      </c>
      <c r="O98" s="309" t="str">
        <f t="shared" si="257"/>
        <v/>
      </c>
      <c r="P98" s="101" t="str">
        <f>IF('statement of marks'!BD98="","",'statement of marks'!BD98)</f>
        <v/>
      </c>
      <c r="Q98" s="117" t="str">
        <f>IF('statement of marks'!BR98="","",'statement of marks'!BR98)</f>
        <v/>
      </c>
      <c r="R98" s="309" t="str">
        <f t="shared" ref="R98" si="366">IF(Q98="","",ROUNDUP(Q98*20%,0))</f>
        <v/>
      </c>
      <c r="S98" s="117" t="str">
        <f>IF('statement of marks'!CN98="","",'statement of marks'!CN98)</f>
        <v/>
      </c>
      <c r="T98" s="309" t="str">
        <f t="shared" ref="T98" si="367">IF(S98="","",ROUNDUP(S98*20%,0))</f>
        <v/>
      </c>
      <c r="U98" s="117" t="str">
        <f>IF('statement of marks'!DJ98="","",'statement of marks'!DJ98)</f>
        <v/>
      </c>
      <c r="V98" s="309" t="str">
        <f t="shared" ref="V98" si="368">IF(U98="","",ROUNDUP(U98*20%,0))</f>
        <v/>
      </c>
      <c r="W98" s="117" t="str">
        <f>IF('statement of marks'!EF98="","",'statement of marks'!EF98)</f>
        <v/>
      </c>
      <c r="X98" s="309" t="str">
        <f t="shared" ref="X98" si="369">IF(W98="","",ROUNDUP(W98*20%,0))</f>
        <v/>
      </c>
      <c r="Y98" s="313" t="str">
        <f>IF('statement of marks'!ET98="","",'statement of marks'!ET98)</f>
        <v/>
      </c>
      <c r="Z98" s="313" t="str">
        <f>IF('statement of marks'!EU98="","",'statement of marks'!EU98)</f>
        <v/>
      </c>
      <c r="AA98" s="313" t="str">
        <f>IF('statement of marks'!EV98="","",'statement of marks'!EV98)</f>
        <v/>
      </c>
      <c r="AB98" s="313" t="str">
        <f>IF('statement of marks'!FD98="","",'statement of marks'!FD98)</f>
        <v/>
      </c>
      <c r="AC98" s="313" t="str">
        <f>IF('statement of marks'!FE98="","",'statement of marks'!FE98)</f>
        <v/>
      </c>
      <c r="AD98" s="313" t="str">
        <f>IF('statement of marks'!FF98="","",'statement of marks'!FF98)</f>
        <v/>
      </c>
      <c r="AE98" s="313" t="str">
        <f>IF('statement of marks'!FN98="","",'statement of marks'!FN98)</f>
        <v/>
      </c>
      <c r="AF98" s="313" t="str">
        <f>IF('statement of marks'!FO98="","",'statement of marks'!FO98)</f>
        <v/>
      </c>
      <c r="AG98" s="455" t="str">
        <f>IF('statement of marks'!FP98="","",'statement of marks'!FP98)</f>
        <v/>
      </c>
    </row>
    <row r="99" spans="1:33" ht="20.100000000000001" customHeight="1">
      <c r="A99" s="199">
        <f>IF('statement of marks'!A99="","",'statement of marks'!A99)</f>
        <v>93</v>
      </c>
      <c r="B99" s="309" t="str">
        <f>IF('statement of marks'!B99="","",'statement of marks'!B99)</f>
        <v/>
      </c>
      <c r="C99" s="309" t="str">
        <f>IF('statement of marks'!C99="","",'statement of marks'!C99)</f>
        <v/>
      </c>
      <c r="D99" s="114" t="str">
        <f>IF('statement of marks'!D99="","",'statement of marks'!D99)</f>
        <v/>
      </c>
      <c r="E99" s="114" t="str">
        <f>IF('statement of marks'!E99="","",'statement of marks'!E99)</f>
        <v/>
      </c>
      <c r="F99" s="309" t="str">
        <f>IF('statement of marks'!F99="","",'statement of marks'!F99)</f>
        <v/>
      </c>
      <c r="G99" s="509" t="str">
        <f>IF('statement of marks'!G99="","",'statement of marks'!G99)</f>
        <v/>
      </c>
      <c r="H99" s="188" t="str">
        <f>IF('statement of marks'!H99="","",'statement of marks'!H99)</f>
        <v/>
      </c>
      <c r="I99" s="115" t="str">
        <f>IF('statement of marks'!I99="","",'statement of marks'!I99)</f>
        <v/>
      </c>
      <c r="J99" s="115" t="str">
        <f>IF('statement of marks'!J99="","",'statement of marks'!J99)</f>
        <v/>
      </c>
      <c r="K99" s="115" t="str">
        <f>IF('statement of marks'!K99="","",'statement of marks'!K99)</f>
        <v/>
      </c>
      <c r="L99" s="117" t="str">
        <f>IF('statement of marks'!Y99="","",'statement of marks'!Y99)</f>
        <v/>
      </c>
      <c r="M99" s="309" t="str">
        <f t="shared" si="257"/>
        <v/>
      </c>
      <c r="N99" s="117" t="str">
        <f>IF('statement of marks'!AU99="","",'statement of marks'!AU99)</f>
        <v/>
      </c>
      <c r="O99" s="309" t="str">
        <f t="shared" si="257"/>
        <v/>
      </c>
      <c r="P99" s="101" t="str">
        <f>IF('statement of marks'!BD99="","",'statement of marks'!BD99)</f>
        <v/>
      </c>
      <c r="Q99" s="117" t="str">
        <f>IF('statement of marks'!BR99="","",'statement of marks'!BR99)</f>
        <v/>
      </c>
      <c r="R99" s="309" t="str">
        <f t="shared" ref="R99" si="370">IF(Q99="","",ROUNDUP(Q99*20%,0))</f>
        <v/>
      </c>
      <c r="S99" s="117" t="str">
        <f>IF('statement of marks'!CN99="","",'statement of marks'!CN99)</f>
        <v/>
      </c>
      <c r="T99" s="309" t="str">
        <f t="shared" ref="T99" si="371">IF(S99="","",ROUNDUP(S99*20%,0))</f>
        <v/>
      </c>
      <c r="U99" s="117" t="str">
        <f>IF('statement of marks'!DJ99="","",'statement of marks'!DJ99)</f>
        <v/>
      </c>
      <c r="V99" s="309" t="str">
        <f t="shared" ref="V99" si="372">IF(U99="","",ROUNDUP(U99*20%,0))</f>
        <v/>
      </c>
      <c r="W99" s="117" t="str">
        <f>IF('statement of marks'!EF99="","",'statement of marks'!EF99)</f>
        <v/>
      </c>
      <c r="X99" s="309" t="str">
        <f t="shared" ref="X99" si="373">IF(W99="","",ROUNDUP(W99*20%,0))</f>
        <v/>
      </c>
      <c r="Y99" s="313" t="str">
        <f>IF('statement of marks'!ET99="","",'statement of marks'!ET99)</f>
        <v/>
      </c>
      <c r="Z99" s="313" t="str">
        <f>IF('statement of marks'!EU99="","",'statement of marks'!EU99)</f>
        <v/>
      </c>
      <c r="AA99" s="313" t="str">
        <f>IF('statement of marks'!EV99="","",'statement of marks'!EV99)</f>
        <v/>
      </c>
      <c r="AB99" s="313" t="str">
        <f>IF('statement of marks'!FD99="","",'statement of marks'!FD99)</f>
        <v/>
      </c>
      <c r="AC99" s="313" t="str">
        <f>IF('statement of marks'!FE99="","",'statement of marks'!FE99)</f>
        <v/>
      </c>
      <c r="AD99" s="313" t="str">
        <f>IF('statement of marks'!FF99="","",'statement of marks'!FF99)</f>
        <v/>
      </c>
      <c r="AE99" s="313" t="str">
        <f>IF('statement of marks'!FN99="","",'statement of marks'!FN99)</f>
        <v/>
      </c>
      <c r="AF99" s="313" t="str">
        <f>IF('statement of marks'!FO99="","",'statement of marks'!FO99)</f>
        <v/>
      </c>
      <c r="AG99" s="455" t="str">
        <f>IF('statement of marks'!FP99="","",'statement of marks'!FP99)</f>
        <v/>
      </c>
    </row>
    <row r="100" spans="1:33" ht="20.100000000000001" customHeight="1">
      <c r="A100" s="199">
        <f>IF('statement of marks'!A100="","",'statement of marks'!A100)</f>
        <v>94</v>
      </c>
      <c r="B100" s="309" t="str">
        <f>IF('statement of marks'!B100="","",'statement of marks'!B100)</f>
        <v/>
      </c>
      <c r="C100" s="309" t="str">
        <f>IF('statement of marks'!C100="","",'statement of marks'!C100)</f>
        <v/>
      </c>
      <c r="D100" s="114" t="str">
        <f>IF('statement of marks'!D100="","",'statement of marks'!D100)</f>
        <v/>
      </c>
      <c r="E100" s="114" t="str">
        <f>IF('statement of marks'!E100="","",'statement of marks'!E100)</f>
        <v/>
      </c>
      <c r="F100" s="309" t="str">
        <f>IF('statement of marks'!F100="","",'statement of marks'!F100)</f>
        <v/>
      </c>
      <c r="G100" s="509" t="str">
        <f>IF('statement of marks'!G100="","",'statement of marks'!G100)</f>
        <v/>
      </c>
      <c r="H100" s="188" t="str">
        <f>IF('statement of marks'!H100="","",'statement of marks'!H100)</f>
        <v/>
      </c>
      <c r="I100" s="115" t="str">
        <f>IF('statement of marks'!I100="","",'statement of marks'!I100)</f>
        <v/>
      </c>
      <c r="J100" s="115" t="str">
        <f>IF('statement of marks'!J100="","",'statement of marks'!J100)</f>
        <v/>
      </c>
      <c r="K100" s="115" t="str">
        <f>IF('statement of marks'!K100="","",'statement of marks'!K100)</f>
        <v/>
      </c>
      <c r="L100" s="117" t="str">
        <f>IF('statement of marks'!Y100="","",'statement of marks'!Y100)</f>
        <v/>
      </c>
      <c r="M100" s="309" t="str">
        <f t="shared" si="257"/>
        <v/>
      </c>
      <c r="N100" s="117" t="str">
        <f>IF('statement of marks'!AU100="","",'statement of marks'!AU100)</f>
        <v/>
      </c>
      <c r="O100" s="309" t="str">
        <f t="shared" si="257"/>
        <v/>
      </c>
      <c r="P100" s="101" t="str">
        <f>IF('statement of marks'!BD100="","",'statement of marks'!BD100)</f>
        <v/>
      </c>
      <c r="Q100" s="117" t="str">
        <f>IF('statement of marks'!BR100="","",'statement of marks'!BR100)</f>
        <v/>
      </c>
      <c r="R100" s="309" t="str">
        <f t="shared" ref="R100" si="374">IF(Q100="","",ROUNDUP(Q100*20%,0))</f>
        <v/>
      </c>
      <c r="S100" s="117" t="str">
        <f>IF('statement of marks'!CN100="","",'statement of marks'!CN100)</f>
        <v/>
      </c>
      <c r="T100" s="309" t="str">
        <f t="shared" ref="T100" si="375">IF(S100="","",ROUNDUP(S100*20%,0))</f>
        <v/>
      </c>
      <c r="U100" s="117" t="str">
        <f>IF('statement of marks'!DJ100="","",'statement of marks'!DJ100)</f>
        <v/>
      </c>
      <c r="V100" s="309" t="str">
        <f t="shared" ref="V100" si="376">IF(U100="","",ROUNDUP(U100*20%,0))</f>
        <v/>
      </c>
      <c r="W100" s="117" t="str">
        <f>IF('statement of marks'!EF100="","",'statement of marks'!EF100)</f>
        <v/>
      </c>
      <c r="X100" s="309" t="str">
        <f t="shared" ref="X100" si="377">IF(W100="","",ROUNDUP(W100*20%,0))</f>
        <v/>
      </c>
      <c r="Y100" s="313" t="str">
        <f>IF('statement of marks'!ET100="","",'statement of marks'!ET100)</f>
        <v/>
      </c>
      <c r="Z100" s="313" t="str">
        <f>IF('statement of marks'!EU100="","",'statement of marks'!EU100)</f>
        <v/>
      </c>
      <c r="AA100" s="313" t="str">
        <f>IF('statement of marks'!EV100="","",'statement of marks'!EV100)</f>
        <v/>
      </c>
      <c r="AB100" s="313" t="str">
        <f>IF('statement of marks'!FD100="","",'statement of marks'!FD100)</f>
        <v/>
      </c>
      <c r="AC100" s="313" t="str">
        <f>IF('statement of marks'!FE100="","",'statement of marks'!FE100)</f>
        <v/>
      </c>
      <c r="AD100" s="313" t="str">
        <f>IF('statement of marks'!FF100="","",'statement of marks'!FF100)</f>
        <v/>
      </c>
      <c r="AE100" s="313" t="str">
        <f>IF('statement of marks'!FN100="","",'statement of marks'!FN100)</f>
        <v/>
      </c>
      <c r="AF100" s="313" t="str">
        <f>IF('statement of marks'!FO100="","",'statement of marks'!FO100)</f>
        <v/>
      </c>
      <c r="AG100" s="455" t="str">
        <f>IF('statement of marks'!FP100="","",'statement of marks'!FP100)</f>
        <v/>
      </c>
    </row>
    <row r="101" spans="1:33" ht="20.100000000000001" customHeight="1">
      <c r="A101" s="199">
        <f>IF('statement of marks'!A101="","",'statement of marks'!A101)</f>
        <v>95</v>
      </c>
      <c r="B101" s="309" t="str">
        <f>IF('statement of marks'!B101="","",'statement of marks'!B101)</f>
        <v/>
      </c>
      <c r="C101" s="309" t="str">
        <f>IF('statement of marks'!C101="","",'statement of marks'!C101)</f>
        <v/>
      </c>
      <c r="D101" s="114" t="str">
        <f>IF('statement of marks'!D101="","",'statement of marks'!D101)</f>
        <v/>
      </c>
      <c r="E101" s="114" t="str">
        <f>IF('statement of marks'!E101="","",'statement of marks'!E101)</f>
        <v/>
      </c>
      <c r="F101" s="309" t="str">
        <f>IF('statement of marks'!F101="","",'statement of marks'!F101)</f>
        <v/>
      </c>
      <c r="G101" s="509" t="str">
        <f>IF('statement of marks'!G101="","",'statement of marks'!G101)</f>
        <v/>
      </c>
      <c r="H101" s="188" t="str">
        <f>IF('statement of marks'!H101="","",'statement of marks'!H101)</f>
        <v/>
      </c>
      <c r="I101" s="115" t="str">
        <f>IF('statement of marks'!I101="","",'statement of marks'!I101)</f>
        <v/>
      </c>
      <c r="J101" s="115" t="str">
        <f>IF('statement of marks'!J101="","",'statement of marks'!J101)</f>
        <v/>
      </c>
      <c r="K101" s="115" t="str">
        <f>IF('statement of marks'!K101="","",'statement of marks'!K101)</f>
        <v/>
      </c>
      <c r="L101" s="117" t="str">
        <f>IF('statement of marks'!Y101="","",'statement of marks'!Y101)</f>
        <v/>
      </c>
      <c r="M101" s="309" t="str">
        <f t="shared" si="257"/>
        <v/>
      </c>
      <c r="N101" s="117" t="str">
        <f>IF('statement of marks'!AU101="","",'statement of marks'!AU101)</f>
        <v/>
      </c>
      <c r="O101" s="309" t="str">
        <f t="shared" si="257"/>
        <v/>
      </c>
      <c r="P101" s="101" t="str">
        <f>IF('statement of marks'!BD101="","",'statement of marks'!BD101)</f>
        <v/>
      </c>
      <c r="Q101" s="117" t="str">
        <f>IF('statement of marks'!BR101="","",'statement of marks'!BR101)</f>
        <v/>
      </c>
      <c r="R101" s="309" t="str">
        <f t="shared" ref="R101" si="378">IF(Q101="","",ROUNDUP(Q101*20%,0))</f>
        <v/>
      </c>
      <c r="S101" s="117" t="str">
        <f>IF('statement of marks'!CN101="","",'statement of marks'!CN101)</f>
        <v/>
      </c>
      <c r="T101" s="309" t="str">
        <f t="shared" ref="T101" si="379">IF(S101="","",ROUNDUP(S101*20%,0))</f>
        <v/>
      </c>
      <c r="U101" s="117" t="str">
        <f>IF('statement of marks'!DJ101="","",'statement of marks'!DJ101)</f>
        <v/>
      </c>
      <c r="V101" s="309" t="str">
        <f t="shared" ref="V101" si="380">IF(U101="","",ROUNDUP(U101*20%,0))</f>
        <v/>
      </c>
      <c r="W101" s="117" t="str">
        <f>IF('statement of marks'!EF101="","",'statement of marks'!EF101)</f>
        <v/>
      </c>
      <c r="X101" s="309" t="str">
        <f t="shared" ref="X101" si="381">IF(W101="","",ROUNDUP(W101*20%,0))</f>
        <v/>
      </c>
      <c r="Y101" s="313" t="str">
        <f>IF('statement of marks'!ET101="","",'statement of marks'!ET101)</f>
        <v/>
      </c>
      <c r="Z101" s="313" t="str">
        <f>IF('statement of marks'!EU101="","",'statement of marks'!EU101)</f>
        <v/>
      </c>
      <c r="AA101" s="313" t="str">
        <f>IF('statement of marks'!EV101="","",'statement of marks'!EV101)</f>
        <v/>
      </c>
      <c r="AB101" s="313" t="str">
        <f>IF('statement of marks'!FD101="","",'statement of marks'!FD101)</f>
        <v/>
      </c>
      <c r="AC101" s="313" t="str">
        <f>IF('statement of marks'!FE101="","",'statement of marks'!FE101)</f>
        <v/>
      </c>
      <c r="AD101" s="313" t="str">
        <f>IF('statement of marks'!FF101="","",'statement of marks'!FF101)</f>
        <v/>
      </c>
      <c r="AE101" s="313" t="str">
        <f>IF('statement of marks'!FN101="","",'statement of marks'!FN101)</f>
        <v/>
      </c>
      <c r="AF101" s="313" t="str">
        <f>IF('statement of marks'!FO101="","",'statement of marks'!FO101)</f>
        <v/>
      </c>
      <c r="AG101" s="455" t="str">
        <f>IF('statement of marks'!FP101="","",'statement of marks'!FP101)</f>
        <v/>
      </c>
    </row>
    <row r="102" spans="1:33" ht="20.100000000000001" customHeight="1">
      <c r="A102" s="199">
        <f>IF('statement of marks'!A102="","",'statement of marks'!A102)</f>
        <v>96</v>
      </c>
      <c r="B102" s="309" t="str">
        <f>IF('statement of marks'!B102="","",'statement of marks'!B102)</f>
        <v/>
      </c>
      <c r="C102" s="309" t="str">
        <f>IF('statement of marks'!C102="","",'statement of marks'!C102)</f>
        <v/>
      </c>
      <c r="D102" s="114" t="str">
        <f>IF('statement of marks'!D102="","",'statement of marks'!D102)</f>
        <v/>
      </c>
      <c r="E102" s="114" t="str">
        <f>IF('statement of marks'!E102="","",'statement of marks'!E102)</f>
        <v/>
      </c>
      <c r="F102" s="309" t="str">
        <f>IF('statement of marks'!F102="","",'statement of marks'!F102)</f>
        <v/>
      </c>
      <c r="G102" s="509" t="str">
        <f>IF('statement of marks'!G102="","",'statement of marks'!G102)</f>
        <v/>
      </c>
      <c r="H102" s="188" t="str">
        <f>IF('statement of marks'!H102="","",'statement of marks'!H102)</f>
        <v/>
      </c>
      <c r="I102" s="115" t="str">
        <f>IF('statement of marks'!I102="","",'statement of marks'!I102)</f>
        <v/>
      </c>
      <c r="J102" s="115" t="str">
        <f>IF('statement of marks'!J102="","",'statement of marks'!J102)</f>
        <v/>
      </c>
      <c r="K102" s="115" t="str">
        <f>IF('statement of marks'!K102="","",'statement of marks'!K102)</f>
        <v/>
      </c>
      <c r="L102" s="117" t="str">
        <f>IF('statement of marks'!Y102="","",'statement of marks'!Y102)</f>
        <v/>
      </c>
      <c r="M102" s="309" t="str">
        <f t="shared" si="257"/>
        <v/>
      </c>
      <c r="N102" s="117" t="str">
        <f>IF('statement of marks'!AU102="","",'statement of marks'!AU102)</f>
        <v/>
      </c>
      <c r="O102" s="309" t="str">
        <f t="shared" si="257"/>
        <v/>
      </c>
      <c r="P102" s="101" t="str">
        <f>IF('statement of marks'!BD102="","",'statement of marks'!BD102)</f>
        <v/>
      </c>
      <c r="Q102" s="117" t="str">
        <f>IF('statement of marks'!BR102="","",'statement of marks'!BR102)</f>
        <v/>
      </c>
      <c r="R102" s="309" t="str">
        <f t="shared" ref="R102" si="382">IF(Q102="","",ROUNDUP(Q102*20%,0))</f>
        <v/>
      </c>
      <c r="S102" s="117" t="str">
        <f>IF('statement of marks'!CN102="","",'statement of marks'!CN102)</f>
        <v/>
      </c>
      <c r="T102" s="309" t="str">
        <f t="shared" ref="T102" si="383">IF(S102="","",ROUNDUP(S102*20%,0))</f>
        <v/>
      </c>
      <c r="U102" s="117" t="str">
        <f>IF('statement of marks'!DJ102="","",'statement of marks'!DJ102)</f>
        <v/>
      </c>
      <c r="V102" s="309" t="str">
        <f t="shared" ref="V102" si="384">IF(U102="","",ROUNDUP(U102*20%,0))</f>
        <v/>
      </c>
      <c r="W102" s="117" t="str">
        <f>IF('statement of marks'!EF102="","",'statement of marks'!EF102)</f>
        <v/>
      </c>
      <c r="X102" s="309" t="str">
        <f t="shared" ref="X102" si="385">IF(W102="","",ROUNDUP(W102*20%,0))</f>
        <v/>
      </c>
      <c r="Y102" s="313" t="str">
        <f>IF('statement of marks'!ET102="","",'statement of marks'!ET102)</f>
        <v/>
      </c>
      <c r="Z102" s="313" t="str">
        <f>IF('statement of marks'!EU102="","",'statement of marks'!EU102)</f>
        <v/>
      </c>
      <c r="AA102" s="313" t="str">
        <f>IF('statement of marks'!EV102="","",'statement of marks'!EV102)</f>
        <v/>
      </c>
      <c r="AB102" s="313" t="str">
        <f>IF('statement of marks'!FD102="","",'statement of marks'!FD102)</f>
        <v/>
      </c>
      <c r="AC102" s="313" t="str">
        <f>IF('statement of marks'!FE102="","",'statement of marks'!FE102)</f>
        <v/>
      </c>
      <c r="AD102" s="313" t="str">
        <f>IF('statement of marks'!FF102="","",'statement of marks'!FF102)</f>
        <v/>
      </c>
      <c r="AE102" s="313" t="str">
        <f>IF('statement of marks'!FN102="","",'statement of marks'!FN102)</f>
        <v/>
      </c>
      <c r="AF102" s="313" t="str">
        <f>IF('statement of marks'!FO102="","",'statement of marks'!FO102)</f>
        <v/>
      </c>
      <c r="AG102" s="455" t="str">
        <f>IF('statement of marks'!FP102="","",'statement of marks'!FP102)</f>
        <v/>
      </c>
    </row>
    <row r="103" spans="1:33" ht="20.100000000000001" customHeight="1">
      <c r="A103" s="199">
        <f>IF('statement of marks'!A103="","",'statement of marks'!A103)</f>
        <v>97</v>
      </c>
      <c r="B103" s="309" t="str">
        <f>IF('statement of marks'!B103="","",'statement of marks'!B103)</f>
        <v/>
      </c>
      <c r="C103" s="309" t="str">
        <f>IF('statement of marks'!C103="","",'statement of marks'!C103)</f>
        <v/>
      </c>
      <c r="D103" s="114" t="str">
        <f>IF('statement of marks'!D103="","",'statement of marks'!D103)</f>
        <v/>
      </c>
      <c r="E103" s="114" t="str">
        <f>IF('statement of marks'!E103="","",'statement of marks'!E103)</f>
        <v/>
      </c>
      <c r="F103" s="309" t="str">
        <f>IF('statement of marks'!F103="","",'statement of marks'!F103)</f>
        <v/>
      </c>
      <c r="G103" s="509" t="str">
        <f>IF('statement of marks'!G103="","",'statement of marks'!G103)</f>
        <v/>
      </c>
      <c r="H103" s="188" t="str">
        <f>IF('statement of marks'!H103="","",'statement of marks'!H103)</f>
        <v/>
      </c>
      <c r="I103" s="115" t="str">
        <f>IF('statement of marks'!I103="","",'statement of marks'!I103)</f>
        <v/>
      </c>
      <c r="J103" s="115" t="str">
        <f>IF('statement of marks'!J103="","",'statement of marks'!J103)</f>
        <v/>
      </c>
      <c r="K103" s="115" t="str">
        <f>IF('statement of marks'!K103="","",'statement of marks'!K103)</f>
        <v/>
      </c>
      <c r="L103" s="117" t="str">
        <f>IF('statement of marks'!Y103="","",'statement of marks'!Y103)</f>
        <v/>
      </c>
      <c r="M103" s="309" t="str">
        <f t="shared" si="257"/>
        <v/>
      </c>
      <c r="N103" s="117" t="str">
        <f>IF('statement of marks'!AU103="","",'statement of marks'!AU103)</f>
        <v/>
      </c>
      <c r="O103" s="309" t="str">
        <f t="shared" si="257"/>
        <v/>
      </c>
      <c r="P103" s="101" t="str">
        <f>IF('statement of marks'!BD103="","",'statement of marks'!BD103)</f>
        <v/>
      </c>
      <c r="Q103" s="117" t="str">
        <f>IF('statement of marks'!BR103="","",'statement of marks'!BR103)</f>
        <v/>
      </c>
      <c r="R103" s="309" t="str">
        <f t="shared" ref="R103" si="386">IF(Q103="","",ROUNDUP(Q103*20%,0))</f>
        <v/>
      </c>
      <c r="S103" s="117" t="str">
        <f>IF('statement of marks'!CN103="","",'statement of marks'!CN103)</f>
        <v/>
      </c>
      <c r="T103" s="309" t="str">
        <f t="shared" ref="T103" si="387">IF(S103="","",ROUNDUP(S103*20%,0))</f>
        <v/>
      </c>
      <c r="U103" s="117" t="str">
        <f>IF('statement of marks'!DJ103="","",'statement of marks'!DJ103)</f>
        <v/>
      </c>
      <c r="V103" s="309" t="str">
        <f t="shared" ref="V103" si="388">IF(U103="","",ROUNDUP(U103*20%,0))</f>
        <v/>
      </c>
      <c r="W103" s="117" t="str">
        <f>IF('statement of marks'!EF103="","",'statement of marks'!EF103)</f>
        <v/>
      </c>
      <c r="X103" s="309" t="str">
        <f t="shared" ref="X103" si="389">IF(W103="","",ROUNDUP(W103*20%,0))</f>
        <v/>
      </c>
      <c r="Y103" s="313" t="str">
        <f>IF('statement of marks'!ET103="","",'statement of marks'!ET103)</f>
        <v/>
      </c>
      <c r="Z103" s="313" t="str">
        <f>IF('statement of marks'!EU103="","",'statement of marks'!EU103)</f>
        <v/>
      </c>
      <c r="AA103" s="313" t="str">
        <f>IF('statement of marks'!EV103="","",'statement of marks'!EV103)</f>
        <v/>
      </c>
      <c r="AB103" s="313" t="str">
        <f>IF('statement of marks'!FD103="","",'statement of marks'!FD103)</f>
        <v/>
      </c>
      <c r="AC103" s="313" t="str">
        <f>IF('statement of marks'!FE103="","",'statement of marks'!FE103)</f>
        <v/>
      </c>
      <c r="AD103" s="313" t="str">
        <f>IF('statement of marks'!FF103="","",'statement of marks'!FF103)</f>
        <v/>
      </c>
      <c r="AE103" s="313" t="str">
        <f>IF('statement of marks'!FN103="","",'statement of marks'!FN103)</f>
        <v/>
      </c>
      <c r="AF103" s="313" t="str">
        <f>IF('statement of marks'!FO103="","",'statement of marks'!FO103)</f>
        <v/>
      </c>
      <c r="AG103" s="455" t="str">
        <f>IF('statement of marks'!FP103="","",'statement of marks'!FP103)</f>
        <v/>
      </c>
    </row>
    <row r="104" spans="1:33" ht="20.100000000000001" customHeight="1">
      <c r="A104" s="199">
        <f>IF('statement of marks'!A104="","",'statement of marks'!A104)</f>
        <v>98</v>
      </c>
      <c r="B104" s="309" t="str">
        <f>IF('statement of marks'!B104="","",'statement of marks'!B104)</f>
        <v/>
      </c>
      <c r="C104" s="309" t="str">
        <f>IF('statement of marks'!C104="","",'statement of marks'!C104)</f>
        <v/>
      </c>
      <c r="D104" s="114" t="str">
        <f>IF('statement of marks'!D104="","",'statement of marks'!D104)</f>
        <v/>
      </c>
      <c r="E104" s="114" t="str">
        <f>IF('statement of marks'!E104="","",'statement of marks'!E104)</f>
        <v/>
      </c>
      <c r="F104" s="309" t="str">
        <f>IF('statement of marks'!F104="","",'statement of marks'!F104)</f>
        <v/>
      </c>
      <c r="G104" s="509" t="str">
        <f>IF('statement of marks'!G104="","",'statement of marks'!G104)</f>
        <v/>
      </c>
      <c r="H104" s="188" t="str">
        <f>IF('statement of marks'!H104="","",'statement of marks'!H104)</f>
        <v/>
      </c>
      <c r="I104" s="115" t="str">
        <f>IF('statement of marks'!I104="","",'statement of marks'!I104)</f>
        <v/>
      </c>
      <c r="J104" s="115" t="str">
        <f>IF('statement of marks'!J104="","",'statement of marks'!J104)</f>
        <v/>
      </c>
      <c r="K104" s="115" t="str">
        <f>IF('statement of marks'!K104="","",'statement of marks'!K104)</f>
        <v/>
      </c>
      <c r="L104" s="117" t="str">
        <f>IF('statement of marks'!Y104="","",'statement of marks'!Y104)</f>
        <v/>
      </c>
      <c r="M104" s="309" t="str">
        <f t="shared" si="257"/>
        <v/>
      </c>
      <c r="N104" s="117" t="str">
        <f>IF('statement of marks'!AU104="","",'statement of marks'!AU104)</f>
        <v/>
      </c>
      <c r="O104" s="309" t="str">
        <f t="shared" si="257"/>
        <v/>
      </c>
      <c r="P104" s="101" t="str">
        <f>IF('statement of marks'!BD104="","",'statement of marks'!BD104)</f>
        <v/>
      </c>
      <c r="Q104" s="117" t="str">
        <f>IF('statement of marks'!BR104="","",'statement of marks'!BR104)</f>
        <v/>
      </c>
      <c r="R104" s="309" t="str">
        <f t="shared" ref="R104" si="390">IF(Q104="","",ROUNDUP(Q104*20%,0))</f>
        <v/>
      </c>
      <c r="S104" s="117" t="str">
        <f>IF('statement of marks'!CN104="","",'statement of marks'!CN104)</f>
        <v/>
      </c>
      <c r="T104" s="309" t="str">
        <f t="shared" ref="T104" si="391">IF(S104="","",ROUNDUP(S104*20%,0))</f>
        <v/>
      </c>
      <c r="U104" s="117" t="str">
        <f>IF('statement of marks'!DJ104="","",'statement of marks'!DJ104)</f>
        <v/>
      </c>
      <c r="V104" s="309" t="str">
        <f t="shared" ref="V104" si="392">IF(U104="","",ROUNDUP(U104*20%,0))</f>
        <v/>
      </c>
      <c r="W104" s="117" t="str">
        <f>IF('statement of marks'!EF104="","",'statement of marks'!EF104)</f>
        <v/>
      </c>
      <c r="X104" s="309" t="str">
        <f t="shared" ref="X104" si="393">IF(W104="","",ROUNDUP(W104*20%,0))</f>
        <v/>
      </c>
      <c r="Y104" s="313" t="str">
        <f>IF('statement of marks'!ET104="","",'statement of marks'!ET104)</f>
        <v/>
      </c>
      <c r="Z104" s="313" t="str">
        <f>IF('statement of marks'!EU104="","",'statement of marks'!EU104)</f>
        <v/>
      </c>
      <c r="AA104" s="313" t="str">
        <f>IF('statement of marks'!EV104="","",'statement of marks'!EV104)</f>
        <v/>
      </c>
      <c r="AB104" s="313" t="str">
        <f>IF('statement of marks'!FD104="","",'statement of marks'!FD104)</f>
        <v/>
      </c>
      <c r="AC104" s="313" t="str">
        <f>IF('statement of marks'!FE104="","",'statement of marks'!FE104)</f>
        <v/>
      </c>
      <c r="AD104" s="313" t="str">
        <f>IF('statement of marks'!FF104="","",'statement of marks'!FF104)</f>
        <v/>
      </c>
      <c r="AE104" s="313" t="str">
        <f>IF('statement of marks'!FN104="","",'statement of marks'!FN104)</f>
        <v/>
      </c>
      <c r="AF104" s="313" t="str">
        <f>IF('statement of marks'!FO104="","",'statement of marks'!FO104)</f>
        <v/>
      </c>
      <c r="AG104" s="455" t="str">
        <f>IF('statement of marks'!FP104="","",'statement of marks'!FP104)</f>
        <v/>
      </c>
    </row>
    <row r="105" spans="1:33" ht="20.100000000000001" customHeight="1">
      <c r="A105" s="199">
        <f>IF('statement of marks'!A105="","",'statement of marks'!A105)</f>
        <v>99</v>
      </c>
      <c r="B105" s="309" t="str">
        <f>IF('statement of marks'!B105="","",'statement of marks'!B105)</f>
        <v/>
      </c>
      <c r="C105" s="309" t="str">
        <f>IF('statement of marks'!C105="","",'statement of marks'!C105)</f>
        <v/>
      </c>
      <c r="D105" s="114" t="str">
        <f>IF('statement of marks'!D105="","",'statement of marks'!D105)</f>
        <v/>
      </c>
      <c r="E105" s="114" t="str">
        <f>IF('statement of marks'!E105="","",'statement of marks'!E105)</f>
        <v/>
      </c>
      <c r="F105" s="309" t="str">
        <f>IF('statement of marks'!F105="","",'statement of marks'!F105)</f>
        <v/>
      </c>
      <c r="G105" s="509" t="str">
        <f>IF('statement of marks'!G105="","",'statement of marks'!G105)</f>
        <v/>
      </c>
      <c r="H105" s="188" t="str">
        <f>IF('statement of marks'!H105="","",'statement of marks'!H105)</f>
        <v/>
      </c>
      <c r="I105" s="115" t="str">
        <f>IF('statement of marks'!I105="","",'statement of marks'!I105)</f>
        <v/>
      </c>
      <c r="J105" s="115" t="str">
        <f>IF('statement of marks'!J105="","",'statement of marks'!J105)</f>
        <v/>
      </c>
      <c r="K105" s="115" t="str">
        <f>IF('statement of marks'!K105="","",'statement of marks'!K105)</f>
        <v/>
      </c>
      <c r="L105" s="117" t="str">
        <f>IF('statement of marks'!Y105="","",'statement of marks'!Y105)</f>
        <v/>
      </c>
      <c r="M105" s="309" t="str">
        <f t="shared" si="257"/>
        <v/>
      </c>
      <c r="N105" s="117" t="str">
        <f>IF('statement of marks'!AU105="","",'statement of marks'!AU105)</f>
        <v/>
      </c>
      <c r="O105" s="309" t="str">
        <f t="shared" si="257"/>
        <v/>
      </c>
      <c r="P105" s="101" t="str">
        <f>IF('statement of marks'!BD105="","",'statement of marks'!BD105)</f>
        <v/>
      </c>
      <c r="Q105" s="117" t="str">
        <f>IF('statement of marks'!BR105="","",'statement of marks'!BR105)</f>
        <v/>
      </c>
      <c r="R105" s="309" t="str">
        <f t="shared" ref="R105" si="394">IF(Q105="","",ROUNDUP(Q105*20%,0))</f>
        <v/>
      </c>
      <c r="S105" s="117" t="str">
        <f>IF('statement of marks'!CN105="","",'statement of marks'!CN105)</f>
        <v/>
      </c>
      <c r="T105" s="309" t="str">
        <f t="shared" ref="T105" si="395">IF(S105="","",ROUNDUP(S105*20%,0))</f>
        <v/>
      </c>
      <c r="U105" s="117" t="str">
        <f>IF('statement of marks'!DJ105="","",'statement of marks'!DJ105)</f>
        <v/>
      </c>
      <c r="V105" s="309" t="str">
        <f t="shared" ref="V105" si="396">IF(U105="","",ROUNDUP(U105*20%,0))</f>
        <v/>
      </c>
      <c r="W105" s="117" t="str">
        <f>IF('statement of marks'!EF105="","",'statement of marks'!EF105)</f>
        <v/>
      </c>
      <c r="X105" s="309" t="str">
        <f t="shared" ref="X105" si="397">IF(W105="","",ROUNDUP(W105*20%,0))</f>
        <v/>
      </c>
      <c r="Y105" s="313" t="str">
        <f>IF('statement of marks'!ET105="","",'statement of marks'!ET105)</f>
        <v/>
      </c>
      <c r="Z105" s="313" t="str">
        <f>IF('statement of marks'!EU105="","",'statement of marks'!EU105)</f>
        <v/>
      </c>
      <c r="AA105" s="313" t="str">
        <f>IF('statement of marks'!EV105="","",'statement of marks'!EV105)</f>
        <v/>
      </c>
      <c r="AB105" s="313" t="str">
        <f>IF('statement of marks'!FD105="","",'statement of marks'!FD105)</f>
        <v/>
      </c>
      <c r="AC105" s="313" t="str">
        <f>IF('statement of marks'!FE105="","",'statement of marks'!FE105)</f>
        <v/>
      </c>
      <c r="AD105" s="313" t="str">
        <f>IF('statement of marks'!FF105="","",'statement of marks'!FF105)</f>
        <v/>
      </c>
      <c r="AE105" s="313" t="str">
        <f>IF('statement of marks'!FN105="","",'statement of marks'!FN105)</f>
        <v/>
      </c>
      <c r="AF105" s="313" t="str">
        <f>IF('statement of marks'!FO105="","",'statement of marks'!FO105)</f>
        <v/>
      </c>
      <c r="AG105" s="455" t="str">
        <f>IF('statement of marks'!FP105="","",'statement of marks'!FP105)</f>
        <v/>
      </c>
    </row>
    <row r="106" spans="1:33" ht="20.100000000000001" customHeight="1">
      <c r="A106" s="199">
        <f>IF('statement of marks'!A106="","",'statement of marks'!A106)</f>
        <v>100</v>
      </c>
      <c r="B106" s="309" t="str">
        <f>IF('statement of marks'!B106="","",'statement of marks'!B106)</f>
        <v/>
      </c>
      <c r="C106" s="309" t="str">
        <f>IF('statement of marks'!C106="","",'statement of marks'!C106)</f>
        <v/>
      </c>
      <c r="D106" s="114" t="str">
        <f>IF('statement of marks'!D106="","",'statement of marks'!D106)</f>
        <v/>
      </c>
      <c r="E106" s="114" t="str">
        <f>IF('statement of marks'!E106="","",'statement of marks'!E106)</f>
        <v/>
      </c>
      <c r="F106" s="309" t="str">
        <f>IF('statement of marks'!F106="","",'statement of marks'!F106)</f>
        <v/>
      </c>
      <c r="G106" s="509" t="str">
        <f>IF('statement of marks'!G106="","",'statement of marks'!G106)</f>
        <v/>
      </c>
      <c r="H106" s="188" t="str">
        <f>IF('statement of marks'!H106="","",'statement of marks'!H106)</f>
        <v/>
      </c>
      <c r="I106" s="115" t="str">
        <f>IF('statement of marks'!I106="","",'statement of marks'!I106)</f>
        <v/>
      </c>
      <c r="J106" s="115" t="str">
        <f>IF('statement of marks'!J106="","",'statement of marks'!J106)</f>
        <v/>
      </c>
      <c r="K106" s="115" t="str">
        <f>IF('statement of marks'!K106="","",'statement of marks'!K106)</f>
        <v/>
      </c>
      <c r="L106" s="117" t="str">
        <f>IF('statement of marks'!Y106="","",'statement of marks'!Y106)</f>
        <v/>
      </c>
      <c r="M106" s="309" t="str">
        <f t="shared" si="257"/>
        <v/>
      </c>
      <c r="N106" s="117" t="str">
        <f>IF('statement of marks'!AU106="","",'statement of marks'!AU106)</f>
        <v/>
      </c>
      <c r="O106" s="309" t="str">
        <f t="shared" si="257"/>
        <v/>
      </c>
      <c r="P106" s="101" t="str">
        <f>IF('statement of marks'!BD106="","",'statement of marks'!BD106)</f>
        <v/>
      </c>
      <c r="Q106" s="117" t="str">
        <f>IF('statement of marks'!BR106="","",'statement of marks'!BR106)</f>
        <v/>
      </c>
      <c r="R106" s="309" t="str">
        <f t="shared" ref="R106" si="398">IF(Q106="","",ROUNDUP(Q106*20%,0))</f>
        <v/>
      </c>
      <c r="S106" s="117" t="str">
        <f>IF('statement of marks'!CN106="","",'statement of marks'!CN106)</f>
        <v/>
      </c>
      <c r="T106" s="309" t="str">
        <f t="shared" ref="T106" si="399">IF(S106="","",ROUNDUP(S106*20%,0))</f>
        <v/>
      </c>
      <c r="U106" s="309" t="str">
        <f>IF('statement of marks'!CW106="","",'statement of marks'!CW106)</f>
        <v/>
      </c>
      <c r="V106" s="309" t="str">
        <f t="shared" ref="V106" si="400">IF(U106="","",ROUNDUP(U106*20%,0))</f>
        <v/>
      </c>
      <c r="W106" s="117" t="str">
        <f>IF('statement of marks'!EF106="","",'statement of marks'!EF106)</f>
        <v/>
      </c>
      <c r="X106" s="309" t="str">
        <f t="shared" ref="X106" si="401">IF(W106="","",ROUNDUP(W106*20%,0))</f>
        <v/>
      </c>
      <c r="Y106" s="313" t="str">
        <f>IF('statement of marks'!ET106="","",'statement of marks'!ET106)</f>
        <v/>
      </c>
      <c r="Z106" s="313" t="str">
        <f>IF('statement of marks'!EU106="","",'statement of marks'!EU106)</f>
        <v/>
      </c>
      <c r="AA106" s="313" t="str">
        <f>IF('statement of marks'!EV106="","",'statement of marks'!EV106)</f>
        <v/>
      </c>
      <c r="AB106" s="313" t="str">
        <f>IF('statement of marks'!FD106="","",'statement of marks'!FD106)</f>
        <v/>
      </c>
      <c r="AC106" s="313" t="str">
        <f>IF('statement of marks'!FE106="","",'statement of marks'!FE106)</f>
        <v/>
      </c>
      <c r="AD106" s="313" t="str">
        <f>IF('statement of marks'!FF106="","",'statement of marks'!FF106)</f>
        <v/>
      </c>
      <c r="AE106" s="313" t="str">
        <f>IF('statement of marks'!FN106="","",'statement of marks'!FN106)</f>
        <v/>
      </c>
      <c r="AF106" s="313" t="str">
        <f>IF('statement of marks'!FO106="","",'statement of marks'!FO106)</f>
        <v/>
      </c>
      <c r="AG106" s="455" t="str">
        <f>IF('statement of marks'!FP106="","",'statement of marks'!FP106)</f>
        <v/>
      </c>
    </row>
    <row r="107" spans="1:33" ht="30" customHeight="1">
      <c r="A107" s="949" t="s">
        <v>322</v>
      </c>
      <c r="B107" s="950"/>
      <c r="C107" s="950"/>
      <c r="D107" s="950"/>
      <c r="E107" s="950"/>
      <c r="F107" s="953" t="s">
        <v>45</v>
      </c>
      <c r="G107" s="953"/>
      <c r="H107" s="953"/>
      <c r="I107" s="953"/>
      <c r="J107" s="953"/>
      <c r="K107" s="953"/>
      <c r="L107" s="947" t="str">
        <f>L3</f>
        <v>fgUnh</v>
      </c>
      <c r="M107" s="947"/>
      <c r="N107" s="947" t="str">
        <f t="shared" ref="N107:AG107" si="402">N3</f>
        <v>vaxszth</v>
      </c>
      <c r="O107" s="947" t="str">
        <f t="shared" si="402"/>
        <v/>
      </c>
      <c r="P107" s="947" t="str">
        <f t="shared" si="402"/>
        <v>r`rh; Hkk"kk</v>
      </c>
      <c r="Q107" s="947"/>
      <c r="R107" s="947"/>
      <c r="S107" s="947" t="str">
        <f t="shared" si="402"/>
        <v>xf.kr</v>
      </c>
      <c r="T107" s="947" t="str">
        <f t="shared" si="402"/>
        <v/>
      </c>
      <c r="U107" s="947" t="str">
        <f t="shared" si="402"/>
        <v>foKku</v>
      </c>
      <c r="V107" s="947" t="str">
        <f t="shared" si="402"/>
        <v/>
      </c>
      <c r="W107" s="947" t="str">
        <f t="shared" si="402"/>
        <v>lkekftd foKku</v>
      </c>
      <c r="X107" s="947" t="str">
        <f t="shared" si="402"/>
        <v/>
      </c>
      <c r="Y107" s="947" t="str">
        <f t="shared" si="402"/>
        <v>dk;kZuqHko</v>
      </c>
      <c r="Z107" s="947" t="str">
        <f t="shared" si="402"/>
        <v/>
      </c>
      <c r="AA107" s="947" t="str">
        <f>AA3</f>
        <v/>
      </c>
      <c r="AB107" s="947" t="str">
        <f t="shared" si="402"/>
        <v>dyk f'k{kk</v>
      </c>
      <c r="AC107" s="947" t="str">
        <f t="shared" si="402"/>
        <v/>
      </c>
      <c r="AD107" s="947" t="str">
        <f t="shared" si="402"/>
        <v/>
      </c>
      <c r="AE107" s="947" t="str">
        <f t="shared" si="402"/>
        <v>LokLF; ,oe~ 'kkjhfjd f'k{kk</v>
      </c>
      <c r="AF107" s="947" t="str">
        <f t="shared" si="402"/>
        <v/>
      </c>
      <c r="AG107" s="948" t="str">
        <f t="shared" si="402"/>
        <v/>
      </c>
    </row>
    <row r="108" spans="1:33" ht="33.950000000000003" customHeight="1">
      <c r="A108" s="951" t="s">
        <v>192</v>
      </c>
      <c r="B108" s="952"/>
      <c r="C108" s="952"/>
      <c r="D108" s="952"/>
      <c r="E108" s="952"/>
      <c r="F108" s="954"/>
      <c r="G108" s="955"/>
      <c r="H108" s="956"/>
      <c r="I108" s="957" t="s">
        <v>323</v>
      </c>
      <c r="J108" s="958"/>
      <c r="K108" s="959"/>
      <c r="L108" s="947">
        <f>IF(details!L3="","",details!L3)</f>
        <v>1</v>
      </c>
      <c r="M108" s="947"/>
      <c r="N108" s="947">
        <f>IF(details!V3="","",details!V3)</f>
        <v>2</v>
      </c>
      <c r="O108" s="947"/>
      <c r="P108" s="947" t="str">
        <f>IF(details!P3="","",details!P3)</f>
        <v/>
      </c>
      <c r="Q108" s="947"/>
      <c r="R108" s="947"/>
      <c r="S108" s="947">
        <f>IF(details!AQ3="","",details!AQ3)</f>
        <v>4</v>
      </c>
      <c r="T108" s="947"/>
      <c r="U108" s="947">
        <f>IF(details!BA3="","",details!BA3)</f>
        <v>5</v>
      </c>
      <c r="V108" s="947"/>
      <c r="W108" s="947">
        <f>IF(details!BK3="","",details!BK3)</f>
        <v>6</v>
      </c>
      <c r="X108" s="947"/>
      <c r="Y108" s="947">
        <f>IF(details!BU3="","",details!BU3)</f>
        <v>7</v>
      </c>
      <c r="Z108" s="947"/>
      <c r="AA108" s="947"/>
      <c r="AB108" s="947">
        <f>IF(details!BZ3="","",details!BZ3)</f>
        <v>8</v>
      </c>
      <c r="AC108" s="947"/>
      <c r="AD108" s="947"/>
      <c r="AE108" s="947">
        <f>IF(details!CE3="","",details!CE3)</f>
        <v>9</v>
      </c>
      <c r="AF108" s="947"/>
      <c r="AG108" s="948"/>
    </row>
    <row r="109" spans="1:33" ht="12" customHeight="1">
      <c r="A109" s="967" t="s">
        <v>325</v>
      </c>
      <c r="B109" s="968"/>
      <c r="C109" s="968"/>
      <c r="D109" s="968"/>
      <c r="E109" s="968"/>
      <c r="F109" s="969"/>
      <c r="G109" s="970"/>
      <c r="H109" s="970"/>
      <c r="I109" s="973" t="s">
        <v>324</v>
      </c>
      <c r="J109" s="973"/>
      <c r="K109" s="974"/>
      <c r="L109" s="963"/>
      <c r="M109" s="963"/>
      <c r="N109" s="963"/>
      <c r="O109" s="963"/>
      <c r="P109" s="567">
        <v>1</v>
      </c>
      <c r="Q109" s="964"/>
      <c r="R109" s="965"/>
      <c r="S109" s="963"/>
      <c r="T109" s="963"/>
      <c r="U109" s="963"/>
      <c r="V109" s="963"/>
      <c r="W109" s="963"/>
      <c r="X109" s="963"/>
      <c r="Y109" s="963"/>
      <c r="Z109" s="963"/>
      <c r="AA109" s="963"/>
      <c r="AB109" s="963"/>
      <c r="AC109" s="963"/>
      <c r="AD109" s="963"/>
      <c r="AE109" s="963"/>
      <c r="AF109" s="963"/>
      <c r="AG109" s="966"/>
    </row>
    <row r="110" spans="1:33" ht="12" customHeight="1">
      <c r="A110" s="967"/>
      <c r="B110" s="968"/>
      <c r="C110" s="968"/>
      <c r="D110" s="968"/>
      <c r="E110" s="968"/>
      <c r="F110" s="969"/>
      <c r="G110" s="970"/>
      <c r="H110" s="970"/>
      <c r="I110" s="975"/>
      <c r="J110" s="975"/>
      <c r="K110" s="976"/>
      <c r="L110" s="963"/>
      <c r="M110" s="963"/>
      <c r="N110" s="963"/>
      <c r="O110" s="963"/>
      <c r="P110" s="567">
        <v>2</v>
      </c>
      <c r="Q110" s="964"/>
      <c r="R110" s="965"/>
      <c r="S110" s="963"/>
      <c r="T110" s="963"/>
      <c r="U110" s="963"/>
      <c r="V110" s="963"/>
      <c r="W110" s="963"/>
      <c r="X110" s="963"/>
      <c r="Y110" s="963"/>
      <c r="Z110" s="963"/>
      <c r="AA110" s="963"/>
      <c r="AB110" s="963"/>
      <c r="AC110" s="963"/>
      <c r="AD110" s="963"/>
      <c r="AE110" s="963"/>
      <c r="AF110" s="963"/>
      <c r="AG110" s="966"/>
    </row>
    <row r="111" spans="1:33" ht="12" customHeight="1">
      <c r="A111" s="967"/>
      <c r="B111" s="968"/>
      <c r="C111" s="968"/>
      <c r="D111" s="968"/>
      <c r="E111" s="968"/>
      <c r="F111" s="969"/>
      <c r="G111" s="970"/>
      <c r="H111" s="970"/>
      <c r="I111" s="975"/>
      <c r="J111" s="975"/>
      <c r="K111" s="976"/>
      <c r="L111" s="963"/>
      <c r="M111" s="963"/>
      <c r="N111" s="963"/>
      <c r="O111" s="963"/>
      <c r="P111" s="567">
        <v>3</v>
      </c>
      <c r="Q111" s="964"/>
      <c r="R111" s="965"/>
      <c r="S111" s="963"/>
      <c r="T111" s="963"/>
      <c r="U111" s="963"/>
      <c r="V111" s="963"/>
      <c r="W111" s="963"/>
      <c r="X111" s="963"/>
      <c r="Y111" s="963"/>
      <c r="Z111" s="963"/>
      <c r="AA111" s="963"/>
      <c r="AB111" s="963"/>
      <c r="AC111" s="963"/>
      <c r="AD111" s="963"/>
      <c r="AE111" s="963"/>
      <c r="AF111" s="963"/>
      <c r="AG111" s="966"/>
    </row>
    <row r="112" spans="1:33" ht="12" customHeight="1">
      <c r="A112" s="967"/>
      <c r="B112" s="968"/>
      <c r="C112" s="968"/>
      <c r="D112" s="968"/>
      <c r="E112" s="968"/>
      <c r="F112" s="969"/>
      <c r="G112" s="970"/>
      <c r="H112" s="970"/>
      <c r="I112" s="975"/>
      <c r="J112" s="975"/>
      <c r="K112" s="976"/>
      <c r="L112" s="963"/>
      <c r="M112" s="963"/>
      <c r="N112" s="963"/>
      <c r="O112" s="963"/>
      <c r="P112" s="567">
        <v>4</v>
      </c>
      <c r="Q112" s="964"/>
      <c r="R112" s="965"/>
      <c r="S112" s="963"/>
      <c r="T112" s="963"/>
      <c r="U112" s="963"/>
      <c r="V112" s="963"/>
      <c r="W112" s="963"/>
      <c r="X112" s="963"/>
      <c r="Y112" s="963"/>
      <c r="Z112" s="963"/>
      <c r="AA112" s="963"/>
      <c r="AB112" s="963"/>
      <c r="AC112" s="963"/>
      <c r="AD112" s="963"/>
      <c r="AE112" s="963"/>
      <c r="AF112" s="963"/>
      <c r="AG112" s="966"/>
    </row>
    <row r="113" spans="1:33" ht="18" customHeight="1">
      <c r="A113" s="967"/>
      <c r="B113" s="968"/>
      <c r="C113" s="968"/>
      <c r="D113" s="968"/>
      <c r="E113" s="968"/>
      <c r="F113" s="971"/>
      <c r="G113" s="972"/>
      <c r="H113" s="972"/>
      <c r="I113" s="977"/>
      <c r="J113" s="977"/>
      <c r="K113" s="978"/>
      <c r="L113" s="963"/>
      <c r="M113" s="963"/>
      <c r="N113" s="963"/>
      <c r="O113" s="963"/>
      <c r="P113" s="567">
        <v>5</v>
      </c>
      <c r="Q113" s="964"/>
      <c r="R113" s="965"/>
      <c r="S113" s="963"/>
      <c r="T113" s="963"/>
      <c r="U113" s="963"/>
      <c r="V113" s="963"/>
      <c r="W113" s="963"/>
      <c r="X113" s="963"/>
      <c r="Y113" s="963"/>
      <c r="Z113" s="963"/>
      <c r="AA113" s="963"/>
      <c r="AB113" s="963"/>
      <c r="AC113" s="963"/>
      <c r="AD113" s="963"/>
      <c r="AE113" s="963"/>
      <c r="AF113" s="963"/>
      <c r="AG113" s="966"/>
    </row>
    <row r="114" spans="1:33" ht="53.1" customHeight="1" thickBot="1">
      <c r="A114" s="960" t="s">
        <v>326</v>
      </c>
      <c r="B114" s="961"/>
      <c r="C114" s="961"/>
      <c r="D114" s="961"/>
      <c r="E114" s="961"/>
      <c r="F114" s="961"/>
      <c r="G114" s="961"/>
      <c r="H114" s="961"/>
      <c r="I114" s="961"/>
      <c r="J114" s="961"/>
      <c r="K114" s="961"/>
      <c r="L114" s="961"/>
      <c r="M114" s="961"/>
      <c r="N114" s="961"/>
      <c r="O114" s="961"/>
      <c r="P114" s="961"/>
      <c r="Q114" s="961"/>
      <c r="R114" s="961"/>
      <c r="S114" s="961"/>
      <c r="T114" s="961"/>
      <c r="U114" s="961"/>
      <c r="V114" s="961"/>
      <c r="W114" s="961"/>
      <c r="X114" s="961"/>
      <c r="Y114" s="961"/>
      <c r="Z114" s="961"/>
      <c r="AA114" s="961"/>
      <c r="AB114" s="961"/>
      <c r="AC114" s="961"/>
      <c r="AD114" s="961"/>
      <c r="AE114" s="961"/>
      <c r="AF114" s="961"/>
      <c r="AG114" s="962"/>
    </row>
    <row r="115" spans="1:33">
      <c r="A115" s="562"/>
      <c r="B115" s="563"/>
      <c r="C115" s="563"/>
      <c r="D115" s="563"/>
      <c r="E115" s="564"/>
    </row>
  </sheetData>
  <sheetProtection password="CC1C" sheet="1" objects="1" scenarios="1" formatCells="0" formatColumns="0" formatRows="0" autoFilter="0"/>
  <mergeCells count="83">
    <mergeCell ref="E4:E5"/>
    <mergeCell ref="AE3:AG3"/>
    <mergeCell ref="A4:A5"/>
    <mergeCell ref="B4:B5"/>
    <mergeCell ref="C4:C5"/>
    <mergeCell ref="D4:D5"/>
    <mergeCell ref="F4:F5"/>
    <mergeCell ref="G4:G5"/>
    <mergeCell ref="L3:M3"/>
    <mergeCell ref="N3:O3"/>
    <mergeCell ref="P3:R3"/>
    <mergeCell ref="S3:T3"/>
    <mergeCell ref="U3:V3"/>
    <mergeCell ref="W3:X3"/>
    <mergeCell ref="A3:B3"/>
    <mergeCell ref="AB4:AB5"/>
    <mergeCell ref="AB3:AD3"/>
    <mergeCell ref="AC4:AC5"/>
    <mergeCell ref="V4:V5"/>
    <mergeCell ref="P4:P5"/>
    <mergeCell ref="N4:N5"/>
    <mergeCell ref="R4:R5"/>
    <mergeCell ref="O4:O5"/>
    <mergeCell ref="Q4:Q5"/>
    <mergeCell ref="T4:T5"/>
    <mergeCell ref="L4:L5"/>
    <mergeCell ref="H4:H5"/>
    <mergeCell ref="I4:I5"/>
    <mergeCell ref="Y3:AA3"/>
    <mergeCell ref="M4:M5"/>
    <mergeCell ref="I109:K113"/>
    <mergeCell ref="P107:R107"/>
    <mergeCell ref="Y107:AA107"/>
    <mergeCell ref="A1:AG1"/>
    <mergeCell ref="B6:J6"/>
    <mergeCell ref="AE4:AE5"/>
    <mergeCell ref="AF4:AF5"/>
    <mergeCell ref="AG4:AG5"/>
    <mergeCell ref="AD4:AD5"/>
    <mergeCell ref="AA4:AA5"/>
    <mergeCell ref="Y4:Y5"/>
    <mergeCell ref="Z4:Z5"/>
    <mergeCell ref="W4:W5"/>
    <mergeCell ref="X4:X5"/>
    <mergeCell ref="U4:U5"/>
    <mergeCell ref="S4:S5"/>
    <mergeCell ref="A114:AG114"/>
    <mergeCell ref="S109:T113"/>
    <mergeCell ref="U109:V113"/>
    <mergeCell ref="W109:X113"/>
    <mergeCell ref="Q109:R109"/>
    <mergeCell ref="Q110:R110"/>
    <mergeCell ref="Q111:R111"/>
    <mergeCell ref="Q112:R112"/>
    <mergeCell ref="L109:M113"/>
    <mergeCell ref="N109:O113"/>
    <mergeCell ref="Y109:AA113"/>
    <mergeCell ref="AB109:AD113"/>
    <mergeCell ref="AE109:AG113"/>
    <mergeCell ref="A109:E113"/>
    <mergeCell ref="Q113:R113"/>
    <mergeCell ref="F109:H113"/>
    <mergeCell ref="F107:K107"/>
    <mergeCell ref="L107:M107"/>
    <mergeCell ref="N107:O107"/>
    <mergeCell ref="F108:H108"/>
    <mergeCell ref="I108:K108"/>
    <mergeCell ref="AB107:AD107"/>
    <mergeCell ref="AE107:AG107"/>
    <mergeCell ref="A107:E107"/>
    <mergeCell ref="A108:E108"/>
    <mergeCell ref="L108:M108"/>
    <mergeCell ref="N108:O108"/>
    <mergeCell ref="S108:T108"/>
    <mergeCell ref="U108:V108"/>
    <mergeCell ref="P108:R108"/>
    <mergeCell ref="W108:X108"/>
    <mergeCell ref="Y108:AA108"/>
    <mergeCell ref="AB108:AD108"/>
    <mergeCell ref="AE108:AG108"/>
    <mergeCell ref="S107:T107"/>
    <mergeCell ref="U107:V107"/>
    <mergeCell ref="W107:X107"/>
  </mergeCells>
  <phoneticPr fontId="16" type="noConversion"/>
  <conditionalFormatting sqref="U6 S6 Q6 N6 L6 Y6:AG6 W6">
    <cfRule type="cellIs" dxfId="744" priority="7" operator="equal">
      <formula>0</formula>
    </cfRule>
  </conditionalFormatting>
  <conditionalFormatting sqref="P6">
    <cfRule type="containsText" dxfId="743" priority="123" stopIfTrue="1" operator="containsText" text="u">
      <formula>NOT(ISERROR(SEARCH("u",P6)))</formula>
    </cfRule>
    <cfRule type="containsText" dxfId="742" priority="124" stopIfTrue="1" operator="containsText" text="s">
      <formula>NOT(ISERROR(SEARCH("s",P6)))</formula>
    </cfRule>
  </conditionalFormatting>
  <conditionalFormatting sqref="P6">
    <cfRule type="containsText" dxfId="741" priority="121" stopIfTrue="1" operator="containsText" text="u">
      <formula>NOT(ISERROR(SEARCH("u",P6)))</formula>
    </cfRule>
    <cfRule type="containsText" dxfId="740" priority="122" stopIfTrue="1" operator="containsText" text="s">
      <formula>NOT(ISERROR(SEARCH("s",P6)))</formula>
    </cfRule>
  </conditionalFormatting>
  <conditionalFormatting sqref="P6">
    <cfRule type="containsText" dxfId="739" priority="119" stopIfTrue="1" operator="containsText" text="u">
      <formula>NOT(ISERROR(SEARCH("u",P6)))</formula>
    </cfRule>
    <cfRule type="containsText" dxfId="738" priority="120" stopIfTrue="1" operator="containsText" text="s">
      <formula>NOT(ISERROR(SEARCH("s",P6)))</formula>
    </cfRule>
  </conditionalFormatting>
  <conditionalFormatting sqref="P6">
    <cfRule type="containsText" dxfId="737" priority="116" stopIfTrue="1" operator="containsText" text="sd">
      <formula>NOT(ISERROR(SEARCH("sd",P6)))</formula>
    </cfRule>
    <cfRule type="containsText" dxfId="736" priority="117" stopIfTrue="1" operator="containsText" text="p">
      <formula>NOT(ISERROR(SEARCH("p",P6)))</formula>
    </cfRule>
    <cfRule type="containsText" dxfId="735" priority="118" stopIfTrue="1" operator="containsText" text="g">
      <formula>NOT(ISERROR(SEARCH("g",P6)))</formula>
    </cfRule>
  </conditionalFormatting>
  <conditionalFormatting sqref="M6:M106">
    <cfRule type="cellIs" dxfId="734" priority="6" operator="equal">
      <formula>0</formula>
    </cfRule>
  </conditionalFormatting>
  <conditionalFormatting sqref="O6:O106">
    <cfRule type="cellIs" dxfId="733" priority="5" operator="equal">
      <formula>0</formula>
    </cfRule>
  </conditionalFormatting>
  <conditionalFormatting sqref="R6:R106">
    <cfRule type="cellIs" dxfId="732" priority="4" operator="equal">
      <formula>0</formula>
    </cfRule>
  </conditionalFormatting>
  <conditionalFormatting sqref="T6:T106">
    <cfRule type="cellIs" dxfId="731" priority="3" operator="equal">
      <formula>0</formula>
    </cfRule>
  </conditionalFormatting>
  <conditionalFormatting sqref="V6:V106">
    <cfRule type="cellIs" dxfId="730" priority="2" operator="equal">
      <formula>0</formula>
    </cfRule>
  </conditionalFormatting>
  <conditionalFormatting sqref="X6:X106">
    <cfRule type="cellIs" dxfId="729" priority="1" operator="equal">
      <formula>0</formula>
    </cfRule>
  </conditionalFormatting>
  <pageMargins left="0.7" right="0.7" top="0.75" bottom="0.75" header="0.3" footer="0.3"/>
  <pageSetup paperSize="5" orientation="landscape" horizontalDpi="4294967292" verticalDpi="429496729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sheetPr enableFormatConditionsCalculation="0">
    <tabColor rgb="FFE1643A"/>
  </sheetPr>
  <dimension ref="A1:AN1450"/>
  <sheetViews>
    <sheetView zoomScalePageLayoutView="150" workbookViewId="0">
      <selection activeCell="B2" sqref="B2:P3"/>
    </sheetView>
  </sheetViews>
  <sheetFormatPr defaultColWidth="11.42578125" defaultRowHeight="18.95" customHeight="1"/>
  <cols>
    <col min="1" max="1" width="1.140625" customWidth="1"/>
    <col min="2" max="2" width="8.28515625" customWidth="1"/>
    <col min="3" max="3" width="13.28515625" customWidth="1"/>
    <col min="4" max="15" width="3.7109375" customWidth="1"/>
    <col min="16" max="16" width="6" customWidth="1"/>
    <col min="17" max="18" width="4.7109375" hidden="1" customWidth="1"/>
    <col min="19" max="19" width="1.140625" customWidth="1"/>
    <col min="20" max="20" width="8.28515625" customWidth="1"/>
    <col min="21" max="21" width="13.28515625" customWidth="1"/>
    <col min="22" max="33" width="3.7109375" customWidth="1"/>
    <col min="34" max="34" width="6" customWidth="1"/>
    <col min="35" max="35" width="3.7109375" customWidth="1"/>
  </cols>
  <sheetData>
    <row r="1" spans="1:35" ht="18.95" customHeight="1">
      <c r="A1" s="222"/>
      <c r="B1" s="1004" t="s">
        <v>47</v>
      </c>
      <c r="C1" s="1005"/>
      <c r="D1" s="1005"/>
      <c r="E1" s="1005"/>
      <c r="F1" s="1005"/>
      <c r="G1" s="1005"/>
      <c r="H1" s="1005"/>
      <c r="I1" s="1005"/>
      <c r="J1" s="1005"/>
      <c r="K1" s="1005"/>
      <c r="L1" s="1005"/>
      <c r="M1" s="1005"/>
      <c r="N1" s="1005"/>
      <c r="O1" s="1005"/>
      <c r="P1" s="1006"/>
      <c r="Q1" s="1035"/>
      <c r="R1" s="1035"/>
      <c r="S1" s="222"/>
      <c r="T1" s="1004" t="s">
        <v>47</v>
      </c>
      <c r="U1" s="1005"/>
      <c r="V1" s="1005"/>
      <c r="W1" s="1005"/>
      <c r="X1" s="1005"/>
      <c r="Y1" s="1005"/>
      <c r="Z1" s="1005"/>
      <c r="AA1" s="1005"/>
      <c r="AB1" s="1005"/>
      <c r="AC1" s="1005"/>
      <c r="AD1" s="1005"/>
      <c r="AE1" s="1005"/>
      <c r="AF1" s="1005"/>
      <c r="AG1" s="1005"/>
      <c r="AH1" s="1006"/>
    </row>
    <row r="2" spans="1:35" ht="18.95" customHeight="1">
      <c r="A2" s="1003"/>
      <c r="B2" s="985" t="str">
        <f>'statement of marks'!$A$1</f>
        <v>MkW0Hkhejko vEcsMdj jkt0vkok0fo|k0cxMh]nkSlk</v>
      </c>
      <c r="C2" s="986"/>
      <c r="D2" s="986"/>
      <c r="E2" s="986"/>
      <c r="F2" s="986"/>
      <c r="G2" s="986"/>
      <c r="H2" s="986"/>
      <c r="I2" s="986"/>
      <c r="J2" s="986"/>
      <c r="K2" s="986"/>
      <c r="L2" s="986"/>
      <c r="M2" s="986"/>
      <c r="N2" s="986"/>
      <c r="O2" s="986"/>
      <c r="P2" s="987"/>
      <c r="Q2" s="1035"/>
      <c r="R2" s="1035"/>
      <c r="S2" s="1003"/>
      <c r="T2" s="985" t="str">
        <f>'statement of marks'!$A$1</f>
        <v>MkW0Hkhejko vEcsMdj jkt0vkok0fo|k0cxMh]nkSlk</v>
      </c>
      <c r="U2" s="986"/>
      <c r="V2" s="986"/>
      <c r="W2" s="986"/>
      <c r="X2" s="986"/>
      <c r="Y2" s="986"/>
      <c r="Z2" s="986"/>
      <c r="AA2" s="986"/>
      <c r="AB2" s="986"/>
      <c r="AC2" s="986"/>
      <c r="AD2" s="986"/>
      <c r="AE2" s="986"/>
      <c r="AF2" s="986"/>
      <c r="AG2" s="986"/>
      <c r="AH2" s="987"/>
      <c r="AI2" s="13"/>
    </row>
    <row r="3" spans="1:35" ht="18.95" customHeight="1">
      <c r="A3" s="1003"/>
      <c r="B3" s="985"/>
      <c r="C3" s="986"/>
      <c r="D3" s="986"/>
      <c r="E3" s="986"/>
      <c r="F3" s="986"/>
      <c r="G3" s="986"/>
      <c r="H3" s="986"/>
      <c r="I3" s="986"/>
      <c r="J3" s="986"/>
      <c r="K3" s="986"/>
      <c r="L3" s="986"/>
      <c r="M3" s="986"/>
      <c r="N3" s="986"/>
      <c r="O3" s="986"/>
      <c r="P3" s="987"/>
      <c r="Q3" s="1035"/>
      <c r="R3" s="1035"/>
      <c r="S3" s="1003"/>
      <c r="T3" s="985"/>
      <c r="U3" s="986"/>
      <c r="V3" s="986"/>
      <c r="W3" s="986"/>
      <c r="X3" s="986"/>
      <c r="Y3" s="986"/>
      <c r="Z3" s="986"/>
      <c r="AA3" s="986"/>
      <c r="AB3" s="986"/>
      <c r="AC3" s="986"/>
      <c r="AD3" s="986"/>
      <c r="AE3" s="986"/>
      <c r="AF3" s="986"/>
      <c r="AG3" s="986"/>
      <c r="AH3" s="987"/>
    </row>
    <row r="4" spans="1:35" ht="18.95" customHeight="1">
      <c r="A4" s="223"/>
      <c r="B4" s="988" t="s">
        <v>95</v>
      </c>
      <c r="C4" s="989"/>
      <c r="D4" s="992" t="str">
        <f>'statement of marks'!$H$3</f>
        <v>2016-17</v>
      </c>
      <c r="E4" s="992"/>
      <c r="F4" s="992"/>
      <c r="G4" s="992"/>
      <c r="H4" s="992"/>
      <c r="I4" s="992"/>
      <c r="J4" s="992"/>
      <c r="K4" s="992"/>
      <c r="L4" s="992"/>
      <c r="M4" s="992"/>
      <c r="N4" s="992"/>
      <c r="O4" s="992"/>
      <c r="P4" s="993"/>
      <c r="Q4" s="1035"/>
      <c r="R4" s="1035"/>
      <c r="S4" s="223"/>
      <c r="T4" s="988" t="s">
        <v>95</v>
      </c>
      <c r="U4" s="989"/>
      <c r="V4" s="992" t="str">
        <f>'statement of marks'!$H$3</f>
        <v>2016-17</v>
      </c>
      <c r="W4" s="992"/>
      <c r="X4" s="992"/>
      <c r="Y4" s="992"/>
      <c r="Z4" s="992"/>
      <c r="AA4" s="992"/>
      <c r="AB4" s="992"/>
      <c r="AC4" s="992"/>
      <c r="AD4" s="992"/>
      <c r="AE4" s="992"/>
      <c r="AF4" s="992"/>
      <c r="AG4" s="992"/>
      <c r="AH4" s="993"/>
    </row>
    <row r="5" spans="1:35" ht="18.95" customHeight="1">
      <c r="A5" s="223"/>
      <c r="B5" s="990" t="s">
        <v>185</v>
      </c>
      <c r="C5" s="991"/>
      <c r="D5" s="991" t="str">
        <f>IF('statement of marks'!I7="","",'statement of marks'!I7)</f>
        <v>vfHk"ksd lkSx.k</v>
      </c>
      <c r="E5" s="991"/>
      <c r="F5" s="991"/>
      <c r="G5" s="991"/>
      <c r="H5" s="991"/>
      <c r="I5" s="991"/>
      <c r="J5" s="991"/>
      <c r="K5" s="991"/>
      <c r="L5" s="991"/>
      <c r="M5" s="991"/>
      <c r="N5" s="991"/>
      <c r="O5" s="991"/>
      <c r="P5" s="994"/>
      <c r="Q5" s="1035"/>
      <c r="R5" s="1035"/>
      <c r="S5" s="223"/>
      <c r="T5" s="990" t="s">
        <v>185</v>
      </c>
      <c r="U5" s="991"/>
      <c r="V5" s="991" t="str">
        <f>IF('statement of marks'!I8="","",'statement of marks'!I8)</f>
        <v>vt; dqekj lSuh</v>
      </c>
      <c r="W5" s="991"/>
      <c r="X5" s="991"/>
      <c r="Y5" s="991"/>
      <c r="Z5" s="991"/>
      <c r="AA5" s="991"/>
      <c r="AB5" s="991"/>
      <c r="AC5" s="991"/>
      <c r="AD5" s="991"/>
      <c r="AE5" s="991"/>
      <c r="AF5" s="991"/>
      <c r="AG5" s="991"/>
      <c r="AH5" s="994"/>
    </row>
    <row r="6" spans="1:35" ht="18.95" customHeight="1">
      <c r="A6" s="223"/>
      <c r="B6" s="990" t="s">
        <v>186</v>
      </c>
      <c r="C6" s="991"/>
      <c r="D6" s="991" t="str">
        <f>IF('statement of marks'!J7="","",'statement of marks'!J7)</f>
        <v>Jh lkxjey lkSx.k</v>
      </c>
      <c r="E6" s="991"/>
      <c r="F6" s="991"/>
      <c r="G6" s="991"/>
      <c r="H6" s="991"/>
      <c r="I6" s="991"/>
      <c r="J6" s="991"/>
      <c r="K6" s="991"/>
      <c r="L6" s="991"/>
      <c r="M6" s="991"/>
      <c r="N6" s="991"/>
      <c r="O6" s="991"/>
      <c r="P6" s="994"/>
      <c r="Q6" s="1035"/>
      <c r="R6" s="1035"/>
      <c r="S6" s="223"/>
      <c r="T6" s="990" t="s">
        <v>186</v>
      </c>
      <c r="U6" s="991"/>
      <c r="V6" s="991" t="str">
        <f>IF('statement of marks'!J8="","",'statement of marks'!J8)</f>
        <v>Jh eqds'k pUn lSuh</v>
      </c>
      <c r="W6" s="991"/>
      <c r="X6" s="991"/>
      <c r="Y6" s="991"/>
      <c r="Z6" s="991"/>
      <c r="AA6" s="991"/>
      <c r="AB6" s="991"/>
      <c r="AC6" s="991"/>
      <c r="AD6" s="991"/>
      <c r="AE6" s="991"/>
      <c r="AF6" s="991"/>
      <c r="AG6" s="991"/>
      <c r="AH6" s="994"/>
    </row>
    <row r="7" spans="1:35" ht="18.95" customHeight="1">
      <c r="A7" s="223"/>
      <c r="B7" s="990" t="s">
        <v>187</v>
      </c>
      <c r="C7" s="991"/>
      <c r="D7" s="991" t="str">
        <f>IF('statement of marks'!K7="","",'statement of marks'!K7)</f>
        <v>Jhefr cqxyh nsoh</v>
      </c>
      <c r="E7" s="991"/>
      <c r="F7" s="991"/>
      <c r="G7" s="991"/>
      <c r="H7" s="991"/>
      <c r="I7" s="991"/>
      <c r="J7" s="991"/>
      <c r="K7" s="991"/>
      <c r="L7" s="991"/>
      <c r="M7" s="991"/>
      <c r="N7" s="991"/>
      <c r="O7" s="991"/>
      <c r="P7" s="994"/>
      <c r="Q7" s="1035"/>
      <c r="R7" s="1035"/>
      <c r="S7" s="223"/>
      <c r="T7" s="990" t="s">
        <v>187</v>
      </c>
      <c r="U7" s="991"/>
      <c r="V7" s="991" t="str">
        <f>IF('statement of marks'!K8="","",'statement of marks'!K8)</f>
        <v>Jhefr xksnkojh nsoh</v>
      </c>
      <c r="W7" s="991"/>
      <c r="X7" s="991"/>
      <c r="Y7" s="991"/>
      <c r="Z7" s="991"/>
      <c r="AA7" s="991"/>
      <c r="AB7" s="991"/>
      <c r="AC7" s="991"/>
      <c r="AD7" s="991"/>
      <c r="AE7" s="991"/>
      <c r="AF7" s="991"/>
      <c r="AG7" s="991"/>
      <c r="AH7" s="994"/>
    </row>
    <row r="8" spans="1:35" ht="18.95" customHeight="1">
      <c r="A8" s="223"/>
      <c r="B8" s="990" t="s">
        <v>188</v>
      </c>
      <c r="C8" s="991"/>
      <c r="D8" s="992" t="str">
        <f>'statement of marks'!$G$3</f>
        <v>6 B</v>
      </c>
      <c r="E8" s="992"/>
      <c r="F8" s="992"/>
      <c r="G8" s="992"/>
      <c r="H8" s="991" t="s">
        <v>9</v>
      </c>
      <c r="I8" s="991"/>
      <c r="J8" s="991"/>
      <c r="K8" s="991"/>
      <c r="L8" s="991"/>
      <c r="M8" s="992">
        <f>IF('statement of marks'!D7="","",'statement of marks'!D7)</f>
        <v>651</v>
      </c>
      <c r="N8" s="992"/>
      <c r="O8" s="992"/>
      <c r="P8" s="993"/>
      <c r="Q8" s="1035"/>
      <c r="R8" s="1035"/>
      <c r="S8" s="223"/>
      <c r="T8" s="990" t="s">
        <v>188</v>
      </c>
      <c r="U8" s="991"/>
      <c r="V8" s="992" t="str">
        <f>'statement of marks'!$G$3</f>
        <v>6 B</v>
      </c>
      <c r="W8" s="992"/>
      <c r="X8" s="992"/>
      <c r="Y8" s="992"/>
      <c r="Z8" s="991" t="s">
        <v>9</v>
      </c>
      <c r="AA8" s="991"/>
      <c r="AB8" s="991"/>
      <c r="AC8" s="991"/>
      <c r="AD8" s="991"/>
      <c r="AE8" s="992">
        <f>IF('statement of marks'!D8="","",'statement of marks'!D8)</f>
        <v>652</v>
      </c>
      <c r="AF8" s="992"/>
      <c r="AG8" s="992"/>
      <c r="AH8" s="993"/>
    </row>
    <row r="9" spans="1:35" ht="18.95" customHeight="1">
      <c r="A9" s="223"/>
      <c r="B9" s="990" t="s">
        <v>189</v>
      </c>
      <c r="C9" s="991"/>
      <c r="D9" s="992">
        <f>IF('statement of marks'!F7="","",'statement of marks'!F7)</f>
        <v>1993</v>
      </c>
      <c r="E9" s="992"/>
      <c r="F9" s="992"/>
      <c r="G9" s="992"/>
      <c r="H9" s="991" t="s">
        <v>0</v>
      </c>
      <c r="I9" s="991"/>
      <c r="J9" s="991"/>
      <c r="K9" s="991"/>
      <c r="L9" s="991"/>
      <c r="M9" s="1032">
        <f>IF('statement of marks'!G7="","",'statement of marks'!G7)</f>
        <v>38986</v>
      </c>
      <c r="N9" s="1032"/>
      <c r="O9" s="1032"/>
      <c r="P9" s="1033"/>
      <c r="Q9" s="1035"/>
      <c r="R9" s="1035"/>
      <c r="S9" s="223"/>
      <c r="T9" s="990" t="s">
        <v>189</v>
      </c>
      <c r="U9" s="991"/>
      <c r="V9" s="992">
        <f>IF('statement of marks'!F8="","",'statement of marks'!F8)</f>
        <v>2036</v>
      </c>
      <c r="W9" s="992"/>
      <c r="X9" s="992"/>
      <c r="Y9" s="992"/>
      <c r="Z9" s="991" t="s">
        <v>0</v>
      </c>
      <c r="AA9" s="991"/>
      <c r="AB9" s="991"/>
      <c r="AC9" s="991"/>
      <c r="AD9" s="991"/>
      <c r="AE9" s="1032">
        <f>IF('statement of marks'!G8="","",'statement of marks'!G8)</f>
        <v>39238</v>
      </c>
      <c r="AF9" s="1032"/>
      <c r="AG9" s="1032"/>
      <c r="AH9" s="1033"/>
    </row>
    <row r="10" spans="1:35" ht="18.95" customHeight="1">
      <c r="A10" s="223"/>
      <c r="B10" s="221" t="s">
        <v>28</v>
      </c>
      <c r="C10" s="211" t="s">
        <v>96</v>
      </c>
      <c r="D10" s="1034" t="s">
        <v>1</v>
      </c>
      <c r="E10" s="1034"/>
      <c r="F10" s="1034"/>
      <c r="G10" s="1034" t="s">
        <v>21</v>
      </c>
      <c r="H10" s="1034"/>
      <c r="I10" s="1034"/>
      <c r="J10" s="1034" t="s">
        <v>68</v>
      </c>
      <c r="K10" s="1034"/>
      <c r="L10" s="1034"/>
      <c r="M10" s="1034" t="s">
        <v>97</v>
      </c>
      <c r="N10" s="1034"/>
      <c r="O10" s="1034"/>
      <c r="P10" s="212" t="s">
        <v>200</v>
      </c>
      <c r="Q10" s="1035"/>
      <c r="R10" s="1035"/>
      <c r="S10" s="223"/>
      <c r="T10" s="221" t="s">
        <v>28</v>
      </c>
      <c r="U10" s="211" t="s">
        <v>96</v>
      </c>
      <c r="V10" s="1034" t="s">
        <v>1</v>
      </c>
      <c r="W10" s="1034"/>
      <c r="X10" s="1034"/>
      <c r="Y10" s="1034" t="s">
        <v>21</v>
      </c>
      <c r="Z10" s="1034"/>
      <c r="AA10" s="1034"/>
      <c r="AB10" s="1034" t="s">
        <v>68</v>
      </c>
      <c r="AC10" s="1034"/>
      <c r="AD10" s="1034"/>
      <c r="AE10" s="1034" t="s">
        <v>97</v>
      </c>
      <c r="AF10" s="1034"/>
      <c r="AG10" s="1034"/>
      <c r="AH10" s="212" t="s">
        <v>200</v>
      </c>
    </row>
    <row r="11" spans="1:35" ht="18.95" customHeight="1">
      <c r="A11" s="223"/>
      <c r="B11" s="1000" t="s">
        <v>3</v>
      </c>
      <c r="C11" s="1001"/>
      <c r="D11" s="208">
        <f>IF('statement of marks'!L$6="","",'statement of marks'!L$6)</f>
        <v>5</v>
      </c>
      <c r="E11" s="208">
        <f>IF('statement of marks'!M$6="","",'statement of marks'!M$6)</f>
        <v>5</v>
      </c>
      <c r="F11" s="208">
        <f>IF('statement of marks'!N$6="","",'statement of marks'!N$6)</f>
        <v>10</v>
      </c>
      <c r="G11" s="208">
        <f>IF('statement of marks'!O$6="","",'statement of marks'!O$6)</f>
        <v>5</v>
      </c>
      <c r="H11" s="208">
        <f>IF('statement of marks'!P$6="","",'statement of marks'!P$6)</f>
        <v>5</v>
      </c>
      <c r="I11" s="208">
        <f>IF('statement of marks'!Q$6="","",'statement of marks'!Q$6)</f>
        <v>10</v>
      </c>
      <c r="J11" s="208">
        <f>IF('statement of marks'!R$6="","",'statement of marks'!R$6)</f>
        <v>5</v>
      </c>
      <c r="K11" s="208">
        <f>IF('statement of marks'!S$6="","",'statement of marks'!S$6)</f>
        <v>5</v>
      </c>
      <c r="L11" s="208">
        <f>IF('statement of marks'!T$6="","",'statement of marks'!T$6)</f>
        <v>10</v>
      </c>
      <c r="M11" s="208">
        <f>IF('statement of marks'!V$6="","",'statement of marks'!V$6)</f>
        <v>50</v>
      </c>
      <c r="N11" s="208">
        <f>IF('statement of marks'!W$6="","",'statement of marks'!W$6)</f>
        <v>20</v>
      </c>
      <c r="O11" s="208">
        <f>IF('statement of marks'!X$6="","",'statement of marks'!X$6)</f>
        <v>70</v>
      </c>
      <c r="P11" s="213">
        <f>IF('statement of marks'!Y$6="","",'statement of marks'!Y$6)</f>
        <v>100</v>
      </c>
      <c r="Q11" s="1035"/>
      <c r="R11" s="1035"/>
      <c r="S11" s="223"/>
      <c r="T11" s="1000" t="s">
        <v>3</v>
      </c>
      <c r="U11" s="1001"/>
      <c r="V11" s="208">
        <f>IF('statement of marks'!L$6="","",'statement of marks'!L$6)</f>
        <v>5</v>
      </c>
      <c r="W11" s="208">
        <f>IF('statement of marks'!M$6="","",'statement of marks'!M$6)</f>
        <v>5</v>
      </c>
      <c r="X11" s="208">
        <f>IF('statement of marks'!N$6="","",'statement of marks'!N$6)</f>
        <v>10</v>
      </c>
      <c r="Y11" s="208">
        <f>IF('statement of marks'!O$6="","",'statement of marks'!O$6)</f>
        <v>5</v>
      </c>
      <c r="Z11" s="208">
        <f>IF('statement of marks'!P$6="","",'statement of marks'!P$6)</f>
        <v>5</v>
      </c>
      <c r="AA11" s="208">
        <f>IF('statement of marks'!Q$6="","",'statement of marks'!Q$6)</f>
        <v>10</v>
      </c>
      <c r="AB11" s="208">
        <f>IF('statement of marks'!R$6="","",'statement of marks'!R$6)</f>
        <v>5</v>
      </c>
      <c r="AC11" s="208">
        <f>IF('statement of marks'!S$6="","",'statement of marks'!S$6)</f>
        <v>5</v>
      </c>
      <c r="AD11" s="208">
        <f>IF('statement of marks'!T$6="","",'statement of marks'!T$6)</f>
        <v>10</v>
      </c>
      <c r="AE11" s="208">
        <f>IF('statement of marks'!V$6="","",'statement of marks'!V$6)</f>
        <v>50</v>
      </c>
      <c r="AF11" s="208">
        <f>IF('statement of marks'!W$6="","",'statement of marks'!W$6)</f>
        <v>20</v>
      </c>
      <c r="AG11" s="208">
        <f>IF('statement of marks'!X$6="","",'statement of marks'!X$6)</f>
        <v>70</v>
      </c>
      <c r="AH11" s="213">
        <f>IF('statement of marks'!Y$6="","",'statement of marks'!Y$6)</f>
        <v>100</v>
      </c>
    </row>
    <row r="12" spans="1:35" ht="18.95" customHeight="1">
      <c r="A12" s="223"/>
      <c r="B12" s="990" t="str">
        <f>IF('statement of marks'!$L$3="","",'statement of marks'!$L$3)</f>
        <v>fgUnh</v>
      </c>
      <c r="C12" s="991"/>
      <c r="D12" s="209">
        <f>IF('statement of marks'!L7="","",'statement of marks'!L7)</f>
        <v>4</v>
      </c>
      <c r="E12" s="209">
        <f>IF('statement of marks'!M7="","",'statement of marks'!M7)</f>
        <v>5</v>
      </c>
      <c r="F12" s="207">
        <f>IF('statement of marks'!N7="","",'statement of marks'!N7)</f>
        <v>9</v>
      </c>
      <c r="G12" s="209">
        <f>IF('statement of marks'!O7="","",'statement of marks'!O7)</f>
        <v>1</v>
      </c>
      <c r="H12" s="209">
        <f>IF('statement of marks'!P7="","",'statement of marks'!P7)</f>
        <v>5</v>
      </c>
      <c r="I12" s="207">
        <f>IF('statement of marks'!Q7="","",'statement of marks'!Q7)</f>
        <v>6</v>
      </c>
      <c r="J12" s="209" t="str">
        <f>IF('statement of marks'!R7="","",'statement of marks'!R7)</f>
        <v/>
      </c>
      <c r="K12" s="209" t="str">
        <f>IF('statement of marks'!S7="","",'statement of marks'!S7)</f>
        <v/>
      </c>
      <c r="L12" s="207" t="str">
        <f>IF('statement of marks'!T7="","",'statement of marks'!T7)</f>
        <v/>
      </c>
      <c r="M12" s="209" t="str">
        <f>IF('statement of marks'!V7="","",'statement of marks'!V7)</f>
        <v/>
      </c>
      <c r="N12" s="209" t="str">
        <f>IF('statement of marks'!W7="","",'statement of marks'!W7)</f>
        <v/>
      </c>
      <c r="O12" s="207" t="str">
        <f>IF('statement of marks'!X7="","",'statement of marks'!X7)</f>
        <v/>
      </c>
      <c r="P12" s="213" t="str">
        <f>IF('statement of marks'!Y7="","",'statement of marks'!Y7)</f>
        <v/>
      </c>
      <c r="Q12" s="1035"/>
      <c r="R12" s="1035"/>
      <c r="S12" s="223"/>
      <c r="T12" s="990" t="str">
        <f>IF('statement of marks'!$L$3="","",'statement of marks'!$L$3)</f>
        <v>fgUnh</v>
      </c>
      <c r="U12" s="991"/>
      <c r="V12" s="209">
        <f>IF('statement of marks'!L8="","",'statement of marks'!L8)</f>
        <v>4</v>
      </c>
      <c r="W12" s="209">
        <f>IF('statement of marks'!M8="","",'statement of marks'!M8)</f>
        <v>5</v>
      </c>
      <c r="X12" s="207">
        <f>IF('statement of marks'!N8="","",'statement of marks'!N8)</f>
        <v>9</v>
      </c>
      <c r="Y12" s="209">
        <f>IF('statement of marks'!O8="","",'statement of marks'!O8)</f>
        <v>5</v>
      </c>
      <c r="Z12" s="209">
        <f>IF('statement of marks'!P8="","",'statement of marks'!P8)</f>
        <v>5</v>
      </c>
      <c r="AA12" s="207">
        <f>IF('statement of marks'!Q8="","",'statement of marks'!Q8)</f>
        <v>10</v>
      </c>
      <c r="AB12" s="209" t="str">
        <f>IF('statement of marks'!R8="","",'statement of marks'!R8)</f>
        <v/>
      </c>
      <c r="AC12" s="209" t="str">
        <f>IF('statement of marks'!S8="","",'statement of marks'!S8)</f>
        <v/>
      </c>
      <c r="AD12" s="207" t="str">
        <f>IF('statement of marks'!T8="","",'statement of marks'!T8)</f>
        <v/>
      </c>
      <c r="AE12" s="209" t="str">
        <f>IF('statement of marks'!V8="","",'statement of marks'!V8)</f>
        <v/>
      </c>
      <c r="AF12" s="209" t="str">
        <f>IF('statement of marks'!W8="","",'statement of marks'!W8)</f>
        <v/>
      </c>
      <c r="AG12" s="207" t="str">
        <f>IF('statement of marks'!X8="","",'statement of marks'!X8)</f>
        <v/>
      </c>
      <c r="AH12" s="213" t="str">
        <f>IF('statement of marks'!Y8="","",'statement of marks'!Y8)</f>
        <v/>
      </c>
    </row>
    <row r="13" spans="1:35" ht="18.95" customHeight="1">
      <c r="A13" s="223"/>
      <c r="B13" s="990" t="str">
        <f>IF('statement of marks'!$AH$3="","",'statement of marks'!$AH$3)</f>
        <v>vaxszth</v>
      </c>
      <c r="C13" s="991"/>
      <c r="D13" s="209">
        <f>IF('statement of marks'!AH7="","",'statement of marks'!AH7)</f>
        <v>4</v>
      </c>
      <c r="E13" s="209">
        <f>IF('statement of marks'!AI7="","",'statement of marks'!AI7)</f>
        <v>5</v>
      </c>
      <c r="F13" s="207">
        <f>IF('statement of marks'!AJ7="","",'statement of marks'!AJ7)</f>
        <v>9</v>
      </c>
      <c r="G13" s="209">
        <f>IF('statement of marks'!AK7="","",'statement of marks'!AK7)</f>
        <v>3</v>
      </c>
      <c r="H13" s="209">
        <f>IF('statement of marks'!AL7="","",'statement of marks'!AL7)</f>
        <v>5</v>
      </c>
      <c r="I13" s="207">
        <f>IF('statement of marks'!AM7="","",'statement of marks'!AM7)</f>
        <v>8</v>
      </c>
      <c r="J13" s="209" t="str">
        <f>IF('statement of marks'!AN7="","",'statement of marks'!AN7)</f>
        <v/>
      </c>
      <c r="K13" s="209" t="str">
        <f>IF('statement of marks'!AO7="","",'statement of marks'!AO7)</f>
        <v/>
      </c>
      <c r="L13" s="207" t="str">
        <f>IF('statement of marks'!AP7="","",'statement of marks'!AP7)</f>
        <v/>
      </c>
      <c r="M13" s="209">
        <f>IF('statement of marks'!AR7="","",'statement of marks'!AR7)</f>
        <v>33</v>
      </c>
      <c r="N13" s="209">
        <f>IF('statement of marks'!AS7="","",'statement of marks'!AS7)</f>
        <v>20</v>
      </c>
      <c r="O13" s="207">
        <f>IF('statement of marks'!AT7="","",'statement of marks'!AT7)</f>
        <v>53</v>
      </c>
      <c r="P13" s="213">
        <f>IF('statement of marks'!AU7="","",'statement of marks'!AU7)</f>
        <v>70</v>
      </c>
      <c r="Q13" s="1035"/>
      <c r="R13" s="1035"/>
      <c r="S13" s="223"/>
      <c r="T13" s="990" t="str">
        <f>IF('statement of marks'!$AH$3="","",'statement of marks'!$AH$3)</f>
        <v>vaxszth</v>
      </c>
      <c r="U13" s="991"/>
      <c r="V13" s="209">
        <f>IF('statement of marks'!AH8="","",'statement of marks'!AH8)</f>
        <v>5</v>
      </c>
      <c r="W13" s="209">
        <f>IF('statement of marks'!AI8="","",'statement of marks'!AI8)</f>
        <v>5</v>
      </c>
      <c r="X13" s="207">
        <f>IF('statement of marks'!AJ8="","",'statement of marks'!AJ8)</f>
        <v>10</v>
      </c>
      <c r="Y13" s="209">
        <f>IF('statement of marks'!AK8="","",'statement of marks'!AK8)</f>
        <v>4</v>
      </c>
      <c r="Z13" s="209">
        <f>IF('statement of marks'!AL8="","",'statement of marks'!AL8)</f>
        <v>5</v>
      </c>
      <c r="AA13" s="207">
        <f>IF('statement of marks'!AM8="","",'statement of marks'!AM8)</f>
        <v>9</v>
      </c>
      <c r="AB13" s="209" t="str">
        <f>IF('statement of marks'!AN8="","",'statement of marks'!AN8)</f>
        <v/>
      </c>
      <c r="AC13" s="209" t="str">
        <f>IF('statement of marks'!AO8="","",'statement of marks'!AO8)</f>
        <v/>
      </c>
      <c r="AD13" s="207" t="str">
        <f>IF('statement of marks'!AP8="","",'statement of marks'!AP8)</f>
        <v/>
      </c>
      <c r="AE13" s="209">
        <f>IF('statement of marks'!AR8="","",'statement of marks'!AR8)</f>
        <v>39</v>
      </c>
      <c r="AF13" s="209">
        <f>IF('statement of marks'!AS8="","",'statement of marks'!AS8)</f>
        <v>20</v>
      </c>
      <c r="AG13" s="207">
        <f>IF('statement of marks'!AT8="","",'statement of marks'!AT8)</f>
        <v>59</v>
      </c>
      <c r="AH13" s="213">
        <f>IF('statement of marks'!AU8="","",'statement of marks'!AU8)</f>
        <v>78</v>
      </c>
    </row>
    <row r="14" spans="1:35" ht="18.95" customHeight="1">
      <c r="A14" s="223"/>
      <c r="B14" s="990" t="str">
        <f>IF('statement of marks'!BD7="s","laLd`r",IF('statement of marks'!BD7="u","mnwZ",IF('statement of marks'!BD7="g","xqtjkrh",IF('statement of marks'!BD7="p","iatkch",IF('statement of marks'!BD7="sd","fla/kh","r`rh; Hkk""kk")))))</f>
        <v>laLd`r</v>
      </c>
      <c r="C14" s="991"/>
      <c r="D14" s="209">
        <f>IF('statement of marks'!BE7="","",'statement of marks'!BE7)</f>
        <v>3</v>
      </c>
      <c r="E14" s="209">
        <f>IF('statement of marks'!BF7="","",'statement of marks'!BF7)</f>
        <v>5</v>
      </c>
      <c r="F14" s="207">
        <f>IF('statement of marks'!BG7="","",'statement of marks'!BG7)</f>
        <v>8</v>
      </c>
      <c r="G14" s="209">
        <f>IF('statement of marks'!BH7="","",'statement of marks'!BH7)</f>
        <v>3</v>
      </c>
      <c r="H14" s="209">
        <f>IF('statement of marks'!BI7="","",'statement of marks'!BI7)</f>
        <v>5</v>
      </c>
      <c r="I14" s="207">
        <f>IF('statement of marks'!BJ7="","",'statement of marks'!BJ7)</f>
        <v>8</v>
      </c>
      <c r="J14" s="209" t="str">
        <f>IF('statement of marks'!BK7="","",'statement of marks'!BK7)</f>
        <v/>
      </c>
      <c r="K14" s="209" t="str">
        <f>IF('statement of marks'!BL7="","",'statement of marks'!BL7)</f>
        <v/>
      </c>
      <c r="L14" s="207" t="str">
        <f>IF('statement of marks'!BM7="","",'statement of marks'!BM7)</f>
        <v/>
      </c>
      <c r="M14" s="209" t="str">
        <f>IF('statement of marks'!BO7="","",'statement of marks'!BO7)</f>
        <v/>
      </c>
      <c r="N14" s="209" t="str">
        <f>IF('statement of marks'!BP7="","",'statement of marks'!BP7)</f>
        <v/>
      </c>
      <c r="O14" s="207" t="str">
        <f>IF('statement of marks'!BQ7="","",'statement of marks'!BQ7)</f>
        <v/>
      </c>
      <c r="P14" s="213" t="str">
        <f>IF('statement of marks'!BR7="","",'statement of marks'!BR7)</f>
        <v/>
      </c>
      <c r="Q14" s="1035"/>
      <c r="R14" s="1035"/>
      <c r="S14" s="223"/>
      <c r="T14" s="990" t="str">
        <f>IF('statement of marks'!BD8="s","laLd`r",IF('statement of marks'!BD8="u","mnwZ",IF('statement of marks'!BD8="g","xqtjkrh",IF('statement of marks'!BD8="p","iatkch",IF('statement of marks'!BD8="sd","fla/kh","r`rh; Hkk""kk")))))</f>
        <v>laLd`r</v>
      </c>
      <c r="U14" s="991"/>
      <c r="V14" s="209">
        <f>IF('statement of marks'!BE8="","",'statement of marks'!BE8)</f>
        <v>5</v>
      </c>
      <c r="W14" s="209">
        <f>IF('statement of marks'!BF8="","",'statement of marks'!BF8)</f>
        <v>5</v>
      </c>
      <c r="X14" s="207">
        <f>IF('statement of marks'!BG8="","",'statement of marks'!BG8)</f>
        <v>10</v>
      </c>
      <c r="Y14" s="209">
        <f>IF('statement of marks'!BH8="","",'statement of marks'!BH8)</f>
        <v>4</v>
      </c>
      <c r="Z14" s="209">
        <f>IF('statement of marks'!BI8="","",'statement of marks'!BI8)</f>
        <v>5</v>
      </c>
      <c r="AA14" s="207">
        <f>IF('statement of marks'!BJ8="","",'statement of marks'!BJ8)</f>
        <v>9</v>
      </c>
      <c r="AB14" s="209" t="str">
        <f>IF('statement of marks'!BK8="","",'statement of marks'!BK8)</f>
        <v/>
      </c>
      <c r="AC14" s="209" t="str">
        <f>IF('statement of marks'!BL8="","",'statement of marks'!BL8)</f>
        <v/>
      </c>
      <c r="AD14" s="207" t="str">
        <f>IF('statement of marks'!BM8="","",'statement of marks'!BM8)</f>
        <v/>
      </c>
      <c r="AE14" s="209" t="str">
        <f>IF('statement of marks'!BO8="","",'statement of marks'!BO8)</f>
        <v/>
      </c>
      <c r="AF14" s="209" t="str">
        <f>IF('statement of marks'!BP8="","",'statement of marks'!BP8)</f>
        <v/>
      </c>
      <c r="AG14" s="207" t="str">
        <f>IF('statement of marks'!BQ8="","",'statement of marks'!BQ8)</f>
        <v/>
      </c>
      <c r="AH14" s="213" t="str">
        <f>IF('statement of marks'!BR8="","",'statement of marks'!BR8)</f>
        <v/>
      </c>
    </row>
    <row r="15" spans="1:35" ht="18.95" customHeight="1">
      <c r="A15" s="223"/>
      <c r="B15" s="990" t="str">
        <f>IF('statement of marks'!$CA$3="","",'statement of marks'!$CA$3)</f>
        <v>xf.kr</v>
      </c>
      <c r="C15" s="991"/>
      <c r="D15" s="209">
        <f>IF('statement of marks'!CA7="","",'statement of marks'!CA7)</f>
        <v>2</v>
      </c>
      <c r="E15" s="209">
        <f>IF('statement of marks'!CB7="","",'statement of marks'!CB7)</f>
        <v>5</v>
      </c>
      <c r="F15" s="207">
        <f>IF('statement of marks'!CC7="","",'statement of marks'!CC7)</f>
        <v>7</v>
      </c>
      <c r="G15" s="209" t="str">
        <f>IF('statement of marks'!CD7="","",'statement of marks'!CD7)</f>
        <v/>
      </c>
      <c r="H15" s="209" t="str">
        <f>IF('statement of marks'!CE7="","",'statement of marks'!CE7)</f>
        <v/>
      </c>
      <c r="I15" s="207" t="str">
        <f>IF('statement of marks'!CF7="","",'statement of marks'!CF7)</f>
        <v/>
      </c>
      <c r="J15" s="209" t="str">
        <f>IF('statement of marks'!CG7="","",'statement of marks'!CG7)</f>
        <v/>
      </c>
      <c r="K15" s="209" t="str">
        <f>IF('statement of marks'!CH7="","",'statement of marks'!CH7)</f>
        <v/>
      </c>
      <c r="L15" s="207" t="str">
        <f>IF('statement of marks'!CI7="","",'statement of marks'!CI7)</f>
        <v/>
      </c>
      <c r="M15" s="209">
        <f>IF('statement of marks'!CK7="","",'statement of marks'!CK7)</f>
        <v>16</v>
      </c>
      <c r="N15" s="209">
        <f>IF('statement of marks'!CL7="","",'statement of marks'!CL7)</f>
        <v>20</v>
      </c>
      <c r="O15" s="207">
        <f>IF('statement of marks'!CM7="","",'statement of marks'!CM7)</f>
        <v>36</v>
      </c>
      <c r="P15" s="213">
        <f>IF('statement of marks'!CN7="","",'statement of marks'!CN7)</f>
        <v>43</v>
      </c>
      <c r="Q15" s="1035"/>
      <c r="R15" s="1035"/>
      <c r="S15" s="223"/>
      <c r="T15" s="990" t="str">
        <f>IF('statement of marks'!$CA$3="","",'statement of marks'!$CA$3)</f>
        <v>xf.kr</v>
      </c>
      <c r="U15" s="991"/>
      <c r="V15" s="209">
        <f>IF('statement of marks'!CA8="","",'statement of marks'!CA8)</f>
        <v>3</v>
      </c>
      <c r="W15" s="209">
        <f>IF('statement of marks'!CB8="","",'statement of marks'!CB8)</f>
        <v>5</v>
      </c>
      <c r="X15" s="207">
        <f>IF('statement of marks'!CC8="","",'statement of marks'!CC8)</f>
        <v>8</v>
      </c>
      <c r="Y15" s="209" t="str">
        <f>IF('statement of marks'!CD8="","",'statement of marks'!CD8)</f>
        <v/>
      </c>
      <c r="Z15" s="209" t="str">
        <f>IF('statement of marks'!CE8="","",'statement of marks'!CE8)</f>
        <v/>
      </c>
      <c r="AA15" s="207" t="str">
        <f>IF('statement of marks'!CF8="","",'statement of marks'!CF8)</f>
        <v/>
      </c>
      <c r="AB15" s="209" t="str">
        <f>IF('statement of marks'!CG8="","",'statement of marks'!CG8)</f>
        <v/>
      </c>
      <c r="AC15" s="209" t="str">
        <f>IF('statement of marks'!CH8="","",'statement of marks'!CH8)</f>
        <v/>
      </c>
      <c r="AD15" s="207" t="str">
        <f>IF('statement of marks'!CI8="","",'statement of marks'!CI8)</f>
        <v/>
      </c>
      <c r="AE15" s="209">
        <f>IF('statement of marks'!CK8="","",'statement of marks'!CK8)</f>
        <v>22</v>
      </c>
      <c r="AF15" s="209">
        <f>IF('statement of marks'!CL8="","",'statement of marks'!CL8)</f>
        <v>20</v>
      </c>
      <c r="AG15" s="207">
        <f>IF('statement of marks'!CM8="","",'statement of marks'!CM8)</f>
        <v>42</v>
      </c>
      <c r="AH15" s="213">
        <f>IF('statement of marks'!CN8="","",'statement of marks'!CN8)</f>
        <v>50</v>
      </c>
    </row>
    <row r="16" spans="1:35" ht="18.95" customHeight="1">
      <c r="A16" s="223"/>
      <c r="B16" s="990" t="str">
        <f>IF('statement of marks'!$CW$3="","",'statement of marks'!$CW$3)</f>
        <v>foKku</v>
      </c>
      <c r="C16" s="991"/>
      <c r="D16" s="209" t="str">
        <f>IF('statement of marks'!CW7="","",'statement of marks'!CW7)</f>
        <v/>
      </c>
      <c r="E16" s="209" t="str">
        <f>IF('statement of marks'!CX7="","",'statement of marks'!CX7)</f>
        <v/>
      </c>
      <c r="F16" s="207" t="str">
        <f>IF('statement of marks'!CY7="","",'statement of marks'!CY7)</f>
        <v/>
      </c>
      <c r="G16" s="209">
        <f>IF('statement of marks'!CZ7="","",'statement of marks'!CZ7)</f>
        <v>2</v>
      </c>
      <c r="H16" s="209">
        <f>IF('statement of marks'!DA7="","",'statement of marks'!DA7)</f>
        <v>5</v>
      </c>
      <c r="I16" s="207">
        <f>IF('statement of marks'!DB7="","",'statement of marks'!DB7)</f>
        <v>7</v>
      </c>
      <c r="J16" s="209" t="str">
        <f>IF('statement of marks'!DC7="","",'statement of marks'!DC7)</f>
        <v/>
      </c>
      <c r="K16" s="209" t="str">
        <f>IF('statement of marks'!DD7="","",'statement of marks'!DD7)</f>
        <v/>
      </c>
      <c r="L16" s="207" t="str">
        <f>IF('statement of marks'!DE7="","",'statement of marks'!DE7)</f>
        <v/>
      </c>
      <c r="M16" s="209">
        <f>IF('statement of marks'!DG7="","",'statement of marks'!DG7)</f>
        <v>32</v>
      </c>
      <c r="N16" s="209">
        <f>IF('statement of marks'!DH7="","",'statement of marks'!DH7)</f>
        <v>17</v>
      </c>
      <c r="O16" s="207">
        <f>IF('statement of marks'!DI7="","",'statement of marks'!DI7)</f>
        <v>49</v>
      </c>
      <c r="P16" s="213">
        <f>IF('statement of marks'!DJ7="","",'statement of marks'!DJ7)</f>
        <v>56</v>
      </c>
      <c r="Q16" s="1035"/>
      <c r="R16" s="1035"/>
      <c r="S16" s="223"/>
      <c r="T16" s="990" t="str">
        <f>IF('statement of marks'!$CW$3="","",'statement of marks'!$CW$3)</f>
        <v>foKku</v>
      </c>
      <c r="U16" s="991"/>
      <c r="V16" s="209" t="str">
        <f>IF('statement of marks'!CW8="","",'statement of marks'!CW8)</f>
        <v/>
      </c>
      <c r="W16" s="209" t="str">
        <f>IF('statement of marks'!CX8="","",'statement of marks'!CX8)</f>
        <v/>
      </c>
      <c r="X16" s="207" t="str">
        <f>IF('statement of marks'!CY8="","",'statement of marks'!CY8)</f>
        <v/>
      </c>
      <c r="Y16" s="209">
        <f>IF('statement of marks'!CZ8="","",'statement of marks'!CZ8)</f>
        <v>2</v>
      </c>
      <c r="Z16" s="209">
        <f>IF('statement of marks'!DA8="","",'statement of marks'!DA8)</f>
        <v>5</v>
      </c>
      <c r="AA16" s="207">
        <f>IF('statement of marks'!DB8="","",'statement of marks'!DB8)</f>
        <v>7</v>
      </c>
      <c r="AB16" s="209" t="str">
        <f>IF('statement of marks'!DC8="","",'statement of marks'!DC8)</f>
        <v/>
      </c>
      <c r="AC16" s="209" t="str">
        <f>IF('statement of marks'!DD8="","",'statement of marks'!DD8)</f>
        <v/>
      </c>
      <c r="AD16" s="207" t="str">
        <f>IF('statement of marks'!DE8="","",'statement of marks'!DE8)</f>
        <v/>
      </c>
      <c r="AE16" s="209">
        <f>IF('statement of marks'!DG8="","",'statement of marks'!DG8)</f>
        <v>38</v>
      </c>
      <c r="AF16" s="209">
        <f>IF('statement of marks'!DH8="","",'statement of marks'!DH8)</f>
        <v>18</v>
      </c>
      <c r="AG16" s="207">
        <f>IF('statement of marks'!DI8="","",'statement of marks'!DI8)</f>
        <v>56</v>
      </c>
      <c r="AH16" s="213">
        <f>IF('statement of marks'!DJ8="","",'statement of marks'!DJ8)</f>
        <v>63</v>
      </c>
    </row>
    <row r="17" spans="1:40" ht="18.95" customHeight="1">
      <c r="A17" s="223"/>
      <c r="B17" s="990" t="str">
        <f>IF('statement of marks'!$DS$3="","",'statement of marks'!$DS$3)</f>
        <v>lkekftd foKku</v>
      </c>
      <c r="C17" s="991"/>
      <c r="D17" s="209">
        <f>IF('statement of marks'!DS7="","",'statement of marks'!DS7)</f>
        <v>4</v>
      </c>
      <c r="E17" s="209">
        <f>IF('statement of marks'!DT7="","",'statement of marks'!DT7)</f>
        <v>5</v>
      </c>
      <c r="F17" s="207">
        <f>IF('statement of marks'!DU7="","",'statement of marks'!DU7)</f>
        <v>9</v>
      </c>
      <c r="G17" s="209">
        <f>IF('statement of marks'!DV7="","",'statement of marks'!DV7)</f>
        <v>4</v>
      </c>
      <c r="H17" s="209">
        <f>IF('statement of marks'!DW7="","",'statement of marks'!DW7)</f>
        <v>5</v>
      </c>
      <c r="I17" s="207">
        <f>IF('statement of marks'!DX7="","",'statement of marks'!DX7)</f>
        <v>9</v>
      </c>
      <c r="J17" s="209" t="str">
        <f>IF('statement of marks'!DY7="","",'statement of marks'!DY7)</f>
        <v/>
      </c>
      <c r="K17" s="209" t="str">
        <f>IF('statement of marks'!DZ7="","",'statement of marks'!DZ7)</f>
        <v/>
      </c>
      <c r="L17" s="207" t="str">
        <f>IF('statement of marks'!EA7="","",'statement of marks'!EA7)</f>
        <v/>
      </c>
      <c r="M17" s="209">
        <f>IF('statement of marks'!EC7="","",'statement of marks'!EC7)</f>
        <v>43</v>
      </c>
      <c r="N17" s="209">
        <f>IF('statement of marks'!ED7="","",'statement of marks'!ED7)</f>
        <v>19</v>
      </c>
      <c r="O17" s="207">
        <f>IF('statement of marks'!EE7="","",'statement of marks'!EE7)</f>
        <v>62</v>
      </c>
      <c r="P17" s="213">
        <f>IF('statement of marks'!EF7="","",'statement of marks'!EF7)</f>
        <v>80</v>
      </c>
      <c r="Q17" s="1035"/>
      <c r="R17" s="1035"/>
      <c r="S17" s="223"/>
      <c r="T17" s="990" t="str">
        <f>IF('statement of marks'!$DS$3="","",'statement of marks'!$DS$3)</f>
        <v>lkekftd foKku</v>
      </c>
      <c r="U17" s="991"/>
      <c r="V17" s="209">
        <f>IF('statement of marks'!DS8="","",'statement of marks'!DS8)</f>
        <v>5</v>
      </c>
      <c r="W17" s="209">
        <f>IF('statement of marks'!DT8="","",'statement of marks'!DT8)</f>
        <v>5</v>
      </c>
      <c r="X17" s="207">
        <f>IF('statement of marks'!DU8="","",'statement of marks'!DU8)</f>
        <v>10</v>
      </c>
      <c r="Y17" s="209">
        <f>IF('statement of marks'!DV8="","",'statement of marks'!DV8)</f>
        <v>5</v>
      </c>
      <c r="Z17" s="209">
        <f>IF('statement of marks'!DW8="","",'statement of marks'!DW8)</f>
        <v>5</v>
      </c>
      <c r="AA17" s="207">
        <f>IF('statement of marks'!DX8="","",'statement of marks'!DX8)</f>
        <v>10</v>
      </c>
      <c r="AB17" s="209" t="str">
        <f>IF('statement of marks'!DY8="","",'statement of marks'!DY8)</f>
        <v/>
      </c>
      <c r="AC17" s="209" t="str">
        <f>IF('statement of marks'!DZ8="","",'statement of marks'!DZ8)</f>
        <v/>
      </c>
      <c r="AD17" s="207" t="str">
        <f>IF('statement of marks'!EA8="","",'statement of marks'!EA8)</f>
        <v/>
      </c>
      <c r="AE17" s="209">
        <f>IF('statement of marks'!EC8="","",'statement of marks'!EC8)</f>
        <v>50</v>
      </c>
      <c r="AF17" s="209">
        <f>IF('statement of marks'!ED8="","",'statement of marks'!ED8)</f>
        <v>20</v>
      </c>
      <c r="AG17" s="207">
        <f>IF('statement of marks'!EE8="","",'statement of marks'!EE8)</f>
        <v>70</v>
      </c>
      <c r="AH17" s="213">
        <f>IF('statement of marks'!EF8="","",'statement of marks'!EF8)</f>
        <v>90</v>
      </c>
    </row>
    <row r="18" spans="1:40" ht="18.95" customHeight="1">
      <c r="A18" s="223"/>
      <c r="B18" s="996" t="s">
        <v>193</v>
      </c>
      <c r="C18" s="997"/>
      <c r="D18" s="1034" t="s">
        <v>1</v>
      </c>
      <c r="E18" s="1034"/>
      <c r="F18" s="1034"/>
      <c r="G18" s="1034" t="s">
        <v>21</v>
      </c>
      <c r="H18" s="1034"/>
      <c r="I18" s="1034"/>
      <c r="J18" s="1034" t="s">
        <v>194</v>
      </c>
      <c r="K18" s="1034"/>
      <c r="L18" s="1034"/>
      <c r="M18" s="1034" t="s">
        <v>68</v>
      </c>
      <c r="N18" s="1034"/>
      <c r="O18" s="1034"/>
      <c r="P18" s="214"/>
      <c r="Q18" s="1035"/>
      <c r="R18" s="1035"/>
      <c r="S18" s="223"/>
      <c r="T18" s="996" t="s">
        <v>193</v>
      </c>
      <c r="U18" s="997"/>
      <c r="V18" s="1034" t="s">
        <v>1</v>
      </c>
      <c r="W18" s="1034"/>
      <c r="X18" s="1034"/>
      <c r="Y18" s="1034" t="s">
        <v>21</v>
      </c>
      <c r="Z18" s="1034"/>
      <c r="AA18" s="1034"/>
      <c r="AB18" s="1034" t="s">
        <v>194</v>
      </c>
      <c r="AC18" s="1034"/>
      <c r="AD18" s="1034"/>
      <c r="AE18" s="1034" t="s">
        <v>68</v>
      </c>
      <c r="AF18" s="1034"/>
      <c r="AG18" s="1034"/>
      <c r="AH18" s="214"/>
    </row>
    <row r="19" spans="1:40" ht="18.95" customHeight="1">
      <c r="A19" s="223"/>
      <c r="B19" s="1000" t="s">
        <v>3</v>
      </c>
      <c r="C19" s="1001"/>
      <c r="D19" s="1002">
        <f>IF('statement of marks'!EO$6="","",'statement of marks'!EO$6)</f>
        <v>20</v>
      </c>
      <c r="E19" s="1002"/>
      <c r="F19" s="1002"/>
      <c r="G19" s="1002">
        <f>IF('statement of marks'!EP$6="","",'statement of marks'!EP$6)</f>
        <v>20</v>
      </c>
      <c r="H19" s="1002"/>
      <c r="I19" s="1002"/>
      <c r="J19" s="1002">
        <f>IF('statement of marks'!ER$6="","",'statement of marks'!ER$6)</f>
        <v>20</v>
      </c>
      <c r="K19" s="1002"/>
      <c r="L19" s="1002"/>
      <c r="M19" s="1002">
        <f>IF('statement of marks'!EX$6="","",'statement of marks'!EQ$6)</f>
        <v>20</v>
      </c>
      <c r="N19" s="1002"/>
      <c r="O19" s="1002"/>
      <c r="P19" s="215"/>
      <c r="Q19" s="1035"/>
      <c r="R19" s="1035"/>
      <c r="S19" s="223"/>
      <c r="T19" s="1000" t="s">
        <v>3</v>
      </c>
      <c r="U19" s="1001"/>
      <c r="V19" s="1002">
        <f>IF('statement of marks'!EO$6="","",'statement of marks'!EO$6)</f>
        <v>20</v>
      </c>
      <c r="W19" s="1002"/>
      <c r="X19" s="1002"/>
      <c r="Y19" s="1002">
        <f>IF('statement of marks'!EP$6="","",'statement of marks'!EP$6)</f>
        <v>20</v>
      </c>
      <c r="Z19" s="1002"/>
      <c r="AA19" s="1002"/>
      <c r="AB19" s="1002">
        <f>IF('statement of marks'!ER$6="","",'statement of marks'!ER$6)</f>
        <v>20</v>
      </c>
      <c r="AC19" s="1002"/>
      <c r="AD19" s="1002"/>
      <c r="AE19" s="1002">
        <f>IF('statement of marks'!EX$6="","",'statement of marks'!EQ$6)</f>
        <v>20</v>
      </c>
      <c r="AF19" s="1002"/>
      <c r="AG19" s="1002"/>
      <c r="AH19" s="215"/>
      <c r="AJ19" s="61"/>
      <c r="AK19" s="61"/>
      <c r="AL19" s="61"/>
      <c r="AM19" s="61"/>
      <c r="AN19" s="61"/>
    </row>
    <row r="20" spans="1:40" ht="18.95" customHeight="1">
      <c r="A20" s="223"/>
      <c r="B20" s="990" t="str">
        <f>IF('statement of marks'!$EO$3="","",'statement of marks'!$EO$3)</f>
        <v>dk;kZuqHko</v>
      </c>
      <c r="C20" s="991"/>
      <c r="D20" s="1031" t="str">
        <f>IF('statement of marks'!EO7="","",'statement of marks'!EO7)</f>
        <v/>
      </c>
      <c r="E20" s="1031"/>
      <c r="F20" s="1031"/>
      <c r="G20" s="1031" t="str">
        <f>IF('statement of marks'!EP7="","",'statement of marks'!EP7)</f>
        <v/>
      </c>
      <c r="H20" s="1031"/>
      <c r="I20" s="1031"/>
      <c r="J20" s="1031" t="str">
        <f>IF('statement of marks'!ER7="","",'statement of marks'!ER7)</f>
        <v/>
      </c>
      <c r="K20" s="1031"/>
      <c r="L20" s="1031"/>
      <c r="M20" s="1031" t="str">
        <f>IF('statement of marks'!EQ7="","",'statement of marks'!EQ7)</f>
        <v/>
      </c>
      <c r="N20" s="1031"/>
      <c r="O20" s="1031"/>
      <c r="P20" s="216"/>
      <c r="Q20" s="1035"/>
      <c r="R20" s="1035"/>
      <c r="S20" s="223"/>
      <c r="T20" s="990" t="str">
        <f>IF('statement of marks'!$EO$3="","",'statement of marks'!$EO$3)</f>
        <v>dk;kZuqHko</v>
      </c>
      <c r="U20" s="991"/>
      <c r="V20" s="1031" t="str">
        <f>IF('statement of marks'!EO8="","",'statement of marks'!EO8)</f>
        <v/>
      </c>
      <c r="W20" s="1031"/>
      <c r="X20" s="1031"/>
      <c r="Y20" s="1031" t="str">
        <f>IF('statement of marks'!EP8="","",'statement of marks'!EP8)</f>
        <v/>
      </c>
      <c r="Z20" s="1031"/>
      <c r="AA20" s="1031"/>
      <c r="AB20" s="1031" t="str">
        <f>IF('statement of marks'!ER8="","",'statement of marks'!ER8)</f>
        <v/>
      </c>
      <c r="AC20" s="1031"/>
      <c r="AD20" s="1031"/>
      <c r="AE20" s="1031" t="str">
        <f>IF('statement of marks'!EQ8="","",'statement of marks'!EQ8)</f>
        <v/>
      </c>
      <c r="AF20" s="1031"/>
      <c r="AG20" s="1031"/>
      <c r="AH20" s="216"/>
      <c r="AJ20" s="61"/>
      <c r="AK20" s="61"/>
      <c r="AL20" s="61"/>
      <c r="AM20" s="61"/>
      <c r="AN20" s="61"/>
    </row>
    <row r="21" spans="1:40" ht="18.95" customHeight="1">
      <c r="A21" s="223"/>
      <c r="B21" s="1027" t="str">
        <f>IF('statement of marks'!$EY$3="","",'statement of marks'!$EY$3)</f>
        <v>dyk f'k{kk</v>
      </c>
      <c r="C21" s="1028"/>
      <c r="D21" s="1031" t="str">
        <f>IF('statement of marks'!EY7="","",'statement of marks'!EY7)</f>
        <v/>
      </c>
      <c r="E21" s="1031"/>
      <c r="F21" s="1031"/>
      <c r="G21" s="1031" t="str">
        <f>IF('statement of marks'!EZ7="","",'statement of marks'!EZ7)</f>
        <v/>
      </c>
      <c r="H21" s="1031"/>
      <c r="I21" s="1031"/>
      <c r="J21" s="1031" t="str">
        <f>IF('statement of marks'!FB7="","",'statement of marks'!FB7)</f>
        <v/>
      </c>
      <c r="K21" s="1031"/>
      <c r="L21" s="1031"/>
      <c r="M21" s="1031" t="str">
        <f>IF('statement of marks'!FA7="","",'statement of marks'!FA7)</f>
        <v/>
      </c>
      <c r="N21" s="1031"/>
      <c r="O21" s="1031"/>
      <c r="P21" s="216"/>
      <c r="Q21" s="1035"/>
      <c r="R21" s="1035"/>
      <c r="S21" s="223"/>
      <c r="T21" s="1027" t="str">
        <f>IF('statement of marks'!$EY$3="","",'statement of marks'!$EY$3)</f>
        <v>dyk f'k{kk</v>
      </c>
      <c r="U21" s="1028"/>
      <c r="V21" s="1031" t="str">
        <f>IF('statement of marks'!EY8="","",'statement of marks'!EY8)</f>
        <v/>
      </c>
      <c r="W21" s="1031"/>
      <c r="X21" s="1031"/>
      <c r="Y21" s="1031" t="str">
        <f>IF('statement of marks'!EZ8="","",'statement of marks'!EZ8)</f>
        <v/>
      </c>
      <c r="Z21" s="1031"/>
      <c r="AA21" s="1031"/>
      <c r="AB21" s="1031" t="str">
        <f>IF('statement of marks'!FB8="","",'statement of marks'!FB8)</f>
        <v/>
      </c>
      <c r="AC21" s="1031"/>
      <c r="AD21" s="1031"/>
      <c r="AE21" s="1031" t="str">
        <f>IF('statement of marks'!FA8="","",'statement of marks'!FA8)</f>
        <v/>
      </c>
      <c r="AF21" s="1031"/>
      <c r="AG21" s="1031"/>
      <c r="AH21" s="216"/>
      <c r="AJ21" s="61"/>
      <c r="AK21" s="61"/>
      <c r="AL21" s="226"/>
      <c r="AM21" s="61"/>
      <c r="AN21" s="226"/>
    </row>
    <row r="22" spans="1:40" ht="18.95" customHeight="1">
      <c r="A22" s="223"/>
      <c r="B22" s="1029" t="str">
        <f>IF('statement of marks'!$FI$3="","",'statement of marks'!$FI$3)</f>
        <v>LokLF; ,oe~ 'kkjhfjd f'k{kk</v>
      </c>
      <c r="C22" s="1030"/>
      <c r="D22" s="1031" t="str">
        <f>IF('statement of marks'!FI7="","",'statement of marks'!FI7)</f>
        <v/>
      </c>
      <c r="E22" s="1031"/>
      <c r="F22" s="1031"/>
      <c r="G22" s="1031" t="str">
        <f>IF('statement of marks'!FJ7="","",'statement of marks'!FJ7)</f>
        <v/>
      </c>
      <c r="H22" s="1031"/>
      <c r="I22" s="1031"/>
      <c r="J22" s="1031" t="str">
        <f>IF('statement of marks'!FL7="","",'statement of marks'!FL7)</f>
        <v/>
      </c>
      <c r="K22" s="1031"/>
      <c r="L22" s="1031"/>
      <c r="M22" s="1031" t="str">
        <f>IF('statement of marks'!FK7="","",'statement of marks'!FK7)</f>
        <v/>
      </c>
      <c r="N22" s="1031"/>
      <c r="O22" s="1031"/>
      <c r="P22" s="216"/>
      <c r="Q22" s="1035"/>
      <c r="R22" s="1035"/>
      <c r="S22" s="223"/>
      <c r="T22" s="1029" t="str">
        <f>IF('statement of marks'!$FI$3="","",'statement of marks'!$FI$3)</f>
        <v>LokLF; ,oe~ 'kkjhfjd f'k{kk</v>
      </c>
      <c r="U22" s="1030"/>
      <c r="V22" s="1031" t="str">
        <f>IF('statement of marks'!FI8="","",'statement of marks'!FI8)</f>
        <v/>
      </c>
      <c r="W22" s="1031"/>
      <c r="X22" s="1031"/>
      <c r="Y22" s="1031" t="str">
        <f>IF('statement of marks'!FJ8="","",'statement of marks'!FJ8)</f>
        <v/>
      </c>
      <c r="Z22" s="1031"/>
      <c r="AA22" s="1031"/>
      <c r="AB22" s="1031" t="str">
        <f>IF('statement of marks'!FL8="","",'statement of marks'!FL8)</f>
        <v/>
      </c>
      <c r="AC22" s="1031"/>
      <c r="AD22" s="1031"/>
      <c r="AE22" s="1031" t="str">
        <f>IF('statement of marks'!FK8="","",'statement of marks'!FK8)</f>
        <v/>
      </c>
      <c r="AF22" s="1031"/>
      <c r="AG22" s="1031"/>
      <c r="AH22" s="216"/>
      <c r="AJ22" s="233"/>
      <c r="AK22" s="226"/>
      <c r="AL22" s="226"/>
      <c r="AM22" s="226"/>
      <c r="AN22" s="226"/>
    </row>
    <row r="23" spans="1:40" ht="18.95" customHeight="1">
      <c r="A23" s="223"/>
      <c r="B23" s="1000" t="s">
        <v>195</v>
      </c>
      <c r="C23" s="1001"/>
      <c r="D23" s="1007" t="str">
        <f>details!$DR$3</f>
        <v>vxLr rd</v>
      </c>
      <c r="E23" s="1007"/>
      <c r="F23" s="1007"/>
      <c r="G23" s="1007" t="str">
        <f>details!$DV$3</f>
        <v>vDVwcj rd</v>
      </c>
      <c r="H23" s="1007"/>
      <c r="I23" s="1007"/>
      <c r="J23" s="1007" t="str">
        <f>details!$ED$3</f>
        <v>Qjojh rd</v>
      </c>
      <c r="K23" s="1007"/>
      <c r="L23" s="1007"/>
      <c r="M23" s="1007" t="str">
        <f>details!$DZ$3</f>
        <v>fnlEcj rd</v>
      </c>
      <c r="N23" s="1007"/>
      <c r="O23" s="1007"/>
      <c r="P23" s="216"/>
      <c r="Q23" s="1035"/>
      <c r="R23" s="1035"/>
      <c r="S23" s="223"/>
      <c r="T23" s="1000" t="s">
        <v>195</v>
      </c>
      <c r="U23" s="1001"/>
      <c r="V23" s="1010" t="str">
        <f>details!$DR$3</f>
        <v>vxLr rd</v>
      </c>
      <c r="W23" s="1011"/>
      <c r="X23" s="1012"/>
      <c r="Y23" s="1010" t="str">
        <f>details!$DV$3</f>
        <v>vDVwcj rd</v>
      </c>
      <c r="Z23" s="1011"/>
      <c r="AA23" s="1012"/>
      <c r="AB23" s="1010" t="str">
        <f>details!$ED$3</f>
        <v>Qjojh rd</v>
      </c>
      <c r="AC23" s="1011"/>
      <c r="AD23" s="1012"/>
      <c r="AE23" s="1010" t="str">
        <f>details!$DZ$3</f>
        <v>fnlEcj rd</v>
      </c>
      <c r="AF23" s="1011"/>
      <c r="AG23" s="1012"/>
      <c r="AH23" s="216"/>
      <c r="AJ23" s="61"/>
      <c r="AK23" s="61"/>
      <c r="AL23" s="61"/>
      <c r="AM23" s="61"/>
      <c r="AN23" s="226"/>
    </row>
    <row r="24" spans="1:40" ht="18.95" customHeight="1">
      <c r="A24" s="223"/>
      <c r="B24" s="1025" t="s">
        <v>98</v>
      </c>
      <c r="C24" s="1026"/>
      <c r="D24" s="1008">
        <f>IF(details!DS7="","",details!DS7)</f>
        <v>60</v>
      </c>
      <c r="E24" s="1008"/>
      <c r="F24" s="1008"/>
      <c r="G24" s="1008" t="str">
        <f>IF(details!DW7="","",details!DW7)</f>
        <v/>
      </c>
      <c r="H24" s="1008"/>
      <c r="I24" s="1008"/>
      <c r="J24" s="1008" t="str">
        <f>IF(details!EE7="","",details!EE7)</f>
        <v/>
      </c>
      <c r="K24" s="1008"/>
      <c r="L24" s="1008"/>
      <c r="M24" s="1008" t="str">
        <f>IF(details!EA7="","",details!EA7)</f>
        <v/>
      </c>
      <c r="N24" s="1008"/>
      <c r="O24" s="1008"/>
      <c r="P24" s="227"/>
      <c r="Q24" s="1035"/>
      <c r="R24" s="1035"/>
      <c r="S24" s="223"/>
      <c r="T24" s="1025" t="s">
        <v>98</v>
      </c>
      <c r="U24" s="1026"/>
      <c r="V24" s="1015" t="str">
        <f>IF(details!DS8="","",details!DS8)</f>
        <v/>
      </c>
      <c r="W24" s="1016"/>
      <c r="X24" s="1017"/>
      <c r="Y24" s="1015" t="str">
        <f>IF(details!DW8="","",details!DW8)</f>
        <v/>
      </c>
      <c r="Z24" s="1016"/>
      <c r="AA24" s="1017"/>
      <c r="AB24" s="1015" t="str">
        <f>IF(details!EE8="","",details!EE8)</f>
        <v/>
      </c>
      <c r="AC24" s="1016"/>
      <c r="AD24" s="1017"/>
      <c r="AE24" s="1015" t="str">
        <f>IF(details!EA8="","",details!EA8)</f>
        <v/>
      </c>
      <c r="AF24" s="1016"/>
      <c r="AG24" s="1017"/>
      <c r="AH24" s="217"/>
      <c r="AJ24" s="61"/>
      <c r="AK24" s="61"/>
      <c r="AL24" s="61"/>
      <c r="AM24" s="61"/>
      <c r="AN24" s="234"/>
    </row>
    <row r="25" spans="1:40" s="210" customFormat="1" ht="18.95" customHeight="1">
      <c r="A25" s="224"/>
      <c r="B25" s="1023" t="s">
        <v>15</v>
      </c>
      <c r="C25" s="1024"/>
      <c r="D25" s="1009">
        <f>IF(details!DR7="","",details!DR7)</f>
        <v>83</v>
      </c>
      <c r="E25" s="1009"/>
      <c r="F25" s="1009"/>
      <c r="G25" s="1009" t="str">
        <f>IF(details!DV7="","",details!DV7)</f>
        <v/>
      </c>
      <c r="H25" s="1009"/>
      <c r="I25" s="1009"/>
      <c r="J25" s="1009" t="str">
        <f>IF(details!ED7="","",details!ED7)</f>
        <v/>
      </c>
      <c r="K25" s="1009"/>
      <c r="L25" s="1009"/>
      <c r="M25" s="1009" t="str">
        <f>IF(details!DZ7="","",details!DZ7)</f>
        <v/>
      </c>
      <c r="N25" s="1009"/>
      <c r="O25" s="1009"/>
      <c r="P25" s="228"/>
      <c r="Q25" s="1035"/>
      <c r="R25" s="1035"/>
      <c r="S25" s="224"/>
      <c r="T25" s="1023" t="s">
        <v>15</v>
      </c>
      <c r="U25" s="1024"/>
      <c r="V25" s="1018">
        <f>IF(details!DR8="","",details!DR8)</f>
        <v>83</v>
      </c>
      <c r="W25" s="1019"/>
      <c r="X25" s="1020"/>
      <c r="Y25" s="1018" t="str">
        <f>IF(details!DV8="","",details!DV8)</f>
        <v/>
      </c>
      <c r="Z25" s="1019"/>
      <c r="AA25" s="1020"/>
      <c r="AB25" s="1018" t="str">
        <f>IF(details!ED8="","",details!ED8)</f>
        <v/>
      </c>
      <c r="AC25" s="1019"/>
      <c r="AD25" s="1020"/>
      <c r="AE25" s="1018" t="str">
        <f>IF(details!DZ8="","",details!DZ8)</f>
        <v/>
      </c>
      <c r="AF25" s="1019"/>
      <c r="AG25" s="1020"/>
      <c r="AH25" s="218"/>
      <c r="AJ25" s="235"/>
      <c r="AK25" s="235"/>
      <c r="AL25" s="235"/>
      <c r="AM25" s="235"/>
      <c r="AN25" s="236"/>
    </row>
    <row r="26" spans="1:40" ht="18.95" customHeight="1">
      <c r="A26" s="223"/>
      <c r="B26" s="1036" t="s">
        <v>99</v>
      </c>
      <c r="C26" s="1037"/>
      <c r="D26" s="1007"/>
      <c r="E26" s="1007"/>
      <c r="F26" s="1007"/>
      <c r="G26" s="1007"/>
      <c r="H26" s="1007"/>
      <c r="I26" s="1007"/>
      <c r="J26" s="1007"/>
      <c r="K26" s="1007"/>
      <c r="L26" s="1007"/>
      <c r="M26" s="1007"/>
      <c r="N26" s="1007"/>
      <c r="O26" s="1007"/>
      <c r="P26" s="219"/>
      <c r="Q26" s="1035"/>
      <c r="R26" s="1035"/>
      <c r="S26" s="223"/>
      <c r="T26" s="1036" t="s">
        <v>99</v>
      </c>
      <c r="U26" s="1037"/>
      <c r="V26" s="1007"/>
      <c r="W26" s="1007"/>
      <c r="X26" s="1007"/>
      <c r="Y26" s="1007"/>
      <c r="Z26" s="1007"/>
      <c r="AA26" s="1007"/>
      <c r="AB26" s="1007"/>
      <c r="AC26" s="1007"/>
      <c r="AD26" s="1007"/>
      <c r="AE26" s="1007"/>
      <c r="AF26" s="1007"/>
      <c r="AG26" s="1007"/>
      <c r="AH26" s="219"/>
    </row>
    <row r="27" spans="1:40" ht="18.95" customHeight="1">
      <c r="A27" s="223"/>
      <c r="B27" s="1013" t="s">
        <v>79</v>
      </c>
      <c r="C27" s="1014"/>
      <c r="D27" s="1007"/>
      <c r="E27" s="1007"/>
      <c r="F27" s="1007"/>
      <c r="G27" s="1007"/>
      <c r="H27" s="1007"/>
      <c r="I27" s="1007"/>
      <c r="J27" s="1007"/>
      <c r="K27" s="1007"/>
      <c r="L27" s="1007"/>
      <c r="M27" s="1007"/>
      <c r="N27" s="1007"/>
      <c r="O27" s="1007"/>
      <c r="P27" s="219"/>
      <c r="Q27" s="1035"/>
      <c r="R27" s="1035"/>
      <c r="S27" s="223"/>
      <c r="T27" s="1013" t="s">
        <v>79</v>
      </c>
      <c r="U27" s="1014"/>
      <c r="V27" s="1007"/>
      <c r="W27" s="1007"/>
      <c r="X27" s="1007"/>
      <c r="Y27" s="1007"/>
      <c r="Z27" s="1007"/>
      <c r="AA27" s="1007"/>
      <c r="AB27" s="1007"/>
      <c r="AC27" s="1007"/>
      <c r="AD27" s="1007"/>
      <c r="AE27" s="1007"/>
      <c r="AF27" s="1007"/>
      <c r="AG27" s="1007"/>
      <c r="AH27" s="219"/>
    </row>
    <row r="28" spans="1:40" ht="18.95" customHeight="1">
      <c r="A28" s="223"/>
      <c r="B28" s="1021" t="s">
        <v>100</v>
      </c>
      <c r="C28" s="1022"/>
      <c r="D28" s="1007"/>
      <c r="E28" s="1007"/>
      <c r="F28" s="1007"/>
      <c r="G28" s="1007"/>
      <c r="H28" s="1007"/>
      <c r="I28" s="1007"/>
      <c r="J28" s="1007"/>
      <c r="K28" s="1007"/>
      <c r="L28" s="1007"/>
      <c r="M28" s="1007"/>
      <c r="N28" s="1007"/>
      <c r="O28" s="1007"/>
      <c r="P28" s="219"/>
      <c r="Q28" s="1035"/>
      <c r="R28" s="1035"/>
      <c r="S28" s="223"/>
      <c r="T28" s="1021" t="s">
        <v>100</v>
      </c>
      <c r="U28" s="1022"/>
      <c r="V28" s="1007"/>
      <c r="W28" s="1007"/>
      <c r="X28" s="1007"/>
      <c r="Y28" s="1007"/>
      <c r="Z28" s="1007"/>
      <c r="AA28" s="1007"/>
      <c r="AB28" s="1007"/>
      <c r="AC28" s="1007"/>
      <c r="AD28" s="1007"/>
      <c r="AE28" s="1007"/>
      <c r="AF28" s="1007"/>
      <c r="AG28" s="1007"/>
      <c r="AH28" s="219"/>
    </row>
    <row r="29" spans="1:40" ht="18.95" customHeight="1" thickBot="1">
      <c r="A29" s="225"/>
      <c r="B29" s="998" t="s">
        <v>101</v>
      </c>
      <c r="C29" s="999"/>
      <c r="D29" s="995"/>
      <c r="E29" s="995"/>
      <c r="F29" s="995"/>
      <c r="G29" s="995"/>
      <c r="H29" s="995"/>
      <c r="I29" s="995"/>
      <c r="J29" s="995"/>
      <c r="K29" s="995"/>
      <c r="L29" s="995"/>
      <c r="M29" s="995"/>
      <c r="N29" s="995"/>
      <c r="O29" s="995"/>
      <c r="P29" s="220"/>
      <c r="Q29" s="1035"/>
      <c r="R29" s="1035"/>
      <c r="S29" s="225"/>
      <c r="T29" s="998" t="s">
        <v>101</v>
      </c>
      <c r="U29" s="999"/>
      <c r="V29" s="995"/>
      <c r="W29" s="995"/>
      <c r="X29" s="995"/>
      <c r="Y29" s="995"/>
      <c r="Z29" s="995"/>
      <c r="AA29" s="995"/>
      <c r="AB29" s="995"/>
      <c r="AC29" s="995"/>
      <c r="AD29" s="995"/>
      <c r="AE29" s="995"/>
      <c r="AF29" s="995"/>
      <c r="AG29" s="995"/>
      <c r="AH29" s="220"/>
    </row>
    <row r="30" spans="1:40" ht="18.95" customHeight="1">
      <c r="A30" s="222"/>
      <c r="B30" s="1004" t="s">
        <v>47</v>
      </c>
      <c r="C30" s="1005"/>
      <c r="D30" s="1005"/>
      <c r="E30" s="1005"/>
      <c r="F30" s="1005"/>
      <c r="G30" s="1005"/>
      <c r="H30" s="1005"/>
      <c r="I30" s="1005"/>
      <c r="J30" s="1005"/>
      <c r="K30" s="1005"/>
      <c r="L30" s="1005"/>
      <c r="M30" s="1005"/>
      <c r="N30" s="1005"/>
      <c r="O30" s="1005"/>
      <c r="P30" s="1006"/>
      <c r="Q30" s="1035"/>
      <c r="R30" s="1035"/>
      <c r="S30" s="222"/>
      <c r="T30" s="1004" t="s">
        <v>47</v>
      </c>
      <c r="U30" s="1005"/>
      <c r="V30" s="1005"/>
      <c r="W30" s="1005"/>
      <c r="X30" s="1005"/>
      <c r="Y30" s="1005"/>
      <c r="Z30" s="1005"/>
      <c r="AA30" s="1005"/>
      <c r="AB30" s="1005"/>
      <c r="AC30" s="1005"/>
      <c r="AD30" s="1005"/>
      <c r="AE30" s="1005"/>
      <c r="AF30" s="1005"/>
      <c r="AG30" s="1005"/>
      <c r="AH30" s="1006"/>
    </row>
    <row r="31" spans="1:40" ht="18.95" customHeight="1">
      <c r="A31" s="1003"/>
      <c r="B31" s="985" t="str">
        <f>'statement of marks'!$A$1</f>
        <v>MkW0Hkhejko vEcsMdj jkt0vkok0fo|k0cxMh]nkSlk</v>
      </c>
      <c r="C31" s="986"/>
      <c r="D31" s="986"/>
      <c r="E31" s="986"/>
      <c r="F31" s="986"/>
      <c r="G31" s="986"/>
      <c r="H31" s="986"/>
      <c r="I31" s="986"/>
      <c r="J31" s="986"/>
      <c r="K31" s="986"/>
      <c r="L31" s="986"/>
      <c r="M31" s="986"/>
      <c r="N31" s="986"/>
      <c r="O31" s="986"/>
      <c r="P31" s="987"/>
      <c r="Q31" s="1035"/>
      <c r="R31" s="1035"/>
      <c r="S31" s="1003"/>
      <c r="T31" s="985" t="str">
        <f>'statement of marks'!$A$1</f>
        <v>MkW0Hkhejko vEcsMdj jkt0vkok0fo|k0cxMh]nkSlk</v>
      </c>
      <c r="U31" s="986"/>
      <c r="V31" s="986"/>
      <c r="W31" s="986"/>
      <c r="X31" s="986"/>
      <c r="Y31" s="986"/>
      <c r="Z31" s="986"/>
      <c r="AA31" s="986"/>
      <c r="AB31" s="986"/>
      <c r="AC31" s="986"/>
      <c r="AD31" s="986"/>
      <c r="AE31" s="986"/>
      <c r="AF31" s="986"/>
      <c r="AG31" s="986"/>
      <c r="AH31" s="987"/>
    </row>
    <row r="32" spans="1:40" ht="18.95" customHeight="1">
      <c r="A32" s="1003"/>
      <c r="B32" s="985"/>
      <c r="C32" s="986"/>
      <c r="D32" s="986"/>
      <c r="E32" s="986"/>
      <c r="F32" s="986"/>
      <c r="G32" s="986"/>
      <c r="H32" s="986"/>
      <c r="I32" s="986"/>
      <c r="J32" s="986"/>
      <c r="K32" s="986"/>
      <c r="L32" s="986"/>
      <c r="M32" s="986"/>
      <c r="N32" s="986"/>
      <c r="O32" s="986"/>
      <c r="P32" s="987"/>
      <c r="Q32" s="1035"/>
      <c r="R32" s="1035"/>
      <c r="S32" s="1003"/>
      <c r="T32" s="985"/>
      <c r="U32" s="986"/>
      <c r="V32" s="986"/>
      <c r="W32" s="986"/>
      <c r="X32" s="986"/>
      <c r="Y32" s="986"/>
      <c r="Z32" s="986"/>
      <c r="AA32" s="986"/>
      <c r="AB32" s="986"/>
      <c r="AC32" s="986"/>
      <c r="AD32" s="986"/>
      <c r="AE32" s="986"/>
      <c r="AF32" s="986"/>
      <c r="AG32" s="986"/>
      <c r="AH32" s="987"/>
    </row>
    <row r="33" spans="1:34" ht="18.95" customHeight="1">
      <c r="A33" s="223"/>
      <c r="B33" s="988" t="s">
        <v>95</v>
      </c>
      <c r="C33" s="989"/>
      <c r="D33" s="992" t="str">
        <f>'statement of marks'!$H$3</f>
        <v>2016-17</v>
      </c>
      <c r="E33" s="992"/>
      <c r="F33" s="992"/>
      <c r="G33" s="992"/>
      <c r="H33" s="992"/>
      <c r="I33" s="992"/>
      <c r="J33" s="992"/>
      <c r="K33" s="992"/>
      <c r="L33" s="992"/>
      <c r="M33" s="992"/>
      <c r="N33" s="992"/>
      <c r="O33" s="992"/>
      <c r="P33" s="993"/>
      <c r="Q33" s="1035"/>
      <c r="R33" s="1035"/>
      <c r="S33" s="223"/>
      <c r="T33" s="988" t="s">
        <v>95</v>
      </c>
      <c r="U33" s="989"/>
      <c r="V33" s="992" t="str">
        <f>'statement of marks'!$H$3</f>
        <v>2016-17</v>
      </c>
      <c r="W33" s="992"/>
      <c r="X33" s="992"/>
      <c r="Y33" s="992"/>
      <c r="Z33" s="992"/>
      <c r="AA33" s="992"/>
      <c r="AB33" s="992"/>
      <c r="AC33" s="992"/>
      <c r="AD33" s="992"/>
      <c r="AE33" s="992"/>
      <c r="AF33" s="992"/>
      <c r="AG33" s="992"/>
      <c r="AH33" s="993"/>
    </row>
    <row r="34" spans="1:34" ht="18.95" customHeight="1">
      <c r="A34" s="223"/>
      <c r="B34" s="990" t="s">
        <v>185</v>
      </c>
      <c r="C34" s="991"/>
      <c r="D34" s="991" t="str">
        <f>IF('statement of marks'!I9="","",'statement of marks'!I9)</f>
        <v>vfHkus'k dqekj cSjok</v>
      </c>
      <c r="E34" s="991"/>
      <c r="F34" s="991"/>
      <c r="G34" s="991"/>
      <c r="H34" s="991"/>
      <c r="I34" s="991"/>
      <c r="J34" s="991"/>
      <c r="K34" s="991"/>
      <c r="L34" s="991"/>
      <c r="M34" s="991"/>
      <c r="N34" s="991"/>
      <c r="O34" s="991"/>
      <c r="P34" s="994"/>
      <c r="Q34" s="1035"/>
      <c r="R34" s="1035"/>
      <c r="S34" s="223"/>
      <c r="T34" s="990" t="s">
        <v>185</v>
      </c>
      <c r="U34" s="991"/>
      <c r="V34" s="991" t="str">
        <f>IF('statement of marks'!I10="","",'statement of marks'!I10)</f>
        <v>vafdr dqekj ehuk</v>
      </c>
      <c r="W34" s="991"/>
      <c r="X34" s="991"/>
      <c r="Y34" s="991"/>
      <c r="Z34" s="991"/>
      <c r="AA34" s="991"/>
      <c r="AB34" s="991"/>
      <c r="AC34" s="991"/>
      <c r="AD34" s="991"/>
      <c r="AE34" s="991"/>
      <c r="AF34" s="991"/>
      <c r="AG34" s="991"/>
      <c r="AH34" s="994"/>
    </row>
    <row r="35" spans="1:34" ht="18.95" customHeight="1">
      <c r="A35" s="223"/>
      <c r="B35" s="990" t="s">
        <v>186</v>
      </c>
      <c r="C35" s="991"/>
      <c r="D35" s="991" t="str">
        <f>IF('statement of marks'!J9="","",'statement of marks'!J9)</f>
        <v>Jh ccyq jke cSjok</v>
      </c>
      <c r="E35" s="991"/>
      <c r="F35" s="991"/>
      <c r="G35" s="991"/>
      <c r="H35" s="991"/>
      <c r="I35" s="991"/>
      <c r="J35" s="991"/>
      <c r="K35" s="991"/>
      <c r="L35" s="991"/>
      <c r="M35" s="991"/>
      <c r="N35" s="991"/>
      <c r="O35" s="991"/>
      <c r="P35" s="994"/>
      <c r="Q35" s="1035"/>
      <c r="R35" s="1035"/>
      <c r="S35" s="223"/>
      <c r="T35" s="990" t="s">
        <v>186</v>
      </c>
      <c r="U35" s="991"/>
      <c r="V35" s="991" t="str">
        <f>IF('statement of marks'!J10="","",'statement of marks'!J10)</f>
        <v>Jh 'kEHkq yky ehuk</v>
      </c>
      <c r="W35" s="991"/>
      <c r="X35" s="991"/>
      <c r="Y35" s="991"/>
      <c r="Z35" s="991"/>
      <c r="AA35" s="991"/>
      <c r="AB35" s="991"/>
      <c r="AC35" s="991"/>
      <c r="AD35" s="991"/>
      <c r="AE35" s="991"/>
      <c r="AF35" s="991"/>
      <c r="AG35" s="991"/>
      <c r="AH35" s="994"/>
    </row>
    <row r="36" spans="1:34" ht="18.95" customHeight="1">
      <c r="A36" s="223"/>
      <c r="B36" s="990" t="s">
        <v>187</v>
      </c>
      <c r="C36" s="991"/>
      <c r="D36" s="991" t="str">
        <f>IF('statement of marks'!K9="","",'statement of marks'!K9)</f>
        <v>Jhefr lqfurk nsoh</v>
      </c>
      <c r="E36" s="991"/>
      <c r="F36" s="991"/>
      <c r="G36" s="991"/>
      <c r="H36" s="991"/>
      <c r="I36" s="991"/>
      <c r="J36" s="991"/>
      <c r="K36" s="991"/>
      <c r="L36" s="991"/>
      <c r="M36" s="991"/>
      <c r="N36" s="991"/>
      <c r="O36" s="991"/>
      <c r="P36" s="994"/>
      <c r="Q36" s="1035"/>
      <c r="R36" s="1035"/>
      <c r="S36" s="223"/>
      <c r="T36" s="990" t="s">
        <v>187</v>
      </c>
      <c r="U36" s="991"/>
      <c r="V36" s="991" t="str">
        <f>IF('statement of marks'!K10="","",'statement of marks'!K10)</f>
        <v>Jhefr dsyh nssoh</v>
      </c>
      <c r="W36" s="991"/>
      <c r="X36" s="991"/>
      <c r="Y36" s="991"/>
      <c r="Z36" s="991"/>
      <c r="AA36" s="991"/>
      <c r="AB36" s="991"/>
      <c r="AC36" s="991"/>
      <c r="AD36" s="991"/>
      <c r="AE36" s="991"/>
      <c r="AF36" s="991"/>
      <c r="AG36" s="991"/>
      <c r="AH36" s="994"/>
    </row>
    <row r="37" spans="1:34" ht="18.95" customHeight="1">
      <c r="A37" s="223"/>
      <c r="B37" s="990" t="s">
        <v>188</v>
      </c>
      <c r="C37" s="991"/>
      <c r="D37" s="992" t="str">
        <f>'statement of marks'!$G$3</f>
        <v>6 B</v>
      </c>
      <c r="E37" s="992"/>
      <c r="F37" s="992"/>
      <c r="G37" s="992"/>
      <c r="H37" s="991" t="s">
        <v>9</v>
      </c>
      <c r="I37" s="991"/>
      <c r="J37" s="991"/>
      <c r="K37" s="991"/>
      <c r="L37" s="991"/>
      <c r="M37" s="992">
        <f>IF('statement of marks'!D9="","",'statement of marks'!D9)</f>
        <v>653</v>
      </c>
      <c r="N37" s="992"/>
      <c r="O37" s="992"/>
      <c r="P37" s="993"/>
      <c r="Q37" s="1035"/>
      <c r="R37" s="1035"/>
      <c r="S37" s="223"/>
      <c r="T37" s="990" t="s">
        <v>188</v>
      </c>
      <c r="U37" s="991"/>
      <c r="V37" s="992" t="str">
        <f>'statement of marks'!$G$3</f>
        <v>6 B</v>
      </c>
      <c r="W37" s="992"/>
      <c r="X37" s="992"/>
      <c r="Y37" s="992"/>
      <c r="Z37" s="991" t="s">
        <v>9</v>
      </c>
      <c r="AA37" s="991"/>
      <c r="AB37" s="991"/>
      <c r="AC37" s="991"/>
      <c r="AD37" s="991"/>
      <c r="AE37" s="992">
        <f>IF('statement of marks'!D10="","",'statement of marks'!D10)</f>
        <v>654</v>
      </c>
      <c r="AF37" s="992"/>
      <c r="AG37" s="992"/>
      <c r="AH37" s="993"/>
    </row>
    <row r="38" spans="1:34" ht="18.95" customHeight="1">
      <c r="A38" s="223"/>
      <c r="B38" s="990" t="s">
        <v>189</v>
      </c>
      <c r="C38" s="991"/>
      <c r="D38" s="992">
        <f>IF('statement of marks'!F9="","",'statement of marks'!F9)</f>
        <v>1995</v>
      </c>
      <c r="E38" s="992"/>
      <c r="F38" s="992"/>
      <c r="G38" s="992"/>
      <c r="H38" s="991" t="s">
        <v>0</v>
      </c>
      <c r="I38" s="991"/>
      <c r="J38" s="991"/>
      <c r="K38" s="991"/>
      <c r="L38" s="991"/>
      <c r="M38" s="1032">
        <f>IF('statement of marks'!G9="","",'statement of marks'!G9)</f>
        <v>38880</v>
      </c>
      <c r="N38" s="1032"/>
      <c r="O38" s="1032"/>
      <c r="P38" s="1033"/>
      <c r="Q38" s="1035"/>
      <c r="R38" s="1035"/>
      <c r="S38" s="223"/>
      <c r="T38" s="990" t="s">
        <v>189</v>
      </c>
      <c r="U38" s="991"/>
      <c r="V38" s="992">
        <f>IF('statement of marks'!F10="","",'statement of marks'!F10)</f>
        <v>2023</v>
      </c>
      <c r="W38" s="992"/>
      <c r="X38" s="992"/>
      <c r="Y38" s="992"/>
      <c r="Z38" s="991" t="s">
        <v>0</v>
      </c>
      <c r="AA38" s="991"/>
      <c r="AB38" s="991"/>
      <c r="AC38" s="991"/>
      <c r="AD38" s="991"/>
      <c r="AE38" s="1032">
        <f>IF('statement of marks'!G10="","",'statement of marks'!G10)</f>
        <v>39335</v>
      </c>
      <c r="AF38" s="1032"/>
      <c r="AG38" s="1032"/>
      <c r="AH38" s="1033"/>
    </row>
    <row r="39" spans="1:34" ht="18.95" customHeight="1">
      <c r="A39" s="223"/>
      <c r="B39" s="221" t="s">
        <v>28</v>
      </c>
      <c r="C39" s="211" t="s">
        <v>96</v>
      </c>
      <c r="D39" s="1034" t="s">
        <v>1</v>
      </c>
      <c r="E39" s="1034"/>
      <c r="F39" s="1034"/>
      <c r="G39" s="1034" t="s">
        <v>21</v>
      </c>
      <c r="H39" s="1034"/>
      <c r="I39" s="1034"/>
      <c r="J39" s="1034" t="s">
        <v>68</v>
      </c>
      <c r="K39" s="1034"/>
      <c r="L39" s="1034"/>
      <c r="M39" s="1034" t="s">
        <v>97</v>
      </c>
      <c r="N39" s="1034"/>
      <c r="O39" s="1034"/>
      <c r="P39" s="212" t="s">
        <v>200</v>
      </c>
      <c r="Q39" s="1035"/>
      <c r="R39" s="1035"/>
      <c r="S39" s="223"/>
      <c r="T39" s="221" t="s">
        <v>28</v>
      </c>
      <c r="U39" s="211" t="s">
        <v>96</v>
      </c>
      <c r="V39" s="1034" t="s">
        <v>1</v>
      </c>
      <c r="W39" s="1034"/>
      <c r="X39" s="1034"/>
      <c r="Y39" s="1034" t="s">
        <v>21</v>
      </c>
      <c r="Z39" s="1034"/>
      <c r="AA39" s="1034"/>
      <c r="AB39" s="1034" t="s">
        <v>68</v>
      </c>
      <c r="AC39" s="1034"/>
      <c r="AD39" s="1034"/>
      <c r="AE39" s="1034" t="s">
        <v>97</v>
      </c>
      <c r="AF39" s="1034"/>
      <c r="AG39" s="1034"/>
      <c r="AH39" s="212" t="s">
        <v>200</v>
      </c>
    </row>
    <row r="40" spans="1:34" ht="18.95" customHeight="1">
      <c r="A40" s="223"/>
      <c r="B40" s="1000" t="s">
        <v>3</v>
      </c>
      <c r="C40" s="1001"/>
      <c r="D40" s="232">
        <f>IF('statement of marks'!L$6="","",'statement of marks'!L$6)</f>
        <v>5</v>
      </c>
      <c r="E40" s="232">
        <f>IF('statement of marks'!M$6="","",'statement of marks'!M$6)</f>
        <v>5</v>
      </c>
      <c r="F40" s="232">
        <f>IF('statement of marks'!N$6="","",'statement of marks'!N$6)</f>
        <v>10</v>
      </c>
      <c r="G40" s="232">
        <f>IF('statement of marks'!O$6="","",'statement of marks'!O$6)</f>
        <v>5</v>
      </c>
      <c r="H40" s="232">
        <f>IF('statement of marks'!P$6="","",'statement of marks'!P$6)</f>
        <v>5</v>
      </c>
      <c r="I40" s="232">
        <f>IF('statement of marks'!Q$6="","",'statement of marks'!Q$6)</f>
        <v>10</v>
      </c>
      <c r="J40" s="232">
        <f>IF('statement of marks'!R$6="","",'statement of marks'!R$6)</f>
        <v>5</v>
      </c>
      <c r="K40" s="232">
        <f>IF('statement of marks'!S$6="","",'statement of marks'!S$6)</f>
        <v>5</v>
      </c>
      <c r="L40" s="232">
        <f>IF('statement of marks'!T$6="","",'statement of marks'!T$6)</f>
        <v>10</v>
      </c>
      <c r="M40" s="232">
        <f>IF('statement of marks'!V$6="","",'statement of marks'!V$6)</f>
        <v>50</v>
      </c>
      <c r="N40" s="232">
        <f>IF('statement of marks'!W$6="","",'statement of marks'!W$6)</f>
        <v>20</v>
      </c>
      <c r="O40" s="232">
        <f>IF('statement of marks'!X$6="","",'statement of marks'!X$6)</f>
        <v>70</v>
      </c>
      <c r="P40" s="213">
        <f>IF('statement of marks'!Y$6="","",'statement of marks'!Y$6)</f>
        <v>100</v>
      </c>
      <c r="Q40" s="1035"/>
      <c r="R40" s="1035"/>
      <c r="S40" s="223"/>
      <c r="T40" s="1000" t="s">
        <v>3</v>
      </c>
      <c r="U40" s="1001"/>
      <c r="V40" s="232">
        <f>IF('statement of marks'!L$6="","",'statement of marks'!L$6)</f>
        <v>5</v>
      </c>
      <c r="W40" s="232">
        <f>IF('statement of marks'!M$6="","",'statement of marks'!M$6)</f>
        <v>5</v>
      </c>
      <c r="X40" s="232">
        <f>IF('statement of marks'!N$6="","",'statement of marks'!N$6)</f>
        <v>10</v>
      </c>
      <c r="Y40" s="232">
        <f>IF('statement of marks'!O$6="","",'statement of marks'!O$6)</f>
        <v>5</v>
      </c>
      <c r="Z40" s="232">
        <f>IF('statement of marks'!P$6="","",'statement of marks'!P$6)</f>
        <v>5</v>
      </c>
      <c r="AA40" s="232">
        <f>IF('statement of marks'!Q$6="","",'statement of marks'!Q$6)</f>
        <v>10</v>
      </c>
      <c r="AB40" s="232">
        <f>IF('statement of marks'!R$6="","",'statement of marks'!R$6)</f>
        <v>5</v>
      </c>
      <c r="AC40" s="232">
        <f>IF('statement of marks'!S$6="","",'statement of marks'!S$6)</f>
        <v>5</v>
      </c>
      <c r="AD40" s="232">
        <f>IF('statement of marks'!T$6="","",'statement of marks'!T$6)</f>
        <v>10</v>
      </c>
      <c r="AE40" s="232">
        <f>IF('statement of marks'!V$6="","",'statement of marks'!V$6)</f>
        <v>50</v>
      </c>
      <c r="AF40" s="232">
        <f>IF('statement of marks'!W$6="","",'statement of marks'!W$6)</f>
        <v>20</v>
      </c>
      <c r="AG40" s="232">
        <f>IF('statement of marks'!X$6="","",'statement of marks'!X$6)</f>
        <v>70</v>
      </c>
      <c r="AH40" s="213">
        <f>IF('statement of marks'!Y$6="","",'statement of marks'!Y$6)</f>
        <v>100</v>
      </c>
    </row>
    <row r="41" spans="1:34" ht="18.95" customHeight="1">
      <c r="A41" s="223"/>
      <c r="B41" s="990" t="str">
        <f>IF('statement of marks'!$L$3="","",'statement of marks'!$L$3)</f>
        <v>fgUnh</v>
      </c>
      <c r="C41" s="991"/>
      <c r="D41" s="209">
        <f>IF('statement of marks'!L9="","",'statement of marks'!L9)</f>
        <v>5</v>
      </c>
      <c r="E41" s="209">
        <f>IF('statement of marks'!M9="","",'statement of marks'!M9)</f>
        <v>5</v>
      </c>
      <c r="F41" s="207">
        <f>IF('statement of marks'!N9="","",'statement of marks'!N9)</f>
        <v>10</v>
      </c>
      <c r="G41" s="209">
        <f>IF('statement of marks'!O9="","",'statement of marks'!O9)</f>
        <v>4</v>
      </c>
      <c r="H41" s="209">
        <f>IF('statement of marks'!P9="","",'statement of marks'!P9)</f>
        <v>5</v>
      </c>
      <c r="I41" s="207">
        <f>IF('statement of marks'!Q9="","",'statement of marks'!Q9)</f>
        <v>9</v>
      </c>
      <c r="J41" s="209" t="str">
        <f>IF('statement of marks'!R9="","",'statement of marks'!R9)</f>
        <v/>
      </c>
      <c r="K41" s="209" t="str">
        <f>IF('statement of marks'!S9="","",'statement of marks'!S9)</f>
        <v/>
      </c>
      <c r="L41" s="207" t="str">
        <f>IF('statement of marks'!T9="","",'statement of marks'!T9)</f>
        <v/>
      </c>
      <c r="M41" s="209" t="str">
        <f>IF('statement of marks'!V9="","",'statement of marks'!V9)</f>
        <v/>
      </c>
      <c r="N41" s="209" t="str">
        <f>IF('statement of marks'!W9="","",'statement of marks'!W9)</f>
        <v/>
      </c>
      <c r="O41" s="207" t="str">
        <f>IF('statement of marks'!X9="","",'statement of marks'!X9)</f>
        <v/>
      </c>
      <c r="P41" s="213" t="str">
        <f>IF('statement of marks'!Y9="","",'statement of marks'!Y9)</f>
        <v/>
      </c>
      <c r="Q41" s="1035"/>
      <c r="R41" s="1035"/>
      <c r="S41" s="223"/>
      <c r="T41" s="990" t="str">
        <f>IF('statement of marks'!$L$3="","",'statement of marks'!$L$3)</f>
        <v>fgUnh</v>
      </c>
      <c r="U41" s="991"/>
      <c r="V41" s="209">
        <f>IF('statement of marks'!L10="","",'statement of marks'!L10)</f>
        <v>3</v>
      </c>
      <c r="W41" s="209">
        <f>IF('statement of marks'!M10="","",'statement of marks'!M10)</f>
        <v>5</v>
      </c>
      <c r="X41" s="207">
        <f>IF('statement of marks'!N10="","",'statement of marks'!N10)</f>
        <v>8</v>
      </c>
      <c r="Y41" s="209">
        <f>IF('statement of marks'!O10="","",'statement of marks'!O10)</f>
        <v>2</v>
      </c>
      <c r="Z41" s="209">
        <f>IF('statement of marks'!P10="","",'statement of marks'!P10)</f>
        <v>5</v>
      </c>
      <c r="AA41" s="207">
        <f>IF('statement of marks'!Q10="","",'statement of marks'!Q10)</f>
        <v>7</v>
      </c>
      <c r="AB41" s="209" t="str">
        <f>IF('statement of marks'!R10="","",'statement of marks'!R10)</f>
        <v/>
      </c>
      <c r="AC41" s="209" t="str">
        <f>IF('statement of marks'!S10="","",'statement of marks'!S10)</f>
        <v/>
      </c>
      <c r="AD41" s="207" t="str">
        <f>IF('statement of marks'!T10="","",'statement of marks'!T10)</f>
        <v/>
      </c>
      <c r="AE41" s="209" t="str">
        <f>IF('statement of marks'!V10="","",'statement of marks'!V10)</f>
        <v/>
      </c>
      <c r="AF41" s="209" t="str">
        <f>IF('statement of marks'!W10="","",'statement of marks'!W10)</f>
        <v/>
      </c>
      <c r="AG41" s="207" t="str">
        <f>IF('statement of marks'!X10="","",'statement of marks'!X10)</f>
        <v/>
      </c>
      <c r="AH41" s="213" t="str">
        <f>IF('statement of marks'!Y10="","",'statement of marks'!Y10)</f>
        <v/>
      </c>
    </row>
    <row r="42" spans="1:34" ht="18.95" customHeight="1">
      <c r="A42" s="223"/>
      <c r="B42" s="990" t="str">
        <f>IF('statement of marks'!$AH$3="","",'statement of marks'!$AH$3)</f>
        <v>vaxszth</v>
      </c>
      <c r="C42" s="991"/>
      <c r="D42" s="209">
        <f>IF('statement of marks'!AH9="","",'statement of marks'!AH9)</f>
        <v>5</v>
      </c>
      <c r="E42" s="209">
        <f>IF('statement of marks'!AI9="","",'statement of marks'!AI9)</f>
        <v>5</v>
      </c>
      <c r="F42" s="207">
        <f>IF('statement of marks'!AJ9="","",'statement of marks'!AJ9)</f>
        <v>10</v>
      </c>
      <c r="G42" s="209">
        <f>IF('statement of marks'!AK9="","",'statement of marks'!AK9)</f>
        <v>4</v>
      </c>
      <c r="H42" s="209">
        <f>IF('statement of marks'!AL9="","",'statement of marks'!AL9)</f>
        <v>5</v>
      </c>
      <c r="I42" s="207">
        <f>IF('statement of marks'!AM9="","",'statement of marks'!AM9)</f>
        <v>9</v>
      </c>
      <c r="J42" s="209" t="str">
        <f>IF('statement of marks'!AN9="","",'statement of marks'!AN9)</f>
        <v/>
      </c>
      <c r="K42" s="209" t="str">
        <f>IF('statement of marks'!AO9="","",'statement of marks'!AO9)</f>
        <v/>
      </c>
      <c r="L42" s="207" t="str">
        <f>IF('statement of marks'!AP9="","",'statement of marks'!AP9)</f>
        <v/>
      </c>
      <c r="M42" s="209">
        <f>IF('statement of marks'!AR9="","",'statement of marks'!AR9)</f>
        <v>37</v>
      </c>
      <c r="N42" s="209">
        <f>IF('statement of marks'!AS9="","",'statement of marks'!AS9)</f>
        <v>20</v>
      </c>
      <c r="O42" s="207">
        <f>IF('statement of marks'!AT9="","",'statement of marks'!AT9)</f>
        <v>57</v>
      </c>
      <c r="P42" s="213">
        <f>IF('statement of marks'!AU9="","",'statement of marks'!AU9)</f>
        <v>76</v>
      </c>
      <c r="Q42" s="1035"/>
      <c r="R42" s="1035"/>
      <c r="S42" s="223"/>
      <c r="T42" s="990" t="str">
        <f>IF('statement of marks'!$AH$3="","",'statement of marks'!$AH$3)</f>
        <v>vaxszth</v>
      </c>
      <c r="U42" s="991"/>
      <c r="V42" s="209">
        <f>IF('statement of marks'!AH10="","",'statement of marks'!AH10)</f>
        <v>2</v>
      </c>
      <c r="W42" s="209">
        <f>IF('statement of marks'!AI10="","",'statement of marks'!AI10)</f>
        <v>5</v>
      </c>
      <c r="X42" s="207">
        <f>IF('statement of marks'!AJ10="","",'statement of marks'!AJ10)</f>
        <v>7</v>
      </c>
      <c r="Y42" s="209">
        <f>IF('statement of marks'!AK10="","",'statement of marks'!AK10)</f>
        <v>3</v>
      </c>
      <c r="Z42" s="209">
        <f>IF('statement of marks'!AL10="","",'statement of marks'!AL10)</f>
        <v>5</v>
      </c>
      <c r="AA42" s="207">
        <f>IF('statement of marks'!AM10="","",'statement of marks'!AM10)</f>
        <v>8</v>
      </c>
      <c r="AB42" s="209" t="str">
        <f>IF('statement of marks'!AN10="","",'statement of marks'!AN10)</f>
        <v/>
      </c>
      <c r="AC42" s="209" t="str">
        <f>IF('statement of marks'!AO10="","",'statement of marks'!AO10)</f>
        <v/>
      </c>
      <c r="AD42" s="207" t="str">
        <f>IF('statement of marks'!AP10="","",'statement of marks'!AP10)</f>
        <v/>
      </c>
      <c r="AE42" s="209">
        <f>IF('statement of marks'!AR10="","",'statement of marks'!AR10)</f>
        <v>29</v>
      </c>
      <c r="AF42" s="209">
        <f>IF('statement of marks'!AS10="","",'statement of marks'!AS10)</f>
        <v>20</v>
      </c>
      <c r="AG42" s="207">
        <f>IF('statement of marks'!AT10="","",'statement of marks'!AT10)</f>
        <v>49</v>
      </c>
      <c r="AH42" s="213">
        <f>IF('statement of marks'!AU10="","",'statement of marks'!AU10)</f>
        <v>64</v>
      </c>
    </row>
    <row r="43" spans="1:34" ht="18.95" customHeight="1">
      <c r="A43" s="223"/>
      <c r="B43" s="990" t="str">
        <f>IF('statement of marks'!BD9="s","laLd`r",IF('statement of marks'!BD9="u","mnwZ",IF('statement of marks'!BD9="g","xqtjkrh",IF('statement of marks'!BD9="p","iatkch",IF('statement of marks'!BD9="sd","fla/kh","r`rh; Hkk""kk")))))</f>
        <v>laLd`r</v>
      </c>
      <c r="C43" s="991"/>
      <c r="D43" s="209">
        <f>IF('statement of marks'!BE9="","",'statement of marks'!BE9)</f>
        <v>5</v>
      </c>
      <c r="E43" s="209">
        <f>IF('statement of marks'!BF9="","",'statement of marks'!BF9)</f>
        <v>5</v>
      </c>
      <c r="F43" s="207">
        <f>IF('statement of marks'!BG9="","",'statement of marks'!BG9)</f>
        <v>10</v>
      </c>
      <c r="G43" s="209">
        <f>IF('statement of marks'!BH9="","",'statement of marks'!BH9)</f>
        <v>4</v>
      </c>
      <c r="H43" s="209">
        <f>IF('statement of marks'!BI9="","",'statement of marks'!BI9)</f>
        <v>5</v>
      </c>
      <c r="I43" s="207">
        <f>IF('statement of marks'!BJ9="","",'statement of marks'!BJ9)</f>
        <v>9</v>
      </c>
      <c r="J43" s="209" t="str">
        <f>IF('statement of marks'!BK9="","",'statement of marks'!BK9)</f>
        <v/>
      </c>
      <c r="K43" s="209" t="str">
        <f>IF('statement of marks'!BL9="","",'statement of marks'!BL9)</f>
        <v/>
      </c>
      <c r="L43" s="207" t="str">
        <f>IF('statement of marks'!BM9="","",'statement of marks'!BM9)</f>
        <v/>
      </c>
      <c r="M43" s="209" t="str">
        <f>IF('statement of marks'!BO9="","",'statement of marks'!BO9)</f>
        <v/>
      </c>
      <c r="N43" s="209" t="str">
        <f>IF('statement of marks'!BP9="","",'statement of marks'!BP9)</f>
        <v/>
      </c>
      <c r="O43" s="207" t="str">
        <f>IF('statement of marks'!BQ9="","",'statement of marks'!BQ9)</f>
        <v/>
      </c>
      <c r="P43" s="213" t="str">
        <f>IF('statement of marks'!BR9="","",'statement of marks'!BR9)</f>
        <v/>
      </c>
      <c r="Q43" s="1035"/>
      <c r="R43" s="1035"/>
      <c r="S43" s="223"/>
      <c r="T43" s="990" t="str">
        <f>IF('statement of marks'!BD10="s","laLd`r",IF('statement of marks'!BD10="u","mnwZ",IF('statement of marks'!BD10="g","xqtjkrh",IF('statement of marks'!BD10="p","iatkch",IF('statement of marks'!BD10="sd","fla/kh","r`rh; Hkk""kk")))))</f>
        <v>laLd`r</v>
      </c>
      <c r="U43" s="991"/>
      <c r="V43" s="209">
        <f>IF('statement of marks'!BE10="","",'statement of marks'!BE10)</f>
        <v>3</v>
      </c>
      <c r="W43" s="209">
        <f>IF('statement of marks'!BF10="","",'statement of marks'!BF10)</f>
        <v>5</v>
      </c>
      <c r="X43" s="207">
        <f>IF('statement of marks'!BG10="","",'statement of marks'!BG10)</f>
        <v>8</v>
      </c>
      <c r="Y43" s="209">
        <f>IF('statement of marks'!BH10="","",'statement of marks'!BH10)</f>
        <v>2</v>
      </c>
      <c r="Z43" s="209">
        <f>IF('statement of marks'!BI10="","",'statement of marks'!BI10)</f>
        <v>5</v>
      </c>
      <c r="AA43" s="207">
        <f>IF('statement of marks'!BJ10="","",'statement of marks'!BJ10)</f>
        <v>7</v>
      </c>
      <c r="AB43" s="209" t="str">
        <f>IF('statement of marks'!BK10="","",'statement of marks'!BK10)</f>
        <v/>
      </c>
      <c r="AC43" s="209" t="str">
        <f>IF('statement of marks'!BL10="","",'statement of marks'!BL10)</f>
        <v/>
      </c>
      <c r="AD43" s="207" t="str">
        <f>IF('statement of marks'!BM10="","",'statement of marks'!BM10)</f>
        <v/>
      </c>
      <c r="AE43" s="209" t="str">
        <f>IF('statement of marks'!BO10="","",'statement of marks'!BO10)</f>
        <v/>
      </c>
      <c r="AF43" s="209" t="str">
        <f>IF('statement of marks'!BP10="","",'statement of marks'!BP10)</f>
        <v/>
      </c>
      <c r="AG43" s="207" t="str">
        <f>IF('statement of marks'!BQ10="","",'statement of marks'!BQ10)</f>
        <v/>
      </c>
      <c r="AH43" s="213" t="str">
        <f>IF('statement of marks'!BR10="","",'statement of marks'!BR10)</f>
        <v/>
      </c>
    </row>
    <row r="44" spans="1:34" ht="18.95" customHeight="1">
      <c r="A44" s="223"/>
      <c r="B44" s="990" t="str">
        <f>IF('statement of marks'!$CA$3="","",'statement of marks'!$CA$3)</f>
        <v>xf.kr</v>
      </c>
      <c r="C44" s="991"/>
      <c r="D44" s="209">
        <f>IF('statement of marks'!CA9="","",'statement of marks'!CA9)</f>
        <v>2</v>
      </c>
      <c r="E44" s="209">
        <f>IF('statement of marks'!CB9="","",'statement of marks'!CB9)</f>
        <v>5</v>
      </c>
      <c r="F44" s="207">
        <f>IF('statement of marks'!CC9="","",'statement of marks'!CC9)</f>
        <v>7</v>
      </c>
      <c r="G44" s="209" t="str">
        <f>IF('statement of marks'!CD9="","",'statement of marks'!CD9)</f>
        <v/>
      </c>
      <c r="H44" s="209" t="str">
        <f>IF('statement of marks'!CE9="","",'statement of marks'!CE9)</f>
        <v/>
      </c>
      <c r="I44" s="207" t="str">
        <f>IF('statement of marks'!CF9="","",'statement of marks'!CF9)</f>
        <v/>
      </c>
      <c r="J44" s="209" t="str">
        <f>IF('statement of marks'!CG9="","",'statement of marks'!CG9)</f>
        <v/>
      </c>
      <c r="K44" s="209" t="str">
        <f>IF('statement of marks'!CH9="","",'statement of marks'!CH9)</f>
        <v/>
      </c>
      <c r="L44" s="207" t="str">
        <f>IF('statement of marks'!CI9="","",'statement of marks'!CI9)</f>
        <v/>
      </c>
      <c r="M44" s="209">
        <f>IF('statement of marks'!CK9="","",'statement of marks'!CK9)</f>
        <v>20</v>
      </c>
      <c r="N44" s="209">
        <f>IF('statement of marks'!CL9="","",'statement of marks'!CL9)</f>
        <v>18</v>
      </c>
      <c r="O44" s="207">
        <f>IF('statement of marks'!CM9="","",'statement of marks'!CM9)</f>
        <v>38</v>
      </c>
      <c r="P44" s="213">
        <f>IF('statement of marks'!CN9="","",'statement of marks'!CN9)</f>
        <v>45</v>
      </c>
      <c r="Q44" s="1035"/>
      <c r="R44" s="1035"/>
      <c r="S44" s="223"/>
      <c r="T44" s="990" t="str">
        <f>IF('statement of marks'!$CA$3="","",'statement of marks'!$CA$3)</f>
        <v>xf.kr</v>
      </c>
      <c r="U44" s="991"/>
      <c r="V44" s="209">
        <f>IF('statement of marks'!CA10="","",'statement of marks'!CA10)</f>
        <v>2</v>
      </c>
      <c r="W44" s="209">
        <f>IF('statement of marks'!CB10="","",'statement of marks'!CB10)</f>
        <v>5</v>
      </c>
      <c r="X44" s="207">
        <f>IF('statement of marks'!CC10="","",'statement of marks'!CC10)</f>
        <v>7</v>
      </c>
      <c r="Y44" s="209" t="str">
        <f>IF('statement of marks'!CD10="","",'statement of marks'!CD10)</f>
        <v/>
      </c>
      <c r="Z44" s="209" t="str">
        <f>IF('statement of marks'!CE10="","",'statement of marks'!CE10)</f>
        <v/>
      </c>
      <c r="AA44" s="207" t="str">
        <f>IF('statement of marks'!CF10="","",'statement of marks'!CF10)</f>
        <v/>
      </c>
      <c r="AB44" s="209" t="str">
        <f>IF('statement of marks'!CG10="","",'statement of marks'!CG10)</f>
        <v/>
      </c>
      <c r="AC44" s="209" t="str">
        <f>IF('statement of marks'!CH10="","",'statement of marks'!CH10)</f>
        <v/>
      </c>
      <c r="AD44" s="207" t="str">
        <f>IF('statement of marks'!CI10="","",'statement of marks'!CI10)</f>
        <v/>
      </c>
      <c r="AE44" s="209">
        <f>IF('statement of marks'!CK10="","",'statement of marks'!CK10)</f>
        <v>11</v>
      </c>
      <c r="AF44" s="209">
        <f>IF('statement of marks'!CL10="","",'statement of marks'!CL10)</f>
        <v>20</v>
      </c>
      <c r="AG44" s="207">
        <f>IF('statement of marks'!CM10="","",'statement of marks'!CM10)</f>
        <v>31</v>
      </c>
      <c r="AH44" s="213">
        <f>IF('statement of marks'!CN10="","",'statement of marks'!CN10)</f>
        <v>38</v>
      </c>
    </row>
    <row r="45" spans="1:34" ht="18.95" customHeight="1">
      <c r="A45" s="223"/>
      <c r="B45" s="990" t="str">
        <f>IF('statement of marks'!$CW$3="","",'statement of marks'!$CW$3)</f>
        <v>foKku</v>
      </c>
      <c r="C45" s="991"/>
      <c r="D45" s="209" t="str">
        <f>IF('statement of marks'!CW9="","",'statement of marks'!CW9)</f>
        <v/>
      </c>
      <c r="E45" s="209" t="str">
        <f>IF('statement of marks'!CX9="","",'statement of marks'!CX9)</f>
        <v/>
      </c>
      <c r="F45" s="207" t="str">
        <f>IF('statement of marks'!CY9="","",'statement of marks'!CY9)</f>
        <v/>
      </c>
      <c r="G45" s="209">
        <f>IF('statement of marks'!CZ9="","",'statement of marks'!CZ9)</f>
        <v>1</v>
      </c>
      <c r="H45" s="209">
        <f>IF('statement of marks'!DA9="","",'statement of marks'!DA9)</f>
        <v>5</v>
      </c>
      <c r="I45" s="207">
        <f>IF('statement of marks'!DB9="","",'statement of marks'!DB9)</f>
        <v>6</v>
      </c>
      <c r="J45" s="209" t="str">
        <f>IF('statement of marks'!DC9="","",'statement of marks'!DC9)</f>
        <v/>
      </c>
      <c r="K45" s="209" t="str">
        <f>IF('statement of marks'!DD9="","",'statement of marks'!DD9)</f>
        <v/>
      </c>
      <c r="L45" s="207" t="str">
        <f>IF('statement of marks'!DE9="","",'statement of marks'!DE9)</f>
        <v/>
      </c>
      <c r="M45" s="209">
        <f>IF('statement of marks'!DG9="","",'statement of marks'!DG9)</f>
        <v>37</v>
      </c>
      <c r="N45" s="209">
        <f>IF('statement of marks'!DH9="","",'statement of marks'!DH9)</f>
        <v>17</v>
      </c>
      <c r="O45" s="207">
        <f>IF('statement of marks'!DI9="","",'statement of marks'!DI9)</f>
        <v>54</v>
      </c>
      <c r="P45" s="213">
        <f>IF('statement of marks'!DJ9="","",'statement of marks'!DJ9)</f>
        <v>60</v>
      </c>
      <c r="Q45" s="1035"/>
      <c r="R45" s="1035"/>
      <c r="S45" s="223"/>
      <c r="T45" s="990" t="str">
        <f>IF('statement of marks'!$CW$3="","",'statement of marks'!$CW$3)</f>
        <v>foKku</v>
      </c>
      <c r="U45" s="991"/>
      <c r="V45" s="209" t="str">
        <f>IF('statement of marks'!CW10="","",'statement of marks'!CW10)</f>
        <v/>
      </c>
      <c r="W45" s="209" t="str">
        <f>IF('statement of marks'!CX10="","",'statement of marks'!CX10)</f>
        <v/>
      </c>
      <c r="X45" s="207" t="str">
        <f>IF('statement of marks'!CY10="","",'statement of marks'!CY10)</f>
        <v/>
      </c>
      <c r="Y45" s="209">
        <f>IF('statement of marks'!CZ10="","",'statement of marks'!CZ10)</f>
        <v>0</v>
      </c>
      <c r="Z45" s="209">
        <f>IF('statement of marks'!DA10="","",'statement of marks'!DA10)</f>
        <v>5</v>
      </c>
      <c r="AA45" s="207">
        <f>IF('statement of marks'!DB10="","",'statement of marks'!DB10)</f>
        <v>5</v>
      </c>
      <c r="AB45" s="209" t="str">
        <f>IF('statement of marks'!DC10="","",'statement of marks'!DC10)</f>
        <v/>
      </c>
      <c r="AC45" s="209" t="str">
        <f>IF('statement of marks'!DD10="","",'statement of marks'!DD10)</f>
        <v/>
      </c>
      <c r="AD45" s="207" t="str">
        <f>IF('statement of marks'!DE10="","",'statement of marks'!DE10)</f>
        <v/>
      </c>
      <c r="AE45" s="209">
        <f>IF('statement of marks'!DG10="","",'statement of marks'!DG10)</f>
        <v>31</v>
      </c>
      <c r="AF45" s="209">
        <f>IF('statement of marks'!DH10="","",'statement of marks'!DH10)</f>
        <v>16</v>
      </c>
      <c r="AG45" s="207">
        <f>IF('statement of marks'!DI10="","",'statement of marks'!DI10)</f>
        <v>47</v>
      </c>
      <c r="AH45" s="213">
        <f>IF('statement of marks'!DJ10="","",'statement of marks'!DJ10)</f>
        <v>52</v>
      </c>
    </row>
    <row r="46" spans="1:34" ht="18.95" customHeight="1">
      <c r="A46" s="223"/>
      <c r="B46" s="990" t="str">
        <f>IF('statement of marks'!$DS$3="","",'statement of marks'!$DS$3)</f>
        <v>lkekftd foKku</v>
      </c>
      <c r="C46" s="991"/>
      <c r="D46" s="209">
        <f>IF('statement of marks'!DS9="","",'statement of marks'!DS9)</f>
        <v>5</v>
      </c>
      <c r="E46" s="209">
        <f>IF('statement of marks'!DT9="","",'statement of marks'!DT9)</f>
        <v>5</v>
      </c>
      <c r="F46" s="207">
        <f>IF('statement of marks'!DU9="","",'statement of marks'!DU9)</f>
        <v>10</v>
      </c>
      <c r="G46" s="209">
        <f>IF('statement of marks'!DV9="","",'statement of marks'!DV9)</f>
        <v>4</v>
      </c>
      <c r="H46" s="209">
        <f>IF('statement of marks'!DW9="","",'statement of marks'!DW9)</f>
        <v>5</v>
      </c>
      <c r="I46" s="207">
        <f>IF('statement of marks'!DX9="","",'statement of marks'!DX9)</f>
        <v>9</v>
      </c>
      <c r="J46" s="209" t="str">
        <f>IF('statement of marks'!DY9="","",'statement of marks'!DY9)</f>
        <v/>
      </c>
      <c r="K46" s="209" t="str">
        <f>IF('statement of marks'!DZ9="","",'statement of marks'!DZ9)</f>
        <v/>
      </c>
      <c r="L46" s="207" t="str">
        <f>IF('statement of marks'!EA9="","",'statement of marks'!EA9)</f>
        <v/>
      </c>
      <c r="M46" s="209">
        <f>IF('statement of marks'!EC9="","",'statement of marks'!EC9)</f>
        <v>50</v>
      </c>
      <c r="N46" s="209">
        <f>IF('statement of marks'!ED9="","",'statement of marks'!ED9)</f>
        <v>20</v>
      </c>
      <c r="O46" s="207">
        <f>IF('statement of marks'!EE9="","",'statement of marks'!EE9)</f>
        <v>70</v>
      </c>
      <c r="P46" s="213">
        <f>IF('statement of marks'!EF9="","",'statement of marks'!EF9)</f>
        <v>89</v>
      </c>
      <c r="Q46" s="1035"/>
      <c r="R46" s="1035"/>
      <c r="S46" s="223"/>
      <c r="T46" s="990" t="str">
        <f>IF('statement of marks'!$DS$3="","",'statement of marks'!$DS$3)</f>
        <v>lkekftd foKku</v>
      </c>
      <c r="U46" s="991"/>
      <c r="V46" s="209">
        <f>IF('statement of marks'!DS10="","",'statement of marks'!DS10)</f>
        <v>4</v>
      </c>
      <c r="W46" s="209">
        <f>IF('statement of marks'!DT10="","",'statement of marks'!DT10)</f>
        <v>5</v>
      </c>
      <c r="X46" s="207">
        <f>IF('statement of marks'!DU10="","",'statement of marks'!DU10)</f>
        <v>9</v>
      </c>
      <c r="Y46" s="209">
        <f>IF('statement of marks'!DV10="","",'statement of marks'!DV10)</f>
        <v>3</v>
      </c>
      <c r="Z46" s="209">
        <f>IF('statement of marks'!DW10="","",'statement of marks'!DW10)</f>
        <v>5</v>
      </c>
      <c r="AA46" s="207">
        <f>IF('statement of marks'!DX10="","",'statement of marks'!DX10)</f>
        <v>8</v>
      </c>
      <c r="AB46" s="209" t="str">
        <f>IF('statement of marks'!DY10="","",'statement of marks'!DY10)</f>
        <v/>
      </c>
      <c r="AC46" s="209" t="str">
        <f>IF('statement of marks'!DZ10="","",'statement of marks'!DZ10)</f>
        <v/>
      </c>
      <c r="AD46" s="207" t="str">
        <f>IF('statement of marks'!EA10="","",'statement of marks'!EA10)</f>
        <v/>
      </c>
      <c r="AE46" s="209">
        <f>IF('statement of marks'!EC10="","",'statement of marks'!EC10)</f>
        <v>45</v>
      </c>
      <c r="AF46" s="209">
        <f>IF('statement of marks'!ED10="","",'statement of marks'!ED10)</f>
        <v>20</v>
      </c>
      <c r="AG46" s="207">
        <f>IF('statement of marks'!EE10="","",'statement of marks'!EE10)</f>
        <v>65</v>
      </c>
      <c r="AH46" s="213">
        <f>IF('statement of marks'!EF10="","",'statement of marks'!EF10)</f>
        <v>82</v>
      </c>
    </row>
    <row r="47" spans="1:34" ht="18.95" customHeight="1">
      <c r="A47" s="223"/>
      <c r="B47" s="996" t="s">
        <v>193</v>
      </c>
      <c r="C47" s="997"/>
      <c r="D47" s="1034" t="s">
        <v>1</v>
      </c>
      <c r="E47" s="1034"/>
      <c r="F47" s="1034"/>
      <c r="G47" s="1034" t="s">
        <v>21</v>
      </c>
      <c r="H47" s="1034"/>
      <c r="I47" s="1034"/>
      <c r="J47" s="1034" t="s">
        <v>194</v>
      </c>
      <c r="K47" s="1034"/>
      <c r="L47" s="1034"/>
      <c r="M47" s="1034" t="s">
        <v>68</v>
      </c>
      <c r="N47" s="1034"/>
      <c r="O47" s="1034"/>
      <c r="P47" s="214"/>
      <c r="Q47" s="1035"/>
      <c r="R47" s="1035"/>
      <c r="S47" s="223"/>
      <c r="T47" s="996" t="s">
        <v>193</v>
      </c>
      <c r="U47" s="997"/>
      <c r="V47" s="1034" t="s">
        <v>1</v>
      </c>
      <c r="W47" s="1034"/>
      <c r="X47" s="1034"/>
      <c r="Y47" s="1034" t="s">
        <v>21</v>
      </c>
      <c r="Z47" s="1034"/>
      <c r="AA47" s="1034"/>
      <c r="AB47" s="1034" t="s">
        <v>194</v>
      </c>
      <c r="AC47" s="1034"/>
      <c r="AD47" s="1034"/>
      <c r="AE47" s="1034" t="s">
        <v>68</v>
      </c>
      <c r="AF47" s="1034"/>
      <c r="AG47" s="1034"/>
      <c r="AH47" s="214"/>
    </row>
    <row r="48" spans="1:34" ht="18.95" customHeight="1">
      <c r="A48" s="223"/>
      <c r="B48" s="1000" t="s">
        <v>3</v>
      </c>
      <c r="C48" s="1001"/>
      <c r="D48" s="1002">
        <f>IF('statement of marks'!EO$6="","",'statement of marks'!EO$6)</f>
        <v>20</v>
      </c>
      <c r="E48" s="1002"/>
      <c r="F48" s="1002"/>
      <c r="G48" s="1002">
        <f>IF('statement of marks'!EP$6="","",'statement of marks'!EP$6)</f>
        <v>20</v>
      </c>
      <c r="H48" s="1002"/>
      <c r="I48" s="1002"/>
      <c r="J48" s="1002">
        <f>IF('statement of marks'!ER$6="","",'statement of marks'!ER$6)</f>
        <v>20</v>
      </c>
      <c r="K48" s="1002"/>
      <c r="L48" s="1002"/>
      <c r="M48" s="1002">
        <f>IF('statement of marks'!EX$6="","",'statement of marks'!EQ$6)</f>
        <v>20</v>
      </c>
      <c r="N48" s="1002"/>
      <c r="O48" s="1002"/>
      <c r="P48" s="215"/>
      <c r="Q48" s="1035"/>
      <c r="R48" s="1035"/>
      <c r="S48" s="223"/>
      <c r="T48" s="1000" t="s">
        <v>3</v>
      </c>
      <c r="U48" s="1001"/>
      <c r="V48" s="1002">
        <f>IF('statement of marks'!EO$6="","",'statement of marks'!EO$6)</f>
        <v>20</v>
      </c>
      <c r="W48" s="1002"/>
      <c r="X48" s="1002"/>
      <c r="Y48" s="1002">
        <f>IF('statement of marks'!EP$6="","",'statement of marks'!EP$6)</f>
        <v>20</v>
      </c>
      <c r="Z48" s="1002"/>
      <c r="AA48" s="1002"/>
      <c r="AB48" s="1002">
        <f>IF('statement of marks'!ER$6="","",'statement of marks'!ER$6)</f>
        <v>20</v>
      </c>
      <c r="AC48" s="1002"/>
      <c r="AD48" s="1002"/>
      <c r="AE48" s="1002">
        <f>IF('statement of marks'!EX$6="","",'statement of marks'!EQ$6)</f>
        <v>20</v>
      </c>
      <c r="AF48" s="1002"/>
      <c r="AG48" s="1002"/>
      <c r="AH48" s="215"/>
    </row>
    <row r="49" spans="1:34" ht="18.95" customHeight="1">
      <c r="A49" s="223"/>
      <c r="B49" s="990" t="str">
        <f>IF('statement of marks'!$EO$3="","",'statement of marks'!$EO$3)</f>
        <v>dk;kZuqHko</v>
      </c>
      <c r="C49" s="991"/>
      <c r="D49" s="1031" t="str">
        <f>IF('statement of marks'!EO9="","",'statement of marks'!EO9)</f>
        <v/>
      </c>
      <c r="E49" s="1031"/>
      <c r="F49" s="1031"/>
      <c r="G49" s="1031" t="str">
        <f>IF('statement of marks'!EP9="","",'statement of marks'!EP9)</f>
        <v/>
      </c>
      <c r="H49" s="1031"/>
      <c r="I49" s="1031"/>
      <c r="J49" s="1031" t="str">
        <f>IF('statement of marks'!ER9="","",'statement of marks'!ER9)</f>
        <v/>
      </c>
      <c r="K49" s="1031"/>
      <c r="L49" s="1031"/>
      <c r="M49" s="1031" t="str">
        <f>IF('statement of marks'!EQ9="","",'statement of marks'!EQ9)</f>
        <v/>
      </c>
      <c r="N49" s="1031"/>
      <c r="O49" s="1031"/>
      <c r="P49" s="216"/>
      <c r="Q49" s="1035"/>
      <c r="R49" s="1035"/>
      <c r="S49" s="223"/>
      <c r="T49" s="990" t="str">
        <f>IF('statement of marks'!$EO$3="","",'statement of marks'!$EO$3)</f>
        <v>dk;kZuqHko</v>
      </c>
      <c r="U49" s="991"/>
      <c r="V49" s="1031" t="str">
        <f>IF('statement of marks'!EO10="","",'statement of marks'!EO10)</f>
        <v/>
      </c>
      <c r="W49" s="1031"/>
      <c r="X49" s="1031"/>
      <c r="Y49" s="1031" t="str">
        <f>IF('statement of marks'!EP10="","",'statement of marks'!EP10)</f>
        <v/>
      </c>
      <c r="Z49" s="1031"/>
      <c r="AA49" s="1031"/>
      <c r="AB49" s="1031" t="str">
        <f>IF('statement of marks'!ER10="","",'statement of marks'!ER10)</f>
        <v/>
      </c>
      <c r="AC49" s="1031"/>
      <c r="AD49" s="1031"/>
      <c r="AE49" s="1031" t="str">
        <f>IF('statement of marks'!EQ10="","",'statement of marks'!EQ10)</f>
        <v/>
      </c>
      <c r="AF49" s="1031"/>
      <c r="AG49" s="1031"/>
      <c r="AH49" s="216"/>
    </row>
    <row r="50" spans="1:34" ht="18.95" customHeight="1">
      <c r="A50" s="223"/>
      <c r="B50" s="1027" t="str">
        <f>IF('statement of marks'!$EY$3="","",'statement of marks'!$EY$3)</f>
        <v>dyk f'k{kk</v>
      </c>
      <c r="C50" s="1028"/>
      <c r="D50" s="1031" t="str">
        <f>IF('statement of marks'!EY9="","",'statement of marks'!EY9)</f>
        <v/>
      </c>
      <c r="E50" s="1031"/>
      <c r="F50" s="1031"/>
      <c r="G50" s="1031" t="str">
        <f>IF('statement of marks'!EZ9="","",'statement of marks'!EZ9)</f>
        <v/>
      </c>
      <c r="H50" s="1031"/>
      <c r="I50" s="1031"/>
      <c r="J50" s="1031" t="str">
        <f>IF('statement of marks'!FB9="","",'statement of marks'!FB9)</f>
        <v/>
      </c>
      <c r="K50" s="1031"/>
      <c r="L50" s="1031"/>
      <c r="M50" s="1031" t="str">
        <f>IF('statement of marks'!FA9="","",'statement of marks'!FA9)</f>
        <v/>
      </c>
      <c r="N50" s="1031"/>
      <c r="O50" s="1031"/>
      <c r="P50" s="216"/>
      <c r="Q50" s="1035"/>
      <c r="R50" s="1035"/>
      <c r="S50" s="223"/>
      <c r="T50" s="1027" t="str">
        <f>IF('statement of marks'!$EY$3="","",'statement of marks'!$EY$3)</f>
        <v>dyk f'k{kk</v>
      </c>
      <c r="U50" s="1028"/>
      <c r="V50" s="1031" t="str">
        <f>IF('statement of marks'!EY10="","",'statement of marks'!EY10)</f>
        <v/>
      </c>
      <c r="W50" s="1031"/>
      <c r="X50" s="1031"/>
      <c r="Y50" s="1031" t="str">
        <f>IF('statement of marks'!EZ10="","",'statement of marks'!EZ10)</f>
        <v/>
      </c>
      <c r="Z50" s="1031"/>
      <c r="AA50" s="1031"/>
      <c r="AB50" s="1031" t="str">
        <f>IF('statement of marks'!FB10="","",'statement of marks'!FB10)</f>
        <v/>
      </c>
      <c r="AC50" s="1031"/>
      <c r="AD50" s="1031"/>
      <c r="AE50" s="1031" t="str">
        <f>IF('statement of marks'!FA10="","",'statement of marks'!FA10)</f>
        <v/>
      </c>
      <c r="AF50" s="1031"/>
      <c r="AG50" s="1031"/>
      <c r="AH50" s="216"/>
    </row>
    <row r="51" spans="1:34" ht="18.95" customHeight="1">
      <c r="A51" s="223"/>
      <c r="B51" s="1029" t="str">
        <f>IF('statement of marks'!$FI$3="","",'statement of marks'!$FI$3)</f>
        <v>LokLF; ,oe~ 'kkjhfjd f'k{kk</v>
      </c>
      <c r="C51" s="1030"/>
      <c r="D51" s="1031" t="str">
        <f>IF('statement of marks'!FI9="","",'statement of marks'!FI9)</f>
        <v/>
      </c>
      <c r="E51" s="1031"/>
      <c r="F51" s="1031"/>
      <c r="G51" s="1031" t="str">
        <f>IF('statement of marks'!FJ9="","",'statement of marks'!FJ9)</f>
        <v/>
      </c>
      <c r="H51" s="1031"/>
      <c r="I51" s="1031"/>
      <c r="J51" s="1031" t="str">
        <f>IF('statement of marks'!FL9="","",'statement of marks'!FL9)</f>
        <v/>
      </c>
      <c r="K51" s="1031"/>
      <c r="L51" s="1031"/>
      <c r="M51" s="1031" t="str">
        <f>IF('statement of marks'!FK9="","",'statement of marks'!FK9)</f>
        <v/>
      </c>
      <c r="N51" s="1031"/>
      <c r="O51" s="1031"/>
      <c r="P51" s="216"/>
      <c r="Q51" s="1035"/>
      <c r="R51" s="1035"/>
      <c r="S51" s="223"/>
      <c r="T51" s="1029" t="str">
        <f>IF('statement of marks'!$FI$3="","",'statement of marks'!$FI$3)</f>
        <v>LokLF; ,oe~ 'kkjhfjd f'k{kk</v>
      </c>
      <c r="U51" s="1030"/>
      <c r="V51" s="1031" t="str">
        <f>IF('statement of marks'!FI10="","",'statement of marks'!FI10)</f>
        <v/>
      </c>
      <c r="W51" s="1031"/>
      <c r="X51" s="1031"/>
      <c r="Y51" s="1031" t="str">
        <f>IF('statement of marks'!FJ10="","",'statement of marks'!FJ10)</f>
        <v/>
      </c>
      <c r="Z51" s="1031"/>
      <c r="AA51" s="1031"/>
      <c r="AB51" s="1031" t="str">
        <f>IF('statement of marks'!FL10="","",'statement of marks'!FL10)</f>
        <v/>
      </c>
      <c r="AC51" s="1031"/>
      <c r="AD51" s="1031"/>
      <c r="AE51" s="1031" t="str">
        <f>IF('statement of marks'!FK10="","",'statement of marks'!FK10)</f>
        <v/>
      </c>
      <c r="AF51" s="1031"/>
      <c r="AG51" s="1031"/>
      <c r="AH51" s="216"/>
    </row>
    <row r="52" spans="1:34" ht="18.95" customHeight="1">
      <c r="A52" s="223"/>
      <c r="B52" s="1000" t="s">
        <v>195</v>
      </c>
      <c r="C52" s="1001"/>
      <c r="D52" s="1007" t="str">
        <f>details!$DR$3</f>
        <v>vxLr rd</v>
      </c>
      <c r="E52" s="1007"/>
      <c r="F52" s="1007"/>
      <c r="G52" s="1007" t="str">
        <f>details!$DV$3</f>
        <v>vDVwcj rd</v>
      </c>
      <c r="H52" s="1007"/>
      <c r="I52" s="1007"/>
      <c r="J52" s="1007" t="str">
        <f>details!$ED$3</f>
        <v>Qjojh rd</v>
      </c>
      <c r="K52" s="1007"/>
      <c r="L52" s="1007"/>
      <c r="M52" s="1007" t="str">
        <f>details!$DZ$3</f>
        <v>fnlEcj rd</v>
      </c>
      <c r="N52" s="1007"/>
      <c r="O52" s="1007"/>
      <c r="P52" s="216"/>
      <c r="Q52" s="1035"/>
      <c r="R52" s="1035"/>
      <c r="S52" s="223"/>
      <c r="T52" s="1000" t="s">
        <v>195</v>
      </c>
      <c r="U52" s="1001"/>
      <c r="V52" s="1010" t="str">
        <f>details!$DR$3</f>
        <v>vxLr rd</v>
      </c>
      <c r="W52" s="1011"/>
      <c r="X52" s="1012"/>
      <c r="Y52" s="1010" t="str">
        <f>details!$DV$3</f>
        <v>vDVwcj rd</v>
      </c>
      <c r="Z52" s="1011"/>
      <c r="AA52" s="1012"/>
      <c r="AB52" s="1010" t="str">
        <f>details!$ED$3</f>
        <v>Qjojh rd</v>
      </c>
      <c r="AC52" s="1011"/>
      <c r="AD52" s="1012"/>
      <c r="AE52" s="1010" t="str">
        <f>details!$DZ$3</f>
        <v>fnlEcj rd</v>
      </c>
      <c r="AF52" s="1011"/>
      <c r="AG52" s="1012"/>
      <c r="AH52" s="216"/>
    </row>
    <row r="53" spans="1:34" ht="18.95" customHeight="1">
      <c r="A53" s="223"/>
      <c r="B53" s="1025" t="s">
        <v>98</v>
      </c>
      <c r="C53" s="1026"/>
      <c r="D53" s="1008" t="str">
        <f>IF(details!DS9="","",details!DS9)</f>
        <v/>
      </c>
      <c r="E53" s="1008"/>
      <c r="F53" s="1008"/>
      <c r="G53" s="1008" t="str">
        <f>IF(details!DW9="","",details!DW9)</f>
        <v/>
      </c>
      <c r="H53" s="1008"/>
      <c r="I53" s="1008"/>
      <c r="J53" s="1008" t="str">
        <f>IF(details!EE9="","",details!EE9)</f>
        <v/>
      </c>
      <c r="K53" s="1008"/>
      <c r="L53" s="1008"/>
      <c r="M53" s="1008" t="str">
        <f>IF(details!EA9="","",details!EA9)</f>
        <v/>
      </c>
      <c r="N53" s="1008"/>
      <c r="O53" s="1008"/>
      <c r="P53" s="227"/>
      <c r="Q53" s="1035"/>
      <c r="R53" s="1035"/>
      <c r="S53" s="223"/>
      <c r="T53" s="1025" t="s">
        <v>98</v>
      </c>
      <c r="U53" s="1026"/>
      <c r="V53" s="1015" t="str">
        <f>IF(details!DS10="","",details!DS10)</f>
        <v/>
      </c>
      <c r="W53" s="1016"/>
      <c r="X53" s="1017"/>
      <c r="Y53" s="1015" t="str">
        <f>IF(details!DW10="","",details!DW10)</f>
        <v/>
      </c>
      <c r="Z53" s="1016"/>
      <c r="AA53" s="1017"/>
      <c r="AB53" s="1015" t="str">
        <f>IF(details!EE10="","",details!EE10)</f>
        <v/>
      </c>
      <c r="AC53" s="1016"/>
      <c r="AD53" s="1017"/>
      <c r="AE53" s="1015" t="str">
        <f>IF(details!EA10="","",details!EA10)</f>
        <v/>
      </c>
      <c r="AF53" s="1016"/>
      <c r="AG53" s="1017"/>
      <c r="AH53" s="217"/>
    </row>
    <row r="54" spans="1:34" ht="18.95" customHeight="1">
      <c r="A54" s="224"/>
      <c r="B54" s="1023" t="s">
        <v>15</v>
      </c>
      <c r="C54" s="1024"/>
      <c r="D54" s="1009">
        <f>IF(details!DR9="","",details!DR9)</f>
        <v>83</v>
      </c>
      <c r="E54" s="1009"/>
      <c r="F54" s="1009"/>
      <c r="G54" s="1009" t="str">
        <f>IF(details!DV9="","",details!DV9)</f>
        <v/>
      </c>
      <c r="H54" s="1009"/>
      <c r="I54" s="1009"/>
      <c r="J54" s="1009" t="str">
        <f>IF(details!ED9="","",details!ED9)</f>
        <v/>
      </c>
      <c r="K54" s="1009"/>
      <c r="L54" s="1009"/>
      <c r="M54" s="1009" t="str">
        <f>IF(details!DZ9="","",details!DZ9)</f>
        <v/>
      </c>
      <c r="N54" s="1009"/>
      <c r="O54" s="1009"/>
      <c r="P54" s="228"/>
      <c r="Q54" s="1035"/>
      <c r="R54" s="1035"/>
      <c r="S54" s="224"/>
      <c r="T54" s="1023" t="s">
        <v>15</v>
      </c>
      <c r="U54" s="1024"/>
      <c r="V54" s="1018">
        <f>IF(details!DR10="","",details!DR10)</f>
        <v>83</v>
      </c>
      <c r="W54" s="1019"/>
      <c r="X54" s="1020"/>
      <c r="Y54" s="1018" t="str">
        <f>IF(details!DV10="","",details!DV10)</f>
        <v/>
      </c>
      <c r="Z54" s="1019"/>
      <c r="AA54" s="1020"/>
      <c r="AB54" s="1018" t="str">
        <f>IF(details!ED10="","",details!ED10)</f>
        <v/>
      </c>
      <c r="AC54" s="1019"/>
      <c r="AD54" s="1020"/>
      <c r="AE54" s="1018" t="str">
        <f>IF(details!DZ10="","",details!DZ10)</f>
        <v/>
      </c>
      <c r="AF54" s="1019"/>
      <c r="AG54" s="1020"/>
      <c r="AH54" s="218"/>
    </row>
    <row r="55" spans="1:34" ht="18.95" customHeight="1">
      <c r="A55" s="223"/>
      <c r="B55" s="1036" t="s">
        <v>99</v>
      </c>
      <c r="C55" s="1037"/>
      <c r="D55" s="1007"/>
      <c r="E55" s="1007"/>
      <c r="F55" s="1007"/>
      <c r="G55" s="1007"/>
      <c r="H55" s="1007"/>
      <c r="I55" s="1007"/>
      <c r="J55" s="1007"/>
      <c r="K55" s="1007"/>
      <c r="L55" s="1007"/>
      <c r="M55" s="1007"/>
      <c r="N55" s="1007"/>
      <c r="O55" s="1007"/>
      <c r="P55" s="219"/>
      <c r="Q55" s="1035"/>
      <c r="R55" s="1035"/>
      <c r="S55" s="223"/>
      <c r="T55" s="1036" t="s">
        <v>99</v>
      </c>
      <c r="U55" s="1037"/>
      <c r="V55" s="1007"/>
      <c r="W55" s="1007"/>
      <c r="X55" s="1007"/>
      <c r="Y55" s="1007"/>
      <c r="Z55" s="1007"/>
      <c r="AA55" s="1007"/>
      <c r="AB55" s="1007"/>
      <c r="AC55" s="1007"/>
      <c r="AD55" s="1007"/>
      <c r="AE55" s="1007"/>
      <c r="AF55" s="1007"/>
      <c r="AG55" s="1007"/>
      <c r="AH55" s="219"/>
    </row>
    <row r="56" spans="1:34" ht="18.95" customHeight="1">
      <c r="A56" s="223"/>
      <c r="B56" s="1013" t="s">
        <v>79</v>
      </c>
      <c r="C56" s="1014"/>
      <c r="D56" s="1007"/>
      <c r="E56" s="1007"/>
      <c r="F56" s="1007"/>
      <c r="G56" s="1007"/>
      <c r="H56" s="1007"/>
      <c r="I56" s="1007"/>
      <c r="J56" s="1007"/>
      <c r="K56" s="1007"/>
      <c r="L56" s="1007"/>
      <c r="M56" s="1007"/>
      <c r="N56" s="1007"/>
      <c r="O56" s="1007"/>
      <c r="P56" s="219"/>
      <c r="Q56" s="1035"/>
      <c r="R56" s="1035"/>
      <c r="S56" s="223"/>
      <c r="T56" s="1013" t="s">
        <v>79</v>
      </c>
      <c r="U56" s="1014"/>
      <c r="V56" s="1007"/>
      <c r="W56" s="1007"/>
      <c r="X56" s="1007"/>
      <c r="Y56" s="1007"/>
      <c r="Z56" s="1007"/>
      <c r="AA56" s="1007"/>
      <c r="AB56" s="1007"/>
      <c r="AC56" s="1007"/>
      <c r="AD56" s="1007"/>
      <c r="AE56" s="1007"/>
      <c r="AF56" s="1007"/>
      <c r="AG56" s="1007"/>
      <c r="AH56" s="219"/>
    </row>
    <row r="57" spans="1:34" ht="18.95" customHeight="1">
      <c r="A57" s="223"/>
      <c r="B57" s="1021" t="s">
        <v>100</v>
      </c>
      <c r="C57" s="1022"/>
      <c r="D57" s="1007"/>
      <c r="E57" s="1007"/>
      <c r="F57" s="1007"/>
      <c r="G57" s="1007"/>
      <c r="H57" s="1007"/>
      <c r="I57" s="1007"/>
      <c r="J57" s="1007"/>
      <c r="K57" s="1007"/>
      <c r="L57" s="1007"/>
      <c r="M57" s="1007"/>
      <c r="N57" s="1007"/>
      <c r="O57" s="1007"/>
      <c r="P57" s="219"/>
      <c r="Q57" s="1035"/>
      <c r="R57" s="1035"/>
      <c r="S57" s="223"/>
      <c r="T57" s="1021" t="s">
        <v>100</v>
      </c>
      <c r="U57" s="1022"/>
      <c r="V57" s="1007"/>
      <c r="W57" s="1007"/>
      <c r="X57" s="1007"/>
      <c r="Y57" s="1007"/>
      <c r="Z57" s="1007"/>
      <c r="AA57" s="1007"/>
      <c r="AB57" s="1007"/>
      <c r="AC57" s="1007"/>
      <c r="AD57" s="1007"/>
      <c r="AE57" s="1007"/>
      <c r="AF57" s="1007"/>
      <c r="AG57" s="1007"/>
      <c r="AH57" s="219"/>
    </row>
    <row r="58" spans="1:34" ht="18.95" customHeight="1" thickBot="1">
      <c r="A58" s="225"/>
      <c r="B58" s="998" t="s">
        <v>101</v>
      </c>
      <c r="C58" s="999"/>
      <c r="D58" s="995"/>
      <c r="E58" s="995"/>
      <c r="F58" s="995"/>
      <c r="G58" s="995"/>
      <c r="H58" s="995"/>
      <c r="I58" s="995"/>
      <c r="J58" s="995"/>
      <c r="K58" s="995"/>
      <c r="L58" s="995"/>
      <c r="M58" s="995"/>
      <c r="N58" s="995"/>
      <c r="O58" s="995"/>
      <c r="P58" s="220"/>
      <c r="Q58" s="1035"/>
      <c r="R58" s="1035"/>
      <c r="S58" s="225"/>
      <c r="T58" s="998" t="s">
        <v>101</v>
      </c>
      <c r="U58" s="999"/>
      <c r="V58" s="995"/>
      <c r="W58" s="995"/>
      <c r="X58" s="995"/>
      <c r="Y58" s="995"/>
      <c r="Z58" s="995"/>
      <c r="AA58" s="995"/>
      <c r="AB58" s="995"/>
      <c r="AC58" s="995"/>
      <c r="AD58" s="995"/>
      <c r="AE58" s="995"/>
      <c r="AF58" s="995"/>
      <c r="AG58" s="995"/>
      <c r="AH58" s="220"/>
    </row>
    <row r="59" spans="1:34" ht="18.95" customHeight="1">
      <c r="A59" s="222"/>
      <c r="B59" s="1004" t="s">
        <v>47</v>
      </c>
      <c r="C59" s="1005"/>
      <c r="D59" s="1005"/>
      <c r="E59" s="1005"/>
      <c r="F59" s="1005"/>
      <c r="G59" s="1005"/>
      <c r="H59" s="1005"/>
      <c r="I59" s="1005"/>
      <c r="J59" s="1005"/>
      <c r="K59" s="1005"/>
      <c r="L59" s="1005"/>
      <c r="M59" s="1005"/>
      <c r="N59" s="1005"/>
      <c r="O59" s="1005"/>
      <c r="P59" s="1006"/>
      <c r="Q59" s="1035"/>
      <c r="R59" s="1035"/>
      <c r="S59" s="222"/>
      <c r="T59" s="1004" t="s">
        <v>47</v>
      </c>
      <c r="U59" s="1005"/>
      <c r="V59" s="1005"/>
      <c r="W59" s="1005"/>
      <c r="X59" s="1005"/>
      <c r="Y59" s="1005"/>
      <c r="Z59" s="1005"/>
      <c r="AA59" s="1005"/>
      <c r="AB59" s="1005"/>
      <c r="AC59" s="1005"/>
      <c r="AD59" s="1005"/>
      <c r="AE59" s="1005"/>
      <c r="AF59" s="1005"/>
      <c r="AG59" s="1005"/>
      <c r="AH59" s="1006"/>
    </row>
    <row r="60" spans="1:34" ht="18.95" customHeight="1">
      <c r="A60" s="1003"/>
      <c r="B60" s="985" t="str">
        <f>'statement of marks'!$A$1</f>
        <v>MkW0Hkhejko vEcsMdj jkt0vkok0fo|k0cxMh]nkSlk</v>
      </c>
      <c r="C60" s="986"/>
      <c r="D60" s="986"/>
      <c r="E60" s="986"/>
      <c r="F60" s="986"/>
      <c r="G60" s="986"/>
      <c r="H60" s="986"/>
      <c r="I60" s="986"/>
      <c r="J60" s="986"/>
      <c r="K60" s="986"/>
      <c r="L60" s="986"/>
      <c r="M60" s="986"/>
      <c r="N60" s="986"/>
      <c r="O60" s="986"/>
      <c r="P60" s="987"/>
      <c r="Q60" s="1035"/>
      <c r="R60" s="1035"/>
      <c r="S60" s="1003"/>
      <c r="T60" s="985" t="str">
        <f>'statement of marks'!$A$1</f>
        <v>MkW0Hkhejko vEcsMdj jkt0vkok0fo|k0cxMh]nkSlk</v>
      </c>
      <c r="U60" s="986"/>
      <c r="V60" s="986"/>
      <c r="W60" s="986"/>
      <c r="X60" s="986"/>
      <c r="Y60" s="986"/>
      <c r="Z60" s="986"/>
      <c r="AA60" s="986"/>
      <c r="AB60" s="986"/>
      <c r="AC60" s="986"/>
      <c r="AD60" s="986"/>
      <c r="AE60" s="986"/>
      <c r="AF60" s="986"/>
      <c r="AG60" s="986"/>
      <c r="AH60" s="987"/>
    </row>
    <row r="61" spans="1:34" ht="18.95" customHeight="1">
      <c r="A61" s="1003"/>
      <c r="B61" s="985"/>
      <c r="C61" s="986"/>
      <c r="D61" s="986"/>
      <c r="E61" s="986"/>
      <c r="F61" s="986"/>
      <c r="G61" s="986"/>
      <c r="H61" s="986"/>
      <c r="I61" s="986"/>
      <c r="J61" s="986"/>
      <c r="K61" s="986"/>
      <c r="L61" s="986"/>
      <c r="M61" s="986"/>
      <c r="N61" s="986"/>
      <c r="O61" s="986"/>
      <c r="P61" s="987"/>
      <c r="Q61" s="1035"/>
      <c r="R61" s="1035"/>
      <c r="S61" s="1003"/>
      <c r="T61" s="985"/>
      <c r="U61" s="986"/>
      <c r="V61" s="986"/>
      <c r="W61" s="986"/>
      <c r="X61" s="986"/>
      <c r="Y61" s="986"/>
      <c r="Z61" s="986"/>
      <c r="AA61" s="986"/>
      <c r="AB61" s="986"/>
      <c r="AC61" s="986"/>
      <c r="AD61" s="986"/>
      <c r="AE61" s="986"/>
      <c r="AF61" s="986"/>
      <c r="AG61" s="986"/>
      <c r="AH61" s="987"/>
    </row>
    <row r="62" spans="1:34" ht="18.95" customHeight="1">
      <c r="A62" s="223"/>
      <c r="B62" s="988" t="s">
        <v>95</v>
      </c>
      <c r="C62" s="989"/>
      <c r="D62" s="992" t="str">
        <f>'statement of marks'!$H$3</f>
        <v>2016-17</v>
      </c>
      <c r="E62" s="992"/>
      <c r="F62" s="992"/>
      <c r="G62" s="992"/>
      <c r="H62" s="992"/>
      <c r="I62" s="992"/>
      <c r="J62" s="992"/>
      <c r="K62" s="992"/>
      <c r="L62" s="992"/>
      <c r="M62" s="992"/>
      <c r="N62" s="992"/>
      <c r="O62" s="992"/>
      <c r="P62" s="993"/>
      <c r="Q62" s="1035"/>
      <c r="R62" s="1035"/>
      <c r="S62" s="223"/>
      <c r="T62" s="988" t="s">
        <v>95</v>
      </c>
      <c r="U62" s="989"/>
      <c r="V62" s="992" t="str">
        <f>'statement of marks'!$H$3</f>
        <v>2016-17</v>
      </c>
      <c r="W62" s="992"/>
      <c r="X62" s="992"/>
      <c r="Y62" s="992"/>
      <c r="Z62" s="992"/>
      <c r="AA62" s="992"/>
      <c r="AB62" s="992"/>
      <c r="AC62" s="992"/>
      <c r="AD62" s="992"/>
      <c r="AE62" s="992"/>
      <c r="AF62" s="992"/>
      <c r="AG62" s="992"/>
      <c r="AH62" s="993"/>
    </row>
    <row r="63" spans="1:34" ht="18.95" customHeight="1">
      <c r="A63" s="223"/>
      <c r="B63" s="990" t="s">
        <v>185</v>
      </c>
      <c r="C63" s="991"/>
      <c r="D63" s="991" t="str">
        <f>IF('statement of marks'!I11="","",'statement of marks'!I11)</f>
        <v>vk'kh"k egkoj</v>
      </c>
      <c r="E63" s="991"/>
      <c r="F63" s="991"/>
      <c r="G63" s="991"/>
      <c r="H63" s="991"/>
      <c r="I63" s="991"/>
      <c r="J63" s="991"/>
      <c r="K63" s="991"/>
      <c r="L63" s="991"/>
      <c r="M63" s="991"/>
      <c r="N63" s="991"/>
      <c r="O63" s="991"/>
      <c r="P63" s="994"/>
      <c r="Q63" s="1035"/>
      <c r="R63" s="1035"/>
      <c r="S63" s="223"/>
      <c r="T63" s="990" t="s">
        <v>185</v>
      </c>
      <c r="U63" s="991"/>
      <c r="V63" s="991" t="str">
        <f>IF('statement of marks'!I12="","",'statement of marks'!I12)</f>
        <v>v'kksd dqekj xqtZj</v>
      </c>
      <c r="W63" s="991"/>
      <c r="X63" s="991"/>
      <c r="Y63" s="991"/>
      <c r="Z63" s="991"/>
      <c r="AA63" s="991"/>
      <c r="AB63" s="991"/>
      <c r="AC63" s="991"/>
      <c r="AD63" s="991"/>
      <c r="AE63" s="991"/>
      <c r="AF63" s="991"/>
      <c r="AG63" s="991"/>
      <c r="AH63" s="994"/>
    </row>
    <row r="64" spans="1:34" ht="18.95" customHeight="1">
      <c r="A64" s="223"/>
      <c r="B64" s="990" t="s">
        <v>186</v>
      </c>
      <c r="C64" s="991"/>
      <c r="D64" s="991" t="str">
        <f>IF('statement of marks'!J11="","",'statement of marks'!J11)</f>
        <v>Jh jes'k egkoj</v>
      </c>
      <c r="E64" s="991"/>
      <c r="F64" s="991"/>
      <c r="G64" s="991"/>
      <c r="H64" s="991"/>
      <c r="I64" s="991"/>
      <c r="J64" s="991"/>
      <c r="K64" s="991"/>
      <c r="L64" s="991"/>
      <c r="M64" s="991"/>
      <c r="N64" s="991"/>
      <c r="O64" s="991"/>
      <c r="P64" s="994"/>
      <c r="Q64" s="1035"/>
      <c r="R64" s="1035"/>
      <c r="S64" s="223"/>
      <c r="T64" s="990" t="s">
        <v>186</v>
      </c>
      <c r="U64" s="991"/>
      <c r="V64" s="991" t="str">
        <f>IF('statement of marks'!J12="","",'statement of marks'!J12)</f>
        <v>Jh xqykc pUn xqtZj</v>
      </c>
      <c r="W64" s="991"/>
      <c r="X64" s="991"/>
      <c r="Y64" s="991"/>
      <c r="Z64" s="991"/>
      <c r="AA64" s="991"/>
      <c r="AB64" s="991"/>
      <c r="AC64" s="991"/>
      <c r="AD64" s="991"/>
      <c r="AE64" s="991"/>
      <c r="AF64" s="991"/>
      <c r="AG64" s="991"/>
      <c r="AH64" s="994"/>
    </row>
    <row r="65" spans="1:34" ht="18.95" customHeight="1">
      <c r="A65" s="223"/>
      <c r="B65" s="990" t="s">
        <v>187</v>
      </c>
      <c r="C65" s="991"/>
      <c r="D65" s="991" t="str">
        <f>IF('statement of marks'!K11="","",'statement of marks'!K11)</f>
        <v>Jhefr nzksirh nsoh</v>
      </c>
      <c r="E65" s="991"/>
      <c r="F65" s="991"/>
      <c r="G65" s="991"/>
      <c r="H65" s="991"/>
      <c r="I65" s="991"/>
      <c r="J65" s="991"/>
      <c r="K65" s="991"/>
      <c r="L65" s="991"/>
      <c r="M65" s="991"/>
      <c r="N65" s="991"/>
      <c r="O65" s="991"/>
      <c r="P65" s="994"/>
      <c r="Q65" s="1035"/>
      <c r="R65" s="1035"/>
      <c r="S65" s="223"/>
      <c r="T65" s="990" t="s">
        <v>187</v>
      </c>
      <c r="U65" s="991"/>
      <c r="V65" s="991" t="str">
        <f>IF('statement of marks'!K12="","",'statement of marks'!K12)</f>
        <v>Jhefr yfyrk nsoh</v>
      </c>
      <c r="W65" s="991"/>
      <c r="X65" s="991"/>
      <c r="Y65" s="991"/>
      <c r="Z65" s="991"/>
      <c r="AA65" s="991"/>
      <c r="AB65" s="991"/>
      <c r="AC65" s="991"/>
      <c r="AD65" s="991"/>
      <c r="AE65" s="991"/>
      <c r="AF65" s="991"/>
      <c r="AG65" s="991"/>
      <c r="AH65" s="994"/>
    </row>
    <row r="66" spans="1:34" ht="18.95" customHeight="1">
      <c r="A66" s="223"/>
      <c r="B66" s="990" t="s">
        <v>188</v>
      </c>
      <c r="C66" s="991"/>
      <c r="D66" s="992" t="str">
        <f>'statement of marks'!$G$3</f>
        <v>6 B</v>
      </c>
      <c r="E66" s="992"/>
      <c r="F66" s="992"/>
      <c r="G66" s="992"/>
      <c r="H66" s="991" t="s">
        <v>9</v>
      </c>
      <c r="I66" s="991"/>
      <c r="J66" s="991"/>
      <c r="K66" s="991"/>
      <c r="L66" s="991"/>
      <c r="M66" s="992">
        <f>IF('statement of marks'!D11="","",'statement of marks'!D11)</f>
        <v>655</v>
      </c>
      <c r="N66" s="992"/>
      <c r="O66" s="992"/>
      <c r="P66" s="993"/>
      <c r="Q66" s="1035"/>
      <c r="R66" s="1035"/>
      <c r="S66" s="223"/>
      <c r="T66" s="990" t="s">
        <v>188</v>
      </c>
      <c r="U66" s="991"/>
      <c r="V66" s="992" t="str">
        <f>'statement of marks'!$G$3</f>
        <v>6 B</v>
      </c>
      <c r="W66" s="992"/>
      <c r="X66" s="992"/>
      <c r="Y66" s="992"/>
      <c r="Z66" s="991" t="s">
        <v>9</v>
      </c>
      <c r="AA66" s="991"/>
      <c r="AB66" s="991"/>
      <c r="AC66" s="991"/>
      <c r="AD66" s="991"/>
      <c r="AE66" s="992">
        <f>IF('statement of marks'!D12="","",'statement of marks'!D12)</f>
        <v>656</v>
      </c>
      <c r="AF66" s="992"/>
      <c r="AG66" s="992"/>
      <c r="AH66" s="993"/>
    </row>
    <row r="67" spans="1:34" ht="18.95" customHeight="1">
      <c r="A67" s="223"/>
      <c r="B67" s="990" t="s">
        <v>189</v>
      </c>
      <c r="C67" s="991"/>
      <c r="D67" s="992">
        <f>IF('statement of marks'!F11="","",'statement of marks'!F11)</f>
        <v>1973</v>
      </c>
      <c r="E67" s="992"/>
      <c r="F67" s="992"/>
      <c r="G67" s="992"/>
      <c r="H67" s="991" t="s">
        <v>0</v>
      </c>
      <c r="I67" s="991"/>
      <c r="J67" s="991"/>
      <c r="K67" s="991"/>
      <c r="L67" s="991"/>
      <c r="M67" s="1032">
        <f>IF('statement of marks'!G11="","",'statement of marks'!G11)</f>
        <v>39057</v>
      </c>
      <c r="N67" s="1032"/>
      <c r="O67" s="1032"/>
      <c r="P67" s="1033"/>
      <c r="Q67" s="1035"/>
      <c r="R67" s="1035"/>
      <c r="S67" s="223"/>
      <c r="T67" s="990" t="s">
        <v>189</v>
      </c>
      <c r="U67" s="991"/>
      <c r="V67" s="992">
        <f>IF('statement of marks'!F12="","",'statement of marks'!F12)</f>
        <v>2038</v>
      </c>
      <c r="W67" s="992"/>
      <c r="X67" s="992"/>
      <c r="Y67" s="992"/>
      <c r="Z67" s="991" t="s">
        <v>0</v>
      </c>
      <c r="AA67" s="991"/>
      <c r="AB67" s="991"/>
      <c r="AC67" s="991"/>
      <c r="AD67" s="991"/>
      <c r="AE67" s="1032">
        <f>IF('statement of marks'!G12="","",'statement of marks'!G12)</f>
        <v>38902</v>
      </c>
      <c r="AF67" s="1032"/>
      <c r="AG67" s="1032"/>
      <c r="AH67" s="1033"/>
    </row>
    <row r="68" spans="1:34" ht="18.95" customHeight="1">
      <c r="A68" s="223"/>
      <c r="B68" s="221" t="s">
        <v>28</v>
      </c>
      <c r="C68" s="211" t="s">
        <v>96</v>
      </c>
      <c r="D68" s="1034" t="s">
        <v>1</v>
      </c>
      <c r="E68" s="1034"/>
      <c r="F68" s="1034"/>
      <c r="G68" s="1034" t="s">
        <v>21</v>
      </c>
      <c r="H68" s="1034"/>
      <c r="I68" s="1034"/>
      <c r="J68" s="1034" t="s">
        <v>68</v>
      </c>
      <c r="K68" s="1034"/>
      <c r="L68" s="1034"/>
      <c r="M68" s="1034" t="s">
        <v>97</v>
      </c>
      <c r="N68" s="1034"/>
      <c r="O68" s="1034"/>
      <c r="P68" s="212" t="s">
        <v>200</v>
      </c>
      <c r="Q68" s="1035"/>
      <c r="R68" s="1035"/>
      <c r="S68" s="223"/>
      <c r="T68" s="221" t="s">
        <v>28</v>
      </c>
      <c r="U68" s="211" t="s">
        <v>96</v>
      </c>
      <c r="V68" s="1034" t="s">
        <v>1</v>
      </c>
      <c r="W68" s="1034"/>
      <c r="X68" s="1034"/>
      <c r="Y68" s="1034" t="s">
        <v>21</v>
      </c>
      <c r="Z68" s="1034"/>
      <c r="AA68" s="1034"/>
      <c r="AB68" s="1034" t="s">
        <v>68</v>
      </c>
      <c r="AC68" s="1034"/>
      <c r="AD68" s="1034"/>
      <c r="AE68" s="1034" t="s">
        <v>97</v>
      </c>
      <c r="AF68" s="1034"/>
      <c r="AG68" s="1034"/>
      <c r="AH68" s="212" t="s">
        <v>200</v>
      </c>
    </row>
    <row r="69" spans="1:34" ht="18.95" customHeight="1">
      <c r="A69" s="223"/>
      <c r="B69" s="1000" t="s">
        <v>3</v>
      </c>
      <c r="C69" s="1001"/>
      <c r="D69" s="232">
        <f>IF('statement of marks'!L$6="","",'statement of marks'!L$6)</f>
        <v>5</v>
      </c>
      <c r="E69" s="232">
        <f>IF('statement of marks'!M$6="","",'statement of marks'!M$6)</f>
        <v>5</v>
      </c>
      <c r="F69" s="232">
        <f>IF('statement of marks'!N$6="","",'statement of marks'!N$6)</f>
        <v>10</v>
      </c>
      <c r="G69" s="232">
        <f>IF('statement of marks'!O$6="","",'statement of marks'!O$6)</f>
        <v>5</v>
      </c>
      <c r="H69" s="232">
        <f>IF('statement of marks'!P$6="","",'statement of marks'!P$6)</f>
        <v>5</v>
      </c>
      <c r="I69" s="232">
        <f>IF('statement of marks'!Q$6="","",'statement of marks'!Q$6)</f>
        <v>10</v>
      </c>
      <c r="J69" s="232">
        <f>IF('statement of marks'!R$6="","",'statement of marks'!R$6)</f>
        <v>5</v>
      </c>
      <c r="K69" s="232">
        <f>IF('statement of marks'!S$6="","",'statement of marks'!S$6)</f>
        <v>5</v>
      </c>
      <c r="L69" s="232">
        <f>IF('statement of marks'!T$6="","",'statement of marks'!T$6)</f>
        <v>10</v>
      </c>
      <c r="M69" s="232">
        <f>IF('statement of marks'!V$6="","",'statement of marks'!V$6)</f>
        <v>50</v>
      </c>
      <c r="N69" s="232">
        <f>IF('statement of marks'!W$6="","",'statement of marks'!W$6)</f>
        <v>20</v>
      </c>
      <c r="O69" s="232">
        <f>IF('statement of marks'!X$6="","",'statement of marks'!X$6)</f>
        <v>70</v>
      </c>
      <c r="P69" s="213">
        <f>IF('statement of marks'!Y$6="","",'statement of marks'!Y$6)</f>
        <v>100</v>
      </c>
      <c r="Q69" s="1035"/>
      <c r="R69" s="1035"/>
      <c r="S69" s="223"/>
      <c r="T69" s="1000" t="s">
        <v>3</v>
      </c>
      <c r="U69" s="1001"/>
      <c r="V69" s="232">
        <f>IF('statement of marks'!L$6="","",'statement of marks'!L$6)</f>
        <v>5</v>
      </c>
      <c r="W69" s="232">
        <f>IF('statement of marks'!M$6="","",'statement of marks'!M$6)</f>
        <v>5</v>
      </c>
      <c r="X69" s="232">
        <f>IF('statement of marks'!N$6="","",'statement of marks'!N$6)</f>
        <v>10</v>
      </c>
      <c r="Y69" s="232">
        <f>IF('statement of marks'!O$6="","",'statement of marks'!O$6)</f>
        <v>5</v>
      </c>
      <c r="Z69" s="232">
        <f>IF('statement of marks'!P$6="","",'statement of marks'!P$6)</f>
        <v>5</v>
      </c>
      <c r="AA69" s="232">
        <f>IF('statement of marks'!Q$6="","",'statement of marks'!Q$6)</f>
        <v>10</v>
      </c>
      <c r="AB69" s="232">
        <f>IF('statement of marks'!R$6="","",'statement of marks'!R$6)</f>
        <v>5</v>
      </c>
      <c r="AC69" s="232">
        <f>IF('statement of marks'!S$6="","",'statement of marks'!S$6)</f>
        <v>5</v>
      </c>
      <c r="AD69" s="232">
        <f>IF('statement of marks'!T$6="","",'statement of marks'!T$6)</f>
        <v>10</v>
      </c>
      <c r="AE69" s="232">
        <f>IF('statement of marks'!V$6="","",'statement of marks'!V$6)</f>
        <v>50</v>
      </c>
      <c r="AF69" s="232">
        <f>IF('statement of marks'!W$6="","",'statement of marks'!W$6)</f>
        <v>20</v>
      </c>
      <c r="AG69" s="232">
        <f>IF('statement of marks'!X$6="","",'statement of marks'!X$6)</f>
        <v>70</v>
      </c>
      <c r="AH69" s="213">
        <f>IF('statement of marks'!Y$6="","",'statement of marks'!Y$6)</f>
        <v>100</v>
      </c>
    </row>
    <row r="70" spans="1:34" ht="18.95" customHeight="1">
      <c r="A70" s="223"/>
      <c r="B70" s="990" t="str">
        <f>IF('statement of marks'!$L$3="","",'statement of marks'!$L$3)</f>
        <v>fgUnh</v>
      </c>
      <c r="C70" s="991"/>
      <c r="D70" s="209">
        <f>IF('statement of marks'!L11="","",'statement of marks'!L11)</f>
        <v>3</v>
      </c>
      <c r="E70" s="209">
        <f>IF('statement of marks'!M11="","",'statement of marks'!M11)</f>
        <v>5</v>
      </c>
      <c r="F70" s="207">
        <f>IF('statement of marks'!N11="","",'statement of marks'!N11)</f>
        <v>8</v>
      </c>
      <c r="G70" s="209">
        <f>IF('statement of marks'!O11="","",'statement of marks'!O11)</f>
        <v>3</v>
      </c>
      <c r="H70" s="209">
        <f>IF('statement of marks'!P11="","",'statement of marks'!P11)</f>
        <v>5</v>
      </c>
      <c r="I70" s="207">
        <f>IF('statement of marks'!Q11="","",'statement of marks'!Q11)</f>
        <v>8</v>
      </c>
      <c r="J70" s="209" t="str">
        <f>IF('statement of marks'!R11="","",'statement of marks'!R11)</f>
        <v/>
      </c>
      <c r="K70" s="209" t="str">
        <f>IF('statement of marks'!S11="","",'statement of marks'!S11)</f>
        <v/>
      </c>
      <c r="L70" s="207" t="str">
        <f>IF('statement of marks'!T11="","",'statement of marks'!T11)</f>
        <v/>
      </c>
      <c r="M70" s="209" t="str">
        <f>IF('statement of marks'!V11="","",'statement of marks'!V11)</f>
        <v/>
      </c>
      <c r="N70" s="209" t="str">
        <f>IF('statement of marks'!W11="","",'statement of marks'!W11)</f>
        <v/>
      </c>
      <c r="O70" s="207" t="str">
        <f>IF('statement of marks'!X11="","",'statement of marks'!X11)</f>
        <v/>
      </c>
      <c r="P70" s="213" t="str">
        <f>IF('statement of marks'!Y11="","",'statement of marks'!Y11)</f>
        <v/>
      </c>
      <c r="Q70" s="1035"/>
      <c r="R70" s="1035"/>
      <c r="S70" s="223"/>
      <c r="T70" s="990" t="str">
        <f>IF('statement of marks'!$L$3="","",'statement of marks'!$L$3)</f>
        <v>fgUnh</v>
      </c>
      <c r="U70" s="991"/>
      <c r="V70" s="209">
        <f>IF('statement of marks'!L12="","",'statement of marks'!L12)</f>
        <v>3</v>
      </c>
      <c r="W70" s="209">
        <f>IF('statement of marks'!M12="","",'statement of marks'!M12)</f>
        <v>5</v>
      </c>
      <c r="X70" s="207">
        <f>IF('statement of marks'!N12="","",'statement of marks'!N12)</f>
        <v>8</v>
      </c>
      <c r="Y70" s="209">
        <f>IF('statement of marks'!O12="","",'statement of marks'!O12)</f>
        <v>2</v>
      </c>
      <c r="Z70" s="209">
        <f>IF('statement of marks'!P12="","",'statement of marks'!P12)</f>
        <v>5</v>
      </c>
      <c r="AA70" s="207">
        <f>IF('statement of marks'!Q12="","",'statement of marks'!Q12)</f>
        <v>7</v>
      </c>
      <c r="AB70" s="209" t="str">
        <f>IF('statement of marks'!R12="","",'statement of marks'!R12)</f>
        <v/>
      </c>
      <c r="AC70" s="209" t="str">
        <f>IF('statement of marks'!S12="","",'statement of marks'!S12)</f>
        <v/>
      </c>
      <c r="AD70" s="207" t="str">
        <f>IF('statement of marks'!T12="","",'statement of marks'!T12)</f>
        <v/>
      </c>
      <c r="AE70" s="209" t="str">
        <f>IF('statement of marks'!V12="","",'statement of marks'!V12)</f>
        <v/>
      </c>
      <c r="AF70" s="209" t="str">
        <f>IF('statement of marks'!W12="","",'statement of marks'!W12)</f>
        <v/>
      </c>
      <c r="AG70" s="207" t="str">
        <f>IF('statement of marks'!X12="","",'statement of marks'!X12)</f>
        <v/>
      </c>
      <c r="AH70" s="213" t="str">
        <f>IF('statement of marks'!Y12="","",'statement of marks'!Y12)</f>
        <v/>
      </c>
    </row>
    <row r="71" spans="1:34" ht="18.95" customHeight="1">
      <c r="A71" s="223"/>
      <c r="B71" s="990" t="str">
        <f>IF('statement of marks'!$AH$3="","",'statement of marks'!$AH$3)</f>
        <v>vaxszth</v>
      </c>
      <c r="C71" s="991"/>
      <c r="D71" s="209">
        <f>IF('statement of marks'!AH11="","",'statement of marks'!AH11)</f>
        <v>3</v>
      </c>
      <c r="E71" s="209">
        <f>IF('statement of marks'!AI11="","",'statement of marks'!AI11)</f>
        <v>5</v>
      </c>
      <c r="F71" s="207">
        <f>IF('statement of marks'!AJ11="","",'statement of marks'!AJ11)</f>
        <v>8</v>
      </c>
      <c r="G71" s="209">
        <f>IF('statement of marks'!AK11="","",'statement of marks'!AK11)</f>
        <v>3</v>
      </c>
      <c r="H71" s="209">
        <f>IF('statement of marks'!AL11="","",'statement of marks'!AL11)</f>
        <v>5</v>
      </c>
      <c r="I71" s="207">
        <f>IF('statement of marks'!AM11="","",'statement of marks'!AM11)</f>
        <v>8</v>
      </c>
      <c r="J71" s="209" t="str">
        <f>IF('statement of marks'!AN11="","",'statement of marks'!AN11)</f>
        <v/>
      </c>
      <c r="K71" s="209" t="str">
        <f>IF('statement of marks'!AO11="","",'statement of marks'!AO11)</f>
        <v/>
      </c>
      <c r="L71" s="207" t="str">
        <f>IF('statement of marks'!AP11="","",'statement of marks'!AP11)</f>
        <v/>
      </c>
      <c r="M71" s="209">
        <f>IF('statement of marks'!AR11="","",'statement of marks'!AR11)</f>
        <v>25</v>
      </c>
      <c r="N71" s="209">
        <f>IF('statement of marks'!AS11="","",'statement of marks'!AS11)</f>
        <v>20</v>
      </c>
      <c r="O71" s="207">
        <f>IF('statement of marks'!AT11="","",'statement of marks'!AT11)</f>
        <v>45</v>
      </c>
      <c r="P71" s="213">
        <f>IF('statement of marks'!AU11="","",'statement of marks'!AU11)</f>
        <v>61</v>
      </c>
      <c r="Q71" s="1035"/>
      <c r="R71" s="1035"/>
      <c r="S71" s="223"/>
      <c r="T71" s="990" t="str">
        <f>IF('statement of marks'!$AH$3="","",'statement of marks'!$AH$3)</f>
        <v>vaxszth</v>
      </c>
      <c r="U71" s="991"/>
      <c r="V71" s="209">
        <f>IF('statement of marks'!AH12="","",'statement of marks'!AH12)</f>
        <v>2</v>
      </c>
      <c r="W71" s="209">
        <f>IF('statement of marks'!AI12="","",'statement of marks'!AI12)</f>
        <v>5</v>
      </c>
      <c r="X71" s="207">
        <f>IF('statement of marks'!AJ12="","",'statement of marks'!AJ12)</f>
        <v>7</v>
      </c>
      <c r="Y71" s="209">
        <f>IF('statement of marks'!AK12="","",'statement of marks'!AK12)</f>
        <v>2</v>
      </c>
      <c r="Z71" s="209">
        <f>IF('statement of marks'!AL12="","",'statement of marks'!AL12)</f>
        <v>5</v>
      </c>
      <c r="AA71" s="207">
        <f>IF('statement of marks'!AM12="","",'statement of marks'!AM12)</f>
        <v>7</v>
      </c>
      <c r="AB71" s="209" t="str">
        <f>IF('statement of marks'!AN12="","",'statement of marks'!AN12)</f>
        <v/>
      </c>
      <c r="AC71" s="209" t="str">
        <f>IF('statement of marks'!AO12="","",'statement of marks'!AO12)</f>
        <v/>
      </c>
      <c r="AD71" s="207" t="str">
        <f>IF('statement of marks'!AP12="","",'statement of marks'!AP12)</f>
        <v/>
      </c>
      <c r="AE71" s="209">
        <f>IF('statement of marks'!AR12="","",'statement of marks'!AR12)</f>
        <v>25</v>
      </c>
      <c r="AF71" s="209">
        <f>IF('statement of marks'!AS12="","",'statement of marks'!AS12)</f>
        <v>20</v>
      </c>
      <c r="AG71" s="207">
        <f>IF('statement of marks'!AT12="","",'statement of marks'!AT12)</f>
        <v>45</v>
      </c>
      <c r="AH71" s="213">
        <f>IF('statement of marks'!AU12="","",'statement of marks'!AU12)</f>
        <v>59</v>
      </c>
    </row>
    <row r="72" spans="1:34" ht="18.95" customHeight="1">
      <c r="A72" s="223"/>
      <c r="B72" s="990" t="str">
        <f>IF('statement of marks'!BD11="s","laLd`r",IF('statement of marks'!BD11="u","mnwZ",IF('statement of marks'!BD11="g","xqtjkrh",IF('statement of marks'!BD11="p","iatkch",IF('statement of marks'!BD11="sd","fla/kh","r`rh; Hkk""kk")))))</f>
        <v>laLd`r</v>
      </c>
      <c r="C72" s="991"/>
      <c r="D72" s="209">
        <f>IF('statement of marks'!BE11="","",'statement of marks'!BE11)</f>
        <v>4</v>
      </c>
      <c r="E72" s="209">
        <f>IF('statement of marks'!BF11="","",'statement of marks'!BF11)</f>
        <v>5</v>
      </c>
      <c r="F72" s="207">
        <f>IF('statement of marks'!BG11="","",'statement of marks'!BG11)</f>
        <v>9</v>
      </c>
      <c r="G72" s="209">
        <f>IF('statement of marks'!BH11="","",'statement of marks'!BH11)</f>
        <v>2</v>
      </c>
      <c r="H72" s="209">
        <f>IF('statement of marks'!BI11="","",'statement of marks'!BI11)</f>
        <v>5</v>
      </c>
      <c r="I72" s="207">
        <f>IF('statement of marks'!BJ11="","",'statement of marks'!BJ11)</f>
        <v>7</v>
      </c>
      <c r="J72" s="209" t="str">
        <f>IF('statement of marks'!BK11="","",'statement of marks'!BK11)</f>
        <v/>
      </c>
      <c r="K72" s="209" t="str">
        <f>IF('statement of marks'!BL11="","",'statement of marks'!BL11)</f>
        <v/>
      </c>
      <c r="L72" s="207" t="str">
        <f>IF('statement of marks'!BM11="","",'statement of marks'!BM11)</f>
        <v/>
      </c>
      <c r="M72" s="209" t="str">
        <f>IF('statement of marks'!BO11="","",'statement of marks'!BO11)</f>
        <v/>
      </c>
      <c r="N72" s="209" t="str">
        <f>IF('statement of marks'!BP11="","",'statement of marks'!BP11)</f>
        <v/>
      </c>
      <c r="O72" s="207" t="str">
        <f>IF('statement of marks'!BQ11="","",'statement of marks'!BQ11)</f>
        <v/>
      </c>
      <c r="P72" s="213" t="str">
        <f>IF('statement of marks'!BR11="","",'statement of marks'!BR11)</f>
        <v/>
      </c>
      <c r="Q72" s="1035"/>
      <c r="R72" s="1035"/>
      <c r="S72" s="223"/>
      <c r="T72" s="990" t="str">
        <f>IF('statement of marks'!BD12="s","laLd`r",IF('statement of marks'!BD12="u","mnwZ",IF('statement of marks'!BD12="g","xqtjkrh",IF('statement of marks'!BD12="p","iatkch",IF('statement of marks'!BD12="sd","fla/kh","r`rh; Hkk""kk")))))</f>
        <v>laLd`r</v>
      </c>
      <c r="U72" s="991"/>
      <c r="V72" s="209">
        <f>IF('statement of marks'!BE12="","",'statement of marks'!BE12)</f>
        <v>3</v>
      </c>
      <c r="W72" s="209">
        <f>IF('statement of marks'!BF12="","",'statement of marks'!BF12)</f>
        <v>5</v>
      </c>
      <c r="X72" s="207">
        <f>IF('statement of marks'!BG12="","",'statement of marks'!BG12)</f>
        <v>8</v>
      </c>
      <c r="Y72" s="209">
        <f>IF('statement of marks'!BH12="","",'statement of marks'!BH12)</f>
        <v>4</v>
      </c>
      <c r="Z72" s="209">
        <f>IF('statement of marks'!BI12="","",'statement of marks'!BI12)</f>
        <v>5</v>
      </c>
      <c r="AA72" s="207">
        <f>IF('statement of marks'!BJ12="","",'statement of marks'!BJ12)</f>
        <v>9</v>
      </c>
      <c r="AB72" s="209" t="str">
        <f>IF('statement of marks'!BK12="","",'statement of marks'!BK12)</f>
        <v/>
      </c>
      <c r="AC72" s="209" t="str">
        <f>IF('statement of marks'!BL12="","",'statement of marks'!BL12)</f>
        <v/>
      </c>
      <c r="AD72" s="207" t="str">
        <f>IF('statement of marks'!BM12="","",'statement of marks'!BM12)</f>
        <v/>
      </c>
      <c r="AE72" s="209" t="str">
        <f>IF('statement of marks'!BO12="","",'statement of marks'!BO12)</f>
        <v/>
      </c>
      <c r="AF72" s="209" t="str">
        <f>IF('statement of marks'!BP12="","",'statement of marks'!BP12)</f>
        <v/>
      </c>
      <c r="AG72" s="207" t="str">
        <f>IF('statement of marks'!BQ12="","",'statement of marks'!BQ12)</f>
        <v/>
      </c>
      <c r="AH72" s="213" t="str">
        <f>IF('statement of marks'!BR12="","",'statement of marks'!BR12)</f>
        <v/>
      </c>
    </row>
    <row r="73" spans="1:34" ht="18.95" customHeight="1">
      <c r="A73" s="223"/>
      <c r="B73" s="990" t="str">
        <f>IF('statement of marks'!$CA$3="","",'statement of marks'!$CA$3)</f>
        <v>xf.kr</v>
      </c>
      <c r="C73" s="991"/>
      <c r="D73" s="209">
        <f>IF('statement of marks'!CA11="","",'statement of marks'!CA11)</f>
        <v>5</v>
      </c>
      <c r="E73" s="209">
        <f>IF('statement of marks'!CB11="","",'statement of marks'!CB11)</f>
        <v>5</v>
      </c>
      <c r="F73" s="207">
        <f>IF('statement of marks'!CC11="","",'statement of marks'!CC11)</f>
        <v>10</v>
      </c>
      <c r="G73" s="209" t="str">
        <f>IF('statement of marks'!CD11="","",'statement of marks'!CD11)</f>
        <v/>
      </c>
      <c r="H73" s="209" t="str">
        <f>IF('statement of marks'!CE11="","",'statement of marks'!CE11)</f>
        <v/>
      </c>
      <c r="I73" s="207" t="str">
        <f>IF('statement of marks'!CF11="","",'statement of marks'!CF11)</f>
        <v/>
      </c>
      <c r="J73" s="209" t="str">
        <f>IF('statement of marks'!CG11="","",'statement of marks'!CG11)</f>
        <v/>
      </c>
      <c r="K73" s="209" t="str">
        <f>IF('statement of marks'!CH11="","",'statement of marks'!CH11)</f>
        <v/>
      </c>
      <c r="L73" s="207" t="str">
        <f>IF('statement of marks'!CI11="","",'statement of marks'!CI11)</f>
        <v/>
      </c>
      <c r="M73" s="209">
        <f>IF('statement of marks'!CK11="","",'statement of marks'!CK11)</f>
        <v>22</v>
      </c>
      <c r="N73" s="209">
        <f>IF('statement of marks'!CL11="","",'statement of marks'!CL11)</f>
        <v>20</v>
      </c>
      <c r="O73" s="207">
        <f>IF('statement of marks'!CM11="","",'statement of marks'!CM11)</f>
        <v>42</v>
      </c>
      <c r="P73" s="213">
        <f>IF('statement of marks'!CN11="","",'statement of marks'!CN11)</f>
        <v>52</v>
      </c>
      <c r="Q73" s="1035"/>
      <c r="R73" s="1035"/>
      <c r="S73" s="223"/>
      <c r="T73" s="990" t="str">
        <f>IF('statement of marks'!$CA$3="","",'statement of marks'!$CA$3)</f>
        <v>xf.kr</v>
      </c>
      <c r="U73" s="991"/>
      <c r="V73" s="209">
        <f>IF('statement of marks'!CA12="","",'statement of marks'!CA12)</f>
        <v>2</v>
      </c>
      <c r="W73" s="209">
        <f>IF('statement of marks'!CB12="","",'statement of marks'!CB12)</f>
        <v>5</v>
      </c>
      <c r="X73" s="207">
        <f>IF('statement of marks'!CC12="","",'statement of marks'!CC12)</f>
        <v>7</v>
      </c>
      <c r="Y73" s="209" t="str">
        <f>IF('statement of marks'!CD12="","",'statement of marks'!CD12)</f>
        <v/>
      </c>
      <c r="Z73" s="209" t="str">
        <f>IF('statement of marks'!CE12="","",'statement of marks'!CE12)</f>
        <v/>
      </c>
      <c r="AA73" s="207" t="str">
        <f>IF('statement of marks'!CF12="","",'statement of marks'!CF12)</f>
        <v/>
      </c>
      <c r="AB73" s="209" t="str">
        <f>IF('statement of marks'!CG12="","",'statement of marks'!CG12)</f>
        <v/>
      </c>
      <c r="AC73" s="209" t="str">
        <f>IF('statement of marks'!CH12="","",'statement of marks'!CH12)</f>
        <v/>
      </c>
      <c r="AD73" s="207" t="str">
        <f>IF('statement of marks'!CI12="","",'statement of marks'!CI12)</f>
        <v/>
      </c>
      <c r="AE73" s="209">
        <f>IF('statement of marks'!CK12="","",'statement of marks'!CK12)</f>
        <v>13</v>
      </c>
      <c r="AF73" s="209">
        <f>IF('statement of marks'!CL12="","",'statement of marks'!CL12)</f>
        <v>16</v>
      </c>
      <c r="AG73" s="207">
        <f>IF('statement of marks'!CM12="","",'statement of marks'!CM12)</f>
        <v>29</v>
      </c>
      <c r="AH73" s="213">
        <f>IF('statement of marks'!CN12="","",'statement of marks'!CN12)</f>
        <v>36</v>
      </c>
    </row>
    <row r="74" spans="1:34" ht="18.95" customHeight="1">
      <c r="A74" s="223"/>
      <c r="B74" s="990" t="str">
        <f>IF('statement of marks'!$CW$3="","",'statement of marks'!$CW$3)</f>
        <v>foKku</v>
      </c>
      <c r="C74" s="991"/>
      <c r="D74" s="209" t="str">
        <f>IF('statement of marks'!CW11="","",'statement of marks'!CW11)</f>
        <v/>
      </c>
      <c r="E74" s="209" t="str">
        <f>IF('statement of marks'!CX11="","",'statement of marks'!CX11)</f>
        <v/>
      </c>
      <c r="F74" s="207" t="str">
        <f>IF('statement of marks'!CY11="","",'statement of marks'!CY11)</f>
        <v/>
      </c>
      <c r="G74" s="209">
        <f>IF('statement of marks'!CZ11="","",'statement of marks'!CZ11)</f>
        <v>0</v>
      </c>
      <c r="H74" s="209">
        <f>IF('statement of marks'!DA11="","",'statement of marks'!DA11)</f>
        <v>5</v>
      </c>
      <c r="I74" s="207">
        <f>IF('statement of marks'!DB11="","",'statement of marks'!DB11)</f>
        <v>5</v>
      </c>
      <c r="J74" s="209" t="str">
        <f>IF('statement of marks'!DC11="","",'statement of marks'!DC11)</f>
        <v/>
      </c>
      <c r="K74" s="209" t="str">
        <f>IF('statement of marks'!DD11="","",'statement of marks'!DD11)</f>
        <v/>
      </c>
      <c r="L74" s="207" t="str">
        <f>IF('statement of marks'!DE11="","",'statement of marks'!DE11)</f>
        <v/>
      </c>
      <c r="M74" s="209">
        <f>IF('statement of marks'!DG11="","",'statement of marks'!DG11)</f>
        <v>32</v>
      </c>
      <c r="N74" s="209">
        <f>IF('statement of marks'!DH11="","",'statement of marks'!DH11)</f>
        <v>15</v>
      </c>
      <c r="O74" s="207">
        <f>IF('statement of marks'!DI11="","",'statement of marks'!DI11)</f>
        <v>47</v>
      </c>
      <c r="P74" s="213">
        <f>IF('statement of marks'!DJ11="","",'statement of marks'!DJ11)</f>
        <v>52</v>
      </c>
      <c r="Q74" s="1035"/>
      <c r="R74" s="1035"/>
      <c r="S74" s="223"/>
      <c r="T74" s="990" t="str">
        <f>IF('statement of marks'!$CW$3="","",'statement of marks'!$CW$3)</f>
        <v>foKku</v>
      </c>
      <c r="U74" s="991"/>
      <c r="V74" s="209" t="str">
        <f>IF('statement of marks'!CW12="","",'statement of marks'!CW12)</f>
        <v/>
      </c>
      <c r="W74" s="209" t="str">
        <f>IF('statement of marks'!CX12="","",'statement of marks'!CX12)</f>
        <v/>
      </c>
      <c r="X74" s="207" t="str">
        <f>IF('statement of marks'!CY12="","",'statement of marks'!CY12)</f>
        <v/>
      </c>
      <c r="Y74" s="209">
        <f>IF('statement of marks'!CZ12="","",'statement of marks'!CZ12)</f>
        <v>1</v>
      </c>
      <c r="Z74" s="209">
        <f>IF('statement of marks'!DA12="","",'statement of marks'!DA12)</f>
        <v>5</v>
      </c>
      <c r="AA74" s="207">
        <f>IF('statement of marks'!DB12="","",'statement of marks'!DB12)</f>
        <v>6</v>
      </c>
      <c r="AB74" s="209" t="str">
        <f>IF('statement of marks'!DC12="","",'statement of marks'!DC12)</f>
        <v/>
      </c>
      <c r="AC74" s="209" t="str">
        <f>IF('statement of marks'!DD12="","",'statement of marks'!DD12)</f>
        <v/>
      </c>
      <c r="AD74" s="207" t="str">
        <f>IF('statement of marks'!DE12="","",'statement of marks'!DE12)</f>
        <v/>
      </c>
      <c r="AE74" s="209">
        <f>IF('statement of marks'!DG12="","",'statement of marks'!DG12)</f>
        <v>30</v>
      </c>
      <c r="AF74" s="209">
        <f>IF('statement of marks'!DH12="","",'statement of marks'!DH12)</f>
        <v>20</v>
      </c>
      <c r="AG74" s="207">
        <f>IF('statement of marks'!DI12="","",'statement of marks'!DI12)</f>
        <v>50</v>
      </c>
      <c r="AH74" s="213">
        <f>IF('statement of marks'!DJ12="","",'statement of marks'!DJ12)</f>
        <v>56</v>
      </c>
    </row>
    <row r="75" spans="1:34" ht="18.95" customHeight="1">
      <c r="A75" s="223"/>
      <c r="B75" s="990" t="str">
        <f>IF('statement of marks'!$DS$3="","",'statement of marks'!$DS$3)</f>
        <v>lkekftd foKku</v>
      </c>
      <c r="C75" s="991"/>
      <c r="D75" s="209">
        <f>IF('statement of marks'!DS11="","",'statement of marks'!DS11)</f>
        <v>4</v>
      </c>
      <c r="E75" s="209">
        <f>IF('statement of marks'!DT11="","",'statement of marks'!DT11)</f>
        <v>5</v>
      </c>
      <c r="F75" s="207">
        <f>IF('statement of marks'!DU11="","",'statement of marks'!DU11)</f>
        <v>9</v>
      </c>
      <c r="G75" s="209">
        <f>IF('statement of marks'!DV11="","",'statement of marks'!DV11)</f>
        <v>3</v>
      </c>
      <c r="H75" s="209">
        <f>IF('statement of marks'!DW11="","",'statement of marks'!DW11)</f>
        <v>5</v>
      </c>
      <c r="I75" s="207">
        <f>IF('statement of marks'!DX11="","",'statement of marks'!DX11)</f>
        <v>8</v>
      </c>
      <c r="J75" s="209" t="str">
        <f>IF('statement of marks'!DY11="","",'statement of marks'!DY11)</f>
        <v/>
      </c>
      <c r="K75" s="209" t="str">
        <f>IF('statement of marks'!DZ11="","",'statement of marks'!DZ11)</f>
        <v/>
      </c>
      <c r="L75" s="207" t="str">
        <f>IF('statement of marks'!EA11="","",'statement of marks'!EA11)</f>
        <v/>
      </c>
      <c r="M75" s="209">
        <f>IF('statement of marks'!EC11="","",'statement of marks'!EC11)</f>
        <v>44</v>
      </c>
      <c r="N75" s="209">
        <f>IF('statement of marks'!ED11="","",'statement of marks'!ED11)</f>
        <v>20</v>
      </c>
      <c r="O75" s="207">
        <f>IF('statement of marks'!EE11="","",'statement of marks'!EE11)</f>
        <v>64</v>
      </c>
      <c r="P75" s="213">
        <f>IF('statement of marks'!EF11="","",'statement of marks'!EF11)</f>
        <v>81</v>
      </c>
      <c r="Q75" s="1035"/>
      <c r="R75" s="1035"/>
      <c r="S75" s="223"/>
      <c r="T75" s="990" t="str">
        <f>IF('statement of marks'!$DS$3="","",'statement of marks'!$DS$3)</f>
        <v>lkekftd foKku</v>
      </c>
      <c r="U75" s="991"/>
      <c r="V75" s="209">
        <f>IF('statement of marks'!DS12="","",'statement of marks'!DS12)</f>
        <v>4</v>
      </c>
      <c r="W75" s="209">
        <f>IF('statement of marks'!DT12="","",'statement of marks'!DT12)</f>
        <v>5</v>
      </c>
      <c r="X75" s="207">
        <f>IF('statement of marks'!DU12="","",'statement of marks'!DU12)</f>
        <v>9</v>
      </c>
      <c r="Y75" s="209">
        <f>IF('statement of marks'!DV12="","",'statement of marks'!DV12)</f>
        <v>5</v>
      </c>
      <c r="Z75" s="209">
        <f>IF('statement of marks'!DW12="","",'statement of marks'!DW12)</f>
        <v>5</v>
      </c>
      <c r="AA75" s="207">
        <f>IF('statement of marks'!DX12="","",'statement of marks'!DX12)</f>
        <v>10</v>
      </c>
      <c r="AB75" s="209" t="str">
        <f>IF('statement of marks'!DY12="","",'statement of marks'!DY12)</f>
        <v/>
      </c>
      <c r="AC75" s="209" t="str">
        <f>IF('statement of marks'!DZ12="","",'statement of marks'!DZ12)</f>
        <v/>
      </c>
      <c r="AD75" s="207" t="str">
        <f>IF('statement of marks'!EA12="","",'statement of marks'!EA12)</f>
        <v/>
      </c>
      <c r="AE75" s="209">
        <f>IF('statement of marks'!EC12="","",'statement of marks'!EC12)</f>
        <v>43</v>
      </c>
      <c r="AF75" s="209">
        <f>IF('statement of marks'!ED12="","",'statement of marks'!ED12)</f>
        <v>20</v>
      </c>
      <c r="AG75" s="207">
        <f>IF('statement of marks'!EE12="","",'statement of marks'!EE12)</f>
        <v>63</v>
      </c>
      <c r="AH75" s="213">
        <f>IF('statement of marks'!EF12="","",'statement of marks'!EF12)</f>
        <v>82</v>
      </c>
    </row>
    <row r="76" spans="1:34" ht="18.95" customHeight="1">
      <c r="A76" s="223"/>
      <c r="B76" s="996" t="s">
        <v>193</v>
      </c>
      <c r="C76" s="997"/>
      <c r="D76" s="1034" t="s">
        <v>1</v>
      </c>
      <c r="E76" s="1034"/>
      <c r="F76" s="1034"/>
      <c r="G76" s="1034" t="s">
        <v>21</v>
      </c>
      <c r="H76" s="1034"/>
      <c r="I76" s="1034"/>
      <c r="J76" s="1034" t="s">
        <v>194</v>
      </c>
      <c r="K76" s="1034"/>
      <c r="L76" s="1034"/>
      <c r="M76" s="1034" t="s">
        <v>68</v>
      </c>
      <c r="N76" s="1034"/>
      <c r="O76" s="1034"/>
      <c r="P76" s="214"/>
      <c r="Q76" s="1035"/>
      <c r="R76" s="1035"/>
      <c r="S76" s="223"/>
      <c r="T76" s="996" t="s">
        <v>193</v>
      </c>
      <c r="U76" s="997"/>
      <c r="V76" s="1034" t="s">
        <v>1</v>
      </c>
      <c r="W76" s="1034"/>
      <c r="X76" s="1034"/>
      <c r="Y76" s="1034" t="s">
        <v>21</v>
      </c>
      <c r="Z76" s="1034"/>
      <c r="AA76" s="1034"/>
      <c r="AB76" s="1034" t="s">
        <v>194</v>
      </c>
      <c r="AC76" s="1034"/>
      <c r="AD76" s="1034"/>
      <c r="AE76" s="1034" t="s">
        <v>68</v>
      </c>
      <c r="AF76" s="1034"/>
      <c r="AG76" s="1034"/>
      <c r="AH76" s="214"/>
    </row>
    <row r="77" spans="1:34" ht="18.95" customHeight="1">
      <c r="A77" s="223"/>
      <c r="B77" s="1000" t="s">
        <v>3</v>
      </c>
      <c r="C77" s="1001"/>
      <c r="D77" s="1002">
        <f>IF('statement of marks'!EO$6="","",'statement of marks'!EO$6)</f>
        <v>20</v>
      </c>
      <c r="E77" s="1002"/>
      <c r="F77" s="1002"/>
      <c r="G77" s="1002">
        <f>IF('statement of marks'!EP$6="","",'statement of marks'!EP$6)</f>
        <v>20</v>
      </c>
      <c r="H77" s="1002"/>
      <c r="I77" s="1002"/>
      <c r="J77" s="1002">
        <f>IF('statement of marks'!ER$6="","",'statement of marks'!ER$6)</f>
        <v>20</v>
      </c>
      <c r="K77" s="1002"/>
      <c r="L77" s="1002"/>
      <c r="M77" s="1002">
        <f>IF('statement of marks'!EX$6="","",'statement of marks'!EQ$6)</f>
        <v>20</v>
      </c>
      <c r="N77" s="1002"/>
      <c r="O77" s="1002"/>
      <c r="P77" s="215"/>
      <c r="Q77" s="1035"/>
      <c r="R77" s="1035"/>
      <c r="S77" s="223"/>
      <c r="T77" s="1000" t="s">
        <v>3</v>
      </c>
      <c r="U77" s="1001"/>
      <c r="V77" s="1002">
        <f>IF('statement of marks'!EO$6="","",'statement of marks'!EO$6)</f>
        <v>20</v>
      </c>
      <c r="W77" s="1002"/>
      <c r="X77" s="1002"/>
      <c r="Y77" s="1002">
        <f>IF('statement of marks'!EP$6="","",'statement of marks'!EP$6)</f>
        <v>20</v>
      </c>
      <c r="Z77" s="1002"/>
      <c r="AA77" s="1002"/>
      <c r="AB77" s="1002">
        <f>IF('statement of marks'!ER$6="","",'statement of marks'!ER$6)</f>
        <v>20</v>
      </c>
      <c r="AC77" s="1002"/>
      <c r="AD77" s="1002"/>
      <c r="AE77" s="1002">
        <f>IF('statement of marks'!EX$6="","",'statement of marks'!EQ$6)</f>
        <v>20</v>
      </c>
      <c r="AF77" s="1002"/>
      <c r="AG77" s="1002"/>
      <c r="AH77" s="215"/>
    </row>
    <row r="78" spans="1:34" ht="18.95" customHeight="1">
      <c r="A78" s="223"/>
      <c r="B78" s="990" t="str">
        <f>IF('statement of marks'!$EO$3="","",'statement of marks'!$EO$3)</f>
        <v>dk;kZuqHko</v>
      </c>
      <c r="C78" s="991"/>
      <c r="D78" s="1031" t="str">
        <f>IF('statement of marks'!EO11="","",'statement of marks'!EO11)</f>
        <v/>
      </c>
      <c r="E78" s="1031"/>
      <c r="F78" s="1031"/>
      <c r="G78" s="1031" t="str">
        <f>IF('statement of marks'!EP11="","",'statement of marks'!EP11)</f>
        <v/>
      </c>
      <c r="H78" s="1031"/>
      <c r="I78" s="1031"/>
      <c r="J78" s="1031" t="str">
        <f>IF('statement of marks'!ER11="","",'statement of marks'!ER11)</f>
        <v/>
      </c>
      <c r="K78" s="1031"/>
      <c r="L78" s="1031"/>
      <c r="M78" s="1031" t="str">
        <f>IF('statement of marks'!EQ11="","",'statement of marks'!EQ11)</f>
        <v/>
      </c>
      <c r="N78" s="1031"/>
      <c r="O78" s="1031"/>
      <c r="P78" s="216"/>
      <c r="Q78" s="1035"/>
      <c r="R78" s="1035"/>
      <c r="S78" s="223"/>
      <c r="T78" s="990" t="str">
        <f>IF('statement of marks'!$EO$3="","",'statement of marks'!$EO$3)</f>
        <v>dk;kZuqHko</v>
      </c>
      <c r="U78" s="991"/>
      <c r="V78" s="1031" t="str">
        <f>IF('statement of marks'!EO12="","",'statement of marks'!EO12)</f>
        <v/>
      </c>
      <c r="W78" s="1031"/>
      <c r="X78" s="1031"/>
      <c r="Y78" s="1031" t="str">
        <f>IF('statement of marks'!EP12="","",'statement of marks'!EP12)</f>
        <v/>
      </c>
      <c r="Z78" s="1031"/>
      <c r="AA78" s="1031"/>
      <c r="AB78" s="1031" t="str">
        <f>IF('statement of marks'!ER12="","",'statement of marks'!ER12)</f>
        <v/>
      </c>
      <c r="AC78" s="1031"/>
      <c r="AD78" s="1031"/>
      <c r="AE78" s="1031" t="str">
        <f>IF('statement of marks'!EQ12="","",'statement of marks'!EQ12)</f>
        <v/>
      </c>
      <c r="AF78" s="1031"/>
      <c r="AG78" s="1031"/>
      <c r="AH78" s="216"/>
    </row>
    <row r="79" spans="1:34" ht="18.95" customHeight="1">
      <c r="A79" s="223"/>
      <c r="B79" s="1027" t="str">
        <f>IF('statement of marks'!$EY$3="","",'statement of marks'!$EY$3)</f>
        <v>dyk f'k{kk</v>
      </c>
      <c r="C79" s="1028"/>
      <c r="D79" s="1031" t="str">
        <f>IF('statement of marks'!EY11="","",'statement of marks'!EY11)</f>
        <v/>
      </c>
      <c r="E79" s="1031"/>
      <c r="F79" s="1031"/>
      <c r="G79" s="1031" t="str">
        <f>IF('statement of marks'!EZ11="","",'statement of marks'!EZ11)</f>
        <v/>
      </c>
      <c r="H79" s="1031"/>
      <c r="I79" s="1031"/>
      <c r="J79" s="1031" t="str">
        <f>IF('statement of marks'!FB11="","",'statement of marks'!FB11)</f>
        <v/>
      </c>
      <c r="K79" s="1031"/>
      <c r="L79" s="1031"/>
      <c r="M79" s="1031" t="str">
        <f>IF('statement of marks'!FA11="","",'statement of marks'!FA11)</f>
        <v/>
      </c>
      <c r="N79" s="1031"/>
      <c r="O79" s="1031"/>
      <c r="P79" s="216"/>
      <c r="Q79" s="1035"/>
      <c r="R79" s="1035"/>
      <c r="S79" s="223"/>
      <c r="T79" s="1027" t="str">
        <f>IF('statement of marks'!$EY$3="","",'statement of marks'!$EY$3)</f>
        <v>dyk f'k{kk</v>
      </c>
      <c r="U79" s="1028"/>
      <c r="V79" s="1031" t="str">
        <f>IF('statement of marks'!EY12="","",'statement of marks'!EY12)</f>
        <v/>
      </c>
      <c r="W79" s="1031"/>
      <c r="X79" s="1031"/>
      <c r="Y79" s="1031" t="str">
        <f>IF('statement of marks'!EZ12="","",'statement of marks'!EZ12)</f>
        <v/>
      </c>
      <c r="Z79" s="1031"/>
      <c r="AA79" s="1031"/>
      <c r="AB79" s="1031" t="str">
        <f>IF('statement of marks'!FB12="","",'statement of marks'!FB12)</f>
        <v/>
      </c>
      <c r="AC79" s="1031"/>
      <c r="AD79" s="1031"/>
      <c r="AE79" s="1031" t="str">
        <f>IF('statement of marks'!FA12="","",'statement of marks'!FA12)</f>
        <v/>
      </c>
      <c r="AF79" s="1031"/>
      <c r="AG79" s="1031"/>
      <c r="AH79" s="216"/>
    </row>
    <row r="80" spans="1:34" ht="18.95" customHeight="1">
      <c r="A80" s="223"/>
      <c r="B80" s="1029" t="str">
        <f>IF('statement of marks'!$FI$3="","",'statement of marks'!$FI$3)</f>
        <v>LokLF; ,oe~ 'kkjhfjd f'k{kk</v>
      </c>
      <c r="C80" s="1030"/>
      <c r="D80" s="1031" t="str">
        <f>IF('statement of marks'!FI11="","",'statement of marks'!FI11)</f>
        <v/>
      </c>
      <c r="E80" s="1031"/>
      <c r="F80" s="1031"/>
      <c r="G80" s="1031" t="str">
        <f>IF('statement of marks'!FJ11="","",'statement of marks'!FJ11)</f>
        <v/>
      </c>
      <c r="H80" s="1031"/>
      <c r="I80" s="1031"/>
      <c r="J80" s="1031" t="str">
        <f>IF('statement of marks'!FL11="","",'statement of marks'!FL11)</f>
        <v/>
      </c>
      <c r="K80" s="1031"/>
      <c r="L80" s="1031"/>
      <c r="M80" s="1031" t="str">
        <f>IF('statement of marks'!FK11="","",'statement of marks'!FK11)</f>
        <v/>
      </c>
      <c r="N80" s="1031"/>
      <c r="O80" s="1031"/>
      <c r="P80" s="216"/>
      <c r="Q80" s="1035"/>
      <c r="R80" s="1035"/>
      <c r="S80" s="223"/>
      <c r="T80" s="1029" t="str">
        <f>IF('statement of marks'!$FI$3="","",'statement of marks'!$FI$3)</f>
        <v>LokLF; ,oe~ 'kkjhfjd f'k{kk</v>
      </c>
      <c r="U80" s="1030"/>
      <c r="V80" s="1031" t="str">
        <f>IF('statement of marks'!FI12="","",'statement of marks'!FI12)</f>
        <v/>
      </c>
      <c r="W80" s="1031"/>
      <c r="X80" s="1031"/>
      <c r="Y80" s="1031" t="str">
        <f>IF('statement of marks'!FJ12="","",'statement of marks'!FJ12)</f>
        <v/>
      </c>
      <c r="Z80" s="1031"/>
      <c r="AA80" s="1031"/>
      <c r="AB80" s="1031" t="str">
        <f>IF('statement of marks'!FL12="","",'statement of marks'!FL12)</f>
        <v/>
      </c>
      <c r="AC80" s="1031"/>
      <c r="AD80" s="1031"/>
      <c r="AE80" s="1031" t="str">
        <f>IF('statement of marks'!FK12="","",'statement of marks'!FK12)</f>
        <v/>
      </c>
      <c r="AF80" s="1031"/>
      <c r="AG80" s="1031"/>
      <c r="AH80" s="216"/>
    </row>
    <row r="81" spans="1:34" ht="18.95" customHeight="1">
      <c r="A81" s="223"/>
      <c r="B81" s="1000" t="s">
        <v>195</v>
      </c>
      <c r="C81" s="1001"/>
      <c r="D81" s="1007" t="str">
        <f>details!$DR$3</f>
        <v>vxLr rd</v>
      </c>
      <c r="E81" s="1007"/>
      <c r="F81" s="1007"/>
      <c r="G81" s="1007" t="str">
        <f>details!$DV$3</f>
        <v>vDVwcj rd</v>
      </c>
      <c r="H81" s="1007"/>
      <c r="I81" s="1007"/>
      <c r="J81" s="1007" t="str">
        <f>details!$ED$3</f>
        <v>Qjojh rd</v>
      </c>
      <c r="K81" s="1007"/>
      <c r="L81" s="1007"/>
      <c r="M81" s="1007" t="str">
        <f>details!$DZ$3</f>
        <v>fnlEcj rd</v>
      </c>
      <c r="N81" s="1007"/>
      <c r="O81" s="1007"/>
      <c r="P81" s="216"/>
      <c r="Q81" s="1035"/>
      <c r="R81" s="1035"/>
      <c r="S81" s="223"/>
      <c r="T81" s="1000" t="s">
        <v>195</v>
      </c>
      <c r="U81" s="1001"/>
      <c r="V81" s="1010" t="str">
        <f>details!$DR$3</f>
        <v>vxLr rd</v>
      </c>
      <c r="W81" s="1011"/>
      <c r="X81" s="1012"/>
      <c r="Y81" s="1010" t="str">
        <f>details!$DV$3</f>
        <v>vDVwcj rd</v>
      </c>
      <c r="Z81" s="1011"/>
      <c r="AA81" s="1012"/>
      <c r="AB81" s="1010" t="str">
        <f>details!$ED$3</f>
        <v>Qjojh rd</v>
      </c>
      <c r="AC81" s="1011"/>
      <c r="AD81" s="1012"/>
      <c r="AE81" s="1010" t="str">
        <f>details!$DZ$3</f>
        <v>fnlEcj rd</v>
      </c>
      <c r="AF81" s="1011"/>
      <c r="AG81" s="1012"/>
      <c r="AH81" s="216"/>
    </row>
    <row r="82" spans="1:34" ht="18.95" customHeight="1">
      <c r="A82" s="223"/>
      <c r="B82" s="1025" t="s">
        <v>98</v>
      </c>
      <c r="C82" s="1026"/>
      <c r="D82" s="1008" t="str">
        <f>IF(details!DS11="","",details!DS11)</f>
        <v/>
      </c>
      <c r="E82" s="1008"/>
      <c r="F82" s="1008"/>
      <c r="G82" s="1008" t="str">
        <f>IF(details!DW11="","",details!DW11)</f>
        <v/>
      </c>
      <c r="H82" s="1008"/>
      <c r="I82" s="1008"/>
      <c r="J82" s="1008" t="str">
        <f>IF(details!EE11="","",details!EE11)</f>
        <v/>
      </c>
      <c r="K82" s="1008"/>
      <c r="L82" s="1008"/>
      <c r="M82" s="1008" t="str">
        <f>IF(details!EA11="","",details!EA11)</f>
        <v/>
      </c>
      <c r="N82" s="1008"/>
      <c r="O82" s="1008"/>
      <c r="P82" s="227"/>
      <c r="Q82" s="1035"/>
      <c r="R82" s="1035"/>
      <c r="S82" s="223"/>
      <c r="T82" s="1025" t="s">
        <v>98</v>
      </c>
      <c r="U82" s="1026"/>
      <c r="V82" s="1015" t="str">
        <f>IF(details!DS12="","",details!DS12)</f>
        <v/>
      </c>
      <c r="W82" s="1016"/>
      <c r="X82" s="1017"/>
      <c r="Y82" s="1015" t="str">
        <f>IF(details!DW12="","",details!DW12)</f>
        <v/>
      </c>
      <c r="Z82" s="1016"/>
      <c r="AA82" s="1017"/>
      <c r="AB82" s="1015" t="str">
        <f>IF(details!EE12="","",details!EE12)</f>
        <v/>
      </c>
      <c r="AC82" s="1016"/>
      <c r="AD82" s="1017"/>
      <c r="AE82" s="1015" t="str">
        <f>IF(details!EA12="","",details!EA12)</f>
        <v/>
      </c>
      <c r="AF82" s="1016"/>
      <c r="AG82" s="1017"/>
      <c r="AH82" s="217"/>
    </row>
    <row r="83" spans="1:34" ht="18.95" customHeight="1">
      <c r="A83" s="224"/>
      <c r="B83" s="1023" t="s">
        <v>15</v>
      </c>
      <c r="C83" s="1024"/>
      <c r="D83" s="1009">
        <f>IF(details!DR11="","",details!DR11)</f>
        <v>83</v>
      </c>
      <c r="E83" s="1009"/>
      <c r="F83" s="1009"/>
      <c r="G83" s="1009" t="str">
        <f>IF(details!DV11="","",details!DV11)</f>
        <v/>
      </c>
      <c r="H83" s="1009"/>
      <c r="I83" s="1009"/>
      <c r="J83" s="1009" t="str">
        <f>IF(details!ED11="","",details!ED11)</f>
        <v/>
      </c>
      <c r="K83" s="1009"/>
      <c r="L83" s="1009"/>
      <c r="M83" s="1009" t="str">
        <f>IF(details!DZ11="","",details!DZ11)</f>
        <v/>
      </c>
      <c r="N83" s="1009"/>
      <c r="O83" s="1009"/>
      <c r="P83" s="228"/>
      <c r="Q83" s="1035"/>
      <c r="R83" s="1035"/>
      <c r="S83" s="224"/>
      <c r="T83" s="1023" t="s">
        <v>15</v>
      </c>
      <c r="U83" s="1024"/>
      <c r="V83" s="1018">
        <f>IF(details!DR12="","",details!DR12)</f>
        <v>83</v>
      </c>
      <c r="W83" s="1019"/>
      <c r="X83" s="1020"/>
      <c r="Y83" s="1018" t="str">
        <f>IF(details!DV12="","",details!DV12)</f>
        <v/>
      </c>
      <c r="Z83" s="1019"/>
      <c r="AA83" s="1020"/>
      <c r="AB83" s="1018" t="str">
        <f>IF(details!ED12="","",details!ED12)</f>
        <v/>
      </c>
      <c r="AC83" s="1019"/>
      <c r="AD83" s="1020"/>
      <c r="AE83" s="1018" t="str">
        <f>IF(details!DZ12="","",details!DZ12)</f>
        <v/>
      </c>
      <c r="AF83" s="1019"/>
      <c r="AG83" s="1020"/>
      <c r="AH83" s="218"/>
    </row>
    <row r="84" spans="1:34" ht="18.95" customHeight="1">
      <c r="A84" s="223"/>
      <c r="B84" s="1036" t="s">
        <v>99</v>
      </c>
      <c r="C84" s="1037"/>
      <c r="D84" s="1007"/>
      <c r="E84" s="1007"/>
      <c r="F84" s="1007"/>
      <c r="G84" s="1007"/>
      <c r="H84" s="1007"/>
      <c r="I84" s="1007"/>
      <c r="J84" s="1007"/>
      <c r="K84" s="1007"/>
      <c r="L84" s="1007"/>
      <c r="M84" s="1007"/>
      <c r="N84" s="1007"/>
      <c r="O84" s="1007"/>
      <c r="P84" s="219"/>
      <c r="Q84" s="1035"/>
      <c r="R84" s="1035"/>
      <c r="S84" s="223"/>
      <c r="T84" s="1036" t="s">
        <v>99</v>
      </c>
      <c r="U84" s="1037"/>
      <c r="V84" s="1007"/>
      <c r="W84" s="1007"/>
      <c r="X84" s="1007"/>
      <c r="Y84" s="1007"/>
      <c r="Z84" s="1007"/>
      <c r="AA84" s="1007"/>
      <c r="AB84" s="1007"/>
      <c r="AC84" s="1007"/>
      <c r="AD84" s="1007"/>
      <c r="AE84" s="1007"/>
      <c r="AF84" s="1007"/>
      <c r="AG84" s="1007"/>
      <c r="AH84" s="219"/>
    </row>
    <row r="85" spans="1:34" ht="18.95" customHeight="1">
      <c r="A85" s="223"/>
      <c r="B85" s="1013" t="s">
        <v>79</v>
      </c>
      <c r="C85" s="1014"/>
      <c r="D85" s="1007"/>
      <c r="E85" s="1007"/>
      <c r="F85" s="1007"/>
      <c r="G85" s="1007"/>
      <c r="H85" s="1007"/>
      <c r="I85" s="1007"/>
      <c r="J85" s="1007"/>
      <c r="K85" s="1007"/>
      <c r="L85" s="1007"/>
      <c r="M85" s="1007"/>
      <c r="N85" s="1007"/>
      <c r="O85" s="1007"/>
      <c r="P85" s="219"/>
      <c r="Q85" s="1035"/>
      <c r="R85" s="1035"/>
      <c r="S85" s="223"/>
      <c r="T85" s="1013" t="s">
        <v>79</v>
      </c>
      <c r="U85" s="1014"/>
      <c r="V85" s="1007"/>
      <c r="W85" s="1007"/>
      <c r="X85" s="1007"/>
      <c r="Y85" s="1007"/>
      <c r="Z85" s="1007"/>
      <c r="AA85" s="1007"/>
      <c r="AB85" s="1007"/>
      <c r="AC85" s="1007"/>
      <c r="AD85" s="1007"/>
      <c r="AE85" s="1007"/>
      <c r="AF85" s="1007"/>
      <c r="AG85" s="1007"/>
      <c r="AH85" s="219"/>
    </row>
    <row r="86" spans="1:34" ht="18.95" customHeight="1">
      <c r="A86" s="223"/>
      <c r="B86" s="1021" t="s">
        <v>100</v>
      </c>
      <c r="C86" s="1022"/>
      <c r="D86" s="1007"/>
      <c r="E86" s="1007"/>
      <c r="F86" s="1007"/>
      <c r="G86" s="1007"/>
      <c r="H86" s="1007"/>
      <c r="I86" s="1007"/>
      <c r="J86" s="1007"/>
      <c r="K86" s="1007"/>
      <c r="L86" s="1007"/>
      <c r="M86" s="1007"/>
      <c r="N86" s="1007"/>
      <c r="O86" s="1007"/>
      <c r="P86" s="219"/>
      <c r="Q86" s="1035"/>
      <c r="R86" s="1035"/>
      <c r="S86" s="223"/>
      <c r="T86" s="1021" t="s">
        <v>100</v>
      </c>
      <c r="U86" s="1022"/>
      <c r="V86" s="1007"/>
      <c r="W86" s="1007"/>
      <c r="X86" s="1007"/>
      <c r="Y86" s="1007"/>
      <c r="Z86" s="1007"/>
      <c r="AA86" s="1007"/>
      <c r="AB86" s="1007"/>
      <c r="AC86" s="1007"/>
      <c r="AD86" s="1007"/>
      <c r="AE86" s="1007"/>
      <c r="AF86" s="1007"/>
      <c r="AG86" s="1007"/>
      <c r="AH86" s="219"/>
    </row>
    <row r="87" spans="1:34" ht="18.95" customHeight="1" thickBot="1">
      <c r="A87" s="225"/>
      <c r="B87" s="998" t="s">
        <v>101</v>
      </c>
      <c r="C87" s="999"/>
      <c r="D87" s="995"/>
      <c r="E87" s="995"/>
      <c r="F87" s="995"/>
      <c r="G87" s="995"/>
      <c r="H87" s="995"/>
      <c r="I87" s="995"/>
      <c r="J87" s="995"/>
      <c r="K87" s="995"/>
      <c r="L87" s="995"/>
      <c r="M87" s="995"/>
      <c r="N87" s="995"/>
      <c r="O87" s="995"/>
      <c r="P87" s="220"/>
      <c r="Q87" s="1035"/>
      <c r="R87" s="1035"/>
      <c r="S87" s="225"/>
      <c r="T87" s="998" t="s">
        <v>101</v>
      </c>
      <c r="U87" s="999"/>
      <c r="V87" s="995"/>
      <c r="W87" s="995"/>
      <c r="X87" s="995"/>
      <c r="Y87" s="995"/>
      <c r="Z87" s="995"/>
      <c r="AA87" s="995"/>
      <c r="AB87" s="995"/>
      <c r="AC87" s="995"/>
      <c r="AD87" s="995"/>
      <c r="AE87" s="995"/>
      <c r="AF87" s="995"/>
      <c r="AG87" s="995"/>
      <c r="AH87" s="220"/>
    </row>
    <row r="88" spans="1:34" ht="18.95" customHeight="1">
      <c r="A88" s="222"/>
      <c r="B88" s="1004" t="s">
        <v>47</v>
      </c>
      <c r="C88" s="1005"/>
      <c r="D88" s="1005"/>
      <c r="E88" s="1005"/>
      <c r="F88" s="1005"/>
      <c r="G88" s="1005"/>
      <c r="H88" s="1005"/>
      <c r="I88" s="1005"/>
      <c r="J88" s="1005"/>
      <c r="K88" s="1005"/>
      <c r="L88" s="1005"/>
      <c r="M88" s="1005"/>
      <c r="N88" s="1005"/>
      <c r="O88" s="1005"/>
      <c r="P88" s="1006"/>
      <c r="Q88" s="1035"/>
      <c r="R88" s="1035"/>
      <c r="S88" s="222"/>
      <c r="T88" s="1004" t="s">
        <v>47</v>
      </c>
      <c r="U88" s="1005"/>
      <c r="V88" s="1005"/>
      <c r="W88" s="1005"/>
      <c r="X88" s="1005"/>
      <c r="Y88" s="1005"/>
      <c r="Z88" s="1005"/>
      <c r="AA88" s="1005"/>
      <c r="AB88" s="1005"/>
      <c r="AC88" s="1005"/>
      <c r="AD88" s="1005"/>
      <c r="AE88" s="1005"/>
      <c r="AF88" s="1005"/>
      <c r="AG88" s="1005"/>
      <c r="AH88" s="1006"/>
    </row>
    <row r="89" spans="1:34" ht="18.95" customHeight="1">
      <c r="A89" s="1003"/>
      <c r="B89" s="985" t="str">
        <f>'statement of marks'!$A$1</f>
        <v>MkW0Hkhejko vEcsMdj jkt0vkok0fo|k0cxMh]nkSlk</v>
      </c>
      <c r="C89" s="986"/>
      <c r="D89" s="986"/>
      <c r="E89" s="986"/>
      <c r="F89" s="986"/>
      <c r="G89" s="986"/>
      <c r="H89" s="986"/>
      <c r="I89" s="986"/>
      <c r="J89" s="986"/>
      <c r="K89" s="986"/>
      <c r="L89" s="986"/>
      <c r="M89" s="986"/>
      <c r="N89" s="986"/>
      <c r="O89" s="986"/>
      <c r="P89" s="987"/>
      <c r="Q89" s="1035"/>
      <c r="R89" s="1035"/>
      <c r="S89" s="1003"/>
      <c r="T89" s="985" t="str">
        <f>'statement of marks'!$A$1</f>
        <v>MkW0Hkhejko vEcsMdj jkt0vkok0fo|k0cxMh]nkSlk</v>
      </c>
      <c r="U89" s="986"/>
      <c r="V89" s="986"/>
      <c r="W89" s="986"/>
      <c r="X89" s="986"/>
      <c r="Y89" s="986"/>
      <c r="Z89" s="986"/>
      <c r="AA89" s="986"/>
      <c r="AB89" s="986"/>
      <c r="AC89" s="986"/>
      <c r="AD89" s="986"/>
      <c r="AE89" s="986"/>
      <c r="AF89" s="986"/>
      <c r="AG89" s="986"/>
      <c r="AH89" s="987"/>
    </row>
    <row r="90" spans="1:34" ht="18.95" customHeight="1">
      <c r="A90" s="1003"/>
      <c r="B90" s="985"/>
      <c r="C90" s="986"/>
      <c r="D90" s="986"/>
      <c r="E90" s="986"/>
      <c r="F90" s="986"/>
      <c r="G90" s="986"/>
      <c r="H90" s="986"/>
      <c r="I90" s="986"/>
      <c r="J90" s="986"/>
      <c r="K90" s="986"/>
      <c r="L90" s="986"/>
      <c r="M90" s="986"/>
      <c r="N90" s="986"/>
      <c r="O90" s="986"/>
      <c r="P90" s="987"/>
      <c r="Q90" s="1035"/>
      <c r="R90" s="1035"/>
      <c r="S90" s="1003"/>
      <c r="T90" s="985"/>
      <c r="U90" s="986"/>
      <c r="V90" s="986"/>
      <c r="W90" s="986"/>
      <c r="X90" s="986"/>
      <c r="Y90" s="986"/>
      <c r="Z90" s="986"/>
      <c r="AA90" s="986"/>
      <c r="AB90" s="986"/>
      <c r="AC90" s="986"/>
      <c r="AD90" s="986"/>
      <c r="AE90" s="986"/>
      <c r="AF90" s="986"/>
      <c r="AG90" s="986"/>
      <c r="AH90" s="987"/>
    </row>
    <row r="91" spans="1:34" ht="18.95" customHeight="1">
      <c r="A91" s="223"/>
      <c r="B91" s="988" t="s">
        <v>95</v>
      </c>
      <c r="C91" s="989"/>
      <c r="D91" s="992" t="str">
        <f>'statement of marks'!$H$3</f>
        <v>2016-17</v>
      </c>
      <c r="E91" s="992"/>
      <c r="F91" s="992"/>
      <c r="G91" s="992"/>
      <c r="H91" s="992"/>
      <c r="I91" s="992"/>
      <c r="J91" s="992"/>
      <c r="K91" s="992"/>
      <c r="L91" s="992"/>
      <c r="M91" s="992"/>
      <c r="N91" s="992"/>
      <c r="O91" s="992"/>
      <c r="P91" s="993"/>
      <c r="Q91" s="1035"/>
      <c r="R91" s="1035"/>
      <c r="S91" s="223"/>
      <c r="T91" s="988" t="s">
        <v>95</v>
      </c>
      <c r="U91" s="989"/>
      <c r="V91" s="992" t="str">
        <f>'statement of marks'!$H$3</f>
        <v>2016-17</v>
      </c>
      <c r="W91" s="992"/>
      <c r="X91" s="992"/>
      <c r="Y91" s="992"/>
      <c r="Z91" s="992"/>
      <c r="AA91" s="992"/>
      <c r="AB91" s="992"/>
      <c r="AC91" s="992"/>
      <c r="AD91" s="992"/>
      <c r="AE91" s="992"/>
      <c r="AF91" s="992"/>
      <c r="AG91" s="992"/>
      <c r="AH91" s="993"/>
    </row>
    <row r="92" spans="1:34" ht="18.95" customHeight="1">
      <c r="A92" s="223"/>
      <c r="B92" s="990" t="s">
        <v>185</v>
      </c>
      <c r="C92" s="991"/>
      <c r="D92" s="991" t="str">
        <f>IF('statement of marks'!I13="","",'statement of marks'!I13)</f>
        <v>nhid cSjok</v>
      </c>
      <c r="E92" s="991"/>
      <c r="F92" s="991"/>
      <c r="G92" s="991"/>
      <c r="H92" s="991"/>
      <c r="I92" s="991"/>
      <c r="J92" s="991"/>
      <c r="K92" s="991"/>
      <c r="L92" s="991"/>
      <c r="M92" s="991"/>
      <c r="N92" s="991"/>
      <c r="O92" s="991"/>
      <c r="P92" s="994"/>
      <c r="Q92" s="1035"/>
      <c r="R92" s="1035"/>
      <c r="S92" s="223"/>
      <c r="T92" s="990" t="s">
        <v>185</v>
      </c>
      <c r="U92" s="991"/>
      <c r="V92" s="991" t="str">
        <f>IF('statement of marks'!I14="","",'statement of marks'!I14)</f>
        <v>fnus'k dqekj lSuh</v>
      </c>
      <c r="W92" s="991"/>
      <c r="X92" s="991"/>
      <c r="Y92" s="991"/>
      <c r="Z92" s="991"/>
      <c r="AA92" s="991"/>
      <c r="AB92" s="991"/>
      <c r="AC92" s="991"/>
      <c r="AD92" s="991"/>
      <c r="AE92" s="991"/>
      <c r="AF92" s="991"/>
      <c r="AG92" s="991"/>
      <c r="AH92" s="994"/>
    </row>
    <row r="93" spans="1:34" ht="18.95" customHeight="1">
      <c r="A93" s="223"/>
      <c r="B93" s="990" t="s">
        <v>186</v>
      </c>
      <c r="C93" s="991"/>
      <c r="D93" s="991" t="str">
        <f>IF('statement of marks'!J13="","",'statement of marks'!J13)</f>
        <v>Jh eksgu yky cSjok</v>
      </c>
      <c r="E93" s="991"/>
      <c r="F93" s="991"/>
      <c r="G93" s="991"/>
      <c r="H93" s="991"/>
      <c r="I93" s="991"/>
      <c r="J93" s="991"/>
      <c r="K93" s="991"/>
      <c r="L93" s="991"/>
      <c r="M93" s="991"/>
      <c r="N93" s="991"/>
      <c r="O93" s="991"/>
      <c r="P93" s="994"/>
      <c r="Q93" s="1035"/>
      <c r="R93" s="1035"/>
      <c r="S93" s="223"/>
      <c r="T93" s="990" t="s">
        <v>186</v>
      </c>
      <c r="U93" s="991"/>
      <c r="V93" s="991" t="str">
        <f>IF('statement of marks'!J14="","",'statement of marks'!J14)</f>
        <v>Jh jkds'k dqekj lSuh</v>
      </c>
      <c r="W93" s="991"/>
      <c r="X93" s="991"/>
      <c r="Y93" s="991"/>
      <c r="Z93" s="991"/>
      <c r="AA93" s="991"/>
      <c r="AB93" s="991"/>
      <c r="AC93" s="991"/>
      <c r="AD93" s="991"/>
      <c r="AE93" s="991"/>
      <c r="AF93" s="991"/>
      <c r="AG93" s="991"/>
      <c r="AH93" s="994"/>
    </row>
    <row r="94" spans="1:34" ht="18.95" customHeight="1">
      <c r="A94" s="223"/>
      <c r="B94" s="990" t="s">
        <v>187</v>
      </c>
      <c r="C94" s="991"/>
      <c r="D94" s="991" t="str">
        <f>IF('statement of marks'!K13="","",'statement of marks'!K13)</f>
        <v>Jhefr nk[kk nsoh</v>
      </c>
      <c r="E94" s="991"/>
      <c r="F94" s="991"/>
      <c r="G94" s="991"/>
      <c r="H94" s="991"/>
      <c r="I94" s="991"/>
      <c r="J94" s="991"/>
      <c r="K94" s="991"/>
      <c r="L94" s="991"/>
      <c r="M94" s="991"/>
      <c r="N94" s="991"/>
      <c r="O94" s="991"/>
      <c r="P94" s="994"/>
      <c r="Q94" s="1035"/>
      <c r="R94" s="1035"/>
      <c r="S94" s="223"/>
      <c r="T94" s="990" t="s">
        <v>187</v>
      </c>
      <c r="U94" s="991"/>
      <c r="V94" s="991" t="str">
        <f>IF('statement of marks'!K14="","",'statement of marks'!K14)</f>
        <v>Jhefr eerk lSuh</v>
      </c>
      <c r="W94" s="991"/>
      <c r="X94" s="991"/>
      <c r="Y94" s="991"/>
      <c r="Z94" s="991"/>
      <c r="AA94" s="991"/>
      <c r="AB94" s="991"/>
      <c r="AC94" s="991"/>
      <c r="AD94" s="991"/>
      <c r="AE94" s="991"/>
      <c r="AF94" s="991"/>
      <c r="AG94" s="991"/>
      <c r="AH94" s="994"/>
    </row>
    <row r="95" spans="1:34" ht="18.95" customHeight="1">
      <c r="A95" s="223"/>
      <c r="B95" s="990" t="s">
        <v>188</v>
      </c>
      <c r="C95" s="991"/>
      <c r="D95" s="992" t="str">
        <f>'statement of marks'!$G$3</f>
        <v>6 B</v>
      </c>
      <c r="E95" s="992"/>
      <c r="F95" s="992"/>
      <c r="G95" s="992"/>
      <c r="H95" s="991" t="s">
        <v>9</v>
      </c>
      <c r="I95" s="991"/>
      <c r="J95" s="991"/>
      <c r="K95" s="991"/>
      <c r="L95" s="991"/>
      <c r="M95" s="992">
        <f>IF('statement of marks'!D13="","",'statement of marks'!D13)</f>
        <v>657</v>
      </c>
      <c r="N95" s="992"/>
      <c r="O95" s="992"/>
      <c r="P95" s="993"/>
      <c r="Q95" s="1035"/>
      <c r="R95" s="1035"/>
      <c r="S95" s="223"/>
      <c r="T95" s="990" t="s">
        <v>188</v>
      </c>
      <c r="U95" s="991"/>
      <c r="V95" s="992" t="str">
        <f>'statement of marks'!$G$3</f>
        <v>6 B</v>
      </c>
      <c r="W95" s="992"/>
      <c r="X95" s="992"/>
      <c r="Y95" s="992"/>
      <c r="Z95" s="991" t="s">
        <v>9</v>
      </c>
      <c r="AA95" s="991"/>
      <c r="AB95" s="991"/>
      <c r="AC95" s="991"/>
      <c r="AD95" s="991"/>
      <c r="AE95" s="992">
        <f>IF('statement of marks'!D14="","",'statement of marks'!D14)</f>
        <v>658</v>
      </c>
      <c r="AF95" s="992"/>
      <c r="AG95" s="992"/>
      <c r="AH95" s="993"/>
    </row>
    <row r="96" spans="1:34" ht="18.95" customHeight="1">
      <c r="A96" s="223"/>
      <c r="B96" s="990" t="s">
        <v>189</v>
      </c>
      <c r="C96" s="991"/>
      <c r="D96" s="992">
        <f>IF('statement of marks'!F13="","",'statement of marks'!F13)</f>
        <v>2017</v>
      </c>
      <c r="E96" s="992"/>
      <c r="F96" s="992"/>
      <c r="G96" s="992"/>
      <c r="H96" s="991" t="s">
        <v>0</v>
      </c>
      <c r="I96" s="991"/>
      <c r="J96" s="991"/>
      <c r="K96" s="991"/>
      <c r="L96" s="991"/>
      <c r="M96" s="1032">
        <f>IF('statement of marks'!G13="","",'statement of marks'!G13)</f>
        <v>39558</v>
      </c>
      <c r="N96" s="1032"/>
      <c r="O96" s="1032"/>
      <c r="P96" s="1033"/>
      <c r="Q96" s="1035"/>
      <c r="R96" s="1035"/>
      <c r="S96" s="223"/>
      <c r="T96" s="990" t="s">
        <v>189</v>
      </c>
      <c r="U96" s="991"/>
      <c r="V96" s="992">
        <f>IF('statement of marks'!F14="","",'statement of marks'!F14)</f>
        <v>1978</v>
      </c>
      <c r="W96" s="992"/>
      <c r="X96" s="992"/>
      <c r="Y96" s="992"/>
      <c r="Z96" s="991" t="s">
        <v>0</v>
      </c>
      <c r="AA96" s="991"/>
      <c r="AB96" s="991"/>
      <c r="AC96" s="991"/>
      <c r="AD96" s="991"/>
      <c r="AE96" s="1032">
        <f>IF('statement of marks'!G14="","",'statement of marks'!G14)</f>
        <v>38884</v>
      </c>
      <c r="AF96" s="1032"/>
      <c r="AG96" s="1032"/>
      <c r="AH96" s="1033"/>
    </row>
    <row r="97" spans="1:34" ht="18.95" customHeight="1">
      <c r="A97" s="223"/>
      <c r="B97" s="221" t="s">
        <v>28</v>
      </c>
      <c r="C97" s="211" t="s">
        <v>96</v>
      </c>
      <c r="D97" s="1034" t="s">
        <v>1</v>
      </c>
      <c r="E97" s="1034"/>
      <c r="F97" s="1034"/>
      <c r="G97" s="1034" t="s">
        <v>21</v>
      </c>
      <c r="H97" s="1034"/>
      <c r="I97" s="1034"/>
      <c r="J97" s="1034" t="s">
        <v>68</v>
      </c>
      <c r="K97" s="1034"/>
      <c r="L97" s="1034"/>
      <c r="M97" s="1034" t="s">
        <v>97</v>
      </c>
      <c r="N97" s="1034"/>
      <c r="O97" s="1034"/>
      <c r="P97" s="212" t="s">
        <v>200</v>
      </c>
      <c r="Q97" s="1035"/>
      <c r="R97" s="1035"/>
      <c r="S97" s="223"/>
      <c r="T97" s="221" t="s">
        <v>28</v>
      </c>
      <c r="U97" s="211" t="s">
        <v>96</v>
      </c>
      <c r="V97" s="1034" t="s">
        <v>1</v>
      </c>
      <c r="W97" s="1034"/>
      <c r="X97" s="1034"/>
      <c r="Y97" s="1034" t="s">
        <v>21</v>
      </c>
      <c r="Z97" s="1034"/>
      <c r="AA97" s="1034"/>
      <c r="AB97" s="1034" t="s">
        <v>68</v>
      </c>
      <c r="AC97" s="1034"/>
      <c r="AD97" s="1034"/>
      <c r="AE97" s="1034" t="s">
        <v>97</v>
      </c>
      <c r="AF97" s="1034"/>
      <c r="AG97" s="1034"/>
      <c r="AH97" s="212" t="s">
        <v>200</v>
      </c>
    </row>
    <row r="98" spans="1:34" ht="18.95" customHeight="1">
      <c r="A98" s="223"/>
      <c r="B98" s="1000" t="s">
        <v>3</v>
      </c>
      <c r="C98" s="1001"/>
      <c r="D98" s="232">
        <f>IF('statement of marks'!L$6="","",'statement of marks'!L$6)</f>
        <v>5</v>
      </c>
      <c r="E98" s="232">
        <f>IF('statement of marks'!M$6="","",'statement of marks'!M$6)</f>
        <v>5</v>
      </c>
      <c r="F98" s="232">
        <f>IF('statement of marks'!N$6="","",'statement of marks'!N$6)</f>
        <v>10</v>
      </c>
      <c r="G98" s="232">
        <f>IF('statement of marks'!O$6="","",'statement of marks'!O$6)</f>
        <v>5</v>
      </c>
      <c r="H98" s="232">
        <f>IF('statement of marks'!P$6="","",'statement of marks'!P$6)</f>
        <v>5</v>
      </c>
      <c r="I98" s="232">
        <f>IF('statement of marks'!Q$6="","",'statement of marks'!Q$6)</f>
        <v>10</v>
      </c>
      <c r="J98" s="232">
        <f>IF('statement of marks'!R$6="","",'statement of marks'!R$6)</f>
        <v>5</v>
      </c>
      <c r="K98" s="232">
        <f>IF('statement of marks'!S$6="","",'statement of marks'!S$6)</f>
        <v>5</v>
      </c>
      <c r="L98" s="232">
        <f>IF('statement of marks'!T$6="","",'statement of marks'!T$6)</f>
        <v>10</v>
      </c>
      <c r="M98" s="232">
        <f>IF('statement of marks'!V$6="","",'statement of marks'!V$6)</f>
        <v>50</v>
      </c>
      <c r="N98" s="232">
        <f>IF('statement of marks'!W$6="","",'statement of marks'!W$6)</f>
        <v>20</v>
      </c>
      <c r="O98" s="232">
        <f>IF('statement of marks'!X$6="","",'statement of marks'!X$6)</f>
        <v>70</v>
      </c>
      <c r="P98" s="213">
        <f>IF('statement of marks'!Y$6="","",'statement of marks'!Y$6)</f>
        <v>100</v>
      </c>
      <c r="Q98" s="1035"/>
      <c r="R98" s="1035"/>
      <c r="S98" s="223"/>
      <c r="T98" s="1000" t="s">
        <v>3</v>
      </c>
      <c r="U98" s="1001"/>
      <c r="V98" s="232">
        <f>IF('statement of marks'!L$6="","",'statement of marks'!L$6)</f>
        <v>5</v>
      </c>
      <c r="W98" s="232">
        <f>IF('statement of marks'!M$6="","",'statement of marks'!M$6)</f>
        <v>5</v>
      </c>
      <c r="X98" s="232">
        <f>IF('statement of marks'!N$6="","",'statement of marks'!N$6)</f>
        <v>10</v>
      </c>
      <c r="Y98" s="232">
        <f>IF('statement of marks'!O$6="","",'statement of marks'!O$6)</f>
        <v>5</v>
      </c>
      <c r="Z98" s="232">
        <f>IF('statement of marks'!P$6="","",'statement of marks'!P$6)</f>
        <v>5</v>
      </c>
      <c r="AA98" s="232">
        <f>IF('statement of marks'!Q$6="","",'statement of marks'!Q$6)</f>
        <v>10</v>
      </c>
      <c r="AB98" s="232">
        <f>IF('statement of marks'!R$6="","",'statement of marks'!R$6)</f>
        <v>5</v>
      </c>
      <c r="AC98" s="232">
        <f>IF('statement of marks'!S$6="","",'statement of marks'!S$6)</f>
        <v>5</v>
      </c>
      <c r="AD98" s="232">
        <f>IF('statement of marks'!T$6="","",'statement of marks'!T$6)</f>
        <v>10</v>
      </c>
      <c r="AE98" s="232">
        <f>IF('statement of marks'!V$6="","",'statement of marks'!V$6)</f>
        <v>50</v>
      </c>
      <c r="AF98" s="232">
        <f>IF('statement of marks'!W$6="","",'statement of marks'!W$6)</f>
        <v>20</v>
      </c>
      <c r="AG98" s="232">
        <f>IF('statement of marks'!X$6="","",'statement of marks'!X$6)</f>
        <v>70</v>
      </c>
      <c r="AH98" s="213">
        <f>IF('statement of marks'!Y$6="","",'statement of marks'!Y$6)</f>
        <v>100</v>
      </c>
    </row>
    <row r="99" spans="1:34" ht="18.95" customHeight="1">
      <c r="A99" s="223"/>
      <c r="B99" s="990" t="str">
        <f>IF('statement of marks'!$L$3="","",'statement of marks'!$L$3)</f>
        <v>fgUnh</v>
      </c>
      <c r="C99" s="991"/>
      <c r="D99" s="209">
        <f>IF('statement of marks'!L13="","",'statement of marks'!L13)</f>
        <v>3</v>
      </c>
      <c r="E99" s="209">
        <f>IF('statement of marks'!M13="","",'statement of marks'!M13)</f>
        <v>5</v>
      </c>
      <c r="F99" s="207">
        <f>IF('statement of marks'!N13="","",'statement of marks'!N13)</f>
        <v>8</v>
      </c>
      <c r="G99" s="209">
        <f>IF('statement of marks'!O13="","",'statement of marks'!O13)</f>
        <v>2</v>
      </c>
      <c r="H99" s="209">
        <f>IF('statement of marks'!P13="","",'statement of marks'!P13)</f>
        <v>5</v>
      </c>
      <c r="I99" s="207">
        <f>IF('statement of marks'!Q13="","",'statement of marks'!Q13)</f>
        <v>7</v>
      </c>
      <c r="J99" s="209" t="str">
        <f>IF('statement of marks'!R13="","",'statement of marks'!R13)</f>
        <v/>
      </c>
      <c r="K99" s="209" t="str">
        <f>IF('statement of marks'!S13="","",'statement of marks'!S13)</f>
        <v/>
      </c>
      <c r="L99" s="207" t="str">
        <f>IF('statement of marks'!T13="","",'statement of marks'!T13)</f>
        <v/>
      </c>
      <c r="M99" s="209" t="str">
        <f>IF('statement of marks'!V13="","",'statement of marks'!V13)</f>
        <v/>
      </c>
      <c r="N99" s="209" t="str">
        <f>IF('statement of marks'!W13="","",'statement of marks'!W13)</f>
        <v/>
      </c>
      <c r="O99" s="207" t="str">
        <f>IF('statement of marks'!X13="","",'statement of marks'!X13)</f>
        <v/>
      </c>
      <c r="P99" s="213" t="str">
        <f>IF('statement of marks'!Y13="","",'statement of marks'!Y13)</f>
        <v/>
      </c>
      <c r="Q99" s="1035"/>
      <c r="R99" s="1035"/>
      <c r="S99" s="223"/>
      <c r="T99" s="990" t="str">
        <f>IF('statement of marks'!$L$3="","",'statement of marks'!$L$3)</f>
        <v>fgUnh</v>
      </c>
      <c r="U99" s="991"/>
      <c r="V99" s="209">
        <f>IF('statement of marks'!L14="","",'statement of marks'!L14)</f>
        <v>3</v>
      </c>
      <c r="W99" s="209">
        <f>IF('statement of marks'!M14="","",'statement of marks'!M14)</f>
        <v>5</v>
      </c>
      <c r="X99" s="207">
        <f>IF('statement of marks'!N14="","",'statement of marks'!N14)</f>
        <v>8</v>
      </c>
      <c r="Y99" s="209">
        <f>IF('statement of marks'!O14="","",'statement of marks'!O14)</f>
        <v>3</v>
      </c>
      <c r="Z99" s="209">
        <f>IF('statement of marks'!P14="","",'statement of marks'!P14)</f>
        <v>5</v>
      </c>
      <c r="AA99" s="207">
        <f>IF('statement of marks'!Q14="","",'statement of marks'!Q14)</f>
        <v>8</v>
      </c>
      <c r="AB99" s="209" t="str">
        <f>IF('statement of marks'!R14="","",'statement of marks'!R14)</f>
        <v/>
      </c>
      <c r="AC99" s="209" t="str">
        <f>IF('statement of marks'!S14="","",'statement of marks'!S14)</f>
        <v/>
      </c>
      <c r="AD99" s="207" t="str">
        <f>IF('statement of marks'!T14="","",'statement of marks'!T14)</f>
        <v/>
      </c>
      <c r="AE99" s="209" t="str">
        <f>IF('statement of marks'!V14="","",'statement of marks'!V14)</f>
        <v/>
      </c>
      <c r="AF99" s="209" t="str">
        <f>IF('statement of marks'!W14="","",'statement of marks'!W14)</f>
        <v/>
      </c>
      <c r="AG99" s="207" t="str">
        <f>IF('statement of marks'!X14="","",'statement of marks'!X14)</f>
        <v/>
      </c>
      <c r="AH99" s="213" t="str">
        <f>IF('statement of marks'!Y14="","",'statement of marks'!Y14)</f>
        <v/>
      </c>
    </row>
    <row r="100" spans="1:34" ht="18.95" customHeight="1">
      <c r="A100" s="223"/>
      <c r="B100" s="990" t="str">
        <f>IF('statement of marks'!$AH$3="","",'statement of marks'!$AH$3)</f>
        <v>vaxszth</v>
      </c>
      <c r="C100" s="991"/>
      <c r="D100" s="209">
        <f>IF('statement of marks'!AH13="","",'statement of marks'!AH13)</f>
        <v>3</v>
      </c>
      <c r="E100" s="209">
        <f>IF('statement of marks'!AI13="","",'statement of marks'!AI13)</f>
        <v>5</v>
      </c>
      <c r="F100" s="207">
        <f>IF('statement of marks'!AJ13="","",'statement of marks'!AJ13)</f>
        <v>8</v>
      </c>
      <c r="G100" s="209">
        <f>IF('statement of marks'!AK13="","",'statement of marks'!AK13)</f>
        <v>2</v>
      </c>
      <c r="H100" s="209">
        <f>IF('statement of marks'!AL13="","",'statement of marks'!AL13)</f>
        <v>5</v>
      </c>
      <c r="I100" s="207">
        <f>IF('statement of marks'!AM13="","",'statement of marks'!AM13)</f>
        <v>7</v>
      </c>
      <c r="J100" s="209" t="str">
        <f>IF('statement of marks'!AN13="","",'statement of marks'!AN13)</f>
        <v/>
      </c>
      <c r="K100" s="209" t="str">
        <f>IF('statement of marks'!AO13="","",'statement of marks'!AO13)</f>
        <v/>
      </c>
      <c r="L100" s="207" t="str">
        <f>IF('statement of marks'!AP13="","",'statement of marks'!AP13)</f>
        <v/>
      </c>
      <c r="M100" s="209">
        <f>IF('statement of marks'!AR13="","",'statement of marks'!AR13)</f>
        <v>24</v>
      </c>
      <c r="N100" s="209">
        <f>IF('statement of marks'!AS13="","",'statement of marks'!AS13)</f>
        <v>20</v>
      </c>
      <c r="O100" s="207">
        <f>IF('statement of marks'!AT13="","",'statement of marks'!AT13)</f>
        <v>44</v>
      </c>
      <c r="P100" s="213">
        <f>IF('statement of marks'!AU13="","",'statement of marks'!AU13)</f>
        <v>59</v>
      </c>
      <c r="Q100" s="1035"/>
      <c r="R100" s="1035"/>
      <c r="S100" s="223"/>
      <c r="T100" s="990" t="str">
        <f>IF('statement of marks'!$AH$3="","",'statement of marks'!$AH$3)</f>
        <v>vaxszth</v>
      </c>
      <c r="U100" s="991"/>
      <c r="V100" s="209">
        <f>IF('statement of marks'!AH14="","",'statement of marks'!AH14)</f>
        <v>3</v>
      </c>
      <c r="W100" s="209">
        <f>IF('statement of marks'!AI14="","",'statement of marks'!AI14)</f>
        <v>5</v>
      </c>
      <c r="X100" s="207">
        <f>IF('statement of marks'!AJ14="","",'statement of marks'!AJ14)</f>
        <v>8</v>
      </c>
      <c r="Y100" s="209">
        <f>IF('statement of marks'!AK14="","",'statement of marks'!AK14)</f>
        <v>4</v>
      </c>
      <c r="Z100" s="209">
        <f>IF('statement of marks'!AL14="","",'statement of marks'!AL14)</f>
        <v>5</v>
      </c>
      <c r="AA100" s="207">
        <f>IF('statement of marks'!AM14="","",'statement of marks'!AM14)</f>
        <v>9</v>
      </c>
      <c r="AB100" s="209" t="str">
        <f>IF('statement of marks'!AN14="","",'statement of marks'!AN14)</f>
        <v/>
      </c>
      <c r="AC100" s="209" t="str">
        <f>IF('statement of marks'!AO14="","",'statement of marks'!AO14)</f>
        <v/>
      </c>
      <c r="AD100" s="207" t="str">
        <f>IF('statement of marks'!AP14="","",'statement of marks'!AP14)</f>
        <v/>
      </c>
      <c r="AE100" s="209">
        <f>IF('statement of marks'!AR14="","",'statement of marks'!AR14)</f>
        <v>31</v>
      </c>
      <c r="AF100" s="209">
        <f>IF('statement of marks'!AS14="","",'statement of marks'!AS14)</f>
        <v>20</v>
      </c>
      <c r="AG100" s="207">
        <f>IF('statement of marks'!AT14="","",'statement of marks'!AT14)</f>
        <v>51</v>
      </c>
      <c r="AH100" s="213">
        <f>IF('statement of marks'!AU14="","",'statement of marks'!AU14)</f>
        <v>68</v>
      </c>
    </row>
    <row r="101" spans="1:34" ht="18.95" customHeight="1">
      <c r="A101" s="223"/>
      <c r="B101" s="990" t="str">
        <f>IF('statement of marks'!BD13="s","laLd`r",IF('statement of marks'!BD13="u","mnwZ",IF('statement of marks'!BD13="g","xqtjkrh",IF('statement of marks'!BD13="p","iatkch",IF('statement of marks'!BD13="sd","fla/kh","r`rh; Hkk""kk")))))</f>
        <v>laLd`r</v>
      </c>
      <c r="C101" s="991"/>
      <c r="D101" s="209">
        <f>IF('statement of marks'!BE13="","",'statement of marks'!BE13)</f>
        <v>2</v>
      </c>
      <c r="E101" s="209">
        <f>IF('statement of marks'!BF13="","",'statement of marks'!BF13)</f>
        <v>5</v>
      </c>
      <c r="F101" s="207">
        <f>IF('statement of marks'!BG13="","",'statement of marks'!BG13)</f>
        <v>7</v>
      </c>
      <c r="G101" s="209">
        <f>IF('statement of marks'!BH13="","",'statement of marks'!BH13)</f>
        <v>2</v>
      </c>
      <c r="H101" s="209">
        <f>IF('statement of marks'!BI13="","",'statement of marks'!BI13)</f>
        <v>5</v>
      </c>
      <c r="I101" s="207">
        <f>IF('statement of marks'!BJ13="","",'statement of marks'!BJ13)</f>
        <v>7</v>
      </c>
      <c r="J101" s="209" t="str">
        <f>IF('statement of marks'!BK13="","",'statement of marks'!BK13)</f>
        <v/>
      </c>
      <c r="K101" s="209" t="str">
        <f>IF('statement of marks'!BL13="","",'statement of marks'!BL13)</f>
        <v/>
      </c>
      <c r="L101" s="207" t="str">
        <f>IF('statement of marks'!BM13="","",'statement of marks'!BM13)</f>
        <v/>
      </c>
      <c r="M101" s="209" t="str">
        <f>IF('statement of marks'!BO13="","",'statement of marks'!BO13)</f>
        <v/>
      </c>
      <c r="N101" s="209" t="str">
        <f>IF('statement of marks'!BP13="","",'statement of marks'!BP13)</f>
        <v/>
      </c>
      <c r="O101" s="207" t="str">
        <f>IF('statement of marks'!BQ13="","",'statement of marks'!BQ13)</f>
        <v/>
      </c>
      <c r="P101" s="213" t="str">
        <f>IF('statement of marks'!BR13="","",'statement of marks'!BR13)</f>
        <v/>
      </c>
      <c r="Q101" s="1035"/>
      <c r="R101" s="1035"/>
      <c r="S101" s="223"/>
      <c r="T101" s="990" t="str">
        <f>IF('statement of marks'!BD14="s","laLd`r",IF('statement of marks'!BD14="u","mnwZ",IF('statement of marks'!BD14="g","xqtjkrh",IF('statement of marks'!BD14="p","iatkch",IF('statement of marks'!BD14="sd","fla/kh","r`rh; Hkk""kk")))))</f>
        <v>laLd`r</v>
      </c>
      <c r="U101" s="991"/>
      <c r="V101" s="209">
        <f>IF('statement of marks'!BE14="","",'statement of marks'!BE14)</f>
        <v>3</v>
      </c>
      <c r="W101" s="209">
        <f>IF('statement of marks'!BF14="","",'statement of marks'!BF14)</f>
        <v>5</v>
      </c>
      <c r="X101" s="207">
        <f>IF('statement of marks'!BG14="","",'statement of marks'!BG14)</f>
        <v>8</v>
      </c>
      <c r="Y101" s="209">
        <f>IF('statement of marks'!BH14="","",'statement of marks'!BH14)</f>
        <v>3</v>
      </c>
      <c r="Z101" s="209">
        <f>IF('statement of marks'!BI14="","",'statement of marks'!BI14)</f>
        <v>5</v>
      </c>
      <c r="AA101" s="207">
        <f>IF('statement of marks'!BJ14="","",'statement of marks'!BJ14)</f>
        <v>8</v>
      </c>
      <c r="AB101" s="209" t="str">
        <f>IF('statement of marks'!BK14="","",'statement of marks'!BK14)</f>
        <v/>
      </c>
      <c r="AC101" s="209" t="str">
        <f>IF('statement of marks'!BL14="","",'statement of marks'!BL14)</f>
        <v/>
      </c>
      <c r="AD101" s="207" t="str">
        <f>IF('statement of marks'!BM14="","",'statement of marks'!BM14)</f>
        <v/>
      </c>
      <c r="AE101" s="209" t="str">
        <f>IF('statement of marks'!BO14="","",'statement of marks'!BO14)</f>
        <v/>
      </c>
      <c r="AF101" s="209" t="str">
        <f>IF('statement of marks'!BP14="","",'statement of marks'!BP14)</f>
        <v/>
      </c>
      <c r="AG101" s="207" t="str">
        <f>IF('statement of marks'!BQ14="","",'statement of marks'!BQ14)</f>
        <v/>
      </c>
      <c r="AH101" s="213" t="str">
        <f>IF('statement of marks'!BR14="","",'statement of marks'!BR14)</f>
        <v/>
      </c>
    </row>
    <row r="102" spans="1:34" ht="18.95" customHeight="1">
      <c r="A102" s="223"/>
      <c r="B102" s="990" t="str">
        <f>IF('statement of marks'!$CA$3="","",'statement of marks'!$CA$3)</f>
        <v>xf.kr</v>
      </c>
      <c r="C102" s="991"/>
      <c r="D102" s="209">
        <f>IF('statement of marks'!CA13="","",'statement of marks'!CA13)</f>
        <v>2</v>
      </c>
      <c r="E102" s="209">
        <f>IF('statement of marks'!CB13="","",'statement of marks'!CB13)</f>
        <v>5</v>
      </c>
      <c r="F102" s="207">
        <f>IF('statement of marks'!CC13="","",'statement of marks'!CC13)</f>
        <v>7</v>
      </c>
      <c r="G102" s="209" t="str">
        <f>IF('statement of marks'!CD13="","",'statement of marks'!CD13)</f>
        <v/>
      </c>
      <c r="H102" s="209" t="str">
        <f>IF('statement of marks'!CE13="","",'statement of marks'!CE13)</f>
        <v/>
      </c>
      <c r="I102" s="207" t="str">
        <f>IF('statement of marks'!CF13="","",'statement of marks'!CF13)</f>
        <v/>
      </c>
      <c r="J102" s="209" t="str">
        <f>IF('statement of marks'!CG13="","",'statement of marks'!CG13)</f>
        <v/>
      </c>
      <c r="K102" s="209" t="str">
        <f>IF('statement of marks'!CH13="","",'statement of marks'!CH13)</f>
        <v/>
      </c>
      <c r="L102" s="207" t="str">
        <f>IF('statement of marks'!CI13="","",'statement of marks'!CI13)</f>
        <v/>
      </c>
      <c r="M102" s="209">
        <f>IF('statement of marks'!CK13="","",'statement of marks'!CK13)</f>
        <v>8</v>
      </c>
      <c r="N102" s="209">
        <f>IF('statement of marks'!CL13="","",'statement of marks'!CL13)</f>
        <v>16</v>
      </c>
      <c r="O102" s="207">
        <f>IF('statement of marks'!CM13="","",'statement of marks'!CM13)</f>
        <v>24</v>
      </c>
      <c r="P102" s="213">
        <f>IF('statement of marks'!CN13="","",'statement of marks'!CN13)</f>
        <v>31</v>
      </c>
      <c r="Q102" s="1035"/>
      <c r="R102" s="1035"/>
      <c r="S102" s="223"/>
      <c r="T102" s="990" t="str">
        <f>IF('statement of marks'!$CA$3="","",'statement of marks'!$CA$3)</f>
        <v>xf.kr</v>
      </c>
      <c r="U102" s="991"/>
      <c r="V102" s="209">
        <f>IF('statement of marks'!CA14="","",'statement of marks'!CA14)</f>
        <v>2</v>
      </c>
      <c r="W102" s="209">
        <f>IF('statement of marks'!CB14="","",'statement of marks'!CB14)</f>
        <v>5</v>
      </c>
      <c r="X102" s="207">
        <f>IF('statement of marks'!CC14="","",'statement of marks'!CC14)</f>
        <v>7</v>
      </c>
      <c r="Y102" s="209" t="str">
        <f>IF('statement of marks'!CD14="","",'statement of marks'!CD14)</f>
        <v/>
      </c>
      <c r="Z102" s="209" t="str">
        <f>IF('statement of marks'!CE14="","",'statement of marks'!CE14)</f>
        <v/>
      </c>
      <c r="AA102" s="207" t="str">
        <f>IF('statement of marks'!CF14="","",'statement of marks'!CF14)</f>
        <v/>
      </c>
      <c r="AB102" s="209" t="str">
        <f>IF('statement of marks'!CG14="","",'statement of marks'!CG14)</f>
        <v/>
      </c>
      <c r="AC102" s="209" t="str">
        <f>IF('statement of marks'!CH14="","",'statement of marks'!CH14)</f>
        <v/>
      </c>
      <c r="AD102" s="207" t="str">
        <f>IF('statement of marks'!CI14="","",'statement of marks'!CI14)</f>
        <v/>
      </c>
      <c r="AE102" s="209">
        <f>IF('statement of marks'!CK14="","",'statement of marks'!CK14)</f>
        <v>8</v>
      </c>
      <c r="AF102" s="209">
        <f>IF('statement of marks'!CL14="","",'statement of marks'!CL14)</f>
        <v>16</v>
      </c>
      <c r="AG102" s="207">
        <f>IF('statement of marks'!CM14="","",'statement of marks'!CM14)</f>
        <v>24</v>
      </c>
      <c r="AH102" s="213">
        <f>IF('statement of marks'!CN14="","",'statement of marks'!CN14)</f>
        <v>31</v>
      </c>
    </row>
    <row r="103" spans="1:34" ht="18.95" customHeight="1">
      <c r="A103" s="223"/>
      <c r="B103" s="990" t="str">
        <f>IF('statement of marks'!$CW$3="","",'statement of marks'!$CW$3)</f>
        <v>foKku</v>
      </c>
      <c r="C103" s="991"/>
      <c r="D103" s="209" t="str">
        <f>IF('statement of marks'!CW13="","",'statement of marks'!CW13)</f>
        <v/>
      </c>
      <c r="E103" s="209" t="str">
        <f>IF('statement of marks'!CX13="","",'statement of marks'!CX13)</f>
        <v/>
      </c>
      <c r="F103" s="207" t="str">
        <f>IF('statement of marks'!CY13="","",'statement of marks'!CY13)</f>
        <v/>
      </c>
      <c r="G103" s="209">
        <f>IF('statement of marks'!CZ13="","",'statement of marks'!CZ13)</f>
        <v>0</v>
      </c>
      <c r="H103" s="209">
        <f>IF('statement of marks'!DA13="","",'statement of marks'!DA13)</f>
        <v>5</v>
      </c>
      <c r="I103" s="207">
        <f>IF('statement of marks'!DB13="","",'statement of marks'!DB13)</f>
        <v>5</v>
      </c>
      <c r="J103" s="209" t="str">
        <f>IF('statement of marks'!DC13="","",'statement of marks'!DC13)</f>
        <v/>
      </c>
      <c r="K103" s="209" t="str">
        <f>IF('statement of marks'!DD13="","",'statement of marks'!DD13)</f>
        <v/>
      </c>
      <c r="L103" s="207" t="str">
        <f>IF('statement of marks'!DE13="","",'statement of marks'!DE13)</f>
        <v/>
      </c>
      <c r="M103" s="209">
        <f>IF('statement of marks'!DG13="","",'statement of marks'!DG13)</f>
        <v>22</v>
      </c>
      <c r="N103" s="209">
        <f>IF('statement of marks'!DH13="","",'statement of marks'!DH13)</f>
        <v>16</v>
      </c>
      <c r="O103" s="207">
        <f>IF('statement of marks'!DI13="","",'statement of marks'!DI13)</f>
        <v>38</v>
      </c>
      <c r="P103" s="213">
        <f>IF('statement of marks'!DJ13="","",'statement of marks'!DJ13)</f>
        <v>43</v>
      </c>
      <c r="Q103" s="1035"/>
      <c r="R103" s="1035"/>
      <c r="S103" s="223"/>
      <c r="T103" s="990" t="str">
        <f>IF('statement of marks'!$CW$3="","",'statement of marks'!$CW$3)</f>
        <v>foKku</v>
      </c>
      <c r="U103" s="991"/>
      <c r="V103" s="209" t="str">
        <f>IF('statement of marks'!CW14="","",'statement of marks'!CW14)</f>
        <v/>
      </c>
      <c r="W103" s="209" t="str">
        <f>IF('statement of marks'!CX14="","",'statement of marks'!CX14)</f>
        <v/>
      </c>
      <c r="X103" s="207" t="str">
        <f>IF('statement of marks'!CY14="","",'statement of marks'!CY14)</f>
        <v/>
      </c>
      <c r="Y103" s="209">
        <f>IF('statement of marks'!CZ14="","",'statement of marks'!CZ14)</f>
        <v>1</v>
      </c>
      <c r="Z103" s="209">
        <f>IF('statement of marks'!DA14="","",'statement of marks'!DA14)</f>
        <v>5</v>
      </c>
      <c r="AA103" s="207">
        <f>IF('statement of marks'!DB14="","",'statement of marks'!DB14)</f>
        <v>6</v>
      </c>
      <c r="AB103" s="209" t="str">
        <f>IF('statement of marks'!DC14="","",'statement of marks'!DC14)</f>
        <v/>
      </c>
      <c r="AC103" s="209" t="str">
        <f>IF('statement of marks'!DD14="","",'statement of marks'!DD14)</f>
        <v/>
      </c>
      <c r="AD103" s="207" t="str">
        <f>IF('statement of marks'!DE14="","",'statement of marks'!DE14)</f>
        <v/>
      </c>
      <c r="AE103" s="209">
        <f>IF('statement of marks'!DG14="","",'statement of marks'!DG14)</f>
        <v>38</v>
      </c>
      <c r="AF103" s="209">
        <f>IF('statement of marks'!DH14="","",'statement of marks'!DH14)</f>
        <v>16</v>
      </c>
      <c r="AG103" s="207">
        <f>IF('statement of marks'!DI14="","",'statement of marks'!DI14)</f>
        <v>54</v>
      </c>
      <c r="AH103" s="213">
        <f>IF('statement of marks'!DJ14="","",'statement of marks'!DJ14)</f>
        <v>60</v>
      </c>
    </row>
    <row r="104" spans="1:34" ht="18.95" customHeight="1">
      <c r="A104" s="223"/>
      <c r="B104" s="990" t="str">
        <f>IF('statement of marks'!$DS$3="","",'statement of marks'!$DS$3)</f>
        <v>lkekftd foKku</v>
      </c>
      <c r="C104" s="991"/>
      <c r="D104" s="209">
        <f>IF('statement of marks'!DS13="","",'statement of marks'!DS13)</f>
        <v>4</v>
      </c>
      <c r="E104" s="209">
        <f>IF('statement of marks'!DT13="","",'statement of marks'!DT13)</f>
        <v>5</v>
      </c>
      <c r="F104" s="207">
        <f>IF('statement of marks'!DU13="","",'statement of marks'!DU13)</f>
        <v>9</v>
      </c>
      <c r="G104" s="209">
        <f>IF('statement of marks'!DV13="","",'statement of marks'!DV13)</f>
        <v>2</v>
      </c>
      <c r="H104" s="209">
        <f>IF('statement of marks'!DW13="","",'statement of marks'!DW13)</f>
        <v>5</v>
      </c>
      <c r="I104" s="207">
        <f>IF('statement of marks'!DX13="","",'statement of marks'!DX13)</f>
        <v>7</v>
      </c>
      <c r="J104" s="209" t="str">
        <f>IF('statement of marks'!DY13="","",'statement of marks'!DY13)</f>
        <v/>
      </c>
      <c r="K104" s="209" t="str">
        <f>IF('statement of marks'!DZ13="","",'statement of marks'!DZ13)</f>
        <v/>
      </c>
      <c r="L104" s="207" t="str">
        <f>IF('statement of marks'!EA13="","",'statement of marks'!EA13)</f>
        <v/>
      </c>
      <c r="M104" s="209">
        <f>IF('statement of marks'!EC13="","",'statement of marks'!EC13)</f>
        <v>25</v>
      </c>
      <c r="N104" s="209">
        <f>IF('statement of marks'!ED13="","",'statement of marks'!ED13)</f>
        <v>17</v>
      </c>
      <c r="O104" s="207">
        <f>IF('statement of marks'!EE13="","",'statement of marks'!EE13)</f>
        <v>42</v>
      </c>
      <c r="P104" s="213">
        <f>IF('statement of marks'!EF13="","",'statement of marks'!EF13)</f>
        <v>58</v>
      </c>
      <c r="Q104" s="1035"/>
      <c r="R104" s="1035"/>
      <c r="S104" s="223"/>
      <c r="T104" s="990" t="str">
        <f>IF('statement of marks'!$DS$3="","",'statement of marks'!$DS$3)</f>
        <v>lkekftd foKku</v>
      </c>
      <c r="U104" s="991"/>
      <c r="V104" s="209">
        <f>IF('statement of marks'!DS14="","",'statement of marks'!DS14)</f>
        <v>4</v>
      </c>
      <c r="W104" s="209">
        <f>IF('statement of marks'!DT14="","",'statement of marks'!DT14)</f>
        <v>5</v>
      </c>
      <c r="X104" s="207">
        <f>IF('statement of marks'!DU14="","",'statement of marks'!DU14)</f>
        <v>9</v>
      </c>
      <c r="Y104" s="209">
        <f>IF('statement of marks'!DV14="","",'statement of marks'!DV14)</f>
        <v>4</v>
      </c>
      <c r="Z104" s="209">
        <f>IF('statement of marks'!DW14="","",'statement of marks'!DW14)</f>
        <v>5</v>
      </c>
      <c r="AA104" s="207">
        <f>IF('statement of marks'!DX14="","",'statement of marks'!DX14)</f>
        <v>9</v>
      </c>
      <c r="AB104" s="209" t="str">
        <f>IF('statement of marks'!DY14="","",'statement of marks'!DY14)</f>
        <v/>
      </c>
      <c r="AC104" s="209" t="str">
        <f>IF('statement of marks'!DZ14="","",'statement of marks'!DZ14)</f>
        <v/>
      </c>
      <c r="AD104" s="207" t="str">
        <f>IF('statement of marks'!EA14="","",'statement of marks'!EA14)</f>
        <v/>
      </c>
      <c r="AE104" s="209">
        <f>IF('statement of marks'!EC14="","",'statement of marks'!EC14)</f>
        <v>46</v>
      </c>
      <c r="AF104" s="209">
        <f>IF('statement of marks'!ED14="","",'statement of marks'!ED14)</f>
        <v>20</v>
      </c>
      <c r="AG104" s="207">
        <f>IF('statement of marks'!EE14="","",'statement of marks'!EE14)</f>
        <v>66</v>
      </c>
      <c r="AH104" s="213">
        <f>IF('statement of marks'!EF14="","",'statement of marks'!EF14)</f>
        <v>84</v>
      </c>
    </row>
    <row r="105" spans="1:34" ht="18.95" customHeight="1">
      <c r="A105" s="223"/>
      <c r="B105" s="996" t="s">
        <v>193</v>
      </c>
      <c r="C105" s="997"/>
      <c r="D105" s="1034" t="s">
        <v>1</v>
      </c>
      <c r="E105" s="1034"/>
      <c r="F105" s="1034"/>
      <c r="G105" s="1034" t="s">
        <v>21</v>
      </c>
      <c r="H105" s="1034"/>
      <c r="I105" s="1034"/>
      <c r="J105" s="1034" t="s">
        <v>194</v>
      </c>
      <c r="K105" s="1034"/>
      <c r="L105" s="1034"/>
      <c r="M105" s="1034" t="s">
        <v>68</v>
      </c>
      <c r="N105" s="1034"/>
      <c r="O105" s="1034"/>
      <c r="P105" s="214"/>
      <c r="Q105" s="1035"/>
      <c r="R105" s="1035"/>
      <c r="S105" s="223"/>
      <c r="T105" s="996" t="s">
        <v>193</v>
      </c>
      <c r="U105" s="997"/>
      <c r="V105" s="1034" t="s">
        <v>1</v>
      </c>
      <c r="W105" s="1034"/>
      <c r="X105" s="1034"/>
      <c r="Y105" s="1034" t="s">
        <v>21</v>
      </c>
      <c r="Z105" s="1034"/>
      <c r="AA105" s="1034"/>
      <c r="AB105" s="1034" t="s">
        <v>194</v>
      </c>
      <c r="AC105" s="1034"/>
      <c r="AD105" s="1034"/>
      <c r="AE105" s="1034" t="s">
        <v>68</v>
      </c>
      <c r="AF105" s="1034"/>
      <c r="AG105" s="1034"/>
      <c r="AH105" s="214"/>
    </row>
    <row r="106" spans="1:34" ht="18.95" customHeight="1">
      <c r="A106" s="223"/>
      <c r="B106" s="1000" t="s">
        <v>3</v>
      </c>
      <c r="C106" s="1001"/>
      <c r="D106" s="1002">
        <f>IF('statement of marks'!EO$6="","",'statement of marks'!EO$6)</f>
        <v>20</v>
      </c>
      <c r="E106" s="1002"/>
      <c r="F106" s="1002"/>
      <c r="G106" s="1002">
        <f>IF('statement of marks'!EP$6="","",'statement of marks'!EP$6)</f>
        <v>20</v>
      </c>
      <c r="H106" s="1002"/>
      <c r="I106" s="1002"/>
      <c r="J106" s="1002">
        <f>IF('statement of marks'!ER$6="","",'statement of marks'!ER$6)</f>
        <v>20</v>
      </c>
      <c r="K106" s="1002"/>
      <c r="L106" s="1002"/>
      <c r="M106" s="1002">
        <f>IF('statement of marks'!EX$6="","",'statement of marks'!EQ$6)</f>
        <v>20</v>
      </c>
      <c r="N106" s="1002"/>
      <c r="O106" s="1002"/>
      <c r="P106" s="215"/>
      <c r="Q106" s="1035"/>
      <c r="R106" s="1035"/>
      <c r="S106" s="223"/>
      <c r="T106" s="1000" t="s">
        <v>3</v>
      </c>
      <c r="U106" s="1001"/>
      <c r="V106" s="1002">
        <f>IF('statement of marks'!EO$6="","",'statement of marks'!EO$6)</f>
        <v>20</v>
      </c>
      <c r="W106" s="1002"/>
      <c r="X106" s="1002"/>
      <c r="Y106" s="1002">
        <f>IF('statement of marks'!EP$6="","",'statement of marks'!EP$6)</f>
        <v>20</v>
      </c>
      <c r="Z106" s="1002"/>
      <c r="AA106" s="1002"/>
      <c r="AB106" s="1002">
        <f>IF('statement of marks'!ER$6="","",'statement of marks'!ER$6)</f>
        <v>20</v>
      </c>
      <c r="AC106" s="1002"/>
      <c r="AD106" s="1002"/>
      <c r="AE106" s="1002">
        <f>IF('statement of marks'!EX$6="","",'statement of marks'!EQ$6)</f>
        <v>20</v>
      </c>
      <c r="AF106" s="1002"/>
      <c r="AG106" s="1002"/>
      <c r="AH106" s="215"/>
    </row>
    <row r="107" spans="1:34" ht="18.95" customHeight="1">
      <c r="A107" s="223"/>
      <c r="B107" s="990" t="str">
        <f>IF('statement of marks'!$EO$3="","",'statement of marks'!$EO$3)</f>
        <v>dk;kZuqHko</v>
      </c>
      <c r="C107" s="991"/>
      <c r="D107" s="1031" t="str">
        <f>IF('statement of marks'!EO13="","",'statement of marks'!EO13)</f>
        <v/>
      </c>
      <c r="E107" s="1031"/>
      <c r="F107" s="1031"/>
      <c r="G107" s="1031" t="str">
        <f>IF('statement of marks'!EP13="","",'statement of marks'!EP13)</f>
        <v/>
      </c>
      <c r="H107" s="1031"/>
      <c r="I107" s="1031"/>
      <c r="J107" s="1031" t="str">
        <f>IF('statement of marks'!ER13="","",'statement of marks'!ER13)</f>
        <v/>
      </c>
      <c r="K107" s="1031"/>
      <c r="L107" s="1031"/>
      <c r="M107" s="1031" t="str">
        <f>IF('statement of marks'!EQ13="","",'statement of marks'!EQ13)</f>
        <v/>
      </c>
      <c r="N107" s="1031"/>
      <c r="O107" s="1031"/>
      <c r="P107" s="216"/>
      <c r="Q107" s="1035"/>
      <c r="R107" s="1035"/>
      <c r="S107" s="223"/>
      <c r="T107" s="990" t="str">
        <f>IF('statement of marks'!$EO$3="","",'statement of marks'!$EO$3)</f>
        <v>dk;kZuqHko</v>
      </c>
      <c r="U107" s="991"/>
      <c r="V107" s="1031" t="str">
        <f>IF('statement of marks'!EO14="","",'statement of marks'!EO14)</f>
        <v/>
      </c>
      <c r="W107" s="1031"/>
      <c r="X107" s="1031"/>
      <c r="Y107" s="1031" t="str">
        <f>IF('statement of marks'!EP14="","",'statement of marks'!EP14)</f>
        <v/>
      </c>
      <c r="Z107" s="1031"/>
      <c r="AA107" s="1031"/>
      <c r="AB107" s="1031" t="str">
        <f>IF('statement of marks'!ER14="","",'statement of marks'!ER14)</f>
        <v/>
      </c>
      <c r="AC107" s="1031"/>
      <c r="AD107" s="1031"/>
      <c r="AE107" s="1031" t="str">
        <f>IF('statement of marks'!EQ14="","",'statement of marks'!EQ14)</f>
        <v/>
      </c>
      <c r="AF107" s="1031"/>
      <c r="AG107" s="1031"/>
      <c r="AH107" s="216"/>
    </row>
    <row r="108" spans="1:34" ht="18.95" customHeight="1">
      <c r="A108" s="223"/>
      <c r="B108" s="1027" t="str">
        <f>IF('statement of marks'!$EY$3="","",'statement of marks'!$EY$3)</f>
        <v>dyk f'k{kk</v>
      </c>
      <c r="C108" s="1028"/>
      <c r="D108" s="1031" t="str">
        <f>IF('statement of marks'!EY13="","",'statement of marks'!EY13)</f>
        <v/>
      </c>
      <c r="E108" s="1031"/>
      <c r="F108" s="1031"/>
      <c r="G108" s="1031" t="str">
        <f>IF('statement of marks'!EZ13="","",'statement of marks'!EZ13)</f>
        <v/>
      </c>
      <c r="H108" s="1031"/>
      <c r="I108" s="1031"/>
      <c r="J108" s="1031" t="str">
        <f>IF('statement of marks'!FB13="","",'statement of marks'!FB13)</f>
        <v/>
      </c>
      <c r="K108" s="1031"/>
      <c r="L108" s="1031"/>
      <c r="M108" s="1031" t="str">
        <f>IF('statement of marks'!FA13="","",'statement of marks'!FA13)</f>
        <v/>
      </c>
      <c r="N108" s="1031"/>
      <c r="O108" s="1031"/>
      <c r="P108" s="216"/>
      <c r="Q108" s="1035"/>
      <c r="R108" s="1035"/>
      <c r="S108" s="223"/>
      <c r="T108" s="1027" t="str">
        <f>IF('statement of marks'!$EY$3="","",'statement of marks'!$EY$3)</f>
        <v>dyk f'k{kk</v>
      </c>
      <c r="U108" s="1028"/>
      <c r="V108" s="1031" t="str">
        <f>IF('statement of marks'!EY14="","",'statement of marks'!EY14)</f>
        <v/>
      </c>
      <c r="W108" s="1031"/>
      <c r="X108" s="1031"/>
      <c r="Y108" s="1031" t="str">
        <f>IF('statement of marks'!EZ14="","",'statement of marks'!EZ14)</f>
        <v/>
      </c>
      <c r="Z108" s="1031"/>
      <c r="AA108" s="1031"/>
      <c r="AB108" s="1031" t="str">
        <f>IF('statement of marks'!FB14="","",'statement of marks'!FB14)</f>
        <v/>
      </c>
      <c r="AC108" s="1031"/>
      <c r="AD108" s="1031"/>
      <c r="AE108" s="1031" t="str">
        <f>IF('statement of marks'!FA14="","",'statement of marks'!FA14)</f>
        <v/>
      </c>
      <c r="AF108" s="1031"/>
      <c r="AG108" s="1031"/>
      <c r="AH108" s="216"/>
    </row>
    <row r="109" spans="1:34" ht="18.95" customHeight="1">
      <c r="A109" s="223"/>
      <c r="B109" s="1029" t="str">
        <f>IF('statement of marks'!$FI$3="","",'statement of marks'!$FI$3)</f>
        <v>LokLF; ,oe~ 'kkjhfjd f'k{kk</v>
      </c>
      <c r="C109" s="1030"/>
      <c r="D109" s="1031" t="str">
        <f>IF('statement of marks'!FI13="","",'statement of marks'!FI13)</f>
        <v/>
      </c>
      <c r="E109" s="1031"/>
      <c r="F109" s="1031"/>
      <c r="G109" s="1031" t="str">
        <f>IF('statement of marks'!FJ13="","",'statement of marks'!FJ13)</f>
        <v/>
      </c>
      <c r="H109" s="1031"/>
      <c r="I109" s="1031"/>
      <c r="J109" s="1031" t="str">
        <f>IF('statement of marks'!FL13="","",'statement of marks'!FL13)</f>
        <v/>
      </c>
      <c r="K109" s="1031"/>
      <c r="L109" s="1031"/>
      <c r="M109" s="1031" t="str">
        <f>IF('statement of marks'!FK13="","",'statement of marks'!FK13)</f>
        <v/>
      </c>
      <c r="N109" s="1031"/>
      <c r="O109" s="1031"/>
      <c r="P109" s="216"/>
      <c r="Q109" s="1035"/>
      <c r="R109" s="1035"/>
      <c r="S109" s="223"/>
      <c r="T109" s="1029" t="str">
        <f>IF('statement of marks'!$FI$3="","",'statement of marks'!$FI$3)</f>
        <v>LokLF; ,oe~ 'kkjhfjd f'k{kk</v>
      </c>
      <c r="U109" s="1030"/>
      <c r="V109" s="1031" t="str">
        <f>IF('statement of marks'!FI14="","",'statement of marks'!FI14)</f>
        <v/>
      </c>
      <c r="W109" s="1031"/>
      <c r="X109" s="1031"/>
      <c r="Y109" s="1031" t="str">
        <f>IF('statement of marks'!FJ14="","",'statement of marks'!FJ14)</f>
        <v/>
      </c>
      <c r="Z109" s="1031"/>
      <c r="AA109" s="1031"/>
      <c r="AB109" s="1031" t="str">
        <f>IF('statement of marks'!FL14="","",'statement of marks'!FL14)</f>
        <v/>
      </c>
      <c r="AC109" s="1031"/>
      <c r="AD109" s="1031"/>
      <c r="AE109" s="1031" t="str">
        <f>IF('statement of marks'!FK14="","",'statement of marks'!FK14)</f>
        <v/>
      </c>
      <c r="AF109" s="1031"/>
      <c r="AG109" s="1031"/>
      <c r="AH109" s="216"/>
    </row>
    <row r="110" spans="1:34" ht="18.95" customHeight="1">
      <c r="A110" s="223"/>
      <c r="B110" s="1000" t="s">
        <v>195</v>
      </c>
      <c r="C110" s="1001"/>
      <c r="D110" s="1007" t="str">
        <f>details!$DR$3</f>
        <v>vxLr rd</v>
      </c>
      <c r="E110" s="1007"/>
      <c r="F110" s="1007"/>
      <c r="G110" s="1007" t="str">
        <f>details!$DV$3</f>
        <v>vDVwcj rd</v>
      </c>
      <c r="H110" s="1007"/>
      <c r="I110" s="1007"/>
      <c r="J110" s="1007" t="str">
        <f>details!$ED$3</f>
        <v>Qjojh rd</v>
      </c>
      <c r="K110" s="1007"/>
      <c r="L110" s="1007"/>
      <c r="M110" s="1007" t="str">
        <f>details!$DZ$3</f>
        <v>fnlEcj rd</v>
      </c>
      <c r="N110" s="1007"/>
      <c r="O110" s="1007"/>
      <c r="P110" s="216"/>
      <c r="Q110" s="1035"/>
      <c r="R110" s="1035"/>
      <c r="S110" s="223"/>
      <c r="T110" s="1000" t="s">
        <v>195</v>
      </c>
      <c r="U110" s="1001"/>
      <c r="V110" s="1010" t="str">
        <f>details!$DR$3</f>
        <v>vxLr rd</v>
      </c>
      <c r="W110" s="1011"/>
      <c r="X110" s="1012"/>
      <c r="Y110" s="1010" t="str">
        <f>details!$DV$3</f>
        <v>vDVwcj rd</v>
      </c>
      <c r="Z110" s="1011"/>
      <c r="AA110" s="1012"/>
      <c r="AB110" s="1010" t="str">
        <f>details!$ED$3</f>
        <v>Qjojh rd</v>
      </c>
      <c r="AC110" s="1011"/>
      <c r="AD110" s="1012"/>
      <c r="AE110" s="1010" t="str">
        <f>details!$DZ$3</f>
        <v>fnlEcj rd</v>
      </c>
      <c r="AF110" s="1011"/>
      <c r="AG110" s="1012"/>
      <c r="AH110" s="216"/>
    </row>
    <row r="111" spans="1:34" ht="18.95" customHeight="1">
      <c r="A111" s="223"/>
      <c r="B111" s="1025" t="s">
        <v>98</v>
      </c>
      <c r="C111" s="1026"/>
      <c r="D111" s="1008" t="str">
        <f>IF(details!DS13="","",details!DS13)</f>
        <v/>
      </c>
      <c r="E111" s="1008"/>
      <c r="F111" s="1008"/>
      <c r="G111" s="1008" t="str">
        <f>IF(details!DW13="","",details!DW13)</f>
        <v/>
      </c>
      <c r="H111" s="1008"/>
      <c r="I111" s="1008"/>
      <c r="J111" s="1008" t="str">
        <f>IF(details!EE13="","",details!EE13)</f>
        <v/>
      </c>
      <c r="K111" s="1008"/>
      <c r="L111" s="1008"/>
      <c r="M111" s="1008" t="str">
        <f>IF(details!EA13="","",details!EA13)</f>
        <v/>
      </c>
      <c r="N111" s="1008"/>
      <c r="O111" s="1008"/>
      <c r="P111" s="227"/>
      <c r="Q111" s="1035"/>
      <c r="R111" s="1035"/>
      <c r="S111" s="223"/>
      <c r="T111" s="1025" t="s">
        <v>98</v>
      </c>
      <c r="U111" s="1026"/>
      <c r="V111" s="1015" t="str">
        <f>IF(details!DS14="","",details!DS14)</f>
        <v/>
      </c>
      <c r="W111" s="1016"/>
      <c r="X111" s="1017"/>
      <c r="Y111" s="1015" t="str">
        <f>IF(details!DW14="","",details!DW14)</f>
        <v/>
      </c>
      <c r="Z111" s="1016"/>
      <c r="AA111" s="1017"/>
      <c r="AB111" s="1015" t="str">
        <f>IF(details!EE14="","",details!EE14)</f>
        <v/>
      </c>
      <c r="AC111" s="1016"/>
      <c r="AD111" s="1017"/>
      <c r="AE111" s="1015" t="str">
        <f>IF(details!EA14="","",details!EA14)</f>
        <v/>
      </c>
      <c r="AF111" s="1016"/>
      <c r="AG111" s="1017"/>
      <c r="AH111" s="217"/>
    </row>
    <row r="112" spans="1:34" ht="18.95" customHeight="1">
      <c r="A112" s="224"/>
      <c r="B112" s="1023" t="s">
        <v>15</v>
      </c>
      <c r="C112" s="1024"/>
      <c r="D112" s="1009">
        <f>IF(details!DR13="","",details!DR13)</f>
        <v>83</v>
      </c>
      <c r="E112" s="1009"/>
      <c r="F112" s="1009"/>
      <c r="G112" s="1009" t="str">
        <f>IF(details!DV13="","",details!DV13)</f>
        <v/>
      </c>
      <c r="H112" s="1009"/>
      <c r="I112" s="1009"/>
      <c r="J112" s="1009" t="str">
        <f>IF(details!ED13="","",details!ED13)</f>
        <v/>
      </c>
      <c r="K112" s="1009"/>
      <c r="L112" s="1009"/>
      <c r="M112" s="1009" t="str">
        <f>IF(details!DZ13="","",details!DZ13)</f>
        <v/>
      </c>
      <c r="N112" s="1009"/>
      <c r="O112" s="1009"/>
      <c r="P112" s="228"/>
      <c r="Q112" s="1035"/>
      <c r="R112" s="1035"/>
      <c r="S112" s="224"/>
      <c r="T112" s="1023" t="s">
        <v>15</v>
      </c>
      <c r="U112" s="1024"/>
      <c r="V112" s="1018">
        <f>IF(details!DR14="","",details!DR14)</f>
        <v>83</v>
      </c>
      <c r="W112" s="1019"/>
      <c r="X112" s="1020"/>
      <c r="Y112" s="1018" t="str">
        <f>IF(details!DV14="","",details!DV14)</f>
        <v/>
      </c>
      <c r="Z112" s="1019"/>
      <c r="AA112" s="1020"/>
      <c r="AB112" s="1018" t="str">
        <f>IF(details!ED14="","",details!ED14)</f>
        <v/>
      </c>
      <c r="AC112" s="1019"/>
      <c r="AD112" s="1020"/>
      <c r="AE112" s="1018" t="str">
        <f>IF(details!DZ14="","",details!DZ14)</f>
        <v/>
      </c>
      <c r="AF112" s="1019"/>
      <c r="AG112" s="1020"/>
      <c r="AH112" s="218"/>
    </row>
    <row r="113" spans="1:34" ht="18.95" customHeight="1">
      <c r="A113" s="223"/>
      <c r="B113" s="1036" t="s">
        <v>99</v>
      </c>
      <c r="C113" s="1037"/>
      <c r="D113" s="1007"/>
      <c r="E113" s="1007"/>
      <c r="F113" s="1007"/>
      <c r="G113" s="1007"/>
      <c r="H113" s="1007"/>
      <c r="I113" s="1007"/>
      <c r="J113" s="1007"/>
      <c r="K113" s="1007"/>
      <c r="L113" s="1007"/>
      <c r="M113" s="1007"/>
      <c r="N113" s="1007"/>
      <c r="O113" s="1007"/>
      <c r="P113" s="219"/>
      <c r="Q113" s="1035"/>
      <c r="R113" s="1035"/>
      <c r="S113" s="223"/>
      <c r="T113" s="1036" t="s">
        <v>99</v>
      </c>
      <c r="U113" s="1037"/>
      <c r="V113" s="1007"/>
      <c r="W113" s="1007"/>
      <c r="X113" s="1007"/>
      <c r="Y113" s="1007"/>
      <c r="Z113" s="1007"/>
      <c r="AA113" s="1007"/>
      <c r="AB113" s="1007"/>
      <c r="AC113" s="1007"/>
      <c r="AD113" s="1007"/>
      <c r="AE113" s="1007"/>
      <c r="AF113" s="1007"/>
      <c r="AG113" s="1007"/>
      <c r="AH113" s="219"/>
    </row>
    <row r="114" spans="1:34" ht="18.95" customHeight="1">
      <c r="A114" s="223"/>
      <c r="B114" s="1013" t="s">
        <v>79</v>
      </c>
      <c r="C114" s="1014"/>
      <c r="D114" s="1007"/>
      <c r="E114" s="1007"/>
      <c r="F114" s="1007"/>
      <c r="G114" s="1007"/>
      <c r="H114" s="1007"/>
      <c r="I114" s="1007"/>
      <c r="J114" s="1007"/>
      <c r="K114" s="1007"/>
      <c r="L114" s="1007"/>
      <c r="M114" s="1007"/>
      <c r="N114" s="1007"/>
      <c r="O114" s="1007"/>
      <c r="P114" s="219"/>
      <c r="Q114" s="1035"/>
      <c r="R114" s="1035"/>
      <c r="S114" s="223"/>
      <c r="T114" s="1013" t="s">
        <v>79</v>
      </c>
      <c r="U114" s="1014"/>
      <c r="V114" s="1007"/>
      <c r="W114" s="1007"/>
      <c r="X114" s="1007"/>
      <c r="Y114" s="1007"/>
      <c r="Z114" s="1007"/>
      <c r="AA114" s="1007"/>
      <c r="AB114" s="1007"/>
      <c r="AC114" s="1007"/>
      <c r="AD114" s="1007"/>
      <c r="AE114" s="1007"/>
      <c r="AF114" s="1007"/>
      <c r="AG114" s="1007"/>
      <c r="AH114" s="219"/>
    </row>
    <row r="115" spans="1:34" ht="18.95" customHeight="1">
      <c r="A115" s="223"/>
      <c r="B115" s="1021" t="s">
        <v>100</v>
      </c>
      <c r="C115" s="1022"/>
      <c r="D115" s="1007"/>
      <c r="E115" s="1007"/>
      <c r="F115" s="1007"/>
      <c r="G115" s="1007"/>
      <c r="H115" s="1007"/>
      <c r="I115" s="1007"/>
      <c r="J115" s="1007"/>
      <c r="K115" s="1007"/>
      <c r="L115" s="1007"/>
      <c r="M115" s="1007"/>
      <c r="N115" s="1007"/>
      <c r="O115" s="1007"/>
      <c r="P115" s="219"/>
      <c r="Q115" s="1035"/>
      <c r="R115" s="1035"/>
      <c r="S115" s="223"/>
      <c r="T115" s="1021" t="s">
        <v>100</v>
      </c>
      <c r="U115" s="1022"/>
      <c r="V115" s="1007"/>
      <c r="W115" s="1007"/>
      <c r="X115" s="1007"/>
      <c r="Y115" s="1007"/>
      <c r="Z115" s="1007"/>
      <c r="AA115" s="1007"/>
      <c r="AB115" s="1007"/>
      <c r="AC115" s="1007"/>
      <c r="AD115" s="1007"/>
      <c r="AE115" s="1007"/>
      <c r="AF115" s="1007"/>
      <c r="AG115" s="1007"/>
      <c r="AH115" s="219"/>
    </row>
    <row r="116" spans="1:34" ht="18.95" customHeight="1" thickBot="1">
      <c r="A116" s="225"/>
      <c r="B116" s="998" t="s">
        <v>101</v>
      </c>
      <c r="C116" s="999"/>
      <c r="D116" s="995"/>
      <c r="E116" s="995"/>
      <c r="F116" s="995"/>
      <c r="G116" s="995"/>
      <c r="H116" s="995"/>
      <c r="I116" s="995"/>
      <c r="J116" s="995"/>
      <c r="K116" s="995"/>
      <c r="L116" s="995"/>
      <c r="M116" s="995"/>
      <c r="N116" s="995"/>
      <c r="O116" s="995"/>
      <c r="P116" s="220"/>
      <c r="Q116" s="1035"/>
      <c r="R116" s="1035"/>
      <c r="S116" s="225"/>
      <c r="T116" s="998" t="s">
        <v>101</v>
      </c>
      <c r="U116" s="999"/>
      <c r="V116" s="995"/>
      <c r="W116" s="995"/>
      <c r="X116" s="995"/>
      <c r="Y116" s="995"/>
      <c r="Z116" s="995"/>
      <c r="AA116" s="995"/>
      <c r="AB116" s="995"/>
      <c r="AC116" s="995"/>
      <c r="AD116" s="995"/>
      <c r="AE116" s="995"/>
      <c r="AF116" s="995"/>
      <c r="AG116" s="995"/>
      <c r="AH116" s="220"/>
    </row>
    <row r="117" spans="1:34" ht="18.95" customHeight="1">
      <c r="A117" s="222"/>
      <c r="B117" s="1004" t="s">
        <v>47</v>
      </c>
      <c r="C117" s="1005"/>
      <c r="D117" s="1005"/>
      <c r="E117" s="1005"/>
      <c r="F117" s="1005"/>
      <c r="G117" s="1005"/>
      <c r="H117" s="1005"/>
      <c r="I117" s="1005"/>
      <c r="J117" s="1005"/>
      <c r="K117" s="1005"/>
      <c r="L117" s="1005"/>
      <c r="M117" s="1005"/>
      <c r="N117" s="1005"/>
      <c r="O117" s="1005"/>
      <c r="P117" s="1006"/>
      <c r="Q117" s="1035"/>
      <c r="R117" s="1035"/>
      <c r="S117" s="222"/>
      <c r="T117" s="1004" t="s">
        <v>47</v>
      </c>
      <c r="U117" s="1005"/>
      <c r="V117" s="1005"/>
      <c r="W117" s="1005"/>
      <c r="X117" s="1005"/>
      <c r="Y117" s="1005"/>
      <c r="Z117" s="1005"/>
      <c r="AA117" s="1005"/>
      <c r="AB117" s="1005"/>
      <c r="AC117" s="1005"/>
      <c r="AD117" s="1005"/>
      <c r="AE117" s="1005"/>
      <c r="AF117" s="1005"/>
      <c r="AG117" s="1005"/>
      <c r="AH117" s="1006"/>
    </row>
    <row r="118" spans="1:34" ht="18.95" customHeight="1">
      <c r="A118" s="1003"/>
      <c r="B118" s="985" t="str">
        <f>'statement of marks'!$A$1</f>
        <v>MkW0Hkhejko vEcsMdj jkt0vkok0fo|k0cxMh]nkSlk</v>
      </c>
      <c r="C118" s="986"/>
      <c r="D118" s="986"/>
      <c r="E118" s="986"/>
      <c r="F118" s="986"/>
      <c r="G118" s="986"/>
      <c r="H118" s="986"/>
      <c r="I118" s="986"/>
      <c r="J118" s="986"/>
      <c r="K118" s="986"/>
      <c r="L118" s="986"/>
      <c r="M118" s="986"/>
      <c r="N118" s="986"/>
      <c r="O118" s="986"/>
      <c r="P118" s="987"/>
      <c r="Q118" s="1035"/>
      <c r="R118" s="1035"/>
      <c r="S118" s="1003"/>
      <c r="T118" s="985" t="str">
        <f>'statement of marks'!$A$1</f>
        <v>MkW0Hkhejko vEcsMdj jkt0vkok0fo|k0cxMh]nkSlk</v>
      </c>
      <c r="U118" s="986"/>
      <c r="V118" s="986"/>
      <c r="W118" s="986"/>
      <c r="X118" s="986"/>
      <c r="Y118" s="986"/>
      <c r="Z118" s="986"/>
      <c r="AA118" s="986"/>
      <c r="AB118" s="986"/>
      <c r="AC118" s="986"/>
      <c r="AD118" s="986"/>
      <c r="AE118" s="986"/>
      <c r="AF118" s="986"/>
      <c r="AG118" s="986"/>
      <c r="AH118" s="987"/>
    </row>
    <row r="119" spans="1:34" ht="18.95" customHeight="1">
      <c r="A119" s="1003"/>
      <c r="B119" s="985"/>
      <c r="C119" s="986"/>
      <c r="D119" s="986"/>
      <c r="E119" s="986"/>
      <c r="F119" s="986"/>
      <c r="G119" s="986"/>
      <c r="H119" s="986"/>
      <c r="I119" s="986"/>
      <c r="J119" s="986"/>
      <c r="K119" s="986"/>
      <c r="L119" s="986"/>
      <c r="M119" s="986"/>
      <c r="N119" s="986"/>
      <c r="O119" s="986"/>
      <c r="P119" s="987"/>
      <c r="Q119" s="1035"/>
      <c r="R119" s="1035"/>
      <c r="S119" s="1003"/>
      <c r="T119" s="985"/>
      <c r="U119" s="986"/>
      <c r="V119" s="986"/>
      <c r="W119" s="986"/>
      <c r="X119" s="986"/>
      <c r="Y119" s="986"/>
      <c r="Z119" s="986"/>
      <c r="AA119" s="986"/>
      <c r="AB119" s="986"/>
      <c r="AC119" s="986"/>
      <c r="AD119" s="986"/>
      <c r="AE119" s="986"/>
      <c r="AF119" s="986"/>
      <c r="AG119" s="986"/>
      <c r="AH119" s="987"/>
    </row>
    <row r="120" spans="1:34" ht="18.95" customHeight="1">
      <c r="A120" s="223"/>
      <c r="B120" s="988" t="s">
        <v>95</v>
      </c>
      <c r="C120" s="989"/>
      <c r="D120" s="992" t="str">
        <f>'statement of marks'!$H$3</f>
        <v>2016-17</v>
      </c>
      <c r="E120" s="992"/>
      <c r="F120" s="992"/>
      <c r="G120" s="992"/>
      <c r="H120" s="992"/>
      <c r="I120" s="992"/>
      <c r="J120" s="992"/>
      <c r="K120" s="992"/>
      <c r="L120" s="992"/>
      <c r="M120" s="992"/>
      <c r="N120" s="992"/>
      <c r="O120" s="992"/>
      <c r="P120" s="993"/>
      <c r="Q120" s="1035"/>
      <c r="R120" s="1035"/>
      <c r="S120" s="223"/>
      <c r="T120" s="988" t="s">
        <v>95</v>
      </c>
      <c r="U120" s="989"/>
      <c r="V120" s="992" t="str">
        <f>'statement of marks'!$H$3</f>
        <v>2016-17</v>
      </c>
      <c r="W120" s="992"/>
      <c r="X120" s="992"/>
      <c r="Y120" s="992"/>
      <c r="Z120" s="992"/>
      <c r="AA120" s="992"/>
      <c r="AB120" s="992"/>
      <c r="AC120" s="992"/>
      <c r="AD120" s="992"/>
      <c r="AE120" s="992"/>
      <c r="AF120" s="992"/>
      <c r="AG120" s="992"/>
      <c r="AH120" s="993"/>
    </row>
    <row r="121" spans="1:34" ht="18.95" customHeight="1">
      <c r="A121" s="223"/>
      <c r="B121" s="990" t="s">
        <v>185</v>
      </c>
      <c r="C121" s="991"/>
      <c r="D121" s="991" t="str">
        <f>IF('statement of marks'!I15="","",'statement of marks'!I15)</f>
        <v>gjds'k ehuk</v>
      </c>
      <c r="E121" s="991"/>
      <c r="F121" s="991"/>
      <c r="G121" s="991"/>
      <c r="H121" s="991"/>
      <c r="I121" s="991"/>
      <c r="J121" s="991"/>
      <c r="K121" s="991"/>
      <c r="L121" s="991"/>
      <c r="M121" s="991"/>
      <c r="N121" s="991"/>
      <c r="O121" s="991"/>
      <c r="P121" s="994"/>
      <c r="Q121" s="1035"/>
      <c r="R121" s="1035"/>
      <c r="S121" s="223"/>
      <c r="T121" s="990" t="s">
        <v>185</v>
      </c>
      <c r="U121" s="991"/>
      <c r="V121" s="991" t="str">
        <f>IF('statement of marks'!I16="","",'statement of marks'!I16)</f>
        <v>fgeka'kq oekZ</v>
      </c>
      <c r="W121" s="991"/>
      <c r="X121" s="991"/>
      <c r="Y121" s="991"/>
      <c r="Z121" s="991"/>
      <c r="AA121" s="991"/>
      <c r="AB121" s="991"/>
      <c r="AC121" s="991"/>
      <c r="AD121" s="991"/>
      <c r="AE121" s="991"/>
      <c r="AF121" s="991"/>
      <c r="AG121" s="991"/>
      <c r="AH121" s="994"/>
    </row>
    <row r="122" spans="1:34" ht="18.95" customHeight="1">
      <c r="A122" s="223"/>
      <c r="B122" s="990" t="s">
        <v>186</v>
      </c>
      <c r="C122" s="991"/>
      <c r="D122" s="991" t="str">
        <f>IF('statement of marks'!J15="","",'statement of marks'!J15)</f>
        <v>Jh vaxn  ehuk</v>
      </c>
      <c r="E122" s="991"/>
      <c r="F122" s="991"/>
      <c r="G122" s="991"/>
      <c r="H122" s="991"/>
      <c r="I122" s="991"/>
      <c r="J122" s="991"/>
      <c r="K122" s="991"/>
      <c r="L122" s="991"/>
      <c r="M122" s="991"/>
      <c r="N122" s="991"/>
      <c r="O122" s="991"/>
      <c r="P122" s="994"/>
      <c r="Q122" s="1035"/>
      <c r="R122" s="1035"/>
      <c r="S122" s="223"/>
      <c r="T122" s="990" t="s">
        <v>186</v>
      </c>
      <c r="U122" s="991"/>
      <c r="V122" s="991" t="str">
        <f>IF('statement of marks'!J16="","",'statement of marks'!J16)</f>
        <v>Jh rstey oekZ</v>
      </c>
      <c r="W122" s="991"/>
      <c r="X122" s="991"/>
      <c r="Y122" s="991"/>
      <c r="Z122" s="991"/>
      <c r="AA122" s="991"/>
      <c r="AB122" s="991"/>
      <c r="AC122" s="991"/>
      <c r="AD122" s="991"/>
      <c r="AE122" s="991"/>
      <c r="AF122" s="991"/>
      <c r="AG122" s="991"/>
      <c r="AH122" s="994"/>
    </row>
    <row r="123" spans="1:34" ht="18.95" customHeight="1">
      <c r="A123" s="223"/>
      <c r="B123" s="990" t="s">
        <v>187</v>
      </c>
      <c r="C123" s="991"/>
      <c r="D123" s="991" t="str">
        <f>IF('statement of marks'!K15="","",'statement of marks'!K15)</f>
        <v>Jhefr eSek nsoh</v>
      </c>
      <c r="E123" s="991"/>
      <c r="F123" s="991"/>
      <c r="G123" s="991"/>
      <c r="H123" s="991"/>
      <c r="I123" s="991"/>
      <c r="J123" s="991"/>
      <c r="K123" s="991"/>
      <c r="L123" s="991"/>
      <c r="M123" s="991"/>
      <c r="N123" s="991"/>
      <c r="O123" s="991"/>
      <c r="P123" s="994"/>
      <c r="Q123" s="1035"/>
      <c r="R123" s="1035"/>
      <c r="S123" s="223"/>
      <c r="T123" s="990" t="s">
        <v>187</v>
      </c>
      <c r="U123" s="991"/>
      <c r="V123" s="991" t="str">
        <f>IF('statement of marks'!K16="","",'statement of marks'!K16)</f>
        <v>Jhefr lUtw nsoh</v>
      </c>
      <c r="W123" s="991"/>
      <c r="X123" s="991"/>
      <c r="Y123" s="991"/>
      <c r="Z123" s="991"/>
      <c r="AA123" s="991"/>
      <c r="AB123" s="991"/>
      <c r="AC123" s="991"/>
      <c r="AD123" s="991"/>
      <c r="AE123" s="991"/>
      <c r="AF123" s="991"/>
      <c r="AG123" s="991"/>
      <c r="AH123" s="994"/>
    </row>
    <row r="124" spans="1:34" ht="18.95" customHeight="1">
      <c r="A124" s="223"/>
      <c r="B124" s="990" t="s">
        <v>188</v>
      </c>
      <c r="C124" s="991"/>
      <c r="D124" s="992" t="str">
        <f>'statement of marks'!$G$3</f>
        <v>6 B</v>
      </c>
      <c r="E124" s="992"/>
      <c r="F124" s="992"/>
      <c r="G124" s="992"/>
      <c r="H124" s="991" t="s">
        <v>9</v>
      </c>
      <c r="I124" s="991"/>
      <c r="J124" s="991"/>
      <c r="K124" s="991"/>
      <c r="L124" s="991"/>
      <c r="M124" s="992">
        <f>IF('statement of marks'!D15="","",'statement of marks'!D15)</f>
        <v>659</v>
      </c>
      <c r="N124" s="992"/>
      <c r="O124" s="992"/>
      <c r="P124" s="993"/>
      <c r="Q124" s="1035"/>
      <c r="R124" s="1035"/>
      <c r="S124" s="223"/>
      <c r="T124" s="990" t="s">
        <v>188</v>
      </c>
      <c r="U124" s="991"/>
      <c r="V124" s="992" t="str">
        <f>'statement of marks'!$G$3</f>
        <v>6 B</v>
      </c>
      <c r="W124" s="992"/>
      <c r="X124" s="992"/>
      <c r="Y124" s="992"/>
      <c r="Z124" s="991" t="s">
        <v>9</v>
      </c>
      <c r="AA124" s="991"/>
      <c r="AB124" s="991"/>
      <c r="AC124" s="991"/>
      <c r="AD124" s="991"/>
      <c r="AE124" s="992">
        <f>IF('statement of marks'!D16="","",'statement of marks'!D16)</f>
        <v>660</v>
      </c>
      <c r="AF124" s="992"/>
      <c r="AG124" s="992"/>
      <c r="AH124" s="993"/>
    </row>
    <row r="125" spans="1:34" ht="18.95" customHeight="1">
      <c r="A125" s="223"/>
      <c r="B125" s="990" t="s">
        <v>189</v>
      </c>
      <c r="C125" s="991"/>
      <c r="D125" s="992">
        <f>IF('statement of marks'!F15="","",'statement of marks'!F15)</f>
        <v>1970</v>
      </c>
      <c r="E125" s="992"/>
      <c r="F125" s="992"/>
      <c r="G125" s="992"/>
      <c r="H125" s="991" t="s">
        <v>0</v>
      </c>
      <c r="I125" s="991"/>
      <c r="J125" s="991"/>
      <c r="K125" s="991"/>
      <c r="L125" s="991"/>
      <c r="M125" s="1032">
        <f>IF('statement of marks'!G15="","",'statement of marks'!G15)</f>
        <v>39943</v>
      </c>
      <c r="N125" s="1032"/>
      <c r="O125" s="1032"/>
      <c r="P125" s="1033"/>
      <c r="Q125" s="1035"/>
      <c r="R125" s="1035"/>
      <c r="S125" s="223"/>
      <c r="T125" s="990" t="s">
        <v>189</v>
      </c>
      <c r="U125" s="991"/>
      <c r="V125" s="992">
        <f>IF('statement of marks'!F16="","",'statement of marks'!F16)</f>
        <v>1990</v>
      </c>
      <c r="W125" s="992"/>
      <c r="X125" s="992"/>
      <c r="Y125" s="992"/>
      <c r="Z125" s="991" t="s">
        <v>0</v>
      </c>
      <c r="AA125" s="991"/>
      <c r="AB125" s="991"/>
      <c r="AC125" s="991"/>
      <c r="AD125" s="991"/>
      <c r="AE125" s="1032">
        <f>IF('statement of marks'!G16="","",'statement of marks'!G16)</f>
        <v>38952</v>
      </c>
      <c r="AF125" s="1032"/>
      <c r="AG125" s="1032"/>
      <c r="AH125" s="1033"/>
    </row>
    <row r="126" spans="1:34" ht="18.95" customHeight="1">
      <c r="A126" s="223"/>
      <c r="B126" s="221" t="s">
        <v>28</v>
      </c>
      <c r="C126" s="211" t="s">
        <v>96</v>
      </c>
      <c r="D126" s="1034" t="s">
        <v>1</v>
      </c>
      <c r="E126" s="1034"/>
      <c r="F126" s="1034"/>
      <c r="G126" s="1034" t="s">
        <v>21</v>
      </c>
      <c r="H126" s="1034"/>
      <c r="I126" s="1034"/>
      <c r="J126" s="1034" t="s">
        <v>68</v>
      </c>
      <c r="K126" s="1034"/>
      <c r="L126" s="1034"/>
      <c r="M126" s="1034" t="s">
        <v>97</v>
      </c>
      <c r="N126" s="1034"/>
      <c r="O126" s="1034"/>
      <c r="P126" s="212" t="s">
        <v>200</v>
      </c>
      <c r="Q126" s="1035"/>
      <c r="R126" s="1035"/>
      <c r="S126" s="223"/>
      <c r="T126" s="221" t="s">
        <v>28</v>
      </c>
      <c r="U126" s="211" t="s">
        <v>96</v>
      </c>
      <c r="V126" s="1034" t="s">
        <v>1</v>
      </c>
      <c r="W126" s="1034"/>
      <c r="X126" s="1034"/>
      <c r="Y126" s="1034" t="s">
        <v>21</v>
      </c>
      <c r="Z126" s="1034"/>
      <c r="AA126" s="1034"/>
      <c r="AB126" s="1034" t="s">
        <v>68</v>
      </c>
      <c r="AC126" s="1034"/>
      <c r="AD126" s="1034"/>
      <c r="AE126" s="1034" t="s">
        <v>97</v>
      </c>
      <c r="AF126" s="1034"/>
      <c r="AG126" s="1034"/>
      <c r="AH126" s="212" t="s">
        <v>200</v>
      </c>
    </row>
    <row r="127" spans="1:34" ht="18.95" customHeight="1">
      <c r="A127" s="223"/>
      <c r="B127" s="1000" t="s">
        <v>3</v>
      </c>
      <c r="C127" s="1001"/>
      <c r="D127" s="232">
        <f>IF('statement of marks'!L$6="","",'statement of marks'!L$6)</f>
        <v>5</v>
      </c>
      <c r="E127" s="232">
        <f>IF('statement of marks'!M$6="","",'statement of marks'!M$6)</f>
        <v>5</v>
      </c>
      <c r="F127" s="232">
        <f>IF('statement of marks'!N$6="","",'statement of marks'!N$6)</f>
        <v>10</v>
      </c>
      <c r="G127" s="232">
        <f>IF('statement of marks'!O$6="","",'statement of marks'!O$6)</f>
        <v>5</v>
      </c>
      <c r="H127" s="232">
        <f>IF('statement of marks'!P$6="","",'statement of marks'!P$6)</f>
        <v>5</v>
      </c>
      <c r="I127" s="232">
        <f>IF('statement of marks'!Q$6="","",'statement of marks'!Q$6)</f>
        <v>10</v>
      </c>
      <c r="J127" s="232">
        <f>IF('statement of marks'!R$6="","",'statement of marks'!R$6)</f>
        <v>5</v>
      </c>
      <c r="K127" s="232">
        <f>IF('statement of marks'!S$6="","",'statement of marks'!S$6)</f>
        <v>5</v>
      </c>
      <c r="L127" s="232">
        <f>IF('statement of marks'!T$6="","",'statement of marks'!T$6)</f>
        <v>10</v>
      </c>
      <c r="M127" s="232">
        <f>IF('statement of marks'!V$6="","",'statement of marks'!V$6)</f>
        <v>50</v>
      </c>
      <c r="N127" s="232">
        <f>IF('statement of marks'!W$6="","",'statement of marks'!W$6)</f>
        <v>20</v>
      </c>
      <c r="O127" s="232">
        <f>IF('statement of marks'!X$6="","",'statement of marks'!X$6)</f>
        <v>70</v>
      </c>
      <c r="P127" s="213">
        <f>IF('statement of marks'!Y$6="","",'statement of marks'!Y$6)</f>
        <v>100</v>
      </c>
      <c r="Q127" s="1035"/>
      <c r="R127" s="1035"/>
      <c r="S127" s="223"/>
      <c r="T127" s="1000" t="s">
        <v>3</v>
      </c>
      <c r="U127" s="1001"/>
      <c r="V127" s="232">
        <f>IF('statement of marks'!L$6="","",'statement of marks'!L$6)</f>
        <v>5</v>
      </c>
      <c r="W127" s="232">
        <f>IF('statement of marks'!M$6="","",'statement of marks'!M$6)</f>
        <v>5</v>
      </c>
      <c r="X127" s="232">
        <f>IF('statement of marks'!N$6="","",'statement of marks'!N$6)</f>
        <v>10</v>
      </c>
      <c r="Y127" s="232">
        <f>IF('statement of marks'!O$6="","",'statement of marks'!O$6)</f>
        <v>5</v>
      </c>
      <c r="Z127" s="232">
        <f>IF('statement of marks'!P$6="","",'statement of marks'!P$6)</f>
        <v>5</v>
      </c>
      <c r="AA127" s="232">
        <f>IF('statement of marks'!Q$6="","",'statement of marks'!Q$6)</f>
        <v>10</v>
      </c>
      <c r="AB127" s="232">
        <f>IF('statement of marks'!R$6="","",'statement of marks'!R$6)</f>
        <v>5</v>
      </c>
      <c r="AC127" s="232">
        <f>IF('statement of marks'!S$6="","",'statement of marks'!S$6)</f>
        <v>5</v>
      </c>
      <c r="AD127" s="232">
        <f>IF('statement of marks'!T$6="","",'statement of marks'!T$6)</f>
        <v>10</v>
      </c>
      <c r="AE127" s="232">
        <f>IF('statement of marks'!V$6="","",'statement of marks'!V$6)</f>
        <v>50</v>
      </c>
      <c r="AF127" s="232">
        <f>IF('statement of marks'!W$6="","",'statement of marks'!W$6)</f>
        <v>20</v>
      </c>
      <c r="AG127" s="232">
        <f>IF('statement of marks'!X$6="","",'statement of marks'!X$6)</f>
        <v>70</v>
      </c>
      <c r="AH127" s="213">
        <f>IF('statement of marks'!Y$6="","",'statement of marks'!Y$6)</f>
        <v>100</v>
      </c>
    </row>
    <row r="128" spans="1:34" ht="18.95" customHeight="1">
      <c r="A128" s="223"/>
      <c r="B128" s="990" t="str">
        <f>IF('statement of marks'!$L$3="","",'statement of marks'!$L$3)</f>
        <v>fgUnh</v>
      </c>
      <c r="C128" s="991"/>
      <c r="D128" s="209">
        <f>IF('statement of marks'!L15="","",'statement of marks'!L15)</f>
        <v>2</v>
      </c>
      <c r="E128" s="209">
        <f>IF('statement of marks'!M15="","",'statement of marks'!M15)</f>
        <v>5</v>
      </c>
      <c r="F128" s="207">
        <f>IF('statement of marks'!N15="","",'statement of marks'!N15)</f>
        <v>7</v>
      </c>
      <c r="G128" s="209">
        <f>IF('statement of marks'!O15="","",'statement of marks'!O15)</f>
        <v>1</v>
      </c>
      <c r="H128" s="209">
        <f>IF('statement of marks'!P15="","",'statement of marks'!P15)</f>
        <v>5</v>
      </c>
      <c r="I128" s="207">
        <f>IF('statement of marks'!Q15="","",'statement of marks'!Q15)</f>
        <v>6</v>
      </c>
      <c r="J128" s="209" t="str">
        <f>IF('statement of marks'!R15="","",'statement of marks'!R15)</f>
        <v/>
      </c>
      <c r="K128" s="209" t="str">
        <f>IF('statement of marks'!S15="","",'statement of marks'!S15)</f>
        <v/>
      </c>
      <c r="L128" s="207" t="str">
        <f>IF('statement of marks'!T15="","",'statement of marks'!T15)</f>
        <v/>
      </c>
      <c r="M128" s="209" t="str">
        <f>IF('statement of marks'!V15="","",'statement of marks'!V15)</f>
        <v/>
      </c>
      <c r="N128" s="209" t="str">
        <f>IF('statement of marks'!W15="","",'statement of marks'!W15)</f>
        <v/>
      </c>
      <c r="O128" s="207" t="str">
        <f>IF('statement of marks'!X15="","",'statement of marks'!X15)</f>
        <v/>
      </c>
      <c r="P128" s="213" t="str">
        <f>IF('statement of marks'!Y15="","",'statement of marks'!Y15)</f>
        <v/>
      </c>
      <c r="Q128" s="1035"/>
      <c r="R128" s="1035"/>
      <c r="S128" s="223"/>
      <c r="T128" s="990" t="str">
        <f>IF('statement of marks'!$L$3="","",'statement of marks'!$L$3)</f>
        <v>fgUnh</v>
      </c>
      <c r="U128" s="991"/>
      <c r="V128" s="209">
        <f>IF('statement of marks'!L16="","",'statement of marks'!L16)</f>
        <v>3</v>
      </c>
      <c r="W128" s="209">
        <f>IF('statement of marks'!M16="","",'statement of marks'!M16)</f>
        <v>5</v>
      </c>
      <c r="X128" s="207">
        <f>IF('statement of marks'!N16="","",'statement of marks'!N16)</f>
        <v>8</v>
      </c>
      <c r="Y128" s="209">
        <f>IF('statement of marks'!O16="","",'statement of marks'!O16)</f>
        <v>5</v>
      </c>
      <c r="Z128" s="209">
        <f>IF('statement of marks'!P16="","",'statement of marks'!P16)</f>
        <v>5</v>
      </c>
      <c r="AA128" s="207">
        <f>IF('statement of marks'!Q16="","",'statement of marks'!Q16)</f>
        <v>10</v>
      </c>
      <c r="AB128" s="209" t="str">
        <f>IF('statement of marks'!R16="","",'statement of marks'!R16)</f>
        <v/>
      </c>
      <c r="AC128" s="209" t="str">
        <f>IF('statement of marks'!S16="","",'statement of marks'!S16)</f>
        <v/>
      </c>
      <c r="AD128" s="207" t="str">
        <f>IF('statement of marks'!T16="","",'statement of marks'!T16)</f>
        <v/>
      </c>
      <c r="AE128" s="209" t="str">
        <f>IF('statement of marks'!V16="","",'statement of marks'!V16)</f>
        <v/>
      </c>
      <c r="AF128" s="209" t="str">
        <f>IF('statement of marks'!W16="","",'statement of marks'!W16)</f>
        <v/>
      </c>
      <c r="AG128" s="207" t="str">
        <f>IF('statement of marks'!X16="","",'statement of marks'!X16)</f>
        <v/>
      </c>
      <c r="AH128" s="213" t="str">
        <f>IF('statement of marks'!Y16="","",'statement of marks'!Y16)</f>
        <v/>
      </c>
    </row>
    <row r="129" spans="1:34" ht="18.95" customHeight="1">
      <c r="A129" s="223"/>
      <c r="B129" s="990" t="str">
        <f>IF('statement of marks'!$AH$3="","",'statement of marks'!$AH$3)</f>
        <v>vaxszth</v>
      </c>
      <c r="C129" s="991"/>
      <c r="D129" s="209">
        <f>IF('statement of marks'!AH15="","",'statement of marks'!AH15)</f>
        <v>2</v>
      </c>
      <c r="E129" s="209">
        <f>IF('statement of marks'!AI15="","",'statement of marks'!AI15)</f>
        <v>5</v>
      </c>
      <c r="F129" s="207">
        <f>IF('statement of marks'!AJ15="","",'statement of marks'!AJ15)</f>
        <v>7</v>
      </c>
      <c r="G129" s="209">
        <f>IF('statement of marks'!AK15="","",'statement of marks'!AK15)</f>
        <v>2</v>
      </c>
      <c r="H129" s="209">
        <f>IF('statement of marks'!AL15="","",'statement of marks'!AL15)</f>
        <v>5</v>
      </c>
      <c r="I129" s="207">
        <f>IF('statement of marks'!AM15="","",'statement of marks'!AM15)</f>
        <v>7</v>
      </c>
      <c r="J129" s="209" t="str">
        <f>IF('statement of marks'!AN15="","",'statement of marks'!AN15)</f>
        <v/>
      </c>
      <c r="K129" s="209" t="str">
        <f>IF('statement of marks'!AO15="","",'statement of marks'!AO15)</f>
        <v/>
      </c>
      <c r="L129" s="207" t="str">
        <f>IF('statement of marks'!AP15="","",'statement of marks'!AP15)</f>
        <v/>
      </c>
      <c r="M129" s="209">
        <f>IF('statement of marks'!AR15="","",'statement of marks'!AR15)</f>
        <v>22</v>
      </c>
      <c r="N129" s="209">
        <f>IF('statement of marks'!AS15="","",'statement of marks'!AS15)</f>
        <v>20</v>
      </c>
      <c r="O129" s="207">
        <f>IF('statement of marks'!AT15="","",'statement of marks'!AT15)</f>
        <v>42</v>
      </c>
      <c r="P129" s="213">
        <f>IF('statement of marks'!AU15="","",'statement of marks'!AU15)</f>
        <v>56</v>
      </c>
      <c r="Q129" s="1035"/>
      <c r="R129" s="1035"/>
      <c r="S129" s="223"/>
      <c r="T129" s="990" t="str">
        <f>IF('statement of marks'!$AH$3="","",'statement of marks'!$AH$3)</f>
        <v>vaxszth</v>
      </c>
      <c r="U129" s="991"/>
      <c r="V129" s="209">
        <f>IF('statement of marks'!AH16="","",'statement of marks'!AH16)</f>
        <v>5</v>
      </c>
      <c r="W129" s="209">
        <f>IF('statement of marks'!AI16="","",'statement of marks'!AI16)</f>
        <v>5</v>
      </c>
      <c r="X129" s="207">
        <f>IF('statement of marks'!AJ16="","",'statement of marks'!AJ16)</f>
        <v>10</v>
      </c>
      <c r="Y129" s="209">
        <f>IF('statement of marks'!AK16="","",'statement of marks'!AK16)</f>
        <v>5</v>
      </c>
      <c r="Z129" s="209">
        <f>IF('statement of marks'!AL16="","",'statement of marks'!AL16)</f>
        <v>5</v>
      </c>
      <c r="AA129" s="207">
        <f>IF('statement of marks'!AM16="","",'statement of marks'!AM16)</f>
        <v>10</v>
      </c>
      <c r="AB129" s="209" t="str">
        <f>IF('statement of marks'!AN16="","",'statement of marks'!AN16)</f>
        <v/>
      </c>
      <c r="AC129" s="209" t="str">
        <f>IF('statement of marks'!AO16="","",'statement of marks'!AO16)</f>
        <v/>
      </c>
      <c r="AD129" s="207" t="str">
        <f>IF('statement of marks'!AP16="","",'statement of marks'!AP16)</f>
        <v/>
      </c>
      <c r="AE129" s="209">
        <f>IF('statement of marks'!AR16="","",'statement of marks'!AR16)</f>
        <v>38</v>
      </c>
      <c r="AF129" s="209">
        <f>IF('statement of marks'!AS16="","",'statement of marks'!AS16)</f>
        <v>20</v>
      </c>
      <c r="AG129" s="207">
        <f>IF('statement of marks'!AT16="","",'statement of marks'!AT16)</f>
        <v>58</v>
      </c>
      <c r="AH129" s="213">
        <f>IF('statement of marks'!AU16="","",'statement of marks'!AU16)</f>
        <v>78</v>
      </c>
    </row>
    <row r="130" spans="1:34" ht="18.95" customHeight="1">
      <c r="A130" s="223"/>
      <c r="B130" s="990" t="str">
        <f>IF('statement of marks'!BD15="s","laLd`r",IF('statement of marks'!BD15="u","mnwZ",IF('statement of marks'!BD15="g","xqtjkrh",IF('statement of marks'!BD15="p","iatkch",IF('statement of marks'!BD15="sd","fla/kh","r`rh; Hkk""kk")))))</f>
        <v>laLd`r</v>
      </c>
      <c r="C130" s="991"/>
      <c r="D130" s="209">
        <f>IF('statement of marks'!BE15="","",'statement of marks'!BE15)</f>
        <v>3</v>
      </c>
      <c r="E130" s="209">
        <f>IF('statement of marks'!BF15="","",'statement of marks'!BF15)</f>
        <v>5</v>
      </c>
      <c r="F130" s="207">
        <f>IF('statement of marks'!BG15="","",'statement of marks'!BG15)</f>
        <v>8</v>
      </c>
      <c r="G130" s="209">
        <f>IF('statement of marks'!BH15="","",'statement of marks'!BH15)</f>
        <v>3</v>
      </c>
      <c r="H130" s="209">
        <f>IF('statement of marks'!BI15="","",'statement of marks'!BI15)</f>
        <v>5</v>
      </c>
      <c r="I130" s="207">
        <f>IF('statement of marks'!BJ15="","",'statement of marks'!BJ15)</f>
        <v>8</v>
      </c>
      <c r="J130" s="209" t="str">
        <f>IF('statement of marks'!BK15="","",'statement of marks'!BK15)</f>
        <v/>
      </c>
      <c r="K130" s="209" t="str">
        <f>IF('statement of marks'!BL15="","",'statement of marks'!BL15)</f>
        <v/>
      </c>
      <c r="L130" s="207" t="str">
        <f>IF('statement of marks'!BM15="","",'statement of marks'!BM15)</f>
        <v/>
      </c>
      <c r="M130" s="209" t="str">
        <f>IF('statement of marks'!BO15="","",'statement of marks'!BO15)</f>
        <v/>
      </c>
      <c r="N130" s="209" t="str">
        <f>IF('statement of marks'!BP15="","",'statement of marks'!BP15)</f>
        <v/>
      </c>
      <c r="O130" s="207" t="str">
        <f>IF('statement of marks'!BQ15="","",'statement of marks'!BQ15)</f>
        <v/>
      </c>
      <c r="P130" s="213" t="str">
        <f>IF('statement of marks'!BR15="","",'statement of marks'!BR15)</f>
        <v/>
      </c>
      <c r="Q130" s="1035"/>
      <c r="R130" s="1035"/>
      <c r="S130" s="223"/>
      <c r="T130" s="990" t="str">
        <f>IF('statement of marks'!BD16="s","laLd`r",IF('statement of marks'!BD16="u","mnwZ",IF('statement of marks'!BD16="g","xqtjkrh",IF('statement of marks'!BD16="p","iatkch",IF('statement of marks'!BD16="sd","fla/kh","r`rh; Hkk""kk")))))</f>
        <v>laLd`r</v>
      </c>
      <c r="U130" s="991"/>
      <c r="V130" s="209">
        <f>IF('statement of marks'!BE16="","",'statement of marks'!BE16)</f>
        <v>4</v>
      </c>
      <c r="W130" s="209">
        <f>IF('statement of marks'!BF16="","",'statement of marks'!BF16)</f>
        <v>5</v>
      </c>
      <c r="X130" s="207">
        <f>IF('statement of marks'!BG16="","",'statement of marks'!BG16)</f>
        <v>9</v>
      </c>
      <c r="Y130" s="209">
        <f>IF('statement of marks'!BH16="","",'statement of marks'!BH16)</f>
        <v>4</v>
      </c>
      <c r="Z130" s="209">
        <f>IF('statement of marks'!BI16="","",'statement of marks'!BI16)</f>
        <v>5</v>
      </c>
      <c r="AA130" s="207">
        <f>IF('statement of marks'!BJ16="","",'statement of marks'!BJ16)</f>
        <v>9</v>
      </c>
      <c r="AB130" s="209" t="str">
        <f>IF('statement of marks'!BK16="","",'statement of marks'!BK16)</f>
        <v/>
      </c>
      <c r="AC130" s="209" t="str">
        <f>IF('statement of marks'!BL16="","",'statement of marks'!BL16)</f>
        <v/>
      </c>
      <c r="AD130" s="207" t="str">
        <f>IF('statement of marks'!BM16="","",'statement of marks'!BM16)</f>
        <v/>
      </c>
      <c r="AE130" s="209" t="str">
        <f>IF('statement of marks'!BO16="","",'statement of marks'!BO16)</f>
        <v/>
      </c>
      <c r="AF130" s="209" t="str">
        <f>IF('statement of marks'!BP16="","",'statement of marks'!BP16)</f>
        <v/>
      </c>
      <c r="AG130" s="207" t="str">
        <f>IF('statement of marks'!BQ16="","",'statement of marks'!BQ16)</f>
        <v/>
      </c>
      <c r="AH130" s="213" t="str">
        <f>IF('statement of marks'!BR16="","",'statement of marks'!BR16)</f>
        <v/>
      </c>
    </row>
    <row r="131" spans="1:34" ht="18.95" customHeight="1">
      <c r="A131" s="223"/>
      <c r="B131" s="990" t="str">
        <f>IF('statement of marks'!$CA$3="","",'statement of marks'!$CA$3)</f>
        <v>xf.kr</v>
      </c>
      <c r="C131" s="991"/>
      <c r="D131" s="209">
        <f>IF('statement of marks'!CA15="","",'statement of marks'!CA15)</f>
        <v>2</v>
      </c>
      <c r="E131" s="209">
        <f>IF('statement of marks'!CB15="","",'statement of marks'!CB15)</f>
        <v>5</v>
      </c>
      <c r="F131" s="207">
        <f>IF('statement of marks'!CC15="","",'statement of marks'!CC15)</f>
        <v>7</v>
      </c>
      <c r="G131" s="209" t="str">
        <f>IF('statement of marks'!CD15="","",'statement of marks'!CD15)</f>
        <v/>
      </c>
      <c r="H131" s="209" t="str">
        <f>IF('statement of marks'!CE15="","",'statement of marks'!CE15)</f>
        <v/>
      </c>
      <c r="I131" s="207" t="str">
        <f>IF('statement of marks'!CF15="","",'statement of marks'!CF15)</f>
        <v/>
      </c>
      <c r="J131" s="209" t="str">
        <f>IF('statement of marks'!CG15="","",'statement of marks'!CG15)</f>
        <v/>
      </c>
      <c r="K131" s="209" t="str">
        <f>IF('statement of marks'!CH15="","",'statement of marks'!CH15)</f>
        <v/>
      </c>
      <c r="L131" s="207" t="str">
        <f>IF('statement of marks'!CI15="","",'statement of marks'!CI15)</f>
        <v/>
      </c>
      <c r="M131" s="209">
        <f>IF('statement of marks'!CK15="","",'statement of marks'!CK15)</f>
        <v>5</v>
      </c>
      <c r="N131" s="209">
        <f>IF('statement of marks'!CL15="","",'statement of marks'!CL15)</f>
        <v>16</v>
      </c>
      <c r="O131" s="207">
        <f>IF('statement of marks'!CM15="","",'statement of marks'!CM15)</f>
        <v>21</v>
      </c>
      <c r="P131" s="213">
        <f>IF('statement of marks'!CN15="","",'statement of marks'!CN15)</f>
        <v>28</v>
      </c>
      <c r="Q131" s="1035"/>
      <c r="R131" s="1035"/>
      <c r="S131" s="223"/>
      <c r="T131" s="990" t="str">
        <f>IF('statement of marks'!$CA$3="","",'statement of marks'!$CA$3)</f>
        <v>xf.kr</v>
      </c>
      <c r="U131" s="991"/>
      <c r="V131" s="209">
        <f>IF('statement of marks'!CA16="","",'statement of marks'!CA16)</f>
        <v>2</v>
      </c>
      <c r="W131" s="209">
        <f>IF('statement of marks'!CB16="","",'statement of marks'!CB16)</f>
        <v>5</v>
      </c>
      <c r="X131" s="207">
        <f>IF('statement of marks'!CC16="","",'statement of marks'!CC16)</f>
        <v>7</v>
      </c>
      <c r="Y131" s="209" t="str">
        <f>IF('statement of marks'!CD16="","",'statement of marks'!CD16)</f>
        <v/>
      </c>
      <c r="Z131" s="209" t="str">
        <f>IF('statement of marks'!CE16="","",'statement of marks'!CE16)</f>
        <v/>
      </c>
      <c r="AA131" s="207" t="str">
        <f>IF('statement of marks'!CF16="","",'statement of marks'!CF16)</f>
        <v/>
      </c>
      <c r="AB131" s="209" t="str">
        <f>IF('statement of marks'!CG16="","",'statement of marks'!CG16)</f>
        <v/>
      </c>
      <c r="AC131" s="209" t="str">
        <f>IF('statement of marks'!CH16="","",'statement of marks'!CH16)</f>
        <v/>
      </c>
      <c r="AD131" s="207" t="str">
        <f>IF('statement of marks'!CI16="","",'statement of marks'!CI16)</f>
        <v/>
      </c>
      <c r="AE131" s="209">
        <f>IF('statement of marks'!CK16="","",'statement of marks'!CK16)</f>
        <v>13</v>
      </c>
      <c r="AF131" s="209">
        <f>IF('statement of marks'!CL16="","",'statement of marks'!CL16)</f>
        <v>18</v>
      </c>
      <c r="AG131" s="207">
        <f>IF('statement of marks'!CM16="","",'statement of marks'!CM16)</f>
        <v>31</v>
      </c>
      <c r="AH131" s="213">
        <f>IF('statement of marks'!CN16="","",'statement of marks'!CN16)</f>
        <v>38</v>
      </c>
    </row>
    <row r="132" spans="1:34" ht="18.95" customHeight="1">
      <c r="A132" s="223"/>
      <c r="B132" s="990" t="str">
        <f>IF('statement of marks'!$CW$3="","",'statement of marks'!$CW$3)</f>
        <v>foKku</v>
      </c>
      <c r="C132" s="991"/>
      <c r="D132" s="209" t="str">
        <f>IF('statement of marks'!CW15="","",'statement of marks'!CW15)</f>
        <v/>
      </c>
      <c r="E132" s="209" t="str">
        <f>IF('statement of marks'!CX15="","",'statement of marks'!CX15)</f>
        <v/>
      </c>
      <c r="F132" s="207" t="str">
        <f>IF('statement of marks'!CY15="","",'statement of marks'!CY15)</f>
        <v/>
      </c>
      <c r="G132" s="209">
        <f>IF('statement of marks'!CZ15="","",'statement of marks'!CZ15)</f>
        <v>1</v>
      </c>
      <c r="H132" s="209">
        <f>IF('statement of marks'!DA15="","",'statement of marks'!DA15)</f>
        <v>5</v>
      </c>
      <c r="I132" s="207">
        <f>IF('statement of marks'!DB15="","",'statement of marks'!DB15)</f>
        <v>6</v>
      </c>
      <c r="J132" s="209" t="str">
        <f>IF('statement of marks'!DC15="","",'statement of marks'!DC15)</f>
        <v/>
      </c>
      <c r="K132" s="209" t="str">
        <f>IF('statement of marks'!DD15="","",'statement of marks'!DD15)</f>
        <v/>
      </c>
      <c r="L132" s="207" t="str">
        <f>IF('statement of marks'!DE15="","",'statement of marks'!DE15)</f>
        <v/>
      </c>
      <c r="M132" s="209">
        <f>IF('statement of marks'!DG15="","",'statement of marks'!DG15)</f>
        <v>25</v>
      </c>
      <c r="N132" s="209">
        <f>IF('statement of marks'!DH15="","",'statement of marks'!DH15)</f>
        <v>17</v>
      </c>
      <c r="O132" s="207">
        <f>IF('statement of marks'!DI15="","",'statement of marks'!DI15)</f>
        <v>42</v>
      </c>
      <c r="P132" s="213">
        <f>IF('statement of marks'!DJ15="","",'statement of marks'!DJ15)</f>
        <v>48</v>
      </c>
      <c r="Q132" s="1035"/>
      <c r="R132" s="1035"/>
      <c r="S132" s="223"/>
      <c r="T132" s="990" t="str">
        <f>IF('statement of marks'!$CW$3="","",'statement of marks'!$CW$3)</f>
        <v>foKku</v>
      </c>
      <c r="U132" s="991"/>
      <c r="V132" s="209" t="str">
        <f>IF('statement of marks'!CW16="","",'statement of marks'!CW16)</f>
        <v/>
      </c>
      <c r="W132" s="209" t="str">
        <f>IF('statement of marks'!CX16="","",'statement of marks'!CX16)</f>
        <v/>
      </c>
      <c r="X132" s="207" t="str">
        <f>IF('statement of marks'!CY16="","",'statement of marks'!CY16)</f>
        <v/>
      </c>
      <c r="Y132" s="209">
        <f>IF('statement of marks'!CZ16="","",'statement of marks'!CZ16)</f>
        <v>2</v>
      </c>
      <c r="Z132" s="209">
        <f>IF('statement of marks'!DA16="","",'statement of marks'!DA16)</f>
        <v>5</v>
      </c>
      <c r="AA132" s="207">
        <f>IF('statement of marks'!DB16="","",'statement of marks'!DB16)</f>
        <v>7</v>
      </c>
      <c r="AB132" s="209" t="str">
        <f>IF('statement of marks'!DC16="","",'statement of marks'!DC16)</f>
        <v/>
      </c>
      <c r="AC132" s="209" t="str">
        <f>IF('statement of marks'!DD16="","",'statement of marks'!DD16)</f>
        <v/>
      </c>
      <c r="AD132" s="207" t="str">
        <f>IF('statement of marks'!DE16="","",'statement of marks'!DE16)</f>
        <v/>
      </c>
      <c r="AE132" s="209">
        <f>IF('statement of marks'!DG16="","",'statement of marks'!DG16)</f>
        <v>37</v>
      </c>
      <c r="AF132" s="209">
        <f>IF('statement of marks'!DH16="","",'statement of marks'!DH16)</f>
        <v>15</v>
      </c>
      <c r="AG132" s="207">
        <f>IF('statement of marks'!DI16="","",'statement of marks'!DI16)</f>
        <v>52</v>
      </c>
      <c r="AH132" s="213">
        <f>IF('statement of marks'!DJ16="","",'statement of marks'!DJ16)</f>
        <v>59</v>
      </c>
    </row>
    <row r="133" spans="1:34" ht="18.95" customHeight="1">
      <c r="A133" s="223"/>
      <c r="B133" s="990" t="str">
        <f>IF('statement of marks'!$DS$3="","",'statement of marks'!$DS$3)</f>
        <v>lkekftd foKku</v>
      </c>
      <c r="C133" s="991"/>
      <c r="D133" s="209">
        <f>IF('statement of marks'!DS15="","",'statement of marks'!DS15)</f>
        <v>2</v>
      </c>
      <c r="E133" s="209">
        <f>IF('statement of marks'!DT15="","",'statement of marks'!DT15)</f>
        <v>5</v>
      </c>
      <c r="F133" s="207">
        <f>IF('statement of marks'!DU15="","",'statement of marks'!DU15)</f>
        <v>7</v>
      </c>
      <c r="G133" s="209">
        <f>IF('statement of marks'!DV15="","",'statement of marks'!DV15)</f>
        <v>2</v>
      </c>
      <c r="H133" s="209">
        <f>IF('statement of marks'!DW15="","",'statement of marks'!DW15)</f>
        <v>5</v>
      </c>
      <c r="I133" s="207">
        <f>IF('statement of marks'!DX15="","",'statement of marks'!DX15)</f>
        <v>7</v>
      </c>
      <c r="J133" s="209" t="str">
        <f>IF('statement of marks'!DY15="","",'statement of marks'!DY15)</f>
        <v/>
      </c>
      <c r="K133" s="209" t="str">
        <f>IF('statement of marks'!DZ15="","",'statement of marks'!DZ15)</f>
        <v/>
      </c>
      <c r="L133" s="207" t="str">
        <f>IF('statement of marks'!EA15="","",'statement of marks'!EA15)</f>
        <v/>
      </c>
      <c r="M133" s="209">
        <f>IF('statement of marks'!EC15="","",'statement of marks'!EC15)</f>
        <v>25</v>
      </c>
      <c r="N133" s="209">
        <f>IF('statement of marks'!ED15="","",'statement of marks'!ED15)</f>
        <v>19</v>
      </c>
      <c r="O133" s="207">
        <f>IF('statement of marks'!EE15="","",'statement of marks'!EE15)</f>
        <v>44</v>
      </c>
      <c r="P133" s="213">
        <f>IF('statement of marks'!EF15="","",'statement of marks'!EF15)</f>
        <v>58</v>
      </c>
      <c r="Q133" s="1035"/>
      <c r="R133" s="1035"/>
      <c r="S133" s="223"/>
      <c r="T133" s="990" t="str">
        <f>IF('statement of marks'!$DS$3="","",'statement of marks'!$DS$3)</f>
        <v>lkekftd foKku</v>
      </c>
      <c r="U133" s="991"/>
      <c r="V133" s="209">
        <f>IF('statement of marks'!DS16="","",'statement of marks'!DS16)</f>
        <v>5</v>
      </c>
      <c r="W133" s="209">
        <f>IF('statement of marks'!DT16="","",'statement of marks'!DT16)</f>
        <v>5</v>
      </c>
      <c r="X133" s="207">
        <f>IF('statement of marks'!DU16="","",'statement of marks'!DU16)</f>
        <v>10</v>
      </c>
      <c r="Y133" s="209">
        <f>IF('statement of marks'!DV16="","",'statement of marks'!DV16)</f>
        <v>4</v>
      </c>
      <c r="Z133" s="209">
        <f>IF('statement of marks'!DW16="","",'statement of marks'!DW16)</f>
        <v>5</v>
      </c>
      <c r="AA133" s="207">
        <f>IF('statement of marks'!DX16="","",'statement of marks'!DX16)</f>
        <v>9</v>
      </c>
      <c r="AB133" s="209" t="str">
        <f>IF('statement of marks'!DY16="","",'statement of marks'!DY16)</f>
        <v/>
      </c>
      <c r="AC133" s="209" t="str">
        <f>IF('statement of marks'!DZ16="","",'statement of marks'!DZ16)</f>
        <v/>
      </c>
      <c r="AD133" s="207" t="str">
        <f>IF('statement of marks'!EA16="","",'statement of marks'!EA16)</f>
        <v/>
      </c>
      <c r="AE133" s="209">
        <f>IF('statement of marks'!EC16="","",'statement of marks'!EC16)</f>
        <v>40</v>
      </c>
      <c r="AF133" s="209">
        <f>IF('statement of marks'!ED16="","",'statement of marks'!ED16)</f>
        <v>19</v>
      </c>
      <c r="AG133" s="207">
        <f>IF('statement of marks'!EE16="","",'statement of marks'!EE16)</f>
        <v>59</v>
      </c>
      <c r="AH133" s="213">
        <f>IF('statement of marks'!EF16="","",'statement of marks'!EF16)</f>
        <v>78</v>
      </c>
    </row>
    <row r="134" spans="1:34" ht="18.95" customHeight="1">
      <c r="A134" s="223"/>
      <c r="B134" s="996" t="s">
        <v>193</v>
      </c>
      <c r="C134" s="997"/>
      <c r="D134" s="1034" t="s">
        <v>1</v>
      </c>
      <c r="E134" s="1034"/>
      <c r="F134" s="1034"/>
      <c r="G134" s="1034" t="s">
        <v>21</v>
      </c>
      <c r="H134" s="1034"/>
      <c r="I134" s="1034"/>
      <c r="J134" s="1034" t="s">
        <v>194</v>
      </c>
      <c r="K134" s="1034"/>
      <c r="L134" s="1034"/>
      <c r="M134" s="1034" t="s">
        <v>68</v>
      </c>
      <c r="N134" s="1034"/>
      <c r="O134" s="1034"/>
      <c r="P134" s="214"/>
      <c r="Q134" s="1035"/>
      <c r="R134" s="1035"/>
      <c r="S134" s="223"/>
      <c r="T134" s="996" t="s">
        <v>193</v>
      </c>
      <c r="U134" s="997"/>
      <c r="V134" s="1034" t="s">
        <v>1</v>
      </c>
      <c r="W134" s="1034"/>
      <c r="X134" s="1034"/>
      <c r="Y134" s="1034" t="s">
        <v>21</v>
      </c>
      <c r="Z134" s="1034"/>
      <c r="AA134" s="1034"/>
      <c r="AB134" s="1034" t="s">
        <v>194</v>
      </c>
      <c r="AC134" s="1034"/>
      <c r="AD134" s="1034"/>
      <c r="AE134" s="1034" t="s">
        <v>68</v>
      </c>
      <c r="AF134" s="1034"/>
      <c r="AG134" s="1034"/>
      <c r="AH134" s="214"/>
    </row>
    <row r="135" spans="1:34" ht="18.95" customHeight="1">
      <c r="A135" s="223"/>
      <c r="B135" s="1000" t="s">
        <v>3</v>
      </c>
      <c r="C135" s="1001"/>
      <c r="D135" s="1002">
        <f>IF('statement of marks'!EO$6="","",'statement of marks'!EO$6)</f>
        <v>20</v>
      </c>
      <c r="E135" s="1002"/>
      <c r="F135" s="1002"/>
      <c r="G135" s="1002">
        <f>IF('statement of marks'!EP$6="","",'statement of marks'!EP$6)</f>
        <v>20</v>
      </c>
      <c r="H135" s="1002"/>
      <c r="I135" s="1002"/>
      <c r="J135" s="1002">
        <f>IF('statement of marks'!ER$6="","",'statement of marks'!ER$6)</f>
        <v>20</v>
      </c>
      <c r="K135" s="1002"/>
      <c r="L135" s="1002"/>
      <c r="M135" s="1002">
        <f>IF('statement of marks'!EX$6="","",'statement of marks'!EQ$6)</f>
        <v>20</v>
      </c>
      <c r="N135" s="1002"/>
      <c r="O135" s="1002"/>
      <c r="P135" s="215"/>
      <c r="Q135" s="1035"/>
      <c r="R135" s="1035"/>
      <c r="S135" s="223"/>
      <c r="T135" s="1000" t="s">
        <v>3</v>
      </c>
      <c r="U135" s="1001"/>
      <c r="V135" s="1002">
        <f>IF('statement of marks'!EO$6="","",'statement of marks'!EO$6)</f>
        <v>20</v>
      </c>
      <c r="W135" s="1002"/>
      <c r="X135" s="1002"/>
      <c r="Y135" s="1002">
        <f>IF('statement of marks'!EP$6="","",'statement of marks'!EP$6)</f>
        <v>20</v>
      </c>
      <c r="Z135" s="1002"/>
      <c r="AA135" s="1002"/>
      <c r="AB135" s="1002">
        <f>IF('statement of marks'!ER$6="","",'statement of marks'!ER$6)</f>
        <v>20</v>
      </c>
      <c r="AC135" s="1002"/>
      <c r="AD135" s="1002"/>
      <c r="AE135" s="1002">
        <f>IF('statement of marks'!EX$6="","",'statement of marks'!EQ$6)</f>
        <v>20</v>
      </c>
      <c r="AF135" s="1002"/>
      <c r="AG135" s="1002"/>
      <c r="AH135" s="215"/>
    </row>
    <row r="136" spans="1:34" ht="18.95" customHeight="1">
      <c r="A136" s="223"/>
      <c r="B136" s="990" t="str">
        <f>IF('statement of marks'!$EO$3="","",'statement of marks'!$EO$3)</f>
        <v>dk;kZuqHko</v>
      </c>
      <c r="C136" s="991"/>
      <c r="D136" s="1031" t="str">
        <f>IF('statement of marks'!EO15="","",'statement of marks'!EO15)</f>
        <v/>
      </c>
      <c r="E136" s="1031"/>
      <c r="F136" s="1031"/>
      <c r="G136" s="1031" t="str">
        <f>IF('statement of marks'!EP15="","",'statement of marks'!EP15)</f>
        <v/>
      </c>
      <c r="H136" s="1031"/>
      <c r="I136" s="1031"/>
      <c r="J136" s="1031" t="str">
        <f>IF('statement of marks'!ER15="","",'statement of marks'!ER15)</f>
        <v/>
      </c>
      <c r="K136" s="1031"/>
      <c r="L136" s="1031"/>
      <c r="M136" s="1031" t="str">
        <f>IF('statement of marks'!EQ15="","",'statement of marks'!EQ15)</f>
        <v/>
      </c>
      <c r="N136" s="1031"/>
      <c r="O136" s="1031"/>
      <c r="P136" s="216"/>
      <c r="Q136" s="1035"/>
      <c r="R136" s="1035"/>
      <c r="S136" s="223"/>
      <c r="T136" s="990" t="str">
        <f>IF('statement of marks'!$EO$3="","",'statement of marks'!$EO$3)</f>
        <v>dk;kZuqHko</v>
      </c>
      <c r="U136" s="991"/>
      <c r="V136" s="1031" t="str">
        <f>IF('statement of marks'!EO16="","",'statement of marks'!EO16)</f>
        <v/>
      </c>
      <c r="W136" s="1031"/>
      <c r="X136" s="1031"/>
      <c r="Y136" s="1031" t="str">
        <f>IF('statement of marks'!EP16="","",'statement of marks'!EP16)</f>
        <v/>
      </c>
      <c r="Z136" s="1031"/>
      <c r="AA136" s="1031"/>
      <c r="AB136" s="1031" t="str">
        <f>IF('statement of marks'!ER16="","",'statement of marks'!ER16)</f>
        <v/>
      </c>
      <c r="AC136" s="1031"/>
      <c r="AD136" s="1031"/>
      <c r="AE136" s="1031" t="str">
        <f>IF('statement of marks'!EQ16="","",'statement of marks'!EQ16)</f>
        <v/>
      </c>
      <c r="AF136" s="1031"/>
      <c r="AG136" s="1031"/>
      <c r="AH136" s="216"/>
    </row>
    <row r="137" spans="1:34" ht="18.95" customHeight="1">
      <c r="A137" s="223"/>
      <c r="B137" s="1027" t="str">
        <f>IF('statement of marks'!$EY$3="","",'statement of marks'!$EY$3)</f>
        <v>dyk f'k{kk</v>
      </c>
      <c r="C137" s="1028"/>
      <c r="D137" s="1031" t="str">
        <f>IF('statement of marks'!EY15="","",'statement of marks'!EY15)</f>
        <v/>
      </c>
      <c r="E137" s="1031"/>
      <c r="F137" s="1031"/>
      <c r="G137" s="1031" t="str">
        <f>IF('statement of marks'!EZ15="","",'statement of marks'!EZ15)</f>
        <v/>
      </c>
      <c r="H137" s="1031"/>
      <c r="I137" s="1031"/>
      <c r="J137" s="1031" t="str">
        <f>IF('statement of marks'!FB15="","",'statement of marks'!FB15)</f>
        <v/>
      </c>
      <c r="K137" s="1031"/>
      <c r="L137" s="1031"/>
      <c r="M137" s="1031" t="str">
        <f>IF('statement of marks'!FA15="","",'statement of marks'!FA15)</f>
        <v/>
      </c>
      <c r="N137" s="1031"/>
      <c r="O137" s="1031"/>
      <c r="P137" s="216"/>
      <c r="Q137" s="1035"/>
      <c r="R137" s="1035"/>
      <c r="S137" s="223"/>
      <c r="T137" s="1027" t="str">
        <f>IF('statement of marks'!$EY$3="","",'statement of marks'!$EY$3)</f>
        <v>dyk f'k{kk</v>
      </c>
      <c r="U137" s="1028"/>
      <c r="V137" s="1031" t="str">
        <f>IF('statement of marks'!EY16="","",'statement of marks'!EY16)</f>
        <v/>
      </c>
      <c r="W137" s="1031"/>
      <c r="X137" s="1031"/>
      <c r="Y137" s="1031" t="str">
        <f>IF('statement of marks'!EZ16="","",'statement of marks'!EZ16)</f>
        <v/>
      </c>
      <c r="Z137" s="1031"/>
      <c r="AA137" s="1031"/>
      <c r="AB137" s="1031" t="str">
        <f>IF('statement of marks'!FB16="","",'statement of marks'!FB16)</f>
        <v/>
      </c>
      <c r="AC137" s="1031"/>
      <c r="AD137" s="1031"/>
      <c r="AE137" s="1031" t="str">
        <f>IF('statement of marks'!FA16="","",'statement of marks'!FA16)</f>
        <v/>
      </c>
      <c r="AF137" s="1031"/>
      <c r="AG137" s="1031"/>
      <c r="AH137" s="216"/>
    </row>
    <row r="138" spans="1:34" ht="18.95" customHeight="1">
      <c r="A138" s="223"/>
      <c r="B138" s="1029" t="str">
        <f>IF('statement of marks'!$FI$3="","",'statement of marks'!$FI$3)</f>
        <v>LokLF; ,oe~ 'kkjhfjd f'k{kk</v>
      </c>
      <c r="C138" s="1030"/>
      <c r="D138" s="1031" t="str">
        <f>IF('statement of marks'!FI15="","",'statement of marks'!FI15)</f>
        <v/>
      </c>
      <c r="E138" s="1031"/>
      <c r="F138" s="1031"/>
      <c r="G138" s="1031" t="str">
        <f>IF('statement of marks'!FJ15="","",'statement of marks'!FJ15)</f>
        <v/>
      </c>
      <c r="H138" s="1031"/>
      <c r="I138" s="1031"/>
      <c r="J138" s="1031" t="str">
        <f>IF('statement of marks'!FL15="","",'statement of marks'!FL15)</f>
        <v/>
      </c>
      <c r="K138" s="1031"/>
      <c r="L138" s="1031"/>
      <c r="M138" s="1031" t="str">
        <f>IF('statement of marks'!FK15="","",'statement of marks'!FK15)</f>
        <v/>
      </c>
      <c r="N138" s="1031"/>
      <c r="O138" s="1031"/>
      <c r="P138" s="216"/>
      <c r="Q138" s="1035"/>
      <c r="R138" s="1035"/>
      <c r="S138" s="223"/>
      <c r="T138" s="1029" t="str">
        <f>IF('statement of marks'!$FI$3="","",'statement of marks'!$FI$3)</f>
        <v>LokLF; ,oe~ 'kkjhfjd f'k{kk</v>
      </c>
      <c r="U138" s="1030"/>
      <c r="V138" s="1031" t="str">
        <f>IF('statement of marks'!FI16="","",'statement of marks'!FI16)</f>
        <v/>
      </c>
      <c r="W138" s="1031"/>
      <c r="X138" s="1031"/>
      <c r="Y138" s="1031" t="str">
        <f>IF('statement of marks'!FJ16="","",'statement of marks'!FJ16)</f>
        <v/>
      </c>
      <c r="Z138" s="1031"/>
      <c r="AA138" s="1031"/>
      <c r="AB138" s="1031" t="str">
        <f>IF('statement of marks'!FL16="","",'statement of marks'!FL16)</f>
        <v/>
      </c>
      <c r="AC138" s="1031"/>
      <c r="AD138" s="1031"/>
      <c r="AE138" s="1031" t="str">
        <f>IF('statement of marks'!FK16="","",'statement of marks'!FK16)</f>
        <v/>
      </c>
      <c r="AF138" s="1031"/>
      <c r="AG138" s="1031"/>
      <c r="AH138" s="216"/>
    </row>
    <row r="139" spans="1:34" ht="18.95" customHeight="1">
      <c r="A139" s="223"/>
      <c r="B139" s="1000" t="s">
        <v>195</v>
      </c>
      <c r="C139" s="1001"/>
      <c r="D139" s="1007" t="str">
        <f>details!$DR$3</f>
        <v>vxLr rd</v>
      </c>
      <c r="E139" s="1007"/>
      <c r="F139" s="1007"/>
      <c r="G139" s="1007" t="str">
        <f>details!$DV$3</f>
        <v>vDVwcj rd</v>
      </c>
      <c r="H139" s="1007"/>
      <c r="I139" s="1007"/>
      <c r="J139" s="1007" t="str">
        <f>details!$ED$3</f>
        <v>Qjojh rd</v>
      </c>
      <c r="K139" s="1007"/>
      <c r="L139" s="1007"/>
      <c r="M139" s="1007" t="str">
        <f>details!$DZ$3</f>
        <v>fnlEcj rd</v>
      </c>
      <c r="N139" s="1007"/>
      <c r="O139" s="1007"/>
      <c r="P139" s="216"/>
      <c r="Q139" s="1035"/>
      <c r="R139" s="1035"/>
      <c r="S139" s="223"/>
      <c r="T139" s="1000" t="s">
        <v>195</v>
      </c>
      <c r="U139" s="1001"/>
      <c r="V139" s="1010" t="str">
        <f>details!$DR$3</f>
        <v>vxLr rd</v>
      </c>
      <c r="W139" s="1011"/>
      <c r="X139" s="1012"/>
      <c r="Y139" s="1010" t="str">
        <f>details!$DV$3</f>
        <v>vDVwcj rd</v>
      </c>
      <c r="Z139" s="1011"/>
      <c r="AA139" s="1012"/>
      <c r="AB139" s="1010" t="str">
        <f>details!$ED$3</f>
        <v>Qjojh rd</v>
      </c>
      <c r="AC139" s="1011"/>
      <c r="AD139" s="1012"/>
      <c r="AE139" s="1010" t="str">
        <f>details!$DZ$3</f>
        <v>fnlEcj rd</v>
      </c>
      <c r="AF139" s="1011"/>
      <c r="AG139" s="1012"/>
      <c r="AH139" s="216"/>
    </row>
    <row r="140" spans="1:34" ht="18.95" customHeight="1">
      <c r="A140" s="223"/>
      <c r="B140" s="1025" t="s">
        <v>98</v>
      </c>
      <c r="C140" s="1026"/>
      <c r="D140" s="1008" t="str">
        <f>IF(details!DS15="","",details!DS15)</f>
        <v/>
      </c>
      <c r="E140" s="1008"/>
      <c r="F140" s="1008"/>
      <c r="G140" s="1008" t="str">
        <f>IF(details!DW15="","",details!DW15)</f>
        <v/>
      </c>
      <c r="H140" s="1008"/>
      <c r="I140" s="1008"/>
      <c r="J140" s="1008" t="str">
        <f>IF(details!EE15="","",details!EE15)</f>
        <v/>
      </c>
      <c r="K140" s="1008"/>
      <c r="L140" s="1008"/>
      <c r="M140" s="1008" t="str">
        <f>IF(details!EA15="","",details!EA15)</f>
        <v/>
      </c>
      <c r="N140" s="1008"/>
      <c r="O140" s="1008"/>
      <c r="P140" s="227"/>
      <c r="Q140" s="1035"/>
      <c r="R140" s="1035"/>
      <c r="S140" s="223"/>
      <c r="T140" s="1025" t="s">
        <v>98</v>
      </c>
      <c r="U140" s="1026"/>
      <c r="V140" s="1015" t="str">
        <f>IF(details!DS16="","",details!DS16)</f>
        <v/>
      </c>
      <c r="W140" s="1016"/>
      <c r="X140" s="1017"/>
      <c r="Y140" s="1015" t="str">
        <f>IF(details!DW16="","",details!DW16)</f>
        <v/>
      </c>
      <c r="Z140" s="1016"/>
      <c r="AA140" s="1017"/>
      <c r="AB140" s="1015" t="str">
        <f>IF(details!EE16="","",details!EE16)</f>
        <v/>
      </c>
      <c r="AC140" s="1016"/>
      <c r="AD140" s="1017"/>
      <c r="AE140" s="1015" t="str">
        <f>IF(details!EA16="","",details!EA16)</f>
        <v/>
      </c>
      <c r="AF140" s="1016"/>
      <c r="AG140" s="1017"/>
      <c r="AH140" s="217"/>
    </row>
    <row r="141" spans="1:34" ht="18.95" customHeight="1">
      <c r="A141" s="224"/>
      <c r="B141" s="1023" t="s">
        <v>15</v>
      </c>
      <c r="C141" s="1024"/>
      <c r="D141" s="1009">
        <f>IF(details!DR15="","",details!DR15)</f>
        <v>83</v>
      </c>
      <c r="E141" s="1009"/>
      <c r="F141" s="1009"/>
      <c r="G141" s="1009" t="str">
        <f>IF(details!DV15="","",details!DV15)</f>
        <v/>
      </c>
      <c r="H141" s="1009"/>
      <c r="I141" s="1009"/>
      <c r="J141" s="1009" t="str">
        <f>IF(details!ED15="","",details!ED15)</f>
        <v/>
      </c>
      <c r="K141" s="1009"/>
      <c r="L141" s="1009"/>
      <c r="M141" s="1009" t="str">
        <f>IF(details!DZ15="","",details!DZ15)</f>
        <v/>
      </c>
      <c r="N141" s="1009"/>
      <c r="O141" s="1009"/>
      <c r="P141" s="228"/>
      <c r="Q141" s="1035"/>
      <c r="R141" s="1035"/>
      <c r="S141" s="224"/>
      <c r="T141" s="1023" t="s">
        <v>15</v>
      </c>
      <c r="U141" s="1024"/>
      <c r="V141" s="1018">
        <f>IF(details!DR16="","",details!DR16)</f>
        <v>83</v>
      </c>
      <c r="W141" s="1019"/>
      <c r="X141" s="1020"/>
      <c r="Y141" s="1018" t="str">
        <f>IF(details!DV16="","",details!DV16)</f>
        <v/>
      </c>
      <c r="Z141" s="1019"/>
      <c r="AA141" s="1020"/>
      <c r="AB141" s="1018" t="str">
        <f>IF(details!ED16="","",details!ED16)</f>
        <v/>
      </c>
      <c r="AC141" s="1019"/>
      <c r="AD141" s="1020"/>
      <c r="AE141" s="1018" t="str">
        <f>IF(details!DZ16="","",details!DZ16)</f>
        <v/>
      </c>
      <c r="AF141" s="1019"/>
      <c r="AG141" s="1020"/>
      <c r="AH141" s="218"/>
    </row>
    <row r="142" spans="1:34" ht="18.95" customHeight="1">
      <c r="A142" s="223"/>
      <c r="B142" s="1036" t="s">
        <v>99</v>
      </c>
      <c r="C142" s="1037"/>
      <c r="D142" s="1007"/>
      <c r="E142" s="1007"/>
      <c r="F142" s="1007"/>
      <c r="G142" s="1007"/>
      <c r="H142" s="1007"/>
      <c r="I142" s="1007"/>
      <c r="J142" s="1007"/>
      <c r="K142" s="1007"/>
      <c r="L142" s="1007"/>
      <c r="M142" s="1007"/>
      <c r="N142" s="1007"/>
      <c r="O142" s="1007"/>
      <c r="P142" s="219"/>
      <c r="Q142" s="1035"/>
      <c r="R142" s="1035"/>
      <c r="S142" s="223"/>
      <c r="T142" s="1036" t="s">
        <v>99</v>
      </c>
      <c r="U142" s="1037"/>
      <c r="V142" s="1007"/>
      <c r="W142" s="1007"/>
      <c r="X142" s="1007"/>
      <c r="Y142" s="1007"/>
      <c r="Z142" s="1007"/>
      <c r="AA142" s="1007"/>
      <c r="AB142" s="1007"/>
      <c r="AC142" s="1007"/>
      <c r="AD142" s="1007"/>
      <c r="AE142" s="1007"/>
      <c r="AF142" s="1007"/>
      <c r="AG142" s="1007"/>
      <c r="AH142" s="219"/>
    </row>
    <row r="143" spans="1:34" ht="18.95" customHeight="1">
      <c r="A143" s="223"/>
      <c r="B143" s="1013" t="s">
        <v>79</v>
      </c>
      <c r="C143" s="1014"/>
      <c r="D143" s="1007"/>
      <c r="E143" s="1007"/>
      <c r="F143" s="1007"/>
      <c r="G143" s="1007"/>
      <c r="H143" s="1007"/>
      <c r="I143" s="1007"/>
      <c r="J143" s="1007"/>
      <c r="K143" s="1007"/>
      <c r="L143" s="1007"/>
      <c r="M143" s="1007"/>
      <c r="N143" s="1007"/>
      <c r="O143" s="1007"/>
      <c r="P143" s="219"/>
      <c r="Q143" s="1035"/>
      <c r="R143" s="1035"/>
      <c r="S143" s="223"/>
      <c r="T143" s="1013" t="s">
        <v>79</v>
      </c>
      <c r="U143" s="1014"/>
      <c r="V143" s="1007"/>
      <c r="W143" s="1007"/>
      <c r="X143" s="1007"/>
      <c r="Y143" s="1007"/>
      <c r="Z143" s="1007"/>
      <c r="AA143" s="1007"/>
      <c r="AB143" s="1007"/>
      <c r="AC143" s="1007"/>
      <c r="AD143" s="1007"/>
      <c r="AE143" s="1007"/>
      <c r="AF143" s="1007"/>
      <c r="AG143" s="1007"/>
      <c r="AH143" s="219"/>
    </row>
    <row r="144" spans="1:34" ht="18.95" customHeight="1">
      <c r="A144" s="223"/>
      <c r="B144" s="1021" t="s">
        <v>100</v>
      </c>
      <c r="C144" s="1022"/>
      <c r="D144" s="1007"/>
      <c r="E144" s="1007"/>
      <c r="F144" s="1007"/>
      <c r="G144" s="1007"/>
      <c r="H144" s="1007"/>
      <c r="I144" s="1007"/>
      <c r="J144" s="1007"/>
      <c r="K144" s="1007"/>
      <c r="L144" s="1007"/>
      <c r="M144" s="1007"/>
      <c r="N144" s="1007"/>
      <c r="O144" s="1007"/>
      <c r="P144" s="219"/>
      <c r="Q144" s="1035"/>
      <c r="R144" s="1035"/>
      <c r="S144" s="223"/>
      <c r="T144" s="1021" t="s">
        <v>100</v>
      </c>
      <c r="U144" s="1022"/>
      <c r="V144" s="1007"/>
      <c r="W144" s="1007"/>
      <c r="X144" s="1007"/>
      <c r="Y144" s="1007"/>
      <c r="Z144" s="1007"/>
      <c r="AA144" s="1007"/>
      <c r="AB144" s="1007"/>
      <c r="AC144" s="1007"/>
      <c r="AD144" s="1007"/>
      <c r="AE144" s="1007"/>
      <c r="AF144" s="1007"/>
      <c r="AG144" s="1007"/>
      <c r="AH144" s="219"/>
    </row>
    <row r="145" spans="1:34" ht="18.95" customHeight="1" thickBot="1">
      <c r="A145" s="225"/>
      <c r="B145" s="998" t="s">
        <v>101</v>
      </c>
      <c r="C145" s="999"/>
      <c r="D145" s="995"/>
      <c r="E145" s="995"/>
      <c r="F145" s="995"/>
      <c r="G145" s="995"/>
      <c r="H145" s="995"/>
      <c r="I145" s="995"/>
      <c r="J145" s="995"/>
      <c r="K145" s="995"/>
      <c r="L145" s="995"/>
      <c r="M145" s="995"/>
      <c r="N145" s="995"/>
      <c r="O145" s="995"/>
      <c r="P145" s="220"/>
      <c r="Q145" s="1035"/>
      <c r="R145" s="1035"/>
      <c r="S145" s="225"/>
      <c r="T145" s="998" t="s">
        <v>101</v>
      </c>
      <c r="U145" s="999"/>
      <c r="V145" s="995"/>
      <c r="W145" s="995"/>
      <c r="X145" s="995"/>
      <c r="Y145" s="995"/>
      <c r="Z145" s="995"/>
      <c r="AA145" s="995"/>
      <c r="AB145" s="995"/>
      <c r="AC145" s="995"/>
      <c r="AD145" s="995"/>
      <c r="AE145" s="995"/>
      <c r="AF145" s="995"/>
      <c r="AG145" s="995"/>
      <c r="AH145" s="220"/>
    </row>
    <row r="146" spans="1:34" ht="18.95" customHeight="1">
      <c r="A146" s="222"/>
      <c r="B146" s="1004" t="s">
        <v>47</v>
      </c>
      <c r="C146" s="1005"/>
      <c r="D146" s="1005"/>
      <c r="E146" s="1005"/>
      <c r="F146" s="1005"/>
      <c r="G146" s="1005"/>
      <c r="H146" s="1005"/>
      <c r="I146" s="1005"/>
      <c r="J146" s="1005"/>
      <c r="K146" s="1005"/>
      <c r="L146" s="1005"/>
      <c r="M146" s="1005"/>
      <c r="N146" s="1005"/>
      <c r="O146" s="1005"/>
      <c r="P146" s="1006"/>
      <c r="Q146" s="1035"/>
      <c r="R146" s="1035"/>
      <c r="S146" s="222"/>
      <c r="T146" s="1004" t="s">
        <v>47</v>
      </c>
      <c r="U146" s="1005"/>
      <c r="V146" s="1005"/>
      <c r="W146" s="1005"/>
      <c r="X146" s="1005"/>
      <c r="Y146" s="1005"/>
      <c r="Z146" s="1005"/>
      <c r="AA146" s="1005"/>
      <c r="AB146" s="1005"/>
      <c r="AC146" s="1005"/>
      <c r="AD146" s="1005"/>
      <c r="AE146" s="1005"/>
      <c r="AF146" s="1005"/>
      <c r="AG146" s="1005"/>
      <c r="AH146" s="1006"/>
    </row>
    <row r="147" spans="1:34" ht="18.95" customHeight="1">
      <c r="A147" s="1003"/>
      <c r="B147" s="985" t="str">
        <f>'statement of marks'!$A$1</f>
        <v>MkW0Hkhejko vEcsMdj jkt0vkok0fo|k0cxMh]nkSlk</v>
      </c>
      <c r="C147" s="986"/>
      <c r="D147" s="986"/>
      <c r="E147" s="986"/>
      <c r="F147" s="986"/>
      <c r="G147" s="986"/>
      <c r="H147" s="986"/>
      <c r="I147" s="986"/>
      <c r="J147" s="986"/>
      <c r="K147" s="986"/>
      <c r="L147" s="986"/>
      <c r="M147" s="986"/>
      <c r="N147" s="986"/>
      <c r="O147" s="986"/>
      <c r="P147" s="987"/>
      <c r="Q147" s="1035"/>
      <c r="R147" s="1035"/>
      <c r="S147" s="1003"/>
      <c r="T147" s="985" t="str">
        <f>'statement of marks'!$A$1</f>
        <v>MkW0Hkhejko vEcsMdj jkt0vkok0fo|k0cxMh]nkSlk</v>
      </c>
      <c r="U147" s="986"/>
      <c r="V147" s="986"/>
      <c r="W147" s="986"/>
      <c r="X147" s="986"/>
      <c r="Y147" s="986"/>
      <c r="Z147" s="986"/>
      <c r="AA147" s="986"/>
      <c r="AB147" s="986"/>
      <c r="AC147" s="986"/>
      <c r="AD147" s="986"/>
      <c r="AE147" s="986"/>
      <c r="AF147" s="986"/>
      <c r="AG147" s="986"/>
      <c r="AH147" s="987"/>
    </row>
    <row r="148" spans="1:34" ht="18.95" customHeight="1">
      <c r="A148" s="1003"/>
      <c r="B148" s="985"/>
      <c r="C148" s="986"/>
      <c r="D148" s="986"/>
      <c r="E148" s="986"/>
      <c r="F148" s="986"/>
      <c r="G148" s="986"/>
      <c r="H148" s="986"/>
      <c r="I148" s="986"/>
      <c r="J148" s="986"/>
      <c r="K148" s="986"/>
      <c r="L148" s="986"/>
      <c r="M148" s="986"/>
      <c r="N148" s="986"/>
      <c r="O148" s="986"/>
      <c r="P148" s="987"/>
      <c r="Q148" s="1035"/>
      <c r="R148" s="1035"/>
      <c r="S148" s="1003"/>
      <c r="T148" s="985"/>
      <c r="U148" s="986"/>
      <c r="V148" s="986"/>
      <c r="W148" s="986"/>
      <c r="X148" s="986"/>
      <c r="Y148" s="986"/>
      <c r="Z148" s="986"/>
      <c r="AA148" s="986"/>
      <c r="AB148" s="986"/>
      <c r="AC148" s="986"/>
      <c r="AD148" s="986"/>
      <c r="AE148" s="986"/>
      <c r="AF148" s="986"/>
      <c r="AG148" s="986"/>
      <c r="AH148" s="987"/>
    </row>
    <row r="149" spans="1:34" ht="18.95" customHeight="1">
      <c r="A149" s="223"/>
      <c r="B149" s="988" t="s">
        <v>95</v>
      </c>
      <c r="C149" s="989"/>
      <c r="D149" s="992" t="str">
        <f>'statement of marks'!$H$3</f>
        <v>2016-17</v>
      </c>
      <c r="E149" s="992"/>
      <c r="F149" s="992"/>
      <c r="G149" s="992"/>
      <c r="H149" s="992"/>
      <c r="I149" s="992"/>
      <c r="J149" s="992"/>
      <c r="K149" s="992"/>
      <c r="L149" s="992"/>
      <c r="M149" s="992"/>
      <c r="N149" s="992"/>
      <c r="O149" s="992"/>
      <c r="P149" s="993"/>
      <c r="Q149" s="1035"/>
      <c r="R149" s="1035"/>
      <c r="S149" s="223"/>
      <c r="T149" s="988" t="s">
        <v>95</v>
      </c>
      <c r="U149" s="989"/>
      <c r="V149" s="992" t="str">
        <f>'statement of marks'!$H$3</f>
        <v>2016-17</v>
      </c>
      <c r="W149" s="992"/>
      <c r="X149" s="992"/>
      <c r="Y149" s="992"/>
      <c r="Z149" s="992"/>
      <c r="AA149" s="992"/>
      <c r="AB149" s="992"/>
      <c r="AC149" s="992"/>
      <c r="AD149" s="992"/>
      <c r="AE149" s="992"/>
      <c r="AF149" s="992"/>
      <c r="AG149" s="992"/>
      <c r="AH149" s="993"/>
    </row>
    <row r="150" spans="1:34" ht="18.95" customHeight="1">
      <c r="A150" s="223"/>
      <c r="B150" s="990" t="s">
        <v>185</v>
      </c>
      <c r="C150" s="991"/>
      <c r="D150" s="991" t="str">
        <f>IF('statement of marks'!I17="","",'statement of marks'!I17)</f>
        <v>ftrsUnz csuhoky</v>
      </c>
      <c r="E150" s="991"/>
      <c r="F150" s="991"/>
      <c r="G150" s="991"/>
      <c r="H150" s="991"/>
      <c r="I150" s="991"/>
      <c r="J150" s="991"/>
      <c r="K150" s="991"/>
      <c r="L150" s="991"/>
      <c r="M150" s="991"/>
      <c r="N150" s="991"/>
      <c r="O150" s="991"/>
      <c r="P150" s="994"/>
      <c r="Q150" s="1035"/>
      <c r="R150" s="1035"/>
      <c r="S150" s="223"/>
      <c r="T150" s="990" t="s">
        <v>185</v>
      </c>
      <c r="U150" s="991"/>
      <c r="V150" s="991" t="str">
        <f>IF('statement of marks'!I18="","",'statement of marks'!I18)</f>
        <v>yky pUn cSjok</v>
      </c>
      <c r="W150" s="991"/>
      <c r="X150" s="991"/>
      <c r="Y150" s="991"/>
      <c r="Z150" s="991"/>
      <c r="AA150" s="991"/>
      <c r="AB150" s="991"/>
      <c r="AC150" s="991"/>
      <c r="AD150" s="991"/>
      <c r="AE150" s="991"/>
      <c r="AF150" s="991"/>
      <c r="AG150" s="991"/>
      <c r="AH150" s="994"/>
    </row>
    <row r="151" spans="1:34" ht="18.95" customHeight="1">
      <c r="A151" s="223"/>
      <c r="B151" s="990" t="s">
        <v>186</v>
      </c>
      <c r="C151" s="991"/>
      <c r="D151" s="991" t="str">
        <f>IF('statement of marks'!J17="","",'statement of marks'!J17)</f>
        <v>Jh [ksekjke</v>
      </c>
      <c r="E151" s="991"/>
      <c r="F151" s="991"/>
      <c r="G151" s="991"/>
      <c r="H151" s="991"/>
      <c r="I151" s="991"/>
      <c r="J151" s="991"/>
      <c r="K151" s="991"/>
      <c r="L151" s="991"/>
      <c r="M151" s="991"/>
      <c r="N151" s="991"/>
      <c r="O151" s="991"/>
      <c r="P151" s="994"/>
      <c r="Q151" s="1035"/>
      <c r="R151" s="1035"/>
      <c r="S151" s="223"/>
      <c r="T151" s="990" t="s">
        <v>186</v>
      </c>
      <c r="U151" s="991"/>
      <c r="V151" s="991" t="str">
        <f>IF('statement of marks'!J18="","",'statement of marks'!J18)</f>
        <v>Jh eksth jke cSjok</v>
      </c>
      <c r="W151" s="991"/>
      <c r="X151" s="991"/>
      <c r="Y151" s="991"/>
      <c r="Z151" s="991"/>
      <c r="AA151" s="991"/>
      <c r="AB151" s="991"/>
      <c r="AC151" s="991"/>
      <c r="AD151" s="991"/>
      <c r="AE151" s="991"/>
      <c r="AF151" s="991"/>
      <c r="AG151" s="991"/>
      <c r="AH151" s="994"/>
    </row>
    <row r="152" spans="1:34" ht="18.95" customHeight="1">
      <c r="A152" s="223"/>
      <c r="B152" s="990" t="s">
        <v>187</v>
      </c>
      <c r="C152" s="991"/>
      <c r="D152" s="991" t="str">
        <f>IF('statement of marks'!K17="","",'statement of marks'!K17)</f>
        <v>Jhefr v.klh nsoh</v>
      </c>
      <c r="E152" s="991"/>
      <c r="F152" s="991"/>
      <c r="G152" s="991"/>
      <c r="H152" s="991"/>
      <c r="I152" s="991"/>
      <c r="J152" s="991"/>
      <c r="K152" s="991"/>
      <c r="L152" s="991"/>
      <c r="M152" s="991"/>
      <c r="N152" s="991"/>
      <c r="O152" s="991"/>
      <c r="P152" s="994"/>
      <c r="Q152" s="1035"/>
      <c r="R152" s="1035"/>
      <c r="S152" s="223"/>
      <c r="T152" s="990" t="s">
        <v>187</v>
      </c>
      <c r="U152" s="991"/>
      <c r="V152" s="991" t="str">
        <f>IF('statement of marks'!K18="","",'statement of marks'!K18)</f>
        <v>Jhefr /kkiw nsoh</v>
      </c>
      <c r="W152" s="991"/>
      <c r="X152" s="991"/>
      <c r="Y152" s="991"/>
      <c r="Z152" s="991"/>
      <c r="AA152" s="991"/>
      <c r="AB152" s="991"/>
      <c r="AC152" s="991"/>
      <c r="AD152" s="991"/>
      <c r="AE152" s="991"/>
      <c r="AF152" s="991"/>
      <c r="AG152" s="991"/>
      <c r="AH152" s="994"/>
    </row>
    <row r="153" spans="1:34" ht="18.95" customHeight="1">
      <c r="A153" s="223"/>
      <c r="B153" s="990" t="s">
        <v>188</v>
      </c>
      <c r="C153" s="991"/>
      <c r="D153" s="992" t="str">
        <f>'statement of marks'!$G$3</f>
        <v>6 B</v>
      </c>
      <c r="E153" s="992"/>
      <c r="F153" s="992"/>
      <c r="G153" s="992"/>
      <c r="H153" s="991" t="s">
        <v>9</v>
      </c>
      <c r="I153" s="991"/>
      <c r="J153" s="991"/>
      <c r="K153" s="991"/>
      <c r="L153" s="991"/>
      <c r="M153" s="992">
        <f>IF('statement of marks'!D17="","",'statement of marks'!D17)</f>
        <v>661</v>
      </c>
      <c r="N153" s="992"/>
      <c r="O153" s="992"/>
      <c r="P153" s="993"/>
      <c r="Q153" s="1035"/>
      <c r="R153" s="1035"/>
      <c r="S153" s="223"/>
      <c r="T153" s="990" t="s">
        <v>188</v>
      </c>
      <c r="U153" s="991"/>
      <c r="V153" s="992" t="str">
        <f>'statement of marks'!$G$3</f>
        <v>6 B</v>
      </c>
      <c r="W153" s="992"/>
      <c r="X153" s="992"/>
      <c r="Y153" s="992"/>
      <c r="Z153" s="991" t="s">
        <v>9</v>
      </c>
      <c r="AA153" s="991"/>
      <c r="AB153" s="991"/>
      <c r="AC153" s="991"/>
      <c r="AD153" s="991"/>
      <c r="AE153" s="992">
        <f>IF('statement of marks'!D18="","",'statement of marks'!D18)</f>
        <v>662</v>
      </c>
      <c r="AF153" s="992"/>
      <c r="AG153" s="992"/>
      <c r="AH153" s="993"/>
    </row>
    <row r="154" spans="1:34" ht="18.95" customHeight="1">
      <c r="A154" s="223"/>
      <c r="B154" s="990" t="s">
        <v>189</v>
      </c>
      <c r="C154" s="991"/>
      <c r="D154" s="992">
        <f>IF('statement of marks'!F17="","",'statement of marks'!F17)</f>
        <v>2173</v>
      </c>
      <c r="E154" s="992"/>
      <c r="F154" s="992"/>
      <c r="G154" s="992"/>
      <c r="H154" s="991" t="s">
        <v>0</v>
      </c>
      <c r="I154" s="991"/>
      <c r="J154" s="991"/>
      <c r="K154" s="991"/>
      <c r="L154" s="991"/>
      <c r="M154" s="1032">
        <f>IF('statement of marks'!G17="","",'statement of marks'!G17)</f>
        <v>39059</v>
      </c>
      <c r="N154" s="1032"/>
      <c r="O154" s="1032"/>
      <c r="P154" s="1033"/>
      <c r="Q154" s="1035"/>
      <c r="R154" s="1035"/>
      <c r="S154" s="223"/>
      <c r="T154" s="990" t="s">
        <v>189</v>
      </c>
      <c r="U154" s="991"/>
      <c r="V154" s="992">
        <f>IF('statement of marks'!F18="","",'statement of marks'!F18)</f>
        <v>1977</v>
      </c>
      <c r="W154" s="992"/>
      <c r="X154" s="992"/>
      <c r="Y154" s="992"/>
      <c r="Z154" s="991" t="s">
        <v>0</v>
      </c>
      <c r="AA154" s="991"/>
      <c r="AB154" s="991"/>
      <c r="AC154" s="991"/>
      <c r="AD154" s="991"/>
      <c r="AE154" s="1032">
        <f>IF('statement of marks'!G18="","",'statement of marks'!G18)</f>
        <v>38873</v>
      </c>
      <c r="AF154" s="1032"/>
      <c r="AG154" s="1032"/>
      <c r="AH154" s="1033"/>
    </row>
    <row r="155" spans="1:34" ht="18.95" customHeight="1">
      <c r="A155" s="223"/>
      <c r="B155" s="221" t="s">
        <v>28</v>
      </c>
      <c r="C155" s="211" t="s">
        <v>96</v>
      </c>
      <c r="D155" s="1034" t="s">
        <v>1</v>
      </c>
      <c r="E155" s="1034"/>
      <c r="F155" s="1034"/>
      <c r="G155" s="1034" t="s">
        <v>21</v>
      </c>
      <c r="H155" s="1034"/>
      <c r="I155" s="1034"/>
      <c r="J155" s="1034" t="s">
        <v>68</v>
      </c>
      <c r="K155" s="1034"/>
      <c r="L155" s="1034"/>
      <c r="M155" s="1034" t="s">
        <v>97</v>
      </c>
      <c r="N155" s="1034"/>
      <c r="O155" s="1034"/>
      <c r="P155" s="212" t="s">
        <v>200</v>
      </c>
      <c r="Q155" s="1035"/>
      <c r="R155" s="1035"/>
      <c r="S155" s="223"/>
      <c r="T155" s="221" t="s">
        <v>28</v>
      </c>
      <c r="U155" s="211" t="s">
        <v>96</v>
      </c>
      <c r="V155" s="1034" t="s">
        <v>1</v>
      </c>
      <c r="W155" s="1034"/>
      <c r="X155" s="1034"/>
      <c r="Y155" s="1034" t="s">
        <v>21</v>
      </c>
      <c r="Z155" s="1034"/>
      <c r="AA155" s="1034"/>
      <c r="AB155" s="1034" t="s">
        <v>68</v>
      </c>
      <c r="AC155" s="1034"/>
      <c r="AD155" s="1034"/>
      <c r="AE155" s="1034" t="s">
        <v>97</v>
      </c>
      <c r="AF155" s="1034"/>
      <c r="AG155" s="1034"/>
      <c r="AH155" s="212" t="s">
        <v>200</v>
      </c>
    </row>
    <row r="156" spans="1:34" ht="18.95" customHeight="1">
      <c r="A156" s="223"/>
      <c r="B156" s="1000" t="s">
        <v>3</v>
      </c>
      <c r="C156" s="1001"/>
      <c r="D156" s="232">
        <f>IF('statement of marks'!L$6="","",'statement of marks'!L$6)</f>
        <v>5</v>
      </c>
      <c r="E156" s="232">
        <f>IF('statement of marks'!M$6="","",'statement of marks'!M$6)</f>
        <v>5</v>
      </c>
      <c r="F156" s="232">
        <f>IF('statement of marks'!N$6="","",'statement of marks'!N$6)</f>
        <v>10</v>
      </c>
      <c r="G156" s="232">
        <f>IF('statement of marks'!O$6="","",'statement of marks'!O$6)</f>
        <v>5</v>
      </c>
      <c r="H156" s="232">
        <f>IF('statement of marks'!P$6="","",'statement of marks'!P$6)</f>
        <v>5</v>
      </c>
      <c r="I156" s="232">
        <f>IF('statement of marks'!Q$6="","",'statement of marks'!Q$6)</f>
        <v>10</v>
      </c>
      <c r="J156" s="232">
        <f>IF('statement of marks'!R$6="","",'statement of marks'!R$6)</f>
        <v>5</v>
      </c>
      <c r="K156" s="232">
        <f>IF('statement of marks'!S$6="","",'statement of marks'!S$6)</f>
        <v>5</v>
      </c>
      <c r="L156" s="232">
        <f>IF('statement of marks'!T$6="","",'statement of marks'!T$6)</f>
        <v>10</v>
      </c>
      <c r="M156" s="232">
        <f>IF('statement of marks'!V$6="","",'statement of marks'!V$6)</f>
        <v>50</v>
      </c>
      <c r="N156" s="232">
        <f>IF('statement of marks'!W$6="","",'statement of marks'!W$6)</f>
        <v>20</v>
      </c>
      <c r="O156" s="232">
        <f>IF('statement of marks'!X$6="","",'statement of marks'!X$6)</f>
        <v>70</v>
      </c>
      <c r="P156" s="213">
        <f>IF('statement of marks'!Y$6="","",'statement of marks'!Y$6)</f>
        <v>100</v>
      </c>
      <c r="Q156" s="1035"/>
      <c r="R156" s="1035"/>
      <c r="S156" s="223"/>
      <c r="T156" s="1000" t="s">
        <v>3</v>
      </c>
      <c r="U156" s="1001"/>
      <c r="V156" s="232">
        <f>IF('statement of marks'!L$6="","",'statement of marks'!L$6)</f>
        <v>5</v>
      </c>
      <c r="W156" s="232">
        <f>IF('statement of marks'!M$6="","",'statement of marks'!M$6)</f>
        <v>5</v>
      </c>
      <c r="X156" s="232">
        <f>IF('statement of marks'!N$6="","",'statement of marks'!N$6)</f>
        <v>10</v>
      </c>
      <c r="Y156" s="232">
        <f>IF('statement of marks'!O$6="","",'statement of marks'!O$6)</f>
        <v>5</v>
      </c>
      <c r="Z156" s="232">
        <f>IF('statement of marks'!P$6="","",'statement of marks'!P$6)</f>
        <v>5</v>
      </c>
      <c r="AA156" s="232">
        <f>IF('statement of marks'!Q$6="","",'statement of marks'!Q$6)</f>
        <v>10</v>
      </c>
      <c r="AB156" s="232">
        <f>IF('statement of marks'!R$6="","",'statement of marks'!R$6)</f>
        <v>5</v>
      </c>
      <c r="AC156" s="232">
        <f>IF('statement of marks'!S$6="","",'statement of marks'!S$6)</f>
        <v>5</v>
      </c>
      <c r="AD156" s="232">
        <f>IF('statement of marks'!T$6="","",'statement of marks'!T$6)</f>
        <v>10</v>
      </c>
      <c r="AE156" s="232">
        <f>IF('statement of marks'!V$6="","",'statement of marks'!V$6)</f>
        <v>50</v>
      </c>
      <c r="AF156" s="232">
        <f>IF('statement of marks'!W$6="","",'statement of marks'!W$6)</f>
        <v>20</v>
      </c>
      <c r="AG156" s="232">
        <f>IF('statement of marks'!X$6="","",'statement of marks'!X$6)</f>
        <v>70</v>
      </c>
      <c r="AH156" s="213">
        <f>IF('statement of marks'!Y$6="","",'statement of marks'!Y$6)</f>
        <v>100</v>
      </c>
    </row>
    <row r="157" spans="1:34" ht="18.95" customHeight="1">
      <c r="A157" s="223"/>
      <c r="B157" s="990" t="str">
        <f>IF('statement of marks'!$L$3="","",'statement of marks'!$L$3)</f>
        <v>fgUnh</v>
      </c>
      <c r="C157" s="991"/>
      <c r="D157" s="209">
        <f>IF('statement of marks'!L17="","",'statement of marks'!L17)</f>
        <v>3</v>
      </c>
      <c r="E157" s="209">
        <f>IF('statement of marks'!M17="","",'statement of marks'!M17)</f>
        <v>5</v>
      </c>
      <c r="F157" s="207">
        <f>IF('statement of marks'!N17="","",'statement of marks'!N17)</f>
        <v>8</v>
      </c>
      <c r="G157" s="209">
        <f>IF('statement of marks'!O17="","",'statement of marks'!O17)</f>
        <v>2</v>
      </c>
      <c r="H157" s="209">
        <f>IF('statement of marks'!P17="","",'statement of marks'!P17)</f>
        <v>5</v>
      </c>
      <c r="I157" s="207">
        <f>IF('statement of marks'!Q17="","",'statement of marks'!Q17)</f>
        <v>7</v>
      </c>
      <c r="J157" s="209" t="str">
        <f>IF('statement of marks'!R17="","",'statement of marks'!R17)</f>
        <v/>
      </c>
      <c r="K157" s="209" t="str">
        <f>IF('statement of marks'!S17="","",'statement of marks'!S17)</f>
        <v/>
      </c>
      <c r="L157" s="207" t="str">
        <f>IF('statement of marks'!T17="","",'statement of marks'!T17)</f>
        <v/>
      </c>
      <c r="M157" s="209" t="str">
        <f>IF('statement of marks'!V17="","",'statement of marks'!V17)</f>
        <v/>
      </c>
      <c r="N157" s="209" t="str">
        <f>IF('statement of marks'!W17="","",'statement of marks'!W17)</f>
        <v/>
      </c>
      <c r="O157" s="207" t="str">
        <f>IF('statement of marks'!X17="","",'statement of marks'!X17)</f>
        <v/>
      </c>
      <c r="P157" s="213" t="str">
        <f>IF('statement of marks'!Y17="","",'statement of marks'!Y17)</f>
        <v/>
      </c>
      <c r="Q157" s="1035"/>
      <c r="R157" s="1035"/>
      <c r="S157" s="223"/>
      <c r="T157" s="990" t="str">
        <f>IF('statement of marks'!$L$3="","",'statement of marks'!$L$3)</f>
        <v>fgUnh</v>
      </c>
      <c r="U157" s="991"/>
      <c r="V157" s="209">
        <f>IF('statement of marks'!L18="","",'statement of marks'!L18)</f>
        <v>2</v>
      </c>
      <c r="W157" s="209">
        <f>IF('statement of marks'!M18="","",'statement of marks'!M18)</f>
        <v>5</v>
      </c>
      <c r="X157" s="207">
        <f>IF('statement of marks'!N18="","",'statement of marks'!N18)</f>
        <v>7</v>
      </c>
      <c r="Y157" s="209">
        <f>IF('statement of marks'!O18="","",'statement of marks'!O18)</f>
        <v>1</v>
      </c>
      <c r="Z157" s="209">
        <f>IF('statement of marks'!P18="","",'statement of marks'!P18)</f>
        <v>5</v>
      </c>
      <c r="AA157" s="207">
        <f>IF('statement of marks'!Q18="","",'statement of marks'!Q18)</f>
        <v>6</v>
      </c>
      <c r="AB157" s="209" t="str">
        <f>IF('statement of marks'!R18="","",'statement of marks'!R18)</f>
        <v/>
      </c>
      <c r="AC157" s="209" t="str">
        <f>IF('statement of marks'!S18="","",'statement of marks'!S18)</f>
        <v/>
      </c>
      <c r="AD157" s="207" t="str">
        <f>IF('statement of marks'!T18="","",'statement of marks'!T18)</f>
        <v/>
      </c>
      <c r="AE157" s="209" t="str">
        <f>IF('statement of marks'!V18="","",'statement of marks'!V18)</f>
        <v/>
      </c>
      <c r="AF157" s="209" t="str">
        <f>IF('statement of marks'!W18="","",'statement of marks'!W18)</f>
        <v/>
      </c>
      <c r="AG157" s="207" t="str">
        <f>IF('statement of marks'!X18="","",'statement of marks'!X18)</f>
        <v/>
      </c>
      <c r="AH157" s="213" t="str">
        <f>IF('statement of marks'!Y18="","",'statement of marks'!Y18)</f>
        <v/>
      </c>
    </row>
    <row r="158" spans="1:34" ht="18.95" customHeight="1">
      <c r="A158" s="223"/>
      <c r="B158" s="990" t="str">
        <f>IF('statement of marks'!$AH$3="","",'statement of marks'!$AH$3)</f>
        <v>vaxszth</v>
      </c>
      <c r="C158" s="991"/>
      <c r="D158" s="209">
        <f>IF('statement of marks'!AH17="","",'statement of marks'!AH17)</f>
        <v>3</v>
      </c>
      <c r="E158" s="209">
        <f>IF('statement of marks'!AI17="","",'statement of marks'!AI17)</f>
        <v>5</v>
      </c>
      <c r="F158" s="207">
        <f>IF('statement of marks'!AJ17="","",'statement of marks'!AJ17)</f>
        <v>8</v>
      </c>
      <c r="G158" s="209">
        <f>IF('statement of marks'!AK17="","",'statement of marks'!AK17)</f>
        <v>4</v>
      </c>
      <c r="H158" s="209">
        <f>IF('statement of marks'!AL17="","",'statement of marks'!AL17)</f>
        <v>5</v>
      </c>
      <c r="I158" s="207">
        <f>IF('statement of marks'!AM17="","",'statement of marks'!AM17)</f>
        <v>9</v>
      </c>
      <c r="J158" s="209" t="str">
        <f>IF('statement of marks'!AN17="","",'statement of marks'!AN17)</f>
        <v/>
      </c>
      <c r="K158" s="209" t="str">
        <f>IF('statement of marks'!AO17="","",'statement of marks'!AO17)</f>
        <v/>
      </c>
      <c r="L158" s="207" t="str">
        <f>IF('statement of marks'!AP17="","",'statement of marks'!AP17)</f>
        <v/>
      </c>
      <c r="M158" s="209">
        <f>IF('statement of marks'!AR17="","",'statement of marks'!AR17)</f>
        <v>22</v>
      </c>
      <c r="N158" s="209">
        <f>IF('statement of marks'!AS17="","",'statement of marks'!AS17)</f>
        <v>20</v>
      </c>
      <c r="O158" s="207">
        <f>IF('statement of marks'!AT17="","",'statement of marks'!AT17)</f>
        <v>42</v>
      </c>
      <c r="P158" s="213">
        <f>IF('statement of marks'!AU17="","",'statement of marks'!AU17)</f>
        <v>59</v>
      </c>
      <c r="Q158" s="1035"/>
      <c r="R158" s="1035"/>
      <c r="S158" s="223"/>
      <c r="T158" s="990" t="str">
        <f>IF('statement of marks'!$AH$3="","",'statement of marks'!$AH$3)</f>
        <v>vaxszth</v>
      </c>
      <c r="U158" s="991"/>
      <c r="V158" s="209">
        <f>IF('statement of marks'!AH18="","",'statement of marks'!AH18)</f>
        <v>2</v>
      </c>
      <c r="W158" s="209">
        <f>IF('statement of marks'!AI18="","",'statement of marks'!AI18)</f>
        <v>4</v>
      </c>
      <c r="X158" s="207">
        <f>IF('statement of marks'!AJ18="","",'statement of marks'!AJ18)</f>
        <v>6</v>
      </c>
      <c r="Y158" s="209">
        <f>IF('statement of marks'!AK18="","",'statement of marks'!AK18)</f>
        <v>2</v>
      </c>
      <c r="Z158" s="209">
        <f>IF('statement of marks'!AL18="","",'statement of marks'!AL18)</f>
        <v>5</v>
      </c>
      <c r="AA158" s="207">
        <f>IF('statement of marks'!AM18="","",'statement of marks'!AM18)</f>
        <v>7</v>
      </c>
      <c r="AB158" s="209" t="str">
        <f>IF('statement of marks'!AN18="","",'statement of marks'!AN18)</f>
        <v/>
      </c>
      <c r="AC158" s="209" t="str">
        <f>IF('statement of marks'!AO18="","",'statement of marks'!AO18)</f>
        <v/>
      </c>
      <c r="AD158" s="207" t="str">
        <f>IF('statement of marks'!AP18="","",'statement of marks'!AP18)</f>
        <v/>
      </c>
      <c r="AE158" s="209">
        <f>IF('statement of marks'!AR18="","",'statement of marks'!AR18)</f>
        <v>20</v>
      </c>
      <c r="AF158" s="209">
        <f>IF('statement of marks'!AS18="","",'statement of marks'!AS18)</f>
        <v>20</v>
      </c>
      <c r="AG158" s="207">
        <f>IF('statement of marks'!AT18="","",'statement of marks'!AT18)</f>
        <v>40</v>
      </c>
      <c r="AH158" s="213">
        <f>IF('statement of marks'!AU18="","",'statement of marks'!AU18)</f>
        <v>53</v>
      </c>
    </row>
    <row r="159" spans="1:34" ht="18.95" customHeight="1">
      <c r="A159" s="223"/>
      <c r="B159" s="990" t="str">
        <f>IF('statement of marks'!BD17="s","laLd`r",IF('statement of marks'!BD17="u","mnwZ",IF('statement of marks'!BD17="g","xqtjkrh",IF('statement of marks'!BD17="p","iatkch",IF('statement of marks'!BD17="sd","fla/kh","r`rh; Hkk""kk")))))</f>
        <v>laLd`r</v>
      </c>
      <c r="C159" s="991"/>
      <c r="D159" s="209">
        <f>IF('statement of marks'!BE17="","",'statement of marks'!BE17)</f>
        <v>3</v>
      </c>
      <c r="E159" s="209">
        <f>IF('statement of marks'!BF17="","",'statement of marks'!BF17)</f>
        <v>5</v>
      </c>
      <c r="F159" s="207">
        <f>IF('statement of marks'!BG17="","",'statement of marks'!BG17)</f>
        <v>8</v>
      </c>
      <c r="G159" s="209">
        <f>IF('statement of marks'!BH17="","",'statement of marks'!BH17)</f>
        <v>3</v>
      </c>
      <c r="H159" s="209">
        <f>IF('statement of marks'!BI17="","",'statement of marks'!BI17)</f>
        <v>5</v>
      </c>
      <c r="I159" s="207">
        <f>IF('statement of marks'!BJ17="","",'statement of marks'!BJ17)</f>
        <v>8</v>
      </c>
      <c r="J159" s="209" t="str">
        <f>IF('statement of marks'!BK17="","",'statement of marks'!BK17)</f>
        <v/>
      </c>
      <c r="K159" s="209" t="str">
        <f>IF('statement of marks'!BL17="","",'statement of marks'!BL17)</f>
        <v/>
      </c>
      <c r="L159" s="207" t="str">
        <f>IF('statement of marks'!BM17="","",'statement of marks'!BM17)</f>
        <v/>
      </c>
      <c r="M159" s="209" t="str">
        <f>IF('statement of marks'!BO17="","",'statement of marks'!BO17)</f>
        <v/>
      </c>
      <c r="N159" s="209" t="str">
        <f>IF('statement of marks'!BP17="","",'statement of marks'!BP17)</f>
        <v/>
      </c>
      <c r="O159" s="207" t="str">
        <f>IF('statement of marks'!BQ17="","",'statement of marks'!BQ17)</f>
        <v/>
      </c>
      <c r="P159" s="213" t="str">
        <f>IF('statement of marks'!BR17="","",'statement of marks'!BR17)</f>
        <v/>
      </c>
      <c r="Q159" s="1035"/>
      <c r="R159" s="1035"/>
      <c r="S159" s="223"/>
      <c r="T159" s="990" t="str">
        <f>IF('statement of marks'!BD18="s","laLd`r",IF('statement of marks'!BD18="u","mnwZ",IF('statement of marks'!BD18="g","xqtjkrh",IF('statement of marks'!BD18="p","iatkch",IF('statement of marks'!BD18="sd","fla/kh","r`rh; Hkk""kk")))))</f>
        <v>laLd`r</v>
      </c>
      <c r="U159" s="991"/>
      <c r="V159" s="209">
        <f>IF('statement of marks'!BE18="","",'statement of marks'!BE18)</f>
        <v>3</v>
      </c>
      <c r="W159" s="209">
        <f>IF('statement of marks'!BF18="","",'statement of marks'!BF18)</f>
        <v>5</v>
      </c>
      <c r="X159" s="207">
        <f>IF('statement of marks'!BG18="","",'statement of marks'!BG18)</f>
        <v>8</v>
      </c>
      <c r="Y159" s="209">
        <f>IF('statement of marks'!BH18="","",'statement of marks'!BH18)</f>
        <v>2</v>
      </c>
      <c r="Z159" s="209">
        <f>IF('statement of marks'!BI18="","",'statement of marks'!BI18)</f>
        <v>5</v>
      </c>
      <c r="AA159" s="207">
        <f>IF('statement of marks'!BJ18="","",'statement of marks'!BJ18)</f>
        <v>7</v>
      </c>
      <c r="AB159" s="209" t="str">
        <f>IF('statement of marks'!BK18="","",'statement of marks'!BK18)</f>
        <v/>
      </c>
      <c r="AC159" s="209" t="str">
        <f>IF('statement of marks'!BL18="","",'statement of marks'!BL18)</f>
        <v/>
      </c>
      <c r="AD159" s="207" t="str">
        <f>IF('statement of marks'!BM18="","",'statement of marks'!BM18)</f>
        <v/>
      </c>
      <c r="AE159" s="209" t="str">
        <f>IF('statement of marks'!BO18="","",'statement of marks'!BO18)</f>
        <v/>
      </c>
      <c r="AF159" s="209" t="str">
        <f>IF('statement of marks'!BP18="","",'statement of marks'!BP18)</f>
        <v/>
      </c>
      <c r="AG159" s="207" t="str">
        <f>IF('statement of marks'!BQ18="","",'statement of marks'!BQ18)</f>
        <v/>
      </c>
      <c r="AH159" s="213" t="str">
        <f>IF('statement of marks'!BR18="","",'statement of marks'!BR18)</f>
        <v/>
      </c>
    </row>
    <row r="160" spans="1:34" ht="18.95" customHeight="1">
      <c r="A160" s="223"/>
      <c r="B160" s="990" t="str">
        <f>IF('statement of marks'!$CA$3="","",'statement of marks'!$CA$3)</f>
        <v>xf.kr</v>
      </c>
      <c r="C160" s="991"/>
      <c r="D160" s="209">
        <f>IF('statement of marks'!CA17="","",'statement of marks'!CA17)</f>
        <v>2</v>
      </c>
      <c r="E160" s="209">
        <f>IF('statement of marks'!CB17="","",'statement of marks'!CB17)</f>
        <v>5</v>
      </c>
      <c r="F160" s="207">
        <f>IF('statement of marks'!CC17="","",'statement of marks'!CC17)</f>
        <v>7</v>
      </c>
      <c r="G160" s="209" t="str">
        <f>IF('statement of marks'!CD17="","",'statement of marks'!CD17)</f>
        <v/>
      </c>
      <c r="H160" s="209" t="str">
        <f>IF('statement of marks'!CE17="","",'statement of marks'!CE17)</f>
        <v/>
      </c>
      <c r="I160" s="207" t="str">
        <f>IF('statement of marks'!CF17="","",'statement of marks'!CF17)</f>
        <v/>
      </c>
      <c r="J160" s="209" t="str">
        <f>IF('statement of marks'!CG17="","",'statement of marks'!CG17)</f>
        <v/>
      </c>
      <c r="K160" s="209" t="str">
        <f>IF('statement of marks'!CH17="","",'statement of marks'!CH17)</f>
        <v/>
      </c>
      <c r="L160" s="207" t="str">
        <f>IF('statement of marks'!CI17="","",'statement of marks'!CI17)</f>
        <v/>
      </c>
      <c r="M160" s="209">
        <f>IF('statement of marks'!CK17="","",'statement of marks'!CK17)</f>
        <v>9</v>
      </c>
      <c r="N160" s="209">
        <f>IF('statement of marks'!CL17="","",'statement of marks'!CL17)</f>
        <v>16</v>
      </c>
      <c r="O160" s="207">
        <f>IF('statement of marks'!CM17="","",'statement of marks'!CM17)</f>
        <v>25</v>
      </c>
      <c r="P160" s="213">
        <f>IF('statement of marks'!CN17="","",'statement of marks'!CN17)</f>
        <v>32</v>
      </c>
      <c r="Q160" s="1035"/>
      <c r="R160" s="1035"/>
      <c r="S160" s="223"/>
      <c r="T160" s="990" t="str">
        <f>IF('statement of marks'!$CA$3="","",'statement of marks'!$CA$3)</f>
        <v>xf.kr</v>
      </c>
      <c r="U160" s="991"/>
      <c r="V160" s="209">
        <f>IF('statement of marks'!CA18="","",'statement of marks'!CA18)</f>
        <v>2</v>
      </c>
      <c r="W160" s="209">
        <f>IF('statement of marks'!CB18="","",'statement of marks'!CB18)</f>
        <v>5</v>
      </c>
      <c r="X160" s="207">
        <f>IF('statement of marks'!CC18="","",'statement of marks'!CC18)</f>
        <v>7</v>
      </c>
      <c r="Y160" s="209" t="str">
        <f>IF('statement of marks'!CD18="","",'statement of marks'!CD18)</f>
        <v/>
      </c>
      <c r="Z160" s="209" t="str">
        <f>IF('statement of marks'!CE18="","",'statement of marks'!CE18)</f>
        <v/>
      </c>
      <c r="AA160" s="207" t="str">
        <f>IF('statement of marks'!CF18="","",'statement of marks'!CF18)</f>
        <v/>
      </c>
      <c r="AB160" s="209" t="str">
        <f>IF('statement of marks'!CG18="","",'statement of marks'!CG18)</f>
        <v/>
      </c>
      <c r="AC160" s="209" t="str">
        <f>IF('statement of marks'!CH18="","",'statement of marks'!CH18)</f>
        <v/>
      </c>
      <c r="AD160" s="207" t="str">
        <f>IF('statement of marks'!CI18="","",'statement of marks'!CI18)</f>
        <v/>
      </c>
      <c r="AE160" s="209">
        <f>IF('statement of marks'!CK18="","",'statement of marks'!CK18)</f>
        <v>5</v>
      </c>
      <c r="AF160" s="209">
        <f>IF('statement of marks'!CL18="","",'statement of marks'!CL18)</f>
        <v>16</v>
      </c>
      <c r="AG160" s="207">
        <f>IF('statement of marks'!CM18="","",'statement of marks'!CM18)</f>
        <v>21</v>
      </c>
      <c r="AH160" s="213">
        <f>IF('statement of marks'!CN18="","",'statement of marks'!CN18)</f>
        <v>28</v>
      </c>
    </row>
    <row r="161" spans="1:34" ht="18.95" customHeight="1">
      <c r="A161" s="223"/>
      <c r="B161" s="990" t="str">
        <f>IF('statement of marks'!$CW$3="","",'statement of marks'!$CW$3)</f>
        <v>foKku</v>
      </c>
      <c r="C161" s="991"/>
      <c r="D161" s="209" t="str">
        <f>IF('statement of marks'!CW17="","",'statement of marks'!CW17)</f>
        <v/>
      </c>
      <c r="E161" s="209" t="str">
        <f>IF('statement of marks'!CX17="","",'statement of marks'!CX17)</f>
        <v/>
      </c>
      <c r="F161" s="207" t="str">
        <f>IF('statement of marks'!CY17="","",'statement of marks'!CY17)</f>
        <v/>
      </c>
      <c r="G161" s="209">
        <f>IF('statement of marks'!CZ17="","",'statement of marks'!CZ17)</f>
        <v>1</v>
      </c>
      <c r="H161" s="209">
        <f>IF('statement of marks'!DA17="","",'statement of marks'!DA17)</f>
        <v>5</v>
      </c>
      <c r="I161" s="207">
        <f>IF('statement of marks'!DB17="","",'statement of marks'!DB17)</f>
        <v>6</v>
      </c>
      <c r="J161" s="209" t="str">
        <f>IF('statement of marks'!DC17="","",'statement of marks'!DC17)</f>
        <v/>
      </c>
      <c r="K161" s="209" t="str">
        <f>IF('statement of marks'!DD17="","",'statement of marks'!DD17)</f>
        <v/>
      </c>
      <c r="L161" s="207" t="str">
        <f>IF('statement of marks'!DE17="","",'statement of marks'!DE17)</f>
        <v/>
      </c>
      <c r="M161" s="209">
        <f>IF('statement of marks'!DG17="","",'statement of marks'!DG17)</f>
        <v>31</v>
      </c>
      <c r="N161" s="209">
        <f>IF('statement of marks'!DH17="","",'statement of marks'!DH17)</f>
        <v>15</v>
      </c>
      <c r="O161" s="207">
        <f>IF('statement of marks'!DI17="","",'statement of marks'!DI17)</f>
        <v>46</v>
      </c>
      <c r="P161" s="213">
        <f>IF('statement of marks'!DJ17="","",'statement of marks'!DJ17)</f>
        <v>52</v>
      </c>
      <c r="Q161" s="1035"/>
      <c r="R161" s="1035"/>
      <c r="S161" s="223"/>
      <c r="T161" s="990" t="str">
        <f>IF('statement of marks'!$CW$3="","",'statement of marks'!$CW$3)</f>
        <v>foKku</v>
      </c>
      <c r="U161" s="991"/>
      <c r="V161" s="209" t="str">
        <f>IF('statement of marks'!CW18="","",'statement of marks'!CW18)</f>
        <v/>
      </c>
      <c r="W161" s="209" t="str">
        <f>IF('statement of marks'!CX18="","",'statement of marks'!CX18)</f>
        <v/>
      </c>
      <c r="X161" s="207" t="str">
        <f>IF('statement of marks'!CY18="","",'statement of marks'!CY18)</f>
        <v/>
      </c>
      <c r="Y161" s="209">
        <f>IF('statement of marks'!CZ18="","",'statement of marks'!CZ18)</f>
        <v>0</v>
      </c>
      <c r="Z161" s="209">
        <f>IF('statement of marks'!DA18="","",'statement of marks'!DA18)</f>
        <v>5</v>
      </c>
      <c r="AA161" s="207">
        <f>IF('statement of marks'!DB18="","",'statement of marks'!DB18)</f>
        <v>5</v>
      </c>
      <c r="AB161" s="209" t="str">
        <f>IF('statement of marks'!DC18="","",'statement of marks'!DC18)</f>
        <v/>
      </c>
      <c r="AC161" s="209" t="str">
        <f>IF('statement of marks'!DD18="","",'statement of marks'!DD18)</f>
        <v/>
      </c>
      <c r="AD161" s="207" t="str">
        <f>IF('statement of marks'!DE18="","",'statement of marks'!DE18)</f>
        <v/>
      </c>
      <c r="AE161" s="209">
        <f>IF('statement of marks'!DG18="","",'statement of marks'!DG18)</f>
        <v>17</v>
      </c>
      <c r="AF161" s="209">
        <f>IF('statement of marks'!DH18="","",'statement of marks'!DH18)</f>
        <v>16</v>
      </c>
      <c r="AG161" s="207">
        <f>IF('statement of marks'!DI18="","",'statement of marks'!DI18)</f>
        <v>33</v>
      </c>
      <c r="AH161" s="213">
        <f>IF('statement of marks'!DJ18="","",'statement of marks'!DJ18)</f>
        <v>38</v>
      </c>
    </row>
    <row r="162" spans="1:34" ht="18.95" customHeight="1">
      <c r="A162" s="223"/>
      <c r="B162" s="990" t="str">
        <f>IF('statement of marks'!$DS$3="","",'statement of marks'!$DS$3)</f>
        <v>lkekftd foKku</v>
      </c>
      <c r="C162" s="991"/>
      <c r="D162" s="209">
        <f>IF('statement of marks'!DS17="","",'statement of marks'!DS17)</f>
        <v>4</v>
      </c>
      <c r="E162" s="209">
        <f>IF('statement of marks'!DT17="","",'statement of marks'!DT17)</f>
        <v>5</v>
      </c>
      <c r="F162" s="207">
        <f>IF('statement of marks'!DU17="","",'statement of marks'!DU17)</f>
        <v>9</v>
      </c>
      <c r="G162" s="209">
        <f>IF('statement of marks'!DV17="","",'statement of marks'!DV17)</f>
        <v>3</v>
      </c>
      <c r="H162" s="209">
        <f>IF('statement of marks'!DW17="","",'statement of marks'!DW17)</f>
        <v>5</v>
      </c>
      <c r="I162" s="207">
        <f>IF('statement of marks'!DX17="","",'statement of marks'!DX17)</f>
        <v>8</v>
      </c>
      <c r="J162" s="209" t="str">
        <f>IF('statement of marks'!DY17="","",'statement of marks'!DY17)</f>
        <v/>
      </c>
      <c r="K162" s="209" t="str">
        <f>IF('statement of marks'!DZ17="","",'statement of marks'!DZ17)</f>
        <v/>
      </c>
      <c r="L162" s="207" t="str">
        <f>IF('statement of marks'!EA17="","",'statement of marks'!EA17)</f>
        <v/>
      </c>
      <c r="M162" s="209">
        <f>IF('statement of marks'!EC17="","",'statement of marks'!EC17)</f>
        <v>40</v>
      </c>
      <c r="N162" s="209">
        <f>IF('statement of marks'!ED17="","",'statement of marks'!ED17)</f>
        <v>19</v>
      </c>
      <c r="O162" s="207">
        <f>IF('statement of marks'!EE17="","",'statement of marks'!EE17)</f>
        <v>59</v>
      </c>
      <c r="P162" s="213">
        <f>IF('statement of marks'!EF17="","",'statement of marks'!EF17)</f>
        <v>76</v>
      </c>
      <c r="Q162" s="1035"/>
      <c r="R162" s="1035"/>
      <c r="S162" s="223"/>
      <c r="T162" s="990" t="str">
        <f>IF('statement of marks'!$DS$3="","",'statement of marks'!$DS$3)</f>
        <v>lkekftd foKku</v>
      </c>
      <c r="U162" s="991"/>
      <c r="V162" s="209">
        <f>IF('statement of marks'!DS18="","",'statement of marks'!DS18)</f>
        <v>3</v>
      </c>
      <c r="W162" s="209">
        <f>IF('statement of marks'!DT18="","",'statement of marks'!DT18)</f>
        <v>5</v>
      </c>
      <c r="X162" s="207">
        <f>IF('statement of marks'!DU18="","",'statement of marks'!DU18)</f>
        <v>8</v>
      </c>
      <c r="Y162" s="209">
        <f>IF('statement of marks'!DV18="","",'statement of marks'!DV18)</f>
        <v>2</v>
      </c>
      <c r="Z162" s="209">
        <f>IF('statement of marks'!DW18="","",'statement of marks'!DW18)</f>
        <v>5</v>
      </c>
      <c r="AA162" s="207">
        <f>IF('statement of marks'!DX18="","",'statement of marks'!DX18)</f>
        <v>7</v>
      </c>
      <c r="AB162" s="209" t="str">
        <f>IF('statement of marks'!DY18="","",'statement of marks'!DY18)</f>
        <v/>
      </c>
      <c r="AC162" s="209" t="str">
        <f>IF('statement of marks'!DZ18="","",'statement of marks'!DZ18)</f>
        <v/>
      </c>
      <c r="AD162" s="207" t="str">
        <f>IF('statement of marks'!EA18="","",'statement of marks'!EA18)</f>
        <v/>
      </c>
      <c r="AE162" s="209">
        <f>IF('statement of marks'!EC18="","",'statement of marks'!EC18)</f>
        <v>27</v>
      </c>
      <c r="AF162" s="209">
        <f>IF('statement of marks'!ED18="","",'statement of marks'!ED18)</f>
        <v>19</v>
      </c>
      <c r="AG162" s="207">
        <f>IF('statement of marks'!EE18="","",'statement of marks'!EE18)</f>
        <v>46</v>
      </c>
      <c r="AH162" s="213">
        <f>IF('statement of marks'!EF18="","",'statement of marks'!EF18)</f>
        <v>61</v>
      </c>
    </row>
    <row r="163" spans="1:34" ht="18.95" customHeight="1">
      <c r="A163" s="223"/>
      <c r="B163" s="996" t="s">
        <v>193</v>
      </c>
      <c r="C163" s="997"/>
      <c r="D163" s="1034" t="s">
        <v>1</v>
      </c>
      <c r="E163" s="1034"/>
      <c r="F163" s="1034"/>
      <c r="G163" s="1034" t="s">
        <v>21</v>
      </c>
      <c r="H163" s="1034"/>
      <c r="I163" s="1034"/>
      <c r="J163" s="1034" t="s">
        <v>194</v>
      </c>
      <c r="K163" s="1034"/>
      <c r="L163" s="1034"/>
      <c r="M163" s="1034" t="s">
        <v>68</v>
      </c>
      <c r="N163" s="1034"/>
      <c r="O163" s="1034"/>
      <c r="P163" s="214"/>
      <c r="Q163" s="1035"/>
      <c r="R163" s="1035"/>
      <c r="S163" s="223"/>
      <c r="T163" s="996" t="s">
        <v>193</v>
      </c>
      <c r="U163" s="997"/>
      <c r="V163" s="1034" t="s">
        <v>1</v>
      </c>
      <c r="W163" s="1034"/>
      <c r="X163" s="1034"/>
      <c r="Y163" s="1034" t="s">
        <v>21</v>
      </c>
      <c r="Z163" s="1034"/>
      <c r="AA163" s="1034"/>
      <c r="AB163" s="1034" t="s">
        <v>194</v>
      </c>
      <c r="AC163" s="1034"/>
      <c r="AD163" s="1034"/>
      <c r="AE163" s="1034" t="s">
        <v>68</v>
      </c>
      <c r="AF163" s="1034"/>
      <c r="AG163" s="1034"/>
      <c r="AH163" s="214"/>
    </row>
    <row r="164" spans="1:34" ht="18.95" customHeight="1">
      <c r="A164" s="223"/>
      <c r="B164" s="1000" t="s">
        <v>3</v>
      </c>
      <c r="C164" s="1001"/>
      <c r="D164" s="1002">
        <f>IF('statement of marks'!EO$6="","",'statement of marks'!EO$6)</f>
        <v>20</v>
      </c>
      <c r="E164" s="1002"/>
      <c r="F164" s="1002"/>
      <c r="G164" s="1002">
        <f>IF('statement of marks'!EP$6="","",'statement of marks'!EP$6)</f>
        <v>20</v>
      </c>
      <c r="H164" s="1002"/>
      <c r="I164" s="1002"/>
      <c r="J164" s="1002">
        <f>IF('statement of marks'!ER$6="","",'statement of marks'!ER$6)</f>
        <v>20</v>
      </c>
      <c r="K164" s="1002"/>
      <c r="L164" s="1002"/>
      <c r="M164" s="1002">
        <f>IF('statement of marks'!EX$6="","",'statement of marks'!EQ$6)</f>
        <v>20</v>
      </c>
      <c r="N164" s="1002"/>
      <c r="O164" s="1002"/>
      <c r="P164" s="215"/>
      <c r="Q164" s="1035"/>
      <c r="R164" s="1035"/>
      <c r="S164" s="223"/>
      <c r="T164" s="1000" t="s">
        <v>3</v>
      </c>
      <c r="U164" s="1001"/>
      <c r="V164" s="1002">
        <f>IF('statement of marks'!EO$6="","",'statement of marks'!EO$6)</f>
        <v>20</v>
      </c>
      <c r="W164" s="1002"/>
      <c r="X164" s="1002"/>
      <c r="Y164" s="1002">
        <f>IF('statement of marks'!EP$6="","",'statement of marks'!EP$6)</f>
        <v>20</v>
      </c>
      <c r="Z164" s="1002"/>
      <c r="AA164" s="1002"/>
      <c r="AB164" s="1002">
        <f>IF('statement of marks'!ER$6="","",'statement of marks'!ER$6)</f>
        <v>20</v>
      </c>
      <c r="AC164" s="1002"/>
      <c r="AD164" s="1002"/>
      <c r="AE164" s="1002">
        <f>IF('statement of marks'!EX$6="","",'statement of marks'!EQ$6)</f>
        <v>20</v>
      </c>
      <c r="AF164" s="1002"/>
      <c r="AG164" s="1002"/>
      <c r="AH164" s="215"/>
    </row>
    <row r="165" spans="1:34" ht="18.95" customHeight="1">
      <c r="A165" s="223"/>
      <c r="B165" s="990" t="str">
        <f>IF('statement of marks'!$EO$3="","",'statement of marks'!$EO$3)</f>
        <v>dk;kZuqHko</v>
      </c>
      <c r="C165" s="991"/>
      <c r="D165" s="1031" t="str">
        <f>IF('statement of marks'!EO17="","",'statement of marks'!EO17)</f>
        <v/>
      </c>
      <c r="E165" s="1031"/>
      <c r="F165" s="1031"/>
      <c r="G165" s="1031" t="str">
        <f>IF('statement of marks'!EP17="","",'statement of marks'!EP17)</f>
        <v/>
      </c>
      <c r="H165" s="1031"/>
      <c r="I165" s="1031"/>
      <c r="J165" s="1031" t="str">
        <f>IF('statement of marks'!ER17="","",'statement of marks'!ER17)</f>
        <v/>
      </c>
      <c r="K165" s="1031"/>
      <c r="L165" s="1031"/>
      <c r="M165" s="1031" t="str">
        <f>IF('statement of marks'!EQ17="","",'statement of marks'!EQ17)</f>
        <v/>
      </c>
      <c r="N165" s="1031"/>
      <c r="O165" s="1031"/>
      <c r="P165" s="216"/>
      <c r="Q165" s="1035"/>
      <c r="R165" s="1035"/>
      <c r="S165" s="223"/>
      <c r="T165" s="990" t="str">
        <f>IF('statement of marks'!$EO$3="","",'statement of marks'!$EO$3)</f>
        <v>dk;kZuqHko</v>
      </c>
      <c r="U165" s="991"/>
      <c r="V165" s="1031" t="str">
        <f>IF('statement of marks'!EO18="","",'statement of marks'!EO18)</f>
        <v/>
      </c>
      <c r="W165" s="1031"/>
      <c r="X165" s="1031"/>
      <c r="Y165" s="1031" t="str">
        <f>IF('statement of marks'!EP18="","",'statement of marks'!EP18)</f>
        <v/>
      </c>
      <c r="Z165" s="1031"/>
      <c r="AA165" s="1031"/>
      <c r="AB165" s="1031" t="str">
        <f>IF('statement of marks'!ER18="","",'statement of marks'!ER18)</f>
        <v/>
      </c>
      <c r="AC165" s="1031"/>
      <c r="AD165" s="1031"/>
      <c r="AE165" s="1031" t="str">
        <f>IF('statement of marks'!EQ18="","",'statement of marks'!EQ18)</f>
        <v/>
      </c>
      <c r="AF165" s="1031"/>
      <c r="AG165" s="1031"/>
      <c r="AH165" s="216"/>
    </row>
    <row r="166" spans="1:34" ht="18.95" customHeight="1">
      <c r="A166" s="223"/>
      <c r="B166" s="1027" t="str">
        <f>IF('statement of marks'!$EY$3="","",'statement of marks'!$EY$3)</f>
        <v>dyk f'k{kk</v>
      </c>
      <c r="C166" s="1028"/>
      <c r="D166" s="1031" t="str">
        <f>IF('statement of marks'!EY17="","",'statement of marks'!EY17)</f>
        <v/>
      </c>
      <c r="E166" s="1031"/>
      <c r="F166" s="1031"/>
      <c r="G166" s="1031" t="str">
        <f>IF('statement of marks'!EZ17="","",'statement of marks'!EZ17)</f>
        <v/>
      </c>
      <c r="H166" s="1031"/>
      <c r="I166" s="1031"/>
      <c r="J166" s="1031" t="str">
        <f>IF('statement of marks'!FB17="","",'statement of marks'!FB17)</f>
        <v/>
      </c>
      <c r="K166" s="1031"/>
      <c r="L166" s="1031"/>
      <c r="M166" s="1031" t="str">
        <f>IF('statement of marks'!FA17="","",'statement of marks'!FA17)</f>
        <v/>
      </c>
      <c r="N166" s="1031"/>
      <c r="O166" s="1031"/>
      <c r="P166" s="216"/>
      <c r="Q166" s="1035"/>
      <c r="R166" s="1035"/>
      <c r="S166" s="223"/>
      <c r="T166" s="1027" t="str">
        <f>IF('statement of marks'!$EY$3="","",'statement of marks'!$EY$3)</f>
        <v>dyk f'k{kk</v>
      </c>
      <c r="U166" s="1028"/>
      <c r="V166" s="1031" t="str">
        <f>IF('statement of marks'!EY18="","",'statement of marks'!EY18)</f>
        <v/>
      </c>
      <c r="W166" s="1031"/>
      <c r="X166" s="1031"/>
      <c r="Y166" s="1031" t="str">
        <f>IF('statement of marks'!EZ18="","",'statement of marks'!EZ18)</f>
        <v/>
      </c>
      <c r="Z166" s="1031"/>
      <c r="AA166" s="1031"/>
      <c r="AB166" s="1031" t="str">
        <f>IF('statement of marks'!FB18="","",'statement of marks'!FB18)</f>
        <v/>
      </c>
      <c r="AC166" s="1031"/>
      <c r="AD166" s="1031"/>
      <c r="AE166" s="1031" t="str">
        <f>IF('statement of marks'!FA18="","",'statement of marks'!FA18)</f>
        <v/>
      </c>
      <c r="AF166" s="1031"/>
      <c r="AG166" s="1031"/>
      <c r="AH166" s="216"/>
    </row>
    <row r="167" spans="1:34" ht="18.95" customHeight="1">
      <c r="A167" s="223"/>
      <c r="B167" s="1029" t="str">
        <f>IF('statement of marks'!$FI$3="","",'statement of marks'!$FI$3)</f>
        <v>LokLF; ,oe~ 'kkjhfjd f'k{kk</v>
      </c>
      <c r="C167" s="1030"/>
      <c r="D167" s="1031" t="str">
        <f>IF('statement of marks'!FI17="","",'statement of marks'!FI17)</f>
        <v/>
      </c>
      <c r="E167" s="1031"/>
      <c r="F167" s="1031"/>
      <c r="G167" s="1031" t="str">
        <f>IF('statement of marks'!FJ17="","",'statement of marks'!FJ17)</f>
        <v/>
      </c>
      <c r="H167" s="1031"/>
      <c r="I167" s="1031"/>
      <c r="J167" s="1031" t="str">
        <f>IF('statement of marks'!FL17="","",'statement of marks'!FL17)</f>
        <v/>
      </c>
      <c r="K167" s="1031"/>
      <c r="L167" s="1031"/>
      <c r="M167" s="1031" t="str">
        <f>IF('statement of marks'!FK17="","",'statement of marks'!FK17)</f>
        <v/>
      </c>
      <c r="N167" s="1031"/>
      <c r="O167" s="1031"/>
      <c r="P167" s="216"/>
      <c r="Q167" s="1035"/>
      <c r="R167" s="1035"/>
      <c r="S167" s="223"/>
      <c r="T167" s="1029" t="str">
        <f>IF('statement of marks'!$FI$3="","",'statement of marks'!$FI$3)</f>
        <v>LokLF; ,oe~ 'kkjhfjd f'k{kk</v>
      </c>
      <c r="U167" s="1030"/>
      <c r="V167" s="1031" t="str">
        <f>IF('statement of marks'!FI18="","",'statement of marks'!FI18)</f>
        <v/>
      </c>
      <c r="W167" s="1031"/>
      <c r="X167" s="1031"/>
      <c r="Y167" s="1031" t="str">
        <f>IF('statement of marks'!FJ18="","",'statement of marks'!FJ18)</f>
        <v/>
      </c>
      <c r="Z167" s="1031"/>
      <c r="AA167" s="1031"/>
      <c r="AB167" s="1031" t="str">
        <f>IF('statement of marks'!FL18="","",'statement of marks'!FL18)</f>
        <v/>
      </c>
      <c r="AC167" s="1031"/>
      <c r="AD167" s="1031"/>
      <c r="AE167" s="1031" t="str">
        <f>IF('statement of marks'!FK18="","",'statement of marks'!FK18)</f>
        <v/>
      </c>
      <c r="AF167" s="1031"/>
      <c r="AG167" s="1031"/>
      <c r="AH167" s="216"/>
    </row>
    <row r="168" spans="1:34" ht="18.95" customHeight="1">
      <c r="A168" s="223"/>
      <c r="B168" s="1000" t="s">
        <v>195</v>
      </c>
      <c r="C168" s="1001"/>
      <c r="D168" s="1007" t="str">
        <f>details!$DR$3</f>
        <v>vxLr rd</v>
      </c>
      <c r="E168" s="1007"/>
      <c r="F168" s="1007"/>
      <c r="G168" s="1007" t="str">
        <f>details!$DV$3</f>
        <v>vDVwcj rd</v>
      </c>
      <c r="H168" s="1007"/>
      <c r="I168" s="1007"/>
      <c r="J168" s="1007" t="str">
        <f>details!$ED$3</f>
        <v>Qjojh rd</v>
      </c>
      <c r="K168" s="1007"/>
      <c r="L168" s="1007"/>
      <c r="M168" s="1007" t="str">
        <f>details!$DZ$3</f>
        <v>fnlEcj rd</v>
      </c>
      <c r="N168" s="1007"/>
      <c r="O168" s="1007"/>
      <c r="P168" s="216"/>
      <c r="Q168" s="1035"/>
      <c r="R168" s="1035"/>
      <c r="S168" s="223"/>
      <c r="T168" s="1000" t="s">
        <v>195</v>
      </c>
      <c r="U168" s="1001"/>
      <c r="V168" s="1010" t="str">
        <f>details!$DR$3</f>
        <v>vxLr rd</v>
      </c>
      <c r="W168" s="1011"/>
      <c r="X168" s="1012"/>
      <c r="Y168" s="1010" t="str">
        <f>details!$DV$3</f>
        <v>vDVwcj rd</v>
      </c>
      <c r="Z168" s="1011"/>
      <c r="AA168" s="1012"/>
      <c r="AB168" s="1010" t="str">
        <f>details!$ED$3</f>
        <v>Qjojh rd</v>
      </c>
      <c r="AC168" s="1011"/>
      <c r="AD168" s="1012"/>
      <c r="AE168" s="1010" t="str">
        <f>details!$DZ$3</f>
        <v>fnlEcj rd</v>
      </c>
      <c r="AF168" s="1011"/>
      <c r="AG168" s="1012"/>
      <c r="AH168" s="216"/>
    </row>
    <row r="169" spans="1:34" ht="18.95" customHeight="1">
      <c r="A169" s="223"/>
      <c r="B169" s="1025" t="s">
        <v>98</v>
      </c>
      <c r="C169" s="1026"/>
      <c r="D169" s="1008" t="str">
        <f>IF(details!DS17="","",details!DS17)</f>
        <v/>
      </c>
      <c r="E169" s="1008"/>
      <c r="F169" s="1008"/>
      <c r="G169" s="1008" t="str">
        <f>IF(details!DW17="","",details!DW17)</f>
        <v/>
      </c>
      <c r="H169" s="1008"/>
      <c r="I169" s="1008"/>
      <c r="J169" s="1008" t="str">
        <f>IF(details!EE17="","",details!EE17)</f>
        <v/>
      </c>
      <c r="K169" s="1008"/>
      <c r="L169" s="1008"/>
      <c r="M169" s="1008" t="str">
        <f>IF(details!EA17="","",details!EA17)</f>
        <v/>
      </c>
      <c r="N169" s="1008"/>
      <c r="O169" s="1008"/>
      <c r="P169" s="227"/>
      <c r="Q169" s="1035"/>
      <c r="R169" s="1035"/>
      <c r="S169" s="223"/>
      <c r="T169" s="1025" t="s">
        <v>98</v>
      </c>
      <c r="U169" s="1026"/>
      <c r="V169" s="1015" t="str">
        <f>IF(details!DS18="","",details!DS18)</f>
        <v/>
      </c>
      <c r="W169" s="1016"/>
      <c r="X169" s="1017"/>
      <c r="Y169" s="1015" t="str">
        <f>IF(details!DW18="","",details!DW18)</f>
        <v/>
      </c>
      <c r="Z169" s="1016"/>
      <c r="AA169" s="1017"/>
      <c r="AB169" s="1015" t="str">
        <f>IF(details!EE18="","",details!EE18)</f>
        <v/>
      </c>
      <c r="AC169" s="1016"/>
      <c r="AD169" s="1017"/>
      <c r="AE169" s="1015" t="str">
        <f>IF(details!EA18="","",details!EA18)</f>
        <v/>
      </c>
      <c r="AF169" s="1016"/>
      <c r="AG169" s="1017"/>
      <c r="AH169" s="217"/>
    </row>
    <row r="170" spans="1:34" ht="18.95" customHeight="1">
      <c r="A170" s="224"/>
      <c r="B170" s="1023" t="s">
        <v>15</v>
      </c>
      <c r="C170" s="1024"/>
      <c r="D170" s="1009">
        <f>IF(details!DR17="","",details!DR17)</f>
        <v>83</v>
      </c>
      <c r="E170" s="1009"/>
      <c r="F170" s="1009"/>
      <c r="G170" s="1009" t="str">
        <f>IF(details!DV17="","",details!DV17)</f>
        <v/>
      </c>
      <c r="H170" s="1009"/>
      <c r="I170" s="1009"/>
      <c r="J170" s="1009" t="str">
        <f>IF(details!ED17="","",details!ED17)</f>
        <v/>
      </c>
      <c r="K170" s="1009"/>
      <c r="L170" s="1009"/>
      <c r="M170" s="1009" t="str">
        <f>IF(details!DZ17="","",details!DZ17)</f>
        <v/>
      </c>
      <c r="N170" s="1009"/>
      <c r="O170" s="1009"/>
      <c r="P170" s="228"/>
      <c r="Q170" s="1035"/>
      <c r="R170" s="1035"/>
      <c r="S170" s="224"/>
      <c r="T170" s="1023" t="s">
        <v>15</v>
      </c>
      <c r="U170" s="1024"/>
      <c r="V170" s="1018">
        <f>IF(details!DR18="","",details!DR18)</f>
        <v>83</v>
      </c>
      <c r="W170" s="1019"/>
      <c r="X170" s="1020"/>
      <c r="Y170" s="1018" t="str">
        <f>IF(details!DV18="","",details!DV18)</f>
        <v/>
      </c>
      <c r="Z170" s="1019"/>
      <c r="AA170" s="1020"/>
      <c r="AB170" s="1018" t="str">
        <f>IF(details!ED18="","",details!ED18)</f>
        <v/>
      </c>
      <c r="AC170" s="1019"/>
      <c r="AD170" s="1020"/>
      <c r="AE170" s="1018" t="str">
        <f>IF(details!DZ18="","",details!DZ18)</f>
        <v/>
      </c>
      <c r="AF170" s="1019"/>
      <c r="AG170" s="1020"/>
      <c r="AH170" s="218"/>
    </row>
    <row r="171" spans="1:34" ht="18.95" customHeight="1">
      <c r="A171" s="223"/>
      <c r="B171" s="1036" t="s">
        <v>99</v>
      </c>
      <c r="C171" s="1037"/>
      <c r="D171" s="1007"/>
      <c r="E171" s="1007"/>
      <c r="F171" s="1007"/>
      <c r="G171" s="1007"/>
      <c r="H171" s="1007"/>
      <c r="I171" s="1007"/>
      <c r="J171" s="1007"/>
      <c r="K171" s="1007"/>
      <c r="L171" s="1007"/>
      <c r="M171" s="1007"/>
      <c r="N171" s="1007"/>
      <c r="O171" s="1007"/>
      <c r="P171" s="219"/>
      <c r="Q171" s="1035"/>
      <c r="R171" s="1035"/>
      <c r="S171" s="223"/>
      <c r="T171" s="1036" t="s">
        <v>99</v>
      </c>
      <c r="U171" s="1037"/>
      <c r="V171" s="1007"/>
      <c r="W171" s="1007"/>
      <c r="X171" s="1007"/>
      <c r="Y171" s="1007"/>
      <c r="Z171" s="1007"/>
      <c r="AA171" s="1007"/>
      <c r="AB171" s="1007"/>
      <c r="AC171" s="1007"/>
      <c r="AD171" s="1007"/>
      <c r="AE171" s="1007"/>
      <c r="AF171" s="1007"/>
      <c r="AG171" s="1007"/>
      <c r="AH171" s="219"/>
    </row>
    <row r="172" spans="1:34" ht="18.95" customHeight="1">
      <c r="A172" s="223"/>
      <c r="B172" s="1013" t="s">
        <v>79</v>
      </c>
      <c r="C172" s="1014"/>
      <c r="D172" s="1007"/>
      <c r="E172" s="1007"/>
      <c r="F172" s="1007"/>
      <c r="G172" s="1007"/>
      <c r="H172" s="1007"/>
      <c r="I172" s="1007"/>
      <c r="J172" s="1007"/>
      <c r="K172" s="1007"/>
      <c r="L172" s="1007"/>
      <c r="M172" s="1007"/>
      <c r="N172" s="1007"/>
      <c r="O172" s="1007"/>
      <c r="P172" s="219"/>
      <c r="Q172" s="1035"/>
      <c r="R172" s="1035"/>
      <c r="S172" s="223"/>
      <c r="T172" s="1013" t="s">
        <v>79</v>
      </c>
      <c r="U172" s="1014"/>
      <c r="V172" s="1007"/>
      <c r="W172" s="1007"/>
      <c r="X172" s="1007"/>
      <c r="Y172" s="1007"/>
      <c r="Z172" s="1007"/>
      <c r="AA172" s="1007"/>
      <c r="AB172" s="1007"/>
      <c r="AC172" s="1007"/>
      <c r="AD172" s="1007"/>
      <c r="AE172" s="1007"/>
      <c r="AF172" s="1007"/>
      <c r="AG172" s="1007"/>
      <c r="AH172" s="219"/>
    </row>
    <row r="173" spans="1:34" ht="18.95" customHeight="1">
      <c r="A173" s="223"/>
      <c r="B173" s="1021" t="s">
        <v>100</v>
      </c>
      <c r="C173" s="1022"/>
      <c r="D173" s="1007"/>
      <c r="E173" s="1007"/>
      <c r="F173" s="1007"/>
      <c r="G173" s="1007"/>
      <c r="H173" s="1007"/>
      <c r="I173" s="1007"/>
      <c r="J173" s="1007"/>
      <c r="K173" s="1007"/>
      <c r="L173" s="1007"/>
      <c r="M173" s="1007"/>
      <c r="N173" s="1007"/>
      <c r="O173" s="1007"/>
      <c r="P173" s="219"/>
      <c r="Q173" s="1035"/>
      <c r="R173" s="1035"/>
      <c r="S173" s="223"/>
      <c r="T173" s="1021" t="s">
        <v>100</v>
      </c>
      <c r="U173" s="1022"/>
      <c r="V173" s="1007"/>
      <c r="W173" s="1007"/>
      <c r="X173" s="1007"/>
      <c r="Y173" s="1007"/>
      <c r="Z173" s="1007"/>
      <c r="AA173" s="1007"/>
      <c r="AB173" s="1007"/>
      <c r="AC173" s="1007"/>
      <c r="AD173" s="1007"/>
      <c r="AE173" s="1007"/>
      <c r="AF173" s="1007"/>
      <c r="AG173" s="1007"/>
      <c r="AH173" s="219"/>
    </row>
    <row r="174" spans="1:34" ht="18.95" customHeight="1" thickBot="1">
      <c r="A174" s="225"/>
      <c r="B174" s="998" t="s">
        <v>101</v>
      </c>
      <c r="C174" s="999"/>
      <c r="D174" s="995"/>
      <c r="E174" s="995"/>
      <c r="F174" s="995"/>
      <c r="G174" s="995"/>
      <c r="H174" s="995"/>
      <c r="I174" s="995"/>
      <c r="J174" s="995"/>
      <c r="K174" s="995"/>
      <c r="L174" s="995"/>
      <c r="M174" s="995"/>
      <c r="N174" s="995"/>
      <c r="O174" s="995"/>
      <c r="P174" s="220"/>
      <c r="Q174" s="1035"/>
      <c r="R174" s="1035"/>
      <c r="S174" s="225"/>
      <c r="T174" s="998" t="s">
        <v>101</v>
      </c>
      <c r="U174" s="999"/>
      <c r="V174" s="995"/>
      <c r="W174" s="995"/>
      <c r="X174" s="995"/>
      <c r="Y174" s="995"/>
      <c r="Z174" s="995"/>
      <c r="AA174" s="995"/>
      <c r="AB174" s="995"/>
      <c r="AC174" s="995"/>
      <c r="AD174" s="995"/>
      <c r="AE174" s="995"/>
      <c r="AF174" s="995"/>
      <c r="AG174" s="995"/>
      <c r="AH174" s="220"/>
    </row>
    <row r="175" spans="1:34" ht="18.95" customHeight="1">
      <c r="A175" s="222"/>
      <c r="B175" s="1004" t="s">
        <v>47</v>
      </c>
      <c r="C175" s="1005"/>
      <c r="D175" s="1005"/>
      <c r="E175" s="1005"/>
      <c r="F175" s="1005"/>
      <c r="G175" s="1005"/>
      <c r="H175" s="1005"/>
      <c r="I175" s="1005"/>
      <c r="J175" s="1005"/>
      <c r="K175" s="1005"/>
      <c r="L175" s="1005"/>
      <c r="M175" s="1005"/>
      <c r="N175" s="1005"/>
      <c r="O175" s="1005"/>
      <c r="P175" s="1006"/>
      <c r="Q175" s="1035"/>
      <c r="R175" s="1035"/>
      <c r="S175" s="222"/>
      <c r="T175" s="1004" t="s">
        <v>47</v>
      </c>
      <c r="U175" s="1005"/>
      <c r="V175" s="1005"/>
      <c r="W175" s="1005"/>
      <c r="X175" s="1005"/>
      <c r="Y175" s="1005"/>
      <c r="Z175" s="1005"/>
      <c r="AA175" s="1005"/>
      <c r="AB175" s="1005"/>
      <c r="AC175" s="1005"/>
      <c r="AD175" s="1005"/>
      <c r="AE175" s="1005"/>
      <c r="AF175" s="1005"/>
      <c r="AG175" s="1005"/>
      <c r="AH175" s="1006"/>
    </row>
    <row r="176" spans="1:34" ht="18.95" customHeight="1">
      <c r="A176" s="1003"/>
      <c r="B176" s="985" t="str">
        <f>'statement of marks'!$A$1</f>
        <v>MkW0Hkhejko vEcsMdj jkt0vkok0fo|k0cxMh]nkSlk</v>
      </c>
      <c r="C176" s="986"/>
      <c r="D176" s="986"/>
      <c r="E176" s="986"/>
      <c r="F176" s="986"/>
      <c r="G176" s="986"/>
      <c r="H176" s="986"/>
      <c r="I176" s="986"/>
      <c r="J176" s="986"/>
      <c r="K176" s="986"/>
      <c r="L176" s="986"/>
      <c r="M176" s="986"/>
      <c r="N176" s="986"/>
      <c r="O176" s="986"/>
      <c r="P176" s="987"/>
      <c r="Q176" s="1035"/>
      <c r="R176" s="1035"/>
      <c r="S176" s="1003"/>
      <c r="T176" s="985" t="str">
        <f>'statement of marks'!$A$1</f>
        <v>MkW0Hkhejko vEcsMdj jkt0vkok0fo|k0cxMh]nkSlk</v>
      </c>
      <c r="U176" s="986"/>
      <c r="V176" s="986"/>
      <c r="W176" s="986"/>
      <c r="X176" s="986"/>
      <c r="Y176" s="986"/>
      <c r="Z176" s="986"/>
      <c r="AA176" s="986"/>
      <c r="AB176" s="986"/>
      <c r="AC176" s="986"/>
      <c r="AD176" s="986"/>
      <c r="AE176" s="986"/>
      <c r="AF176" s="986"/>
      <c r="AG176" s="986"/>
      <c r="AH176" s="987"/>
    </row>
    <row r="177" spans="1:34" ht="18.95" customHeight="1">
      <c r="A177" s="1003"/>
      <c r="B177" s="985"/>
      <c r="C177" s="986"/>
      <c r="D177" s="986"/>
      <c r="E177" s="986"/>
      <c r="F177" s="986"/>
      <c r="G177" s="986"/>
      <c r="H177" s="986"/>
      <c r="I177" s="986"/>
      <c r="J177" s="986"/>
      <c r="K177" s="986"/>
      <c r="L177" s="986"/>
      <c r="M177" s="986"/>
      <c r="N177" s="986"/>
      <c r="O177" s="986"/>
      <c r="P177" s="987"/>
      <c r="Q177" s="1035"/>
      <c r="R177" s="1035"/>
      <c r="S177" s="1003"/>
      <c r="T177" s="985"/>
      <c r="U177" s="986"/>
      <c r="V177" s="986"/>
      <c r="W177" s="986"/>
      <c r="X177" s="986"/>
      <c r="Y177" s="986"/>
      <c r="Z177" s="986"/>
      <c r="AA177" s="986"/>
      <c r="AB177" s="986"/>
      <c r="AC177" s="986"/>
      <c r="AD177" s="986"/>
      <c r="AE177" s="986"/>
      <c r="AF177" s="986"/>
      <c r="AG177" s="986"/>
      <c r="AH177" s="987"/>
    </row>
    <row r="178" spans="1:34" ht="18.95" customHeight="1">
      <c r="A178" s="223"/>
      <c r="B178" s="988" t="s">
        <v>95</v>
      </c>
      <c r="C178" s="989"/>
      <c r="D178" s="992" t="str">
        <f>'statement of marks'!$H$3</f>
        <v>2016-17</v>
      </c>
      <c r="E178" s="992"/>
      <c r="F178" s="992"/>
      <c r="G178" s="992"/>
      <c r="H178" s="992"/>
      <c r="I178" s="992"/>
      <c r="J178" s="992"/>
      <c r="K178" s="992"/>
      <c r="L178" s="992"/>
      <c r="M178" s="992"/>
      <c r="N178" s="992"/>
      <c r="O178" s="992"/>
      <c r="P178" s="993"/>
      <c r="Q178" s="1035"/>
      <c r="R178" s="1035"/>
      <c r="S178" s="223"/>
      <c r="T178" s="988" t="s">
        <v>95</v>
      </c>
      <c r="U178" s="989"/>
      <c r="V178" s="992" t="str">
        <f>'statement of marks'!$H$3</f>
        <v>2016-17</v>
      </c>
      <c r="W178" s="992"/>
      <c r="X178" s="992"/>
      <c r="Y178" s="992"/>
      <c r="Z178" s="992"/>
      <c r="AA178" s="992"/>
      <c r="AB178" s="992"/>
      <c r="AC178" s="992"/>
      <c r="AD178" s="992"/>
      <c r="AE178" s="992"/>
      <c r="AF178" s="992"/>
      <c r="AG178" s="992"/>
      <c r="AH178" s="993"/>
    </row>
    <row r="179" spans="1:34" ht="18.95" customHeight="1">
      <c r="A179" s="223"/>
      <c r="B179" s="990" t="s">
        <v>185</v>
      </c>
      <c r="C179" s="991"/>
      <c r="D179" s="991" t="str">
        <f>IF('statement of marks'!I19="","",'statement of marks'!I19)</f>
        <v>euh"k es?koa'kh</v>
      </c>
      <c r="E179" s="991"/>
      <c r="F179" s="991"/>
      <c r="G179" s="991"/>
      <c r="H179" s="991"/>
      <c r="I179" s="991"/>
      <c r="J179" s="991"/>
      <c r="K179" s="991"/>
      <c r="L179" s="991"/>
      <c r="M179" s="991"/>
      <c r="N179" s="991"/>
      <c r="O179" s="991"/>
      <c r="P179" s="994"/>
      <c r="Q179" s="1035"/>
      <c r="R179" s="1035"/>
      <c r="S179" s="223"/>
      <c r="T179" s="990" t="s">
        <v>185</v>
      </c>
      <c r="U179" s="991"/>
      <c r="V179" s="991" t="str">
        <f>IF('statement of marks'!I20="","",'statement of marks'!I20)</f>
        <v>euh"k dqekj ehuk</v>
      </c>
      <c r="W179" s="991"/>
      <c r="X179" s="991"/>
      <c r="Y179" s="991"/>
      <c r="Z179" s="991"/>
      <c r="AA179" s="991"/>
      <c r="AB179" s="991"/>
      <c r="AC179" s="991"/>
      <c r="AD179" s="991"/>
      <c r="AE179" s="991"/>
      <c r="AF179" s="991"/>
      <c r="AG179" s="991"/>
      <c r="AH179" s="994"/>
    </row>
    <row r="180" spans="1:34" ht="18.95" customHeight="1">
      <c r="A180" s="223"/>
      <c r="B180" s="990" t="s">
        <v>186</v>
      </c>
      <c r="C180" s="991"/>
      <c r="D180" s="991" t="str">
        <f>IF('statement of marks'!J19="","",'statement of marks'!J19)</f>
        <v>Jh txnh'k yky es?koa'kh</v>
      </c>
      <c r="E180" s="991"/>
      <c r="F180" s="991"/>
      <c r="G180" s="991"/>
      <c r="H180" s="991"/>
      <c r="I180" s="991"/>
      <c r="J180" s="991"/>
      <c r="K180" s="991"/>
      <c r="L180" s="991"/>
      <c r="M180" s="991"/>
      <c r="N180" s="991"/>
      <c r="O180" s="991"/>
      <c r="P180" s="994"/>
      <c r="Q180" s="1035"/>
      <c r="R180" s="1035"/>
      <c r="S180" s="223"/>
      <c r="T180" s="990" t="s">
        <v>186</v>
      </c>
      <c r="U180" s="991"/>
      <c r="V180" s="991" t="str">
        <f>IF('statement of marks'!J20="","",'statement of marks'!J20)</f>
        <v>Jh ehBk yky ehuk</v>
      </c>
      <c r="W180" s="991"/>
      <c r="X180" s="991"/>
      <c r="Y180" s="991"/>
      <c r="Z180" s="991"/>
      <c r="AA180" s="991"/>
      <c r="AB180" s="991"/>
      <c r="AC180" s="991"/>
      <c r="AD180" s="991"/>
      <c r="AE180" s="991"/>
      <c r="AF180" s="991"/>
      <c r="AG180" s="991"/>
      <c r="AH180" s="994"/>
    </row>
    <row r="181" spans="1:34" ht="18.95" customHeight="1">
      <c r="A181" s="223"/>
      <c r="B181" s="990" t="s">
        <v>187</v>
      </c>
      <c r="C181" s="991"/>
      <c r="D181" s="991" t="str">
        <f>IF('statement of marks'!K19="","",'statement of marks'!K19)</f>
        <v>Jhefr Mkyh nsoh</v>
      </c>
      <c r="E181" s="991"/>
      <c r="F181" s="991"/>
      <c r="G181" s="991"/>
      <c r="H181" s="991"/>
      <c r="I181" s="991"/>
      <c r="J181" s="991"/>
      <c r="K181" s="991"/>
      <c r="L181" s="991"/>
      <c r="M181" s="991"/>
      <c r="N181" s="991"/>
      <c r="O181" s="991"/>
      <c r="P181" s="994"/>
      <c r="Q181" s="1035"/>
      <c r="R181" s="1035"/>
      <c r="S181" s="223"/>
      <c r="T181" s="990" t="s">
        <v>187</v>
      </c>
      <c r="U181" s="991"/>
      <c r="V181" s="991" t="str">
        <f>IF('statement of marks'!K20="","",'statement of marks'!K20)</f>
        <v>Jhefr [ksyk nsoh</v>
      </c>
      <c r="W181" s="991"/>
      <c r="X181" s="991"/>
      <c r="Y181" s="991"/>
      <c r="Z181" s="991"/>
      <c r="AA181" s="991"/>
      <c r="AB181" s="991"/>
      <c r="AC181" s="991"/>
      <c r="AD181" s="991"/>
      <c r="AE181" s="991"/>
      <c r="AF181" s="991"/>
      <c r="AG181" s="991"/>
      <c r="AH181" s="994"/>
    </row>
    <row r="182" spans="1:34" ht="18.95" customHeight="1">
      <c r="A182" s="223"/>
      <c r="B182" s="990" t="s">
        <v>188</v>
      </c>
      <c r="C182" s="991"/>
      <c r="D182" s="992" t="str">
        <f>'statement of marks'!$G$3</f>
        <v>6 B</v>
      </c>
      <c r="E182" s="992"/>
      <c r="F182" s="992"/>
      <c r="G182" s="992"/>
      <c r="H182" s="991" t="s">
        <v>9</v>
      </c>
      <c r="I182" s="991"/>
      <c r="J182" s="991"/>
      <c r="K182" s="991"/>
      <c r="L182" s="991"/>
      <c r="M182" s="992">
        <f>IF('statement of marks'!D19="","",'statement of marks'!D19)</f>
        <v>663</v>
      </c>
      <c r="N182" s="992"/>
      <c r="O182" s="992"/>
      <c r="P182" s="993"/>
      <c r="Q182" s="1035"/>
      <c r="R182" s="1035"/>
      <c r="S182" s="223"/>
      <c r="T182" s="990" t="s">
        <v>188</v>
      </c>
      <c r="U182" s="991"/>
      <c r="V182" s="992" t="str">
        <f>'statement of marks'!$G$3</f>
        <v>6 B</v>
      </c>
      <c r="W182" s="992"/>
      <c r="X182" s="992"/>
      <c r="Y182" s="992"/>
      <c r="Z182" s="991" t="s">
        <v>9</v>
      </c>
      <c r="AA182" s="991"/>
      <c r="AB182" s="991"/>
      <c r="AC182" s="991"/>
      <c r="AD182" s="991"/>
      <c r="AE182" s="992">
        <f>IF('statement of marks'!D20="","",'statement of marks'!D20)</f>
        <v>664</v>
      </c>
      <c r="AF182" s="992"/>
      <c r="AG182" s="992"/>
      <c r="AH182" s="993"/>
    </row>
    <row r="183" spans="1:34" ht="18.95" customHeight="1">
      <c r="A183" s="223"/>
      <c r="B183" s="990" t="s">
        <v>189</v>
      </c>
      <c r="C183" s="991"/>
      <c r="D183" s="992">
        <f>IF('statement of marks'!F19="","",'statement of marks'!F19)</f>
        <v>1985</v>
      </c>
      <c r="E183" s="992"/>
      <c r="F183" s="992"/>
      <c r="G183" s="992"/>
      <c r="H183" s="991" t="s">
        <v>0</v>
      </c>
      <c r="I183" s="991"/>
      <c r="J183" s="991"/>
      <c r="K183" s="991"/>
      <c r="L183" s="991"/>
      <c r="M183" s="1032">
        <f>IF('statement of marks'!G19="","",'statement of marks'!G19)</f>
        <v>38899</v>
      </c>
      <c r="N183" s="1032"/>
      <c r="O183" s="1032"/>
      <c r="P183" s="1033"/>
      <c r="Q183" s="1035"/>
      <c r="R183" s="1035"/>
      <c r="S183" s="223"/>
      <c r="T183" s="990" t="s">
        <v>189</v>
      </c>
      <c r="U183" s="991"/>
      <c r="V183" s="992">
        <f>IF('statement of marks'!F20="","",'statement of marks'!F20)</f>
        <v>1984</v>
      </c>
      <c r="W183" s="992"/>
      <c r="X183" s="992"/>
      <c r="Y183" s="992"/>
      <c r="Z183" s="991" t="s">
        <v>0</v>
      </c>
      <c r="AA183" s="991"/>
      <c r="AB183" s="991"/>
      <c r="AC183" s="991"/>
      <c r="AD183" s="991"/>
      <c r="AE183" s="1032">
        <f>IF('statement of marks'!G20="","",'statement of marks'!G20)</f>
        <v>39294</v>
      </c>
      <c r="AF183" s="1032"/>
      <c r="AG183" s="1032"/>
      <c r="AH183" s="1033"/>
    </row>
    <row r="184" spans="1:34" ht="18.95" customHeight="1">
      <c r="A184" s="223"/>
      <c r="B184" s="221" t="s">
        <v>28</v>
      </c>
      <c r="C184" s="211" t="s">
        <v>96</v>
      </c>
      <c r="D184" s="1034" t="s">
        <v>1</v>
      </c>
      <c r="E184" s="1034"/>
      <c r="F184" s="1034"/>
      <c r="G184" s="1034" t="s">
        <v>21</v>
      </c>
      <c r="H184" s="1034"/>
      <c r="I184" s="1034"/>
      <c r="J184" s="1034" t="s">
        <v>68</v>
      </c>
      <c r="K184" s="1034"/>
      <c r="L184" s="1034"/>
      <c r="M184" s="1034" t="s">
        <v>97</v>
      </c>
      <c r="N184" s="1034"/>
      <c r="O184" s="1034"/>
      <c r="P184" s="212" t="s">
        <v>200</v>
      </c>
      <c r="Q184" s="1035"/>
      <c r="R184" s="1035"/>
      <c r="S184" s="223"/>
      <c r="T184" s="221" t="s">
        <v>28</v>
      </c>
      <c r="U184" s="211" t="s">
        <v>96</v>
      </c>
      <c r="V184" s="1034" t="s">
        <v>1</v>
      </c>
      <c r="W184" s="1034"/>
      <c r="X184" s="1034"/>
      <c r="Y184" s="1034" t="s">
        <v>21</v>
      </c>
      <c r="Z184" s="1034"/>
      <c r="AA184" s="1034"/>
      <c r="AB184" s="1034" t="s">
        <v>68</v>
      </c>
      <c r="AC184" s="1034"/>
      <c r="AD184" s="1034"/>
      <c r="AE184" s="1034" t="s">
        <v>97</v>
      </c>
      <c r="AF184" s="1034"/>
      <c r="AG184" s="1034"/>
      <c r="AH184" s="212" t="s">
        <v>200</v>
      </c>
    </row>
    <row r="185" spans="1:34" ht="18.95" customHeight="1">
      <c r="A185" s="223"/>
      <c r="B185" s="1000" t="s">
        <v>3</v>
      </c>
      <c r="C185" s="1001"/>
      <c r="D185" s="232">
        <f>IF('statement of marks'!L$6="","",'statement of marks'!L$6)</f>
        <v>5</v>
      </c>
      <c r="E185" s="232">
        <f>IF('statement of marks'!M$6="","",'statement of marks'!M$6)</f>
        <v>5</v>
      </c>
      <c r="F185" s="232">
        <f>IF('statement of marks'!N$6="","",'statement of marks'!N$6)</f>
        <v>10</v>
      </c>
      <c r="G185" s="232">
        <f>IF('statement of marks'!O$6="","",'statement of marks'!O$6)</f>
        <v>5</v>
      </c>
      <c r="H185" s="232">
        <f>IF('statement of marks'!P$6="","",'statement of marks'!P$6)</f>
        <v>5</v>
      </c>
      <c r="I185" s="232">
        <f>IF('statement of marks'!Q$6="","",'statement of marks'!Q$6)</f>
        <v>10</v>
      </c>
      <c r="J185" s="232">
        <f>IF('statement of marks'!R$6="","",'statement of marks'!R$6)</f>
        <v>5</v>
      </c>
      <c r="K185" s="232">
        <f>IF('statement of marks'!S$6="","",'statement of marks'!S$6)</f>
        <v>5</v>
      </c>
      <c r="L185" s="232">
        <f>IF('statement of marks'!T$6="","",'statement of marks'!T$6)</f>
        <v>10</v>
      </c>
      <c r="M185" s="232">
        <f>IF('statement of marks'!V$6="","",'statement of marks'!V$6)</f>
        <v>50</v>
      </c>
      <c r="N185" s="232">
        <f>IF('statement of marks'!W$6="","",'statement of marks'!W$6)</f>
        <v>20</v>
      </c>
      <c r="O185" s="232">
        <f>IF('statement of marks'!X$6="","",'statement of marks'!X$6)</f>
        <v>70</v>
      </c>
      <c r="P185" s="213">
        <f>IF('statement of marks'!Y$6="","",'statement of marks'!Y$6)</f>
        <v>100</v>
      </c>
      <c r="Q185" s="1035"/>
      <c r="R185" s="1035"/>
      <c r="S185" s="223"/>
      <c r="T185" s="1000" t="s">
        <v>3</v>
      </c>
      <c r="U185" s="1001"/>
      <c r="V185" s="232">
        <f>IF('statement of marks'!L$6="","",'statement of marks'!L$6)</f>
        <v>5</v>
      </c>
      <c r="W185" s="232">
        <f>IF('statement of marks'!M$6="","",'statement of marks'!M$6)</f>
        <v>5</v>
      </c>
      <c r="X185" s="232">
        <f>IF('statement of marks'!N$6="","",'statement of marks'!N$6)</f>
        <v>10</v>
      </c>
      <c r="Y185" s="232">
        <f>IF('statement of marks'!O$6="","",'statement of marks'!O$6)</f>
        <v>5</v>
      </c>
      <c r="Z185" s="232">
        <f>IF('statement of marks'!P$6="","",'statement of marks'!P$6)</f>
        <v>5</v>
      </c>
      <c r="AA185" s="232">
        <f>IF('statement of marks'!Q$6="","",'statement of marks'!Q$6)</f>
        <v>10</v>
      </c>
      <c r="AB185" s="232">
        <f>IF('statement of marks'!R$6="","",'statement of marks'!R$6)</f>
        <v>5</v>
      </c>
      <c r="AC185" s="232">
        <f>IF('statement of marks'!S$6="","",'statement of marks'!S$6)</f>
        <v>5</v>
      </c>
      <c r="AD185" s="232">
        <f>IF('statement of marks'!T$6="","",'statement of marks'!T$6)</f>
        <v>10</v>
      </c>
      <c r="AE185" s="232">
        <f>IF('statement of marks'!V$6="","",'statement of marks'!V$6)</f>
        <v>50</v>
      </c>
      <c r="AF185" s="232">
        <f>IF('statement of marks'!W$6="","",'statement of marks'!W$6)</f>
        <v>20</v>
      </c>
      <c r="AG185" s="232">
        <f>IF('statement of marks'!X$6="","",'statement of marks'!X$6)</f>
        <v>70</v>
      </c>
      <c r="AH185" s="213">
        <f>IF('statement of marks'!Y$6="","",'statement of marks'!Y$6)</f>
        <v>100</v>
      </c>
    </row>
    <row r="186" spans="1:34" ht="18.95" customHeight="1">
      <c r="A186" s="223"/>
      <c r="B186" s="990" t="str">
        <f>IF('statement of marks'!$L$3="","",'statement of marks'!$L$3)</f>
        <v>fgUnh</v>
      </c>
      <c r="C186" s="991"/>
      <c r="D186" s="209">
        <f>IF('statement of marks'!L19="","",'statement of marks'!L19)</f>
        <v>2</v>
      </c>
      <c r="E186" s="209">
        <f>IF('statement of marks'!M19="","",'statement of marks'!M19)</f>
        <v>5</v>
      </c>
      <c r="F186" s="207">
        <f>IF('statement of marks'!N19="","",'statement of marks'!N19)</f>
        <v>7</v>
      </c>
      <c r="G186" s="209">
        <f>IF('statement of marks'!O19="","",'statement of marks'!O19)</f>
        <v>1</v>
      </c>
      <c r="H186" s="209">
        <f>IF('statement of marks'!P19="","",'statement of marks'!P19)</f>
        <v>5</v>
      </c>
      <c r="I186" s="207">
        <f>IF('statement of marks'!Q19="","",'statement of marks'!Q19)</f>
        <v>6</v>
      </c>
      <c r="J186" s="209" t="str">
        <f>IF('statement of marks'!R19="","",'statement of marks'!R19)</f>
        <v/>
      </c>
      <c r="K186" s="209" t="str">
        <f>IF('statement of marks'!S19="","",'statement of marks'!S19)</f>
        <v/>
      </c>
      <c r="L186" s="207" t="str">
        <f>IF('statement of marks'!T19="","",'statement of marks'!T19)</f>
        <v/>
      </c>
      <c r="M186" s="209" t="str">
        <f>IF('statement of marks'!V19="","",'statement of marks'!V19)</f>
        <v/>
      </c>
      <c r="N186" s="209" t="str">
        <f>IF('statement of marks'!W19="","",'statement of marks'!W19)</f>
        <v/>
      </c>
      <c r="O186" s="207" t="str">
        <f>IF('statement of marks'!X19="","",'statement of marks'!X19)</f>
        <v/>
      </c>
      <c r="P186" s="213" t="str">
        <f>IF('statement of marks'!Y19="","",'statement of marks'!Y19)</f>
        <v/>
      </c>
      <c r="Q186" s="1035"/>
      <c r="R186" s="1035"/>
      <c r="S186" s="223"/>
      <c r="T186" s="990" t="str">
        <f>IF('statement of marks'!$L$3="","",'statement of marks'!$L$3)</f>
        <v>fgUnh</v>
      </c>
      <c r="U186" s="991"/>
      <c r="V186" s="209">
        <f>IF('statement of marks'!L20="","",'statement of marks'!L20)</f>
        <v>5</v>
      </c>
      <c r="W186" s="209">
        <f>IF('statement of marks'!M20="","",'statement of marks'!M20)</f>
        <v>5</v>
      </c>
      <c r="X186" s="207">
        <f>IF('statement of marks'!N20="","",'statement of marks'!N20)</f>
        <v>10</v>
      </c>
      <c r="Y186" s="209">
        <f>IF('statement of marks'!O20="","",'statement of marks'!O20)</f>
        <v>3</v>
      </c>
      <c r="Z186" s="209">
        <f>IF('statement of marks'!P20="","",'statement of marks'!P20)</f>
        <v>5</v>
      </c>
      <c r="AA186" s="207">
        <f>IF('statement of marks'!Q20="","",'statement of marks'!Q20)</f>
        <v>8</v>
      </c>
      <c r="AB186" s="209" t="str">
        <f>IF('statement of marks'!R20="","",'statement of marks'!R20)</f>
        <v/>
      </c>
      <c r="AC186" s="209" t="str">
        <f>IF('statement of marks'!S20="","",'statement of marks'!S20)</f>
        <v/>
      </c>
      <c r="AD186" s="207" t="str">
        <f>IF('statement of marks'!T20="","",'statement of marks'!T20)</f>
        <v/>
      </c>
      <c r="AE186" s="209" t="str">
        <f>IF('statement of marks'!V20="","",'statement of marks'!V20)</f>
        <v/>
      </c>
      <c r="AF186" s="209" t="str">
        <f>IF('statement of marks'!W20="","",'statement of marks'!W20)</f>
        <v/>
      </c>
      <c r="AG186" s="207" t="str">
        <f>IF('statement of marks'!X20="","",'statement of marks'!X20)</f>
        <v/>
      </c>
      <c r="AH186" s="213" t="str">
        <f>IF('statement of marks'!Y20="","",'statement of marks'!Y20)</f>
        <v/>
      </c>
    </row>
    <row r="187" spans="1:34" ht="18.95" customHeight="1">
      <c r="A187" s="223"/>
      <c r="B187" s="990" t="str">
        <f>IF('statement of marks'!$AH$3="","",'statement of marks'!$AH$3)</f>
        <v>vaxszth</v>
      </c>
      <c r="C187" s="991"/>
      <c r="D187" s="209">
        <f>IF('statement of marks'!AH19="","",'statement of marks'!AH19)</f>
        <v>2</v>
      </c>
      <c r="E187" s="209">
        <f>IF('statement of marks'!AI19="","",'statement of marks'!AI19)</f>
        <v>5</v>
      </c>
      <c r="F187" s="207">
        <f>IF('statement of marks'!AJ19="","",'statement of marks'!AJ19)</f>
        <v>7</v>
      </c>
      <c r="G187" s="209">
        <f>IF('statement of marks'!AK19="","",'statement of marks'!AK19)</f>
        <v>3</v>
      </c>
      <c r="H187" s="209">
        <f>IF('statement of marks'!AL19="","",'statement of marks'!AL19)</f>
        <v>5</v>
      </c>
      <c r="I187" s="207">
        <f>IF('statement of marks'!AM19="","",'statement of marks'!AM19)</f>
        <v>8</v>
      </c>
      <c r="J187" s="209" t="str">
        <f>IF('statement of marks'!AN19="","",'statement of marks'!AN19)</f>
        <v/>
      </c>
      <c r="K187" s="209" t="str">
        <f>IF('statement of marks'!AO19="","",'statement of marks'!AO19)</f>
        <v/>
      </c>
      <c r="L187" s="207" t="str">
        <f>IF('statement of marks'!AP19="","",'statement of marks'!AP19)</f>
        <v/>
      </c>
      <c r="M187" s="209">
        <f>IF('statement of marks'!AR19="","",'statement of marks'!AR19)</f>
        <v>20</v>
      </c>
      <c r="N187" s="209">
        <f>IF('statement of marks'!AS19="","",'statement of marks'!AS19)</f>
        <v>20</v>
      </c>
      <c r="O187" s="207">
        <f>IF('statement of marks'!AT19="","",'statement of marks'!AT19)</f>
        <v>40</v>
      </c>
      <c r="P187" s="213">
        <f>IF('statement of marks'!AU19="","",'statement of marks'!AU19)</f>
        <v>55</v>
      </c>
      <c r="Q187" s="1035"/>
      <c r="R187" s="1035"/>
      <c r="S187" s="223"/>
      <c r="T187" s="990" t="str">
        <f>IF('statement of marks'!$AH$3="","",'statement of marks'!$AH$3)</f>
        <v>vaxszth</v>
      </c>
      <c r="U187" s="991"/>
      <c r="V187" s="209">
        <f>IF('statement of marks'!AH20="","",'statement of marks'!AH20)</f>
        <v>5</v>
      </c>
      <c r="W187" s="209">
        <f>IF('statement of marks'!AI20="","",'statement of marks'!AI20)</f>
        <v>5</v>
      </c>
      <c r="X187" s="207">
        <f>IF('statement of marks'!AJ20="","",'statement of marks'!AJ20)</f>
        <v>10</v>
      </c>
      <c r="Y187" s="209">
        <f>IF('statement of marks'!AK20="","",'statement of marks'!AK20)</f>
        <v>4</v>
      </c>
      <c r="Z187" s="209">
        <f>IF('statement of marks'!AL20="","",'statement of marks'!AL20)</f>
        <v>5</v>
      </c>
      <c r="AA187" s="207">
        <f>IF('statement of marks'!AM20="","",'statement of marks'!AM20)</f>
        <v>9</v>
      </c>
      <c r="AB187" s="209" t="str">
        <f>IF('statement of marks'!AN20="","",'statement of marks'!AN20)</f>
        <v/>
      </c>
      <c r="AC187" s="209" t="str">
        <f>IF('statement of marks'!AO20="","",'statement of marks'!AO20)</f>
        <v/>
      </c>
      <c r="AD187" s="207" t="str">
        <f>IF('statement of marks'!AP20="","",'statement of marks'!AP20)</f>
        <v/>
      </c>
      <c r="AE187" s="209">
        <f>IF('statement of marks'!AR20="","",'statement of marks'!AR20)</f>
        <v>47</v>
      </c>
      <c r="AF187" s="209">
        <f>IF('statement of marks'!AS20="","",'statement of marks'!AS20)</f>
        <v>20</v>
      </c>
      <c r="AG187" s="207">
        <f>IF('statement of marks'!AT20="","",'statement of marks'!AT20)</f>
        <v>67</v>
      </c>
      <c r="AH187" s="213">
        <f>IF('statement of marks'!AU20="","",'statement of marks'!AU20)</f>
        <v>86</v>
      </c>
    </row>
    <row r="188" spans="1:34" ht="18.95" customHeight="1">
      <c r="A188" s="223"/>
      <c r="B188" s="990" t="str">
        <f>IF('statement of marks'!BD19="s","laLd`r",IF('statement of marks'!BD19="u","mnwZ",IF('statement of marks'!BD19="g","xqtjkrh",IF('statement of marks'!BD19="p","iatkch",IF('statement of marks'!BD19="sd","fla/kh","r`rh; Hkk""kk")))))</f>
        <v>laLd`r</v>
      </c>
      <c r="C188" s="991"/>
      <c r="D188" s="209">
        <f>IF('statement of marks'!BE19="","",'statement of marks'!BE19)</f>
        <v>2</v>
      </c>
      <c r="E188" s="209">
        <f>IF('statement of marks'!BF19="","",'statement of marks'!BF19)</f>
        <v>5</v>
      </c>
      <c r="F188" s="207">
        <f>IF('statement of marks'!BG19="","",'statement of marks'!BG19)</f>
        <v>7</v>
      </c>
      <c r="G188" s="209">
        <f>IF('statement of marks'!BH19="","",'statement of marks'!BH19)</f>
        <v>2</v>
      </c>
      <c r="H188" s="209">
        <f>IF('statement of marks'!BI19="","",'statement of marks'!BI19)</f>
        <v>5</v>
      </c>
      <c r="I188" s="207">
        <f>IF('statement of marks'!BJ19="","",'statement of marks'!BJ19)</f>
        <v>7</v>
      </c>
      <c r="J188" s="209" t="str">
        <f>IF('statement of marks'!BK19="","",'statement of marks'!BK19)</f>
        <v/>
      </c>
      <c r="K188" s="209" t="str">
        <f>IF('statement of marks'!BL19="","",'statement of marks'!BL19)</f>
        <v/>
      </c>
      <c r="L188" s="207" t="str">
        <f>IF('statement of marks'!BM19="","",'statement of marks'!BM19)</f>
        <v/>
      </c>
      <c r="M188" s="209" t="str">
        <f>IF('statement of marks'!BO19="","",'statement of marks'!BO19)</f>
        <v/>
      </c>
      <c r="N188" s="209" t="str">
        <f>IF('statement of marks'!BP19="","",'statement of marks'!BP19)</f>
        <v/>
      </c>
      <c r="O188" s="207" t="str">
        <f>IF('statement of marks'!BQ19="","",'statement of marks'!BQ19)</f>
        <v/>
      </c>
      <c r="P188" s="213" t="str">
        <f>IF('statement of marks'!BR19="","",'statement of marks'!BR19)</f>
        <v/>
      </c>
      <c r="Q188" s="1035"/>
      <c r="R188" s="1035"/>
      <c r="S188" s="223"/>
      <c r="T188" s="990" t="str">
        <f>IF('statement of marks'!BD20="s","laLd`r",IF('statement of marks'!BD20="u","mnwZ",IF('statement of marks'!BD20="g","xqtjkrh",IF('statement of marks'!BD20="p","iatkch",IF('statement of marks'!BD20="sd","fla/kh","r`rh; Hkk""kk")))))</f>
        <v>laLd`r</v>
      </c>
      <c r="U188" s="991"/>
      <c r="V188" s="209" t="str">
        <f>IF('statement of marks'!BE20="","",'statement of marks'!BE20)</f>
        <v>ab</v>
      </c>
      <c r="W188" s="209" t="str">
        <f>IF('statement of marks'!BF20="","",'statement of marks'!BF20)</f>
        <v>ab</v>
      </c>
      <c r="X188" s="207">
        <f>IF('statement of marks'!BG20="","",'statement of marks'!BG20)</f>
        <v>0</v>
      </c>
      <c r="Y188" s="209">
        <f>IF('statement of marks'!BH20="","",'statement of marks'!BH20)</f>
        <v>4</v>
      </c>
      <c r="Z188" s="209">
        <f>IF('statement of marks'!BI20="","",'statement of marks'!BI20)</f>
        <v>5</v>
      </c>
      <c r="AA188" s="207">
        <f>IF('statement of marks'!BJ20="","",'statement of marks'!BJ20)</f>
        <v>9</v>
      </c>
      <c r="AB188" s="209" t="str">
        <f>IF('statement of marks'!BK20="","",'statement of marks'!BK20)</f>
        <v/>
      </c>
      <c r="AC188" s="209" t="str">
        <f>IF('statement of marks'!BL20="","",'statement of marks'!BL20)</f>
        <v/>
      </c>
      <c r="AD188" s="207" t="str">
        <f>IF('statement of marks'!BM20="","",'statement of marks'!BM20)</f>
        <v/>
      </c>
      <c r="AE188" s="209" t="str">
        <f>IF('statement of marks'!BO20="","",'statement of marks'!BO20)</f>
        <v/>
      </c>
      <c r="AF188" s="209" t="str">
        <f>IF('statement of marks'!BP20="","",'statement of marks'!BP20)</f>
        <v/>
      </c>
      <c r="AG188" s="207" t="str">
        <f>IF('statement of marks'!BQ20="","",'statement of marks'!BQ20)</f>
        <v/>
      </c>
      <c r="AH188" s="213" t="str">
        <f>IF('statement of marks'!BR20="","",'statement of marks'!BR20)</f>
        <v/>
      </c>
    </row>
    <row r="189" spans="1:34" ht="18.95" customHeight="1">
      <c r="A189" s="223"/>
      <c r="B189" s="990" t="str">
        <f>IF('statement of marks'!$CA$3="","",'statement of marks'!$CA$3)</f>
        <v>xf.kr</v>
      </c>
      <c r="C189" s="991"/>
      <c r="D189" s="209">
        <f>IF('statement of marks'!CA19="","",'statement of marks'!CA19)</f>
        <v>2</v>
      </c>
      <c r="E189" s="209">
        <f>IF('statement of marks'!CB19="","",'statement of marks'!CB19)</f>
        <v>5</v>
      </c>
      <c r="F189" s="207">
        <f>IF('statement of marks'!CC19="","",'statement of marks'!CC19)</f>
        <v>7</v>
      </c>
      <c r="G189" s="209" t="str">
        <f>IF('statement of marks'!CD19="","",'statement of marks'!CD19)</f>
        <v/>
      </c>
      <c r="H189" s="209" t="str">
        <f>IF('statement of marks'!CE19="","",'statement of marks'!CE19)</f>
        <v/>
      </c>
      <c r="I189" s="207" t="str">
        <f>IF('statement of marks'!CF19="","",'statement of marks'!CF19)</f>
        <v/>
      </c>
      <c r="J189" s="209" t="str">
        <f>IF('statement of marks'!CG19="","",'statement of marks'!CG19)</f>
        <v/>
      </c>
      <c r="K189" s="209" t="str">
        <f>IF('statement of marks'!CH19="","",'statement of marks'!CH19)</f>
        <v/>
      </c>
      <c r="L189" s="207" t="str">
        <f>IF('statement of marks'!CI19="","",'statement of marks'!CI19)</f>
        <v/>
      </c>
      <c r="M189" s="209">
        <f>IF('statement of marks'!CK19="","",'statement of marks'!CK19)</f>
        <v>7</v>
      </c>
      <c r="N189" s="209">
        <f>IF('statement of marks'!CL19="","",'statement of marks'!CL19)</f>
        <v>16</v>
      </c>
      <c r="O189" s="207">
        <f>IF('statement of marks'!CM19="","",'statement of marks'!CM19)</f>
        <v>23</v>
      </c>
      <c r="P189" s="213">
        <f>IF('statement of marks'!CN19="","",'statement of marks'!CN19)</f>
        <v>30</v>
      </c>
      <c r="Q189" s="1035"/>
      <c r="R189" s="1035"/>
      <c r="S189" s="223"/>
      <c r="T189" s="990" t="str">
        <f>IF('statement of marks'!$CA$3="","",'statement of marks'!$CA$3)</f>
        <v>xf.kr</v>
      </c>
      <c r="U189" s="991"/>
      <c r="V189" s="209" t="str">
        <f>IF('statement of marks'!CA20="","",'statement of marks'!CA20)</f>
        <v>ab</v>
      </c>
      <c r="W189" s="209" t="str">
        <f>IF('statement of marks'!CB20="","",'statement of marks'!CB20)</f>
        <v>ab</v>
      </c>
      <c r="X189" s="207">
        <f>IF('statement of marks'!CC20="","",'statement of marks'!CC20)</f>
        <v>0</v>
      </c>
      <c r="Y189" s="209" t="str">
        <f>IF('statement of marks'!CD20="","",'statement of marks'!CD20)</f>
        <v/>
      </c>
      <c r="Z189" s="209" t="str">
        <f>IF('statement of marks'!CE20="","",'statement of marks'!CE20)</f>
        <v/>
      </c>
      <c r="AA189" s="207" t="str">
        <f>IF('statement of marks'!CF20="","",'statement of marks'!CF20)</f>
        <v/>
      </c>
      <c r="AB189" s="209" t="str">
        <f>IF('statement of marks'!CG20="","",'statement of marks'!CG20)</f>
        <v/>
      </c>
      <c r="AC189" s="209" t="str">
        <f>IF('statement of marks'!CH20="","",'statement of marks'!CH20)</f>
        <v/>
      </c>
      <c r="AD189" s="207" t="str">
        <f>IF('statement of marks'!CI20="","",'statement of marks'!CI20)</f>
        <v/>
      </c>
      <c r="AE189" s="209">
        <f>IF('statement of marks'!CK20="","",'statement of marks'!CK20)</f>
        <v>16</v>
      </c>
      <c r="AF189" s="209">
        <f>IF('statement of marks'!CL20="","",'statement of marks'!CL20)</f>
        <v>20</v>
      </c>
      <c r="AG189" s="207">
        <f>IF('statement of marks'!CM20="","",'statement of marks'!CM20)</f>
        <v>36</v>
      </c>
      <c r="AH189" s="213">
        <f>IF('statement of marks'!CN20="","",'statement of marks'!CN20)</f>
        <v>36</v>
      </c>
    </row>
    <row r="190" spans="1:34" ht="18.95" customHeight="1">
      <c r="A190" s="223"/>
      <c r="B190" s="990" t="str">
        <f>IF('statement of marks'!$CW$3="","",'statement of marks'!$CW$3)</f>
        <v>foKku</v>
      </c>
      <c r="C190" s="991"/>
      <c r="D190" s="209" t="str">
        <f>IF('statement of marks'!CW19="","",'statement of marks'!CW19)</f>
        <v/>
      </c>
      <c r="E190" s="209" t="str">
        <f>IF('statement of marks'!CX19="","",'statement of marks'!CX19)</f>
        <v/>
      </c>
      <c r="F190" s="207" t="str">
        <f>IF('statement of marks'!CY19="","",'statement of marks'!CY19)</f>
        <v/>
      </c>
      <c r="G190" s="209">
        <f>IF('statement of marks'!CZ19="","",'statement of marks'!CZ19)</f>
        <v>2</v>
      </c>
      <c r="H190" s="209">
        <f>IF('statement of marks'!DA19="","",'statement of marks'!DA19)</f>
        <v>5</v>
      </c>
      <c r="I190" s="207">
        <f>IF('statement of marks'!DB19="","",'statement of marks'!DB19)</f>
        <v>7</v>
      </c>
      <c r="J190" s="209" t="str">
        <f>IF('statement of marks'!DC19="","",'statement of marks'!DC19)</f>
        <v/>
      </c>
      <c r="K190" s="209" t="str">
        <f>IF('statement of marks'!DD19="","",'statement of marks'!DD19)</f>
        <v/>
      </c>
      <c r="L190" s="207" t="str">
        <f>IF('statement of marks'!DE19="","",'statement of marks'!DE19)</f>
        <v/>
      </c>
      <c r="M190" s="209">
        <f>IF('statement of marks'!DG19="","",'statement of marks'!DG19)</f>
        <v>26</v>
      </c>
      <c r="N190" s="209">
        <f>IF('statement of marks'!DH19="","",'statement of marks'!DH19)</f>
        <v>17</v>
      </c>
      <c r="O190" s="207">
        <f>IF('statement of marks'!DI19="","",'statement of marks'!DI19)</f>
        <v>43</v>
      </c>
      <c r="P190" s="213">
        <f>IF('statement of marks'!DJ19="","",'statement of marks'!DJ19)</f>
        <v>50</v>
      </c>
      <c r="Q190" s="1035"/>
      <c r="R190" s="1035"/>
      <c r="S190" s="223"/>
      <c r="T190" s="990" t="str">
        <f>IF('statement of marks'!$CW$3="","",'statement of marks'!$CW$3)</f>
        <v>foKku</v>
      </c>
      <c r="U190" s="991"/>
      <c r="V190" s="209" t="str">
        <f>IF('statement of marks'!CW20="","",'statement of marks'!CW20)</f>
        <v/>
      </c>
      <c r="W190" s="209" t="str">
        <f>IF('statement of marks'!CX20="","",'statement of marks'!CX20)</f>
        <v/>
      </c>
      <c r="X190" s="207" t="str">
        <f>IF('statement of marks'!CY20="","",'statement of marks'!CY20)</f>
        <v/>
      </c>
      <c r="Y190" s="209" t="str">
        <f>IF('statement of marks'!CZ20="","",'statement of marks'!CZ20)</f>
        <v>ab</v>
      </c>
      <c r="Z190" s="209" t="str">
        <f>IF('statement of marks'!DA20="","",'statement of marks'!DA20)</f>
        <v>ab</v>
      </c>
      <c r="AA190" s="207">
        <f>IF('statement of marks'!DB20="","",'statement of marks'!DB20)</f>
        <v>0</v>
      </c>
      <c r="AB190" s="209" t="str">
        <f>IF('statement of marks'!DC20="","",'statement of marks'!DC20)</f>
        <v/>
      </c>
      <c r="AC190" s="209" t="str">
        <f>IF('statement of marks'!DD20="","",'statement of marks'!DD20)</f>
        <v/>
      </c>
      <c r="AD190" s="207" t="str">
        <f>IF('statement of marks'!DE20="","",'statement of marks'!DE20)</f>
        <v/>
      </c>
      <c r="AE190" s="209">
        <f>IF('statement of marks'!DG20="","",'statement of marks'!DG20)</f>
        <v>31</v>
      </c>
      <c r="AF190" s="209">
        <f>IF('statement of marks'!DH20="","",'statement of marks'!DH20)</f>
        <v>18</v>
      </c>
      <c r="AG190" s="207">
        <f>IF('statement of marks'!DI20="","",'statement of marks'!DI20)</f>
        <v>49</v>
      </c>
      <c r="AH190" s="213">
        <f>IF('statement of marks'!DJ20="","",'statement of marks'!DJ20)</f>
        <v>49</v>
      </c>
    </row>
    <row r="191" spans="1:34" ht="18.95" customHeight="1">
      <c r="A191" s="223"/>
      <c r="B191" s="990" t="str">
        <f>IF('statement of marks'!$DS$3="","",'statement of marks'!$DS$3)</f>
        <v>lkekftd foKku</v>
      </c>
      <c r="C191" s="991"/>
      <c r="D191" s="209">
        <f>IF('statement of marks'!DS19="","",'statement of marks'!DS19)</f>
        <v>2</v>
      </c>
      <c r="E191" s="209">
        <f>IF('statement of marks'!DT19="","",'statement of marks'!DT19)</f>
        <v>5</v>
      </c>
      <c r="F191" s="207">
        <f>IF('statement of marks'!DU19="","",'statement of marks'!DU19)</f>
        <v>7</v>
      </c>
      <c r="G191" s="209">
        <f>IF('statement of marks'!DV19="","",'statement of marks'!DV19)</f>
        <v>2</v>
      </c>
      <c r="H191" s="209">
        <f>IF('statement of marks'!DW19="","",'statement of marks'!DW19)</f>
        <v>5</v>
      </c>
      <c r="I191" s="207">
        <f>IF('statement of marks'!DX19="","",'statement of marks'!DX19)</f>
        <v>7</v>
      </c>
      <c r="J191" s="209" t="str">
        <f>IF('statement of marks'!DY19="","",'statement of marks'!DY19)</f>
        <v/>
      </c>
      <c r="K191" s="209" t="str">
        <f>IF('statement of marks'!DZ19="","",'statement of marks'!DZ19)</f>
        <v/>
      </c>
      <c r="L191" s="207" t="str">
        <f>IF('statement of marks'!EA19="","",'statement of marks'!EA19)</f>
        <v/>
      </c>
      <c r="M191" s="209">
        <f>IF('statement of marks'!EC19="","",'statement of marks'!EC19)</f>
        <v>30</v>
      </c>
      <c r="N191" s="209">
        <f>IF('statement of marks'!ED19="","",'statement of marks'!ED19)</f>
        <v>17</v>
      </c>
      <c r="O191" s="207">
        <f>IF('statement of marks'!EE19="","",'statement of marks'!EE19)</f>
        <v>47</v>
      </c>
      <c r="P191" s="213">
        <f>IF('statement of marks'!EF19="","",'statement of marks'!EF19)</f>
        <v>61</v>
      </c>
      <c r="Q191" s="1035"/>
      <c r="R191" s="1035"/>
      <c r="S191" s="223"/>
      <c r="T191" s="990" t="str">
        <f>IF('statement of marks'!$DS$3="","",'statement of marks'!$DS$3)</f>
        <v>lkekftd foKku</v>
      </c>
      <c r="U191" s="991"/>
      <c r="V191" s="209">
        <f>IF('statement of marks'!DS20="","",'statement of marks'!DS20)</f>
        <v>5</v>
      </c>
      <c r="W191" s="209">
        <f>IF('statement of marks'!DT20="","",'statement of marks'!DT20)</f>
        <v>5</v>
      </c>
      <c r="X191" s="207">
        <f>IF('statement of marks'!DU20="","",'statement of marks'!DU20)</f>
        <v>10</v>
      </c>
      <c r="Y191" s="209">
        <f>IF('statement of marks'!DV20="","",'statement of marks'!DV20)</f>
        <v>5</v>
      </c>
      <c r="Z191" s="209">
        <f>IF('statement of marks'!DW20="","",'statement of marks'!DW20)</f>
        <v>5</v>
      </c>
      <c r="AA191" s="207">
        <f>IF('statement of marks'!DX20="","",'statement of marks'!DX20)</f>
        <v>10</v>
      </c>
      <c r="AB191" s="209" t="str">
        <f>IF('statement of marks'!DY20="","",'statement of marks'!DY20)</f>
        <v/>
      </c>
      <c r="AC191" s="209" t="str">
        <f>IF('statement of marks'!DZ20="","",'statement of marks'!DZ20)</f>
        <v/>
      </c>
      <c r="AD191" s="207" t="str">
        <f>IF('statement of marks'!EA20="","",'statement of marks'!EA20)</f>
        <v/>
      </c>
      <c r="AE191" s="209">
        <f>IF('statement of marks'!EC20="","",'statement of marks'!EC20)</f>
        <v>48</v>
      </c>
      <c r="AF191" s="209">
        <f>IF('statement of marks'!ED20="","",'statement of marks'!ED20)</f>
        <v>19</v>
      </c>
      <c r="AG191" s="207">
        <f>IF('statement of marks'!EE20="","",'statement of marks'!EE20)</f>
        <v>67</v>
      </c>
      <c r="AH191" s="213">
        <f>IF('statement of marks'!EF20="","",'statement of marks'!EF20)</f>
        <v>87</v>
      </c>
    </row>
    <row r="192" spans="1:34" ht="18.95" customHeight="1">
      <c r="A192" s="223"/>
      <c r="B192" s="996" t="s">
        <v>193</v>
      </c>
      <c r="C192" s="997"/>
      <c r="D192" s="1034" t="s">
        <v>1</v>
      </c>
      <c r="E192" s="1034"/>
      <c r="F192" s="1034"/>
      <c r="G192" s="1034" t="s">
        <v>21</v>
      </c>
      <c r="H192" s="1034"/>
      <c r="I192" s="1034"/>
      <c r="J192" s="1034" t="s">
        <v>194</v>
      </c>
      <c r="K192" s="1034"/>
      <c r="L192" s="1034"/>
      <c r="M192" s="1034" t="s">
        <v>68</v>
      </c>
      <c r="N192" s="1034"/>
      <c r="O192" s="1034"/>
      <c r="P192" s="214"/>
      <c r="Q192" s="1035"/>
      <c r="R192" s="1035"/>
      <c r="S192" s="223"/>
      <c r="T192" s="996" t="s">
        <v>193</v>
      </c>
      <c r="U192" s="997"/>
      <c r="V192" s="1034" t="s">
        <v>1</v>
      </c>
      <c r="W192" s="1034"/>
      <c r="X192" s="1034"/>
      <c r="Y192" s="1034" t="s">
        <v>21</v>
      </c>
      <c r="Z192" s="1034"/>
      <c r="AA192" s="1034"/>
      <c r="AB192" s="1034" t="s">
        <v>194</v>
      </c>
      <c r="AC192" s="1034"/>
      <c r="AD192" s="1034"/>
      <c r="AE192" s="1034" t="s">
        <v>68</v>
      </c>
      <c r="AF192" s="1034"/>
      <c r="AG192" s="1034"/>
      <c r="AH192" s="214"/>
    </row>
    <row r="193" spans="1:34" ht="18.95" customHeight="1">
      <c r="A193" s="223"/>
      <c r="B193" s="1000" t="s">
        <v>3</v>
      </c>
      <c r="C193" s="1001"/>
      <c r="D193" s="1002">
        <f>IF('statement of marks'!EO$6="","",'statement of marks'!EO$6)</f>
        <v>20</v>
      </c>
      <c r="E193" s="1002"/>
      <c r="F193" s="1002"/>
      <c r="G193" s="1002">
        <f>IF('statement of marks'!EP$6="","",'statement of marks'!EP$6)</f>
        <v>20</v>
      </c>
      <c r="H193" s="1002"/>
      <c r="I193" s="1002"/>
      <c r="J193" s="1002">
        <f>IF('statement of marks'!ER$6="","",'statement of marks'!ER$6)</f>
        <v>20</v>
      </c>
      <c r="K193" s="1002"/>
      <c r="L193" s="1002"/>
      <c r="M193" s="1002">
        <f>IF('statement of marks'!EX$6="","",'statement of marks'!EQ$6)</f>
        <v>20</v>
      </c>
      <c r="N193" s="1002"/>
      <c r="O193" s="1002"/>
      <c r="P193" s="215"/>
      <c r="Q193" s="1035"/>
      <c r="R193" s="1035"/>
      <c r="S193" s="223"/>
      <c r="T193" s="1000" t="s">
        <v>3</v>
      </c>
      <c r="U193" s="1001"/>
      <c r="V193" s="1002">
        <f>IF('statement of marks'!EO$6="","",'statement of marks'!EO$6)</f>
        <v>20</v>
      </c>
      <c r="W193" s="1002"/>
      <c r="X193" s="1002"/>
      <c r="Y193" s="1002">
        <f>IF('statement of marks'!EP$6="","",'statement of marks'!EP$6)</f>
        <v>20</v>
      </c>
      <c r="Z193" s="1002"/>
      <c r="AA193" s="1002"/>
      <c r="AB193" s="1002">
        <f>IF('statement of marks'!ER$6="","",'statement of marks'!ER$6)</f>
        <v>20</v>
      </c>
      <c r="AC193" s="1002"/>
      <c r="AD193" s="1002"/>
      <c r="AE193" s="1002">
        <f>IF('statement of marks'!EX$6="","",'statement of marks'!EQ$6)</f>
        <v>20</v>
      </c>
      <c r="AF193" s="1002"/>
      <c r="AG193" s="1002"/>
      <c r="AH193" s="215"/>
    </row>
    <row r="194" spans="1:34" ht="18.95" customHeight="1">
      <c r="A194" s="223"/>
      <c r="B194" s="990" t="str">
        <f>IF('statement of marks'!$EO$3="","",'statement of marks'!$EO$3)</f>
        <v>dk;kZuqHko</v>
      </c>
      <c r="C194" s="991"/>
      <c r="D194" s="1031" t="str">
        <f>IF('statement of marks'!EO19="","",'statement of marks'!EO19)</f>
        <v/>
      </c>
      <c r="E194" s="1031"/>
      <c r="F194" s="1031"/>
      <c r="G194" s="1031" t="str">
        <f>IF('statement of marks'!EP19="","",'statement of marks'!EP19)</f>
        <v/>
      </c>
      <c r="H194" s="1031"/>
      <c r="I194" s="1031"/>
      <c r="J194" s="1031" t="str">
        <f>IF('statement of marks'!ER19="","",'statement of marks'!ER19)</f>
        <v/>
      </c>
      <c r="K194" s="1031"/>
      <c r="L194" s="1031"/>
      <c r="M194" s="1031" t="str">
        <f>IF('statement of marks'!EQ19="","",'statement of marks'!EQ19)</f>
        <v/>
      </c>
      <c r="N194" s="1031"/>
      <c r="O194" s="1031"/>
      <c r="P194" s="216"/>
      <c r="Q194" s="1035"/>
      <c r="R194" s="1035"/>
      <c r="S194" s="223"/>
      <c r="T194" s="990" t="str">
        <f>IF('statement of marks'!$EO$3="","",'statement of marks'!$EO$3)</f>
        <v>dk;kZuqHko</v>
      </c>
      <c r="U194" s="991"/>
      <c r="V194" s="1031" t="str">
        <f>IF('statement of marks'!EO20="","",'statement of marks'!EO20)</f>
        <v/>
      </c>
      <c r="W194" s="1031"/>
      <c r="X194" s="1031"/>
      <c r="Y194" s="1031" t="str">
        <f>IF('statement of marks'!EP20="","",'statement of marks'!EP20)</f>
        <v/>
      </c>
      <c r="Z194" s="1031"/>
      <c r="AA194" s="1031"/>
      <c r="AB194" s="1031" t="str">
        <f>IF('statement of marks'!ER20="","",'statement of marks'!ER20)</f>
        <v/>
      </c>
      <c r="AC194" s="1031"/>
      <c r="AD194" s="1031"/>
      <c r="AE194" s="1031" t="str">
        <f>IF('statement of marks'!EQ20="","",'statement of marks'!EQ20)</f>
        <v/>
      </c>
      <c r="AF194" s="1031"/>
      <c r="AG194" s="1031"/>
      <c r="AH194" s="216"/>
    </row>
    <row r="195" spans="1:34" ht="18.95" customHeight="1">
      <c r="A195" s="223"/>
      <c r="B195" s="1027" t="str">
        <f>IF('statement of marks'!$EY$3="","",'statement of marks'!$EY$3)</f>
        <v>dyk f'k{kk</v>
      </c>
      <c r="C195" s="1028"/>
      <c r="D195" s="1031" t="str">
        <f>IF('statement of marks'!EY19="","",'statement of marks'!EY19)</f>
        <v/>
      </c>
      <c r="E195" s="1031"/>
      <c r="F195" s="1031"/>
      <c r="G195" s="1031" t="str">
        <f>IF('statement of marks'!EZ19="","",'statement of marks'!EZ19)</f>
        <v/>
      </c>
      <c r="H195" s="1031"/>
      <c r="I195" s="1031"/>
      <c r="J195" s="1031" t="str">
        <f>IF('statement of marks'!FB19="","",'statement of marks'!FB19)</f>
        <v/>
      </c>
      <c r="K195" s="1031"/>
      <c r="L195" s="1031"/>
      <c r="M195" s="1031" t="str">
        <f>IF('statement of marks'!FA19="","",'statement of marks'!FA19)</f>
        <v/>
      </c>
      <c r="N195" s="1031"/>
      <c r="O195" s="1031"/>
      <c r="P195" s="216"/>
      <c r="Q195" s="1035"/>
      <c r="R195" s="1035"/>
      <c r="S195" s="223"/>
      <c r="T195" s="1027" t="str">
        <f>IF('statement of marks'!$EY$3="","",'statement of marks'!$EY$3)</f>
        <v>dyk f'k{kk</v>
      </c>
      <c r="U195" s="1028"/>
      <c r="V195" s="1031" t="str">
        <f>IF('statement of marks'!EY20="","",'statement of marks'!EY20)</f>
        <v/>
      </c>
      <c r="W195" s="1031"/>
      <c r="X195" s="1031"/>
      <c r="Y195" s="1031" t="str">
        <f>IF('statement of marks'!EZ20="","",'statement of marks'!EZ20)</f>
        <v/>
      </c>
      <c r="Z195" s="1031"/>
      <c r="AA195" s="1031"/>
      <c r="AB195" s="1031" t="str">
        <f>IF('statement of marks'!FB20="","",'statement of marks'!FB20)</f>
        <v/>
      </c>
      <c r="AC195" s="1031"/>
      <c r="AD195" s="1031"/>
      <c r="AE195" s="1031" t="str">
        <f>IF('statement of marks'!FA20="","",'statement of marks'!FA20)</f>
        <v/>
      </c>
      <c r="AF195" s="1031"/>
      <c r="AG195" s="1031"/>
      <c r="AH195" s="216"/>
    </row>
    <row r="196" spans="1:34" ht="18.95" customHeight="1">
      <c r="A196" s="223"/>
      <c r="B196" s="1029" t="str">
        <f>IF('statement of marks'!$FI$3="","",'statement of marks'!$FI$3)</f>
        <v>LokLF; ,oe~ 'kkjhfjd f'k{kk</v>
      </c>
      <c r="C196" s="1030"/>
      <c r="D196" s="1031" t="str">
        <f>IF('statement of marks'!FI19="","",'statement of marks'!FI19)</f>
        <v/>
      </c>
      <c r="E196" s="1031"/>
      <c r="F196" s="1031"/>
      <c r="G196" s="1031" t="str">
        <f>IF('statement of marks'!FJ19="","",'statement of marks'!FJ19)</f>
        <v/>
      </c>
      <c r="H196" s="1031"/>
      <c r="I196" s="1031"/>
      <c r="J196" s="1031" t="str">
        <f>IF('statement of marks'!FL19="","",'statement of marks'!FL19)</f>
        <v/>
      </c>
      <c r="K196" s="1031"/>
      <c r="L196" s="1031"/>
      <c r="M196" s="1031" t="str">
        <f>IF('statement of marks'!FK19="","",'statement of marks'!FK19)</f>
        <v/>
      </c>
      <c r="N196" s="1031"/>
      <c r="O196" s="1031"/>
      <c r="P196" s="216"/>
      <c r="Q196" s="1035"/>
      <c r="R196" s="1035"/>
      <c r="S196" s="223"/>
      <c r="T196" s="1029" t="str">
        <f>IF('statement of marks'!$FI$3="","",'statement of marks'!$FI$3)</f>
        <v>LokLF; ,oe~ 'kkjhfjd f'k{kk</v>
      </c>
      <c r="U196" s="1030"/>
      <c r="V196" s="1031" t="str">
        <f>IF('statement of marks'!FI20="","",'statement of marks'!FI20)</f>
        <v/>
      </c>
      <c r="W196" s="1031"/>
      <c r="X196" s="1031"/>
      <c r="Y196" s="1031" t="str">
        <f>IF('statement of marks'!FJ20="","",'statement of marks'!FJ20)</f>
        <v/>
      </c>
      <c r="Z196" s="1031"/>
      <c r="AA196" s="1031"/>
      <c r="AB196" s="1031" t="str">
        <f>IF('statement of marks'!FL20="","",'statement of marks'!FL20)</f>
        <v/>
      </c>
      <c r="AC196" s="1031"/>
      <c r="AD196" s="1031"/>
      <c r="AE196" s="1031" t="str">
        <f>IF('statement of marks'!FK20="","",'statement of marks'!FK20)</f>
        <v/>
      </c>
      <c r="AF196" s="1031"/>
      <c r="AG196" s="1031"/>
      <c r="AH196" s="216"/>
    </row>
    <row r="197" spans="1:34" ht="18.95" customHeight="1">
      <c r="A197" s="223"/>
      <c r="B197" s="1000" t="s">
        <v>195</v>
      </c>
      <c r="C197" s="1001"/>
      <c r="D197" s="1007" t="str">
        <f>details!$DR$3</f>
        <v>vxLr rd</v>
      </c>
      <c r="E197" s="1007"/>
      <c r="F197" s="1007"/>
      <c r="G197" s="1007" t="str">
        <f>details!$DV$3</f>
        <v>vDVwcj rd</v>
      </c>
      <c r="H197" s="1007"/>
      <c r="I197" s="1007"/>
      <c r="J197" s="1007" t="str">
        <f>details!$ED$3</f>
        <v>Qjojh rd</v>
      </c>
      <c r="K197" s="1007"/>
      <c r="L197" s="1007"/>
      <c r="M197" s="1007" t="str">
        <f>details!$DZ$3</f>
        <v>fnlEcj rd</v>
      </c>
      <c r="N197" s="1007"/>
      <c r="O197" s="1007"/>
      <c r="P197" s="216"/>
      <c r="Q197" s="1035"/>
      <c r="R197" s="1035"/>
      <c r="S197" s="223"/>
      <c r="T197" s="1000" t="s">
        <v>195</v>
      </c>
      <c r="U197" s="1001"/>
      <c r="V197" s="1010" t="str">
        <f>details!$DR$3</f>
        <v>vxLr rd</v>
      </c>
      <c r="W197" s="1011"/>
      <c r="X197" s="1012"/>
      <c r="Y197" s="1010" t="str">
        <f>details!$DV$3</f>
        <v>vDVwcj rd</v>
      </c>
      <c r="Z197" s="1011"/>
      <c r="AA197" s="1012"/>
      <c r="AB197" s="1010" t="str">
        <f>details!$ED$3</f>
        <v>Qjojh rd</v>
      </c>
      <c r="AC197" s="1011"/>
      <c r="AD197" s="1012"/>
      <c r="AE197" s="1010" t="str">
        <f>details!$DZ$3</f>
        <v>fnlEcj rd</v>
      </c>
      <c r="AF197" s="1011"/>
      <c r="AG197" s="1012"/>
      <c r="AH197" s="216"/>
    </row>
    <row r="198" spans="1:34" ht="18.95" customHeight="1">
      <c r="A198" s="223"/>
      <c r="B198" s="1025" t="s">
        <v>98</v>
      </c>
      <c r="C198" s="1026"/>
      <c r="D198" s="1008" t="str">
        <f>IF(details!DS19="","",details!DS19)</f>
        <v/>
      </c>
      <c r="E198" s="1008"/>
      <c r="F198" s="1008"/>
      <c r="G198" s="1008" t="str">
        <f>IF(details!DW19="","",details!DW19)</f>
        <v/>
      </c>
      <c r="H198" s="1008"/>
      <c r="I198" s="1008"/>
      <c r="J198" s="1008" t="str">
        <f>IF(details!EE19="","",details!EE19)</f>
        <v/>
      </c>
      <c r="K198" s="1008"/>
      <c r="L198" s="1008"/>
      <c r="M198" s="1008" t="str">
        <f>IF(details!EA19="","",details!EA19)</f>
        <v/>
      </c>
      <c r="N198" s="1008"/>
      <c r="O198" s="1008"/>
      <c r="P198" s="227"/>
      <c r="Q198" s="1035"/>
      <c r="R198" s="1035"/>
      <c r="S198" s="223"/>
      <c r="T198" s="1025" t="s">
        <v>98</v>
      </c>
      <c r="U198" s="1026"/>
      <c r="V198" s="1015" t="str">
        <f>IF(details!DS20="","",details!DS20)</f>
        <v/>
      </c>
      <c r="W198" s="1016"/>
      <c r="X198" s="1017"/>
      <c r="Y198" s="1015" t="str">
        <f>IF(details!DW20="","",details!DW20)</f>
        <v/>
      </c>
      <c r="Z198" s="1016"/>
      <c r="AA198" s="1017"/>
      <c r="AB198" s="1015" t="str">
        <f>IF(details!EE20="","",details!EE20)</f>
        <v/>
      </c>
      <c r="AC198" s="1016"/>
      <c r="AD198" s="1017"/>
      <c r="AE198" s="1015" t="str">
        <f>IF(details!EA20="","",details!EA20)</f>
        <v/>
      </c>
      <c r="AF198" s="1016"/>
      <c r="AG198" s="1017"/>
      <c r="AH198" s="217"/>
    </row>
    <row r="199" spans="1:34" ht="18.95" customHeight="1">
      <c r="A199" s="224"/>
      <c r="B199" s="1023" t="s">
        <v>15</v>
      </c>
      <c r="C199" s="1024"/>
      <c r="D199" s="1009">
        <f>IF(details!DR19="","",details!DR19)</f>
        <v>83</v>
      </c>
      <c r="E199" s="1009"/>
      <c r="F199" s="1009"/>
      <c r="G199" s="1009" t="str">
        <f>IF(details!DV19="","",details!DV19)</f>
        <v/>
      </c>
      <c r="H199" s="1009"/>
      <c r="I199" s="1009"/>
      <c r="J199" s="1009" t="str">
        <f>IF(details!ED19="","",details!ED19)</f>
        <v/>
      </c>
      <c r="K199" s="1009"/>
      <c r="L199" s="1009"/>
      <c r="M199" s="1009" t="str">
        <f>IF(details!DZ19="","",details!DZ19)</f>
        <v/>
      </c>
      <c r="N199" s="1009"/>
      <c r="O199" s="1009"/>
      <c r="P199" s="228"/>
      <c r="Q199" s="1035"/>
      <c r="R199" s="1035"/>
      <c r="S199" s="224"/>
      <c r="T199" s="1023" t="s">
        <v>15</v>
      </c>
      <c r="U199" s="1024"/>
      <c r="V199" s="1018">
        <f>IF(details!DR20="","",details!DR20)</f>
        <v>83</v>
      </c>
      <c r="W199" s="1019"/>
      <c r="X199" s="1020"/>
      <c r="Y199" s="1018" t="str">
        <f>IF(details!DV20="","",details!DV20)</f>
        <v/>
      </c>
      <c r="Z199" s="1019"/>
      <c r="AA199" s="1020"/>
      <c r="AB199" s="1018" t="str">
        <f>IF(details!ED20="","",details!ED20)</f>
        <v/>
      </c>
      <c r="AC199" s="1019"/>
      <c r="AD199" s="1020"/>
      <c r="AE199" s="1018" t="str">
        <f>IF(details!DZ20="","",details!DZ20)</f>
        <v/>
      </c>
      <c r="AF199" s="1019"/>
      <c r="AG199" s="1020"/>
      <c r="AH199" s="218"/>
    </row>
    <row r="200" spans="1:34" ht="18.95" customHeight="1">
      <c r="A200" s="223"/>
      <c r="B200" s="1036" t="s">
        <v>99</v>
      </c>
      <c r="C200" s="1037"/>
      <c r="D200" s="1007"/>
      <c r="E200" s="1007"/>
      <c r="F200" s="1007"/>
      <c r="G200" s="1007"/>
      <c r="H200" s="1007"/>
      <c r="I200" s="1007"/>
      <c r="J200" s="1007"/>
      <c r="K200" s="1007"/>
      <c r="L200" s="1007"/>
      <c r="M200" s="1007"/>
      <c r="N200" s="1007"/>
      <c r="O200" s="1007"/>
      <c r="P200" s="219"/>
      <c r="Q200" s="1035"/>
      <c r="R200" s="1035"/>
      <c r="S200" s="223"/>
      <c r="T200" s="1036" t="s">
        <v>99</v>
      </c>
      <c r="U200" s="1037"/>
      <c r="V200" s="1007"/>
      <c r="W200" s="1007"/>
      <c r="X200" s="1007"/>
      <c r="Y200" s="1007"/>
      <c r="Z200" s="1007"/>
      <c r="AA200" s="1007"/>
      <c r="AB200" s="1007"/>
      <c r="AC200" s="1007"/>
      <c r="AD200" s="1007"/>
      <c r="AE200" s="1007"/>
      <c r="AF200" s="1007"/>
      <c r="AG200" s="1007"/>
      <c r="AH200" s="219"/>
    </row>
    <row r="201" spans="1:34" ht="18.95" customHeight="1">
      <c r="A201" s="223"/>
      <c r="B201" s="1013" t="s">
        <v>79</v>
      </c>
      <c r="C201" s="1014"/>
      <c r="D201" s="1007"/>
      <c r="E201" s="1007"/>
      <c r="F201" s="1007"/>
      <c r="G201" s="1007"/>
      <c r="H201" s="1007"/>
      <c r="I201" s="1007"/>
      <c r="J201" s="1007"/>
      <c r="K201" s="1007"/>
      <c r="L201" s="1007"/>
      <c r="M201" s="1007"/>
      <c r="N201" s="1007"/>
      <c r="O201" s="1007"/>
      <c r="P201" s="219"/>
      <c r="Q201" s="1035"/>
      <c r="R201" s="1035"/>
      <c r="S201" s="223"/>
      <c r="T201" s="1013" t="s">
        <v>79</v>
      </c>
      <c r="U201" s="1014"/>
      <c r="V201" s="1007"/>
      <c r="W201" s="1007"/>
      <c r="X201" s="1007"/>
      <c r="Y201" s="1007"/>
      <c r="Z201" s="1007"/>
      <c r="AA201" s="1007"/>
      <c r="AB201" s="1007"/>
      <c r="AC201" s="1007"/>
      <c r="AD201" s="1007"/>
      <c r="AE201" s="1007"/>
      <c r="AF201" s="1007"/>
      <c r="AG201" s="1007"/>
      <c r="AH201" s="219"/>
    </row>
    <row r="202" spans="1:34" ht="18.95" customHeight="1">
      <c r="A202" s="223"/>
      <c r="B202" s="1021" t="s">
        <v>100</v>
      </c>
      <c r="C202" s="1022"/>
      <c r="D202" s="1007"/>
      <c r="E202" s="1007"/>
      <c r="F202" s="1007"/>
      <c r="G202" s="1007"/>
      <c r="H202" s="1007"/>
      <c r="I202" s="1007"/>
      <c r="J202" s="1007"/>
      <c r="K202" s="1007"/>
      <c r="L202" s="1007"/>
      <c r="M202" s="1007"/>
      <c r="N202" s="1007"/>
      <c r="O202" s="1007"/>
      <c r="P202" s="219"/>
      <c r="Q202" s="1035"/>
      <c r="R202" s="1035"/>
      <c r="S202" s="223"/>
      <c r="T202" s="1021" t="s">
        <v>100</v>
      </c>
      <c r="U202" s="1022"/>
      <c r="V202" s="1007"/>
      <c r="W202" s="1007"/>
      <c r="X202" s="1007"/>
      <c r="Y202" s="1007"/>
      <c r="Z202" s="1007"/>
      <c r="AA202" s="1007"/>
      <c r="AB202" s="1007"/>
      <c r="AC202" s="1007"/>
      <c r="AD202" s="1007"/>
      <c r="AE202" s="1007"/>
      <c r="AF202" s="1007"/>
      <c r="AG202" s="1007"/>
      <c r="AH202" s="219"/>
    </row>
    <row r="203" spans="1:34" ht="18.95" customHeight="1" thickBot="1">
      <c r="A203" s="225"/>
      <c r="B203" s="998" t="s">
        <v>101</v>
      </c>
      <c r="C203" s="999"/>
      <c r="D203" s="995"/>
      <c r="E203" s="995"/>
      <c r="F203" s="995"/>
      <c r="G203" s="995"/>
      <c r="H203" s="995"/>
      <c r="I203" s="995"/>
      <c r="J203" s="995"/>
      <c r="K203" s="995"/>
      <c r="L203" s="995"/>
      <c r="M203" s="995"/>
      <c r="N203" s="995"/>
      <c r="O203" s="995"/>
      <c r="P203" s="220"/>
      <c r="Q203" s="1035"/>
      <c r="R203" s="1035"/>
      <c r="S203" s="225"/>
      <c r="T203" s="998" t="s">
        <v>101</v>
      </c>
      <c r="U203" s="999"/>
      <c r="V203" s="995"/>
      <c r="W203" s="995"/>
      <c r="X203" s="995"/>
      <c r="Y203" s="995"/>
      <c r="Z203" s="995"/>
      <c r="AA203" s="995"/>
      <c r="AB203" s="995"/>
      <c r="AC203" s="995"/>
      <c r="AD203" s="995"/>
      <c r="AE203" s="995"/>
      <c r="AF203" s="995"/>
      <c r="AG203" s="995"/>
      <c r="AH203" s="220"/>
    </row>
    <row r="204" spans="1:34" ht="18.95" customHeight="1">
      <c r="A204" s="222"/>
      <c r="B204" s="1004" t="s">
        <v>47</v>
      </c>
      <c r="C204" s="1005"/>
      <c r="D204" s="1005"/>
      <c r="E204" s="1005"/>
      <c r="F204" s="1005"/>
      <c r="G204" s="1005"/>
      <c r="H204" s="1005"/>
      <c r="I204" s="1005"/>
      <c r="J204" s="1005"/>
      <c r="K204" s="1005"/>
      <c r="L204" s="1005"/>
      <c r="M204" s="1005"/>
      <c r="N204" s="1005"/>
      <c r="O204" s="1005"/>
      <c r="P204" s="1006"/>
      <c r="Q204" s="1035"/>
      <c r="R204" s="1035"/>
      <c r="S204" s="222"/>
      <c r="T204" s="1004" t="s">
        <v>47</v>
      </c>
      <c r="U204" s="1005"/>
      <c r="V204" s="1005"/>
      <c r="W204" s="1005"/>
      <c r="X204" s="1005"/>
      <c r="Y204" s="1005"/>
      <c r="Z204" s="1005"/>
      <c r="AA204" s="1005"/>
      <c r="AB204" s="1005"/>
      <c r="AC204" s="1005"/>
      <c r="AD204" s="1005"/>
      <c r="AE204" s="1005"/>
      <c r="AF204" s="1005"/>
      <c r="AG204" s="1005"/>
      <c r="AH204" s="1006"/>
    </row>
    <row r="205" spans="1:34" ht="18.95" customHeight="1">
      <c r="A205" s="1003"/>
      <c r="B205" s="985" t="str">
        <f>'statement of marks'!$A$1</f>
        <v>MkW0Hkhejko vEcsMdj jkt0vkok0fo|k0cxMh]nkSlk</v>
      </c>
      <c r="C205" s="986"/>
      <c r="D205" s="986"/>
      <c r="E205" s="986"/>
      <c r="F205" s="986"/>
      <c r="G205" s="986"/>
      <c r="H205" s="986"/>
      <c r="I205" s="986"/>
      <c r="J205" s="986"/>
      <c r="K205" s="986"/>
      <c r="L205" s="986"/>
      <c r="M205" s="986"/>
      <c r="N205" s="986"/>
      <c r="O205" s="986"/>
      <c r="P205" s="987"/>
      <c r="Q205" s="1035"/>
      <c r="R205" s="1035"/>
      <c r="S205" s="1003"/>
      <c r="T205" s="985" t="str">
        <f>'statement of marks'!$A$1</f>
        <v>MkW0Hkhejko vEcsMdj jkt0vkok0fo|k0cxMh]nkSlk</v>
      </c>
      <c r="U205" s="986"/>
      <c r="V205" s="986"/>
      <c r="W205" s="986"/>
      <c r="X205" s="986"/>
      <c r="Y205" s="986"/>
      <c r="Z205" s="986"/>
      <c r="AA205" s="986"/>
      <c r="AB205" s="986"/>
      <c r="AC205" s="986"/>
      <c r="AD205" s="986"/>
      <c r="AE205" s="986"/>
      <c r="AF205" s="986"/>
      <c r="AG205" s="986"/>
      <c r="AH205" s="987"/>
    </row>
    <row r="206" spans="1:34" ht="18.95" customHeight="1">
      <c r="A206" s="1003"/>
      <c r="B206" s="985"/>
      <c r="C206" s="986"/>
      <c r="D206" s="986"/>
      <c r="E206" s="986"/>
      <c r="F206" s="986"/>
      <c r="G206" s="986"/>
      <c r="H206" s="986"/>
      <c r="I206" s="986"/>
      <c r="J206" s="986"/>
      <c r="K206" s="986"/>
      <c r="L206" s="986"/>
      <c r="M206" s="986"/>
      <c r="N206" s="986"/>
      <c r="O206" s="986"/>
      <c r="P206" s="987"/>
      <c r="Q206" s="1035"/>
      <c r="R206" s="1035"/>
      <c r="S206" s="1003"/>
      <c r="T206" s="985"/>
      <c r="U206" s="986"/>
      <c r="V206" s="986"/>
      <c r="W206" s="986"/>
      <c r="X206" s="986"/>
      <c r="Y206" s="986"/>
      <c r="Z206" s="986"/>
      <c r="AA206" s="986"/>
      <c r="AB206" s="986"/>
      <c r="AC206" s="986"/>
      <c r="AD206" s="986"/>
      <c r="AE206" s="986"/>
      <c r="AF206" s="986"/>
      <c r="AG206" s="986"/>
      <c r="AH206" s="987"/>
    </row>
    <row r="207" spans="1:34" ht="18.95" customHeight="1">
      <c r="A207" s="223"/>
      <c r="B207" s="988" t="s">
        <v>95</v>
      </c>
      <c r="C207" s="989"/>
      <c r="D207" s="992" t="str">
        <f>'statement of marks'!$H$3</f>
        <v>2016-17</v>
      </c>
      <c r="E207" s="992"/>
      <c r="F207" s="992"/>
      <c r="G207" s="992"/>
      <c r="H207" s="992"/>
      <c r="I207" s="992"/>
      <c r="J207" s="992"/>
      <c r="K207" s="992"/>
      <c r="L207" s="992"/>
      <c r="M207" s="992"/>
      <c r="N207" s="992"/>
      <c r="O207" s="992"/>
      <c r="P207" s="993"/>
      <c r="Q207" s="1035"/>
      <c r="R207" s="1035"/>
      <c r="S207" s="223"/>
      <c r="T207" s="988" t="s">
        <v>95</v>
      </c>
      <c r="U207" s="989"/>
      <c r="V207" s="992" t="str">
        <f>'statement of marks'!$H$3</f>
        <v>2016-17</v>
      </c>
      <c r="W207" s="992"/>
      <c r="X207" s="992"/>
      <c r="Y207" s="992"/>
      <c r="Z207" s="992"/>
      <c r="AA207" s="992"/>
      <c r="AB207" s="992"/>
      <c r="AC207" s="992"/>
      <c r="AD207" s="992"/>
      <c r="AE207" s="992"/>
      <c r="AF207" s="992"/>
      <c r="AG207" s="992"/>
      <c r="AH207" s="993"/>
    </row>
    <row r="208" spans="1:34" ht="18.95" customHeight="1">
      <c r="A208" s="223"/>
      <c r="B208" s="990" t="s">
        <v>185</v>
      </c>
      <c r="C208" s="991"/>
      <c r="D208" s="991" t="str">
        <f>IF('statement of marks'!I21="","",'statement of marks'!I21)</f>
        <v>eueksgu flag</v>
      </c>
      <c r="E208" s="991"/>
      <c r="F208" s="991"/>
      <c r="G208" s="991"/>
      <c r="H208" s="991"/>
      <c r="I208" s="991"/>
      <c r="J208" s="991"/>
      <c r="K208" s="991"/>
      <c r="L208" s="991"/>
      <c r="M208" s="991"/>
      <c r="N208" s="991"/>
      <c r="O208" s="991"/>
      <c r="P208" s="994"/>
      <c r="Q208" s="1035"/>
      <c r="R208" s="1035"/>
      <c r="S208" s="223"/>
      <c r="T208" s="990" t="s">
        <v>185</v>
      </c>
      <c r="U208" s="991"/>
      <c r="V208" s="991" t="str">
        <f>IF('statement of marks'!I22="","",'statement of marks'!I22)</f>
        <v>e;ad</v>
      </c>
      <c r="W208" s="991"/>
      <c r="X208" s="991"/>
      <c r="Y208" s="991"/>
      <c r="Z208" s="991"/>
      <c r="AA208" s="991"/>
      <c r="AB208" s="991"/>
      <c r="AC208" s="991"/>
      <c r="AD208" s="991"/>
      <c r="AE208" s="991"/>
      <c r="AF208" s="991"/>
      <c r="AG208" s="991"/>
      <c r="AH208" s="994"/>
    </row>
    <row r="209" spans="1:34" ht="18.95" customHeight="1">
      <c r="A209" s="223"/>
      <c r="B209" s="990" t="s">
        <v>186</v>
      </c>
      <c r="C209" s="991"/>
      <c r="D209" s="991" t="str">
        <f>IF('statement of marks'!J21="","",'statement of marks'!J21)</f>
        <v>Jh jktdqekj</v>
      </c>
      <c r="E209" s="991"/>
      <c r="F209" s="991"/>
      <c r="G209" s="991"/>
      <c r="H209" s="991"/>
      <c r="I209" s="991"/>
      <c r="J209" s="991"/>
      <c r="K209" s="991"/>
      <c r="L209" s="991"/>
      <c r="M209" s="991"/>
      <c r="N209" s="991"/>
      <c r="O209" s="991"/>
      <c r="P209" s="994"/>
      <c r="Q209" s="1035"/>
      <c r="R209" s="1035"/>
      <c r="S209" s="223"/>
      <c r="T209" s="990" t="s">
        <v>186</v>
      </c>
      <c r="U209" s="991"/>
      <c r="V209" s="991" t="str">
        <f>IF('statement of marks'!J22="","",'statement of marks'!J22)</f>
        <v>Jh le; flag</v>
      </c>
      <c r="W209" s="991"/>
      <c r="X209" s="991"/>
      <c r="Y209" s="991"/>
      <c r="Z209" s="991"/>
      <c r="AA209" s="991"/>
      <c r="AB209" s="991"/>
      <c r="AC209" s="991"/>
      <c r="AD209" s="991"/>
      <c r="AE209" s="991"/>
      <c r="AF209" s="991"/>
      <c r="AG209" s="991"/>
      <c r="AH209" s="994"/>
    </row>
    <row r="210" spans="1:34" ht="18.95" customHeight="1">
      <c r="A210" s="223"/>
      <c r="B210" s="990" t="s">
        <v>187</v>
      </c>
      <c r="C210" s="991"/>
      <c r="D210" s="991" t="str">
        <f>IF('statement of marks'!K21="","",'statement of marks'!K21)</f>
        <v>Jhefr Qwy dqekjh</v>
      </c>
      <c r="E210" s="991"/>
      <c r="F210" s="991"/>
      <c r="G210" s="991"/>
      <c r="H210" s="991"/>
      <c r="I210" s="991"/>
      <c r="J210" s="991"/>
      <c r="K210" s="991"/>
      <c r="L210" s="991"/>
      <c r="M210" s="991"/>
      <c r="N210" s="991"/>
      <c r="O210" s="991"/>
      <c r="P210" s="994"/>
      <c r="Q210" s="1035"/>
      <c r="R210" s="1035"/>
      <c r="S210" s="223"/>
      <c r="T210" s="990" t="s">
        <v>187</v>
      </c>
      <c r="U210" s="991"/>
      <c r="V210" s="991" t="str">
        <f>IF('statement of marks'!K22="","",'statement of marks'!K22)</f>
        <v xml:space="preserve">Jhefr xqM~Mh </v>
      </c>
      <c r="W210" s="991"/>
      <c r="X210" s="991"/>
      <c r="Y210" s="991"/>
      <c r="Z210" s="991"/>
      <c r="AA210" s="991"/>
      <c r="AB210" s="991"/>
      <c r="AC210" s="991"/>
      <c r="AD210" s="991"/>
      <c r="AE210" s="991"/>
      <c r="AF210" s="991"/>
      <c r="AG210" s="991"/>
      <c r="AH210" s="994"/>
    </row>
    <row r="211" spans="1:34" ht="18.95" customHeight="1">
      <c r="A211" s="223"/>
      <c r="B211" s="990" t="s">
        <v>188</v>
      </c>
      <c r="C211" s="991"/>
      <c r="D211" s="992" t="str">
        <f>'statement of marks'!$G$3</f>
        <v>6 B</v>
      </c>
      <c r="E211" s="992"/>
      <c r="F211" s="992"/>
      <c r="G211" s="992"/>
      <c r="H211" s="991" t="s">
        <v>9</v>
      </c>
      <c r="I211" s="991"/>
      <c r="J211" s="991"/>
      <c r="K211" s="991"/>
      <c r="L211" s="991"/>
      <c r="M211" s="992">
        <f>IF('statement of marks'!D21="","",'statement of marks'!D21)</f>
        <v>665</v>
      </c>
      <c r="N211" s="992"/>
      <c r="O211" s="992"/>
      <c r="P211" s="993"/>
      <c r="Q211" s="1035"/>
      <c r="R211" s="1035"/>
      <c r="S211" s="223"/>
      <c r="T211" s="990" t="s">
        <v>188</v>
      </c>
      <c r="U211" s="991"/>
      <c r="V211" s="992" t="str">
        <f>'statement of marks'!$G$3</f>
        <v>6 B</v>
      </c>
      <c r="W211" s="992"/>
      <c r="X211" s="992"/>
      <c r="Y211" s="992"/>
      <c r="Z211" s="991" t="s">
        <v>9</v>
      </c>
      <c r="AA211" s="991"/>
      <c r="AB211" s="991"/>
      <c r="AC211" s="991"/>
      <c r="AD211" s="991"/>
      <c r="AE211" s="992">
        <f>IF('statement of marks'!D22="","",'statement of marks'!D22)</f>
        <v>666</v>
      </c>
      <c r="AF211" s="992"/>
      <c r="AG211" s="992"/>
      <c r="AH211" s="993"/>
    </row>
    <row r="212" spans="1:34" ht="18.95" customHeight="1">
      <c r="A212" s="223"/>
      <c r="B212" s="990" t="s">
        <v>189</v>
      </c>
      <c r="C212" s="991"/>
      <c r="D212" s="992">
        <f>IF('statement of marks'!F21="","",'statement of marks'!F21)</f>
        <v>1966</v>
      </c>
      <c r="E212" s="992"/>
      <c r="F212" s="992"/>
      <c r="G212" s="992"/>
      <c r="H212" s="991" t="s">
        <v>0</v>
      </c>
      <c r="I212" s="991"/>
      <c r="J212" s="991"/>
      <c r="K212" s="991"/>
      <c r="L212" s="991"/>
      <c r="M212" s="1032">
        <f>IF('statement of marks'!G21="","",'statement of marks'!G21)</f>
        <v>39319</v>
      </c>
      <c r="N212" s="1032"/>
      <c r="O212" s="1032"/>
      <c r="P212" s="1033"/>
      <c r="Q212" s="1035"/>
      <c r="R212" s="1035"/>
      <c r="S212" s="223"/>
      <c r="T212" s="990" t="s">
        <v>189</v>
      </c>
      <c r="U212" s="991"/>
      <c r="V212" s="992">
        <f>IF('statement of marks'!F22="","",'statement of marks'!F22)</f>
        <v>2029</v>
      </c>
      <c r="W212" s="992"/>
      <c r="X212" s="992"/>
      <c r="Y212" s="992"/>
      <c r="Z212" s="991" t="s">
        <v>0</v>
      </c>
      <c r="AA212" s="991"/>
      <c r="AB212" s="991"/>
      <c r="AC212" s="991"/>
      <c r="AD212" s="991"/>
      <c r="AE212" s="1032">
        <f>IF('statement of marks'!G22="","",'statement of marks'!G22)</f>
        <v>38680</v>
      </c>
      <c r="AF212" s="1032"/>
      <c r="AG212" s="1032"/>
      <c r="AH212" s="1033"/>
    </row>
    <row r="213" spans="1:34" ht="18.95" customHeight="1">
      <c r="A213" s="223"/>
      <c r="B213" s="221" t="s">
        <v>28</v>
      </c>
      <c r="C213" s="211" t="s">
        <v>96</v>
      </c>
      <c r="D213" s="1034" t="s">
        <v>1</v>
      </c>
      <c r="E213" s="1034"/>
      <c r="F213" s="1034"/>
      <c r="G213" s="1034" t="s">
        <v>21</v>
      </c>
      <c r="H213" s="1034"/>
      <c r="I213" s="1034"/>
      <c r="J213" s="1034" t="s">
        <v>68</v>
      </c>
      <c r="K213" s="1034"/>
      <c r="L213" s="1034"/>
      <c r="M213" s="1034" t="s">
        <v>97</v>
      </c>
      <c r="N213" s="1034"/>
      <c r="O213" s="1034"/>
      <c r="P213" s="212" t="s">
        <v>200</v>
      </c>
      <c r="Q213" s="1035"/>
      <c r="R213" s="1035"/>
      <c r="S213" s="223"/>
      <c r="T213" s="221" t="s">
        <v>28</v>
      </c>
      <c r="U213" s="211" t="s">
        <v>96</v>
      </c>
      <c r="V213" s="1034" t="s">
        <v>1</v>
      </c>
      <c r="W213" s="1034"/>
      <c r="X213" s="1034"/>
      <c r="Y213" s="1034" t="s">
        <v>21</v>
      </c>
      <c r="Z213" s="1034"/>
      <c r="AA213" s="1034"/>
      <c r="AB213" s="1034" t="s">
        <v>68</v>
      </c>
      <c r="AC213" s="1034"/>
      <c r="AD213" s="1034"/>
      <c r="AE213" s="1034" t="s">
        <v>97</v>
      </c>
      <c r="AF213" s="1034"/>
      <c r="AG213" s="1034"/>
      <c r="AH213" s="212" t="s">
        <v>200</v>
      </c>
    </row>
    <row r="214" spans="1:34" ht="18.95" customHeight="1">
      <c r="A214" s="223"/>
      <c r="B214" s="1000" t="s">
        <v>3</v>
      </c>
      <c r="C214" s="1001"/>
      <c r="D214" s="232">
        <f>IF('statement of marks'!L$6="","",'statement of marks'!L$6)</f>
        <v>5</v>
      </c>
      <c r="E214" s="232">
        <f>IF('statement of marks'!M$6="","",'statement of marks'!M$6)</f>
        <v>5</v>
      </c>
      <c r="F214" s="232">
        <f>IF('statement of marks'!N$6="","",'statement of marks'!N$6)</f>
        <v>10</v>
      </c>
      <c r="G214" s="232">
        <f>IF('statement of marks'!O$6="","",'statement of marks'!O$6)</f>
        <v>5</v>
      </c>
      <c r="H214" s="232">
        <f>IF('statement of marks'!P$6="","",'statement of marks'!P$6)</f>
        <v>5</v>
      </c>
      <c r="I214" s="232">
        <f>IF('statement of marks'!Q$6="","",'statement of marks'!Q$6)</f>
        <v>10</v>
      </c>
      <c r="J214" s="232">
        <f>IF('statement of marks'!R$6="","",'statement of marks'!R$6)</f>
        <v>5</v>
      </c>
      <c r="K214" s="232">
        <f>IF('statement of marks'!S$6="","",'statement of marks'!S$6)</f>
        <v>5</v>
      </c>
      <c r="L214" s="232">
        <f>IF('statement of marks'!T$6="","",'statement of marks'!T$6)</f>
        <v>10</v>
      </c>
      <c r="M214" s="232">
        <f>IF('statement of marks'!V$6="","",'statement of marks'!V$6)</f>
        <v>50</v>
      </c>
      <c r="N214" s="232">
        <f>IF('statement of marks'!W$6="","",'statement of marks'!W$6)</f>
        <v>20</v>
      </c>
      <c r="O214" s="232">
        <f>IF('statement of marks'!X$6="","",'statement of marks'!X$6)</f>
        <v>70</v>
      </c>
      <c r="P214" s="213">
        <f>IF('statement of marks'!Y$6="","",'statement of marks'!Y$6)</f>
        <v>100</v>
      </c>
      <c r="Q214" s="1035"/>
      <c r="R214" s="1035"/>
      <c r="S214" s="223"/>
      <c r="T214" s="1000" t="s">
        <v>3</v>
      </c>
      <c r="U214" s="1001"/>
      <c r="V214" s="232">
        <f>IF('statement of marks'!L$6="","",'statement of marks'!L$6)</f>
        <v>5</v>
      </c>
      <c r="W214" s="232">
        <f>IF('statement of marks'!M$6="","",'statement of marks'!M$6)</f>
        <v>5</v>
      </c>
      <c r="X214" s="232">
        <f>IF('statement of marks'!N$6="","",'statement of marks'!N$6)</f>
        <v>10</v>
      </c>
      <c r="Y214" s="232">
        <f>IF('statement of marks'!O$6="","",'statement of marks'!O$6)</f>
        <v>5</v>
      </c>
      <c r="Z214" s="232">
        <f>IF('statement of marks'!P$6="","",'statement of marks'!P$6)</f>
        <v>5</v>
      </c>
      <c r="AA214" s="232">
        <f>IF('statement of marks'!Q$6="","",'statement of marks'!Q$6)</f>
        <v>10</v>
      </c>
      <c r="AB214" s="232">
        <f>IF('statement of marks'!R$6="","",'statement of marks'!R$6)</f>
        <v>5</v>
      </c>
      <c r="AC214" s="232">
        <f>IF('statement of marks'!S$6="","",'statement of marks'!S$6)</f>
        <v>5</v>
      </c>
      <c r="AD214" s="232">
        <f>IF('statement of marks'!T$6="","",'statement of marks'!T$6)</f>
        <v>10</v>
      </c>
      <c r="AE214" s="232">
        <f>IF('statement of marks'!V$6="","",'statement of marks'!V$6)</f>
        <v>50</v>
      </c>
      <c r="AF214" s="232">
        <f>IF('statement of marks'!W$6="","",'statement of marks'!W$6)</f>
        <v>20</v>
      </c>
      <c r="AG214" s="232">
        <f>IF('statement of marks'!X$6="","",'statement of marks'!X$6)</f>
        <v>70</v>
      </c>
      <c r="AH214" s="213">
        <f>IF('statement of marks'!Y$6="","",'statement of marks'!Y$6)</f>
        <v>100</v>
      </c>
    </row>
    <row r="215" spans="1:34" ht="18.95" customHeight="1">
      <c r="A215" s="223"/>
      <c r="B215" s="990" t="str">
        <f>IF('statement of marks'!$L$3="","",'statement of marks'!$L$3)</f>
        <v>fgUnh</v>
      </c>
      <c r="C215" s="991"/>
      <c r="D215" s="209">
        <f>IF('statement of marks'!L21="","",'statement of marks'!L21)</f>
        <v>4</v>
      </c>
      <c r="E215" s="209">
        <f>IF('statement of marks'!M21="","",'statement of marks'!M21)</f>
        <v>5</v>
      </c>
      <c r="F215" s="207">
        <f>IF('statement of marks'!N21="","",'statement of marks'!N21)</f>
        <v>9</v>
      </c>
      <c r="G215" s="209">
        <f>IF('statement of marks'!O21="","",'statement of marks'!O21)</f>
        <v>5</v>
      </c>
      <c r="H215" s="209">
        <f>IF('statement of marks'!P21="","",'statement of marks'!P21)</f>
        <v>5</v>
      </c>
      <c r="I215" s="207">
        <f>IF('statement of marks'!Q21="","",'statement of marks'!Q21)</f>
        <v>10</v>
      </c>
      <c r="J215" s="209" t="str">
        <f>IF('statement of marks'!R21="","",'statement of marks'!R21)</f>
        <v/>
      </c>
      <c r="K215" s="209" t="str">
        <f>IF('statement of marks'!S21="","",'statement of marks'!S21)</f>
        <v/>
      </c>
      <c r="L215" s="207" t="str">
        <f>IF('statement of marks'!T21="","",'statement of marks'!T21)</f>
        <v/>
      </c>
      <c r="M215" s="209" t="str">
        <f>IF('statement of marks'!V21="","",'statement of marks'!V21)</f>
        <v/>
      </c>
      <c r="N215" s="209" t="str">
        <f>IF('statement of marks'!W21="","",'statement of marks'!W21)</f>
        <v/>
      </c>
      <c r="O215" s="207" t="str">
        <f>IF('statement of marks'!X21="","",'statement of marks'!X21)</f>
        <v/>
      </c>
      <c r="P215" s="213" t="str">
        <f>IF('statement of marks'!Y21="","",'statement of marks'!Y21)</f>
        <v/>
      </c>
      <c r="Q215" s="1035"/>
      <c r="R215" s="1035"/>
      <c r="S215" s="223"/>
      <c r="T215" s="990" t="str">
        <f>IF('statement of marks'!$L$3="","",'statement of marks'!$L$3)</f>
        <v>fgUnh</v>
      </c>
      <c r="U215" s="991"/>
      <c r="V215" s="209">
        <f>IF('statement of marks'!L22="","",'statement of marks'!L22)</f>
        <v>3</v>
      </c>
      <c r="W215" s="209">
        <f>IF('statement of marks'!M22="","",'statement of marks'!M22)</f>
        <v>5</v>
      </c>
      <c r="X215" s="207">
        <f>IF('statement of marks'!N22="","",'statement of marks'!N22)</f>
        <v>8</v>
      </c>
      <c r="Y215" s="209">
        <f>IF('statement of marks'!O22="","",'statement of marks'!O22)</f>
        <v>3</v>
      </c>
      <c r="Z215" s="209">
        <f>IF('statement of marks'!P22="","",'statement of marks'!P22)</f>
        <v>5</v>
      </c>
      <c r="AA215" s="207">
        <f>IF('statement of marks'!Q22="","",'statement of marks'!Q22)</f>
        <v>8</v>
      </c>
      <c r="AB215" s="209" t="str">
        <f>IF('statement of marks'!R22="","",'statement of marks'!R22)</f>
        <v/>
      </c>
      <c r="AC215" s="209" t="str">
        <f>IF('statement of marks'!S22="","",'statement of marks'!S22)</f>
        <v/>
      </c>
      <c r="AD215" s="207" t="str">
        <f>IF('statement of marks'!T22="","",'statement of marks'!T22)</f>
        <v/>
      </c>
      <c r="AE215" s="209" t="str">
        <f>IF('statement of marks'!V22="","",'statement of marks'!V22)</f>
        <v/>
      </c>
      <c r="AF215" s="209" t="str">
        <f>IF('statement of marks'!W22="","",'statement of marks'!W22)</f>
        <v/>
      </c>
      <c r="AG215" s="207" t="str">
        <f>IF('statement of marks'!X22="","",'statement of marks'!X22)</f>
        <v/>
      </c>
      <c r="AH215" s="213" t="str">
        <f>IF('statement of marks'!Y22="","",'statement of marks'!Y22)</f>
        <v/>
      </c>
    </row>
    <row r="216" spans="1:34" ht="18.95" customHeight="1">
      <c r="A216" s="223"/>
      <c r="B216" s="990" t="str">
        <f>IF('statement of marks'!$AH$3="","",'statement of marks'!$AH$3)</f>
        <v>vaxszth</v>
      </c>
      <c r="C216" s="991"/>
      <c r="D216" s="209">
        <f>IF('statement of marks'!AH21="","",'statement of marks'!AH21)</f>
        <v>5</v>
      </c>
      <c r="E216" s="209">
        <f>IF('statement of marks'!AI21="","",'statement of marks'!AI21)</f>
        <v>5</v>
      </c>
      <c r="F216" s="207">
        <f>IF('statement of marks'!AJ21="","",'statement of marks'!AJ21)</f>
        <v>10</v>
      </c>
      <c r="G216" s="209">
        <f>IF('statement of marks'!AK21="","",'statement of marks'!AK21)</f>
        <v>5</v>
      </c>
      <c r="H216" s="209">
        <f>IF('statement of marks'!AL21="","",'statement of marks'!AL21)</f>
        <v>5</v>
      </c>
      <c r="I216" s="207">
        <f>IF('statement of marks'!AM21="","",'statement of marks'!AM21)</f>
        <v>10</v>
      </c>
      <c r="J216" s="209" t="str">
        <f>IF('statement of marks'!AN21="","",'statement of marks'!AN21)</f>
        <v/>
      </c>
      <c r="K216" s="209" t="str">
        <f>IF('statement of marks'!AO21="","",'statement of marks'!AO21)</f>
        <v/>
      </c>
      <c r="L216" s="207" t="str">
        <f>IF('statement of marks'!AP21="","",'statement of marks'!AP21)</f>
        <v/>
      </c>
      <c r="M216" s="209">
        <f>IF('statement of marks'!AR21="","",'statement of marks'!AR21)</f>
        <v>50</v>
      </c>
      <c r="N216" s="209">
        <f>IF('statement of marks'!AS21="","",'statement of marks'!AS21)</f>
        <v>20</v>
      </c>
      <c r="O216" s="207">
        <f>IF('statement of marks'!AT21="","",'statement of marks'!AT21)</f>
        <v>70</v>
      </c>
      <c r="P216" s="213">
        <f>IF('statement of marks'!AU21="","",'statement of marks'!AU21)</f>
        <v>90</v>
      </c>
      <c r="Q216" s="1035"/>
      <c r="R216" s="1035"/>
      <c r="S216" s="223"/>
      <c r="T216" s="990" t="str">
        <f>IF('statement of marks'!$AH$3="","",'statement of marks'!$AH$3)</f>
        <v>vaxszth</v>
      </c>
      <c r="U216" s="991"/>
      <c r="V216" s="209">
        <f>IF('statement of marks'!AH22="","",'statement of marks'!AH22)</f>
        <v>3</v>
      </c>
      <c r="W216" s="209">
        <f>IF('statement of marks'!AI22="","",'statement of marks'!AI22)</f>
        <v>5</v>
      </c>
      <c r="X216" s="207">
        <f>IF('statement of marks'!AJ22="","",'statement of marks'!AJ22)</f>
        <v>8</v>
      </c>
      <c r="Y216" s="209">
        <f>IF('statement of marks'!AK22="","",'statement of marks'!AK22)</f>
        <v>4</v>
      </c>
      <c r="Z216" s="209">
        <f>IF('statement of marks'!AL22="","",'statement of marks'!AL22)</f>
        <v>5</v>
      </c>
      <c r="AA216" s="207">
        <f>IF('statement of marks'!AM22="","",'statement of marks'!AM22)</f>
        <v>9</v>
      </c>
      <c r="AB216" s="209" t="str">
        <f>IF('statement of marks'!AN22="","",'statement of marks'!AN22)</f>
        <v/>
      </c>
      <c r="AC216" s="209" t="str">
        <f>IF('statement of marks'!AO22="","",'statement of marks'!AO22)</f>
        <v/>
      </c>
      <c r="AD216" s="207" t="str">
        <f>IF('statement of marks'!AP22="","",'statement of marks'!AP22)</f>
        <v/>
      </c>
      <c r="AE216" s="209">
        <f>IF('statement of marks'!AR22="","",'statement of marks'!AR22)</f>
        <v>22</v>
      </c>
      <c r="AF216" s="209">
        <f>IF('statement of marks'!AS22="","",'statement of marks'!AS22)</f>
        <v>20</v>
      </c>
      <c r="AG216" s="207">
        <f>IF('statement of marks'!AT22="","",'statement of marks'!AT22)</f>
        <v>42</v>
      </c>
      <c r="AH216" s="213">
        <f>IF('statement of marks'!AU22="","",'statement of marks'!AU22)</f>
        <v>59</v>
      </c>
    </row>
    <row r="217" spans="1:34" ht="18.95" customHeight="1">
      <c r="A217" s="223"/>
      <c r="B217" s="990" t="str">
        <f>IF('statement of marks'!BD21="s","laLd`r",IF('statement of marks'!BD21="u","mnwZ",IF('statement of marks'!BD21="g","xqtjkrh",IF('statement of marks'!BD21="p","iatkch",IF('statement of marks'!BD21="sd","fla/kh","r`rh; Hkk""kk")))))</f>
        <v>laLd`r</v>
      </c>
      <c r="C217" s="991"/>
      <c r="D217" s="209">
        <f>IF('statement of marks'!BE21="","",'statement of marks'!BE21)</f>
        <v>5</v>
      </c>
      <c r="E217" s="209">
        <f>IF('statement of marks'!BF21="","",'statement of marks'!BF21)</f>
        <v>5</v>
      </c>
      <c r="F217" s="207">
        <f>IF('statement of marks'!BG21="","",'statement of marks'!BG21)</f>
        <v>10</v>
      </c>
      <c r="G217" s="209">
        <f>IF('statement of marks'!BH21="","",'statement of marks'!BH21)</f>
        <v>4</v>
      </c>
      <c r="H217" s="209">
        <f>IF('statement of marks'!BI21="","",'statement of marks'!BI21)</f>
        <v>5</v>
      </c>
      <c r="I217" s="207">
        <f>IF('statement of marks'!BJ21="","",'statement of marks'!BJ21)</f>
        <v>9</v>
      </c>
      <c r="J217" s="209" t="str">
        <f>IF('statement of marks'!BK21="","",'statement of marks'!BK21)</f>
        <v/>
      </c>
      <c r="K217" s="209" t="str">
        <f>IF('statement of marks'!BL21="","",'statement of marks'!BL21)</f>
        <v/>
      </c>
      <c r="L217" s="207" t="str">
        <f>IF('statement of marks'!BM21="","",'statement of marks'!BM21)</f>
        <v/>
      </c>
      <c r="M217" s="209" t="str">
        <f>IF('statement of marks'!BO21="","",'statement of marks'!BO21)</f>
        <v/>
      </c>
      <c r="N217" s="209" t="str">
        <f>IF('statement of marks'!BP21="","",'statement of marks'!BP21)</f>
        <v/>
      </c>
      <c r="O217" s="207" t="str">
        <f>IF('statement of marks'!BQ21="","",'statement of marks'!BQ21)</f>
        <v/>
      </c>
      <c r="P217" s="213" t="str">
        <f>IF('statement of marks'!BR21="","",'statement of marks'!BR21)</f>
        <v/>
      </c>
      <c r="Q217" s="1035"/>
      <c r="R217" s="1035"/>
      <c r="S217" s="223"/>
      <c r="T217" s="990" t="str">
        <f>IF('statement of marks'!BD22="s","laLd`r",IF('statement of marks'!BD22="u","mnwZ",IF('statement of marks'!BD22="g","xqtjkrh",IF('statement of marks'!BD22="p","iatkch",IF('statement of marks'!BD22="sd","fla/kh","r`rh; Hkk""kk")))))</f>
        <v>laLd`r</v>
      </c>
      <c r="U217" s="991"/>
      <c r="V217" s="209">
        <f>IF('statement of marks'!BE22="","",'statement of marks'!BE22)</f>
        <v>3</v>
      </c>
      <c r="W217" s="209">
        <f>IF('statement of marks'!BF22="","",'statement of marks'!BF22)</f>
        <v>5</v>
      </c>
      <c r="X217" s="207">
        <f>IF('statement of marks'!BG22="","",'statement of marks'!BG22)</f>
        <v>8</v>
      </c>
      <c r="Y217" s="209">
        <f>IF('statement of marks'!BH22="","",'statement of marks'!BH22)</f>
        <v>3</v>
      </c>
      <c r="Z217" s="209">
        <f>IF('statement of marks'!BI22="","",'statement of marks'!BI22)</f>
        <v>5</v>
      </c>
      <c r="AA217" s="207">
        <f>IF('statement of marks'!BJ22="","",'statement of marks'!BJ22)</f>
        <v>8</v>
      </c>
      <c r="AB217" s="209" t="str">
        <f>IF('statement of marks'!BK22="","",'statement of marks'!BK22)</f>
        <v/>
      </c>
      <c r="AC217" s="209" t="str">
        <f>IF('statement of marks'!BL22="","",'statement of marks'!BL22)</f>
        <v/>
      </c>
      <c r="AD217" s="207" t="str">
        <f>IF('statement of marks'!BM22="","",'statement of marks'!BM22)</f>
        <v/>
      </c>
      <c r="AE217" s="209" t="str">
        <f>IF('statement of marks'!BO22="","",'statement of marks'!BO22)</f>
        <v/>
      </c>
      <c r="AF217" s="209" t="str">
        <f>IF('statement of marks'!BP22="","",'statement of marks'!BP22)</f>
        <v/>
      </c>
      <c r="AG217" s="207" t="str">
        <f>IF('statement of marks'!BQ22="","",'statement of marks'!BQ22)</f>
        <v/>
      </c>
      <c r="AH217" s="213" t="str">
        <f>IF('statement of marks'!BR22="","",'statement of marks'!BR22)</f>
        <v/>
      </c>
    </row>
    <row r="218" spans="1:34" ht="18.95" customHeight="1">
      <c r="A218" s="223"/>
      <c r="B218" s="990" t="str">
        <f>IF('statement of marks'!$CA$3="","",'statement of marks'!$CA$3)</f>
        <v>xf.kr</v>
      </c>
      <c r="C218" s="991"/>
      <c r="D218" s="209">
        <f>IF('statement of marks'!CA21="","",'statement of marks'!CA21)</f>
        <v>5</v>
      </c>
      <c r="E218" s="209">
        <f>IF('statement of marks'!CB21="","",'statement of marks'!CB21)</f>
        <v>5</v>
      </c>
      <c r="F218" s="207">
        <f>IF('statement of marks'!CC21="","",'statement of marks'!CC21)</f>
        <v>10</v>
      </c>
      <c r="G218" s="209" t="str">
        <f>IF('statement of marks'!CD21="","",'statement of marks'!CD21)</f>
        <v/>
      </c>
      <c r="H218" s="209" t="str">
        <f>IF('statement of marks'!CE21="","",'statement of marks'!CE21)</f>
        <v/>
      </c>
      <c r="I218" s="207" t="str">
        <f>IF('statement of marks'!CF21="","",'statement of marks'!CF21)</f>
        <v/>
      </c>
      <c r="J218" s="209" t="str">
        <f>IF('statement of marks'!CG21="","",'statement of marks'!CG21)</f>
        <v/>
      </c>
      <c r="K218" s="209" t="str">
        <f>IF('statement of marks'!CH21="","",'statement of marks'!CH21)</f>
        <v/>
      </c>
      <c r="L218" s="207" t="str">
        <f>IF('statement of marks'!CI21="","",'statement of marks'!CI21)</f>
        <v/>
      </c>
      <c r="M218" s="209">
        <f>IF('statement of marks'!CK21="","",'statement of marks'!CK21)</f>
        <v>30</v>
      </c>
      <c r="N218" s="209">
        <f>IF('statement of marks'!CL21="","",'statement of marks'!CL21)</f>
        <v>20</v>
      </c>
      <c r="O218" s="207">
        <f>IF('statement of marks'!CM21="","",'statement of marks'!CM21)</f>
        <v>50</v>
      </c>
      <c r="P218" s="213">
        <f>IF('statement of marks'!CN21="","",'statement of marks'!CN21)</f>
        <v>60</v>
      </c>
      <c r="Q218" s="1035"/>
      <c r="R218" s="1035"/>
      <c r="S218" s="223"/>
      <c r="T218" s="990" t="str">
        <f>IF('statement of marks'!$CA$3="","",'statement of marks'!$CA$3)</f>
        <v>xf.kr</v>
      </c>
      <c r="U218" s="991"/>
      <c r="V218" s="209">
        <f>IF('statement of marks'!CA22="","",'statement of marks'!CA22)</f>
        <v>2</v>
      </c>
      <c r="W218" s="209">
        <f>IF('statement of marks'!CB22="","",'statement of marks'!CB22)</f>
        <v>5</v>
      </c>
      <c r="X218" s="207">
        <f>IF('statement of marks'!CC22="","",'statement of marks'!CC22)</f>
        <v>7</v>
      </c>
      <c r="Y218" s="209" t="str">
        <f>IF('statement of marks'!CD22="","",'statement of marks'!CD22)</f>
        <v/>
      </c>
      <c r="Z218" s="209" t="str">
        <f>IF('statement of marks'!CE22="","",'statement of marks'!CE22)</f>
        <v/>
      </c>
      <c r="AA218" s="207" t="str">
        <f>IF('statement of marks'!CF22="","",'statement of marks'!CF22)</f>
        <v/>
      </c>
      <c r="AB218" s="209" t="str">
        <f>IF('statement of marks'!CG22="","",'statement of marks'!CG22)</f>
        <v/>
      </c>
      <c r="AC218" s="209" t="str">
        <f>IF('statement of marks'!CH22="","",'statement of marks'!CH22)</f>
        <v/>
      </c>
      <c r="AD218" s="207" t="str">
        <f>IF('statement of marks'!CI22="","",'statement of marks'!CI22)</f>
        <v/>
      </c>
      <c r="AE218" s="209">
        <f>IF('statement of marks'!CK22="","",'statement of marks'!CK22)</f>
        <v>15</v>
      </c>
      <c r="AF218" s="209">
        <f>IF('statement of marks'!CL22="","",'statement of marks'!CL22)</f>
        <v>18</v>
      </c>
      <c r="AG218" s="207">
        <f>IF('statement of marks'!CM22="","",'statement of marks'!CM22)</f>
        <v>33</v>
      </c>
      <c r="AH218" s="213">
        <f>IF('statement of marks'!CN22="","",'statement of marks'!CN22)</f>
        <v>40</v>
      </c>
    </row>
    <row r="219" spans="1:34" ht="18.95" customHeight="1">
      <c r="A219" s="223"/>
      <c r="B219" s="990" t="str">
        <f>IF('statement of marks'!$CW$3="","",'statement of marks'!$CW$3)</f>
        <v>foKku</v>
      </c>
      <c r="C219" s="991"/>
      <c r="D219" s="209" t="str">
        <f>IF('statement of marks'!CW21="","",'statement of marks'!CW21)</f>
        <v/>
      </c>
      <c r="E219" s="209" t="str">
        <f>IF('statement of marks'!CX21="","",'statement of marks'!CX21)</f>
        <v/>
      </c>
      <c r="F219" s="207" t="str">
        <f>IF('statement of marks'!CY21="","",'statement of marks'!CY21)</f>
        <v/>
      </c>
      <c r="G219" s="209">
        <f>IF('statement of marks'!CZ21="","",'statement of marks'!CZ21)</f>
        <v>3</v>
      </c>
      <c r="H219" s="209">
        <f>IF('statement of marks'!DA21="","",'statement of marks'!DA21)</f>
        <v>5</v>
      </c>
      <c r="I219" s="207">
        <f>IF('statement of marks'!DB21="","",'statement of marks'!DB21)</f>
        <v>8</v>
      </c>
      <c r="J219" s="209" t="str">
        <f>IF('statement of marks'!DC21="","",'statement of marks'!DC21)</f>
        <v/>
      </c>
      <c r="K219" s="209" t="str">
        <f>IF('statement of marks'!DD21="","",'statement of marks'!DD21)</f>
        <v/>
      </c>
      <c r="L219" s="207" t="str">
        <f>IF('statement of marks'!DE21="","",'statement of marks'!DE21)</f>
        <v/>
      </c>
      <c r="M219" s="209">
        <f>IF('statement of marks'!DG21="","",'statement of marks'!DG21)</f>
        <v>43</v>
      </c>
      <c r="N219" s="209">
        <f>IF('statement of marks'!DH21="","",'statement of marks'!DH21)</f>
        <v>20</v>
      </c>
      <c r="O219" s="207">
        <f>IF('statement of marks'!DI21="","",'statement of marks'!DI21)</f>
        <v>63</v>
      </c>
      <c r="P219" s="213">
        <f>IF('statement of marks'!DJ21="","",'statement of marks'!DJ21)</f>
        <v>71</v>
      </c>
      <c r="Q219" s="1035"/>
      <c r="R219" s="1035"/>
      <c r="S219" s="223"/>
      <c r="T219" s="990" t="str">
        <f>IF('statement of marks'!$CW$3="","",'statement of marks'!$CW$3)</f>
        <v>foKku</v>
      </c>
      <c r="U219" s="991"/>
      <c r="V219" s="209" t="str">
        <f>IF('statement of marks'!CW22="","",'statement of marks'!CW22)</f>
        <v/>
      </c>
      <c r="W219" s="209" t="str">
        <f>IF('statement of marks'!CX22="","",'statement of marks'!CX22)</f>
        <v/>
      </c>
      <c r="X219" s="207" t="str">
        <f>IF('statement of marks'!CY22="","",'statement of marks'!CY22)</f>
        <v/>
      </c>
      <c r="Y219" s="209">
        <f>IF('statement of marks'!CZ22="","",'statement of marks'!CZ22)</f>
        <v>0</v>
      </c>
      <c r="Z219" s="209">
        <f>IF('statement of marks'!DA22="","",'statement of marks'!DA22)</f>
        <v>5</v>
      </c>
      <c r="AA219" s="207">
        <f>IF('statement of marks'!DB22="","",'statement of marks'!DB22)</f>
        <v>5</v>
      </c>
      <c r="AB219" s="209" t="str">
        <f>IF('statement of marks'!DC22="","",'statement of marks'!DC22)</f>
        <v/>
      </c>
      <c r="AC219" s="209" t="str">
        <f>IF('statement of marks'!DD22="","",'statement of marks'!DD22)</f>
        <v/>
      </c>
      <c r="AD219" s="207" t="str">
        <f>IF('statement of marks'!DE22="","",'statement of marks'!DE22)</f>
        <v/>
      </c>
      <c r="AE219" s="209">
        <f>IF('statement of marks'!DG22="","",'statement of marks'!DG22)</f>
        <v>25</v>
      </c>
      <c r="AF219" s="209">
        <f>IF('statement of marks'!DH22="","",'statement of marks'!DH22)</f>
        <v>15</v>
      </c>
      <c r="AG219" s="207">
        <f>IF('statement of marks'!DI22="","",'statement of marks'!DI22)</f>
        <v>40</v>
      </c>
      <c r="AH219" s="213">
        <f>IF('statement of marks'!DJ22="","",'statement of marks'!DJ22)</f>
        <v>45</v>
      </c>
    </row>
    <row r="220" spans="1:34" ht="18.95" customHeight="1">
      <c r="A220" s="223"/>
      <c r="B220" s="990" t="str">
        <f>IF('statement of marks'!$DS$3="","",'statement of marks'!$DS$3)</f>
        <v>lkekftd foKku</v>
      </c>
      <c r="C220" s="991"/>
      <c r="D220" s="209">
        <f>IF('statement of marks'!DS21="","",'statement of marks'!DS21)</f>
        <v>5</v>
      </c>
      <c r="E220" s="209">
        <f>IF('statement of marks'!DT21="","",'statement of marks'!DT21)</f>
        <v>5</v>
      </c>
      <c r="F220" s="207">
        <f>IF('statement of marks'!DU21="","",'statement of marks'!DU21)</f>
        <v>10</v>
      </c>
      <c r="G220" s="209">
        <f>IF('statement of marks'!DV21="","",'statement of marks'!DV21)</f>
        <v>5</v>
      </c>
      <c r="H220" s="209">
        <f>IF('statement of marks'!DW21="","",'statement of marks'!DW21)</f>
        <v>5</v>
      </c>
      <c r="I220" s="207">
        <f>IF('statement of marks'!DX21="","",'statement of marks'!DX21)</f>
        <v>10</v>
      </c>
      <c r="J220" s="209" t="str">
        <f>IF('statement of marks'!DY21="","",'statement of marks'!DY21)</f>
        <v/>
      </c>
      <c r="K220" s="209" t="str">
        <f>IF('statement of marks'!DZ21="","",'statement of marks'!DZ21)</f>
        <v/>
      </c>
      <c r="L220" s="207" t="str">
        <f>IF('statement of marks'!EA21="","",'statement of marks'!EA21)</f>
        <v/>
      </c>
      <c r="M220" s="209">
        <f>IF('statement of marks'!EC21="","",'statement of marks'!EC21)</f>
        <v>50</v>
      </c>
      <c r="N220" s="209">
        <f>IF('statement of marks'!ED21="","",'statement of marks'!ED21)</f>
        <v>20</v>
      </c>
      <c r="O220" s="207">
        <f>IF('statement of marks'!EE21="","",'statement of marks'!EE21)</f>
        <v>70</v>
      </c>
      <c r="P220" s="213">
        <f>IF('statement of marks'!EF21="","",'statement of marks'!EF21)</f>
        <v>90</v>
      </c>
      <c r="Q220" s="1035"/>
      <c r="R220" s="1035"/>
      <c r="S220" s="223"/>
      <c r="T220" s="990" t="str">
        <f>IF('statement of marks'!$DS$3="","",'statement of marks'!$DS$3)</f>
        <v>lkekftd foKku</v>
      </c>
      <c r="U220" s="991"/>
      <c r="V220" s="209">
        <f>IF('statement of marks'!DS22="","",'statement of marks'!DS22)</f>
        <v>4</v>
      </c>
      <c r="W220" s="209">
        <f>IF('statement of marks'!DT22="","",'statement of marks'!DT22)</f>
        <v>5</v>
      </c>
      <c r="X220" s="207">
        <f>IF('statement of marks'!DU22="","",'statement of marks'!DU22)</f>
        <v>9</v>
      </c>
      <c r="Y220" s="209">
        <f>IF('statement of marks'!DV22="","",'statement of marks'!DV22)</f>
        <v>2</v>
      </c>
      <c r="Z220" s="209">
        <f>IF('statement of marks'!DW22="","",'statement of marks'!DW22)</f>
        <v>5</v>
      </c>
      <c r="AA220" s="207">
        <f>IF('statement of marks'!DX22="","",'statement of marks'!DX22)</f>
        <v>7</v>
      </c>
      <c r="AB220" s="209" t="str">
        <f>IF('statement of marks'!DY22="","",'statement of marks'!DY22)</f>
        <v/>
      </c>
      <c r="AC220" s="209" t="str">
        <f>IF('statement of marks'!DZ22="","",'statement of marks'!DZ22)</f>
        <v/>
      </c>
      <c r="AD220" s="207" t="str">
        <f>IF('statement of marks'!EA22="","",'statement of marks'!EA22)</f>
        <v/>
      </c>
      <c r="AE220" s="209">
        <f>IF('statement of marks'!EC22="","",'statement of marks'!EC22)</f>
        <v>40</v>
      </c>
      <c r="AF220" s="209">
        <f>IF('statement of marks'!ED22="","",'statement of marks'!ED22)</f>
        <v>19</v>
      </c>
      <c r="AG220" s="207">
        <f>IF('statement of marks'!EE22="","",'statement of marks'!EE22)</f>
        <v>59</v>
      </c>
      <c r="AH220" s="213">
        <f>IF('statement of marks'!EF22="","",'statement of marks'!EF22)</f>
        <v>75</v>
      </c>
    </row>
    <row r="221" spans="1:34" ht="18.95" customHeight="1">
      <c r="A221" s="223"/>
      <c r="B221" s="996" t="s">
        <v>193</v>
      </c>
      <c r="C221" s="997"/>
      <c r="D221" s="1034" t="s">
        <v>1</v>
      </c>
      <c r="E221" s="1034"/>
      <c r="F221" s="1034"/>
      <c r="G221" s="1034" t="s">
        <v>21</v>
      </c>
      <c r="H221" s="1034"/>
      <c r="I221" s="1034"/>
      <c r="J221" s="1034" t="s">
        <v>194</v>
      </c>
      <c r="K221" s="1034"/>
      <c r="L221" s="1034"/>
      <c r="M221" s="1034" t="s">
        <v>68</v>
      </c>
      <c r="N221" s="1034"/>
      <c r="O221" s="1034"/>
      <c r="P221" s="214"/>
      <c r="Q221" s="1035"/>
      <c r="R221" s="1035"/>
      <c r="S221" s="223"/>
      <c r="T221" s="996" t="s">
        <v>193</v>
      </c>
      <c r="U221" s="997"/>
      <c r="V221" s="1034" t="s">
        <v>1</v>
      </c>
      <c r="W221" s="1034"/>
      <c r="X221" s="1034"/>
      <c r="Y221" s="1034" t="s">
        <v>21</v>
      </c>
      <c r="Z221" s="1034"/>
      <c r="AA221" s="1034"/>
      <c r="AB221" s="1034" t="s">
        <v>194</v>
      </c>
      <c r="AC221" s="1034"/>
      <c r="AD221" s="1034"/>
      <c r="AE221" s="1034" t="s">
        <v>68</v>
      </c>
      <c r="AF221" s="1034"/>
      <c r="AG221" s="1034"/>
      <c r="AH221" s="214"/>
    </row>
    <row r="222" spans="1:34" ht="18.95" customHeight="1">
      <c r="A222" s="223"/>
      <c r="B222" s="1000" t="s">
        <v>3</v>
      </c>
      <c r="C222" s="1001"/>
      <c r="D222" s="1002">
        <f>IF('statement of marks'!EO$6="","",'statement of marks'!EO$6)</f>
        <v>20</v>
      </c>
      <c r="E222" s="1002"/>
      <c r="F222" s="1002"/>
      <c r="G222" s="1002">
        <f>IF('statement of marks'!EP$6="","",'statement of marks'!EP$6)</f>
        <v>20</v>
      </c>
      <c r="H222" s="1002"/>
      <c r="I222" s="1002"/>
      <c r="J222" s="1002">
        <f>IF('statement of marks'!ER$6="","",'statement of marks'!ER$6)</f>
        <v>20</v>
      </c>
      <c r="K222" s="1002"/>
      <c r="L222" s="1002"/>
      <c r="M222" s="1002">
        <f>IF('statement of marks'!EX$6="","",'statement of marks'!EQ$6)</f>
        <v>20</v>
      </c>
      <c r="N222" s="1002"/>
      <c r="O222" s="1002"/>
      <c r="P222" s="215"/>
      <c r="Q222" s="1035"/>
      <c r="R222" s="1035"/>
      <c r="S222" s="223"/>
      <c r="T222" s="1000" t="s">
        <v>3</v>
      </c>
      <c r="U222" s="1001"/>
      <c r="V222" s="1002">
        <f>IF('statement of marks'!EO$6="","",'statement of marks'!EO$6)</f>
        <v>20</v>
      </c>
      <c r="W222" s="1002"/>
      <c r="X222" s="1002"/>
      <c r="Y222" s="1002">
        <f>IF('statement of marks'!EP$6="","",'statement of marks'!EP$6)</f>
        <v>20</v>
      </c>
      <c r="Z222" s="1002"/>
      <c r="AA222" s="1002"/>
      <c r="AB222" s="1002">
        <f>IF('statement of marks'!ER$6="","",'statement of marks'!ER$6)</f>
        <v>20</v>
      </c>
      <c r="AC222" s="1002"/>
      <c r="AD222" s="1002"/>
      <c r="AE222" s="1002">
        <f>IF('statement of marks'!EX$6="","",'statement of marks'!EQ$6)</f>
        <v>20</v>
      </c>
      <c r="AF222" s="1002"/>
      <c r="AG222" s="1002"/>
      <c r="AH222" s="215"/>
    </row>
    <row r="223" spans="1:34" ht="18.95" customHeight="1">
      <c r="A223" s="223"/>
      <c r="B223" s="990" t="str">
        <f>IF('statement of marks'!$EO$3="","",'statement of marks'!$EO$3)</f>
        <v>dk;kZuqHko</v>
      </c>
      <c r="C223" s="991"/>
      <c r="D223" s="1031" t="str">
        <f>IF('statement of marks'!EO21="","",'statement of marks'!EO21)</f>
        <v/>
      </c>
      <c r="E223" s="1031"/>
      <c r="F223" s="1031"/>
      <c r="G223" s="1031" t="str">
        <f>IF('statement of marks'!EP21="","",'statement of marks'!EP21)</f>
        <v/>
      </c>
      <c r="H223" s="1031"/>
      <c r="I223" s="1031"/>
      <c r="J223" s="1031" t="str">
        <f>IF('statement of marks'!ER21="","",'statement of marks'!ER21)</f>
        <v/>
      </c>
      <c r="K223" s="1031"/>
      <c r="L223" s="1031"/>
      <c r="M223" s="1031" t="str">
        <f>IF('statement of marks'!EQ21="","",'statement of marks'!EQ21)</f>
        <v/>
      </c>
      <c r="N223" s="1031"/>
      <c r="O223" s="1031"/>
      <c r="P223" s="216"/>
      <c r="Q223" s="1035"/>
      <c r="R223" s="1035"/>
      <c r="S223" s="223"/>
      <c r="T223" s="990" t="str">
        <f>IF('statement of marks'!$EO$3="","",'statement of marks'!$EO$3)</f>
        <v>dk;kZuqHko</v>
      </c>
      <c r="U223" s="991"/>
      <c r="V223" s="1031" t="str">
        <f>IF('statement of marks'!EO22="","",'statement of marks'!EO22)</f>
        <v/>
      </c>
      <c r="W223" s="1031"/>
      <c r="X223" s="1031"/>
      <c r="Y223" s="1031" t="str">
        <f>IF('statement of marks'!EP22="","",'statement of marks'!EP22)</f>
        <v/>
      </c>
      <c r="Z223" s="1031"/>
      <c r="AA223" s="1031"/>
      <c r="AB223" s="1031" t="str">
        <f>IF('statement of marks'!ER22="","",'statement of marks'!ER22)</f>
        <v/>
      </c>
      <c r="AC223" s="1031"/>
      <c r="AD223" s="1031"/>
      <c r="AE223" s="1031" t="str">
        <f>IF('statement of marks'!EQ22="","",'statement of marks'!EQ22)</f>
        <v/>
      </c>
      <c r="AF223" s="1031"/>
      <c r="AG223" s="1031"/>
      <c r="AH223" s="216"/>
    </row>
    <row r="224" spans="1:34" ht="18.95" customHeight="1">
      <c r="A224" s="223"/>
      <c r="B224" s="1027" t="str">
        <f>IF('statement of marks'!$EY$3="","",'statement of marks'!$EY$3)</f>
        <v>dyk f'k{kk</v>
      </c>
      <c r="C224" s="1028"/>
      <c r="D224" s="1031" t="str">
        <f>IF('statement of marks'!EY21="","",'statement of marks'!EY21)</f>
        <v/>
      </c>
      <c r="E224" s="1031"/>
      <c r="F224" s="1031"/>
      <c r="G224" s="1031" t="str">
        <f>IF('statement of marks'!EZ21="","",'statement of marks'!EZ21)</f>
        <v/>
      </c>
      <c r="H224" s="1031"/>
      <c r="I224" s="1031"/>
      <c r="J224" s="1031" t="str">
        <f>IF('statement of marks'!FB21="","",'statement of marks'!FB21)</f>
        <v/>
      </c>
      <c r="K224" s="1031"/>
      <c r="L224" s="1031"/>
      <c r="M224" s="1031" t="str">
        <f>IF('statement of marks'!FA21="","",'statement of marks'!FA21)</f>
        <v/>
      </c>
      <c r="N224" s="1031"/>
      <c r="O224" s="1031"/>
      <c r="P224" s="216"/>
      <c r="Q224" s="1035"/>
      <c r="R224" s="1035"/>
      <c r="S224" s="223"/>
      <c r="T224" s="1027" t="str">
        <f>IF('statement of marks'!$EY$3="","",'statement of marks'!$EY$3)</f>
        <v>dyk f'k{kk</v>
      </c>
      <c r="U224" s="1028"/>
      <c r="V224" s="1031" t="str">
        <f>IF('statement of marks'!EY22="","",'statement of marks'!EY22)</f>
        <v/>
      </c>
      <c r="W224" s="1031"/>
      <c r="X224" s="1031"/>
      <c r="Y224" s="1031" t="str">
        <f>IF('statement of marks'!EZ22="","",'statement of marks'!EZ22)</f>
        <v/>
      </c>
      <c r="Z224" s="1031"/>
      <c r="AA224" s="1031"/>
      <c r="AB224" s="1031" t="str">
        <f>IF('statement of marks'!FB22="","",'statement of marks'!FB22)</f>
        <v/>
      </c>
      <c r="AC224" s="1031"/>
      <c r="AD224" s="1031"/>
      <c r="AE224" s="1031" t="str">
        <f>IF('statement of marks'!FA22="","",'statement of marks'!FA22)</f>
        <v/>
      </c>
      <c r="AF224" s="1031"/>
      <c r="AG224" s="1031"/>
      <c r="AH224" s="216"/>
    </row>
    <row r="225" spans="1:34" ht="18.95" customHeight="1">
      <c r="A225" s="223"/>
      <c r="B225" s="1029" t="str">
        <f>IF('statement of marks'!$FI$3="","",'statement of marks'!$FI$3)</f>
        <v>LokLF; ,oe~ 'kkjhfjd f'k{kk</v>
      </c>
      <c r="C225" s="1030"/>
      <c r="D225" s="1031" t="str">
        <f>IF('statement of marks'!FI21="","",'statement of marks'!FI21)</f>
        <v/>
      </c>
      <c r="E225" s="1031"/>
      <c r="F225" s="1031"/>
      <c r="G225" s="1031" t="str">
        <f>IF('statement of marks'!FJ21="","",'statement of marks'!FJ21)</f>
        <v/>
      </c>
      <c r="H225" s="1031"/>
      <c r="I225" s="1031"/>
      <c r="J225" s="1031" t="str">
        <f>IF('statement of marks'!FL21="","",'statement of marks'!FL21)</f>
        <v/>
      </c>
      <c r="K225" s="1031"/>
      <c r="L225" s="1031"/>
      <c r="M225" s="1031" t="str">
        <f>IF('statement of marks'!FK21="","",'statement of marks'!FK21)</f>
        <v/>
      </c>
      <c r="N225" s="1031"/>
      <c r="O225" s="1031"/>
      <c r="P225" s="216"/>
      <c r="Q225" s="1035"/>
      <c r="R225" s="1035"/>
      <c r="S225" s="223"/>
      <c r="T225" s="1029" t="str">
        <f>IF('statement of marks'!$FI$3="","",'statement of marks'!$FI$3)</f>
        <v>LokLF; ,oe~ 'kkjhfjd f'k{kk</v>
      </c>
      <c r="U225" s="1030"/>
      <c r="V225" s="1031" t="str">
        <f>IF('statement of marks'!FI22="","",'statement of marks'!FI22)</f>
        <v/>
      </c>
      <c r="W225" s="1031"/>
      <c r="X225" s="1031"/>
      <c r="Y225" s="1031" t="str">
        <f>IF('statement of marks'!FJ22="","",'statement of marks'!FJ22)</f>
        <v/>
      </c>
      <c r="Z225" s="1031"/>
      <c r="AA225" s="1031"/>
      <c r="AB225" s="1031" t="str">
        <f>IF('statement of marks'!FL22="","",'statement of marks'!FL22)</f>
        <v/>
      </c>
      <c r="AC225" s="1031"/>
      <c r="AD225" s="1031"/>
      <c r="AE225" s="1031" t="str">
        <f>IF('statement of marks'!FK22="","",'statement of marks'!FK22)</f>
        <v/>
      </c>
      <c r="AF225" s="1031"/>
      <c r="AG225" s="1031"/>
      <c r="AH225" s="216"/>
    </row>
    <row r="226" spans="1:34" ht="18.95" customHeight="1">
      <c r="A226" s="223"/>
      <c r="B226" s="1000" t="s">
        <v>195</v>
      </c>
      <c r="C226" s="1001"/>
      <c r="D226" s="1007" t="str">
        <f>details!$DR$3</f>
        <v>vxLr rd</v>
      </c>
      <c r="E226" s="1007"/>
      <c r="F226" s="1007"/>
      <c r="G226" s="1007" t="str">
        <f>details!$DV$3</f>
        <v>vDVwcj rd</v>
      </c>
      <c r="H226" s="1007"/>
      <c r="I226" s="1007"/>
      <c r="J226" s="1007" t="str">
        <f>details!$ED$3</f>
        <v>Qjojh rd</v>
      </c>
      <c r="K226" s="1007"/>
      <c r="L226" s="1007"/>
      <c r="M226" s="1007" t="str">
        <f>details!$DZ$3</f>
        <v>fnlEcj rd</v>
      </c>
      <c r="N226" s="1007"/>
      <c r="O226" s="1007"/>
      <c r="P226" s="216"/>
      <c r="Q226" s="1035"/>
      <c r="R226" s="1035"/>
      <c r="S226" s="223"/>
      <c r="T226" s="1000" t="s">
        <v>195</v>
      </c>
      <c r="U226" s="1001"/>
      <c r="V226" s="1010" t="str">
        <f>details!$DR$3</f>
        <v>vxLr rd</v>
      </c>
      <c r="W226" s="1011"/>
      <c r="X226" s="1012"/>
      <c r="Y226" s="1010" t="str">
        <f>details!$DV$3</f>
        <v>vDVwcj rd</v>
      </c>
      <c r="Z226" s="1011"/>
      <c r="AA226" s="1012"/>
      <c r="AB226" s="1010" t="str">
        <f>details!$ED$3</f>
        <v>Qjojh rd</v>
      </c>
      <c r="AC226" s="1011"/>
      <c r="AD226" s="1012"/>
      <c r="AE226" s="1010" t="str">
        <f>details!$DZ$3</f>
        <v>fnlEcj rd</v>
      </c>
      <c r="AF226" s="1011"/>
      <c r="AG226" s="1012"/>
      <c r="AH226" s="216"/>
    </row>
    <row r="227" spans="1:34" ht="18.95" customHeight="1">
      <c r="A227" s="223"/>
      <c r="B227" s="1025" t="s">
        <v>98</v>
      </c>
      <c r="C227" s="1026"/>
      <c r="D227" s="1008" t="str">
        <f>IF(details!DS21="","",details!DS21)</f>
        <v/>
      </c>
      <c r="E227" s="1008"/>
      <c r="F227" s="1008"/>
      <c r="G227" s="1008" t="str">
        <f>IF(details!DW21="","",details!DW21)</f>
        <v/>
      </c>
      <c r="H227" s="1008"/>
      <c r="I227" s="1008"/>
      <c r="J227" s="1008" t="str">
        <f>IF(details!EE21="","",details!EE21)</f>
        <v/>
      </c>
      <c r="K227" s="1008"/>
      <c r="L227" s="1008"/>
      <c r="M227" s="1008" t="str">
        <f>IF(details!EA21="","",details!EA21)</f>
        <v/>
      </c>
      <c r="N227" s="1008"/>
      <c r="O227" s="1008"/>
      <c r="P227" s="227"/>
      <c r="Q227" s="1035"/>
      <c r="R227" s="1035"/>
      <c r="S227" s="223"/>
      <c r="T227" s="1025" t="s">
        <v>98</v>
      </c>
      <c r="U227" s="1026"/>
      <c r="V227" s="1015" t="str">
        <f>IF(details!DS22="","",details!DS22)</f>
        <v/>
      </c>
      <c r="W227" s="1016"/>
      <c r="X227" s="1017"/>
      <c r="Y227" s="1015" t="str">
        <f>IF(details!DW22="","",details!DW22)</f>
        <v/>
      </c>
      <c r="Z227" s="1016"/>
      <c r="AA227" s="1017"/>
      <c r="AB227" s="1015" t="str">
        <f>IF(details!EE22="","",details!EE22)</f>
        <v/>
      </c>
      <c r="AC227" s="1016"/>
      <c r="AD227" s="1017"/>
      <c r="AE227" s="1015" t="str">
        <f>IF(details!EA22="","",details!EA22)</f>
        <v/>
      </c>
      <c r="AF227" s="1016"/>
      <c r="AG227" s="1017"/>
      <c r="AH227" s="217"/>
    </row>
    <row r="228" spans="1:34" ht="18.95" customHeight="1">
      <c r="A228" s="224"/>
      <c r="B228" s="1023" t="s">
        <v>15</v>
      </c>
      <c r="C228" s="1024"/>
      <c r="D228" s="1009">
        <f>IF(details!DR21="","",details!DR21)</f>
        <v>83</v>
      </c>
      <c r="E228" s="1009"/>
      <c r="F228" s="1009"/>
      <c r="G228" s="1009" t="str">
        <f>IF(details!DV21="","",details!DV21)</f>
        <v/>
      </c>
      <c r="H228" s="1009"/>
      <c r="I228" s="1009"/>
      <c r="J228" s="1009" t="str">
        <f>IF(details!ED21="","",details!ED21)</f>
        <v/>
      </c>
      <c r="K228" s="1009"/>
      <c r="L228" s="1009"/>
      <c r="M228" s="1009" t="str">
        <f>IF(details!DZ21="","",details!DZ21)</f>
        <v/>
      </c>
      <c r="N228" s="1009"/>
      <c r="O228" s="1009"/>
      <c r="P228" s="228"/>
      <c r="Q228" s="1035"/>
      <c r="R228" s="1035"/>
      <c r="S228" s="224"/>
      <c r="T228" s="1023" t="s">
        <v>15</v>
      </c>
      <c r="U228" s="1024"/>
      <c r="V228" s="1018">
        <f>IF(details!DR22="","",details!DR22)</f>
        <v>83</v>
      </c>
      <c r="W228" s="1019"/>
      <c r="X228" s="1020"/>
      <c r="Y228" s="1018" t="str">
        <f>IF(details!DV22="","",details!DV22)</f>
        <v/>
      </c>
      <c r="Z228" s="1019"/>
      <c r="AA228" s="1020"/>
      <c r="AB228" s="1018" t="str">
        <f>IF(details!ED22="","",details!ED22)</f>
        <v/>
      </c>
      <c r="AC228" s="1019"/>
      <c r="AD228" s="1020"/>
      <c r="AE228" s="1018" t="str">
        <f>IF(details!DZ22="","",details!DZ22)</f>
        <v/>
      </c>
      <c r="AF228" s="1019"/>
      <c r="AG228" s="1020"/>
      <c r="AH228" s="218"/>
    </row>
    <row r="229" spans="1:34" ht="18.95" customHeight="1">
      <c r="A229" s="223"/>
      <c r="B229" s="1036" t="s">
        <v>99</v>
      </c>
      <c r="C229" s="1037"/>
      <c r="D229" s="1007"/>
      <c r="E229" s="1007"/>
      <c r="F229" s="1007"/>
      <c r="G229" s="1007"/>
      <c r="H229" s="1007"/>
      <c r="I229" s="1007"/>
      <c r="J229" s="1007"/>
      <c r="K229" s="1007"/>
      <c r="L229" s="1007"/>
      <c r="M229" s="1007"/>
      <c r="N229" s="1007"/>
      <c r="O229" s="1007"/>
      <c r="P229" s="219"/>
      <c r="Q229" s="1035"/>
      <c r="R229" s="1035"/>
      <c r="S229" s="223"/>
      <c r="T229" s="1036" t="s">
        <v>99</v>
      </c>
      <c r="U229" s="1037"/>
      <c r="V229" s="1007"/>
      <c r="W229" s="1007"/>
      <c r="X229" s="1007"/>
      <c r="Y229" s="1007"/>
      <c r="Z229" s="1007"/>
      <c r="AA229" s="1007"/>
      <c r="AB229" s="1007"/>
      <c r="AC229" s="1007"/>
      <c r="AD229" s="1007"/>
      <c r="AE229" s="1007"/>
      <c r="AF229" s="1007"/>
      <c r="AG229" s="1007"/>
      <c r="AH229" s="219"/>
    </row>
    <row r="230" spans="1:34" ht="18.95" customHeight="1">
      <c r="A230" s="223"/>
      <c r="B230" s="1013" t="s">
        <v>79</v>
      </c>
      <c r="C230" s="1014"/>
      <c r="D230" s="1007"/>
      <c r="E230" s="1007"/>
      <c r="F230" s="1007"/>
      <c r="G230" s="1007"/>
      <c r="H230" s="1007"/>
      <c r="I230" s="1007"/>
      <c r="J230" s="1007"/>
      <c r="K230" s="1007"/>
      <c r="L230" s="1007"/>
      <c r="M230" s="1007"/>
      <c r="N230" s="1007"/>
      <c r="O230" s="1007"/>
      <c r="P230" s="219"/>
      <c r="Q230" s="1035"/>
      <c r="R230" s="1035"/>
      <c r="S230" s="223"/>
      <c r="T230" s="1013" t="s">
        <v>79</v>
      </c>
      <c r="U230" s="1014"/>
      <c r="V230" s="1007"/>
      <c r="W230" s="1007"/>
      <c r="X230" s="1007"/>
      <c r="Y230" s="1007"/>
      <c r="Z230" s="1007"/>
      <c r="AA230" s="1007"/>
      <c r="AB230" s="1007"/>
      <c r="AC230" s="1007"/>
      <c r="AD230" s="1007"/>
      <c r="AE230" s="1007"/>
      <c r="AF230" s="1007"/>
      <c r="AG230" s="1007"/>
      <c r="AH230" s="219"/>
    </row>
    <row r="231" spans="1:34" ht="18.95" customHeight="1">
      <c r="A231" s="223"/>
      <c r="B231" s="1021" t="s">
        <v>100</v>
      </c>
      <c r="C231" s="1022"/>
      <c r="D231" s="1007"/>
      <c r="E231" s="1007"/>
      <c r="F231" s="1007"/>
      <c r="G231" s="1007"/>
      <c r="H231" s="1007"/>
      <c r="I231" s="1007"/>
      <c r="J231" s="1007"/>
      <c r="K231" s="1007"/>
      <c r="L231" s="1007"/>
      <c r="M231" s="1007"/>
      <c r="N231" s="1007"/>
      <c r="O231" s="1007"/>
      <c r="P231" s="219"/>
      <c r="Q231" s="1035"/>
      <c r="R231" s="1035"/>
      <c r="S231" s="223"/>
      <c r="T231" s="1021" t="s">
        <v>100</v>
      </c>
      <c r="U231" s="1022"/>
      <c r="V231" s="1007"/>
      <c r="W231" s="1007"/>
      <c r="X231" s="1007"/>
      <c r="Y231" s="1007"/>
      <c r="Z231" s="1007"/>
      <c r="AA231" s="1007"/>
      <c r="AB231" s="1007"/>
      <c r="AC231" s="1007"/>
      <c r="AD231" s="1007"/>
      <c r="AE231" s="1007"/>
      <c r="AF231" s="1007"/>
      <c r="AG231" s="1007"/>
      <c r="AH231" s="219"/>
    </row>
    <row r="232" spans="1:34" ht="18.95" customHeight="1" thickBot="1">
      <c r="A232" s="225"/>
      <c r="B232" s="998" t="s">
        <v>101</v>
      </c>
      <c r="C232" s="999"/>
      <c r="D232" s="995"/>
      <c r="E232" s="995"/>
      <c r="F232" s="995"/>
      <c r="G232" s="995"/>
      <c r="H232" s="995"/>
      <c r="I232" s="995"/>
      <c r="J232" s="995"/>
      <c r="K232" s="995"/>
      <c r="L232" s="995"/>
      <c r="M232" s="995"/>
      <c r="N232" s="995"/>
      <c r="O232" s="995"/>
      <c r="P232" s="220"/>
      <c r="Q232" s="1035"/>
      <c r="R232" s="1035"/>
      <c r="S232" s="225"/>
      <c r="T232" s="998" t="s">
        <v>101</v>
      </c>
      <c r="U232" s="999"/>
      <c r="V232" s="995"/>
      <c r="W232" s="995"/>
      <c r="X232" s="995"/>
      <c r="Y232" s="995"/>
      <c r="Z232" s="995"/>
      <c r="AA232" s="995"/>
      <c r="AB232" s="995"/>
      <c r="AC232" s="995"/>
      <c r="AD232" s="995"/>
      <c r="AE232" s="995"/>
      <c r="AF232" s="995"/>
      <c r="AG232" s="995"/>
      <c r="AH232" s="220"/>
    </row>
    <row r="233" spans="1:34" ht="18.95" customHeight="1">
      <c r="A233" s="222"/>
      <c r="B233" s="1004" t="s">
        <v>47</v>
      </c>
      <c r="C233" s="1005"/>
      <c r="D233" s="1005"/>
      <c r="E233" s="1005"/>
      <c r="F233" s="1005"/>
      <c r="G233" s="1005"/>
      <c r="H233" s="1005"/>
      <c r="I233" s="1005"/>
      <c r="J233" s="1005"/>
      <c r="K233" s="1005"/>
      <c r="L233" s="1005"/>
      <c r="M233" s="1005"/>
      <c r="N233" s="1005"/>
      <c r="O233" s="1005"/>
      <c r="P233" s="1006"/>
      <c r="Q233" s="1035"/>
      <c r="R233" s="1035"/>
      <c r="S233" s="222"/>
      <c r="T233" s="1004" t="s">
        <v>47</v>
      </c>
      <c r="U233" s="1005"/>
      <c r="V233" s="1005"/>
      <c r="W233" s="1005"/>
      <c r="X233" s="1005"/>
      <c r="Y233" s="1005"/>
      <c r="Z233" s="1005"/>
      <c r="AA233" s="1005"/>
      <c r="AB233" s="1005"/>
      <c r="AC233" s="1005"/>
      <c r="AD233" s="1005"/>
      <c r="AE233" s="1005"/>
      <c r="AF233" s="1005"/>
      <c r="AG233" s="1005"/>
      <c r="AH233" s="1006"/>
    </row>
    <row r="234" spans="1:34" ht="18.95" customHeight="1">
      <c r="A234" s="1003"/>
      <c r="B234" s="985" t="str">
        <f>'statement of marks'!$A$1</f>
        <v>MkW0Hkhejko vEcsMdj jkt0vkok0fo|k0cxMh]nkSlk</v>
      </c>
      <c r="C234" s="986"/>
      <c r="D234" s="986"/>
      <c r="E234" s="986"/>
      <c r="F234" s="986"/>
      <c r="G234" s="986"/>
      <c r="H234" s="986"/>
      <c r="I234" s="986"/>
      <c r="J234" s="986"/>
      <c r="K234" s="986"/>
      <c r="L234" s="986"/>
      <c r="M234" s="986"/>
      <c r="N234" s="986"/>
      <c r="O234" s="986"/>
      <c r="P234" s="987"/>
      <c r="Q234" s="1035"/>
      <c r="R234" s="1035"/>
      <c r="S234" s="1003"/>
      <c r="T234" s="985" t="str">
        <f>'statement of marks'!$A$1</f>
        <v>MkW0Hkhejko vEcsMdj jkt0vkok0fo|k0cxMh]nkSlk</v>
      </c>
      <c r="U234" s="986"/>
      <c r="V234" s="986"/>
      <c r="W234" s="986"/>
      <c r="X234" s="986"/>
      <c r="Y234" s="986"/>
      <c r="Z234" s="986"/>
      <c r="AA234" s="986"/>
      <c r="AB234" s="986"/>
      <c r="AC234" s="986"/>
      <c r="AD234" s="986"/>
      <c r="AE234" s="986"/>
      <c r="AF234" s="986"/>
      <c r="AG234" s="986"/>
      <c r="AH234" s="987"/>
    </row>
    <row r="235" spans="1:34" ht="18.95" customHeight="1">
      <c r="A235" s="1003"/>
      <c r="B235" s="985"/>
      <c r="C235" s="986"/>
      <c r="D235" s="986"/>
      <c r="E235" s="986"/>
      <c r="F235" s="986"/>
      <c r="G235" s="986"/>
      <c r="H235" s="986"/>
      <c r="I235" s="986"/>
      <c r="J235" s="986"/>
      <c r="K235" s="986"/>
      <c r="L235" s="986"/>
      <c r="M235" s="986"/>
      <c r="N235" s="986"/>
      <c r="O235" s="986"/>
      <c r="P235" s="987"/>
      <c r="Q235" s="1035"/>
      <c r="R235" s="1035"/>
      <c r="S235" s="1003"/>
      <c r="T235" s="985"/>
      <c r="U235" s="986"/>
      <c r="V235" s="986"/>
      <c r="W235" s="986"/>
      <c r="X235" s="986"/>
      <c r="Y235" s="986"/>
      <c r="Z235" s="986"/>
      <c r="AA235" s="986"/>
      <c r="AB235" s="986"/>
      <c r="AC235" s="986"/>
      <c r="AD235" s="986"/>
      <c r="AE235" s="986"/>
      <c r="AF235" s="986"/>
      <c r="AG235" s="986"/>
      <c r="AH235" s="987"/>
    </row>
    <row r="236" spans="1:34" ht="18.95" customHeight="1">
      <c r="A236" s="223"/>
      <c r="B236" s="988" t="s">
        <v>95</v>
      </c>
      <c r="C236" s="989"/>
      <c r="D236" s="992" t="str">
        <f>'statement of marks'!$H$3</f>
        <v>2016-17</v>
      </c>
      <c r="E236" s="992"/>
      <c r="F236" s="992"/>
      <c r="G236" s="992"/>
      <c r="H236" s="992"/>
      <c r="I236" s="992"/>
      <c r="J236" s="992"/>
      <c r="K236" s="992"/>
      <c r="L236" s="992"/>
      <c r="M236" s="992"/>
      <c r="N236" s="992"/>
      <c r="O236" s="992"/>
      <c r="P236" s="993"/>
      <c r="Q236" s="1035"/>
      <c r="R236" s="1035"/>
      <c r="S236" s="223"/>
      <c r="T236" s="988" t="s">
        <v>95</v>
      </c>
      <c r="U236" s="989"/>
      <c r="V236" s="992" t="str">
        <f>'statement of marks'!$H$3</f>
        <v>2016-17</v>
      </c>
      <c r="W236" s="992"/>
      <c r="X236" s="992"/>
      <c r="Y236" s="992"/>
      <c r="Z236" s="992"/>
      <c r="AA236" s="992"/>
      <c r="AB236" s="992"/>
      <c r="AC236" s="992"/>
      <c r="AD236" s="992"/>
      <c r="AE236" s="992"/>
      <c r="AF236" s="992"/>
      <c r="AG236" s="992"/>
      <c r="AH236" s="993"/>
    </row>
    <row r="237" spans="1:34" ht="18.95" customHeight="1">
      <c r="A237" s="223"/>
      <c r="B237" s="990" t="s">
        <v>185</v>
      </c>
      <c r="C237" s="991"/>
      <c r="D237" s="991" t="str">
        <f>IF('statement of marks'!I23="","",'statement of marks'!I23)</f>
        <v>eksfgr dqekj</v>
      </c>
      <c r="E237" s="991"/>
      <c r="F237" s="991"/>
      <c r="G237" s="991"/>
      <c r="H237" s="991"/>
      <c r="I237" s="991"/>
      <c r="J237" s="991"/>
      <c r="K237" s="991"/>
      <c r="L237" s="991"/>
      <c r="M237" s="991"/>
      <c r="N237" s="991"/>
      <c r="O237" s="991"/>
      <c r="P237" s="994"/>
      <c r="Q237" s="1035"/>
      <c r="R237" s="1035"/>
      <c r="S237" s="223"/>
      <c r="T237" s="990" t="s">
        <v>185</v>
      </c>
      <c r="U237" s="991"/>
      <c r="V237" s="991" t="str">
        <f>IF('statement of marks'!I24="","",'statement of marks'!I24)</f>
        <v>fiUVq dqekj cSjok</v>
      </c>
      <c r="W237" s="991"/>
      <c r="X237" s="991"/>
      <c r="Y237" s="991"/>
      <c r="Z237" s="991"/>
      <c r="AA237" s="991"/>
      <c r="AB237" s="991"/>
      <c r="AC237" s="991"/>
      <c r="AD237" s="991"/>
      <c r="AE237" s="991"/>
      <c r="AF237" s="991"/>
      <c r="AG237" s="991"/>
      <c r="AH237" s="994"/>
    </row>
    <row r="238" spans="1:34" ht="18.95" customHeight="1">
      <c r="A238" s="223"/>
      <c r="B238" s="990" t="s">
        <v>186</v>
      </c>
      <c r="C238" s="991"/>
      <c r="D238" s="991" t="str">
        <f>IF('statement of marks'!J23="","",'statement of marks'!J23)</f>
        <v>Jh leUnj</v>
      </c>
      <c r="E238" s="991"/>
      <c r="F238" s="991"/>
      <c r="G238" s="991"/>
      <c r="H238" s="991"/>
      <c r="I238" s="991"/>
      <c r="J238" s="991"/>
      <c r="K238" s="991"/>
      <c r="L238" s="991"/>
      <c r="M238" s="991"/>
      <c r="N238" s="991"/>
      <c r="O238" s="991"/>
      <c r="P238" s="994"/>
      <c r="Q238" s="1035"/>
      <c r="R238" s="1035"/>
      <c r="S238" s="223"/>
      <c r="T238" s="990" t="s">
        <v>186</v>
      </c>
      <c r="U238" s="991"/>
      <c r="V238" s="991" t="str">
        <f>IF('statement of marks'!J24="","",'statement of marks'!J24)</f>
        <v>Jh jkts'k dqekj cSjok</v>
      </c>
      <c r="W238" s="991"/>
      <c r="X238" s="991"/>
      <c r="Y238" s="991"/>
      <c r="Z238" s="991"/>
      <c r="AA238" s="991"/>
      <c r="AB238" s="991"/>
      <c r="AC238" s="991"/>
      <c r="AD238" s="991"/>
      <c r="AE238" s="991"/>
      <c r="AF238" s="991"/>
      <c r="AG238" s="991"/>
      <c r="AH238" s="994"/>
    </row>
    <row r="239" spans="1:34" ht="18.95" customHeight="1">
      <c r="A239" s="223"/>
      <c r="B239" s="990" t="s">
        <v>187</v>
      </c>
      <c r="C239" s="991"/>
      <c r="D239" s="991" t="str">
        <f>IF('statement of marks'!K23="","",'statement of marks'!K23)</f>
        <v>Jhefr deys'k</v>
      </c>
      <c r="E239" s="991"/>
      <c r="F239" s="991"/>
      <c r="G239" s="991"/>
      <c r="H239" s="991"/>
      <c r="I239" s="991"/>
      <c r="J239" s="991"/>
      <c r="K239" s="991"/>
      <c r="L239" s="991"/>
      <c r="M239" s="991"/>
      <c r="N239" s="991"/>
      <c r="O239" s="991"/>
      <c r="P239" s="994"/>
      <c r="Q239" s="1035"/>
      <c r="R239" s="1035"/>
      <c r="S239" s="223"/>
      <c r="T239" s="990" t="s">
        <v>187</v>
      </c>
      <c r="U239" s="991"/>
      <c r="V239" s="991" t="str">
        <f>IF('statement of marks'!K24="","",'statement of marks'!K24)</f>
        <v>Jhefr cyklh nsoh</v>
      </c>
      <c r="W239" s="991"/>
      <c r="X239" s="991"/>
      <c r="Y239" s="991"/>
      <c r="Z239" s="991"/>
      <c r="AA239" s="991"/>
      <c r="AB239" s="991"/>
      <c r="AC239" s="991"/>
      <c r="AD239" s="991"/>
      <c r="AE239" s="991"/>
      <c r="AF239" s="991"/>
      <c r="AG239" s="991"/>
      <c r="AH239" s="994"/>
    </row>
    <row r="240" spans="1:34" ht="18.95" customHeight="1">
      <c r="A240" s="223"/>
      <c r="B240" s="990" t="s">
        <v>188</v>
      </c>
      <c r="C240" s="991"/>
      <c r="D240" s="992" t="str">
        <f>'statement of marks'!$G$3</f>
        <v>6 B</v>
      </c>
      <c r="E240" s="992"/>
      <c r="F240" s="992"/>
      <c r="G240" s="992"/>
      <c r="H240" s="991" t="s">
        <v>9</v>
      </c>
      <c r="I240" s="991"/>
      <c r="J240" s="991"/>
      <c r="K240" s="991"/>
      <c r="L240" s="991"/>
      <c r="M240" s="992">
        <f>IF('statement of marks'!D23="","",'statement of marks'!D23)</f>
        <v>667</v>
      </c>
      <c r="N240" s="992"/>
      <c r="O240" s="992"/>
      <c r="P240" s="993"/>
      <c r="Q240" s="1035"/>
      <c r="R240" s="1035"/>
      <c r="S240" s="223"/>
      <c r="T240" s="990" t="s">
        <v>188</v>
      </c>
      <c r="U240" s="991"/>
      <c r="V240" s="992" t="str">
        <f>'statement of marks'!$G$3</f>
        <v>6 B</v>
      </c>
      <c r="W240" s="992"/>
      <c r="X240" s="992"/>
      <c r="Y240" s="992"/>
      <c r="Z240" s="991" t="s">
        <v>9</v>
      </c>
      <c r="AA240" s="991"/>
      <c r="AB240" s="991"/>
      <c r="AC240" s="991"/>
      <c r="AD240" s="991"/>
      <c r="AE240" s="992">
        <f>IF('statement of marks'!D24="","",'statement of marks'!D24)</f>
        <v>668</v>
      </c>
      <c r="AF240" s="992"/>
      <c r="AG240" s="992"/>
      <c r="AH240" s="993"/>
    </row>
    <row r="241" spans="1:34" ht="18.95" customHeight="1">
      <c r="A241" s="223"/>
      <c r="B241" s="990" t="s">
        <v>189</v>
      </c>
      <c r="C241" s="991"/>
      <c r="D241" s="992">
        <f>IF('statement of marks'!F23="","",'statement of marks'!F23)</f>
        <v>2176</v>
      </c>
      <c r="E241" s="992"/>
      <c r="F241" s="992"/>
      <c r="G241" s="992"/>
      <c r="H241" s="991" t="s">
        <v>0</v>
      </c>
      <c r="I241" s="991"/>
      <c r="J241" s="991"/>
      <c r="K241" s="991"/>
      <c r="L241" s="991"/>
      <c r="M241" s="1032">
        <f>IF('statement of marks'!G23="","",'statement of marks'!G23)</f>
        <v>39268</v>
      </c>
      <c r="N241" s="1032"/>
      <c r="O241" s="1032"/>
      <c r="P241" s="1033"/>
      <c r="Q241" s="1035"/>
      <c r="R241" s="1035"/>
      <c r="S241" s="223"/>
      <c r="T241" s="990" t="s">
        <v>189</v>
      </c>
      <c r="U241" s="991"/>
      <c r="V241" s="992">
        <f>IF('statement of marks'!F24="","",'statement of marks'!F24)</f>
        <v>1967</v>
      </c>
      <c r="W241" s="992"/>
      <c r="X241" s="992"/>
      <c r="Y241" s="992"/>
      <c r="Z241" s="991" t="s">
        <v>0</v>
      </c>
      <c r="AA241" s="991"/>
      <c r="AB241" s="991"/>
      <c r="AC241" s="991"/>
      <c r="AD241" s="991"/>
      <c r="AE241" s="1032">
        <f>IF('statement of marks'!G24="","",'statement of marks'!G24)</f>
        <v>38878</v>
      </c>
      <c r="AF241" s="1032"/>
      <c r="AG241" s="1032"/>
      <c r="AH241" s="1033"/>
    </row>
    <row r="242" spans="1:34" ht="18.95" customHeight="1">
      <c r="A242" s="223"/>
      <c r="B242" s="221" t="s">
        <v>28</v>
      </c>
      <c r="C242" s="211" t="s">
        <v>96</v>
      </c>
      <c r="D242" s="1034" t="s">
        <v>1</v>
      </c>
      <c r="E242" s="1034"/>
      <c r="F242" s="1034"/>
      <c r="G242" s="1034" t="s">
        <v>21</v>
      </c>
      <c r="H242" s="1034"/>
      <c r="I242" s="1034"/>
      <c r="J242" s="1034" t="s">
        <v>68</v>
      </c>
      <c r="K242" s="1034"/>
      <c r="L242" s="1034"/>
      <c r="M242" s="1034" t="s">
        <v>97</v>
      </c>
      <c r="N242" s="1034"/>
      <c r="O242" s="1034"/>
      <c r="P242" s="212" t="s">
        <v>200</v>
      </c>
      <c r="Q242" s="1035"/>
      <c r="R242" s="1035"/>
      <c r="S242" s="223"/>
      <c r="T242" s="221" t="s">
        <v>28</v>
      </c>
      <c r="U242" s="211" t="s">
        <v>96</v>
      </c>
      <c r="V242" s="1034" t="s">
        <v>1</v>
      </c>
      <c r="W242" s="1034"/>
      <c r="X242" s="1034"/>
      <c r="Y242" s="1034" t="s">
        <v>21</v>
      </c>
      <c r="Z242" s="1034"/>
      <c r="AA242" s="1034"/>
      <c r="AB242" s="1034" t="s">
        <v>68</v>
      </c>
      <c r="AC242" s="1034"/>
      <c r="AD242" s="1034"/>
      <c r="AE242" s="1034" t="s">
        <v>97</v>
      </c>
      <c r="AF242" s="1034"/>
      <c r="AG242" s="1034"/>
      <c r="AH242" s="212" t="s">
        <v>200</v>
      </c>
    </row>
    <row r="243" spans="1:34" ht="18.95" customHeight="1">
      <c r="A243" s="223"/>
      <c r="B243" s="1000" t="s">
        <v>3</v>
      </c>
      <c r="C243" s="1001"/>
      <c r="D243" s="232">
        <f>IF('statement of marks'!L$6="","",'statement of marks'!L$6)</f>
        <v>5</v>
      </c>
      <c r="E243" s="232">
        <f>IF('statement of marks'!M$6="","",'statement of marks'!M$6)</f>
        <v>5</v>
      </c>
      <c r="F243" s="232">
        <f>IF('statement of marks'!N$6="","",'statement of marks'!N$6)</f>
        <v>10</v>
      </c>
      <c r="G243" s="232">
        <f>IF('statement of marks'!O$6="","",'statement of marks'!O$6)</f>
        <v>5</v>
      </c>
      <c r="H243" s="232">
        <f>IF('statement of marks'!P$6="","",'statement of marks'!P$6)</f>
        <v>5</v>
      </c>
      <c r="I243" s="232">
        <f>IF('statement of marks'!Q$6="","",'statement of marks'!Q$6)</f>
        <v>10</v>
      </c>
      <c r="J243" s="232">
        <f>IF('statement of marks'!R$6="","",'statement of marks'!R$6)</f>
        <v>5</v>
      </c>
      <c r="K243" s="232">
        <f>IF('statement of marks'!S$6="","",'statement of marks'!S$6)</f>
        <v>5</v>
      </c>
      <c r="L243" s="232">
        <f>IF('statement of marks'!T$6="","",'statement of marks'!T$6)</f>
        <v>10</v>
      </c>
      <c r="M243" s="232">
        <f>IF('statement of marks'!V$6="","",'statement of marks'!V$6)</f>
        <v>50</v>
      </c>
      <c r="N243" s="232">
        <f>IF('statement of marks'!W$6="","",'statement of marks'!W$6)</f>
        <v>20</v>
      </c>
      <c r="O243" s="232">
        <f>IF('statement of marks'!X$6="","",'statement of marks'!X$6)</f>
        <v>70</v>
      </c>
      <c r="P243" s="213">
        <f>IF('statement of marks'!Y$6="","",'statement of marks'!Y$6)</f>
        <v>100</v>
      </c>
      <c r="Q243" s="1035"/>
      <c r="R243" s="1035"/>
      <c r="S243" s="223"/>
      <c r="T243" s="1000" t="s">
        <v>3</v>
      </c>
      <c r="U243" s="1001"/>
      <c r="V243" s="232">
        <f>IF('statement of marks'!L$6="","",'statement of marks'!L$6)</f>
        <v>5</v>
      </c>
      <c r="W243" s="232">
        <f>IF('statement of marks'!M$6="","",'statement of marks'!M$6)</f>
        <v>5</v>
      </c>
      <c r="X243" s="232">
        <f>IF('statement of marks'!N$6="","",'statement of marks'!N$6)</f>
        <v>10</v>
      </c>
      <c r="Y243" s="232">
        <f>IF('statement of marks'!O$6="","",'statement of marks'!O$6)</f>
        <v>5</v>
      </c>
      <c r="Z243" s="232">
        <f>IF('statement of marks'!P$6="","",'statement of marks'!P$6)</f>
        <v>5</v>
      </c>
      <c r="AA243" s="232">
        <f>IF('statement of marks'!Q$6="","",'statement of marks'!Q$6)</f>
        <v>10</v>
      </c>
      <c r="AB243" s="232">
        <f>IF('statement of marks'!R$6="","",'statement of marks'!R$6)</f>
        <v>5</v>
      </c>
      <c r="AC243" s="232">
        <f>IF('statement of marks'!S$6="","",'statement of marks'!S$6)</f>
        <v>5</v>
      </c>
      <c r="AD243" s="232">
        <f>IF('statement of marks'!T$6="","",'statement of marks'!T$6)</f>
        <v>10</v>
      </c>
      <c r="AE243" s="232">
        <f>IF('statement of marks'!V$6="","",'statement of marks'!V$6)</f>
        <v>50</v>
      </c>
      <c r="AF243" s="232">
        <f>IF('statement of marks'!W$6="","",'statement of marks'!W$6)</f>
        <v>20</v>
      </c>
      <c r="AG243" s="232">
        <f>IF('statement of marks'!X$6="","",'statement of marks'!X$6)</f>
        <v>70</v>
      </c>
      <c r="AH243" s="213">
        <f>IF('statement of marks'!Y$6="","",'statement of marks'!Y$6)</f>
        <v>100</v>
      </c>
    </row>
    <row r="244" spans="1:34" ht="18.95" customHeight="1">
      <c r="A244" s="223"/>
      <c r="B244" s="990" t="str">
        <f>IF('statement of marks'!$L$3="","",'statement of marks'!$L$3)</f>
        <v>fgUnh</v>
      </c>
      <c r="C244" s="991"/>
      <c r="D244" s="209">
        <f>IF('statement of marks'!L23="","",'statement of marks'!L23)</f>
        <v>3</v>
      </c>
      <c r="E244" s="209">
        <f>IF('statement of marks'!M23="","",'statement of marks'!M23)</f>
        <v>5</v>
      </c>
      <c r="F244" s="207">
        <f>IF('statement of marks'!N23="","",'statement of marks'!N23)</f>
        <v>8</v>
      </c>
      <c r="G244" s="209">
        <f>IF('statement of marks'!O23="","",'statement of marks'!O23)</f>
        <v>3</v>
      </c>
      <c r="H244" s="209">
        <f>IF('statement of marks'!P23="","",'statement of marks'!P23)</f>
        <v>5</v>
      </c>
      <c r="I244" s="207">
        <f>IF('statement of marks'!Q23="","",'statement of marks'!Q23)</f>
        <v>8</v>
      </c>
      <c r="J244" s="209" t="str">
        <f>IF('statement of marks'!R23="","",'statement of marks'!R23)</f>
        <v/>
      </c>
      <c r="K244" s="209" t="str">
        <f>IF('statement of marks'!S23="","",'statement of marks'!S23)</f>
        <v/>
      </c>
      <c r="L244" s="207" t="str">
        <f>IF('statement of marks'!T23="","",'statement of marks'!T23)</f>
        <v/>
      </c>
      <c r="M244" s="209" t="str">
        <f>IF('statement of marks'!V23="","",'statement of marks'!V23)</f>
        <v/>
      </c>
      <c r="N244" s="209" t="str">
        <f>IF('statement of marks'!W23="","",'statement of marks'!W23)</f>
        <v/>
      </c>
      <c r="O244" s="207" t="str">
        <f>IF('statement of marks'!X23="","",'statement of marks'!X23)</f>
        <v/>
      </c>
      <c r="P244" s="213" t="str">
        <f>IF('statement of marks'!Y23="","",'statement of marks'!Y23)</f>
        <v/>
      </c>
      <c r="Q244" s="1035"/>
      <c r="R244" s="1035"/>
      <c r="S244" s="223"/>
      <c r="T244" s="990" t="str">
        <f>IF('statement of marks'!$L$3="","",'statement of marks'!$L$3)</f>
        <v>fgUnh</v>
      </c>
      <c r="U244" s="991"/>
      <c r="V244" s="209">
        <f>IF('statement of marks'!L24="","",'statement of marks'!L24)</f>
        <v>4</v>
      </c>
      <c r="W244" s="209">
        <f>IF('statement of marks'!M24="","",'statement of marks'!M24)</f>
        <v>5</v>
      </c>
      <c r="X244" s="207">
        <f>IF('statement of marks'!N24="","",'statement of marks'!N24)</f>
        <v>9</v>
      </c>
      <c r="Y244" s="209">
        <f>IF('statement of marks'!O24="","",'statement of marks'!O24)</f>
        <v>4</v>
      </c>
      <c r="Z244" s="209">
        <f>IF('statement of marks'!P24="","",'statement of marks'!P24)</f>
        <v>5</v>
      </c>
      <c r="AA244" s="207">
        <f>IF('statement of marks'!Q24="","",'statement of marks'!Q24)</f>
        <v>9</v>
      </c>
      <c r="AB244" s="209" t="str">
        <f>IF('statement of marks'!R24="","",'statement of marks'!R24)</f>
        <v/>
      </c>
      <c r="AC244" s="209" t="str">
        <f>IF('statement of marks'!S24="","",'statement of marks'!S24)</f>
        <v/>
      </c>
      <c r="AD244" s="207" t="str">
        <f>IF('statement of marks'!T24="","",'statement of marks'!T24)</f>
        <v/>
      </c>
      <c r="AE244" s="209" t="str">
        <f>IF('statement of marks'!V24="","",'statement of marks'!V24)</f>
        <v/>
      </c>
      <c r="AF244" s="209" t="str">
        <f>IF('statement of marks'!W24="","",'statement of marks'!W24)</f>
        <v/>
      </c>
      <c r="AG244" s="207" t="str">
        <f>IF('statement of marks'!X24="","",'statement of marks'!X24)</f>
        <v/>
      </c>
      <c r="AH244" s="213" t="str">
        <f>IF('statement of marks'!Y24="","",'statement of marks'!Y24)</f>
        <v/>
      </c>
    </row>
    <row r="245" spans="1:34" ht="18.95" customHeight="1">
      <c r="A245" s="223"/>
      <c r="B245" s="990" t="str">
        <f>IF('statement of marks'!$AH$3="","",'statement of marks'!$AH$3)</f>
        <v>vaxszth</v>
      </c>
      <c r="C245" s="991"/>
      <c r="D245" s="209">
        <f>IF('statement of marks'!AH23="","",'statement of marks'!AH23)</f>
        <v>5</v>
      </c>
      <c r="E245" s="209">
        <f>IF('statement of marks'!AI23="","",'statement of marks'!AI23)</f>
        <v>5</v>
      </c>
      <c r="F245" s="207">
        <f>IF('statement of marks'!AJ23="","",'statement of marks'!AJ23)</f>
        <v>10</v>
      </c>
      <c r="G245" s="209">
        <f>IF('statement of marks'!AK23="","",'statement of marks'!AK23)</f>
        <v>3</v>
      </c>
      <c r="H245" s="209">
        <f>IF('statement of marks'!AL23="","",'statement of marks'!AL23)</f>
        <v>5</v>
      </c>
      <c r="I245" s="207">
        <f>IF('statement of marks'!AM23="","",'statement of marks'!AM23)</f>
        <v>8</v>
      </c>
      <c r="J245" s="209" t="str">
        <f>IF('statement of marks'!AN23="","",'statement of marks'!AN23)</f>
        <v/>
      </c>
      <c r="K245" s="209" t="str">
        <f>IF('statement of marks'!AO23="","",'statement of marks'!AO23)</f>
        <v/>
      </c>
      <c r="L245" s="207" t="str">
        <f>IF('statement of marks'!AP23="","",'statement of marks'!AP23)</f>
        <v/>
      </c>
      <c r="M245" s="209">
        <f>IF('statement of marks'!AR23="","",'statement of marks'!AR23)</f>
        <v>44</v>
      </c>
      <c r="N245" s="209">
        <f>IF('statement of marks'!AS23="","",'statement of marks'!AS23)</f>
        <v>20</v>
      </c>
      <c r="O245" s="207">
        <f>IF('statement of marks'!AT23="","",'statement of marks'!AT23)</f>
        <v>64</v>
      </c>
      <c r="P245" s="213">
        <f>IF('statement of marks'!AU23="","",'statement of marks'!AU23)</f>
        <v>82</v>
      </c>
      <c r="Q245" s="1035"/>
      <c r="R245" s="1035"/>
      <c r="S245" s="223"/>
      <c r="T245" s="990" t="str">
        <f>IF('statement of marks'!$AH$3="","",'statement of marks'!$AH$3)</f>
        <v>vaxszth</v>
      </c>
      <c r="U245" s="991"/>
      <c r="V245" s="209">
        <f>IF('statement of marks'!AH24="","",'statement of marks'!AH24)</f>
        <v>2</v>
      </c>
      <c r="W245" s="209">
        <f>IF('statement of marks'!AI24="","",'statement of marks'!AI24)</f>
        <v>5</v>
      </c>
      <c r="X245" s="207">
        <f>IF('statement of marks'!AJ24="","",'statement of marks'!AJ24)</f>
        <v>7</v>
      </c>
      <c r="Y245" s="209">
        <f>IF('statement of marks'!AK24="","",'statement of marks'!AK24)</f>
        <v>3</v>
      </c>
      <c r="Z245" s="209">
        <f>IF('statement of marks'!AL24="","",'statement of marks'!AL24)</f>
        <v>5</v>
      </c>
      <c r="AA245" s="207">
        <f>IF('statement of marks'!AM24="","",'statement of marks'!AM24)</f>
        <v>8</v>
      </c>
      <c r="AB245" s="209" t="str">
        <f>IF('statement of marks'!AN24="","",'statement of marks'!AN24)</f>
        <v/>
      </c>
      <c r="AC245" s="209" t="str">
        <f>IF('statement of marks'!AO24="","",'statement of marks'!AO24)</f>
        <v/>
      </c>
      <c r="AD245" s="207" t="str">
        <f>IF('statement of marks'!AP24="","",'statement of marks'!AP24)</f>
        <v/>
      </c>
      <c r="AE245" s="209">
        <f>IF('statement of marks'!AR24="","",'statement of marks'!AR24)</f>
        <v>29</v>
      </c>
      <c r="AF245" s="209">
        <f>IF('statement of marks'!AS24="","",'statement of marks'!AS24)</f>
        <v>20</v>
      </c>
      <c r="AG245" s="207">
        <f>IF('statement of marks'!AT24="","",'statement of marks'!AT24)</f>
        <v>49</v>
      </c>
      <c r="AH245" s="213">
        <f>IF('statement of marks'!AU24="","",'statement of marks'!AU24)</f>
        <v>64</v>
      </c>
    </row>
    <row r="246" spans="1:34" ht="18.95" customHeight="1">
      <c r="A246" s="223"/>
      <c r="B246" s="990" t="str">
        <f>IF('statement of marks'!BD23="s","laLd`r",IF('statement of marks'!BD23="u","mnwZ",IF('statement of marks'!BD23="g","xqtjkrh",IF('statement of marks'!BD23="p","iatkch",IF('statement of marks'!BD23="sd","fla/kh","r`rh; Hkk""kk")))))</f>
        <v>laLd`r</v>
      </c>
      <c r="C246" s="991"/>
      <c r="D246" s="209">
        <f>IF('statement of marks'!BE23="","",'statement of marks'!BE23)</f>
        <v>5</v>
      </c>
      <c r="E246" s="209">
        <f>IF('statement of marks'!BF23="","",'statement of marks'!BF23)</f>
        <v>5</v>
      </c>
      <c r="F246" s="207">
        <f>IF('statement of marks'!BG23="","",'statement of marks'!BG23)</f>
        <v>10</v>
      </c>
      <c r="G246" s="209">
        <f>IF('statement of marks'!BH23="","",'statement of marks'!BH23)</f>
        <v>2</v>
      </c>
      <c r="H246" s="209">
        <f>IF('statement of marks'!BI23="","",'statement of marks'!BI23)</f>
        <v>5</v>
      </c>
      <c r="I246" s="207">
        <f>IF('statement of marks'!BJ23="","",'statement of marks'!BJ23)</f>
        <v>7</v>
      </c>
      <c r="J246" s="209" t="str">
        <f>IF('statement of marks'!BK23="","",'statement of marks'!BK23)</f>
        <v/>
      </c>
      <c r="K246" s="209" t="str">
        <f>IF('statement of marks'!BL23="","",'statement of marks'!BL23)</f>
        <v/>
      </c>
      <c r="L246" s="207" t="str">
        <f>IF('statement of marks'!BM23="","",'statement of marks'!BM23)</f>
        <v/>
      </c>
      <c r="M246" s="209" t="str">
        <f>IF('statement of marks'!BO23="","",'statement of marks'!BO23)</f>
        <v/>
      </c>
      <c r="N246" s="209" t="str">
        <f>IF('statement of marks'!BP23="","",'statement of marks'!BP23)</f>
        <v/>
      </c>
      <c r="O246" s="207" t="str">
        <f>IF('statement of marks'!BQ23="","",'statement of marks'!BQ23)</f>
        <v/>
      </c>
      <c r="P246" s="213" t="str">
        <f>IF('statement of marks'!BR23="","",'statement of marks'!BR23)</f>
        <v/>
      </c>
      <c r="Q246" s="1035"/>
      <c r="R246" s="1035"/>
      <c r="S246" s="223"/>
      <c r="T246" s="990" t="str">
        <f>IF('statement of marks'!BD24="s","laLd`r",IF('statement of marks'!BD24="u","mnwZ",IF('statement of marks'!BD24="g","xqtjkrh",IF('statement of marks'!BD24="p","iatkch",IF('statement of marks'!BD24="sd","fla/kh","r`rh; Hkk""kk")))))</f>
        <v>laLd`r</v>
      </c>
      <c r="U246" s="991"/>
      <c r="V246" s="209">
        <f>IF('statement of marks'!BE24="","",'statement of marks'!BE24)</f>
        <v>3</v>
      </c>
      <c r="W246" s="209">
        <f>IF('statement of marks'!BF24="","",'statement of marks'!BF24)</f>
        <v>5</v>
      </c>
      <c r="X246" s="207">
        <f>IF('statement of marks'!BG24="","",'statement of marks'!BG24)</f>
        <v>8</v>
      </c>
      <c r="Y246" s="209">
        <f>IF('statement of marks'!BH24="","",'statement of marks'!BH24)</f>
        <v>4</v>
      </c>
      <c r="Z246" s="209">
        <f>IF('statement of marks'!BI24="","",'statement of marks'!BI24)</f>
        <v>5</v>
      </c>
      <c r="AA246" s="207">
        <f>IF('statement of marks'!BJ24="","",'statement of marks'!BJ24)</f>
        <v>9</v>
      </c>
      <c r="AB246" s="209" t="str">
        <f>IF('statement of marks'!BK24="","",'statement of marks'!BK24)</f>
        <v/>
      </c>
      <c r="AC246" s="209" t="str">
        <f>IF('statement of marks'!BL24="","",'statement of marks'!BL24)</f>
        <v/>
      </c>
      <c r="AD246" s="207" t="str">
        <f>IF('statement of marks'!BM24="","",'statement of marks'!BM24)</f>
        <v/>
      </c>
      <c r="AE246" s="209" t="str">
        <f>IF('statement of marks'!BO24="","",'statement of marks'!BO24)</f>
        <v/>
      </c>
      <c r="AF246" s="209" t="str">
        <f>IF('statement of marks'!BP24="","",'statement of marks'!BP24)</f>
        <v/>
      </c>
      <c r="AG246" s="207" t="str">
        <f>IF('statement of marks'!BQ24="","",'statement of marks'!BQ24)</f>
        <v/>
      </c>
      <c r="AH246" s="213" t="str">
        <f>IF('statement of marks'!BR24="","",'statement of marks'!BR24)</f>
        <v/>
      </c>
    </row>
    <row r="247" spans="1:34" ht="18.95" customHeight="1">
      <c r="A247" s="223"/>
      <c r="B247" s="990" t="str">
        <f>IF('statement of marks'!$CA$3="","",'statement of marks'!$CA$3)</f>
        <v>xf.kr</v>
      </c>
      <c r="C247" s="991"/>
      <c r="D247" s="209">
        <f>IF('statement of marks'!CA23="","",'statement of marks'!CA23)</f>
        <v>3</v>
      </c>
      <c r="E247" s="209">
        <f>IF('statement of marks'!CB23="","",'statement of marks'!CB23)</f>
        <v>5</v>
      </c>
      <c r="F247" s="207">
        <f>IF('statement of marks'!CC23="","",'statement of marks'!CC23)</f>
        <v>8</v>
      </c>
      <c r="G247" s="209" t="str">
        <f>IF('statement of marks'!CD23="","",'statement of marks'!CD23)</f>
        <v/>
      </c>
      <c r="H247" s="209" t="str">
        <f>IF('statement of marks'!CE23="","",'statement of marks'!CE23)</f>
        <v/>
      </c>
      <c r="I247" s="207" t="str">
        <f>IF('statement of marks'!CF23="","",'statement of marks'!CF23)</f>
        <v/>
      </c>
      <c r="J247" s="209" t="str">
        <f>IF('statement of marks'!CG23="","",'statement of marks'!CG23)</f>
        <v/>
      </c>
      <c r="K247" s="209" t="str">
        <f>IF('statement of marks'!CH23="","",'statement of marks'!CH23)</f>
        <v/>
      </c>
      <c r="L247" s="207" t="str">
        <f>IF('statement of marks'!CI23="","",'statement of marks'!CI23)</f>
        <v/>
      </c>
      <c r="M247" s="209">
        <f>IF('statement of marks'!CK23="","",'statement of marks'!CK23)</f>
        <v>22</v>
      </c>
      <c r="N247" s="209">
        <f>IF('statement of marks'!CL23="","",'statement of marks'!CL23)</f>
        <v>16</v>
      </c>
      <c r="O247" s="207">
        <f>IF('statement of marks'!CM23="","",'statement of marks'!CM23)</f>
        <v>38</v>
      </c>
      <c r="P247" s="213">
        <f>IF('statement of marks'!CN23="","",'statement of marks'!CN23)</f>
        <v>46</v>
      </c>
      <c r="Q247" s="1035"/>
      <c r="R247" s="1035"/>
      <c r="S247" s="223"/>
      <c r="T247" s="990" t="str">
        <f>IF('statement of marks'!$CA$3="","",'statement of marks'!$CA$3)</f>
        <v>xf.kr</v>
      </c>
      <c r="U247" s="991"/>
      <c r="V247" s="209">
        <f>IF('statement of marks'!CA24="","",'statement of marks'!CA24)</f>
        <v>2</v>
      </c>
      <c r="W247" s="209">
        <f>IF('statement of marks'!CB24="","",'statement of marks'!CB24)</f>
        <v>5</v>
      </c>
      <c r="X247" s="207">
        <f>IF('statement of marks'!CC24="","",'statement of marks'!CC24)</f>
        <v>7</v>
      </c>
      <c r="Y247" s="209" t="str">
        <f>IF('statement of marks'!CD24="","",'statement of marks'!CD24)</f>
        <v/>
      </c>
      <c r="Z247" s="209" t="str">
        <f>IF('statement of marks'!CE24="","",'statement of marks'!CE24)</f>
        <v/>
      </c>
      <c r="AA247" s="207" t="str">
        <f>IF('statement of marks'!CF24="","",'statement of marks'!CF24)</f>
        <v/>
      </c>
      <c r="AB247" s="209" t="str">
        <f>IF('statement of marks'!CG24="","",'statement of marks'!CG24)</f>
        <v/>
      </c>
      <c r="AC247" s="209" t="str">
        <f>IF('statement of marks'!CH24="","",'statement of marks'!CH24)</f>
        <v/>
      </c>
      <c r="AD247" s="207" t="str">
        <f>IF('statement of marks'!CI24="","",'statement of marks'!CI24)</f>
        <v/>
      </c>
      <c r="AE247" s="209">
        <f>IF('statement of marks'!CK24="","",'statement of marks'!CK24)</f>
        <v>11</v>
      </c>
      <c r="AF247" s="209">
        <f>IF('statement of marks'!CL24="","",'statement of marks'!CL24)</f>
        <v>16</v>
      </c>
      <c r="AG247" s="207">
        <f>IF('statement of marks'!CM24="","",'statement of marks'!CM24)</f>
        <v>27</v>
      </c>
      <c r="AH247" s="213">
        <f>IF('statement of marks'!CN24="","",'statement of marks'!CN24)</f>
        <v>34</v>
      </c>
    </row>
    <row r="248" spans="1:34" ht="18.95" customHeight="1">
      <c r="A248" s="223"/>
      <c r="B248" s="990" t="str">
        <f>IF('statement of marks'!$CW$3="","",'statement of marks'!$CW$3)</f>
        <v>foKku</v>
      </c>
      <c r="C248" s="991"/>
      <c r="D248" s="209" t="str">
        <f>IF('statement of marks'!CW23="","",'statement of marks'!CW23)</f>
        <v/>
      </c>
      <c r="E248" s="209" t="str">
        <f>IF('statement of marks'!CX23="","",'statement of marks'!CX23)</f>
        <v/>
      </c>
      <c r="F248" s="207" t="str">
        <f>IF('statement of marks'!CY23="","",'statement of marks'!CY23)</f>
        <v/>
      </c>
      <c r="G248" s="209">
        <f>IF('statement of marks'!CZ23="","",'statement of marks'!CZ23)</f>
        <v>0</v>
      </c>
      <c r="H248" s="209">
        <f>IF('statement of marks'!DA23="","",'statement of marks'!DA23)</f>
        <v>5</v>
      </c>
      <c r="I248" s="207">
        <f>IF('statement of marks'!DB23="","",'statement of marks'!DB23)</f>
        <v>5</v>
      </c>
      <c r="J248" s="209" t="str">
        <f>IF('statement of marks'!DC23="","",'statement of marks'!DC23)</f>
        <v/>
      </c>
      <c r="K248" s="209" t="str">
        <f>IF('statement of marks'!DD23="","",'statement of marks'!DD23)</f>
        <v/>
      </c>
      <c r="L248" s="207" t="str">
        <f>IF('statement of marks'!DE23="","",'statement of marks'!DE23)</f>
        <v/>
      </c>
      <c r="M248" s="209">
        <f>IF('statement of marks'!DG23="","",'statement of marks'!DG23)</f>
        <v>42</v>
      </c>
      <c r="N248" s="209">
        <f>IF('statement of marks'!DH23="","",'statement of marks'!DH23)</f>
        <v>20</v>
      </c>
      <c r="O248" s="207">
        <f>IF('statement of marks'!DI23="","",'statement of marks'!DI23)</f>
        <v>62</v>
      </c>
      <c r="P248" s="213">
        <f>IF('statement of marks'!DJ23="","",'statement of marks'!DJ23)</f>
        <v>67</v>
      </c>
      <c r="Q248" s="1035"/>
      <c r="R248" s="1035"/>
      <c r="S248" s="223"/>
      <c r="T248" s="990" t="str">
        <f>IF('statement of marks'!$CW$3="","",'statement of marks'!$CW$3)</f>
        <v>foKku</v>
      </c>
      <c r="U248" s="991"/>
      <c r="V248" s="209" t="str">
        <f>IF('statement of marks'!CW24="","",'statement of marks'!CW24)</f>
        <v/>
      </c>
      <c r="W248" s="209" t="str">
        <f>IF('statement of marks'!CX24="","",'statement of marks'!CX24)</f>
        <v/>
      </c>
      <c r="X248" s="207" t="str">
        <f>IF('statement of marks'!CY24="","",'statement of marks'!CY24)</f>
        <v/>
      </c>
      <c r="Y248" s="209">
        <f>IF('statement of marks'!CZ24="","",'statement of marks'!CZ24)</f>
        <v>2</v>
      </c>
      <c r="Z248" s="209">
        <f>IF('statement of marks'!DA24="","",'statement of marks'!DA24)</f>
        <v>5</v>
      </c>
      <c r="AA248" s="207">
        <f>IF('statement of marks'!DB24="","",'statement of marks'!DB24)</f>
        <v>7</v>
      </c>
      <c r="AB248" s="209" t="str">
        <f>IF('statement of marks'!DC24="","",'statement of marks'!DC24)</f>
        <v/>
      </c>
      <c r="AC248" s="209" t="str">
        <f>IF('statement of marks'!DD24="","",'statement of marks'!DD24)</f>
        <v/>
      </c>
      <c r="AD248" s="207" t="str">
        <f>IF('statement of marks'!DE24="","",'statement of marks'!DE24)</f>
        <v/>
      </c>
      <c r="AE248" s="209">
        <f>IF('statement of marks'!DG24="","",'statement of marks'!DG24)</f>
        <v>30</v>
      </c>
      <c r="AF248" s="209">
        <f>IF('statement of marks'!DH24="","",'statement of marks'!DH24)</f>
        <v>15</v>
      </c>
      <c r="AG248" s="207">
        <f>IF('statement of marks'!DI24="","",'statement of marks'!DI24)</f>
        <v>45</v>
      </c>
      <c r="AH248" s="213">
        <f>IF('statement of marks'!DJ24="","",'statement of marks'!DJ24)</f>
        <v>52</v>
      </c>
    </row>
    <row r="249" spans="1:34" ht="18.95" customHeight="1">
      <c r="A249" s="223"/>
      <c r="B249" s="990" t="str">
        <f>IF('statement of marks'!$DS$3="","",'statement of marks'!$DS$3)</f>
        <v>lkekftd foKku</v>
      </c>
      <c r="C249" s="991"/>
      <c r="D249" s="209">
        <f>IF('statement of marks'!DS23="","",'statement of marks'!DS23)</f>
        <v>4</v>
      </c>
      <c r="E249" s="209">
        <f>IF('statement of marks'!DT23="","",'statement of marks'!DT23)</f>
        <v>5</v>
      </c>
      <c r="F249" s="207">
        <f>IF('statement of marks'!DU23="","",'statement of marks'!DU23)</f>
        <v>9</v>
      </c>
      <c r="G249" s="209">
        <f>IF('statement of marks'!DV23="","",'statement of marks'!DV23)</f>
        <v>3</v>
      </c>
      <c r="H249" s="209">
        <f>IF('statement of marks'!DW23="","",'statement of marks'!DW23)</f>
        <v>5</v>
      </c>
      <c r="I249" s="207">
        <f>IF('statement of marks'!DX23="","",'statement of marks'!DX23)</f>
        <v>8</v>
      </c>
      <c r="J249" s="209" t="str">
        <f>IF('statement of marks'!DY23="","",'statement of marks'!DY23)</f>
        <v/>
      </c>
      <c r="K249" s="209" t="str">
        <f>IF('statement of marks'!DZ23="","",'statement of marks'!DZ23)</f>
        <v/>
      </c>
      <c r="L249" s="207" t="str">
        <f>IF('statement of marks'!EA23="","",'statement of marks'!EA23)</f>
        <v/>
      </c>
      <c r="M249" s="209">
        <f>IF('statement of marks'!EC23="","",'statement of marks'!EC23)</f>
        <v>47</v>
      </c>
      <c r="N249" s="209">
        <f>IF('statement of marks'!ED23="","",'statement of marks'!ED23)</f>
        <v>20</v>
      </c>
      <c r="O249" s="207">
        <f>IF('statement of marks'!EE23="","",'statement of marks'!EE23)</f>
        <v>67</v>
      </c>
      <c r="P249" s="213">
        <f>IF('statement of marks'!EF23="","",'statement of marks'!EF23)</f>
        <v>84</v>
      </c>
      <c r="Q249" s="1035"/>
      <c r="R249" s="1035"/>
      <c r="S249" s="223"/>
      <c r="T249" s="990" t="str">
        <f>IF('statement of marks'!$DS$3="","",'statement of marks'!$DS$3)</f>
        <v>lkekftd foKku</v>
      </c>
      <c r="U249" s="991"/>
      <c r="V249" s="209">
        <f>IF('statement of marks'!DS24="","",'statement of marks'!DS24)</f>
        <v>3</v>
      </c>
      <c r="W249" s="209">
        <f>IF('statement of marks'!DT24="","",'statement of marks'!DT24)</f>
        <v>5</v>
      </c>
      <c r="X249" s="207">
        <f>IF('statement of marks'!DU24="","",'statement of marks'!DU24)</f>
        <v>8</v>
      </c>
      <c r="Y249" s="209">
        <f>IF('statement of marks'!DV24="","",'statement of marks'!DV24)</f>
        <v>5</v>
      </c>
      <c r="Z249" s="209">
        <f>IF('statement of marks'!DW24="","",'statement of marks'!DW24)</f>
        <v>5</v>
      </c>
      <c r="AA249" s="207">
        <f>IF('statement of marks'!DX24="","",'statement of marks'!DX24)</f>
        <v>10</v>
      </c>
      <c r="AB249" s="209" t="str">
        <f>IF('statement of marks'!DY24="","",'statement of marks'!DY24)</f>
        <v/>
      </c>
      <c r="AC249" s="209" t="str">
        <f>IF('statement of marks'!DZ24="","",'statement of marks'!DZ24)</f>
        <v/>
      </c>
      <c r="AD249" s="207" t="str">
        <f>IF('statement of marks'!EA24="","",'statement of marks'!EA24)</f>
        <v/>
      </c>
      <c r="AE249" s="209">
        <f>IF('statement of marks'!EC24="","",'statement of marks'!EC24)</f>
        <v>48</v>
      </c>
      <c r="AF249" s="209">
        <f>IF('statement of marks'!ED24="","",'statement of marks'!ED24)</f>
        <v>20</v>
      </c>
      <c r="AG249" s="207">
        <f>IF('statement of marks'!EE24="","",'statement of marks'!EE24)</f>
        <v>68</v>
      </c>
      <c r="AH249" s="213">
        <f>IF('statement of marks'!EF24="","",'statement of marks'!EF24)</f>
        <v>86</v>
      </c>
    </row>
    <row r="250" spans="1:34" ht="18.95" customHeight="1">
      <c r="A250" s="223"/>
      <c r="B250" s="996" t="s">
        <v>193</v>
      </c>
      <c r="C250" s="997"/>
      <c r="D250" s="1034" t="s">
        <v>1</v>
      </c>
      <c r="E250" s="1034"/>
      <c r="F250" s="1034"/>
      <c r="G250" s="1034" t="s">
        <v>21</v>
      </c>
      <c r="H250" s="1034"/>
      <c r="I250" s="1034"/>
      <c r="J250" s="1034" t="s">
        <v>194</v>
      </c>
      <c r="K250" s="1034"/>
      <c r="L250" s="1034"/>
      <c r="M250" s="1034" t="s">
        <v>68</v>
      </c>
      <c r="N250" s="1034"/>
      <c r="O250" s="1034"/>
      <c r="P250" s="214"/>
      <c r="Q250" s="1035"/>
      <c r="R250" s="1035"/>
      <c r="S250" s="223"/>
      <c r="T250" s="996" t="s">
        <v>193</v>
      </c>
      <c r="U250" s="997"/>
      <c r="V250" s="1034" t="s">
        <v>1</v>
      </c>
      <c r="W250" s="1034"/>
      <c r="X250" s="1034"/>
      <c r="Y250" s="1034" t="s">
        <v>21</v>
      </c>
      <c r="Z250" s="1034"/>
      <c r="AA250" s="1034"/>
      <c r="AB250" s="1034" t="s">
        <v>194</v>
      </c>
      <c r="AC250" s="1034"/>
      <c r="AD250" s="1034"/>
      <c r="AE250" s="1034" t="s">
        <v>68</v>
      </c>
      <c r="AF250" s="1034"/>
      <c r="AG250" s="1034"/>
      <c r="AH250" s="214"/>
    </row>
    <row r="251" spans="1:34" ht="18.95" customHeight="1">
      <c r="A251" s="223"/>
      <c r="B251" s="1000" t="s">
        <v>3</v>
      </c>
      <c r="C251" s="1001"/>
      <c r="D251" s="1002">
        <f>IF('statement of marks'!EO$6="","",'statement of marks'!EO$6)</f>
        <v>20</v>
      </c>
      <c r="E251" s="1002"/>
      <c r="F251" s="1002"/>
      <c r="G251" s="1002">
        <f>IF('statement of marks'!EP$6="","",'statement of marks'!EP$6)</f>
        <v>20</v>
      </c>
      <c r="H251" s="1002"/>
      <c r="I251" s="1002"/>
      <c r="J251" s="1002">
        <f>IF('statement of marks'!ER$6="","",'statement of marks'!ER$6)</f>
        <v>20</v>
      </c>
      <c r="K251" s="1002"/>
      <c r="L251" s="1002"/>
      <c r="M251" s="1002">
        <f>IF('statement of marks'!EX$6="","",'statement of marks'!EQ$6)</f>
        <v>20</v>
      </c>
      <c r="N251" s="1002"/>
      <c r="O251" s="1002"/>
      <c r="P251" s="215"/>
      <c r="Q251" s="1035"/>
      <c r="R251" s="1035"/>
      <c r="S251" s="223"/>
      <c r="T251" s="1000" t="s">
        <v>3</v>
      </c>
      <c r="U251" s="1001"/>
      <c r="V251" s="1002">
        <f>IF('statement of marks'!EO$6="","",'statement of marks'!EO$6)</f>
        <v>20</v>
      </c>
      <c r="W251" s="1002"/>
      <c r="X251" s="1002"/>
      <c r="Y251" s="1002">
        <f>IF('statement of marks'!EP$6="","",'statement of marks'!EP$6)</f>
        <v>20</v>
      </c>
      <c r="Z251" s="1002"/>
      <c r="AA251" s="1002"/>
      <c r="AB251" s="1002">
        <f>IF('statement of marks'!ER$6="","",'statement of marks'!ER$6)</f>
        <v>20</v>
      </c>
      <c r="AC251" s="1002"/>
      <c r="AD251" s="1002"/>
      <c r="AE251" s="1002">
        <f>IF('statement of marks'!EX$6="","",'statement of marks'!EQ$6)</f>
        <v>20</v>
      </c>
      <c r="AF251" s="1002"/>
      <c r="AG251" s="1002"/>
      <c r="AH251" s="215"/>
    </row>
    <row r="252" spans="1:34" ht="18.95" customHeight="1">
      <c r="A252" s="223"/>
      <c r="B252" s="990" t="str">
        <f>IF('statement of marks'!$EO$3="","",'statement of marks'!$EO$3)</f>
        <v>dk;kZuqHko</v>
      </c>
      <c r="C252" s="991"/>
      <c r="D252" s="1031" t="str">
        <f>IF('statement of marks'!EO23="","",'statement of marks'!EO23)</f>
        <v/>
      </c>
      <c r="E252" s="1031"/>
      <c r="F252" s="1031"/>
      <c r="G252" s="1031" t="str">
        <f>IF('statement of marks'!EP23="","",'statement of marks'!EP23)</f>
        <v/>
      </c>
      <c r="H252" s="1031"/>
      <c r="I252" s="1031"/>
      <c r="J252" s="1031" t="str">
        <f>IF('statement of marks'!ER23="","",'statement of marks'!ER23)</f>
        <v/>
      </c>
      <c r="K252" s="1031"/>
      <c r="L252" s="1031"/>
      <c r="M252" s="1031" t="str">
        <f>IF('statement of marks'!EQ23="","",'statement of marks'!EQ23)</f>
        <v/>
      </c>
      <c r="N252" s="1031"/>
      <c r="O252" s="1031"/>
      <c r="P252" s="216"/>
      <c r="Q252" s="1035"/>
      <c r="R252" s="1035"/>
      <c r="S252" s="223"/>
      <c r="T252" s="990" t="str">
        <f>IF('statement of marks'!$EO$3="","",'statement of marks'!$EO$3)</f>
        <v>dk;kZuqHko</v>
      </c>
      <c r="U252" s="991"/>
      <c r="V252" s="1031" t="str">
        <f>IF('statement of marks'!EO24="","",'statement of marks'!EO24)</f>
        <v/>
      </c>
      <c r="W252" s="1031"/>
      <c r="X252" s="1031"/>
      <c r="Y252" s="1031" t="str">
        <f>IF('statement of marks'!EP24="","",'statement of marks'!EP24)</f>
        <v/>
      </c>
      <c r="Z252" s="1031"/>
      <c r="AA252" s="1031"/>
      <c r="AB252" s="1031" t="str">
        <f>IF('statement of marks'!ER24="","",'statement of marks'!ER24)</f>
        <v/>
      </c>
      <c r="AC252" s="1031"/>
      <c r="AD252" s="1031"/>
      <c r="AE252" s="1031" t="str">
        <f>IF('statement of marks'!EQ24="","",'statement of marks'!EQ24)</f>
        <v/>
      </c>
      <c r="AF252" s="1031"/>
      <c r="AG252" s="1031"/>
      <c r="AH252" s="216"/>
    </row>
    <row r="253" spans="1:34" ht="18.95" customHeight="1">
      <c r="A253" s="223"/>
      <c r="B253" s="1027" t="str">
        <f>IF('statement of marks'!$EY$3="","",'statement of marks'!$EY$3)</f>
        <v>dyk f'k{kk</v>
      </c>
      <c r="C253" s="1028"/>
      <c r="D253" s="1031" t="str">
        <f>IF('statement of marks'!EY23="","",'statement of marks'!EY23)</f>
        <v/>
      </c>
      <c r="E253" s="1031"/>
      <c r="F253" s="1031"/>
      <c r="G253" s="1031" t="str">
        <f>IF('statement of marks'!EZ23="","",'statement of marks'!EZ23)</f>
        <v/>
      </c>
      <c r="H253" s="1031"/>
      <c r="I253" s="1031"/>
      <c r="J253" s="1031" t="str">
        <f>IF('statement of marks'!FB23="","",'statement of marks'!FB23)</f>
        <v/>
      </c>
      <c r="K253" s="1031"/>
      <c r="L253" s="1031"/>
      <c r="M253" s="1031" t="str">
        <f>IF('statement of marks'!FA23="","",'statement of marks'!FA23)</f>
        <v/>
      </c>
      <c r="N253" s="1031"/>
      <c r="O253" s="1031"/>
      <c r="P253" s="216"/>
      <c r="Q253" s="1035"/>
      <c r="R253" s="1035"/>
      <c r="S253" s="223"/>
      <c r="T253" s="1027" t="str">
        <f>IF('statement of marks'!$EY$3="","",'statement of marks'!$EY$3)</f>
        <v>dyk f'k{kk</v>
      </c>
      <c r="U253" s="1028"/>
      <c r="V253" s="1031" t="str">
        <f>IF('statement of marks'!EY24="","",'statement of marks'!EY24)</f>
        <v/>
      </c>
      <c r="W253" s="1031"/>
      <c r="X253" s="1031"/>
      <c r="Y253" s="1031" t="str">
        <f>IF('statement of marks'!EZ24="","",'statement of marks'!EZ24)</f>
        <v/>
      </c>
      <c r="Z253" s="1031"/>
      <c r="AA253" s="1031"/>
      <c r="AB253" s="1031" t="str">
        <f>IF('statement of marks'!FB24="","",'statement of marks'!FB24)</f>
        <v/>
      </c>
      <c r="AC253" s="1031"/>
      <c r="AD253" s="1031"/>
      <c r="AE253" s="1031" t="str">
        <f>IF('statement of marks'!FA24="","",'statement of marks'!FA24)</f>
        <v/>
      </c>
      <c r="AF253" s="1031"/>
      <c r="AG253" s="1031"/>
      <c r="AH253" s="216"/>
    </row>
    <row r="254" spans="1:34" ht="18.95" customHeight="1">
      <c r="A254" s="223"/>
      <c r="B254" s="1029" t="str">
        <f>IF('statement of marks'!$FI$3="","",'statement of marks'!$FI$3)</f>
        <v>LokLF; ,oe~ 'kkjhfjd f'k{kk</v>
      </c>
      <c r="C254" s="1030"/>
      <c r="D254" s="1031" t="str">
        <f>IF('statement of marks'!FI23="","",'statement of marks'!FI23)</f>
        <v/>
      </c>
      <c r="E254" s="1031"/>
      <c r="F254" s="1031"/>
      <c r="G254" s="1031" t="str">
        <f>IF('statement of marks'!FJ23="","",'statement of marks'!FJ23)</f>
        <v/>
      </c>
      <c r="H254" s="1031"/>
      <c r="I254" s="1031"/>
      <c r="J254" s="1031" t="str">
        <f>IF('statement of marks'!FL23="","",'statement of marks'!FL23)</f>
        <v/>
      </c>
      <c r="K254" s="1031"/>
      <c r="L254" s="1031"/>
      <c r="M254" s="1031" t="str">
        <f>IF('statement of marks'!FK23="","",'statement of marks'!FK23)</f>
        <v/>
      </c>
      <c r="N254" s="1031"/>
      <c r="O254" s="1031"/>
      <c r="P254" s="216"/>
      <c r="Q254" s="1035"/>
      <c r="R254" s="1035"/>
      <c r="S254" s="223"/>
      <c r="T254" s="1029" t="str">
        <f>IF('statement of marks'!$FI$3="","",'statement of marks'!$FI$3)</f>
        <v>LokLF; ,oe~ 'kkjhfjd f'k{kk</v>
      </c>
      <c r="U254" s="1030"/>
      <c r="V254" s="1031" t="str">
        <f>IF('statement of marks'!FI24="","",'statement of marks'!FI24)</f>
        <v/>
      </c>
      <c r="W254" s="1031"/>
      <c r="X254" s="1031"/>
      <c r="Y254" s="1031" t="str">
        <f>IF('statement of marks'!FJ24="","",'statement of marks'!FJ24)</f>
        <v/>
      </c>
      <c r="Z254" s="1031"/>
      <c r="AA254" s="1031"/>
      <c r="AB254" s="1031" t="str">
        <f>IF('statement of marks'!FL24="","",'statement of marks'!FL24)</f>
        <v/>
      </c>
      <c r="AC254" s="1031"/>
      <c r="AD254" s="1031"/>
      <c r="AE254" s="1031" t="str">
        <f>IF('statement of marks'!FK24="","",'statement of marks'!FK24)</f>
        <v/>
      </c>
      <c r="AF254" s="1031"/>
      <c r="AG254" s="1031"/>
      <c r="AH254" s="216"/>
    </row>
    <row r="255" spans="1:34" ht="18.95" customHeight="1">
      <c r="A255" s="223"/>
      <c r="B255" s="1000" t="s">
        <v>195</v>
      </c>
      <c r="C255" s="1001"/>
      <c r="D255" s="1007" t="str">
        <f>details!$DR$3</f>
        <v>vxLr rd</v>
      </c>
      <c r="E255" s="1007"/>
      <c r="F255" s="1007"/>
      <c r="G255" s="1007" t="str">
        <f>details!$DV$3</f>
        <v>vDVwcj rd</v>
      </c>
      <c r="H255" s="1007"/>
      <c r="I255" s="1007"/>
      <c r="J255" s="1007" t="str">
        <f>details!$ED$3</f>
        <v>Qjojh rd</v>
      </c>
      <c r="K255" s="1007"/>
      <c r="L255" s="1007"/>
      <c r="M255" s="1007" t="str">
        <f>details!$DZ$3</f>
        <v>fnlEcj rd</v>
      </c>
      <c r="N255" s="1007"/>
      <c r="O255" s="1007"/>
      <c r="P255" s="216"/>
      <c r="Q255" s="1035"/>
      <c r="R255" s="1035"/>
      <c r="S255" s="223"/>
      <c r="T255" s="1000" t="s">
        <v>195</v>
      </c>
      <c r="U255" s="1001"/>
      <c r="V255" s="1010" t="str">
        <f>details!$DR$3</f>
        <v>vxLr rd</v>
      </c>
      <c r="W255" s="1011"/>
      <c r="X255" s="1012"/>
      <c r="Y255" s="1010" t="str">
        <f>details!$DV$3</f>
        <v>vDVwcj rd</v>
      </c>
      <c r="Z255" s="1011"/>
      <c r="AA255" s="1012"/>
      <c r="AB255" s="1010" t="str">
        <f>details!$ED$3</f>
        <v>Qjojh rd</v>
      </c>
      <c r="AC255" s="1011"/>
      <c r="AD255" s="1012"/>
      <c r="AE255" s="1010" t="str">
        <f>details!$DZ$3</f>
        <v>fnlEcj rd</v>
      </c>
      <c r="AF255" s="1011"/>
      <c r="AG255" s="1012"/>
      <c r="AH255" s="216"/>
    </row>
    <row r="256" spans="1:34" ht="18.95" customHeight="1">
      <c r="A256" s="223"/>
      <c r="B256" s="1025" t="s">
        <v>98</v>
      </c>
      <c r="C256" s="1026"/>
      <c r="D256" s="1008" t="str">
        <f>IF(details!DS23="","",details!DS23)</f>
        <v/>
      </c>
      <c r="E256" s="1008"/>
      <c r="F256" s="1008"/>
      <c r="G256" s="1008" t="str">
        <f>IF(details!DW23="","",details!DW23)</f>
        <v/>
      </c>
      <c r="H256" s="1008"/>
      <c r="I256" s="1008"/>
      <c r="J256" s="1008" t="str">
        <f>IF(details!EE23="","",details!EE23)</f>
        <v/>
      </c>
      <c r="K256" s="1008"/>
      <c r="L256" s="1008"/>
      <c r="M256" s="1008" t="str">
        <f>IF(details!EA23="","",details!EA23)</f>
        <v/>
      </c>
      <c r="N256" s="1008"/>
      <c r="O256" s="1008"/>
      <c r="P256" s="227"/>
      <c r="Q256" s="1035"/>
      <c r="R256" s="1035"/>
      <c r="S256" s="223"/>
      <c r="T256" s="1025" t="s">
        <v>98</v>
      </c>
      <c r="U256" s="1026"/>
      <c r="V256" s="1015" t="str">
        <f>IF(details!DS24="","",details!DS24)</f>
        <v/>
      </c>
      <c r="W256" s="1016"/>
      <c r="X256" s="1017"/>
      <c r="Y256" s="1015" t="str">
        <f>IF(details!DW24="","",details!DW24)</f>
        <v/>
      </c>
      <c r="Z256" s="1016"/>
      <c r="AA256" s="1017"/>
      <c r="AB256" s="1015" t="str">
        <f>IF(details!EE24="","",details!EE24)</f>
        <v/>
      </c>
      <c r="AC256" s="1016"/>
      <c r="AD256" s="1017"/>
      <c r="AE256" s="1015" t="str">
        <f>IF(details!EA24="","",details!EA24)</f>
        <v/>
      </c>
      <c r="AF256" s="1016"/>
      <c r="AG256" s="1017"/>
      <c r="AH256" s="217"/>
    </row>
    <row r="257" spans="1:34" ht="18.95" customHeight="1">
      <c r="A257" s="224"/>
      <c r="B257" s="1023" t="s">
        <v>15</v>
      </c>
      <c r="C257" s="1024"/>
      <c r="D257" s="1009">
        <f>IF(details!DR23="","",details!DR23)</f>
        <v>83</v>
      </c>
      <c r="E257" s="1009"/>
      <c r="F257" s="1009"/>
      <c r="G257" s="1009" t="str">
        <f>IF(details!DV23="","",details!DV23)</f>
        <v/>
      </c>
      <c r="H257" s="1009"/>
      <c r="I257" s="1009"/>
      <c r="J257" s="1009" t="str">
        <f>IF(details!ED23="","",details!ED23)</f>
        <v/>
      </c>
      <c r="K257" s="1009"/>
      <c r="L257" s="1009"/>
      <c r="M257" s="1009" t="str">
        <f>IF(details!DZ23="","",details!DZ23)</f>
        <v/>
      </c>
      <c r="N257" s="1009"/>
      <c r="O257" s="1009"/>
      <c r="P257" s="228"/>
      <c r="Q257" s="1035"/>
      <c r="R257" s="1035"/>
      <c r="S257" s="224"/>
      <c r="T257" s="1023" t="s">
        <v>15</v>
      </c>
      <c r="U257" s="1024"/>
      <c r="V257" s="1018">
        <f>IF(details!DR24="","",details!DR24)</f>
        <v>83</v>
      </c>
      <c r="W257" s="1019"/>
      <c r="X257" s="1020"/>
      <c r="Y257" s="1018" t="str">
        <f>IF(details!DV24="","",details!DV24)</f>
        <v/>
      </c>
      <c r="Z257" s="1019"/>
      <c r="AA257" s="1020"/>
      <c r="AB257" s="1018" t="str">
        <f>IF(details!ED24="","",details!ED24)</f>
        <v/>
      </c>
      <c r="AC257" s="1019"/>
      <c r="AD257" s="1020"/>
      <c r="AE257" s="1018" t="str">
        <f>IF(details!DZ24="","",details!DZ24)</f>
        <v/>
      </c>
      <c r="AF257" s="1019"/>
      <c r="AG257" s="1020"/>
      <c r="AH257" s="218"/>
    </row>
    <row r="258" spans="1:34" ht="18.95" customHeight="1">
      <c r="A258" s="223"/>
      <c r="B258" s="1036" t="s">
        <v>99</v>
      </c>
      <c r="C258" s="1037"/>
      <c r="D258" s="1007"/>
      <c r="E258" s="1007"/>
      <c r="F258" s="1007"/>
      <c r="G258" s="1007"/>
      <c r="H258" s="1007"/>
      <c r="I258" s="1007"/>
      <c r="J258" s="1007"/>
      <c r="K258" s="1007"/>
      <c r="L258" s="1007"/>
      <c r="M258" s="1007"/>
      <c r="N258" s="1007"/>
      <c r="O258" s="1007"/>
      <c r="P258" s="219"/>
      <c r="Q258" s="1035"/>
      <c r="R258" s="1035"/>
      <c r="S258" s="223"/>
      <c r="T258" s="1036" t="s">
        <v>99</v>
      </c>
      <c r="U258" s="1037"/>
      <c r="V258" s="1007"/>
      <c r="W258" s="1007"/>
      <c r="X258" s="1007"/>
      <c r="Y258" s="1007"/>
      <c r="Z258" s="1007"/>
      <c r="AA258" s="1007"/>
      <c r="AB258" s="1007"/>
      <c r="AC258" s="1007"/>
      <c r="AD258" s="1007"/>
      <c r="AE258" s="1007"/>
      <c r="AF258" s="1007"/>
      <c r="AG258" s="1007"/>
      <c r="AH258" s="219"/>
    </row>
    <row r="259" spans="1:34" ht="18.95" customHeight="1">
      <c r="A259" s="223"/>
      <c r="B259" s="1013" t="s">
        <v>79</v>
      </c>
      <c r="C259" s="1014"/>
      <c r="D259" s="1007"/>
      <c r="E259" s="1007"/>
      <c r="F259" s="1007"/>
      <c r="G259" s="1007"/>
      <c r="H259" s="1007"/>
      <c r="I259" s="1007"/>
      <c r="J259" s="1007"/>
      <c r="K259" s="1007"/>
      <c r="L259" s="1007"/>
      <c r="M259" s="1007"/>
      <c r="N259" s="1007"/>
      <c r="O259" s="1007"/>
      <c r="P259" s="219"/>
      <c r="Q259" s="1035"/>
      <c r="R259" s="1035"/>
      <c r="S259" s="223"/>
      <c r="T259" s="1013" t="s">
        <v>79</v>
      </c>
      <c r="U259" s="1014"/>
      <c r="V259" s="1007"/>
      <c r="W259" s="1007"/>
      <c r="X259" s="1007"/>
      <c r="Y259" s="1007"/>
      <c r="Z259" s="1007"/>
      <c r="AA259" s="1007"/>
      <c r="AB259" s="1007"/>
      <c r="AC259" s="1007"/>
      <c r="AD259" s="1007"/>
      <c r="AE259" s="1007"/>
      <c r="AF259" s="1007"/>
      <c r="AG259" s="1007"/>
      <c r="AH259" s="219"/>
    </row>
    <row r="260" spans="1:34" ht="18.95" customHeight="1">
      <c r="A260" s="223"/>
      <c r="B260" s="1021" t="s">
        <v>100</v>
      </c>
      <c r="C260" s="1022"/>
      <c r="D260" s="1007"/>
      <c r="E260" s="1007"/>
      <c r="F260" s="1007"/>
      <c r="G260" s="1007"/>
      <c r="H260" s="1007"/>
      <c r="I260" s="1007"/>
      <c r="J260" s="1007"/>
      <c r="K260" s="1007"/>
      <c r="L260" s="1007"/>
      <c r="M260" s="1007"/>
      <c r="N260" s="1007"/>
      <c r="O260" s="1007"/>
      <c r="P260" s="219"/>
      <c r="Q260" s="1035"/>
      <c r="R260" s="1035"/>
      <c r="S260" s="223"/>
      <c r="T260" s="1021" t="s">
        <v>100</v>
      </c>
      <c r="U260" s="1022"/>
      <c r="V260" s="1007"/>
      <c r="W260" s="1007"/>
      <c r="X260" s="1007"/>
      <c r="Y260" s="1007"/>
      <c r="Z260" s="1007"/>
      <c r="AA260" s="1007"/>
      <c r="AB260" s="1007"/>
      <c r="AC260" s="1007"/>
      <c r="AD260" s="1007"/>
      <c r="AE260" s="1007"/>
      <c r="AF260" s="1007"/>
      <c r="AG260" s="1007"/>
      <c r="AH260" s="219"/>
    </row>
    <row r="261" spans="1:34" ht="18.95" customHeight="1" thickBot="1">
      <c r="A261" s="225"/>
      <c r="B261" s="998" t="s">
        <v>101</v>
      </c>
      <c r="C261" s="999"/>
      <c r="D261" s="995"/>
      <c r="E261" s="995"/>
      <c r="F261" s="995"/>
      <c r="G261" s="995"/>
      <c r="H261" s="995"/>
      <c r="I261" s="995"/>
      <c r="J261" s="995"/>
      <c r="K261" s="995"/>
      <c r="L261" s="995"/>
      <c r="M261" s="995"/>
      <c r="N261" s="995"/>
      <c r="O261" s="995"/>
      <c r="P261" s="220"/>
      <c r="Q261" s="1035"/>
      <c r="R261" s="1035"/>
      <c r="S261" s="225"/>
      <c r="T261" s="998" t="s">
        <v>101</v>
      </c>
      <c r="U261" s="999"/>
      <c r="V261" s="995"/>
      <c r="W261" s="995"/>
      <c r="X261" s="995"/>
      <c r="Y261" s="995"/>
      <c r="Z261" s="995"/>
      <c r="AA261" s="995"/>
      <c r="AB261" s="995"/>
      <c r="AC261" s="995"/>
      <c r="AD261" s="995"/>
      <c r="AE261" s="995"/>
      <c r="AF261" s="995"/>
      <c r="AG261" s="995"/>
      <c r="AH261" s="220"/>
    </row>
    <row r="262" spans="1:34" ht="18.95" customHeight="1">
      <c r="A262" s="222"/>
      <c r="B262" s="1004" t="s">
        <v>47</v>
      </c>
      <c r="C262" s="1005"/>
      <c r="D262" s="1005"/>
      <c r="E262" s="1005"/>
      <c r="F262" s="1005"/>
      <c r="G262" s="1005"/>
      <c r="H262" s="1005"/>
      <c r="I262" s="1005"/>
      <c r="J262" s="1005"/>
      <c r="K262" s="1005"/>
      <c r="L262" s="1005"/>
      <c r="M262" s="1005"/>
      <c r="N262" s="1005"/>
      <c r="O262" s="1005"/>
      <c r="P262" s="1006"/>
      <c r="Q262" s="1035"/>
      <c r="R262" s="1035"/>
      <c r="S262" s="222"/>
      <c r="T262" s="1004" t="s">
        <v>47</v>
      </c>
      <c r="U262" s="1005"/>
      <c r="V262" s="1005"/>
      <c r="W262" s="1005"/>
      <c r="X262" s="1005"/>
      <c r="Y262" s="1005"/>
      <c r="Z262" s="1005"/>
      <c r="AA262" s="1005"/>
      <c r="AB262" s="1005"/>
      <c r="AC262" s="1005"/>
      <c r="AD262" s="1005"/>
      <c r="AE262" s="1005"/>
      <c r="AF262" s="1005"/>
      <c r="AG262" s="1005"/>
      <c r="AH262" s="1006"/>
    </row>
    <row r="263" spans="1:34" ht="18.95" customHeight="1">
      <c r="A263" s="1003"/>
      <c r="B263" s="985" t="str">
        <f>'statement of marks'!$A$1</f>
        <v>MkW0Hkhejko vEcsMdj jkt0vkok0fo|k0cxMh]nkSlk</v>
      </c>
      <c r="C263" s="986"/>
      <c r="D263" s="986"/>
      <c r="E263" s="986"/>
      <c r="F263" s="986"/>
      <c r="G263" s="986"/>
      <c r="H263" s="986"/>
      <c r="I263" s="986"/>
      <c r="J263" s="986"/>
      <c r="K263" s="986"/>
      <c r="L263" s="986"/>
      <c r="M263" s="986"/>
      <c r="N263" s="986"/>
      <c r="O263" s="986"/>
      <c r="P263" s="987"/>
      <c r="Q263" s="1035"/>
      <c r="R263" s="1035"/>
      <c r="S263" s="1003"/>
      <c r="T263" s="985" t="str">
        <f>'statement of marks'!$A$1</f>
        <v>MkW0Hkhejko vEcsMdj jkt0vkok0fo|k0cxMh]nkSlk</v>
      </c>
      <c r="U263" s="986"/>
      <c r="V263" s="986"/>
      <c r="W263" s="986"/>
      <c r="X263" s="986"/>
      <c r="Y263" s="986"/>
      <c r="Z263" s="986"/>
      <c r="AA263" s="986"/>
      <c r="AB263" s="986"/>
      <c r="AC263" s="986"/>
      <c r="AD263" s="986"/>
      <c r="AE263" s="986"/>
      <c r="AF263" s="986"/>
      <c r="AG263" s="986"/>
      <c r="AH263" s="987"/>
    </row>
    <row r="264" spans="1:34" ht="18.95" customHeight="1">
      <c r="A264" s="1003"/>
      <c r="B264" s="985"/>
      <c r="C264" s="986"/>
      <c r="D264" s="986"/>
      <c r="E264" s="986"/>
      <c r="F264" s="986"/>
      <c r="G264" s="986"/>
      <c r="H264" s="986"/>
      <c r="I264" s="986"/>
      <c r="J264" s="986"/>
      <c r="K264" s="986"/>
      <c r="L264" s="986"/>
      <c r="M264" s="986"/>
      <c r="N264" s="986"/>
      <c r="O264" s="986"/>
      <c r="P264" s="987"/>
      <c r="Q264" s="1035"/>
      <c r="R264" s="1035"/>
      <c r="S264" s="1003"/>
      <c r="T264" s="985"/>
      <c r="U264" s="986"/>
      <c r="V264" s="986"/>
      <c r="W264" s="986"/>
      <c r="X264" s="986"/>
      <c r="Y264" s="986"/>
      <c r="Z264" s="986"/>
      <c r="AA264" s="986"/>
      <c r="AB264" s="986"/>
      <c r="AC264" s="986"/>
      <c r="AD264" s="986"/>
      <c r="AE264" s="986"/>
      <c r="AF264" s="986"/>
      <c r="AG264" s="986"/>
      <c r="AH264" s="987"/>
    </row>
    <row r="265" spans="1:34" ht="18.95" customHeight="1">
      <c r="A265" s="223"/>
      <c r="B265" s="988" t="s">
        <v>95</v>
      </c>
      <c r="C265" s="989"/>
      <c r="D265" s="992" t="str">
        <f>'statement of marks'!$H$3</f>
        <v>2016-17</v>
      </c>
      <c r="E265" s="992"/>
      <c r="F265" s="992"/>
      <c r="G265" s="992"/>
      <c r="H265" s="992"/>
      <c r="I265" s="992"/>
      <c r="J265" s="992"/>
      <c r="K265" s="992"/>
      <c r="L265" s="992"/>
      <c r="M265" s="992"/>
      <c r="N265" s="992"/>
      <c r="O265" s="992"/>
      <c r="P265" s="993"/>
      <c r="Q265" s="1035"/>
      <c r="R265" s="1035"/>
      <c r="S265" s="223"/>
      <c r="T265" s="988" t="s">
        <v>95</v>
      </c>
      <c r="U265" s="989"/>
      <c r="V265" s="992" t="str">
        <f>'statement of marks'!$H$3</f>
        <v>2016-17</v>
      </c>
      <c r="W265" s="992"/>
      <c r="X265" s="992"/>
      <c r="Y265" s="992"/>
      <c r="Z265" s="992"/>
      <c r="AA265" s="992"/>
      <c r="AB265" s="992"/>
      <c r="AC265" s="992"/>
      <c r="AD265" s="992"/>
      <c r="AE265" s="992"/>
      <c r="AF265" s="992"/>
      <c r="AG265" s="992"/>
      <c r="AH265" s="993"/>
    </row>
    <row r="266" spans="1:34" ht="18.95" customHeight="1">
      <c r="A266" s="223"/>
      <c r="B266" s="990" t="s">
        <v>185</v>
      </c>
      <c r="C266" s="991"/>
      <c r="D266" s="991" t="str">
        <f>IF('statement of marks'!I25="","",'statement of marks'!I25)</f>
        <v>iznhi cSjok</v>
      </c>
      <c r="E266" s="991"/>
      <c r="F266" s="991"/>
      <c r="G266" s="991"/>
      <c r="H266" s="991"/>
      <c r="I266" s="991"/>
      <c r="J266" s="991"/>
      <c r="K266" s="991"/>
      <c r="L266" s="991"/>
      <c r="M266" s="991"/>
      <c r="N266" s="991"/>
      <c r="O266" s="991"/>
      <c r="P266" s="994"/>
      <c r="Q266" s="1035"/>
      <c r="R266" s="1035"/>
      <c r="S266" s="223"/>
      <c r="T266" s="990" t="s">
        <v>185</v>
      </c>
      <c r="U266" s="991"/>
      <c r="V266" s="991" t="str">
        <f>IF('statement of marks'!I26="","",'statement of marks'!I26)</f>
        <v xml:space="preserve">izos'k dqekj </v>
      </c>
      <c r="W266" s="991"/>
      <c r="X266" s="991"/>
      <c r="Y266" s="991"/>
      <c r="Z266" s="991"/>
      <c r="AA266" s="991"/>
      <c r="AB266" s="991"/>
      <c r="AC266" s="991"/>
      <c r="AD266" s="991"/>
      <c r="AE266" s="991"/>
      <c r="AF266" s="991"/>
      <c r="AG266" s="991"/>
      <c r="AH266" s="994"/>
    </row>
    <row r="267" spans="1:34" ht="18.95" customHeight="1">
      <c r="A267" s="223"/>
      <c r="B267" s="990" t="s">
        <v>186</v>
      </c>
      <c r="C267" s="991"/>
      <c r="D267" s="991" t="str">
        <f>IF('statement of marks'!J25="","",'statement of marks'!J25)</f>
        <v>Jh feB~;k yky cSjok</v>
      </c>
      <c r="E267" s="991"/>
      <c r="F267" s="991"/>
      <c r="G267" s="991"/>
      <c r="H267" s="991"/>
      <c r="I267" s="991"/>
      <c r="J267" s="991"/>
      <c r="K267" s="991"/>
      <c r="L267" s="991"/>
      <c r="M267" s="991"/>
      <c r="N267" s="991"/>
      <c r="O267" s="991"/>
      <c r="P267" s="994"/>
      <c r="Q267" s="1035"/>
      <c r="R267" s="1035"/>
      <c r="S267" s="223"/>
      <c r="T267" s="990" t="s">
        <v>186</v>
      </c>
      <c r="U267" s="991"/>
      <c r="V267" s="991" t="str">
        <f>IF('statement of marks'!J26="","",'statement of marks'!J26)</f>
        <v>Jh gfj tkVo</v>
      </c>
      <c r="W267" s="991"/>
      <c r="X267" s="991"/>
      <c r="Y267" s="991"/>
      <c r="Z267" s="991"/>
      <c r="AA267" s="991"/>
      <c r="AB267" s="991"/>
      <c r="AC267" s="991"/>
      <c r="AD267" s="991"/>
      <c r="AE267" s="991"/>
      <c r="AF267" s="991"/>
      <c r="AG267" s="991"/>
      <c r="AH267" s="994"/>
    </row>
    <row r="268" spans="1:34" ht="18.95" customHeight="1">
      <c r="A268" s="223"/>
      <c r="B268" s="990" t="s">
        <v>187</v>
      </c>
      <c r="C268" s="991"/>
      <c r="D268" s="991" t="str">
        <f>IF('statement of marks'!K25="","",'statement of marks'!K25)</f>
        <v>Jhefr xksjUrh</v>
      </c>
      <c r="E268" s="991"/>
      <c r="F268" s="991"/>
      <c r="G268" s="991"/>
      <c r="H268" s="991"/>
      <c r="I268" s="991"/>
      <c r="J268" s="991"/>
      <c r="K268" s="991"/>
      <c r="L268" s="991"/>
      <c r="M268" s="991"/>
      <c r="N268" s="991"/>
      <c r="O268" s="991"/>
      <c r="P268" s="994"/>
      <c r="Q268" s="1035"/>
      <c r="R268" s="1035"/>
      <c r="S268" s="223"/>
      <c r="T268" s="990" t="s">
        <v>187</v>
      </c>
      <c r="U268" s="991"/>
      <c r="V268" s="991" t="str">
        <f>IF('statement of marks'!K26="","",'statement of marks'!K26)</f>
        <v>Jhefr ucZnk nsoh</v>
      </c>
      <c r="W268" s="991"/>
      <c r="X268" s="991"/>
      <c r="Y268" s="991"/>
      <c r="Z268" s="991"/>
      <c r="AA268" s="991"/>
      <c r="AB268" s="991"/>
      <c r="AC268" s="991"/>
      <c r="AD268" s="991"/>
      <c r="AE268" s="991"/>
      <c r="AF268" s="991"/>
      <c r="AG268" s="991"/>
      <c r="AH268" s="994"/>
    </row>
    <row r="269" spans="1:34" ht="18.95" customHeight="1">
      <c r="A269" s="223"/>
      <c r="B269" s="990" t="s">
        <v>188</v>
      </c>
      <c r="C269" s="991"/>
      <c r="D269" s="992" t="str">
        <f>'statement of marks'!$G$3</f>
        <v>6 B</v>
      </c>
      <c r="E269" s="992"/>
      <c r="F269" s="992"/>
      <c r="G269" s="992"/>
      <c r="H269" s="991" t="s">
        <v>9</v>
      </c>
      <c r="I269" s="991"/>
      <c r="J269" s="991"/>
      <c r="K269" s="991"/>
      <c r="L269" s="991"/>
      <c r="M269" s="992">
        <f>IF('statement of marks'!D25="","",'statement of marks'!D25)</f>
        <v>669</v>
      </c>
      <c r="N269" s="992"/>
      <c r="O269" s="992"/>
      <c r="P269" s="993"/>
      <c r="Q269" s="1035"/>
      <c r="R269" s="1035"/>
      <c r="S269" s="223"/>
      <c r="T269" s="990" t="s">
        <v>188</v>
      </c>
      <c r="U269" s="991"/>
      <c r="V269" s="992" t="str">
        <f>'statement of marks'!$G$3</f>
        <v>6 B</v>
      </c>
      <c r="W269" s="992"/>
      <c r="X269" s="992"/>
      <c r="Y269" s="992"/>
      <c r="Z269" s="991" t="s">
        <v>9</v>
      </c>
      <c r="AA269" s="991"/>
      <c r="AB269" s="991"/>
      <c r="AC269" s="991"/>
      <c r="AD269" s="991"/>
      <c r="AE269" s="992">
        <f>IF('statement of marks'!D26="","",'statement of marks'!D26)</f>
        <v>670</v>
      </c>
      <c r="AF269" s="992"/>
      <c r="AG269" s="992"/>
      <c r="AH269" s="993"/>
    </row>
    <row r="270" spans="1:34" ht="18.95" customHeight="1">
      <c r="A270" s="223"/>
      <c r="B270" s="990" t="s">
        <v>189</v>
      </c>
      <c r="C270" s="991"/>
      <c r="D270" s="992">
        <f>IF('statement of marks'!F25="","",'statement of marks'!F25)</f>
        <v>2022</v>
      </c>
      <c r="E270" s="992"/>
      <c r="F270" s="992"/>
      <c r="G270" s="992"/>
      <c r="H270" s="991" t="s">
        <v>0</v>
      </c>
      <c r="I270" s="991"/>
      <c r="J270" s="991"/>
      <c r="K270" s="991"/>
      <c r="L270" s="991"/>
      <c r="M270" s="1032">
        <f>IF('statement of marks'!G25="","",'statement of marks'!G25)</f>
        <v>39571</v>
      </c>
      <c r="N270" s="1032"/>
      <c r="O270" s="1032"/>
      <c r="P270" s="1033"/>
      <c r="Q270" s="1035"/>
      <c r="R270" s="1035"/>
      <c r="S270" s="223"/>
      <c r="T270" s="990" t="s">
        <v>189</v>
      </c>
      <c r="U270" s="991"/>
      <c r="V270" s="992">
        <f>IF('statement of marks'!F26="","",'statement of marks'!F26)</f>
        <v>1986</v>
      </c>
      <c r="W270" s="992"/>
      <c r="X270" s="992"/>
      <c r="Y270" s="992"/>
      <c r="Z270" s="991" t="s">
        <v>0</v>
      </c>
      <c r="AA270" s="991"/>
      <c r="AB270" s="991"/>
      <c r="AC270" s="991"/>
      <c r="AD270" s="991"/>
      <c r="AE270" s="1032">
        <f>IF('statement of marks'!G26="","",'statement of marks'!G26)</f>
        <v>38975</v>
      </c>
      <c r="AF270" s="1032"/>
      <c r="AG270" s="1032"/>
      <c r="AH270" s="1033"/>
    </row>
    <row r="271" spans="1:34" ht="18.95" customHeight="1">
      <c r="A271" s="223"/>
      <c r="B271" s="221" t="s">
        <v>28</v>
      </c>
      <c r="C271" s="211" t="s">
        <v>96</v>
      </c>
      <c r="D271" s="1034" t="s">
        <v>1</v>
      </c>
      <c r="E271" s="1034"/>
      <c r="F271" s="1034"/>
      <c r="G271" s="1034" t="s">
        <v>21</v>
      </c>
      <c r="H271" s="1034"/>
      <c r="I271" s="1034"/>
      <c r="J271" s="1034" t="s">
        <v>68</v>
      </c>
      <c r="K271" s="1034"/>
      <c r="L271" s="1034"/>
      <c r="M271" s="1034" t="s">
        <v>97</v>
      </c>
      <c r="N271" s="1034"/>
      <c r="O271" s="1034"/>
      <c r="P271" s="212" t="s">
        <v>200</v>
      </c>
      <c r="Q271" s="1035"/>
      <c r="R271" s="1035"/>
      <c r="S271" s="223"/>
      <c r="T271" s="221" t="s">
        <v>28</v>
      </c>
      <c r="U271" s="211" t="s">
        <v>96</v>
      </c>
      <c r="V271" s="1034" t="s">
        <v>1</v>
      </c>
      <c r="W271" s="1034"/>
      <c r="X271" s="1034"/>
      <c r="Y271" s="1034" t="s">
        <v>21</v>
      </c>
      <c r="Z271" s="1034"/>
      <c r="AA271" s="1034"/>
      <c r="AB271" s="1034" t="s">
        <v>68</v>
      </c>
      <c r="AC271" s="1034"/>
      <c r="AD271" s="1034"/>
      <c r="AE271" s="1034" t="s">
        <v>97</v>
      </c>
      <c r="AF271" s="1034"/>
      <c r="AG271" s="1034"/>
      <c r="AH271" s="212" t="s">
        <v>200</v>
      </c>
    </row>
    <row r="272" spans="1:34" ht="18.95" customHeight="1">
      <c r="A272" s="223"/>
      <c r="B272" s="1000" t="s">
        <v>3</v>
      </c>
      <c r="C272" s="1001"/>
      <c r="D272" s="232">
        <f>IF('statement of marks'!L$6="","",'statement of marks'!L$6)</f>
        <v>5</v>
      </c>
      <c r="E272" s="232">
        <f>IF('statement of marks'!M$6="","",'statement of marks'!M$6)</f>
        <v>5</v>
      </c>
      <c r="F272" s="232">
        <f>IF('statement of marks'!N$6="","",'statement of marks'!N$6)</f>
        <v>10</v>
      </c>
      <c r="G272" s="232">
        <f>IF('statement of marks'!O$6="","",'statement of marks'!O$6)</f>
        <v>5</v>
      </c>
      <c r="H272" s="232">
        <f>IF('statement of marks'!P$6="","",'statement of marks'!P$6)</f>
        <v>5</v>
      </c>
      <c r="I272" s="232">
        <f>IF('statement of marks'!Q$6="","",'statement of marks'!Q$6)</f>
        <v>10</v>
      </c>
      <c r="J272" s="232">
        <f>IF('statement of marks'!R$6="","",'statement of marks'!R$6)</f>
        <v>5</v>
      </c>
      <c r="K272" s="232">
        <f>IF('statement of marks'!S$6="","",'statement of marks'!S$6)</f>
        <v>5</v>
      </c>
      <c r="L272" s="232">
        <f>IF('statement of marks'!T$6="","",'statement of marks'!T$6)</f>
        <v>10</v>
      </c>
      <c r="M272" s="232">
        <f>IF('statement of marks'!V$6="","",'statement of marks'!V$6)</f>
        <v>50</v>
      </c>
      <c r="N272" s="232">
        <f>IF('statement of marks'!W$6="","",'statement of marks'!W$6)</f>
        <v>20</v>
      </c>
      <c r="O272" s="232">
        <f>IF('statement of marks'!X$6="","",'statement of marks'!X$6)</f>
        <v>70</v>
      </c>
      <c r="P272" s="213">
        <f>IF('statement of marks'!Y$6="","",'statement of marks'!Y$6)</f>
        <v>100</v>
      </c>
      <c r="Q272" s="1035"/>
      <c r="R272" s="1035"/>
      <c r="S272" s="223"/>
      <c r="T272" s="1000" t="s">
        <v>3</v>
      </c>
      <c r="U272" s="1001"/>
      <c r="V272" s="232">
        <f>IF('statement of marks'!L$6="","",'statement of marks'!L$6)</f>
        <v>5</v>
      </c>
      <c r="W272" s="232">
        <f>IF('statement of marks'!M$6="","",'statement of marks'!M$6)</f>
        <v>5</v>
      </c>
      <c r="X272" s="232">
        <f>IF('statement of marks'!N$6="","",'statement of marks'!N$6)</f>
        <v>10</v>
      </c>
      <c r="Y272" s="232">
        <f>IF('statement of marks'!O$6="","",'statement of marks'!O$6)</f>
        <v>5</v>
      </c>
      <c r="Z272" s="232">
        <f>IF('statement of marks'!P$6="","",'statement of marks'!P$6)</f>
        <v>5</v>
      </c>
      <c r="AA272" s="232">
        <f>IF('statement of marks'!Q$6="","",'statement of marks'!Q$6)</f>
        <v>10</v>
      </c>
      <c r="AB272" s="232">
        <f>IF('statement of marks'!R$6="","",'statement of marks'!R$6)</f>
        <v>5</v>
      </c>
      <c r="AC272" s="232">
        <f>IF('statement of marks'!S$6="","",'statement of marks'!S$6)</f>
        <v>5</v>
      </c>
      <c r="AD272" s="232">
        <f>IF('statement of marks'!T$6="","",'statement of marks'!T$6)</f>
        <v>10</v>
      </c>
      <c r="AE272" s="232">
        <f>IF('statement of marks'!V$6="","",'statement of marks'!V$6)</f>
        <v>50</v>
      </c>
      <c r="AF272" s="232">
        <f>IF('statement of marks'!W$6="","",'statement of marks'!W$6)</f>
        <v>20</v>
      </c>
      <c r="AG272" s="232">
        <f>IF('statement of marks'!X$6="","",'statement of marks'!X$6)</f>
        <v>70</v>
      </c>
      <c r="AH272" s="213">
        <f>IF('statement of marks'!Y$6="","",'statement of marks'!Y$6)</f>
        <v>100</v>
      </c>
    </row>
    <row r="273" spans="1:34" ht="18.95" customHeight="1">
      <c r="A273" s="223"/>
      <c r="B273" s="990" t="str">
        <f>IF('statement of marks'!$L$3="","",'statement of marks'!$L$3)</f>
        <v>fgUnh</v>
      </c>
      <c r="C273" s="991"/>
      <c r="D273" s="209">
        <f>IF('statement of marks'!L25="","",'statement of marks'!L25)</f>
        <v>2</v>
      </c>
      <c r="E273" s="209">
        <f>IF('statement of marks'!M25="","",'statement of marks'!M25)</f>
        <v>5</v>
      </c>
      <c r="F273" s="207">
        <f>IF('statement of marks'!N25="","",'statement of marks'!N25)</f>
        <v>7</v>
      </c>
      <c r="G273" s="209">
        <f>IF('statement of marks'!O25="","",'statement of marks'!O25)</f>
        <v>2</v>
      </c>
      <c r="H273" s="209">
        <f>IF('statement of marks'!P25="","",'statement of marks'!P25)</f>
        <v>5</v>
      </c>
      <c r="I273" s="207">
        <f>IF('statement of marks'!Q25="","",'statement of marks'!Q25)</f>
        <v>7</v>
      </c>
      <c r="J273" s="209" t="str">
        <f>IF('statement of marks'!R25="","",'statement of marks'!R25)</f>
        <v/>
      </c>
      <c r="K273" s="209" t="str">
        <f>IF('statement of marks'!S25="","",'statement of marks'!S25)</f>
        <v/>
      </c>
      <c r="L273" s="207" t="str">
        <f>IF('statement of marks'!T25="","",'statement of marks'!T25)</f>
        <v/>
      </c>
      <c r="M273" s="209" t="str">
        <f>IF('statement of marks'!V25="","",'statement of marks'!V25)</f>
        <v/>
      </c>
      <c r="N273" s="209" t="str">
        <f>IF('statement of marks'!W25="","",'statement of marks'!W25)</f>
        <v/>
      </c>
      <c r="O273" s="207" t="str">
        <f>IF('statement of marks'!X25="","",'statement of marks'!X25)</f>
        <v/>
      </c>
      <c r="P273" s="213" t="str">
        <f>IF('statement of marks'!Y25="","",'statement of marks'!Y25)</f>
        <v/>
      </c>
      <c r="Q273" s="1035"/>
      <c r="R273" s="1035"/>
      <c r="S273" s="223"/>
      <c r="T273" s="990" t="str">
        <f>IF('statement of marks'!$L$3="","",'statement of marks'!$L$3)</f>
        <v>fgUnh</v>
      </c>
      <c r="U273" s="991"/>
      <c r="V273" s="209">
        <f>IF('statement of marks'!L26="","",'statement of marks'!L26)</f>
        <v>2</v>
      </c>
      <c r="W273" s="209">
        <f>IF('statement of marks'!M26="","",'statement of marks'!M26)</f>
        <v>5</v>
      </c>
      <c r="X273" s="207">
        <f>IF('statement of marks'!N26="","",'statement of marks'!N26)</f>
        <v>7</v>
      </c>
      <c r="Y273" s="209">
        <f>IF('statement of marks'!O26="","",'statement of marks'!O26)</f>
        <v>2</v>
      </c>
      <c r="Z273" s="209">
        <f>IF('statement of marks'!P26="","",'statement of marks'!P26)</f>
        <v>5</v>
      </c>
      <c r="AA273" s="207">
        <f>IF('statement of marks'!Q26="","",'statement of marks'!Q26)</f>
        <v>7</v>
      </c>
      <c r="AB273" s="209" t="str">
        <f>IF('statement of marks'!R26="","",'statement of marks'!R26)</f>
        <v/>
      </c>
      <c r="AC273" s="209" t="str">
        <f>IF('statement of marks'!S26="","",'statement of marks'!S26)</f>
        <v/>
      </c>
      <c r="AD273" s="207" t="str">
        <f>IF('statement of marks'!T26="","",'statement of marks'!T26)</f>
        <v/>
      </c>
      <c r="AE273" s="209" t="str">
        <f>IF('statement of marks'!V26="","",'statement of marks'!V26)</f>
        <v/>
      </c>
      <c r="AF273" s="209" t="str">
        <f>IF('statement of marks'!W26="","",'statement of marks'!W26)</f>
        <v/>
      </c>
      <c r="AG273" s="207" t="str">
        <f>IF('statement of marks'!X26="","",'statement of marks'!X26)</f>
        <v/>
      </c>
      <c r="AH273" s="213" t="str">
        <f>IF('statement of marks'!Y26="","",'statement of marks'!Y26)</f>
        <v/>
      </c>
    </row>
    <row r="274" spans="1:34" ht="18.95" customHeight="1">
      <c r="A274" s="223"/>
      <c r="B274" s="990" t="str">
        <f>IF('statement of marks'!$AH$3="","",'statement of marks'!$AH$3)</f>
        <v>vaxszth</v>
      </c>
      <c r="C274" s="991"/>
      <c r="D274" s="209">
        <f>IF('statement of marks'!AH25="","",'statement of marks'!AH25)</f>
        <v>2</v>
      </c>
      <c r="E274" s="209">
        <f>IF('statement of marks'!AI25="","",'statement of marks'!AI25)</f>
        <v>5</v>
      </c>
      <c r="F274" s="207">
        <f>IF('statement of marks'!AJ25="","",'statement of marks'!AJ25)</f>
        <v>7</v>
      </c>
      <c r="G274" s="209">
        <f>IF('statement of marks'!AK25="","",'statement of marks'!AK25)</f>
        <v>2</v>
      </c>
      <c r="H274" s="209">
        <f>IF('statement of marks'!AL25="","",'statement of marks'!AL25)</f>
        <v>5</v>
      </c>
      <c r="I274" s="207">
        <f>IF('statement of marks'!AM25="","",'statement of marks'!AM25)</f>
        <v>7</v>
      </c>
      <c r="J274" s="209" t="str">
        <f>IF('statement of marks'!AN25="","",'statement of marks'!AN25)</f>
        <v/>
      </c>
      <c r="K274" s="209" t="str">
        <f>IF('statement of marks'!AO25="","",'statement of marks'!AO25)</f>
        <v/>
      </c>
      <c r="L274" s="207" t="str">
        <f>IF('statement of marks'!AP25="","",'statement of marks'!AP25)</f>
        <v/>
      </c>
      <c r="M274" s="209">
        <f>IF('statement of marks'!AR25="","",'statement of marks'!AR25)</f>
        <v>20</v>
      </c>
      <c r="N274" s="209">
        <f>IF('statement of marks'!AS25="","",'statement of marks'!AS25)</f>
        <v>20</v>
      </c>
      <c r="O274" s="207">
        <f>IF('statement of marks'!AT25="","",'statement of marks'!AT25)</f>
        <v>40</v>
      </c>
      <c r="P274" s="213">
        <f>IF('statement of marks'!AU25="","",'statement of marks'!AU25)</f>
        <v>54</v>
      </c>
      <c r="Q274" s="1035"/>
      <c r="R274" s="1035"/>
      <c r="S274" s="223"/>
      <c r="T274" s="990" t="str">
        <f>IF('statement of marks'!$AH$3="","",'statement of marks'!$AH$3)</f>
        <v>vaxszth</v>
      </c>
      <c r="U274" s="991"/>
      <c r="V274" s="209">
        <f>IF('statement of marks'!AH26="","",'statement of marks'!AH26)</f>
        <v>2</v>
      </c>
      <c r="W274" s="209">
        <f>IF('statement of marks'!AI26="","",'statement of marks'!AI26)</f>
        <v>5</v>
      </c>
      <c r="X274" s="207">
        <f>IF('statement of marks'!AJ26="","",'statement of marks'!AJ26)</f>
        <v>7</v>
      </c>
      <c r="Y274" s="209" t="str">
        <f>IF('statement of marks'!AK26="","",'statement of marks'!AK26)</f>
        <v>ab</v>
      </c>
      <c r="Z274" s="209" t="str">
        <f>IF('statement of marks'!AL26="","",'statement of marks'!AL26)</f>
        <v>ab</v>
      </c>
      <c r="AA274" s="207">
        <f>IF('statement of marks'!AM26="","",'statement of marks'!AM26)</f>
        <v>0</v>
      </c>
      <c r="AB274" s="209" t="str">
        <f>IF('statement of marks'!AN26="","",'statement of marks'!AN26)</f>
        <v/>
      </c>
      <c r="AC274" s="209" t="str">
        <f>IF('statement of marks'!AO26="","",'statement of marks'!AO26)</f>
        <v/>
      </c>
      <c r="AD274" s="207" t="str">
        <f>IF('statement of marks'!AP26="","",'statement of marks'!AP26)</f>
        <v/>
      </c>
      <c r="AE274" s="209">
        <f>IF('statement of marks'!AR26="","",'statement of marks'!AR26)</f>
        <v>20</v>
      </c>
      <c r="AF274" s="209">
        <f>IF('statement of marks'!AS26="","",'statement of marks'!AS26)</f>
        <v>20</v>
      </c>
      <c r="AG274" s="207">
        <f>IF('statement of marks'!AT26="","",'statement of marks'!AT26)</f>
        <v>40</v>
      </c>
      <c r="AH274" s="213">
        <f>IF('statement of marks'!AU26="","",'statement of marks'!AU26)</f>
        <v>47</v>
      </c>
    </row>
    <row r="275" spans="1:34" ht="18.95" customHeight="1">
      <c r="A275" s="223"/>
      <c r="B275" s="990" t="str">
        <f>IF('statement of marks'!BD25="s","laLd`r",IF('statement of marks'!BD25="u","mnwZ",IF('statement of marks'!BD25="g","xqtjkrh",IF('statement of marks'!BD25="p","iatkch",IF('statement of marks'!BD25="sd","fla/kh","r`rh; Hkk""kk")))))</f>
        <v>laLd`r</v>
      </c>
      <c r="C275" s="991"/>
      <c r="D275" s="209">
        <f>IF('statement of marks'!BE25="","",'statement of marks'!BE25)</f>
        <v>3</v>
      </c>
      <c r="E275" s="209">
        <f>IF('statement of marks'!BF25="","",'statement of marks'!BF25)</f>
        <v>5</v>
      </c>
      <c r="F275" s="207">
        <f>IF('statement of marks'!BG25="","",'statement of marks'!BG25)</f>
        <v>8</v>
      </c>
      <c r="G275" s="209">
        <f>IF('statement of marks'!BH25="","",'statement of marks'!BH25)</f>
        <v>2</v>
      </c>
      <c r="H275" s="209">
        <f>IF('statement of marks'!BI25="","",'statement of marks'!BI25)</f>
        <v>5</v>
      </c>
      <c r="I275" s="207">
        <f>IF('statement of marks'!BJ25="","",'statement of marks'!BJ25)</f>
        <v>7</v>
      </c>
      <c r="J275" s="209" t="str">
        <f>IF('statement of marks'!BK25="","",'statement of marks'!BK25)</f>
        <v/>
      </c>
      <c r="K275" s="209" t="str">
        <f>IF('statement of marks'!BL25="","",'statement of marks'!BL25)</f>
        <v/>
      </c>
      <c r="L275" s="207" t="str">
        <f>IF('statement of marks'!BM25="","",'statement of marks'!BM25)</f>
        <v/>
      </c>
      <c r="M275" s="209" t="str">
        <f>IF('statement of marks'!BO25="","",'statement of marks'!BO25)</f>
        <v/>
      </c>
      <c r="N275" s="209" t="str">
        <f>IF('statement of marks'!BP25="","",'statement of marks'!BP25)</f>
        <v/>
      </c>
      <c r="O275" s="207" t="str">
        <f>IF('statement of marks'!BQ25="","",'statement of marks'!BQ25)</f>
        <v/>
      </c>
      <c r="P275" s="213" t="str">
        <f>IF('statement of marks'!BR25="","",'statement of marks'!BR25)</f>
        <v/>
      </c>
      <c r="Q275" s="1035"/>
      <c r="R275" s="1035"/>
      <c r="S275" s="223"/>
      <c r="T275" s="990" t="str">
        <f>IF('statement of marks'!BD26="s","laLd`r",IF('statement of marks'!BD26="u","mnwZ",IF('statement of marks'!BD26="g","xqtjkrh",IF('statement of marks'!BD26="p","iatkch",IF('statement of marks'!BD26="sd","fla/kh","r`rh; Hkk""kk")))))</f>
        <v>laLd`r</v>
      </c>
      <c r="U275" s="991"/>
      <c r="V275" s="209">
        <f>IF('statement of marks'!BE26="","",'statement of marks'!BE26)</f>
        <v>2</v>
      </c>
      <c r="W275" s="209">
        <f>IF('statement of marks'!BF26="","",'statement of marks'!BF26)</f>
        <v>5</v>
      </c>
      <c r="X275" s="207">
        <f>IF('statement of marks'!BG26="","",'statement of marks'!BG26)</f>
        <v>7</v>
      </c>
      <c r="Y275" s="209" t="str">
        <f>IF('statement of marks'!BH26="","",'statement of marks'!BH26)</f>
        <v>ab</v>
      </c>
      <c r="Z275" s="209" t="str">
        <f>IF('statement of marks'!BI26="","",'statement of marks'!BI26)</f>
        <v>ab</v>
      </c>
      <c r="AA275" s="207">
        <f>IF('statement of marks'!BJ26="","",'statement of marks'!BJ26)</f>
        <v>0</v>
      </c>
      <c r="AB275" s="209" t="str">
        <f>IF('statement of marks'!BK26="","",'statement of marks'!BK26)</f>
        <v/>
      </c>
      <c r="AC275" s="209" t="str">
        <f>IF('statement of marks'!BL26="","",'statement of marks'!BL26)</f>
        <v/>
      </c>
      <c r="AD275" s="207" t="str">
        <f>IF('statement of marks'!BM26="","",'statement of marks'!BM26)</f>
        <v/>
      </c>
      <c r="AE275" s="209" t="str">
        <f>IF('statement of marks'!BO26="","",'statement of marks'!BO26)</f>
        <v/>
      </c>
      <c r="AF275" s="209" t="str">
        <f>IF('statement of marks'!BP26="","",'statement of marks'!BP26)</f>
        <v/>
      </c>
      <c r="AG275" s="207" t="str">
        <f>IF('statement of marks'!BQ26="","",'statement of marks'!BQ26)</f>
        <v/>
      </c>
      <c r="AH275" s="213" t="str">
        <f>IF('statement of marks'!BR26="","",'statement of marks'!BR26)</f>
        <v/>
      </c>
    </row>
    <row r="276" spans="1:34" ht="18.95" customHeight="1">
      <c r="A276" s="223"/>
      <c r="B276" s="990" t="str">
        <f>IF('statement of marks'!$CA$3="","",'statement of marks'!$CA$3)</f>
        <v>xf.kr</v>
      </c>
      <c r="C276" s="991"/>
      <c r="D276" s="209">
        <f>IF('statement of marks'!CA25="","",'statement of marks'!CA25)</f>
        <v>1</v>
      </c>
      <c r="E276" s="209">
        <f>IF('statement of marks'!CB25="","",'statement of marks'!CB25)</f>
        <v>5</v>
      </c>
      <c r="F276" s="207">
        <f>IF('statement of marks'!CC25="","",'statement of marks'!CC25)</f>
        <v>6</v>
      </c>
      <c r="G276" s="209" t="str">
        <f>IF('statement of marks'!CD25="","",'statement of marks'!CD25)</f>
        <v/>
      </c>
      <c r="H276" s="209" t="str">
        <f>IF('statement of marks'!CE25="","",'statement of marks'!CE25)</f>
        <v/>
      </c>
      <c r="I276" s="207" t="str">
        <f>IF('statement of marks'!CF25="","",'statement of marks'!CF25)</f>
        <v/>
      </c>
      <c r="J276" s="209" t="str">
        <f>IF('statement of marks'!CG25="","",'statement of marks'!CG25)</f>
        <v/>
      </c>
      <c r="K276" s="209" t="str">
        <f>IF('statement of marks'!CH25="","",'statement of marks'!CH25)</f>
        <v/>
      </c>
      <c r="L276" s="207" t="str">
        <f>IF('statement of marks'!CI25="","",'statement of marks'!CI25)</f>
        <v/>
      </c>
      <c r="M276" s="209">
        <f>IF('statement of marks'!CK25="","",'statement of marks'!CK25)</f>
        <v>0</v>
      </c>
      <c r="N276" s="209">
        <f>IF('statement of marks'!CL25="","",'statement of marks'!CL25)</f>
        <v>16</v>
      </c>
      <c r="O276" s="207">
        <f>IF('statement of marks'!CM25="","",'statement of marks'!CM25)</f>
        <v>16</v>
      </c>
      <c r="P276" s="213">
        <f>IF('statement of marks'!CN25="","",'statement of marks'!CN25)</f>
        <v>22</v>
      </c>
      <c r="Q276" s="1035"/>
      <c r="R276" s="1035"/>
      <c r="S276" s="223"/>
      <c r="T276" s="990" t="str">
        <f>IF('statement of marks'!$CA$3="","",'statement of marks'!$CA$3)</f>
        <v>xf.kr</v>
      </c>
      <c r="U276" s="991"/>
      <c r="V276" s="209">
        <f>IF('statement of marks'!CA26="","",'statement of marks'!CA26)</f>
        <v>3</v>
      </c>
      <c r="W276" s="209">
        <f>IF('statement of marks'!CB26="","",'statement of marks'!CB26)</f>
        <v>5</v>
      </c>
      <c r="X276" s="207">
        <f>IF('statement of marks'!CC26="","",'statement of marks'!CC26)</f>
        <v>8</v>
      </c>
      <c r="Y276" s="209" t="str">
        <f>IF('statement of marks'!CD26="","",'statement of marks'!CD26)</f>
        <v/>
      </c>
      <c r="Z276" s="209" t="str">
        <f>IF('statement of marks'!CE26="","",'statement of marks'!CE26)</f>
        <v/>
      </c>
      <c r="AA276" s="207" t="str">
        <f>IF('statement of marks'!CF26="","",'statement of marks'!CF26)</f>
        <v/>
      </c>
      <c r="AB276" s="209" t="str">
        <f>IF('statement of marks'!CG26="","",'statement of marks'!CG26)</f>
        <v/>
      </c>
      <c r="AC276" s="209" t="str">
        <f>IF('statement of marks'!CH26="","",'statement of marks'!CH26)</f>
        <v/>
      </c>
      <c r="AD276" s="207" t="str">
        <f>IF('statement of marks'!CI26="","",'statement of marks'!CI26)</f>
        <v/>
      </c>
      <c r="AE276" s="209">
        <f>IF('statement of marks'!CK26="","",'statement of marks'!CK26)</f>
        <v>8</v>
      </c>
      <c r="AF276" s="209">
        <f>IF('statement of marks'!CL26="","",'statement of marks'!CL26)</f>
        <v>18</v>
      </c>
      <c r="AG276" s="207">
        <f>IF('statement of marks'!CM26="","",'statement of marks'!CM26)</f>
        <v>26</v>
      </c>
      <c r="AH276" s="213">
        <f>IF('statement of marks'!CN26="","",'statement of marks'!CN26)</f>
        <v>34</v>
      </c>
    </row>
    <row r="277" spans="1:34" ht="18.95" customHeight="1">
      <c r="A277" s="223"/>
      <c r="B277" s="990" t="str">
        <f>IF('statement of marks'!$CW$3="","",'statement of marks'!$CW$3)</f>
        <v>foKku</v>
      </c>
      <c r="C277" s="991"/>
      <c r="D277" s="209" t="str">
        <f>IF('statement of marks'!CW25="","",'statement of marks'!CW25)</f>
        <v/>
      </c>
      <c r="E277" s="209" t="str">
        <f>IF('statement of marks'!CX25="","",'statement of marks'!CX25)</f>
        <v/>
      </c>
      <c r="F277" s="207" t="str">
        <f>IF('statement of marks'!CY25="","",'statement of marks'!CY25)</f>
        <v/>
      </c>
      <c r="G277" s="209">
        <f>IF('statement of marks'!CZ25="","",'statement of marks'!CZ25)</f>
        <v>1</v>
      </c>
      <c r="H277" s="209">
        <f>IF('statement of marks'!DA25="","",'statement of marks'!DA25)</f>
        <v>5</v>
      </c>
      <c r="I277" s="207">
        <f>IF('statement of marks'!DB25="","",'statement of marks'!DB25)</f>
        <v>6</v>
      </c>
      <c r="J277" s="209" t="str">
        <f>IF('statement of marks'!DC25="","",'statement of marks'!DC25)</f>
        <v/>
      </c>
      <c r="K277" s="209" t="str">
        <f>IF('statement of marks'!DD25="","",'statement of marks'!DD25)</f>
        <v/>
      </c>
      <c r="L277" s="207" t="str">
        <f>IF('statement of marks'!DE25="","",'statement of marks'!DE25)</f>
        <v/>
      </c>
      <c r="M277" s="209">
        <f>IF('statement of marks'!DG25="","",'statement of marks'!DG25)</f>
        <v>17</v>
      </c>
      <c r="N277" s="209">
        <f>IF('statement of marks'!DH25="","",'statement of marks'!DH25)</f>
        <v>14</v>
      </c>
      <c r="O277" s="207">
        <f>IF('statement of marks'!DI25="","",'statement of marks'!DI25)</f>
        <v>31</v>
      </c>
      <c r="P277" s="213">
        <f>IF('statement of marks'!DJ25="","",'statement of marks'!DJ25)</f>
        <v>37</v>
      </c>
      <c r="Q277" s="1035"/>
      <c r="R277" s="1035"/>
      <c r="S277" s="223"/>
      <c r="T277" s="990" t="str">
        <f>IF('statement of marks'!$CW$3="","",'statement of marks'!$CW$3)</f>
        <v>foKku</v>
      </c>
      <c r="U277" s="991"/>
      <c r="V277" s="209" t="str">
        <f>IF('statement of marks'!CW26="","",'statement of marks'!CW26)</f>
        <v/>
      </c>
      <c r="W277" s="209" t="str">
        <f>IF('statement of marks'!CX26="","",'statement of marks'!CX26)</f>
        <v/>
      </c>
      <c r="X277" s="207" t="str">
        <f>IF('statement of marks'!CY26="","",'statement of marks'!CY26)</f>
        <v/>
      </c>
      <c r="Y277" s="209" t="str">
        <f>IF('statement of marks'!CZ26="","",'statement of marks'!CZ26)</f>
        <v>ab</v>
      </c>
      <c r="Z277" s="209" t="str">
        <f>IF('statement of marks'!DA26="","",'statement of marks'!DA26)</f>
        <v>ab</v>
      </c>
      <c r="AA277" s="207">
        <f>IF('statement of marks'!DB26="","",'statement of marks'!DB26)</f>
        <v>0</v>
      </c>
      <c r="AB277" s="209" t="str">
        <f>IF('statement of marks'!DC26="","",'statement of marks'!DC26)</f>
        <v/>
      </c>
      <c r="AC277" s="209" t="str">
        <f>IF('statement of marks'!DD26="","",'statement of marks'!DD26)</f>
        <v/>
      </c>
      <c r="AD277" s="207" t="str">
        <f>IF('statement of marks'!DE26="","",'statement of marks'!DE26)</f>
        <v/>
      </c>
      <c r="AE277" s="209">
        <f>IF('statement of marks'!DG26="","",'statement of marks'!DG26)</f>
        <v>24</v>
      </c>
      <c r="AF277" s="209">
        <f>IF('statement of marks'!DH26="","",'statement of marks'!DH26)</f>
        <v>14</v>
      </c>
      <c r="AG277" s="207">
        <f>IF('statement of marks'!DI26="","",'statement of marks'!DI26)</f>
        <v>38</v>
      </c>
      <c r="AH277" s="213">
        <f>IF('statement of marks'!DJ26="","",'statement of marks'!DJ26)</f>
        <v>38</v>
      </c>
    </row>
    <row r="278" spans="1:34" ht="18.95" customHeight="1">
      <c r="A278" s="223"/>
      <c r="B278" s="990" t="str">
        <f>IF('statement of marks'!$DS$3="","",'statement of marks'!$DS$3)</f>
        <v>lkekftd foKku</v>
      </c>
      <c r="C278" s="991"/>
      <c r="D278" s="209">
        <f>IF('statement of marks'!DS25="","",'statement of marks'!DS25)</f>
        <v>2</v>
      </c>
      <c r="E278" s="209">
        <f>IF('statement of marks'!DT25="","",'statement of marks'!DT25)</f>
        <v>5</v>
      </c>
      <c r="F278" s="207">
        <f>IF('statement of marks'!DU25="","",'statement of marks'!DU25)</f>
        <v>7</v>
      </c>
      <c r="G278" s="209">
        <f>IF('statement of marks'!DV25="","",'statement of marks'!DV25)</f>
        <v>2</v>
      </c>
      <c r="H278" s="209">
        <f>IF('statement of marks'!DW25="","",'statement of marks'!DW25)</f>
        <v>5</v>
      </c>
      <c r="I278" s="207">
        <f>IF('statement of marks'!DX25="","",'statement of marks'!DX25)</f>
        <v>7</v>
      </c>
      <c r="J278" s="209" t="str">
        <f>IF('statement of marks'!DY25="","",'statement of marks'!DY25)</f>
        <v/>
      </c>
      <c r="K278" s="209" t="str">
        <f>IF('statement of marks'!DZ25="","",'statement of marks'!DZ25)</f>
        <v/>
      </c>
      <c r="L278" s="207" t="str">
        <f>IF('statement of marks'!EA25="","",'statement of marks'!EA25)</f>
        <v/>
      </c>
      <c r="M278" s="209">
        <f>IF('statement of marks'!EC25="","",'statement of marks'!EC25)</f>
        <v>25</v>
      </c>
      <c r="N278" s="209">
        <f>IF('statement of marks'!ED25="","",'statement of marks'!ED25)</f>
        <v>19</v>
      </c>
      <c r="O278" s="207">
        <f>IF('statement of marks'!EE25="","",'statement of marks'!EE25)</f>
        <v>44</v>
      </c>
      <c r="P278" s="213">
        <f>IF('statement of marks'!EF25="","",'statement of marks'!EF25)</f>
        <v>58</v>
      </c>
      <c r="Q278" s="1035"/>
      <c r="R278" s="1035"/>
      <c r="S278" s="223"/>
      <c r="T278" s="990" t="str">
        <f>IF('statement of marks'!$DS$3="","",'statement of marks'!$DS$3)</f>
        <v>lkekftd foKku</v>
      </c>
      <c r="U278" s="991"/>
      <c r="V278" s="209">
        <f>IF('statement of marks'!DS26="","",'statement of marks'!DS26)</f>
        <v>4</v>
      </c>
      <c r="W278" s="209">
        <f>IF('statement of marks'!DT26="","",'statement of marks'!DT26)</f>
        <v>5</v>
      </c>
      <c r="X278" s="207">
        <f>IF('statement of marks'!DU26="","",'statement of marks'!DU26)</f>
        <v>9</v>
      </c>
      <c r="Y278" s="209" t="str">
        <f>IF('statement of marks'!DV26="","",'statement of marks'!DV26)</f>
        <v>AB</v>
      </c>
      <c r="Z278" s="209" t="str">
        <f>IF('statement of marks'!DW26="","",'statement of marks'!DW26)</f>
        <v>AB</v>
      </c>
      <c r="AA278" s="207">
        <f>IF('statement of marks'!DX26="","",'statement of marks'!DX26)</f>
        <v>0</v>
      </c>
      <c r="AB278" s="209" t="str">
        <f>IF('statement of marks'!DY26="","",'statement of marks'!DY26)</f>
        <v/>
      </c>
      <c r="AC278" s="209" t="str">
        <f>IF('statement of marks'!DZ26="","",'statement of marks'!DZ26)</f>
        <v/>
      </c>
      <c r="AD278" s="207" t="str">
        <f>IF('statement of marks'!EA26="","",'statement of marks'!EA26)</f>
        <v/>
      </c>
      <c r="AE278" s="209">
        <f>IF('statement of marks'!EC26="","",'statement of marks'!EC26)</f>
        <v>32</v>
      </c>
      <c r="AF278" s="209">
        <f>IF('statement of marks'!ED26="","",'statement of marks'!ED26)</f>
        <v>20</v>
      </c>
      <c r="AG278" s="207">
        <f>IF('statement of marks'!EE26="","",'statement of marks'!EE26)</f>
        <v>52</v>
      </c>
      <c r="AH278" s="213">
        <f>IF('statement of marks'!EF26="","",'statement of marks'!EF26)</f>
        <v>61</v>
      </c>
    </row>
    <row r="279" spans="1:34" ht="18.95" customHeight="1">
      <c r="A279" s="223"/>
      <c r="B279" s="996" t="s">
        <v>193</v>
      </c>
      <c r="C279" s="997"/>
      <c r="D279" s="1034" t="s">
        <v>1</v>
      </c>
      <c r="E279" s="1034"/>
      <c r="F279" s="1034"/>
      <c r="G279" s="1034" t="s">
        <v>21</v>
      </c>
      <c r="H279" s="1034"/>
      <c r="I279" s="1034"/>
      <c r="J279" s="1034" t="s">
        <v>194</v>
      </c>
      <c r="K279" s="1034"/>
      <c r="L279" s="1034"/>
      <c r="M279" s="1034" t="s">
        <v>68</v>
      </c>
      <c r="N279" s="1034"/>
      <c r="O279" s="1034"/>
      <c r="P279" s="214"/>
      <c r="Q279" s="1035"/>
      <c r="R279" s="1035"/>
      <c r="S279" s="223"/>
      <c r="T279" s="996" t="s">
        <v>193</v>
      </c>
      <c r="U279" s="997"/>
      <c r="V279" s="1034" t="s">
        <v>1</v>
      </c>
      <c r="W279" s="1034"/>
      <c r="X279" s="1034"/>
      <c r="Y279" s="1034" t="s">
        <v>21</v>
      </c>
      <c r="Z279" s="1034"/>
      <c r="AA279" s="1034"/>
      <c r="AB279" s="1034" t="s">
        <v>194</v>
      </c>
      <c r="AC279" s="1034"/>
      <c r="AD279" s="1034"/>
      <c r="AE279" s="1034" t="s">
        <v>68</v>
      </c>
      <c r="AF279" s="1034"/>
      <c r="AG279" s="1034"/>
      <c r="AH279" s="214"/>
    </row>
    <row r="280" spans="1:34" ht="18.95" customHeight="1">
      <c r="A280" s="223"/>
      <c r="B280" s="1000" t="s">
        <v>3</v>
      </c>
      <c r="C280" s="1001"/>
      <c r="D280" s="1002">
        <f>IF('statement of marks'!EO$6="","",'statement of marks'!EO$6)</f>
        <v>20</v>
      </c>
      <c r="E280" s="1002"/>
      <c r="F280" s="1002"/>
      <c r="G280" s="1002">
        <f>IF('statement of marks'!EP$6="","",'statement of marks'!EP$6)</f>
        <v>20</v>
      </c>
      <c r="H280" s="1002"/>
      <c r="I280" s="1002"/>
      <c r="J280" s="1002">
        <f>IF('statement of marks'!ER$6="","",'statement of marks'!ER$6)</f>
        <v>20</v>
      </c>
      <c r="K280" s="1002"/>
      <c r="L280" s="1002"/>
      <c r="M280" s="1002">
        <f>IF('statement of marks'!EX$6="","",'statement of marks'!EQ$6)</f>
        <v>20</v>
      </c>
      <c r="N280" s="1002"/>
      <c r="O280" s="1002"/>
      <c r="P280" s="215"/>
      <c r="Q280" s="1035"/>
      <c r="R280" s="1035"/>
      <c r="S280" s="223"/>
      <c r="T280" s="1000" t="s">
        <v>3</v>
      </c>
      <c r="U280" s="1001"/>
      <c r="V280" s="1002">
        <f>IF('statement of marks'!EO$6="","",'statement of marks'!EO$6)</f>
        <v>20</v>
      </c>
      <c r="W280" s="1002"/>
      <c r="X280" s="1002"/>
      <c r="Y280" s="1002">
        <f>IF('statement of marks'!EP$6="","",'statement of marks'!EP$6)</f>
        <v>20</v>
      </c>
      <c r="Z280" s="1002"/>
      <c r="AA280" s="1002"/>
      <c r="AB280" s="1002">
        <f>IF('statement of marks'!ER$6="","",'statement of marks'!ER$6)</f>
        <v>20</v>
      </c>
      <c r="AC280" s="1002"/>
      <c r="AD280" s="1002"/>
      <c r="AE280" s="1002">
        <f>IF('statement of marks'!EX$6="","",'statement of marks'!EQ$6)</f>
        <v>20</v>
      </c>
      <c r="AF280" s="1002"/>
      <c r="AG280" s="1002"/>
      <c r="AH280" s="215"/>
    </row>
    <row r="281" spans="1:34" ht="18.95" customHeight="1">
      <c r="A281" s="223"/>
      <c r="B281" s="990" t="str">
        <f>IF('statement of marks'!$EO$3="","",'statement of marks'!$EO$3)</f>
        <v>dk;kZuqHko</v>
      </c>
      <c r="C281" s="991"/>
      <c r="D281" s="1031" t="str">
        <f>IF('statement of marks'!EO25="","",'statement of marks'!EO25)</f>
        <v/>
      </c>
      <c r="E281" s="1031"/>
      <c r="F281" s="1031"/>
      <c r="G281" s="1031" t="str">
        <f>IF('statement of marks'!EP25="","",'statement of marks'!EP25)</f>
        <v/>
      </c>
      <c r="H281" s="1031"/>
      <c r="I281" s="1031"/>
      <c r="J281" s="1031" t="str">
        <f>IF('statement of marks'!ER25="","",'statement of marks'!ER25)</f>
        <v/>
      </c>
      <c r="K281" s="1031"/>
      <c r="L281" s="1031"/>
      <c r="M281" s="1031" t="str">
        <f>IF('statement of marks'!EQ25="","",'statement of marks'!EQ25)</f>
        <v/>
      </c>
      <c r="N281" s="1031"/>
      <c r="O281" s="1031"/>
      <c r="P281" s="216"/>
      <c r="Q281" s="1035"/>
      <c r="R281" s="1035"/>
      <c r="S281" s="223"/>
      <c r="T281" s="990" t="str">
        <f>IF('statement of marks'!$EO$3="","",'statement of marks'!$EO$3)</f>
        <v>dk;kZuqHko</v>
      </c>
      <c r="U281" s="991"/>
      <c r="V281" s="1031" t="str">
        <f>IF('statement of marks'!EO26="","",'statement of marks'!EO26)</f>
        <v/>
      </c>
      <c r="W281" s="1031"/>
      <c r="X281" s="1031"/>
      <c r="Y281" s="1031" t="str">
        <f>IF('statement of marks'!EP26="","",'statement of marks'!EP26)</f>
        <v/>
      </c>
      <c r="Z281" s="1031"/>
      <c r="AA281" s="1031"/>
      <c r="AB281" s="1031" t="str">
        <f>IF('statement of marks'!ER26="","",'statement of marks'!ER26)</f>
        <v/>
      </c>
      <c r="AC281" s="1031"/>
      <c r="AD281" s="1031"/>
      <c r="AE281" s="1031" t="str">
        <f>IF('statement of marks'!EQ26="","",'statement of marks'!EQ26)</f>
        <v/>
      </c>
      <c r="AF281" s="1031"/>
      <c r="AG281" s="1031"/>
      <c r="AH281" s="216"/>
    </row>
    <row r="282" spans="1:34" ht="18.95" customHeight="1">
      <c r="A282" s="223"/>
      <c r="B282" s="1027" t="str">
        <f>IF('statement of marks'!$EY$3="","",'statement of marks'!$EY$3)</f>
        <v>dyk f'k{kk</v>
      </c>
      <c r="C282" s="1028"/>
      <c r="D282" s="1031" t="str">
        <f>IF('statement of marks'!EY25="","",'statement of marks'!EY25)</f>
        <v/>
      </c>
      <c r="E282" s="1031"/>
      <c r="F282" s="1031"/>
      <c r="G282" s="1031" t="str">
        <f>IF('statement of marks'!EZ25="","",'statement of marks'!EZ25)</f>
        <v/>
      </c>
      <c r="H282" s="1031"/>
      <c r="I282" s="1031"/>
      <c r="J282" s="1031" t="str">
        <f>IF('statement of marks'!FB25="","",'statement of marks'!FB25)</f>
        <v/>
      </c>
      <c r="K282" s="1031"/>
      <c r="L282" s="1031"/>
      <c r="M282" s="1031" t="str">
        <f>IF('statement of marks'!FA25="","",'statement of marks'!FA25)</f>
        <v/>
      </c>
      <c r="N282" s="1031"/>
      <c r="O282" s="1031"/>
      <c r="P282" s="216"/>
      <c r="Q282" s="1035"/>
      <c r="R282" s="1035"/>
      <c r="S282" s="223"/>
      <c r="T282" s="1027" t="str">
        <f>IF('statement of marks'!$EY$3="","",'statement of marks'!$EY$3)</f>
        <v>dyk f'k{kk</v>
      </c>
      <c r="U282" s="1028"/>
      <c r="V282" s="1031" t="str">
        <f>IF('statement of marks'!EY26="","",'statement of marks'!EY26)</f>
        <v/>
      </c>
      <c r="W282" s="1031"/>
      <c r="X282" s="1031"/>
      <c r="Y282" s="1031" t="str">
        <f>IF('statement of marks'!EZ26="","",'statement of marks'!EZ26)</f>
        <v/>
      </c>
      <c r="Z282" s="1031"/>
      <c r="AA282" s="1031"/>
      <c r="AB282" s="1031" t="str">
        <f>IF('statement of marks'!FB26="","",'statement of marks'!FB26)</f>
        <v/>
      </c>
      <c r="AC282" s="1031"/>
      <c r="AD282" s="1031"/>
      <c r="AE282" s="1031" t="str">
        <f>IF('statement of marks'!FA26="","",'statement of marks'!FA26)</f>
        <v/>
      </c>
      <c r="AF282" s="1031"/>
      <c r="AG282" s="1031"/>
      <c r="AH282" s="216"/>
    </row>
    <row r="283" spans="1:34" ht="18.95" customHeight="1">
      <c r="A283" s="223"/>
      <c r="B283" s="1029" t="str">
        <f>IF('statement of marks'!$FI$3="","",'statement of marks'!$FI$3)</f>
        <v>LokLF; ,oe~ 'kkjhfjd f'k{kk</v>
      </c>
      <c r="C283" s="1030"/>
      <c r="D283" s="1031" t="str">
        <f>IF('statement of marks'!FI25="","",'statement of marks'!FI25)</f>
        <v/>
      </c>
      <c r="E283" s="1031"/>
      <c r="F283" s="1031"/>
      <c r="G283" s="1031" t="str">
        <f>IF('statement of marks'!FJ25="","",'statement of marks'!FJ25)</f>
        <v/>
      </c>
      <c r="H283" s="1031"/>
      <c r="I283" s="1031"/>
      <c r="J283" s="1031" t="str">
        <f>IF('statement of marks'!FL25="","",'statement of marks'!FL25)</f>
        <v/>
      </c>
      <c r="K283" s="1031"/>
      <c r="L283" s="1031"/>
      <c r="M283" s="1031" t="str">
        <f>IF('statement of marks'!FK25="","",'statement of marks'!FK25)</f>
        <v/>
      </c>
      <c r="N283" s="1031"/>
      <c r="O283" s="1031"/>
      <c r="P283" s="216"/>
      <c r="Q283" s="1035"/>
      <c r="R283" s="1035"/>
      <c r="S283" s="223"/>
      <c r="T283" s="1029" t="str">
        <f>IF('statement of marks'!$FI$3="","",'statement of marks'!$FI$3)</f>
        <v>LokLF; ,oe~ 'kkjhfjd f'k{kk</v>
      </c>
      <c r="U283" s="1030"/>
      <c r="V283" s="1031" t="str">
        <f>IF('statement of marks'!FI26="","",'statement of marks'!FI26)</f>
        <v/>
      </c>
      <c r="W283" s="1031"/>
      <c r="X283" s="1031"/>
      <c r="Y283" s="1031" t="str">
        <f>IF('statement of marks'!FJ26="","",'statement of marks'!FJ26)</f>
        <v/>
      </c>
      <c r="Z283" s="1031"/>
      <c r="AA283" s="1031"/>
      <c r="AB283" s="1031" t="str">
        <f>IF('statement of marks'!FL26="","",'statement of marks'!FL26)</f>
        <v/>
      </c>
      <c r="AC283" s="1031"/>
      <c r="AD283" s="1031"/>
      <c r="AE283" s="1031" t="str">
        <f>IF('statement of marks'!FK26="","",'statement of marks'!FK26)</f>
        <v/>
      </c>
      <c r="AF283" s="1031"/>
      <c r="AG283" s="1031"/>
      <c r="AH283" s="216"/>
    </row>
    <row r="284" spans="1:34" ht="18.95" customHeight="1">
      <c r="A284" s="223"/>
      <c r="B284" s="1000" t="s">
        <v>195</v>
      </c>
      <c r="C284" s="1001"/>
      <c r="D284" s="1007" t="str">
        <f>details!$DR$3</f>
        <v>vxLr rd</v>
      </c>
      <c r="E284" s="1007"/>
      <c r="F284" s="1007"/>
      <c r="G284" s="1007" t="str">
        <f>details!$DV$3</f>
        <v>vDVwcj rd</v>
      </c>
      <c r="H284" s="1007"/>
      <c r="I284" s="1007"/>
      <c r="J284" s="1007" t="str">
        <f>details!$ED$3</f>
        <v>Qjojh rd</v>
      </c>
      <c r="K284" s="1007"/>
      <c r="L284" s="1007"/>
      <c r="M284" s="1007" t="str">
        <f>details!$DZ$3</f>
        <v>fnlEcj rd</v>
      </c>
      <c r="N284" s="1007"/>
      <c r="O284" s="1007"/>
      <c r="P284" s="216"/>
      <c r="Q284" s="1035"/>
      <c r="R284" s="1035"/>
      <c r="S284" s="223"/>
      <c r="T284" s="1000" t="s">
        <v>195</v>
      </c>
      <c r="U284" s="1001"/>
      <c r="V284" s="1010" t="str">
        <f>details!$DR$3</f>
        <v>vxLr rd</v>
      </c>
      <c r="W284" s="1011"/>
      <c r="X284" s="1012"/>
      <c r="Y284" s="1010" t="str">
        <f>details!$DV$3</f>
        <v>vDVwcj rd</v>
      </c>
      <c r="Z284" s="1011"/>
      <c r="AA284" s="1012"/>
      <c r="AB284" s="1010" t="str">
        <f>details!$ED$3</f>
        <v>Qjojh rd</v>
      </c>
      <c r="AC284" s="1011"/>
      <c r="AD284" s="1012"/>
      <c r="AE284" s="1010" t="str">
        <f>details!$DZ$3</f>
        <v>fnlEcj rd</v>
      </c>
      <c r="AF284" s="1011"/>
      <c r="AG284" s="1012"/>
      <c r="AH284" s="216"/>
    </row>
    <row r="285" spans="1:34" ht="18.95" customHeight="1">
      <c r="A285" s="223"/>
      <c r="B285" s="1025" t="s">
        <v>98</v>
      </c>
      <c r="C285" s="1026"/>
      <c r="D285" s="1008" t="str">
        <f>IF(details!DS25="","",details!DS25)</f>
        <v/>
      </c>
      <c r="E285" s="1008"/>
      <c r="F285" s="1008"/>
      <c r="G285" s="1008" t="str">
        <f>IF(details!DW25="","",details!DW25)</f>
        <v/>
      </c>
      <c r="H285" s="1008"/>
      <c r="I285" s="1008"/>
      <c r="J285" s="1008" t="str">
        <f>IF(details!EE25="","",details!EE25)</f>
        <v/>
      </c>
      <c r="K285" s="1008"/>
      <c r="L285" s="1008"/>
      <c r="M285" s="1008" t="str">
        <f>IF(details!EA25="","",details!EA25)</f>
        <v/>
      </c>
      <c r="N285" s="1008"/>
      <c r="O285" s="1008"/>
      <c r="P285" s="227"/>
      <c r="Q285" s="1035"/>
      <c r="R285" s="1035"/>
      <c r="S285" s="223"/>
      <c r="T285" s="1025" t="s">
        <v>98</v>
      </c>
      <c r="U285" s="1026"/>
      <c r="V285" s="1015" t="str">
        <f>IF(details!DS26="","",details!DS26)</f>
        <v/>
      </c>
      <c r="W285" s="1016"/>
      <c r="X285" s="1017"/>
      <c r="Y285" s="1015" t="str">
        <f>IF(details!DW26="","",details!DW26)</f>
        <v/>
      </c>
      <c r="Z285" s="1016"/>
      <c r="AA285" s="1017"/>
      <c r="AB285" s="1015" t="str">
        <f>IF(details!EE26="","",details!EE26)</f>
        <v/>
      </c>
      <c r="AC285" s="1016"/>
      <c r="AD285" s="1017"/>
      <c r="AE285" s="1015" t="str">
        <f>IF(details!EA26="","",details!EA26)</f>
        <v/>
      </c>
      <c r="AF285" s="1016"/>
      <c r="AG285" s="1017"/>
      <c r="AH285" s="217"/>
    </row>
    <row r="286" spans="1:34" ht="18.95" customHeight="1">
      <c r="A286" s="224"/>
      <c r="B286" s="1023" t="s">
        <v>15</v>
      </c>
      <c r="C286" s="1024"/>
      <c r="D286" s="1009">
        <f>IF(details!DR25="","",details!DR25)</f>
        <v>83</v>
      </c>
      <c r="E286" s="1009"/>
      <c r="F286" s="1009"/>
      <c r="G286" s="1009" t="str">
        <f>IF(details!DV25="","",details!DV25)</f>
        <v/>
      </c>
      <c r="H286" s="1009"/>
      <c r="I286" s="1009"/>
      <c r="J286" s="1009" t="str">
        <f>IF(details!ED25="","",details!ED25)</f>
        <v/>
      </c>
      <c r="K286" s="1009"/>
      <c r="L286" s="1009"/>
      <c r="M286" s="1009" t="str">
        <f>IF(details!DZ25="","",details!DZ25)</f>
        <v/>
      </c>
      <c r="N286" s="1009"/>
      <c r="O286" s="1009"/>
      <c r="P286" s="228"/>
      <c r="Q286" s="1035"/>
      <c r="R286" s="1035"/>
      <c r="S286" s="224"/>
      <c r="T286" s="1023" t="s">
        <v>15</v>
      </c>
      <c r="U286" s="1024"/>
      <c r="V286" s="1018">
        <f>IF(details!DR26="","",details!DR26)</f>
        <v>83</v>
      </c>
      <c r="W286" s="1019"/>
      <c r="X286" s="1020"/>
      <c r="Y286" s="1018" t="str">
        <f>IF(details!DV26="","",details!DV26)</f>
        <v/>
      </c>
      <c r="Z286" s="1019"/>
      <c r="AA286" s="1020"/>
      <c r="AB286" s="1018" t="str">
        <f>IF(details!ED26="","",details!ED26)</f>
        <v/>
      </c>
      <c r="AC286" s="1019"/>
      <c r="AD286" s="1020"/>
      <c r="AE286" s="1018" t="str">
        <f>IF(details!DZ26="","",details!DZ26)</f>
        <v/>
      </c>
      <c r="AF286" s="1019"/>
      <c r="AG286" s="1020"/>
      <c r="AH286" s="218"/>
    </row>
    <row r="287" spans="1:34" ht="18.95" customHeight="1">
      <c r="A287" s="223"/>
      <c r="B287" s="1036" t="s">
        <v>99</v>
      </c>
      <c r="C287" s="1037"/>
      <c r="D287" s="1007"/>
      <c r="E287" s="1007"/>
      <c r="F287" s="1007"/>
      <c r="G287" s="1007"/>
      <c r="H287" s="1007"/>
      <c r="I287" s="1007"/>
      <c r="J287" s="1007"/>
      <c r="K287" s="1007"/>
      <c r="L287" s="1007"/>
      <c r="M287" s="1007"/>
      <c r="N287" s="1007"/>
      <c r="O287" s="1007"/>
      <c r="P287" s="219"/>
      <c r="Q287" s="1035"/>
      <c r="R287" s="1035"/>
      <c r="S287" s="223"/>
      <c r="T287" s="1036" t="s">
        <v>99</v>
      </c>
      <c r="U287" s="1037"/>
      <c r="V287" s="1007"/>
      <c r="W287" s="1007"/>
      <c r="X287" s="1007"/>
      <c r="Y287" s="1007"/>
      <c r="Z287" s="1007"/>
      <c r="AA287" s="1007"/>
      <c r="AB287" s="1007"/>
      <c r="AC287" s="1007"/>
      <c r="AD287" s="1007"/>
      <c r="AE287" s="1007"/>
      <c r="AF287" s="1007"/>
      <c r="AG287" s="1007"/>
      <c r="AH287" s="219"/>
    </row>
    <row r="288" spans="1:34" ht="18.95" customHeight="1">
      <c r="A288" s="223"/>
      <c r="B288" s="1013" t="s">
        <v>79</v>
      </c>
      <c r="C288" s="1014"/>
      <c r="D288" s="1007"/>
      <c r="E288" s="1007"/>
      <c r="F288" s="1007"/>
      <c r="G288" s="1007"/>
      <c r="H288" s="1007"/>
      <c r="I288" s="1007"/>
      <c r="J288" s="1007"/>
      <c r="K288" s="1007"/>
      <c r="L288" s="1007"/>
      <c r="M288" s="1007"/>
      <c r="N288" s="1007"/>
      <c r="O288" s="1007"/>
      <c r="P288" s="219"/>
      <c r="Q288" s="1035"/>
      <c r="R288" s="1035"/>
      <c r="S288" s="223"/>
      <c r="T288" s="1013" t="s">
        <v>79</v>
      </c>
      <c r="U288" s="1014"/>
      <c r="V288" s="1007"/>
      <c r="W288" s="1007"/>
      <c r="X288" s="1007"/>
      <c r="Y288" s="1007"/>
      <c r="Z288" s="1007"/>
      <c r="AA288" s="1007"/>
      <c r="AB288" s="1007"/>
      <c r="AC288" s="1007"/>
      <c r="AD288" s="1007"/>
      <c r="AE288" s="1007"/>
      <c r="AF288" s="1007"/>
      <c r="AG288" s="1007"/>
      <c r="AH288" s="219"/>
    </row>
    <row r="289" spans="1:34" ht="18.95" customHeight="1">
      <c r="A289" s="223"/>
      <c r="B289" s="1021" t="s">
        <v>100</v>
      </c>
      <c r="C289" s="1022"/>
      <c r="D289" s="1007"/>
      <c r="E289" s="1007"/>
      <c r="F289" s="1007"/>
      <c r="G289" s="1007"/>
      <c r="H289" s="1007"/>
      <c r="I289" s="1007"/>
      <c r="J289" s="1007"/>
      <c r="K289" s="1007"/>
      <c r="L289" s="1007"/>
      <c r="M289" s="1007"/>
      <c r="N289" s="1007"/>
      <c r="O289" s="1007"/>
      <c r="P289" s="219"/>
      <c r="Q289" s="1035"/>
      <c r="R289" s="1035"/>
      <c r="S289" s="223"/>
      <c r="T289" s="1021" t="s">
        <v>100</v>
      </c>
      <c r="U289" s="1022"/>
      <c r="V289" s="1007"/>
      <c r="W289" s="1007"/>
      <c r="X289" s="1007"/>
      <c r="Y289" s="1007"/>
      <c r="Z289" s="1007"/>
      <c r="AA289" s="1007"/>
      <c r="AB289" s="1007"/>
      <c r="AC289" s="1007"/>
      <c r="AD289" s="1007"/>
      <c r="AE289" s="1007"/>
      <c r="AF289" s="1007"/>
      <c r="AG289" s="1007"/>
      <c r="AH289" s="219"/>
    </row>
    <row r="290" spans="1:34" ht="18.95" customHeight="1" thickBot="1">
      <c r="A290" s="225"/>
      <c r="B290" s="998" t="s">
        <v>101</v>
      </c>
      <c r="C290" s="999"/>
      <c r="D290" s="995"/>
      <c r="E290" s="995"/>
      <c r="F290" s="995"/>
      <c r="G290" s="995"/>
      <c r="H290" s="995"/>
      <c r="I290" s="995"/>
      <c r="J290" s="995"/>
      <c r="K290" s="995"/>
      <c r="L290" s="995"/>
      <c r="M290" s="995"/>
      <c r="N290" s="995"/>
      <c r="O290" s="995"/>
      <c r="P290" s="220"/>
      <c r="Q290" s="1035"/>
      <c r="R290" s="1035"/>
      <c r="S290" s="225"/>
      <c r="T290" s="998" t="s">
        <v>101</v>
      </c>
      <c r="U290" s="999"/>
      <c r="V290" s="995"/>
      <c r="W290" s="995"/>
      <c r="X290" s="995"/>
      <c r="Y290" s="995"/>
      <c r="Z290" s="995"/>
      <c r="AA290" s="995"/>
      <c r="AB290" s="995"/>
      <c r="AC290" s="995"/>
      <c r="AD290" s="995"/>
      <c r="AE290" s="995"/>
      <c r="AF290" s="995"/>
      <c r="AG290" s="995"/>
      <c r="AH290" s="220"/>
    </row>
    <row r="291" spans="1:34" ht="18.95" customHeight="1">
      <c r="A291" s="222"/>
      <c r="B291" s="1004" t="s">
        <v>47</v>
      </c>
      <c r="C291" s="1005"/>
      <c r="D291" s="1005"/>
      <c r="E291" s="1005"/>
      <c r="F291" s="1005"/>
      <c r="G291" s="1005"/>
      <c r="H291" s="1005"/>
      <c r="I291" s="1005"/>
      <c r="J291" s="1005"/>
      <c r="K291" s="1005"/>
      <c r="L291" s="1005"/>
      <c r="M291" s="1005"/>
      <c r="N291" s="1005"/>
      <c r="O291" s="1005"/>
      <c r="P291" s="1006"/>
      <c r="Q291" s="1035"/>
      <c r="R291" s="1035"/>
      <c r="S291" s="222"/>
      <c r="T291" s="1004" t="s">
        <v>47</v>
      </c>
      <c r="U291" s="1005"/>
      <c r="V291" s="1005"/>
      <c r="W291" s="1005"/>
      <c r="X291" s="1005"/>
      <c r="Y291" s="1005"/>
      <c r="Z291" s="1005"/>
      <c r="AA291" s="1005"/>
      <c r="AB291" s="1005"/>
      <c r="AC291" s="1005"/>
      <c r="AD291" s="1005"/>
      <c r="AE291" s="1005"/>
      <c r="AF291" s="1005"/>
      <c r="AG291" s="1005"/>
      <c r="AH291" s="1006"/>
    </row>
    <row r="292" spans="1:34" ht="18.95" customHeight="1">
      <c r="A292" s="1003"/>
      <c r="B292" s="985" t="str">
        <f>'statement of marks'!$A$1</f>
        <v>MkW0Hkhejko vEcsMdj jkt0vkok0fo|k0cxMh]nkSlk</v>
      </c>
      <c r="C292" s="986"/>
      <c r="D292" s="986"/>
      <c r="E292" s="986"/>
      <c r="F292" s="986"/>
      <c r="G292" s="986"/>
      <c r="H292" s="986"/>
      <c r="I292" s="986"/>
      <c r="J292" s="986"/>
      <c r="K292" s="986"/>
      <c r="L292" s="986"/>
      <c r="M292" s="986"/>
      <c r="N292" s="986"/>
      <c r="O292" s="986"/>
      <c r="P292" s="987"/>
      <c r="Q292" s="1035"/>
      <c r="R292" s="1035"/>
      <c r="S292" s="1003"/>
      <c r="T292" s="985" t="str">
        <f>'statement of marks'!$A$1</f>
        <v>MkW0Hkhejko vEcsMdj jkt0vkok0fo|k0cxMh]nkSlk</v>
      </c>
      <c r="U292" s="986"/>
      <c r="V292" s="986"/>
      <c r="W292" s="986"/>
      <c r="X292" s="986"/>
      <c r="Y292" s="986"/>
      <c r="Z292" s="986"/>
      <c r="AA292" s="986"/>
      <c r="AB292" s="986"/>
      <c r="AC292" s="986"/>
      <c r="AD292" s="986"/>
      <c r="AE292" s="986"/>
      <c r="AF292" s="986"/>
      <c r="AG292" s="986"/>
      <c r="AH292" s="987"/>
    </row>
    <row r="293" spans="1:34" ht="18.95" customHeight="1">
      <c r="A293" s="1003"/>
      <c r="B293" s="985"/>
      <c r="C293" s="986"/>
      <c r="D293" s="986"/>
      <c r="E293" s="986"/>
      <c r="F293" s="986"/>
      <c r="G293" s="986"/>
      <c r="H293" s="986"/>
      <c r="I293" s="986"/>
      <c r="J293" s="986"/>
      <c r="K293" s="986"/>
      <c r="L293" s="986"/>
      <c r="M293" s="986"/>
      <c r="N293" s="986"/>
      <c r="O293" s="986"/>
      <c r="P293" s="987"/>
      <c r="Q293" s="1035"/>
      <c r="R293" s="1035"/>
      <c r="S293" s="1003"/>
      <c r="T293" s="985"/>
      <c r="U293" s="986"/>
      <c r="V293" s="986"/>
      <c r="W293" s="986"/>
      <c r="X293" s="986"/>
      <c r="Y293" s="986"/>
      <c r="Z293" s="986"/>
      <c r="AA293" s="986"/>
      <c r="AB293" s="986"/>
      <c r="AC293" s="986"/>
      <c r="AD293" s="986"/>
      <c r="AE293" s="986"/>
      <c r="AF293" s="986"/>
      <c r="AG293" s="986"/>
      <c r="AH293" s="987"/>
    </row>
    <row r="294" spans="1:34" ht="18.95" customHeight="1">
      <c r="A294" s="223"/>
      <c r="B294" s="988" t="s">
        <v>95</v>
      </c>
      <c r="C294" s="989"/>
      <c r="D294" s="992" t="str">
        <f>'statement of marks'!$H$3</f>
        <v>2016-17</v>
      </c>
      <c r="E294" s="992"/>
      <c r="F294" s="992"/>
      <c r="G294" s="992"/>
      <c r="H294" s="992"/>
      <c r="I294" s="992"/>
      <c r="J294" s="992"/>
      <c r="K294" s="992"/>
      <c r="L294" s="992"/>
      <c r="M294" s="992"/>
      <c r="N294" s="992"/>
      <c r="O294" s="992"/>
      <c r="P294" s="993"/>
      <c r="Q294" s="1035"/>
      <c r="R294" s="1035"/>
      <c r="S294" s="223"/>
      <c r="T294" s="988" t="s">
        <v>95</v>
      </c>
      <c r="U294" s="989"/>
      <c r="V294" s="992" t="str">
        <f>'statement of marks'!$H$3</f>
        <v>2016-17</v>
      </c>
      <c r="W294" s="992"/>
      <c r="X294" s="992"/>
      <c r="Y294" s="992"/>
      <c r="Z294" s="992"/>
      <c r="AA294" s="992"/>
      <c r="AB294" s="992"/>
      <c r="AC294" s="992"/>
      <c r="AD294" s="992"/>
      <c r="AE294" s="992"/>
      <c r="AF294" s="992"/>
      <c r="AG294" s="992"/>
      <c r="AH294" s="993"/>
    </row>
    <row r="295" spans="1:34" ht="18.95" customHeight="1">
      <c r="A295" s="223"/>
      <c r="B295" s="990" t="s">
        <v>185</v>
      </c>
      <c r="C295" s="991"/>
      <c r="D295" s="991" t="str">
        <f>IF('statement of marks'!I27="","",'statement of marks'!I27)</f>
        <v>iq"isUnz lsofy;k</v>
      </c>
      <c r="E295" s="991"/>
      <c r="F295" s="991"/>
      <c r="G295" s="991"/>
      <c r="H295" s="991"/>
      <c r="I295" s="991"/>
      <c r="J295" s="991"/>
      <c r="K295" s="991"/>
      <c r="L295" s="991"/>
      <c r="M295" s="991"/>
      <c r="N295" s="991"/>
      <c r="O295" s="991"/>
      <c r="P295" s="994"/>
      <c r="Q295" s="1035"/>
      <c r="R295" s="1035"/>
      <c r="S295" s="223"/>
      <c r="T295" s="990" t="s">
        <v>185</v>
      </c>
      <c r="U295" s="991"/>
      <c r="V295" s="991" t="str">
        <f>IF('statement of marks'!I28="","",'statement of marks'!I28)</f>
        <v>jkgqy cSjok</v>
      </c>
      <c r="W295" s="991"/>
      <c r="X295" s="991"/>
      <c r="Y295" s="991"/>
      <c r="Z295" s="991"/>
      <c r="AA295" s="991"/>
      <c r="AB295" s="991"/>
      <c r="AC295" s="991"/>
      <c r="AD295" s="991"/>
      <c r="AE295" s="991"/>
      <c r="AF295" s="991"/>
      <c r="AG295" s="991"/>
      <c r="AH295" s="994"/>
    </row>
    <row r="296" spans="1:34" ht="18.95" customHeight="1">
      <c r="A296" s="223"/>
      <c r="B296" s="990" t="s">
        <v>186</v>
      </c>
      <c r="C296" s="991"/>
      <c r="D296" s="991" t="str">
        <f>IF('statement of marks'!J27="","",'statement of marks'!J27)</f>
        <v>Jh HkkxpUn lsofy;k</v>
      </c>
      <c r="E296" s="991"/>
      <c r="F296" s="991"/>
      <c r="G296" s="991"/>
      <c r="H296" s="991"/>
      <c r="I296" s="991"/>
      <c r="J296" s="991"/>
      <c r="K296" s="991"/>
      <c r="L296" s="991"/>
      <c r="M296" s="991"/>
      <c r="N296" s="991"/>
      <c r="O296" s="991"/>
      <c r="P296" s="994"/>
      <c r="Q296" s="1035"/>
      <c r="R296" s="1035"/>
      <c r="S296" s="223"/>
      <c r="T296" s="990" t="s">
        <v>186</v>
      </c>
      <c r="U296" s="991"/>
      <c r="V296" s="991" t="str">
        <f>IF('statement of marks'!J28="","",'statement of marks'!J28)</f>
        <v>Jh Hkxoku lgk; cSjok</v>
      </c>
      <c r="W296" s="991"/>
      <c r="X296" s="991"/>
      <c r="Y296" s="991"/>
      <c r="Z296" s="991"/>
      <c r="AA296" s="991"/>
      <c r="AB296" s="991"/>
      <c r="AC296" s="991"/>
      <c r="AD296" s="991"/>
      <c r="AE296" s="991"/>
      <c r="AF296" s="991"/>
      <c r="AG296" s="991"/>
      <c r="AH296" s="994"/>
    </row>
    <row r="297" spans="1:34" ht="18.95" customHeight="1">
      <c r="A297" s="223"/>
      <c r="B297" s="990" t="s">
        <v>187</v>
      </c>
      <c r="C297" s="991"/>
      <c r="D297" s="991" t="str">
        <f>IF('statement of marks'!K27="","",'statement of marks'!K27)</f>
        <v>Jhefr ek;k nsoh</v>
      </c>
      <c r="E297" s="991"/>
      <c r="F297" s="991"/>
      <c r="G297" s="991"/>
      <c r="H297" s="991"/>
      <c r="I297" s="991"/>
      <c r="J297" s="991"/>
      <c r="K297" s="991"/>
      <c r="L297" s="991"/>
      <c r="M297" s="991"/>
      <c r="N297" s="991"/>
      <c r="O297" s="991"/>
      <c r="P297" s="994"/>
      <c r="Q297" s="1035"/>
      <c r="R297" s="1035"/>
      <c r="S297" s="223"/>
      <c r="T297" s="990" t="s">
        <v>187</v>
      </c>
      <c r="U297" s="991"/>
      <c r="V297" s="991" t="str">
        <f>IF('statement of marks'!K28="","",'statement of marks'!K28)</f>
        <v>Jhefr yfyrk nsoh</v>
      </c>
      <c r="W297" s="991"/>
      <c r="X297" s="991"/>
      <c r="Y297" s="991"/>
      <c r="Z297" s="991"/>
      <c r="AA297" s="991"/>
      <c r="AB297" s="991"/>
      <c r="AC297" s="991"/>
      <c r="AD297" s="991"/>
      <c r="AE297" s="991"/>
      <c r="AF297" s="991"/>
      <c r="AG297" s="991"/>
      <c r="AH297" s="994"/>
    </row>
    <row r="298" spans="1:34" ht="18.95" customHeight="1">
      <c r="A298" s="223"/>
      <c r="B298" s="990" t="s">
        <v>188</v>
      </c>
      <c r="C298" s="991"/>
      <c r="D298" s="992" t="str">
        <f>'statement of marks'!$G$3</f>
        <v>6 B</v>
      </c>
      <c r="E298" s="992"/>
      <c r="F298" s="992"/>
      <c r="G298" s="992"/>
      <c r="H298" s="991" t="s">
        <v>9</v>
      </c>
      <c r="I298" s="991"/>
      <c r="J298" s="991"/>
      <c r="K298" s="991"/>
      <c r="L298" s="991"/>
      <c r="M298" s="992">
        <f>IF('statement of marks'!D27="","",'statement of marks'!D27)</f>
        <v>671</v>
      </c>
      <c r="N298" s="992"/>
      <c r="O298" s="992"/>
      <c r="P298" s="993"/>
      <c r="Q298" s="1035"/>
      <c r="R298" s="1035"/>
      <c r="S298" s="223"/>
      <c r="T298" s="990" t="s">
        <v>188</v>
      </c>
      <c r="U298" s="991"/>
      <c r="V298" s="992" t="str">
        <f>'statement of marks'!$G$3</f>
        <v>6 B</v>
      </c>
      <c r="W298" s="992"/>
      <c r="X298" s="992"/>
      <c r="Y298" s="992"/>
      <c r="Z298" s="991" t="s">
        <v>9</v>
      </c>
      <c r="AA298" s="991"/>
      <c r="AB298" s="991"/>
      <c r="AC298" s="991"/>
      <c r="AD298" s="991"/>
      <c r="AE298" s="992">
        <f>IF('statement of marks'!D28="","",'statement of marks'!D28)</f>
        <v>672</v>
      </c>
      <c r="AF298" s="992"/>
      <c r="AG298" s="992"/>
      <c r="AH298" s="993"/>
    </row>
    <row r="299" spans="1:34" ht="18.95" customHeight="1">
      <c r="A299" s="223"/>
      <c r="B299" s="990" t="s">
        <v>189</v>
      </c>
      <c r="C299" s="991"/>
      <c r="D299" s="992">
        <f>IF('statement of marks'!F27="","",'statement of marks'!F27)</f>
        <v>1989</v>
      </c>
      <c r="E299" s="992"/>
      <c r="F299" s="992"/>
      <c r="G299" s="992"/>
      <c r="H299" s="991" t="s">
        <v>0</v>
      </c>
      <c r="I299" s="991"/>
      <c r="J299" s="991"/>
      <c r="K299" s="991"/>
      <c r="L299" s="991"/>
      <c r="M299" s="1032">
        <f>IF('statement of marks'!G27="","",'statement of marks'!G27)</f>
        <v>39119</v>
      </c>
      <c r="N299" s="1032"/>
      <c r="O299" s="1032"/>
      <c r="P299" s="1033"/>
      <c r="Q299" s="1035"/>
      <c r="R299" s="1035"/>
      <c r="S299" s="223"/>
      <c r="T299" s="990" t="s">
        <v>189</v>
      </c>
      <c r="U299" s="991"/>
      <c r="V299" s="992">
        <f>IF('statement of marks'!F28="","",'statement of marks'!F28)</f>
        <v>2019</v>
      </c>
      <c r="W299" s="992"/>
      <c r="X299" s="992"/>
      <c r="Y299" s="992"/>
      <c r="Z299" s="991" t="s">
        <v>0</v>
      </c>
      <c r="AA299" s="991"/>
      <c r="AB299" s="991"/>
      <c r="AC299" s="991"/>
      <c r="AD299" s="991"/>
      <c r="AE299" s="1032">
        <f>IF('statement of marks'!G28="","",'statement of marks'!G28)</f>
        <v>38366</v>
      </c>
      <c r="AF299" s="1032"/>
      <c r="AG299" s="1032"/>
      <c r="AH299" s="1033"/>
    </row>
    <row r="300" spans="1:34" ht="18.95" customHeight="1">
      <c r="A300" s="223"/>
      <c r="B300" s="221" t="s">
        <v>28</v>
      </c>
      <c r="C300" s="211" t="s">
        <v>96</v>
      </c>
      <c r="D300" s="1034" t="s">
        <v>1</v>
      </c>
      <c r="E300" s="1034"/>
      <c r="F300" s="1034"/>
      <c r="G300" s="1034" t="s">
        <v>21</v>
      </c>
      <c r="H300" s="1034"/>
      <c r="I300" s="1034"/>
      <c r="J300" s="1034" t="s">
        <v>68</v>
      </c>
      <c r="K300" s="1034"/>
      <c r="L300" s="1034"/>
      <c r="M300" s="1034" t="s">
        <v>97</v>
      </c>
      <c r="N300" s="1034"/>
      <c r="O300" s="1034"/>
      <c r="P300" s="212" t="s">
        <v>200</v>
      </c>
      <c r="Q300" s="1035"/>
      <c r="R300" s="1035"/>
      <c r="S300" s="223"/>
      <c r="T300" s="221" t="s">
        <v>28</v>
      </c>
      <c r="U300" s="211" t="s">
        <v>96</v>
      </c>
      <c r="V300" s="1034" t="s">
        <v>1</v>
      </c>
      <c r="W300" s="1034"/>
      <c r="X300" s="1034"/>
      <c r="Y300" s="1034" t="s">
        <v>21</v>
      </c>
      <c r="Z300" s="1034"/>
      <c r="AA300" s="1034"/>
      <c r="AB300" s="1034" t="s">
        <v>68</v>
      </c>
      <c r="AC300" s="1034"/>
      <c r="AD300" s="1034"/>
      <c r="AE300" s="1034" t="s">
        <v>97</v>
      </c>
      <c r="AF300" s="1034"/>
      <c r="AG300" s="1034"/>
      <c r="AH300" s="212" t="s">
        <v>200</v>
      </c>
    </row>
    <row r="301" spans="1:34" ht="18.95" customHeight="1">
      <c r="A301" s="223"/>
      <c r="B301" s="1000" t="s">
        <v>3</v>
      </c>
      <c r="C301" s="1001"/>
      <c r="D301" s="232">
        <f>IF('statement of marks'!L$6="","",'statement of marks'!L$6)</f>
        <v>5</v>
      </c>
      <c r="E301" s="232">
        <f>IF('statement of marks'!M$6="","",'statement of marks'!M$6)</f>
        <v>5</v>
      </c>
      <c r="F301" s="232">
        <f>IF('statement of marks'!N$6="","",'statement of marks'!N$6)</f>
        <v>10</v>
      </c>
      <c r="G301" s="232">
        <f>IF('statement of marks'!O$6="","",'statement of marks'!O$6)</f>
        <v>5</v>
      </c>
      <c r="H301" s="232">
        <f>IF('statement of marks'!P$6="","",'statement of marks'!P$6)</f>
        <v>5</v>
      </c>
      <c r="I301" s="232">
        <f>IF('statement of marks'!Q$6="","",'statement of marks'!Q$6)</f>
        <v>10</v>
      </c>
      <c r="J301" s="232">
        <f>IF('statement of marks'!R$6="","",'statement of marks'!R$6)</f>
        <v>5</v>
      </c>
      <c r="K301" s="232">
        <f>IF('statement of marks'!S$6="","",'statement of marks'!S$6)</f>
        <v>5</v>
      </c>
      <c r="L301" s="232">
        <f>IF('statement of marks'!T$6="","",'statement of marks'!T$6)</f>
        <v>10</v>
      </c>
      <c r="M301" s="232">
        <f>IF('statement of marks'!V$6="","",'statement of marks'!V$6)</f>
        <v>50</v>
      </c>
      <c r="N301" s="232">
        <f>IF('statement of marks'!W$6="","",'statement of marks'!W$6)</f>
        <v>20</v>
      </c>
      <c r="O301" s="232">
        <f>IF('statement of marks'!X$6="","",'statement of marks'!X$6)</f>
        <v>70</v>
      </c>
      <c r="P301" s="213">
        <f>IF('statement of marks'!Y$6="","",'statement of marks'!Y$6)</f>
        <v>100</v>
      </c>
      <c r="Q301" s="1035"/>
      <c r="R301" s="1035"/>
      <c r="S301" s="223"/>
      <c r="T301" s="1000" t="s">
        <v>3</v>
      </c>
      <c r="U301" s="1001"/>
      <c r="V301" s="232">
        <f>IF('statement of marks'!L$6="","",'statement of marks'!L$6)</f>
        <v>5</v>
      </c>
      <c r="W301" s="232">
        <f>IF('statement of marks'!M$6="","",'statement of marks'!M$6)</f>
        <v>5</v>
      </c>
      <c r="X301" s="232">
        <f>IF('statement of marks'!N$6="","",'statement of marks'!N$6)</f>
        <v>10</v>
      </c>
      <c r="Y301" s="232">
        <f>IF('statement of marks'!O$6="","",'statement of marks'!O$6)</f>
        <v>5</v>
      </c>
      <c r="Z301" s="232">
        <f>IF('statement of marks'!P$6="","",'statement of marks'!P$6)</f>
        <v>5</v>
      </c>
      <c r="AA301" s="232">
        <f>IF('statement of marks'!Q$6="","",'statement of marks'!Q$6)</f>
        <v>10</v>
      </c>
      <c r="AB301" s="232">
        <f>IF('statement of marks'!R$6="","",'statement of marks'!R$6)</f>
        <v>5</v>
      </c>
      <c r="AC301" s="232">
        <f>IF('statement of marks'!S$6="","",'statement of marks'!S$6)</f>
        <v>5</v>
      </c>
      <c r="AD301" s="232">
        <f>IF('statement of marks'!T$6="","",'statement of marks'!T$6)</f>
        <v>10</v>
      </c>
      <c r="AE301" s="232">
        <f>IF('statement of marks'!V$6="","",'statement of marks'!V$6)</f>
        <v>50</v>
      </c>
      <c r="AF301" s="232">
        <f>IF('statement of marks'!W$6="","",'statement of marks'!W$6)</f>
        <v>20</v>
      </c>
      <c r="AG301" s="232">
        <f>IF('statement of marks'!X$6="","",'statement of marks'!X$6)</f>
        <v>70</v>
      </c>
      <c r="AH301" s="213">
        <f>IF('statement of marks'!Y$6="","",'statement of marks'!Y$6)</f>
        <v>100</v>
      </c>
    </row>
    <row r="302" spans="1:34" ht="18.95" customHeight="1">
      <c r="A302" s="223"/>
      <c r="B302" s="990" t="str">
        <f>IF('statement of marks'!$L$3="","",'statement of marks'!$L$3)</f>
        <v>fgUnh</v>
      </c>
      <c r="C302" s="991"/>
      <c r="D302" s="209">
        <f>IF('statement of marks'!L27="","",'statement of marks'!L27)</f>
        <v>4</v>
      </c>
      <c r="E302" s="209">
        <f>IF('statement of marks'!M27="","",'statement of marks'!M27)</f>
        <v>5</v>
      </c>
      <c r="F302" s="207">
        <f>IF('statement of marks'!N27="","",'statement of marks'!N27)</f>
        <v>9</v>
      </c>
      <c r="G302" s="209">
        <f>IF('statement of marks'!O27="","",'statement of marks'!O27)</f>
        <v>5</v>
      </c>
      <c r="H302" s="209">
        <f>IF('statement of marks'!P27="","",'statement of marks'!P27)</f>
        <v>5</v>
      </c>
      <c r="I302" s="207">
        <f>IF('statement of marks'!Q27="","",'statement of marks'!Q27)</f>
        <v>10</v>
      </c>
      <c r="J302" s="209" t="str">
        <f>IF('statement of marks'!R27="","",'statement of marks'!R27)</f>
        <v/>
      </c>
      <c r="K302" s="209" t="str">
        <f>IF('statement of marks'!S27="","",'statement of marks'!S27)</f>
        <v/>
      </c>
      <c r="L302" s="207" t="str">
        <f>IF('statement of marks'!T27="","",'statement of marks'!T27)</f>
        <v/>
      </c>
      <c r="M302" s="209" t="str">
        <f>IF('statement of marks'!V27="","",'statement of marks'!V27)</f>
        <v/>
      </c>
      <c r="N302" s="209" t="str">
        <f>IF('statement of marks'!W27="","",'statement of marks'!W27)</f>
        <v/>
      </c>
      <c r="O302" s="207" t="str">
        <f>IF('statement of marks'!X27="","",'statement of marks'!X27)</f>
        <v/>
      </c>
      <c r="P302" s="213" t="str">
        <f>IF('statement of marks'!Y27="","",'statement of marks'!Y27)</f>
        <v/>
      </c>
      <c r="Q302" s="1035"/>
      <c r="R302" s="1035"/>
      <c r="S302" s="223"/>
      <c r="T302" s="990" t="str">
        <f>IF('statement of marks'!$L$3="","",'statement of marks'!$L$3)</f>
        <v>fgUnh</v>
      </c>
      <c r="U302" s="991"/>
      <c r="V302" s="209">
        <f>IF('statement of marks'!L28="","",'statement of marks'!L28)</f>
        <v>3</v>
      </c>
      <c r="W302" s="209">
        <f>IF('statement of marks'!M28="","",'statement of marks'!M28)</f>
        <v>5</v>
      </c>
      <c r="X302" s="207">
        <f>IF('statement of marks'!N28="","",'statement of marks'!N28)</f>
        <v>8</v>
      </c>
      <c r="Y302" s="209">
        <f>IF('statement of marks'!O28="","",'statement of marks'!O28)</f>
        <v>5</v>
      </c>
      <c r="Z302" s="209">
        <f>IF('statement of marks'!P28="","",'statement of marks'!P28)</f>
        <v>5</v>
      </c>
      <c r="AA302" s="207">
        <f>IF('statement of marks'!Q28="","",'statement of marks'!Q28)</f>
        <v>10</v>
      </c>
      <c r="AB302" s="209" t="str">
        <f>IF('statement of marks'!R28="","",'statement of marks'!R28)</f>
        <v/>
      </c>
      <c r="AC302" s="209" t="str">
        <f>IF('statement of marks'!S28="","",'statement of marks'!S28)</f>
        <v/>
      </c>
      <c r="AD302" s="207" t="str">
        <f>IF('statement of marks'!T28="","",'statement of marks'!T28)</f>
        <v/>
      </c>
      <c r="AE302" s="209" t="str">
        <f>IF('statement of marks'!V28="","",'statement of marks'!V28)</f>
        <v/>
      </c>
      <c r="AF302" s="209" t="str">
        <f>IF('statement of marks'!W28="","",'statement of marks'!W28)</f>
        <v/>
      </c>
      <c r="AG302" s="207" t="str">
        <f>IF('statement of marks'!X28="","",'statement of marks'!X28)</f>
        <v/>
      </c>
      <c r="AH302" s="213" t="str">
        <f>IF('statement of marks'!Y28="","",'statement of marks'!Y28)</f>
        <v/>
      </c>
    </row>
    <row r="303" spans="1:34" ht="18.95" customHeight="1">
      <c r="A303" s="223"/>
      <c r="B303" s="990" t="str">
        <f>IF('statement of marks'!$AH$3="","",'statement of marks'!$AH$3)</f>
        <v>vaxszth</v>
      </c>
      <c r="C303" s="991"/>
      <c r="D303" s="209">
        <f>IF('statement of marks'!AH27="","",'statement of marks'!AH27)</f>
        <v>5</v>
      </c>
      <c r="E303" s="209">
        <f>IF('statement of marks'!AI27="","",'statement of marks'!AI27)</f>
        <v>5</v>
      </c>
      <c r="F303" s="207">
        <f>IF('statement of marks'!AJ27="","",'statement of marks'!AJ27)</f>
        <v>10</v>
      </c>
      <c r="G303" s="209">
        <f>IF('statement of marks'!AK27="","",'statement of marks'!AK27)</f>
        <v>2</v>
      </c>
      <c r="H303" s="209">
        <f>IF('statement of marks'!AL27="","",'statement of marks'!AL27)</f>
        <v>5</v>
      </c>
      <c r="I303" s="207">
        <f>IF('statement of marks'!AM27="","",'statement of marks'!AM27)</f>
        <v>7</v>
      </c>
      <c r="J303" s="209" t="str">
        <f>IF('statement of marks'!AN27="","",'statement of marks'!AN27)</f>
        <v/>
      </c>
      <c r="K303" s="209" t="str">
        <f>IF('statement of marks'!AO27="","",'statement of marks'!AO27)</f>
        <v/>
      </c>
      <c r="L303" s="207" t="str">
        <f>IF('statement of marks'!AP27="","",'statement of marks'!AP27)</f>
        <v/>
      </c>
      <c r="M303" s="209">
        <f>IF('statement of marks'!AR27="","",'statement of marks'!AR27)</f>
        <v>23</v>
      </c>
      <c r="N303" s="209">
        <f>IF('statement of marks'!AS27="","",'statement of marks'!AS27)</f>
        <v>20</v>
      </c>
      <c r="O303" s="207">
        <f>IF('statement of marks'!AT27="","",'statement of marks'!AT27)</f>
        <v>43</v>
      </c>
      <c r="P303" s="213">
        <f>IF('statement of marks'!AU27="","",'statement of marks'!AU27)</f>
        <v>60</v>
      </c>
      <c r="Q303" s="1035"/>
      <c r="R303" s="1035"/>
      <c r="S303" s="223"/>
      <c r="T303" s="990" t="str">
        <f>IF('statement of marks'!$AH$3="","",'statement of marks'!$AH$3)</f>
        <v>vaxszth</v>
      </c>
      <c r="U303" s="991"/>
      <c r="V303" s="209">
        <f>IF('statement of marks'!AH28="","",'statement of marks'!AH28)</f>
        <v>4</v>
      </c>
      <c r="W303" s="209">
        <f>IF('statement of marks'!AI28="","",'statement of marks'!AI28)</f>
        <v>5</v>
      </c>
      <c r="X303" s="207">
        <f>IF('statement of marks'!AJ28="","",'statement of marks'!AJ28)</f>
        <v>9</v>
      </c>
      <c r="Y303" s="209">
        <f>IF('statement of marks'!AK28="","",'statement of marks'!AK28)</f>
        <v>4</v>
      </c>
      <c r="Z303" s="209">
        <f>IF('statement of marks'!AL28="","",'statement of marks'!AL28)</f>
        <v>5</v>
      </c>
      <c r="AA303" s="207">
        <f>IF('statement of marks'!AM28="","",'statement of marks'!AM28)</f>
        <v>9</v>
      </c>
      <c r="AB303" s="209" t="str">
        <f>IF('statement of marks'!AN28="","",'statement of marks'!AN28)</f>
        <v/>
      </c>
      <c r="AC303" s="209" t="str">
        <f>IF('statement of marks'!AO28="","",'statement of marks'!AO28)</f>
        <v/>
      </c>
      <c r="AD303" s="207" t="str">
        <f>IF('statement of marks'!AP28="","",'statement of marks'!AP28)</f>
        <v/>
      </c>
      <c r="AE303" s="209">
        <f>IF('statement of marks'!AR28="","",'statement of marks'!AR28)</f>
        <v>41</v>
      </c>
      <c r="AF303" s="209">
        <f>IF('statement of marks'!AS28="","",'statement of marks'!AS28)</f>
        <v>20</v>
      </c>
      <c r="AG303" s="207">
        <f>IF('statement of marks'!AT28="","",'statement of marks'!AT28)</f>
        <v>61</v>
      </c>
      <c r="AH303" s="213">
        <f>IF('statement of marks'!AU28="","",'statement of marks'!AU28)</f>
        <v>79</v>
      </c>
    </row>
    <row r="304" spans="1:34" ht="18.95" customHeight="1">
      <c r="A304" s="223"/>
      <c r="B304" s="990" t="str">
        <f>IF('statement of marks'!BD27="s","laLd`r",IF('statement of marks'!BD27="u","mnwZ",IF('statement of marks'!BD27="g","xqtjkrh",IF('statement of marks'!BD27="p","iatkch",IF('statement of marks'!BD27="sd","fla/kh","r`rh; Hkk""kk")))))</f>
        <v>laLd`r</v>
      </c>
      <c r="C304" s="991"/>
      <c r="D304" s="209">
        <f>IF('statement of marks'!BE27="","",'statement of marks'!BE27)</f>
        <v>3</v>
      </c>
      <c r="E304" s="209">
        <f>IF('statement of marks'!BF27="","",'statement of marks'!BF27)</f>
        <v>5</v>
      </c>
      <c r="F304" s="207">
        <f>IF('statement of marks'!BG27="","",'statement of marks'!BG27)</f>
        <v>8</v>
      </c>
      <c r="G304" s="209">
        <f>IF('statement of marks'!BH27="","",'statement of marks'!BH27)</f>
        <v>3</v>
      </c>
      <c r="H304" s="209">
        <f>IF('statement of marks'!BI27="","",'statement of marks'!BI27)</f>
        <v>5</v>
      </c>
      <c r="I304" s="207">
        <f>IF('statement of marks'!BJ27="","",'statement of marks'!BJ27)</f>
        <v>8</v>
      </c>
      <c r="J304" s="209" t="str">
        <f>IF('statement of marks'!BK27="","",'statement of marks'!BK27)</f>
        <v/>
      </c>
      <c r="K304" s="209" t="str">
        <f>IF('statement of marks'!BL27="","",'statement of marks'!BL27)</f>
        <v/>
      </c>
      <c r="L304" s="207" t="str">
        <f>IF('statement of marks'!BM27="","",'statement of marks'!BM27)</f>
        <v/>
      </c>
      <c r="M304" s="209" t="str">
        <f>IF('statement of marks'!BO27="","",'statement of marks'!BO27)</f>
        <v/>
      </c>
      <c r="N304" s="209" t="str">
        <f>IF('statement of marks'!BP27="","",'statement of marks'!BP27)</f>
        <v/>
      </c>
      <c r="O304" s="207" t="str">
        <f>IF('statement of marks'!BQ27="","",'statement of marks'!BQ27)</f>
        <v/>
      </c>
      <c r="P304" s="213" t="str">
        <f>IF('statement of marks'!BR27="","",'statement of marks'!BR27)</f>
        <v/>
      </c>
      <c r="Q304" s="1035"/>
      <c r="R304" s="1035"/>
      <c r="S304" s="223"/>
      <c r="T304" s="990" t="str">
        <f>IF('statement of marks'!BD28="s","laLd`r",IF('statement of marks'!BD28="u","mnwZ",IF('statement of marks'!BD28="g","xqtjkrh",IF('statement of marks'!BD28="p","iatkch",IF('statement of marks'!BD28="sd","fla/kh","r`rh; Hkk""kk")))))</f>
        <v>laLd`r</v>
      </c>
      <c r="U304" s="991"/>
      <c r="V304" s="209">
        <f>IF('statement of marks'!BE28="","",'statement of marks'!BE28)</f>
        <v>3</v>
      </c>
      <c r="W304" s="209">
        <f>IF('statement of marks'!BF28="","",'statement of marks'!BF28)</f>
        <v>5</v>
      </c>
      <c r="X304" s="207">
        <f>IF('statement of marks'!BG28="","",'statement of marks'!BG28)</f>
        <v>8</v>
      </c>
      <c r="Y304" s="209">
        <f>IF('statement of marks'!BH28="","",'statement of marks'!BH28)</f>
        <v>3</v>
      </c>
      <c r="Z304" s="209">
        <f>IF('statement of marks'!BI28="","",'statement of marks'!BI28)</f>
        <v>5</v>
      </c>
      <c r="AA304" s="207">
        <f>IF('statement of marks'!BJ28="","",'statement of marks'!BJ28)</f>
        <v>8</v>
      </c>
      <c r="AB304" s="209" t="str">
        <f>IF('statement of marks'!BK28="","",'statement of marks'!BK28)</f>
        <v/>
      </c>
      <c r="AC304" s="209" t="str">
        <f>IF('statement of marks'!BL28="","",'statement of marks'!BL28)</f>
        <v/>
      </c>
      <c r="AD304" s="207" t="str">
        <f>IF('statement of marks'!BM28="","",'statement of marks'!BM28)</f>
        <v/>
      </c>
      <c r="AE304" s="209" t="str">
        <f>IF('statement of marks'!BO28="","",'statement of marks'!BO28)</f>
        <v/>
      </c>
      <c r="AF304" s="209" t="str">
        <f>IF('statement of marks'!BP28="","",'statement of marks'!BP28)</f>
        <v/>
      </c>
      <c r="AG304" s="207" t="str">
        <f>IF('statement of marks'!BQ28="","",'statement of marks'!BQ28)</f>
        <v/>
      </c>
      <c r="AH304" s="213" t="str">
        <f>IF('statement of marks'!BR28="","",'statement of marks'!BR28)</f>
        <v/>
      </c>
    </row>
    <row r="305" spans="1:34" ht="18.95" customHeight="1">
      <c r="A305" s="223"/>
      <c r="B305" s="990" t="str">
        <f>IF('statement of marks'!$CA$3="","",'statement of marks'!$CA$3)</f>
        <v>xf.kr</v>
      </c>
      <c r="C305" s="991"/>
      <c r="D305" s="209">
        <f>IF('statement of marks'!CA27="","",'statement of marks'!CA27)</f>
        <v>1</v>
      </c>
      <c r="E305" s="209">
        <f>IF('statement of marks'!CB27="","",'statement of marks'!CB27)</f>
        <v>5</v>
      </c>
      <c r="F305" s="207">
        <f>IF('statement of marks'!CC27="","",'statement of marks'!CC27)</f>
        <v>6</v>
      </c>
      <c r="G305" s="209" t="str">
        <f>IF('statement of marks'!CD27="","",'statement of marks'!CD27)</f>
        <v/>
      </c>
      <c r="H305" s="209" t="str">
        <f>IF('statement of marks'!CE27="","",'statement of marks'!CE27)</f>
        <v/>
      </c>
      <c r="I305" s="207" t="str">
        <f>IF('statement of marks'!CF27="","",'statement of marks'!CF27)</f>
        <v/>
      </c>
      <c r="J305" s="209" t="str">
        <f>IF('statement of marks'!CG27="","",'statement of marks'!CG27)</f>
        <v/>
      </c>
      <c r="K305" s="209" t="str">
        <f>IF('statement of marks'!CH27="","",'statement of marks'!CH27)</f>
        <v/>
      </c>
      <c r="L305" s="207" t="str">
        <f>IF('statement of marks'!CI27="","",'statement of marks'!CI27)</f>
        <v/>
      </c>
      <c r="M305" s="209">
        <f>IF('statement of marks'!CK27="","",'statement of marks'!CK27)</f>
        <v>15</v>
      </c>
      <c r="N305" s="209">
        <f>IF('statement of marks'!CL27="","",'statement of marks'!CL27)</f>
        <v>16</v>
      </c>
      <c r="O305" s="207">
        <f>IF('statement of marks'!CM27="","",'statement of marks'!CM27)</f>
        <v>31</v>
      </c>
      <c r="P305" s="213">
        <f>IF('statement of marks'!CN27="","",'statement of marks'!CN27)</f>
        <v>37</v>
      </c>
      <c r="Q305" s="1035"/>
      <c r="R305" s="1035"/>
      <c r="S305" s="223"/>
      <c r="T305" s="990" t="str">
        <f>IF('statement of marks'!$CA$3="","",'statement of marks'!$CA$3)</f>
        <v>xf.kr</v>
      </c>
      <c r="U305" s="991"/>
      <c r="V305" s="209">
        <f>IF('statement of marks'!CA28="","",'statement of marks'!CA28)</f>
        <v>4</v>
      </c>
      <c r="W305" s="209">
        <f>IF('statement of marks'!CB28="","",'statement of marks'!CB28)</f>
        <v>5</v>
      </c>
      <c r="X305" s="207">
        <f>IF('statement of marks'!CC28="","",'statement of marks'!CC28)</f>
        <v>9</v>
      </c>
      <c r="Y305" s="209" t="str">
        <f>IF('statement of marks'!CD28="","",'statement of marks'!CD28)</f>
        <v/>
      </c>
      <c r="Z305" s="209" t="str">
        <f>IF('statement of marks'!CE28="","",'statement of marks'!CE28)</f>
        <v/>
      </c>
      <c r="AA305" s="207" t="str">
        <f>IF('statement of marks'!CF28="","",'statement of marks'!CF28)</f>
        <v/>
      </c>
      <c r="AB305" s="209" t="str">
        <f>IF('statement of marks'!CG28="","",'statement of marks'!CG28)</f>
        <v/>
      </c>
      <c r="AC305" s="209" t="str">
        <f>IF('statement of marks'!CH28="","",'statement of marks'!CH28)</f>
        <v/>
      </c>
      <c r="AD305" s="207" t="str">
        <f>IF('statement of marks'!CI28="","",'statement of marks'!CI28)</f>
        <v/>
      </c>
      <c r="AE305" s="209">
        <f>IF('statement of marks'!CK28="","",'statement of marks'!CK28)</f>
        <v>30</v>
      </c>
      <c r="AF305" s="209">
        <f>IF('statement of marks'!CL28="","",'statement of marks'!CL28)</f>
        <v>20</v>
      </c>
      <c r="AG305" s="207">
        <f>IF('statement of marks'!CM28="","",'statement of marks'!CM28)</f>
        <v>50</v>
      </c>
      <c r="AH305" s="213">
        <f>IF('statement of marks'!CN28="","",'statement of marks'!CN28)</f>
        <v>59</v>
      </c>
    </row>
    <row r="306" spans="1:34" ht="18.95" customHeight="1">
      <c r="A306" s="223"/>
      <c r="B306" s="990" t="str">
        <f>IF('statement of marks'!$CW$3="","",'statement of marks'!$CW$3)</f>
        <v>foKku</v>
      </c>
      <c r="C306" s="991"/>
      <c r="D306" s="209" t="str">
        <f>IF('statement of marks'!CW27="","",'statement of marks'!CW27)</f>
        <v/>
      </c>
      <c r="E306" s="209" t="str">
        <f>IF('statement of marks'!CX27="","",'statement of marks'!CX27)</f>
        <v/>
      </c>
      <c r="F306" s="207" t="str">
        <f>IF('statement of marks'!CY27="","",'statement of marks'!CY27)</f>
        <v/>
      </c>
      <c r="G306" s="209">
        <f>IF('statement of marks'!CZ27="","",'statement of marks'!CZ27)</f>
        <v>1</v>
      </c>
      <c r="H306" s="209">
        <f>IF('statement of marks'!DA27="","",'statement of marks'!DA27)</f>
        <v>5</v>
      </c>
      <c r="I306" s="207">
        <f>IF('statement of marks'!DB27="","",'statement of marks'!DB27)</f>
        <v>6</v>
      </c>
      <c r="J306" s="209" t="str">
        <f>IF('statement of marks'!DC27="","",'statement of marks'!DC27)</f>
        <v/>
      </c>
      <c r="K306" s="209" t="str">
        <f>IF('statement of marks'!DD27="","",'statement of marks'!DD27)</f>
        <v/>
      </c>
      <c r="L306" s="207" t="str">
        <f>IF('statement of marks'!DE27="","",'statement of marks'!DE27)</f>
        <v/>
      </c>
      <c r="M306" s="209">
        <f>IF('statement of marks'!DG27="","",'statement of marks'!DG27)</f>
        <v>30</v>
      </c>
      <c r="N306" s="209">
        <f>IF('statement of marks'!DH27="","",'statement of marks'!DH27)</f>
        <v>17</v>
      </c>
      <c r="O306" s="207">
        <f>IF('statement of marks'!DI27="","",'statement of marks'!DI27)</f>
        <v>47</v>
      </c>
      <c r="P306" s="213">
        <f>IF('statement of marks'!DJ27="","",'statement of marks'!DJ27)</f>
        <v>53</v>
      </c>
      <c r="Q306" s="1035"/>
      <c r="R306" s="1035"/>
      <c r="S306" s="223"/>
      <c r="T306" s="990" t="str">
        <f>IF('statement of marks'!$CW$3="","",'statement of marks'!$CW$3)</f>
        <v>foKku</v>
      </c>
      <c r="U306" s="991"/>
      <c r="V306" s="209" t="str">
        <f>IF('statement of marks'!CW28="","",'statement of marks'!CW28)</f>
        <v/>
      </c>
      <c r="W306" s="209" t="str">
        <f>IF('statement of marks'!CX28="","",'statement of marks'!CX28)</f>
        <v/>
      </c>
      <c r="X306" s="207" t="str">
        <f>IF('statement of marks'!CY28="","",'statement of marks'!CY28)</f>
        <v/>
      </c>
      <c r="Y306" s="209">
        <f>IF('statement of marks'!CZ28="","",'statement of marks'!CZ28)</f>
        <v>2</v>
      </c>
      <c r="Z306" s="209">
        <f>IF('statement of marks'!DA28="","",'statement of marks'!DA28)</f>
        <v>5</v>
      </c>
      <c r="AA306" s="207">
        <f>IF('statement of marks'!DB28="","",'statement of marks'!DB28)</f>
        <v>7</v>
      </c>
      <c r="AB306" s="209" t="str">
        <f>IF('statement of marks'!DC28="","",'statement of marks'!DC28)</f>
        <v/>
      </c>
      <c r="AC306" s="209" t="str">
        <f>IF('statement of marks'!DD28="","",'statement of marks'!DD28)</f>
        <v/>
      </c>
      <c r="AD306" s="207" t="str">
        <f>IF('statement of marks'!DE28="","",'statement of marks'!DE28)</f>
        <v/>
      </c>
      <c r="AE306" s="209">
        <f>IF('statement of marks'!DG28="","",'statement of marks'!DG28)</f>
        <v>38</v>
      </c>
      <c r="AF306" s="209">
        <f>IF('statement of marks'!DH28="","",'statement of marks'!DH28)</f>
        <v>18</v>
      </c>
      <c r="AG306" s="207">
        <f>IF('statement of marks'!DI28="","",'statement of marks'!DI28)</f>
        <v>56</v>
      </c>
      <c r="AH306" s="213">
        <f>IF('statement of marks'!DJ28="","",'statement of marks'!DJ28)</f>
        <v>63</v>
      </c>
    </row>
    <row r="307" spans="1:34" ht="18.95" customHeight="1">
      <c r="A307" s="223"/>
      <c r="B307" s="990" t="str">
        <f>IF('statement of marks'!$DS$3="","",'statement of marks'!$DS$3)</f>
        <v>lkekftd foKku</v>
      </c>
      <c r="C307" s="991"/>
      <c r="D307" s="209">
        <f>IF('statement of marks'!DS27="","",'statement of marks'!DS27)</f>
        <v>4</v>
      </c>
      <c r="E307" s="209">
        <f>IF('statement of marks'!DT27="","",'statement of marks'!DT27)</f>
        <v>5</v>
      </c>
      <c r="F307" s="207">
        <f>IF('statement of marks'!DU27="","",'statement of marks'!DU27)</f>
        <v>9</v>
      </c>
      <c r="G307" s="209">
        <f>IF('statement of marks'!DV27="","",'statement of marks'!DV27)</f>
        <v>5</v>
      </c>
      <c r="H307" s="209">
        <f>IF('statement of marks'!DW27="","",'statement of marks'!DW27)</f>
        <v>5</v>
      </c>
      <c r="I307" s="207">
        <f>IF('statement of marks'!DX27="","",'statement of marks'!DX27)</f>
        <v>10</v>
      </c>
      <c r="J307" s="209" t="str">
        <f>IF('statement of marks'!DY27="","",'statement of marks'!DY27)</f>
        <v/>
      </c>
      <c r="K307" s="209" t="str">
        <f>IF('statement of marks'!DZ27="","",'statement of marks'!DZ27)</f>
        <v/>
      </c>
      <c r="L307" s="207" t="str">
        <f>IF('statement of marks'!EA27="","",'statement of marks'!EA27)</f>
        <v/>
      </c>
      <c r="M307" s="209">
        <f>IF('statement of marks'!EC27="","",'statement of marks'!EC27)</f>
        <v>40</v>
      </c>
      <c r="N307" s="209">
        <f>IF('statement of marks'!ED27="","",'statement of marks'!ED27)</f>
        <v>20</v>
      </c>
      <c r="O307" s="207">
        <f>IF('statement of marks'!EE27="","",'statement of marks'!EE27)</f>
        <v>60</v>
      </c>
      <c r="P307" s="213">
        <f>IF('statement of marks'!EF27="","",'statement of marks'!EF27)</f>
        <v>79</v>
      </c>
      <c r="Q307" s="1035"/>
      <c r="R307" s="1035"/>
      <c r="S307" s="223"/>
      <c r="T307" s="990" t="str">
        <f>IF('statement of marks'!$DS$3="","",'statement of marks'!$DS$3)</f>
        <v>lkekftd foKku</v>
      </c>
      <c r="U307" s="991"/>
      <c r="V307" s="209">
        <f>IF('statement of marks'!DS28="","",'statement of marks'!DS28)</f>
        <v>5</v>
      </c>
      <c r="W307" s="209">
        <f>IF('statement of marks'!DT28="","",'statement of marks'!DT28)</f>
        <v>5</v>
      </c>
      <c r="X307" s="207">
        <f>IF('statement of marks'!DU28="","",'statement of marks'!DU28)</f>
        <v>10</v>
      </c>
      <c r="Y307" s="209">
        <f>IF('statement of marks'!DV28="","",'statement of marks'!DV28)</f>
        <v>5</v>
      </c>
      <c r="Z307" s="209">
        <f>IF('statement of marks'!DW28="","",'statement of marks'!DW28)</f>
        <v>5</v>
      </c>
      <c r="AA307" s="207">
        <f>IF('statement of marks'!DX28="","",'statement of marks'!DX28)</f>
        <v>10</v>
      </c>
      <c r="AB307" s="209" t="str">
        <f>IF('statement of marks'!DY28="","",'statement of marks'!DY28)</f>
        <v/>
      </c>
      <c r="AC307" s="209" t="str">
        <f>IF('statement of marks'!DZ28="","",'statement of marks'!DZ28)</f>
        <v/>
      </c>
      <c r="AD307" s="207" t="str">
        <f>IF('statement of marks'!EA28="","",'statement of marks'!EA28)</f>
        <v/>
      </c>
      <c r="AE307" s="209">
        <f>IF('statement of marks'!EC28="","",'statement of marks'!EC28)</f>
        <v>48</v>
      </c>
      <c r="AF307" s="209">
        <f>IF('statement of marks'!ED28="","",'statement of marks'!ED28)</f>
        <v>20</v>
      </c>
      <c r="AG307" s="207">
        <f>IF('statement of marks'!EE28="","",'statement of marks'!EE28)</f>
        <v>68</v>
      </c>
      <c r="AH307" s="213">
        <f>IF('statement of marks'!EF28="","",'statement of marks'!EF28)</f>
        <v>88</v>
      </c>
    </row>
    <row r="308" spans="1:34" ht="18.95" customHeight="1">
      <c r="A308" s="223"/>
      <c r="B308" s="996" t="s">
        <v>193</v>
      </c>
      <c r="C308" s="997"/>
      <c r="D308" s="1034" t="s">
        <v>1</v>
      </c>
      <c r="E308" s="1034"/>
      <c r="F308" s="1034"/>
      <c r="G308" s="1034" t="s">
        <v>21</v>
      </c>
      <c r="H308" s="1034"/>
      <c r="I308" s="1034"/>
      <c r="J308" s="1034" t="s">
        <v>194</v>
      </c>
      <c r="K308" s="1034"/>
      <c r="L308" s="1034"/>
      <c r="M308" s="1034" t="s">
        <v>68</v>
      </c>
      <c r="N308" s="1034"/>
      <c r="O308" s="1034"/>
      <c r="P308" s="214"/>
      <c r="Q308" s="1035"/>
      <c r="R308" s="1035"/>
      <c r="S308" s="223"/>
      <c r="T308" s="996" t="s">
        <v>193</v>
      </c>
      <c r="U308" s="997"/>
      <c r="V308" s="1034" t="s">
        <v>1</v>
      </c>
      <c r="W308" s="1034"/>
      <c r="X308" s="1034"/>
      <c r="Y308" s="1034" t="s">
        <v>21</v>
      </c>
      <c r="Z308" s="1034"/>
      <c r="AA308" s="1034"/>
      <c r="AB308" s="1034" t="s">
        <v>194</v>
      </c>
      <c r="AC308" s="1034"/>
      <c r="AD308" s="1034"/>
      <c r="AE308" s="1034" t="s">
        <v>68</v>
      </c>
      <c r="AF308" s="1034"/>
      <c r="AG308" s="1034"/>
      <c r="AH308" s="214"/>
    </row>
    <row r="309" spans="1:34" ht="18.95" customHeight="1">
      <c r="A309" s="223"/>
      <c r="B309" s="1000" t="s">
        <v>3</v>
      </c>
      <c r="C309" s="1001"/>
      <c r="D309" s="1002">
        <f>IF('statement of marks'!EO$6="","",'statement of marks'!EO$6)</f>
        <v>20</v>
      </c>
      <c r="E309" s="1002"/>
      <c r="F309" s="1002"/>
      <c r="G309" s="1002">
        <f>IF('statement of marks'!EP$6="","",'statement of marks'!EP$6)</f>
        <v>20</v>
      </c>
      <c r="H309" s="1002"/>
      <c r="I309" s="1002"/>
      <c r="J309" s="1002">
        <f>IF('statement of marks'!ER$6="","",'statement of marks'!ER$6)</f>
        <v>20</v>
      </c>
      <c r="K309" s="1002"/>
      <c r="L309" s="1002"/>
      <c r="M309" s="1002">
        <f>IF('statement of marks'!EX$6="","",'statement of marks'!EQ$6)</f>
        <v>20</v>
      </c>
      <c r="N309" s="1002"/>
      <c r="O309" s="1002"/>
      <c r="P309" s="215"/>
      <c r="Q309" s="1035"/>
      <c r="R309" s="1035"/>
      <c r="S309" s="223"/>
      <c r="T309" s="1000" t="s">
        <v>3</v>
      </c>
      <c r="U309" s="1001"/>
      <c r="V309" s="1002">
        <f>IF('statement of marks'!EO$6="","",'statement of marks'!EO$6)</f>
        <v>20</v>
      </c>
      <c r="W309" s="1002"/>
      <c r="X309" s="1002"/>
      <c r="Y309" s="1002">
        <f>IF('statement of marks'!EP$6="","",'statement of marks'!EP$6)</f>
        <v>20</v>
      </c>
      <c r="Z309" s="1002"/>
      <c r="AA309" s="1002"/>
      <c r="AB309" s="1002">
        <f>IF('statement of marks'!ER$6="","",'statement of marks'!ER$6)</f>
        <v>20</v>
      </c>
      <c r="AC309" s="1002"/>
      <c r="AD309" s="1002"/>
      <c r="AE309" s="1002">
        <f>IF('statement of marks'!EX$6="","",'statement of marks'!EQ$6)</f>
        <v>20</v>
      </c>
      <c r="AF309" s="1002"/>
      <c r="AG309" s="1002"/>
      <c r="AH309" s="215"/>
    </row>
    <row r="310" spans="1:34" ht="18.95" customHeight="1">
      <c r="A310" s="223"/>
      <c r="B310" s="990" t="str">
        <f>IF('statement of marks'!$EO$3="","",'statement of marks'!$EO$3)</f>
        <v>dk;kZuqHko</v>
      </c>
      <c r="C310" s="991"/>
      <c r="D310" s="1031" t="str">
        <f>IF('statement of marks'!EO27="","",'statement of marks'!EO27)</f>
        <v/>
      </c>
      <c r="E310" s="1031"/>
      <c r="F310" s="1031"/>
      <c r="G310" s="1031" t="str">
        <f>IF('statement of marks'!EP27="","",'statement of marks'!EP27)</f>
        <v/>
      </c>
      <c r="H310" s="1031"/>
      <c r="I310" s="1031"/>
      <c r="J310" s="1031" t="str">
        <f>IF('statement of marks'!ER27="","",'statement of marks'!ER27)</f>
        <v/>
      </c>
      <c r="K310" s="1031"/>
      <c r="L310" s="1031"/>
      <c r="M310" s="1031" t="str">
        <f>IF('statement of marks'!EQ27="","",'statement of marks'!EQ27)</f>
        <v/>
      </c>
      <c r="N310" s="1031"/>
      <c r="O310" s="1031"/>
      <c r="P310" s="216"/>
      <c r="Q310" s="1035"/>
      <c r="R310" s="1035"/>
      <c r="S310" s="223"/>
      <c r="T310" s="990" t="str">
        <f>IF('statement of marks'!$EO$3="","",'statement of marks'!$EO$3)</f>
        <v>dk;kZuqHko</v>
      </c>
      <c r="U310" s="991"/>
      <c r="V310" s="1031" t="str">
        <f>IF('statement of marks'!EO28="","",'statement of marks'!EO28)</f>
        <v/>
      </c>
      <c r="W310" s="1031"/>
      <c r="X310" s="1031"/>
      <c r="Y310" s="1031" t="str">
        <f>IF('statement of marks'!EP28="","",'statement of marks'!EP28)</f>
        <v/>
      </c>
      <c r="Z310" s="1031"/>
      <c r="AA310" s="1031"/>
      <c r="AB310" s="1031" t="str">
        <f>IF('statement of marks'!ER28="","",'statement of marks'!ER28)</f>
        <v/>
      </c>
      <c r="AC310" s="1031"/>
      <c r="AD310" s="1031"/>
      <c r="AE310" s="1031" t="str">
        <f>IF('statement of marks'!EQ28="","",'statement of marks'!EQ28)</f>
        <v/>
      </c>
      <c r="AF310" s="1031"/>
      <c r="AG310" s="1031"/>
      <c r="AH310" s="216"/>
    </row>
    <row r="311" spans="1:34" ht="18.95" customHeight="1">
      <c r="A311" s="223"/>
      <c r="B311" s="1027" t="str">
        <f>IF('statement of marks'!$EY$3="","",'statement of marks'!$EY$3)</f>
        <v>dyk f'k{kk</v>
      </c>
      <c r="C311" s="1028"/>
      <c r="D311" s="1031" t="str">
        <f>IF('statement of marks'!EY27="","",'statement of marks'!EY27)</f>
        <v/>
      </c>
      <c r="E311" s="1031"/>
      <c r="F311" s="1031"/>
      <c r="G311" s="1031" t="str">
        <f>IF('statement of marks'!EZ27="","",'statement of marks'!EZ27)</f>
        <v/>
      </c>
      <c r="H311" s="1031"/>
      <c r="I311" s="1031"/>
      <c r="J311" s="1031" t="str">
        <f>IF('statement of marks'!FB27="","",'statement of marks'!FB27)</f>
        <v/>
      </c>
      <c r="K311" s="1031"/>
      <c r="L311" s="1031"/>
      <c r="M311" s="1031" t="str">
        <f>IF('statement of marks'!FA27="","",'statement of marks'!FA27)</f>
        <v/>
      </c>
      <c r="N311" s="1031"/>
      <c r="O311" s="1031"/>
      <c r="P311" s="216"/>
      <c r="Q311" s="1035"/>
      <c r="R311" s="1035"/>
      <c r="S311" s="223"/>
      <c r="T311" s="1027" t="str">
        <f>IF('statement of marks'!$EY$3="","",'statement of marks'!$EY$3)</f>
        <v>dyk f'k{kk</v>
      </c>
      <c r="U311" s="1028"/>
      <c r="V311" s="1031" t="str">
        <f>IF('statement of marks'!EY28="","",'statement of marks'!EY28)</f>
        <v/>
      </c>
      <c r="W311" s="1031"/>
      <c r="X311" s="1031"/>
      <c r="Y311" s="1031" t="str">
        <f>IF('statement of marks'!EZ28="","",'statement of marks'!EZ28)</f>
        <v/>
      </c>
      <c r="Z311" s="1031"/>
      <c r="AA311" s="1031"/>
      <c r="AB311" s="1031" t="str">
        <f>IF('statement of marks'!FB28="","",'statement of marks'!FB28)</f>
        <v/>
      </c>
      <c r="AC311" s="1031"/>
      <c r="AD311" s="1031"/>
      <c r="AE311" s="1031" t="str">
        <f>IF('statement of marks'!FA28="","",'statement of marks'!FA28)</f>
        <v/>
      </c>
      <c r="AF311" s="1031"/>
      <c r="AG311" s="1031"/>
      <c r="AH311" s="216"/>
    </row>
    <row r="312" spans="1:34" ht="18.95" customHeight="1">
      <c r="A312" s="223"/>
      <c r="B312" s="1029" t="str">
        <f>IF('statement of marks'!$FI$3="","",'statement of marks'!$FI$3)</f>
        <v>LokLF; ,oe~ 'kkjhfjd f'k{kk</v>
      </c>
      <c r="C312" s="1030"/>
      <c r="D312" s="1031" t="str">
        <f>IF('statement of marks'!FI27="","",'statement of marks'!FI27)</f>
        <v/>
      </c>
      <c r="E312" s="1031"/>
      <c r="F312" s="1031"/>
      <c r="G312" s="1031" t="str">
        <f>IF('statement of marks'!FJ27="","",'statement of marks'!FJ27)</f>
        <v/>
      </c>
      <c r="H312" s="1031"/>
      <c r="I312" s="1031"/>
      <c r="J312" s="1031" t="str">
        <f>IF('statement of marks'!FL27="","",'statement of marks'!FL27)</f>
        <v/>
      </c>
      <c r="K312" s="1031"/>
      <c r="L312" s="1031"/>
      <c r="M312" s="1031" t="str">
        <f>IF('statement of marks'!FK27="","",'statement of marks'!FK27)</f>
        <v/>
      </c>
      <c r="N312" s="1031"/>
      <c r="O312" s="1031"/>
      <c r="P312" s="216"/>
      <c r="Q312" s="1035"/>
      <c r="R312" s="1035"/>
      <c r="S312" s="223"/>
      <c r="T312" s="1029" t="str">
        <f>IF('statement of marks'!$FI$3="","",'statement of marks'!$FI$3)</f>
        <v>LokLF; ,oe~ 'kkjhfjd f'k{kk</v>
      </c>
      <c r="U312" s="1030"/>
      <c r="V312" s="1031" t="str">
        <f>IF('statement of marks'!FI28="","",'statement of marks'!FI28)</f>
        <v/>
      </c>
      <c r="W312" s="1031"/>
      <c r="X312" s="1031"/>
      <c r="Y312" s="1031" t="str">
        <f>IF('statement of marks'!FJ28="","",'statement of marks'!FJ28)</f>
        <v/>
      </c>
      <c r="Z312" s="1031"/>
      <c r="AA312" s="1031"/>
      <c r="AB312" s="1031" t="str">
        <f>IF('statement of marks'!FL28="","",'statement of marks'!FL28)</f>
        <v/>
      </c>
      <c r="AC312" s="1031"/>
      <c r="AD312" s="1031"/>
      <c r="AE312" s="1031" t="str">
        <f>IF('statement of marks'!FK28="","",'statement of marks'!FK28)</f>
        <v/>
      </c>
      <c r="AF312" s="1031"/>
      <c r="AG312" s="1031"/>
      <c r="AH312" s="216"/>
    </row>
    <row r="313" spans="1:34" ht="18.95" customHeight="1">
      <c r="A313" s="223"/>
      <c r="B313" s="1000" t="s">
        <v>195</v>
      </c>
      <c r="C313" s="1001"/>
      <c r="D313" s="1007" t="str">
        <f>details!$DR$3</f>
        <v>vxLr rd</v>
      </c>
      <c r="E313" s="1007"/>
      <c r="F313" s="1007"/>
      <c r="G313" s="1007" t="str">
        <f>details!$DV$3</f>
        <v>vDVwcj rd</v>
      </c>
      <c r="H313" s="1007"/>
      <c r="I313" s="1007"/>
      <c r="J313" s="1007" t="str">
        <f>details!$ED$3</f>
        <v>Qjojh rd</v>
      </c>
      <c r="K313" s="1007"/>
      <c r="L313" s="1007"/>
      <c r="M313" s="1007" t="str">
        <f>details!$DZ$3</f>
        <v>fnlEcj rd</v>
      </c>
      <c r="N313" s="1007"/>
      <c r="O313" s="1007"/>
      <c r="P313" s="216"/>
      <c r="Q313" s="1035"/>
      <c r="R313" s="1035"/>
      <c r="S313" s="223"/>
      <c r="T313" s="1000" t="s">
        <v>195</v>
      </c>
      <c r="U313" s="1001"/>
      <c r="V313" s="1010" t="str">
        <f>details!$DR$3</f>
        <v>vxLr rd</v>
      </c>
      <c r="W313" s="1011"/>
      <c r="X313" s="1012"/>
      <c r="Y313" s="1010" t="str">
        <f>details!$DV$3</f>
        <v>vDVwcj rd</v>
      </c>
      <c r="Z313" s="1011"/>
      <c r="AA313" s="1012"/>
      <c r="AB313" s="1010" t="str">
        <f>details!$ED$3</f>
        <v>Qjojh rd</v>
      </c>
      <c r="AC313" s="1011"/>
      <c r="AD313" s="1012"/>
      <c r="AE313" s="1010" t="str">
        <f>details!$DZ$3</f>
        <v>fnlEcj rd</v>
      </c>
      <c r="AF313" s="1011"/>
      <c r="AG313" s="1012"/>
      <c r="AH313" s="216"/>
    </row>
    <row r="314" spans="1:34" ht="18.95" customHeight="1">
      <c r="A314" s="223"/>
      <c r="B314" s="1025" t="s">
        <v>98</v>
      </c>
      <c r="C314" s="1026"/>
      <c r="D314" s="1008" t="str">
        <f>IF(details!DS27="","",details!DS27)</f>
        <v/>
      </c>
      <c r="E314" s="1008"/>
      <c r="F314" s="1008"/>
      <c r="G314" s="1008" t="str">
        <f>IF(details!DW27="","",details!DW27)</f>
        <v/>
      </c>
      <c r="H314" s="1008"/>
      <c r="I314" s="1008"/>
      <c r="J314" s="1008" t="str">
        <f>IF(details!EE27="","",details!EE27)</f>
        <v/>
      </c>
      <c r="K314" s="1008"/>
      <c r="L314" s="1008"/>
      <c r="M314" s="1008" t="str">
        <f>IF(details!EA27="","",details!EA27)</f>
        <v/>
      </c>
      <c r="N314" s="1008"/>
      <c r="O314" s="1008"/>
      <c r="P314" s="227"/>
      <c r="Q314" s="1035"/>
      <c r="R314" s="1035"/>
      <c r="S314" s="223"/>
      <c r="T314" s="1025" t="s">
        <v>98</v>
      </c>
      <c r="U314" s="1026"/>
      <c r="V314" s="1015" t="str">
        <f>IF(details!DS28="","",details!DS28)</f>
        <v/>
      </c>
      <c r="W314" s="1016"/>
      <c r="X314" s="1017"/>
      <c r="Y314" s="1015" t="str">
        <f>IF(details!DW28="","",details!DW28)</f>
        <v/>
      </c>
      <c r="Z314" s="1016"/>
      <c r="AA314" s="1017"/>
      <c r="AB314" s="1015" t="str">
        <f>IF(details!EE28="","",details!EE28)</f>
        <v/>
      </c>
      <c r="AC314" s="1016"/>
      <c r="AD314" s="1017"/>
      <c r="AE314" s="1015" t="str">
        <f>IF(details!EA28="","",details!EA28)</f>
        <v/>
      </c>
      <c r="AF314" s="1016"/>
      <c r="AG314" s="1017"/>
      <c r="AH314" s="217"/>
    </row>
    <row r="315" spans="1:34" ht="18.95" customHeight="1">
      <c r="A315" s="224"/>
      <c r="B315" s="1023" t="s">
        <v>15</v>
      </c>
      <c r="C315" s="1024"/>
      <c r="D315" s="1009">
        <f>IF(details!DR27="","",details!DR27)</f>
        <v>83</v>
      </c>
      <c r="E315" s="1009"/>
      <c r="F315" s="1009"/>
      <c r="G315" s="1009" t="str">
        <f>IF(details!DV27="","",details!DV27)</f>
        <v/>
      </c>
      <c r="H315" s="1009"/>
      <c r="I315" s="1009"/>
      <c r="J315" s="1009" t="str">
        <f>IF(details!ED27="","",details!ED27)</f>
        <v/>
      </c>
      <c r="K315" s="1009"/>
      <c r="L315" s="1009"/>
      <c r="M315" s="1009" t="str">
        <f>IF(details!DZ27="","",details!DZ27)</f>
        <v/>
      </c>
      <c r="N315" s="1009"/>
      <c r="O315" s="1009"/>
      <c r="P315" s="228"/>
      <c r="Q315" s="1035"/>
      <c r="R315" s="1035"/>
      <c r="S315" s="224"/>
      <c r="T315" s="1023" t="s">
        <v>15</v>
      </c>
      <c r="U315" s="1024"/>
      <c r="V315" s="1018">
        <f>IF(details!DR28="","",details!DR28)</f>
        <v>83</v>
      </c>
      <c r="W315" s="1019"/>
      <c r="X315" s="1020"/>
      <c r="Y315" s="1018" t="str">
        <f>IF(details!DV28="","",details!DV28)</f>
        <v/>
      </c>
      <c r="Z315" s="1019"/>
      <c r="AA315" s="1020"/>
      <c r="AB315" s="1018" t="str">
        <f>IF(details!ED28="","",details!ED28)</f>
        <v/>
      </c>
      <c r="AC315" s="1019"/>
      <c r="AD315" s="1020"/>
      <c r="AE315" s="1018" t="str">
        <f>IF(details!DZ28="","",details!DZ28)</f>
        <v/>
      </c>
      <c r="AF315" s="1019"/>
      <c r="AG315" s="1020"/>
      <c r="AH315" s="218"/>
    </row>
    <row r="316" spans="1:34" ht="18.95" customHeight="1">
      <c r="A316" s="223"/>
      <c r="B316" s="1036" t="s">
        <v>99</v>
      </c>
      <c r="C316" s="1037"/>
      <c r="D316" s="1007"/>
      <c r="E316" s="1007"/>
      <c r="F316" s="1007"/>
      <c r="G316" s="1007"/>
      <c r="H316" s="1007"/>
      <c r="I316" s="1007"/>
      <c r="J316" s="1007"/>
      <c r="K316" s="1007"/>
      <c r="L316" s="1007"/>
      <c r="M316" s="1007"/>
      <c r="N316" s="1007"/>
      <c r="O316" s="1007"/>
      <c r="P316" s="219"/>
      <c r="Q316" s="1035"/>
      <c r="R316" s="1035"/>
      <c r="S316" s="223"/>
      <c r="T316" s="1036" t="s">
        <v>99</v>
      </c>
      <c r="U316" s="1037"/>
      <c r="V316" s="1007"/>
      <c r="W316" s="1007"/>
      <c r="X316" s="1007"/>
      <c r="Y316" s="1007"/>
      <c r="Z316" s="1007"/>
      <c r="AA316" s="1007"/>
      <c r="AB316" s="1007"/>
      <c r="AC316" s="1007"/>
      <c r="AD316" s="1007"/>
      <c r="AE316" s="1007"/>
      <c r="AF316" s="1007"/>
      <c r="AG316" s="1007"/>
      <c r="AH316" s="219"/>
    </row>
    <row r="317" spans="1:34" ht="18.95" customHeight="1">
      <c r="A317" s="223"/>
      <c r="B317" s="1013" t="s">
        <v>79</v>
      </c>
      <c r="C317" s="1014"/>
      <c r="D317" s="1007"/>
      <c r="E317" s="1007"/>
      <c r="F317" s="1007"/>
      <c r="G317" s="1007"/>
      <c r="H317" s="1007"/>
      <c r="I317" s="1007"/>
      <c r="J317" s="1007"/>
      <c r="K317" s="1007"/>
      <c r="L317" s="1007"/>
      <c r="M317" s="1007"/>
      <c r="N317" s="1007"/>
      <c r="O317" s="1007"/>
      <c r="P317" s="219"/>
      <c r="Q317" s="1035"/>
      <c r="R317" s="1035"/>
      <c r="S317" s="223"/>
      <c r="T317" s="1013" t="s">
        <v>79</v>
      </c>
      <c r="U317" s="1014"/>
      <c r="V317" s="1007"/>
      <c r="W317" s="1007"/>
      <c r="X317" s="1007"/>
      <c r="Y317" s="1007"/>
      <c r="Z317" s="1007"/>
      <c r="AA317" s="1007"/>
      <c r="AB317" s="1007"/>
      <c r="AC317" s="1007"/>
      <c r="AD317" s="1007"/>
      <c r="AE317" s="1007"/>
      <c r="AF317" s="1007"/>
      <c r="AG317" s="1007"/>
      <c r="AH317" s="219"/>
    </row>
    <row r="318" spans="1:34" ht="18.95" customHeight="1">
      <c r="A318" s="223"/>
      <c r="B318" s="1021" t="s">
        <v>100</v>
      </c>
      <c r="C318" s="1022"/>
      <c r="D318" s="1007"/>
      <c r="E318" s="1007"/>
      <c r="F318" s="1007"/>
      <c r="G318" s="1007"/>
      <c r="H318" s="1007"/>
      <c r="I318" s="1007"/>
      <c r="J318" s="1007"/>
      <c r="K318" s="1007"/>
      <c r="L318" s="1007"/>
      <c r="M318" s="1007"/>
      <c r="N318" s="1007"/>
      <c r="O318" s="1007"/>
      <c r="P318" s="219"/>
      <c r="Q318" s="1035"/>
      <c r="R318" s="1035"/>
      <c r="S318" s="223"/>
      <c r="T318" s="1021" t="s">
        <v>100</v>
      </c>
      <c r="U318" s="1022"/>
      <c r="V318" s="1007"/>
      <c r="W318" s="1007"/>
      <c r="X318" s="1007"/>
      <c r="Y318" s="1007"/>
      <c r="Z318" s="1007"/>
      <c r="AA318" s="1007"/>
      <c r="AB318" s="1007"/>
      <c r="AC318" s="1007"/>
      <c r="AD318" s="1007"/>
      <c r="AE318" s="1007"/>
      <c r="AF318" s="1007"/>
      <c r="AG318" s="1007"/>
      <c r="AH318" s="219"/>
    </row>
    <row r="319" spans="1:34" ht="18.95" customHeight="1" thickBot="1">
      <c r="A319" s="225"/>
      <c r="B319" s="998" t="s">
        <v>101</v>
      </c>
      <c r="C319" s="999"/>
      <c r="D319" s="995"/>
      <c r="E319" s="995"/>
      <c r="F319" s="995"/>
      <c r="G319" s="995"/>
      <c r="H319" s="995"/>
      <c r="I319" s="995"/>
      <c r="J319" s="995"/>
      <c r="K319" s="995"/>
      <c r="L319" s="995"/>
      <c r="M319" s="995"/>
      <c r="N319" s="995"/>
      <c r="O319" s="995"/>
      <c r="P319" s="220"/>
      <c r="Q319" s="1035"/>
      <c r="R319" s="1035"/>
      <c r="S319" s="225"/>
      <c r="T319" s="998" t="s">
        <v>101</v>
      </c>
      <c r="U319" s="999"/>
      <c r="V319" s="995"/>
      <c r="W319" s="995"/>
      <c r="X319" s="995"/>
      <c r="Y319" s="995"/>
      <c r="Z319" s="995"/>
      <c r="AA319" s="995"/>
      <c r="AB319" s="995"/>
      <c r="AC319" s="995"/>
      <c r="AD319" s="995"/>
      <c r="AE319" s="995"/>
      <c r="AF319" s="995"/>
      <c r="AG319" s="995"/>
      <c r="AH319" s="220"/>
    </row>
    <row r="320" spans="1:34" ht="18.95" customHeight="1">
      <c r="A320" s="222"/>
      <c r="B320" s="1004" t="s">
        <v>47</v>
      </c>
      <c r="C320" s="1005"/>
      <c r="D320" s="1005"/>
      <c r="E320" s="1005"/>
      <c r="F320" s="1005"/>
      <c r="G320" s="1005"/>
      <c r="H320" s="1005"/>
      <c r="I320" s="1005"/>
      <c r="J320" s="1005"/>
      <c r="K320" s="1005"/>
      <c r="L320" s="1005"/>
      <c r="M320" s="1005"/>
      <c r="N320" s="1005"/>
      <c r="O320" s="1005"/>
      <c r="P320" s="1006"/>
      <c r="Q320" s="1035"/>
      <c r="R320" s="1035"/>
      <c r="S320" s="222"/>
      <c r="T320" s="1004" t="s">
        <v>47</v>
      </c>
      <c r="U320" s="1005"/>
      <c r="V320" s="1005"/>
      <c r="W320" s="1005"/>
      <c r="X320" s="1005"/>
      <c r="Y320" s="1005"/>
      <c r="Z320" s="1005"/>
      <c r="AA320" s="1005"/>
      <c r="AB320" s="1005"/>
      <c r="AC320" s="1005"/>
      <c r="AD320" s="1005"/>
      <c r="AE320" s="1005"/>
      <c r="AF320" s="1005"/>
      <c r="AG320" s="1005"/>
      <c r="AH320" s="1006"/>
    </row>
    <row r="321" spans="1:34" ht="18.95" customHeight="1">
      <c r="A321" s="1003"/>
      <c r="B321" s="985" t="str">
        <f>'statement of marks'!$A$1</f>
        <v>MkW0Hkhejko vEcsMdj jkt0vkok0fo|k0cxMh]nkSlk</v>
      </c>
      <c r="C321" s="986"/>
      <c r="D321" s="986"/>
      <c r="E321" s="986"/>
      <c r="F321" s="986"/>
      <c r="G321" s="986"/>
      <c r="H321" s="986"/>
      <c r="I321" s="986"/>
      <c r="J321" s="986"/>
      <c r="K321" s="986"/>
      <c r="L321" s="986"/>
      <c r="M321" s="986"/>
      <c r="N321" s="986"/>
      <c r="O321" s="986"/>
      <c r="P321" s="987"/>
      <c r="Q321" s="1035"/>
      <c r="R321" s="1035"/>
      <c r="S321" s="1003"/>
      <c r="T321" s="985" t="str">
        <f>'statement of marks'!$A$1</f>
        <v>MkW0Hkhejko vEcsMdj jkt0vkok0fo|k0cxMh]nkSlk</v>
      </c>
      <c r="U321" s="986"/>
      <c r="V321" s="986"/>
      <c r="W321" s="986"/>
      <c r="X321" s="986"/>
      <c r="Y321" s="986"/>
      <c r="Z321" s="986"/>
      <c r="AA321" s="986"/>
      <c r="AB321" s="986"/>
      <c r="AC321" s="986"/>
      <c r="AD321" s="986"/>
      <c r="AE321" s="986"/>
      <c r="AF321" s="986"/>
      <c r="AG321" s="986"/>
      <c r="AH321" s="987"/>
    </row>
    <row r="322" spans="1:34" ht="18.95" customHeight="1">
      <c r="A322" s="1003"/>
      <c r="B322" s="985"/>
      <c r="C322" s="986"/>
      <c r="D322" s="986"/>
      <c r="E322" s="986"/>
      <c r="F322" s="986"/>
      <c r="G322" s="986"/>
      <c r="H322" s="986"/>
      <c r="I322" s="986"/>
      <c r="J322" s="986"/>
      <c r="K322" s="986"/>
      <c r="L322" s="986"/>
      <c r="M322" s="986"/>
      <c r="N322" s="986"/>
      <c r="O322" s="986"/>
      <c r="P322" s="987"/>
      <c r="Q322" s="1035"/>
      <c r="R322" s="1035"/>
      <c r="S322" s="1003"/>
      <c r="T322" s="985"/>
      <c r="U322" s="986"/>
      <c r="V322" s="986"/>
      <c r="W322" s="986"/>
      <c r="X322" s="986"/>
      <c r="Y322" s="986"/>
      <c r="Z322" s="986"/>
      <c r="AA322" s="986"/>
      <c r="AB322" s="986"/>
      <c r="AC322" s="986"/>
      <c r="AD322" s="986"/>
      <c r="AE322" s="986"/>
      <c r="AF322" s="986"/>
      <c r="AG322" s="986"/>
      <c r="AH322" s="987"/>
    </row>
    <row r="323" spans="1:34" ht="18.95" customHeight="1">
      <c r="A323" s="223"/>
      <c r="B323" s="988" t="s">
        <v>95</v>
      </c>
      <c r="C323" s="989"/>
      <c r="D323" s="992" t="str">
        <f>'statement of marks'!$H$3</f>
        <v>2016-17</v>
      </c>
      <c r="E323" s="992"/>
      <c r="F323" s="992"/>
      <c r="G323" s="992"/>
      <c r="H323" s="992"/>
      <c r="I323" s="992"/>
      <c r="J323" s="992"/>
      <c r="K323" s="992"/>
      <c r="L323" s="992"/>
      <c r="M323" s="992"/>
      <c r="N323" s="992"/>
      <c r="O323" s="992"/>
      <c r="P323" s="993"/>
      <c r="Q323" s="1035"/>
      <c r="R323" s="1035"/>
      <c r="S323" s="223"/>
      <c r="T323" s="988" t="s">
        <v>95</v>
      </c>
      <c r="U323" s="989"/>
      <c r="V323" s="992" t="str">
        <f>'statement of marks'!$H$3</f>
        <v>2016-17</v>
      </c>
      <c r="W323" s="992"/>
      <c r="X323" s="992"/>
      <c r="Y323" s="992"/>
      <c r="Z323" s="992"/>
      <c r="AA323" s="992"/>
      <c r="AB323" s="992"/>
      <c r="AC323" s="992"/>
      <c r="AD323" s="992"/>
      <c r="AE323" s="992"/>
      <c r="AF323" s="992"/>
      <c r="AG323" s="992"/>
      <c r="AH323" s="993"/>
    </row>
    <row r="324" spans="1:34" ht="18.95" customHeight="1">
      <c r="A324" s="223"/>
      <c r="B324" s="990" t="s">
        <v>185</v>
      </c>
      <c r="C324" s="991"/>
      <c r="D324" s="991" t="str">
        <f>IF('statement of marks'!I29="","",'statement of marks'!I29)</f>
        <v>jkgqy dqekj cSjok</v>
      </c>
      <c r="E324" s="991"/>
      <c r="F324" s="991"/>
      <c r="G324" s="991"/>
      <c r="H324" s="991"/>
      <c r="I324" s="991"/>
      <c r="J324" s="991"/>
      <c r="K324" s="991"/>
      <c r="L324" s="991"/>
      <c r="M324" s="991"/>
      <c r="N324" s="991"/>
      <c r="O324" s="991"/>
      <c r="P324" s="994"/>
      <c r="Q324" s="1035"/>
      <c r="R324" s="1035"/>
      <c r="S324" s="223"/>
      <c r="T324" s="990" t="s">
        <v>185</v>
      </c>
      <c r="U324" s="991"/>
      <c r="V324" s="991" t="str">
        <f>IF('statement of marks'!I30="","",'statement of marks'!I30)</f>
        <v>jkeizdk'k ehuk</v>
      </c>
      <c r="W324" s="991"/>
      <c r="X324" s="991"/>
      <c r="Y324" s="991"/>
      <c r="Z324" s="991"/>
      <c r="AA324" s="991"/>
      <c r="AB324" s="991"/>
      <c r="AC324" s="991"/>
      <c r="AD324" s="991"/>
      <c r="AE324" s="991"/>
      <c r="AF324" s="991"/>
      <c r="AG324" s="991"/>
      <c r="AH324" s="994"/>
    </row>
    <row r="325" spans="1:34" ht="18.95" customHeight="1">
      <c r="A325" s="223"/>
      <c r="B325" s="990" t="s">
        <v>186</v>
      </c>
      <c r="C325" s="991"/>
      <c r="D325" s="991" t="str">
        <f>IF('statement of marks'!J29="","",'statement of marks'!J29)</f>
        <v>Jh fxjkZt izzlkn cSjok</v>
      </c>
      <c r="E325" s="991"/>
      <c r="F325" s="991"/>
      <c r="G325" s="991"/>
      <c r="H325" s="991"/>
      <c r="I325" s="991"/>
      <c r="J325" s="991"/>
      <c r="K325" s="991"/>
      <c r="L325" s="991"/>
      <c r="M325" s="991"/>
      <c r="N325" s="991"/>
      <c r="O325" s="991"/>
      <c r="P325" s="994"/>
      <c r="Q325" s="1035"/>
      <c r="R325" s="1035"/>
      <c r="S325" s="223"/>
      <c r="T325" s="990" t="s">
        <v>186</v>
      </c>
      <c r="U325" s="991"/>
      <c r="V325" s="991" t="str">
        <f>IF('statement of marks'!J30="","",'statement of marks'!J30)</f>
        <v>Jh Hkxoku flag ehuk</v>
      </c>
      <c r="W325" s="991"/>
      <c r="X325" s="991"/>
      <c r="Y325" s="991"/>
      <c r="Z325" s="991"/>
      <c r="AA325" s="991"/>
      <c r="AB325" s="991"/>
      <c r="AC325" s="991"/>
      <c r="AD325" s="991"/>
      <c r="AE325" s="991"/>
      <c r="AF325" s="991"/>
      <c r="AG325" s="991"/>
      <c r="AH325" s="994"/>
    </row>
    <row r="326" spans="1:34" ht="18.95" customHeight="1">
      <c r="A326" s="223"/>
      <c r="B326" s="990" t="s">
        <v>187</v>
      </c>
      <c r="C326" s="991"/>
      <c r="D326" s="991" t="str">
        <f>IF('statement of marks'!K29="","",'statement of marks'!K29)</f>
        <v>Jhefr ds'kUrh nsoh</v>
      </c>
      <c r="E326" s="991"/>
      <c r="F326" s="991"/>
      <c r="G326" s="991"/>
      <c r="H326" s="991"/>
      <c r="I326" s="991"/>
      <c r="J326" s="991"/>
      <c r="K326" s="991"/>
      <c r="L326" s="991"/>
      <c r="M326" s="991"/>
      <c r="N326" s="991"/>
      <c r="O326" s="991"/>
      <c r="P326" s="994"/>
      <c r="Q326" s="1035"/>
      <c r="R326" s="1035"/>
      <c r="S326" s="223"/>
      <c r="T326" s="990" t="s">
        <v>187</v>
      </c>
      <c r="U326" s="991"/>
      <c r="V326" s="991" t="str">
        <f>IF('statement of marks'!K30="","",'statement of marks'!K30)</f>
        <v>Jhefr eqUuh nsoh</v>
      </c>
      <c r="W326" s="991"/>
      <c r="X326" s="991"/>
      <c r="Y326" s="991"/>
      <c r="Z326" s="991"/>
      <c r="AA326" s="991"/>
      <c r="AB326" s="991"/>
      <c r="AC326" s="991"/>
      <c r="AD326" s="991"/>
      <c r="AE326" s="991"/>
      <c r="AF326" s="991"/>
      <c r="AG326" s="991"/>
      <c r="AH326" s="994"/>
    </row>
    <row r="327" spans="1:34" ht="18.95" customHeight="1">
      <c r="A327" s="223"/>
      <c r="B327" s="990" t="s">
        <v>188</v>
      </c>
      <c r="C327" s="991"/>
      <c r="D327" s="992" t="str">
        <f>'statement of marks'!$G$3</f>
        <v>6 B</v>
      </c>
      <c r="E327" s="992"/>
      <c r="F327" s="992"/>
      <c r="G327" s="992"/>
      <c r="H327" s="991" t="s">
        <v>9</v>
      </c>
      <c r="I327" s="991"/>
      <c r="J327" s="991"/>
      <c r="K327" s="991"/>
      <c r="L327" s="991"/>
      <c r="M327" s="992">
        <f>IF('statement of marks'!D29="","",'statement of marks'!D29)</f>
        <v>673</v>
      </c>
      <c r="N327" s="992"/>
      <c r="O327" s="992"/>
      <c r="P327" s="993"/>
      <c r="Q327" s="1035"/>
      <c r="R327" s="1035"/>
      <c r="S327" s="223"/>
      <c r="T327" s="990" t="s">
        <v>188</v>
      </c>
      <c r="U327" s="991"/>
      <c r="V327" s="992" t="str">
        <f>'statement of marks'!$G$3</f>
        <v>6 B</v>
      </c>
      <c r="W327" s="992"/>
      <c r="X327" s="992"/>
      <c r="Y327" s="992"/>
      <c r="Z327" s="991" t="s">
        <v>9</v>
      </c>
      <c r="AA327" s="991"/>
      <c r="AB327" s="991"/>
      <c r="AC327" s="991"/>
      <c r="AD327" s="991"/>
      <c r="AE327" s="992">
        <f>IF('statement of marks'!D30="","",'statement of marks'!D30)</f>
        <v>674</v>
      </c>
      <c r="AF327" s="992"/>
      <c r="AG327" s="992"/>
      <c r="AH327" s="993"/>
    </row>
    <row r="328" spans="1:34" ht="18.95" customHeight="1">
      <c r="A328" s="223"/>
      <c r="B328" s="990" t="s">
        <v>189</v>
      </c>
      <c r="C328" s="991"/>
      <c r="D328" s="992">
        <f>IF('statement of marks'!F29="","",'statement of marks'!F29)</f>
        <v>1969</v>
      </c>
      <c r="E328" s="992"/>
      <c r="F328" s="992"/>
      <c r="G328" s="992"/>
      <c r="H328" s="991" t="s">
        <v>0</v>
      </c>
      <c r="I328" s="991"/>
      <c r="J328" s="991"/>
      <c r="K328" s="991"/>
      <c r="L328" s="991"/>
      <c r="M328" s="1032">
        <f>IF('statement of marks'!G29="","",'statement of marks'!G29)</f>
        <v>38330</v>
      </c>
      <c r="N328" s="1032"/>
      <c r="O328" s="1032"/>
      <c r="P328" s="1033"/>
      <c r="Q328" s="1035"/>
      <c r="R328" s="1035"/>
      <c r="S328" s="223"/>
      <c r="T328" s="990" t="s">
        <v>189</v>
      </c>
      <c r="U328" s="991"/>
      <c r="V328" s="992">
        <f>IF('statement of marks'!F30="","",'statement of marks'!F30)</f>
        <v>2037</v>
      </c>
      <c r="W328" s="992"/>
      <c r="X328" s="992"/>
      <c r="Y328" s="992"/>
      <c r="Z328" s="991" t="s">
        <v>0</v>
      </c>
      <c r="AA328" s="991"/>
      <c r="AB328" s="991"/>
      <c r="AC328" s="991"/>
      <c r="AD328" s="991"/>
      <c r="AE328" s="1032">
        <f>IF('statement of marks'!G30="","",'statement of marks'!G30)</f>
        <v>38688</v>
      </c>
      <c r="AF328" s="1032"/>
      <c r="AG328" s="1032"/>
      <c r="AH328" s="1033"/>
    </row>
    <row r="329" spans="1:34" ht="18.95" customHeight="1">
      <c r="A329" s="223"/>
      <c r="B329" s="221" t="s">
        <v>28</v>
      </c>
      <c r="C329" s="211" t="s">
        <v>96</v>
      </c>
      <c r="D329" s="1034" t="s">
        <v>1</v>
      </c>
      <c r="E329" s="1034"/>
      <c r="F329" s="1034"/>
      <c r="G329" s="1034" t="s">
        <v>21</v>
      </c>
      <c r="H329" s="1034"/>
      <c r="I329" s="1034"/>
      <c r="J329" s="1034" t="s">
        <v>68</v>
      </c>
      <c r="K329" s="1034"/>
      <c r="L329" s="1034"/>
      <c r="M329" s="1034" t="s">
        <v>97</v>
      </c>
      <c r="N329" s="1034"/>
      <c r="O329" s="1034"/>
      <c r="P329" s="212" t="s">
        <v>200</v>
      </c>
      <c r="Q329" s="1035"/>
      <c r="R329" s="1035"/>
      <c r="S329" s="223"/>
      <c r="T329" s="221" t="s">
        <v>28</v>
      </c>
      <c r="U329" s="211" t="s">
        <v>96</v>
      </c>
      <c r="V329" s="1034" t="s">
        <v>1</v>
      </c>
      <c r="W329" s="1034"/>
      <c r="X329" s="1034"/>
      <c r="Y329" s="1034" t="s">
        <v>21</v>
      </c>
      <c r="Z329" s="1034"/>
      <c r="AA329" s="1034"/>
      <c r="AB329" s="1034" t="s">
        <v>68</v>
      </c>
      <c r="AC329" s="1034"/>
      <c r="AD329" s="1034"/>
      <c r="AE329" s="1034" t="s">
        <v>97</v>
      </c>
      <c r="AF329" s="1034"/>
      <c r="AG329" s="1034"/>
      <c r="AH329" s="212" t="s">
        <v>200</v>
      </c>
    </row>
    <row r="330" spans="1:34" ht="18.95" customHeight="1">
      <c r="A330" s="223"/>
      <c r="B330" s="1000" t="s">
        <v>3</v>
      </c>
      <c r="C330" s="1001"/>
      <c r="D330" s="232">
        <f>IF('statement of marks'!L$6="","",'statement of marks'!L$6)</f>
        <v>5</v>
      </c>
      <c r="E330" s="232">
        <f>IF('statement of marks'!M$6="","",'statement of marks'!M$6)</f>
        <v>5</v>
      </c>
      <c r="F330" s="232">
        <f>IF('statement of marks'!N$6="","",'statement of marks'!N$6)</f>
        <v>10</v>
      </c>
      <c r="G330" s="232">
        <f>IF('statement of marks'!O$6="","",'statement of marks'!O$6)</f>
        <v>5</v>
      </c>
      <c r="H330" s="232">
        <f>IF('statement of marks'!P$6="","",'statement of marks'!P$6)</f>
        <v>5</v>
      </c>
      <c r="I330" s="232">
        <f>IF('statement of marks'!Q$6="","",'statement of marks'!Q$6)</f>
        <v>10</v>
      </c>
      <c r="J330" s="232">
        <f>IF('statement of marks'!R$6="","",'statement of marks'!R$6)</f>
        <v>5</v>
      </c>
      <c r="K330" s="232">
        <f>IF('statement of marks'!S$6="","",'statement of marks'!S$6)</f>
        <v>5</v>
      </c>
      <c r="L330" s="232">
        <f>IF('statement of marks'!T$6="","",'statement of marks'!T$6)</f>
        <v>10</v>
      </c>
      <c r="M330" s="232">
        <f>IF('statement of marks'!V$6="","",'statement of marks'!V$6)</f>
        <v>50</v>
      </c>
      <c r="N330" s="232">
        <f>IF('statement of marks'!W$6="","",'statement of marks'!W$6)</f>
        <v>20</v>
      </c>
      <c r="O330" s="232">
        <f>IF('statement of marks'!X$6="","",'statement of marks'!X$6)</f>
        <v>70</v>
      </c>
      <c r="P330" s="213">
        <f>IF('statement of marks'!Y$6="","",'statement of marks'!Y$6)</f>
        <v>100</v>
      </c>
      <c r="Q330" s="1035"/>
      <c r="R330" s="1035"/>
      <c r="S330" s="223"/>
      <c r="T330" s="1000" t="s">
        <v>3</v>
      </c>
      <c r="U330" s="1001"/>
      <c r="V330" s="232">
        <f>IF('statement of marks'!L$6="","",'statement of marks'!L$6)</f>
        <v>5</v>
      </c>
      <c r="W330" s="232">
        <f>IF('statement of marks'!M$6="","",'statement of marks'!M$6)</f>
        <v>5</v>
      </c>
      <c r="X330" s="232">
        <f>IF('statement of marks'!N$6="","",'statement of marks'!N$6)</f>
        <v>10</v>
      </c>
      <c r="Y330" s="232">
        <f>IF('statement of marks'!O$6="","",'statement of marks'!O$6)</f>
        <v>5</v>
      </c>
      <c r="Z330" s="232">
        <f>IF('statement of marks'!P$6="","",'statement of marks'!P$6)</f>
        <v>5</v>
      </c>
      <c r="AA330" s="232">
        <f>IF('statement of marks'!Q$6="","",'statement of marks'!Q$6)</f>
        <v>10</v>
      </c>
      <c r="AB330" s="232">
        <f>IF('statement of marks'!R$6="","",'statement of marks'!R$6)</f>
        <v>5</v>
      </c>
      <c r="AC330" s="232">
        <f>IF('statement of marks'!S$6="","",'statement of marks'!S$6)</f>
        <v>5</v>
      </c>
      <c r="AD330" s="232">
        <f>IF('statement of marks'!T$6="","",'statement of marks'!T$6)</f>
        <v>10</v>
      </c>
      <c r="AE330" s="232">
        <f>IF('statement of marks'!V$6="","",'statement of marks'!V$6)</f>
        <v>50</v>
      </c>
      <c r="AF330" s="232">
        <f>IF('statement of marks'!W$6="","",'statement of marks'!W$6)</f>
        <v>20</v>
      </c>
      <c r="AG330" s="232">
        <f>IF('statement of marks'!X$6="","",'statement of marks'!X$6)</f>
        <v>70</v>
      </c>
      <c r="AH330" s="213">
        <f>IF('statement of marks'!Y$6="","",'statement of marks'!Y$6)</f>
        <v>100</v>
      </c>
    </row>
    <row r="331" spans="1:34" ht="18.95" customHeight="1">
      <c r="A331" s="223"/>
      <c r="B331" s="990" t="str">
        <f>IF('statement of marks'!$L$3="","",'statement of marks'!$L$3)</f>
        <v>fgUnh</v>
      </c>
      <c r="C331" s="991"/>
      <c r="D331" s="209">
        <f>IF('statement of marks'!L29="","",'statement of marks'!L29)</f>
        <v>5</v>
      </c>
      <c r="E331" s="209">
        <f>IF('statement of marks'!M29="","",'statement of marks'!M29)</f>
        <v>5</v>
      </c>
      <c r="F331" s="207">
        <f>IF('statement of marks'!N29="","",'statement of marks'!N29)</f>
        <v>10</v>
      </c>
      <c r="G331" s="209">
        <f>IF('statement of marks'!O29="","",'statement of marks'!O29)</f>
        <v>5</v>
      </c>
      <c r="H331" s="209">
        <f>IF('statement of marks'!P29="","",'statement of marks'!P29)</f>
        <v>5</v>
      </c>
      <c r="I331" s="207">
        <f>IF('statement of marks'!Q29="","",'statement of marks'!Q29)</f>
        <v>10</v>
      </c>
      <c r="J331" s="209" t="str">
        <f>IF('statement of marks'!R29="","",'statement of marks'!R29)</f>
        <v/>
      </c>
      <c r="K331" s="209" t="str">
        <f>IF('statement of marks'!S29="","",'statement of marks'!S29)</f>
        <v/>
      </c>
      <c r="L331" s="207" t="str">
        <f>IF('statement of marks'!T29="","",'statement of marks'!T29)</f>
        <v/>
      </c>
      <c r="M331" s="209" t="str">
        <f>IF('statement of marks'!V29="","",'statement of marks'!V29)</f>
        <v/>
      </c>
      <c r="N331" s="209" t="str">
        <f>IF('statement of marks'!W29="","",'statement of marks'!W29)</f>
        <v/>
      </c>
      <c r="O331" s="207" t="str">
        <f>IF('statement of marks'!X29="","",'statement of marks'!X29)</f>
        <v/>
      </c>
      <c r="P331" s="213" t="str">
        <f>IF('statement of marks'!Y29="","",'statement of marks'!Y29)</f>
        <v/>
      </c>
      <c r="Q331" s="1035"/>
      <c r="R331" s="1035"/>
      <c r="S331" s="223"/>
      <c r="T331" s="990" t="str">
        <f>IF('statement of marks'!$L$3="","",'statement of marks'!$L$3)</f>
        <v>fgUnh</v>
      </c>
      <c r="U331" s="991"/>
      <c r="V331" s="209">
        <f>IF('statement of marks'!L30="","",'statement of marks'!L30)</f>
        <v>5</v>
      </c>
      <c r="W331" s="209">
        <f>IF('statement of marks'!M30="","",'statement of marks'!M30)</f>
        <v>5</v>
      </c>
      <c r="X331" s="207">
        <f>IF('statement of marks'!N30="","",'statement of marks'!N30)</f>
        <v>10</v>
      </c>
      <c r="Y331" s="209">
        <f>IF('statement of marks'!O30="","",'statement of marks'!O30)</f>
        <v>5</v>
      </c>
      <c r="Z331" s="209">
        <f>IF('statement of marks'!P30="","",'statement of marks'!P30)</f>
        <v>5</v>
      </c>
      <c r="AA331" s="207">
        <f>IF('statement of marks'!Q30="","",'statement of marks'!Q30)</f>
        <v>10</v>
      </c>
      <c r="AB331" s="209" t="str">
        <f>IF('statement of marks'!R30="","",'statement of marks'!R30)</f>
        <v/>
      </c>
      <c r="AC331" s="209" t="str">
        <f>IF('statement of marks'!S30="","",'statement of marks'!S30)</f>
        <v/>
      </c>
      <c r="AD331" s="207" t="str">
        <f>IF('statement of marks'!T30="","",'statement of marks'!T30)</f>
        <v/>
      </c>
      <c r="AE331" s="209" t="str">
        <f>IF('statement of marks'!V30="","",'statement of marks'!V30)</f>
        <v/>
      </c>
      <c r="AF331" s="209" t="str">
        <f>IF('statement of marks'!W30="","",'statement of marks'!W30)</f>
        <v/>
      </c>
      <c r="AG331" s="207" t="str">
        <f>IF('statement of marks'!X30="","",'statement of marks'!X30)</f>
        <v/>
      </c>
      <c r="AH331" s="213" t="str">
        <f>IF('statement of marks'!Y30="","",'statement of marks'!Y30)</f>
        <v/>
      </c>
    </row>
    <row r="332" spans="1:34" ht="18.95" customHeight="1">
      <c r="A332" s="223"/>
      <c r="B332" s="990" t="str">
        <f>IF('statement of marks'!$AH$3="","",'statement of marks'!$AH$3)</f>
        <v>vaxszth</v>
      </c>
      <c r="C332" s="991"/>
      <c r="D332" s="209">
        <f>IF('statement of marks'!AH29="","",'statement of marks'!AH29)</f>
        <v>4</v>
      </c>
      <c r="E332" s="209">
        <f>IF('statement of marks'!AI29="","",'statement of marks'!AI29)</f>
        <v>5</v>
      </c>
      <c r="F332" s="207">
        <f>IF('statement of marks'!AJ29="","",'statement of marks'!AJ29)</f>
        <v>9</v>
      </c>
      <c r="G332" s="209">
        <f>IF('statement of marks'!AK29="","",'statement of marks'!AK29)</f>
        <v>5</v>
      </c>
      <c r="H332" s="209">
        <f>IF('statement of marks'!AL29="","",'statement of marks'!AL29)</f>
        <v>5</v>
      </c>
      <c r="I332" s="207">
        <f>IF('statement of marks'!AM29="","",'statement of marks'!AM29)</f>
        <v>10</v>
      </c>
      <c r="J332" s="209" t="str">
        <f>IF('statement of marks'!AN29="","",'statement of marks'!AN29)</f>
        <v/>
      </c>
      <c r="K332" s="209" t="str">
        <f>IF('statement of marks'!AO29="","",'statement of marks'!AO29)</f>
        <v/>
      </c>
      <c r="L332" s="207" t="str">
        <f>IF('statement of marks'!AP29="","",'statement of marks'!AP29)</f>
        <v/>
      </c>
      <c r="M332" s="209">
        <f>IF('statement of marks'!AR29="","",'statement of marks'!AR29)</f>
        <v>41</v>
      </c>
      <c r="N332" s="209">
        <f>IF('statement of marks'!AS29="","",'statement of marks'!AS29)</f>
        <v>20</v>
      </c>
      <c r="O332" s="207">
        <f>IF('statement of marks'!AT29="","",'statement of marks'!AT29)</f>
        <v>61</v>
      </c>
      <c r="P332" s="213">
        <f>IF('statement of marks'!AU29="","",'statement of marks'!AU29)</f>
        <v>80</v>
      </c>
      <c r="Q332" s="1035"/>
      <c r="R332" s="1035"/>
      <c r="S332" s="223"/>
      <c r="T332" s="990" t="str">
        <f>IF('statement of marks'!$AH$3="","",'statement of marks'!$AH$3)</f>
        <v>vaxszth</v>
      </c>
      <c r="U332" s="991"/>
      <c r="V332" s="209">
        <f>IF('statement of marks'!AH30="","",'statement of marks'!AH30)</f>
        <v>5</v>
      </c>
      <c r="W332" s="209">
        <f>IF('statement of marks'!AI30="","",'statement of marks'!AI30)</f>
        <v>5</v>
      </c>
      <c r="X332" s="207">
        <f>IF('statement of marks'!AJ30="","",'statement of marks'!AJ30)</f>
        <v>10</v>
      </c>
      <c r="Y332" s="209">
        <f>IF('statement of marks'!AK30="","",'statement of marks'!AK30)</f>
        <v>3</v>
      </c>
      <c r="Z332" s="209">
        <f>IF('statement of marks'!AL30="","",'statement of marks'!AL30)</f>
        <v>5</v>
      </c>
      <c r="AA332" s="207">
        <f>IF('statement of marks'!AM30="","",'statement of marks'!AM30)</f>
        <v>8</v>
      </c>
      <c r="AB332" s="209" t="str">
        <f>IF('statement of marks'!AN30="","",'statement of marks'!AN30)</f>
        <v/>
      </c>
      <c r="AC332" s="209" t="str">
        <f>IF('statement of marks'!AO30="","",'statement of marks'!AO30)</f>
        <v/>
      </c>
      <c r="AD332" s="207" t="str">
        <f>IF('statement of marks'!AP30="","",'statement of marks'!AP30)</f>
        <v/>
      </c>
      <c r="AE332" s="209">
        <f>IF('statement of marks'!AR30="","",'statement of marks'!AR30)</f>
        <v>34</v>
      </c>
      <c r="AF332" s="209">
        <f>IF('statement of marks'!AS30="","",'statement of marks'!AS30)</f>
        <v>20</v>
      </c>
      <c r="AG332" s="207">
        <f>IF('statement of marks'!AT30="","",'statement of marks'!AT30)</f>
        <v>54</v>
      </c>
      <c r="AH332" s="213">
        <f>IF('statement of marks'!AU30="","",'statement of marks'!AU30)</f>
        <v>72</v>
      </c>
    </row>
    <row r="333" spans="1:34" ht="18.95" customHeight="1">
      <c r="A333" s="223"/>
      <c r="B333" s="990" t="str">
        <f>IF('statement of marks'!BD29="s","laLd`r",IF('statement of marks'!BD29="u","mnwZ",IF('statement of marks'!BD29="g","xqtjkrh",IF('statement of marks'!BD29="p","iatkch",IF('statement of marks'!BD29="sd","fla/kh","r`rh; Hkk""kk")))))</f>
        <v>laLd`r</v>
      </c>
      <c r="C333" s="991"/>
      <c r="D333" s="209">
        <f>IF('statement of marks'!BE29="","",'statement of marks'!BE29)</f>
        <v>4</v>
      </c>
      <c r="E333" s="209">
        <f>IF('statement of marks'!BF29="","",'statement of marks'!BF29)</f>
        <v>5</v>
      </c>
      <c r="F333" s="207">
        <f>IF('statement of marks'!BG29="","",'statement of marks'!BG29)</f>
        <v>9</v>
      </c>
      <c r="G333" s="209">
        <f>IF('statement of marks'!BH29="","",'statement of marks'!BH29)</f>
        <v>3</v>
      </c>
      <c r="H333" s="209">
        <f>IF('statement of marks'!BI29="","",'statement of marks'!BI29)</f>
        <v>5</v>
      </c>
      <c r="I333" s="207">
        <f>IF('statement of marks'!BJ29="","",'statement of marks'!BJ29)</f>
        <v>8</v>
      </c>
      <c r="J333" s="209" t="str">
        <f>IF('statement of marks'!BK29="","",'statement of marks'!BK29)</f>
        <v/>
      </c>
      <c r="K333" s="209" t="str">
        <f>IF('statement of marks'!BL29="","",'statement of marks'!BL29)</f>
        <v/>
      </c>
      <c r="L333" s="207" t="str">
        <f>IF('statement of marks'!BM29="","",'statement of marks'!BM29)</f>
        <v/>
      </c>
      <c r="M333" s="209" t="str">
        <f>IF('statement of marks'!BO29="","",'statement of marks'!BO29)</f>
        <v/>
      </c>
      <c r="N333" s="209" t="str">
        <f>IF('statement of marks'!BP29="","",'statement of marks'!BP29)</f>
        <v/>
      </c>
      <c r="O333" s="207" t="str">
        <f>IF('statement of marks'!BQ29="","",'statement of marks'!BQ29)</f>
        <v/>
      </c>
      <c r="P333" s="213" t="str">
        <f>IF('statement of marks'!BR29="","",'statement of marks'!BR29)</f>
        <v/>
      </c>
      <c r="Q333" s="1035"/>
      <c r="R333" s="1035"/>
      <c r="S333" s="223"/>
      <c r="T333" s="990" t="str">
        <f>IF('statement of marks'!BD30="s","laLd`r",IF('statement of marks'!BD30="u","mnwZ",IF('statement of marks'!BD30="g","xqtjkrh",IF('statement of marks'!BD30="p","iatkch",IF('statement of marks'!BD30="sd","fla/kh","r`rh; Hkk""kk")))))</f>
        <v>laLd`r</v>
      </c>
      <c r="U333" s="991"/>
      <c r="V333" s="209">
        <f>IF('statement of marks'!BE30="","",'statement of marks'!BE30)</f>
        <v>5</v>
      </c>
      <c r="W333" s="209">
        <f>IF('statement of marks'!BF30="","",'statement of marks'!BF30)</f>
        <v>5</v>
      </c>
      <c r="X333" s="207">
        <f>IF('statement of marks'!BG30="","",'statement of marks'!BG30)</f>
        <v>10</v>
      </c>
      <c r="Y333" s="209">
        <f>IF('statement of marks'!BH30="","",'statement of marks'!BH30)</f>
        <v>5</v>
      </c>
      <c r="Z333" s="209">
        <f>IF('statement of marks'!BI30="","",'statement of marks'!BI30)</f>
        <v>5</v>
      </c>
      <c r="AA333" s="207">
        <f>IF('statement of marks'!BJ30="","",'statement of marks'!BJ30)</f>
        <v>10</v>
      </c>
      <c r="AB333" s="209" t="str">
        <f>IF('statement of marks'!BK30="","",'statement of marks'!BK30)</f>
        <v/>
      </c>
      <c r="AC333" s="209" t="str">
        <f>IF('statement of marks'!BL30="","",'statement of marks'!BL30)</f>
        <v/>
      </c>
      <c r="AD333" s="207" t="str">
        <f>IF('statement of marks'!BM30="","",'statement of marks'!BM30)</f>
        <v/>
      </c>
      <c r="AE333" s="209" t="str">
        <f>IF('statement of marks'!BO30="","",'statement of marks'!BO30)</f>
        <v/>
      </c>
      <c r="AF333" s="209" t="str">
        <f>IF('statement of marks'!BP30="","",'statement of marks'!BP30)</f>
        <v/>
      </c>
      <c r="AG333" s="207" t="str">
        <f>IF('statement of marks'!BQ30="","",'statement of marks'!BQ30)</f>
        <v/>
      </c>
      <c r="AH333" s="213" t="str">
        <f>IF('statement of marks'!BR30="","",'statement of marks'!BR30)</f>
        <v/>
      </c>
    </row>
    <row r="334" spans="1:34" ht="18.95" customHeight="1">
      <c r="A334" s="223"/>
      <c r="B334" s="990" t="str">
        <f>IF('statement of marks'!$CA$3="","",'statement of marks'!$CA$3)</f>
        <v>xf.kr</v>
      </c>
      <c r="C334" s="991"/>
      <c r="D334" s="209">
        <f>IF('statement of marks'!CA29="","",'statement of marks'!CA29)</f>
        <v>2</v>
      </c>
      <c r="E334" s="209">
        <f>IF('statement of marks'!CB29="","",'statement of marks'!CB29)</f>
        <v>5</v>
      </c>
      <c r="F334" s="207">
        <f>IF('statement of marks'!CC29="","",'statement of marks'!CC29)</f>
        <v>7</v>
      </c>
      <c r="G334" s="209" t="str">
        <f>IF('statement of marks'!CD29="","",'statement of marks'!CD29)</f>
        <v/>
      </c>
      <c r="H334" s="209" t="str">
        <f>IF('statement of marks'!CE29="","",'statement of marks'!CE29)</f>
        <v/>
      </c>
      <c r="I334" s="207" t="str">
        <f>IF('statement of marks'!CF29="","",'statement of marks'!CF29)</f>
        <v/>
      </c>
      <c r="J334" s="209" t="str">
        <f>IF('statement of marks'!CG29="","",'statement of marks'!CG29)</f>
        <v/>
      </c>
      <c r="K334" s="209" t="str">
        <f>IF('statement of marks'!CH29="","",'statement of marks'!CH29)</f>
        <v/>
      </c>
      <c r="L334" s="207" t="str">
        <f>IF('statement of marks'!CI29="","",'statement of marks'!CI29)</f>
        <v/>
      </c>
      <c r="M334" s="209">
        <f>IF('statement of marks'!CK29="","",'statement of marks'!CK29)</f>
        <v>17</v>
      </c>
      <c r="N334" s="209">
        <f>IF('statement of marks'!CL29="","",'statement of marks'!CL29)</f>
        <v>20</v>
      </c>
      <c r="O334" s="207">
        <f>IF('statement of marks'!CM29="","",'statement of marks'!CM29)</f>
        <v>37</v>
      </c>
      <c r="P334" s="213">
        <f>IF('statement of marks'!CN29="","",'statement of marks'!CN29)</f>
        <v>44</v>
      </c>
      <c r="Q334" s="1035"/>
      <c r="R334" s="1035"/>
      <c r="S334" s="223"/>
      <c r="T334" s="990" t="str">
        <f>IF('statement of marks'!$CA$3="","",'statement of marks'!$CA$3)</f>
        <v>xf.kr</v>
      </c>
      <c r="U334" s="991"/>
      <c r="V334" s="209">
        <f>IF('statement of marks'!CA30="","",'statement of marks'!CA30)</f>
        <v>4</v>
      </c>
      <c r="W334" s="209">
        <f>IF('statement of marks'!CB30="","",'statement of marks'!CB30)</f>
        <v>5</v>
      </c>
      <c r="X334" s="207">
        <f>IF('statement of marks'!CC30="","",'statement of marks'!CC30)</f>
        <v>9</v>
      </c>
      <c r="Y334" s="209" t="str">
        <f>IF('statement of marks'!CD30="","",'statement of marks'!CD30)</f>
        <v/>
      </c>
      <c r="Z334" s="209" t="str">
        <f>IF('statement of marks'!CE30="","",'statement of marks'!CE30)</f>
        <v/>
      </c>
      <c r="AA334" s="207" t="str">
        <f>IF('statement of marks'!CF30="","",'statement of marks'!CF30)</f>
        <v/>
      </c>
      <c r="AB334" s="209" t="str">
        <f>IF('statement of marks'!CG30="","",'statement of marks'!CG30)</f>
        <v/>
      </c>
      <c r="AC334" s="209" t="str">
        <f>IF('statement of marks'!CH30="","",'statement of marks'!CH30)</f>
        <v/>
      </c>
      <c r="AD334" s="207" t="str">
        <f>IF('statement of marks'!CI30="","",'statement of marks'!CI30)</f>
        <v/>
      </c>
      <c r="AE334" s="209">
        <f>IF('statement of marks'!CK30="","",'statement of marks'!CK30)</f>
        <v>17</v>
      </c>
      <c r="AF334" s="209">
        <f>IF('statement of marks'!CL30="","",'statement of marks'!CL30)</f>
        <v>20</v>
      </c>
      <c r="AG334" s="207">
        <f>IF('statement of marks'!CM30="","",'statement of marks'!CM30)</f>
        <v>37</v>
      </c>
      <c r="AH334" s="213">
        <f>IF('statement of marks'!CN30="","",'statement of marks'!CN30)</f>
        <v>46</v>
      </c>
    </row>
    <row r="335" spans="1:34" ht="18.95" customHeight="1">
      <c r="A335" s="223"/>
      <c r="B335" s="990" t="str">
        <f>IF('statement of marks'!$CW$3="","",'statement of marks'!$CW$3)</f>
        <v>foKku</v>
      </c>
      <c r="C335" s="991"/>
      <c r="D335" s="209" t="str">
        <f>IF('statement of marks'!CW29="","",'statement of marks'!CW29)</f>
        <v/>
      </c>
      <c r="E335" s="209" t="str">
        <f>IF('statement of marks'!CX29="","",'statement of marks'!CX29)</f>
        <v/>
      </c>
      <c r="F335" s="207" t="str">
        <f>IF('statement of marks'!CY29="","",'statement of marks'!CY29)</f>
        <v/>
      </c>
      <c r="G335" s="209">
        <f>IF('statement of marks'!CZ29="","",'statement of marks'!CZ29)</f>
        <v>2</v>
      </c>
      <c r="H335" s="209">
        <f>IF('statement of marks'!DA29="","",'statement of marks'!DA29)</f>
        <v>5</v>
      </c>
      <c r="I335" s="207">
        <f>IF('statement of marks'!DB29="","",'statement of marks'!DB29)</f>
        <v>7</v>
      </c>
      <c r="J335" s="209" t="str">
        <f>IF('statement of marks'!DC29="","",'statement of marks'!DC29)</f>
        <v/>
      </c>
      <c r="K335" s="209" t="str">
        <f>IF('statement of marks'!DD29="","",'statement of marks'!DD29)</f>
        <v/>
      </c>
      <c r="L335" s="207" t="str">
        <f>IF('statement of marks'!DE29="","",'statement of marks'!DE29)</f>
        <v/>
      </c>
      <c r="M335" s="209">
        <f>IF('statement of marks'!DG29="","",'statement of marks'!DG29)</f>
        <v>35</v>
      </c>
      <c r="N335" s="209">
        <f>IF('statement of marks'!DH29="","",'statement of marks'!DH29)</f>
        <v>17</v>
      </c>
      <c r="O335" s="207">
        <f>IF('statement of marks'!DI29="","",'statement of marks'!DI29)</f>
        <v>52</v>
      </c>
      <c r="P335" s="213">
        <f>IF('statement of marks'!DJ29="","",'statement of marks'!DJ29)</f>
        <v>59</v>
      </c>
      <c r="Q335" s="1035"/>
      <c r="R335" s="1035"/>
      <c r="S335" s="223"/>
      <c r="T335" s="990" t="str">
        <f>IF('statement of marks'!$CW$3="","",'statement of marks'!$CW$3)</f>
        <v>foKku</v>
      </c>
      <c r="U335" s="991"/>
      <c r="V335" s="209" t="str">
        <f>IF('statement of marks'!CW30="","",'statement of marks'!CW30)</f>
        <v/>
      </c>
      <c r="W335" s="209" t="str">
        <f>IF('statement of marks'!CX30="","",'statement of marks'!CX30)</f>
        <v/>
      </c>
      <c r="X335" s="207" t="str">
        <f>IF('statement of marks'!CY30="","",'statement of marks'!CY30)</f>
        <v/>
      </c>
      <c r="Y335" s="209">
        <f>IF('statement of marks'!CZ30="","",'statement of marks'!CZ30)</f>
        <v>2</v>
      </c>
      <c r="Z335" s="209">
        <f>IF('statement of marks'!DA30="","",'statement of marks'!DA30)</f>
        <v>5</v>
      </c>
      <c r="AA335" s="207">
        <f>IF('statement of marks'!DB30="","",'statement of marks'!DB30)</f>
        <v>7</v>
      </c>
      <c r="AB335" s="209" t="str">
        <f>IF('statement of marks'!DC30="","",'statement of marks'!DC30)</f>
        <v/>
      </c>
      <c r="AC335" s="209" t="str">
        <f>IF('statement of marks'!DD30="","",'statement of marks'!DD30)</f>
        <v/>
      </c>
      <c r="AD335" s="207" t="str">
        <f>IF('statement of marks'!DE30="","",'statement of marks'!DE30)</f>
        <v/>
      </c>
      <c r="AE335" s="209">
        <f>IF('statement of marks'!DG30="","",'statement of marks'!DG30)</f>
        <v>38</v>
      </c>
      <c r="AF335" s="209">
        <f>IF('statement of marks'!DH30="","",'statement of marks'!DH30)</f>
        <v>15</v>
      </c>
      <c r="AG335" s="207">
        <f>IF('statement of marks'!DI30="","",'statement of marks'!DI30)</f>
        <v>53</v>
      </c>
      <c r="AH335" s="213">
        <f>IF('statement of marks'!DJ30="","",'statement of marks'!DJ30)</f>
        <v>60</v>
      </c>
    </row>
    <row r="336" spans="1:34" ht="18.95" customHeight="1">
      <c r="A336" s="223"/>
      <c r="B336" s="990" t="str">
        <f>IF('statement of marks'!$DS$3="","",'statement of marks'!$DS$3)</f>
        <v>lkekftd foKku</v>
      </c>
      <c r="C336" s="991"/>
      <c r="D336" s="209">
        <f>IF('statement of marks'!DS29="","",'statement of marks'!DS29)</f>
        <v>5</v>
      </c>
      <c r="E336" s="209">
        <f>IF('statement of marks'!DT29="","",'statement of marks'!DT29)</f>
        <v>5</v>
      </c>
      <c r="F336" s="207">
        <f>IF('statement of marks'!DU29="","",'statement of marks'!DU29)</f>
        <v>10</v>
      </c>
      <c r="G336" s="209">
        <f>IF('statement of marks'!DV29="","",'statement of marks'!DV29)</f>
        <v>5</v>
      </c>
      <c r="H336" s="209">
        <f>IF('statement of marks'!DW29="","",'statement of marks'!DW29)</f>
        <v>5</v>
      </c>
      <c r="I336" s="207">
        <f>IF('statement of marks'!DX29="","",'statement of marks'!DX29)</f>
        <v>10</v>
      </c>
      <c r="J336" s="209" t="str">
        <f>IF('statement of marks'!DY29="","",'statement of marks'!DY29)</f>
        <v/>
      </c>
      <c r="K336" s="209" t="str">
        <f>IF('statement of marks'!DZ29="","",'statement of marks'!DZ29)</f>
        <v/>
      </c>
      <c r="L336" s="207" t="str">
        <f>IF('statement of marks'!EA29="","",'statement of marks'!EA29)</f>
        <v/>
      </c>
      <c r="M336" s="209">
        <f>IF('statement of marks'!EC29="","",'statement of marks'!EC29)</f>
        <v>46</v>
      </c>
      <c r="N336" s="209">
        <f>IF('statement of marks'!ED29="","",'statement of marks'!ED29)</f>
        <v>20</v>
      </c>
      <c r="O336" s="207">
        <f>IF('statement of marks'!EE29="","",'statement of marks'!EE29)</f>
        <v>66</v>
      </c>
      <c r="P336" s="213">
        <f>IF('statement of marks'!EF29="","",'statement of marks'!EF29)</f>
        <v>86</v>
      </c>
      <c r="Q336" s="1035"/>
      <c r="R336" s="1035"/>
      <c r="S336" s="223"/>
      <c r="T336" s="990" t="str">
        <f>IF('statement of marks'!$DS$3="","",'statement of marks'!$DS$3)</f>
        <v>lkekftd foKku</v>
      </c>
      <c r="U336" s="991"/>
      <c r="V336" s="209">
        <f>IF('statement of marks'!DS30="","",'statement of marks'!DS30)</f>
        <v>5</v>
      </c>
      <c r="W336" s="209">
        <f>IF('statement of marks'!DT30="","",'statement of marks'!DT30)</f>
        <v>5</v>
      </c>
      <c r="X336" s="207">
        <f>IF('statement of marks'!DU30="","",'statement of marks'!DU30)</f>
        <v>10</v>
      </c>
      <c r="Y336" s="209">
        <f>IF('statement of marks'!DV30="","",'statement of marks'!DV30)</f>
        <v>4</v>
      </c>
      <c r="Z336" s="209">
        <f>IF('statement of marks'!DW30="","",'statement of marks'!DW30)</f>
        <v>5</v>
      </c>
      <c r="AA336" s="207">
        <f>IF('statement of marks'!DX30="","",'statement of marks'!DX30)</f>
        <v>9</v>
      </c>
      <c r="AB336" s="209" t="str">
        <f>IF('statement of marks'!DY30="","",'statement of marks'!DY30)</f>
        <v/>
      </c>
      <c r="AC336" s="209" t="str">
        <f>IF('statement of marks'!DZ30="","",'statement of marks'!DZ30)</f>
        <v/>
      </c>
      <c r="AD336" s="207" t="str">
        <f>IF('statement of marks'!EA30="","",'statement of marks'!EA30)</f>
        <v/>
      </c>
      <c r="AE336" s="209">
        <f>IF('statement of marks'!EC30="","",'statement of marks'!EC30)</f>
        <v>44</v>
      </c>
      <c r="AF336" s="209">
        <f>IF('statement of marks'!ED30="","",'statement of marks'!ED30)</f>
        <v>19</v>
      </c>
      <c r="AG336" s="207">
        <f>IF('statement of marks'!EE30="","",'statement of marks'!EE30)</f>
        <v>63</v>
      </c>
      <c r="AH336" s="213">
        <f>IF('statement of marks'!EF30="","",'statement of marks'!EF30)</f>
        <v>82</v>
      </c>
    </row>
    <row r="337" spans="1:34" ht="18.95" customHeight="1">
      <c r="A337" s="223"/>
      <c r="B337" s="996" t="s">
        <v>193</v>
      </c>
      <c r="C337" s="997"/>
      <c r="D337" s="1034" t="s">
        <v>1</v>
      </c>
      <c r="E337" s="1034"/>
      <c r="F337" s="1034"/>
      <c r="G337" s="1034" t="s">
        <v>21</v>
      </c>
      <c r="H337" s="1034"/>
      <c r="I337" s="1034"/>
      <c r="J337" s="1034" t="s">
        <v>194</v>
      </c>
      <c r="K337" s="1034"/>
      <c r="L337" s="1034"/>
      <c r="M337" s="1034" t="s">
        <v>68</v>
      </c>
      <c r="N337" s="1034"/>
      <c r="O337" s="1034"/>
      <c r="P337" s="214"/>
      <c r="Q337" s="1035"/>
      <c r="R337" s="1035"/>
      <c r="S337" s="223"/>
      <c r="T337" s="996" t="s">
        <v>193</v>
      </c>
      <c r="U337" s="997"/>
      <c r="V337" s="1034" t="s">
        <v>1</v>
      </c>
      <c r="W337" s="1034"/>
      <c r="X337" s="1034"/>
      <c r="Y337" s="1034" t="s">
        <v>21</v>
      </c>
      <c r="Z337" s="1034"/>
      <c r="AA337" s="1034"/>
      <c r="AB337" s="1034" t="s">
        <v>194</v>
      </c>
      <c r="AC337" s="1034"/>
      <c r="AD337" s="1034"/>
      <c r="AE337" s="1034" t="s">
        <v>68</v>
      </c>
      <c r="AF337" s="1034"/>
      <c r="AG337" s="1034"/>
      <c r="AH337" s="214"/>
    </row>
    <row r="338" spans="1:34" ht="18.95" customHeight="1">
      <c r="A338" s="223"/>
      <c r="B338" s="1000" t="s">
        <v>3</v>
      </c>
      <c r="C338" s="1001"/>
      <c r="D338" s="1002">
        <f>IF('statement of marks'!EO$6="","",'statement of marks'!EO$6)</f>
        <v>20</v>
      </c>
      <c r="E338" s="1002"/>
      <c r="F338" s="1002"/>
      <c r="G338" s="1002">
        <f>IF('statement of marks'!EP$6="","",'statement of marks'!EP$6)</f>
        <v>20</v>
      </c>
      <c r="H338" s="1002"/>
      <c r="I338" s="1002"/>
      <c r="J338" s="1002">
        <f>IF('statement of marks'!ER$6="","",'statement of marks'!ER$6)</f>
        <v>20</v>
      </c>
      <c r="K338" s="1002"/>
      <c r="L338" s="1002"/>
      <c r="M338" s="1002">
        <f>IF('statement of marks'!EX$6="","",'statement of marks'!EQ$6)</f>
        <v>20</v>
      </c>
      <c r="N338" s="1002"/>
      <c r="O338" s="1002"/>
      <c r="P338" s="215"/>
      <c r="Q338" s="1035"/>
      <c r="R338" s="1035"/>
      <c r="S338" s="223"/>
      <c r="T338" s="1000" t="s">
        <v>3</v>
      </c>
      <c r="U338" s="1001"/>
      <c r="V338" s="1002">
        <f>IF('statement of marks'!EO$6="","",'statement of marks'!EO$6)</f>
        <v>20</v>
      </c>
      <c r="W338" s="1002"/>
      <c r="X338" s="1002"/>
      <c r="Y338" s="1002">
        <f>IF('statement of marks'!EP$6="","",'statement of marks'!EP$6)</f>
        <v>20</v>
      </c>
      <c r="Z338" s="1002"/>
      <c r="AA338" s="1002"/>
      <c r="AB338" s="1002">
        <f>IF('statement of marks'!ER$6="","",'statement of marks'!ER$6)</f>
        <v>20</v>
      </c>
      <c r="AC338" s="1002"/>
      <c r="AD338" s="1002"/>
      <c r="AE338" s="1002">
        <f>IF('statement of marks'!EX$6="","",'statement of marks'!EQ$6)</f>
        <v>20</v>
      </c>
      <c r="AF338" s="1002"/>
      <c r="AG338" s="1002"/>
      <c r="AH338" s="215"/>
    </row>
    <row r="339" spans="1:34" ht="18.95" customHeight="1">
      <c r="A339" s="223"/>
      <c r="B339" s="990" t="str">
        <f>IF('statement of marks'!$EO$3="","",'statement of marks'!$EO$3)</f>
        <v>dk;kZuqHko</v>
      </c>
      <c r="C339" s="991"/>
      <c r="D339" s="1031" t="str">
        <f>IF('statement of marks'!EO29="","",'statement of marks'!EO29)</f>
        <v/>
      </c>
      <c r="E339" s="1031"/>
      <c r="F339" s="1031"/>
      <c r="G339" s="1031" t="str">
        <f>IF('statement of marks'!EP29="","",'statement of marks'!EP29)</f>
        <v/>
      </c>
      <c r="H339" s="1031"/>
      <c r="I339" s="1031"/>
      <c r="J339" s="1031" t="str">
        <f>IF('statement of marks'!ER29="","",'statement of marks'!ER29)</f>
        <v/>
      </c>
      <c r="K339" s="1031"/>
      <c r="L339" s="1031"/>
      <c r="M339" s="1031" t="str">
        <f>IF('statement of marks'!EQ29="","",'statement of marks'!EQ29)</f>
        <v/>
      </c>
      <c r="N339" s="1031"/>
      <c r="O339" s="1031"/>
      <c r="P339" s="216"/>
      <c r="Q339" s="1035"/>
      <c r="R339" s="1035"/>
      <c r="S339" s="223"/>
      <c r="T339" s="990" t="str">
        <f>IF('statement of marks'!$EO$3="","",'statement of marks'!$EO$3)</f>
        <v>dk;kZuqHko</v>
      </c>
      <c r="U339" s="991"/>
      <c r="V339" s="1031" t="str">
        <f>IF('statement of marks'!EO30="","",'statement of marks'!EO30)</f>
        <v/>
      </c>
      <c r="W339" s="1031"/>
      <c r="X339" s="1031"/>
      <c r="Y339" s="1031" t="str">
        <f>IF('statement of marks'!EP30="","",'statement of marks'!EP30)</f>
        <v/>
      </c>
      <c r="Z339" s="1031"/>
      <c r="AA339" s="1031"/>
      <c r="AB339" s="1031" t="str">
        <f>IF('statement of marks'!ER30="","",'statement of marks'!ER30)</f>
        <v/>
      </c>
      <c r="AC339" s="1031"/>
      <c r="AD339" s="1031"/>
      <c r="AE339" s="1031" t="str">
        <f>IF('statement of marks'!EQ30="","",'statement of marks'!EQ30)</f>
        <v/>
      </c>
      <c r="AF339" s="1031"/>
      <c r="AG339" s="1031"/>
      <c r="AH339" s="216"/>
    </row>
    <row r="340" spans="1:34" ht="18.95" customHeight="1">
      <c r="A340" s="223"/>
      <c r="B340" s="1027" t="str">
        <f>IF('statement of marks'!$EY$3="","",'statement of marks'!$EY$3)</f>
        <v>dyk f'k{kk</v>
      </c>
      <c r="C340" s="1028"/>
      <c r="D340" s="1031" t="str">
        <f>IF('statement of marks'!EY29="","",'statement of marks'!EY29)</f>
        <v/>
      </c>
      <c r="E340" s="1031"/>
      <c r="F340" s="1031"/>
      <c r="G340" s="1031" t="str">
        <f>IF('statement of marks'!EZ29="","",'statement of marks'!EZ29)</f>
        <v/>
      </c>
      <c r="H340" s="1031"/>
      <c r="I340" s="1031"/>
      <c r="J340" s="1031" t="str">
        <f>IF('statement of marks'!FB29="","",'statement of marks'!FB29)</f>
        <v/>
      </c>
      <c r="K340" s="1031"/>
      <c r="L340" s="1031"/>
      <c r="M340" s="1031" t="str">
        <f>IF('statement of marks'!FA29="","",'statement of marks'!FA29)</f>
        <v/>
      </c>
      <c r="N340" s="1031"/>
      <c r="O340" s="1031"/>
      <c r="P340" s="216"/>
      <c r="Q340" s="1035"/>
      <c r="R340" s="1035"/>
      <c r="S340" s="223"/>
      <c r="T340" s="1027" t="str">
        <f>IF('statement of marks'!$EY$3="","",'statement of marks'!$EY$3)</f>
        <v>dyk f'k{kk</v>
      </c>
      <c r="U340" s="1028"/>
      <c r="V340" s="1031" t="str">
        <f>IF('statement of marks'!EY30="","",'statement of marks'!EY30)</f>
        <v/>
      </c>
      <c r="W340" s="1031"/>
      <c r="X340" s="1031"/>
      <c r="Y340" s="1031" t="str">
        <f>IF('statement of marks'!EZ30="","",'statement of marks'!EZ30)</f>
        <v/>
      </c>
      <c r="Z340" s="1031"/>
      <c r="AA340" s="1031"/>
      <c r="AB340" s="1031" t="str">
        <f>IF('statement of marks'!FB30="","",'statement of marks'!FB30)</f>
        <v/>
      </c>
      <c r="AC340" s="1031"/>
      <c r="AD340" s="1031"/>
      <c r="AE340" s="1031" t="str">
        <f>IF('statement of marks'!FA30="","",'statement of marks'!FA30)</f>
        <v/>
      </c>
      <c r="AF340" s="1031"/>
      <c r="AG340" s="1031"/>
      <c r="AH340" s="216"/>
    </row>
    <row r="341" spans="1:34" ht="18.95" customHeight="1">
      <c r="A341" s="223"/>
      <c r="B341" s="1029" t="str">
        <f>IF('statement of marks'!$FI$3="","",'statement of marks'!$FI$3)</f>
        <v>LokLF; ,oe~ 'kkjhfjd f'k{kk</v>
      </c>
      <c r="C341" s="1030"/>
      <c r="D341" s="1031" t="str">
        <f>IF('statement of marks'!FI29="","",'statement of marks'!FI29)</f>
        <v/>
      </c>
      <c r="E341" s="1031"/>
      <c r="F341" s="1031"/>
      <c r="G341" s="1031" t="str">
        <f>IF('statement of marks'!FJ29="","",'statement of marks'!FJ29)</f>
        <v/>
      </c>
      <c r="H341" s="1031"/>
      <c r="I341" s="1031"/>
      <c r="J341" s="1031" t="str">
        <f>IF('statement of marks'!FL29="","",'statement of marks'!FL29)</f>
        <v/>
      </c>
      <c r="K341" s="1031"/>
      <c r="L341" s="1031"/>
      <c r="M341" s="1031" t="str">
        <f>IF('statement of marks'!FK29="","",'statement of marks'!FK29)</f>
        <v/>
      </c>
      <c r="N341" s="1031"/>
      <c r="O341" s="1031"/>
      <c r="P341" s="216"/>
      <c r="Q341" s="1035"/>
      <c r="R341" s="1035"/>
      <c r="S341" s="223"/>
      <c r="T341" s="1029" t="str">
        <f>IF('statement of marks'!$FI$3="","",'statement of marks'!$FI$3)</f>
        <v>LokLF; ,oe~ 'kkjhfjd f'k{kk</v>
      </c>
      <c r="U341" s="1030"/>
      <c r="V341" s="1031" t="str">
        <f>IF('statement of marks'!FI30="","",'statement of marks'!FI30)</f>
        <v/>
      </c>
      <c r="W341" s="1031"/>
      <c r="X341" s="1031"/>
      <c r="Y341" s="1031" t="str">
        <f>IF('statement of marks'!FJ30="","",'statement of marks'!FJ30)</f>
        <v/>
      </c>
      <c r="Z341" s="1031"/>
      <c r="AA341" s="1031"/>
      <c r="AB341" s="1031" t="str">
        <f>IF('statement of marks'!FL30="","",'statement of marks'!FL30)</f>
        <v/>
      </c>
      <c r="AC341" s="1031"/>
      <c r="AD341" s="1031"/>
      <c r="AE341" s="1031" t="str">
        <f>IF('statement of marks'!FK30="","",'statement of marks'!FK30)</f>
        <v/>
      </c>
      <c r="AF341" s="1031"/>
      <c r="AG341" s="1031"/>
      <c r="AH341" s="216"/>
    </row>
    <row r="342" spans="1:34" ht="18.95" customHeight="1">
      <c r="A342" s="223"/>
      <c r="B342" s="1000" t="s">
        <v>195</v>
      </c>
      <c r="C342" s="1001"/>
      <c r="D342" s="1007" t="str">
        <f>details!$DR$3</f>
        <v>vxLr rd</v>
      </c>
      <c r="E342" s="1007"/>
      <c r="F342" s="1007"/>
      <c r="G342" s="1007" t="str">
        <f>details!$DV$3</f>
        <v>vDVwcj rd</v>
      </c>
      <c r="H342" s="1007"/>
      <c r="I342" s="1007"/>
      <c r="J342" s="1007" t="str">
        <f>details!$ED$3</f>
        <v>Qjojh rd</v>
      </c>
      <c r="K342" s="1007"/>
      <c r="L342" s="1007"/>
      <c r="M342" s="1007" t="str">
        <f>details!$DZ$3</f>
        <v>fnlEcj rd</v>
      </c>
      <c r="N342" s="1007"/>
      <c r="O342" s="1007"/>
      <c r="P342" s="216"/>
      <c r="Q342" s="1035"/>
      <c r="R342" s="1035"/>
      <c r="S342" s="223"/>
      <c r="T342" s="1000" t="s">
        <v>195</v>
      </c>
      <c r="U342" s="1001"/>
      <c r="V342" s="1010" t="str">
        <f>details!$DR$3</f>
        <v>vxLr rd</v>
      </c>
      <c r="W342" s="1011"/>
      <c r="X342" s="1012"/>
      <c r="Y342" s="1010" t="str">
        <f>details!$DV$3</f>
        <v>vDVwcj rd</v>
      </c>
      <c r="Z342" s="1011"/>
      <c r="AA342" s="1012"/>
      <c r="AB342" s="1010" t="str">
        <f>details!$ED$3</f>
        <v>Qjojh rd</v>
      </c>
      <c r="AC342" s="1011"/>
      <c r="AD342" s="1012"/>
      <c r="AE342" s="1010" t="str">
        <f>details!$DZ$3</f>
        <v>fnlEcj rd</v>
      </c>
      <c r="AF342" s="1011"/>
      <c r="AG342" s="1012"/>
      <c r="AH342" s="216"/>
    </row>
    <row r="343" spans="1:34" ht="18.95" customHeight="1">
      <c r="A343" s="223"/>
      <c r="B343" s="1025" t="s">
        <v>98</v>
      </c>
      <c r="C343" s="1026"/>
      <c r="D343" s="1008" t="str">
        <f>IF(details!DS29="","",details!DS29)</f>
        <v/>
      </c>
      <c r="E343" s="1008"/>
      <c r="F343" s="1008"/>
      <c r="G343" s="1008" t="str">
        <f>IF(details!DW29="","",details!DW29)</f>
        <v/>
      </c>
      <c r="H343" s="1008"/>
      <c r="I343" s="1008"/>
      <c r="J343" s="1008" t="str">
        <f>IF(details!EE29="","",details!EE29)</f>
        <v/>
      </c>
      <c r="K343" s="1008"/>
      <c r="L343" s="1008"/>
      <c r="M343" s="1008" t="str">
        <f>IF(details!EA29="","",details!EA29)</f>
        <v/>
      </c>
      <c r="N343" s="1008"/>
      <c r="O343" s="1008"/>
      <c r="P343" s="227"/>
      <c r="Q343" s="1035"/>
      <c r="R343" s="1035"/>
      <c r="S343" s="223"/>
      <c r="T343" s="1025" t="s">
        <v>98</v>
      </c>
      <c r="U343" s="1026"/>
      <c r="V343" s="1015" t="str">
        <f>IF(details!DS30="","",details!DS30)</f>
        <v/>
      </c>
      <c r="W343" s="1016"/>
      <c r="X343" s="1017"/>
      <c r="Y343" s="1015" t="str">
        <f>IF(details!DW30="","",details!DW30)</f>
        <v/>
      </c>
      <c r="Z343" s="1016"/>
      <c r="AA343" s="1017"/>
      <c r="AB343" s="1015" t="str">
        <f>IF(details!EE30="","",details!EE30)</f>
        <v/>
      </c>
      <c r="AC343" s="1016"/>
      <c r="AD343" s="1017"/>
      <c r="AE343" s="1015" t="str">
        <f>IF(details!EA30="","",details!EA30)</f>
        <v/>
      </c>
      <c r="AF343" s="1016"/>
      <c r="AG343" s="1017"/>
      <c r="AH343" s="217"/>
    </row>
    <row r="344" spans="1:34" ht="18.95" customHeight="1">
      <c r="A344" s="224"/>
      <c r="B344" s="1023" t="s">
        <v>15</v>
      </c>
      <c r="C344" s="1024"/>
      <c r="D344" s="1009">
        <f>IF(details!DR29="","",details!DR29)</f>
        <v>83</v>
      </c>
      <c r="E344" s="1009"/>
      <c r="F344" s="1009"/>
      <c r="G344" s="1009" t="str">
        <f>IF(details!DV29="","",details!DV29)</f>
        <v/>
      </c>
      <c r="H344" s="1009"/>
      <c r="I344" s="1009"/>
      <c r="J344" s="1009" t="str">
        <f>IF(details!ED29="","",details!ED29)</f>
        <v/>
      </c>
      <c r="K344" s="1009"/>
      <c r="L344" s="1009"/>
      <c r="M344" s="1009" t="str">
        <f>IF(details!DZ29="","",details!DZ29)</f>
        <v/>
      </c>
      <c r="N344" s="1009"/>
      <c r="O344" s="1009"/>
      <c r="P344" s="228"/>
      <c r="Q344" s="1035"/>
      <c r="R344" s="1035"/>
      <c r="S344" s="224"/>
      <c r="T344" s="1023" t="s">
        <v>15</v>
      </c>
      <c r="U344" s="1024"/>
      <c r="V344" s="1018">
        <f>IF(details!DR30="","",details!DR30)</f>
        <v>83</v>
      </c>
      <c r="W344" s="1019"/>
      <c r="X344" s="1020"/>
      <c r="Y344" s="1018" t="str">
        <f>IF(details!DV30="","",details!DV30)</f>
        <v/>
      </c>
      <c r="Z344" s="1019"/>
      <c r="AA344" s="1020"/>
      <c r="AB344" s="1018" t="str">
        <f>IF(details!ED30="","",details!ED30)</f>
        <v/>
      </c>
      <c r="AC344" s="1019"/>
      <c r="AD344" s="1020"/>
      <c r="AE344" s="1018" t="str">
        <f>IF(details!DZ30="","",details!DZ30)</f>
        <v/>
      </c>
      <c r="AF344" s="1019"/>
      <c r="AG344" s="1020"/>
      <c r="AH344" s="218"/>
    </row>
    <row r="345" spans="1:34" ht="18.95" customHeight="1">
      <c r="A345" s="223"/>
      <c r="B345" s="1036" t="s">
        <v>99</v>
      </c>
      <c r="C345" s="1037"/>
      <c r="D345" s="1007"/>
      <c r="E345" s="1007"/>
      <c r="F345" s="1007"/>
      <c r="G345" s="1007"/>
      <c r="H345" s="1007"/>
      <c r="I345" s="1007"/>
      <c r="J345" s="1007"/>
      <c r="K345" s="1007"/>
      <c r="L345" s="1007"/>
      <c r="M345" s="1007"/>
      <c r="N345" s="1007"/>
      <c r="O345" s="1007"/>
      <c r="P345" s="219"/>
      <c r="Q345" s="1035"/>
      <c r="R345" s="1035"/>
      <c r="S345" s="223"/>
      <c r="T345" s="1036" t="s">
        <v>99</v>
      </c>
      <c r="U345" s="1037"/>
      <c r="V345" s="1007"/>
      <c r="W345" s="1007"/>
      <c r="X345" s="1007"/>
      <c r="Y345" s="1007"/>
      <c r="Z345" s="1007"/>
      <c r="AA345" s="1007"/>
      <c r="AB345" s="1007"/>
      <c r="AC345" s="1007"/>
      <c r="AD345" s="1007"/>
      <c r="AE345" s="1007"/>
      <c r="AF345" s="1007"/>
      <c r="AG345" s="1007"/>
      <c r="AH345" s="219"/>
    </row>
    <row r="346" spans="1:34" ht="18.95" customHeight="1">
      <c r="A346" s="223"/>
      <c r="B346" s="1013" t="s">
        <v>79</v>
      </c>
      <c r="C346" s="1014"/>
      <c r="D346" s="1007"/>
      <c r="E346" s="1007"/>
      <c r="F346" s="1007"/>
      <c r="G346" s="1007"/>
      <c r="H346" s="1007"/>
      <c r="I346" s="1007"/>
      <c r="J346" s="1007"/>
      <c r="K346" s="1007"/>
      <c r="L346" s="1007"/>
      <c r="M346" s="1007"/>
      <c r="N346" s="1007"/>
      <c r="O346" s="1007"/>
      <c r="P346" s="219"/>
      <c r="Q346" s="1035"/>
      <c r="R346" s="1035"/>
      <c r="S346" s="223"/>
      <c r="T346" s="1013" t="s">
        <v>79</v>
      </c>
      <c r="U346" s="1014"/>
      <c r="V346" s="1007"/>
      <c r="W346" s="1007"/>
      <c r="X346" s="1007"/>
      <c r="Y346" s="1007"/>
      <c r="Z346" s="1007"/>
      <c r="AA346" s="1007"/>
      <c r="AB346" s="1007"/>
      <c r="AC346" s="1007"/>
      <c r="AD346" s="1007"/>
      <c r="AE346" s="1007"/>
      <c r="AF346" s="1007"/>
      <c r="AG346" s="1007"/>
      <c r="AH346" s="219"/>
    </row>
    <row r="347" spans="1:34" ht="18.95" customHeight="1">
      <c r="A347" s="223"/>
      <c r="B347" s="1021" t="s">
        <v>100</v>
      </c>
      <c r="C347" s="1022"/>
      <c r="D347" s="1007"/>
      <c r="E347" s="1007"/>
      <c r="F347" s="1007"/>
      <c r="G347" s="1007"/>
      <c r="H347" s="1007"/>
      <c r="I347" s="1007"/>
      <c r="J347" s="1007"/>
      <c r="K347" s="1007"/>
      <c r="L347" s="1007"/>
      <c r="M347" s="1007"/>
      <c r="N347" s="1007"/>
      <c r="O347" s="1007"/>
      <c r="P347" s="219"/>
      <c r="Q347" s="1035"/>
      <c r="R347" s="1035"/>
      <c r="S347" s="223"/>
      <c r="T347" s="1021" t="s">
        <v>100</v>
      </c>
      <c r="U347" s="1022"/>
      <c r="V347" s="1007"/>
      <c r="W347" s="1007"/>
      <c r="X347" s="1007"/>
      <c r="Y347" s="1007"/>
      <c r="Z347" s="1007"/>
      <c r="AA347" s="1007"/>
      <c r="AB347" s="1007"/>
      <c r="AC347" s="1007"/>
      <c r="AD347" s="1007"/>
      <c r="AE347" s="1007"/>
      <c r="AF347" s="1007"/>
      <c r="AG347" s="1007"/>
      <c r="AH347" s="219"/>
    </row>
    <row r="348" spans="1:34" ht="18.95" customHeight="1" thickBot="1">
      <c r="A348" s="225"/>
      <c r="B348" s="998" t="s">
        <v>101</v>
      </c>
      <c r="C348" s="999"/>
      <c r="D348" s="995"/>
      <c r="E348" s="995"/>
      <c r="F348" s="995"/>
      <c r="G348" s="995"/>
      <c r="H348" s="995"/>
      <c r="I348" s="995"/>
      <c r="J348" s="995"/>
      <c r="K348" s="995"/>
      <c r="L348" s="995"/>
      <c r="M348" s="995"/>
      <c r="N348" s="995"/>
      <c r="O348" s="995"/>
      <c r="P348" s="220"/>
      <c r="Q348" s="1035"/>
      <c r="R348" s="1035"/>
      <c r="S348" s="225"/>
      <c r="T348" s="998" t="s">
        <v>101</v>
      </c>
      <c r="U348" s="999"/>
      <c r="V348" s="995"/>
      <c r="W348" s="995"/>
      <c r="X348" s="995"/>
      <c r="Y348" s="995"/>
      <c r="Z348" s="995"/>
      <c r="AA348" s="995"/>
      <c r="AB348" s="995"/>
      <c r="AC348" s="995"/>
      <c r="AD348" s="995"/>
      <c r="AE348" s="995"/>
      <c r="AF348" s="995"/>
      <c r="AG348" s="995"/>
      <c r="AH348" s="220"/>
    </row>
    <row r="349" spans="1:34" ht="18.95" customHeight="1">
      <c r="A349" s="222"/>
      <c r="B349" s="1004" t="s">
        <v>47</v>
      </c>
      <c r="C349" s="1005"/>
      <c r="D349" s="1005"/>
      <c r="E349" s="1005"/>
      <c r="F349" s="1005"/>
      <c r="G349" s="1005"/>
      <c r="H349" s="1005"/>
      <c r="I349" s="1005"/>
      <c r="J349" s="1005"/>
      <c r="K349" s="1005"/>
      <c r="L349" s="1005"/>
      <c r="M349" s="1005"/>
      <c r="N349" s="1005"/>
      <c r="O349" s="1005"/>
      <c r="P349" s="1006"/>
      <c r="Q349" s="1035"/>
      <c r="R349" s="1035"/>
      <c r="S349" s="222"/>
      <c r="T349" s="1004" t="s">
        <v>47</v>
      </c>
      <c r="U349" s="1005"/>
      <c r="V349" s="1005"/>
      <c r="W349" s="1005"/>
      <c r="X349" s="1005"/>
      <c r="Y349" s="1005"/>
      <c r="Z349" s="1005"/>
      <c r="AA349" s="1005"/>
      <c r="AB349" s="1005"/>
      <c r="AC349" s="1005"/>
      <c r="AD349" s="1005"/>
      <c r="AE349" s="1005"/>
      <c r="AF349" s="1005"/>
      <c r="AG349" s="1005"/>
      <c r="AH349" s="1006"/>
    </row>
    <row r="350" spans="1:34" ht="18.95" customHeight="1">
      <c r="A350" s="1003"/>
      <c r="B350" s="985" t="str">
        <f>'statement of marks'!$A$1</f>
        <v>MkW0Hkhejko vEcsMdj jkt0vkok0fo|k0cxMh]nkSlk</v>
      </c>
      <c r="C350" s="986"/>
      <c r="D350" s="986"/>
      <c r="E350" s="986"/>
      <c r="F350" s="986"/>
      <c r="G350" s="986"/>
      <c r="H350" s="986"/>
      <c r="I350" s="986"/>
      <c r="J350" s="986"/>
      <c r="K350" s="986"/>
      <c r="L350" s="986"/>
      <c r="M350" s="986"/>
      <c r="N350" s="986"/>
      <c r="O350" s="986"/>
      <c r="P350" s="987"/>
      <c r="Q350" s="1035"/>
      <c r="R350" s="1035"/>
      <c r="S350" s="1003"/>
      <c r="T350" s="985" t="str">
        <f>'statement of marks'!$A$1</f>
        <v>MkW0Hkhejko vEcsMdj jkt0vkok0fo|k0cxMh]nkSlk</v>
      </c>
      <c r="U350" s="986"/>
      <c r="V350" s="986"/>
      <c r="W350" s="986"/>
      <c r="X350" s="986"/>
      <c r="Y350" s="986"/>
      <c r="Z350" s="986"/>
      <c r="AA350" s="986"/>
      <c r="AB350" s="986"/>
      <c r="AC350" s="986"/>
      <c r="AD350" s="986"/>
      <c r="AE350" s="986"/>
      <c r="AF350" s="986"/>
      <c r="AG350" s="986"/>
      <c r="AH350" s="987"/>
    </row>
    <row r="351" spans="1:34" ht="18.95" customHeight="1">
      <c r="A351" s="1003"/>
      <c r="B351" s="985"/>
      <c r="C351" s="986"/>
      <c r="D351" s="986"/>
      <c r="E351" s="986"/>
      <c r="F351" s="986"/>
      <c r="G351" s="986"/>
      <c r="H351" s="986"/>
      <c r="I351" s="986"/>
      <c r="J351" s="986"/>
      <c r="K351" s="986"/>
      <c r="L351" s="986"/>
      <c r="M351" s="986"/>
      <c r="N351" s="986"/>
      <c r="O351" s="986"/>
      <c r="P351" s="987"/>
      <c r="Q351" s="1035"/>
      <c r="R351" s="1035"/>
      <c r="S351" s="1003"/>
      <c r="T351" s="985"/>
      <c r="U351" s="986"/>
      <c r="V351" s="986"/>
      <c r="W351" s="986"/>
      <c r="X351" s="986"/>
      <c r="Y351" s="986"/>
      <c r="Z351" s="986"/>
      <c r="AA351" s="986"/>
      <c r="AB351" s="986"/>
      <c r="AC351" s="986"/>
      <c r="AD351" s="986"/>
      <c r="AE351" s="986"/>
      <c r="AF351" s="986"/>
      <c r="AG351" s="986"/>
      <c r="AH351" s="987"/>
    </row>
    <row r="352" spans="1:34" ht="18.95" customHeight="1">
      <c r="A352" s="223"/>
      <c r="B352" s="988" t="s">
        <v>95</v>
      </c>
      <c r="C352" s="989"/>
      <c r="D352" s="992" t="str">
        <f>'statement of marks'!$H$3</f>
        <v>2016-17</v>
      </c>
      <c r="E352" s="992"/>
      <c r="F352" s="992"/>
      <c r="G352" s="992"/>
      <c r="H352" s="992"/>
      <c r="I352" s="992"/>
      <c r="J352" s="992"/>
      <c r="K352" s="992"/>
      <c r="L352" s="992"/>
      <c r="M352" s="992"/>
      <c r="N352" s="992"/>
      <c r="O352" s="992"/>
      <c r="P352" s="993"/>
      <c r="Q352" s="1035"/>
      <c r="R352" s="1035"/>
      <c r="S352" s="223"/>
      <c r="T352" s="988" t="s">
        <v>95</v>
      </c>
      <c r="U352" s="989"/>
      <c r="V352" s="992" t="str">
        <f>'statement of marks'!$H$3</f>
        <v>2016-17</v>
      </c>
      <c r="W352" s="992"/>
      <c r="X352" s="992"/>
      <c r="Y352" s="992"/>
      <c r="Z352" s="992"/>
      <c r="AA352" s="992"/>
      <c r="AB352" s="992"/>
      <c r="AC352" s="992"/>
      <c r="AD352" s="992"/>
      <c r="AE352" s="992"/>
      <c r="AF352" s="992"/>
      <c r="AG352" s="992"/>
      <c r="AH352" s="993"/>
    </row>
    <row r="353" spans="1:34" ht="18.95" customHeight="1">
      <c r="A353" s="223"/>
      <c r="B353" s="990" t="s">
        <v>185</v>
      </c>
      <c r="C353" s="991"/>
      <c r="D353" s="991" t="str">
        <f>IF('statement of marks'!I31="","",'statement of marks'!I31)</f>
        <v>jfo dqekj</v>
      </c>
      <c r="E353" s="991"/>
      <c r="F353" s="991"/>
      <c r="G353" s="991"/>
      <c r="H353" s="991"/>
      <c r="I353" s="991"/>
      <c r="J353" s="991"/>
      <c r="K353" s="991"/>
      <c r="L353" s="991"/>
      <c r="M353" s="991"/>
      <c r="N353" s="991"/>
      <c r="O353" s="991"/>
      <c r="P353" s="994"/>
      <c r="Q353" s="1035"/>
      <c r="R353" s="1035"/>
      <c r="S353" s="223"/>
      <c r="T353" s="990" t="s">
        <v>185</v>
      </c>
      <c r="U353" s="991"/>
      <c r="V353" s="991" t="str">
        <f>IF('statement of marks'!I32="","",'statement of marks'!I32)</f>
        <v>lUuh dqekj lk¡lh</v>
      </c>
      <c r="W353" s="991"/>
      <c r="X353" s="991"/>
      <c r="Y353" s="991"/>
      <c r="Z353" s="991"/>
      <c r="AA353" s="991"/>
      <c r="AB353" s="991"/>
      <c r="AC353" s="991"/>
      <c r="AD353" s="991"/>
      <c r="AE353" s="991"/>
      <c r="AF353" s="991"/>
      <c r="AG353" s="991"/>
      <c r="AH353" s="994"/>
    </row>
    <row r="354" spans="1:34" ht="18.95" customHeight="1">
      <c r="A354" s="223"/>
      <c r="B354" s="990" t="s">
        <v>186</v>
      </c>
      <c r="C354" s="991"/>
      <c r="D354" s="991" t="str">
        <f>IF('statement of marks'!J31="","",'statement of marks'!J31)</f>
        <v xml:space="preserve">Jh txjke </v>
      </c>
      <c r="E354" s="991"/>
      <c r="F354" s="991"/>
      <c r="G354" s="991"/>
      <c r="H354" s="991"/>
      <c r="I354" s="991"/>
      <c r="J354" s="991"/>
      <c r="K354" s="991"/>
      <c r="L354" s="991"/>
      <c r="M354" s="991"/>
      <c r="N354" s="991"/>
      <c r="O354" s="991"/>
      <c r="P354" s="994"/>
      <c r="Q354" s="1035"/>
      <c r="R354" s="1035"/>
      <c r="S354" s="223"/>
      <c r="T354" s="990" t="s">
        <v>186</v>
      </c>
      <c r="U354" s="991"/>
      <c r="V354" s="991" t="str">
        <f>IF('statement of marks'!J32="","",'statement of marks'!J32)</f>
        <v>Jh fnyhi dqekj lk¡lh</v>
      </c>
      <c r="W354" s="991"/>
      <c r="X354" s="991"/>
      <c r="Y354" s="991"/>
      <c r="Z354" s="991"/>
      <c r="AA354" s="991"/>
      <c r="AB354" s="991"/>
      <c r="AC354" s="991"/>
      <c r="AD354" s="991"/>
      <c r="AE354" s="991"/>
      <c r="AF354" s="991"/>
      <c r="AG354" s="991"/>
      <c r="AH354" s="994"/>
    </row>
    <row r="355" spans="1:34" ht="18.95" customHeight="1">
      <c r="A355" s="223"/>
      <c r="B355" s="990" t="s">
        <v>187</v>
      </c>
      <c r="C355" s="991"/>
      <c r="D355" s="991" t="str">
        <f>IF('statement of marks'!K31="","",'statement of marks'!K31)</f>
        <v>Jhefr jkexquh</v>
      </c>
      <c r="E355" s="991"/>
      <c r="F355" s="991"/>
      <c r="G355" s="991"/>
      <c r="H355" s="991"/>
      <c r="I355" s="991"/>
      <c r="J355" s="991"/>
      <c r="K355" s="991"/>
      <c r="L355" s="991"/>
      <c r="M355" s="991"/>
      <c r="N355" s="991"/>
      <c r="O355" s="991"/>
      <c r="P355" s="994"/>
      <c r="Q355" s="1035"/>
      <c r="R355" s="1035"/>
      <c r="S355" s="223"/>
      <c r="T355" s="990" t="s">
        <v>187</v>
      </c>
      <c r="U355" s="991"/>
      <c r="V355" s="991" t="str">
        <f>IF('statement of marks'!K32="","",'statement of marks'!K32)</f>
        <v>Jhefr ykyh nsoh</v>
      </c>
      <c r="W355" s="991"/>
      <c r="X355" s="991"/>
      <c r="Y355" s="991"/>
      <c r="Z355" s="991"/>
      <c r="AA355" s="991"/>
      <c r="AB355" s="991"/>
      <c r="AC355" s="991"/>
      <c r="AD355" s="991"/>
      <c r="AE355" s="991"/>
      <c r="AF355" s="991"/>
      <c r="AG355" s="991"/>
      <c r="AH355" s="994"/>
    </row>
    <row r="356" spans="1:34" ht="18.95" customHeight="1">
      <c r="A356" s="223"/>
      <c r="B356" s="990" t="s">
        <v>188</v>
      </c>
      <c r="C356" s="991"/>
      <c r="D356" s="992" t="str">
        <f>'statement of marks'!$G$3</f>
        <v>6 B</v>
      </c>
      <c r="E356" s="992"/>
      <c r="F356" s="992"/>
      <c r="G356" s="992"/>
      <c r="H356" s="991" t="s">
        <v>9</v>
      </c>
      <c r="I356" s="991"/>
      <c r="J356" s="991"/>
      <c r="K356" s="991"/>
      <c r="L356" s="991"/>
      <c r="M356" s="992">
        <f>IF('statement of marks'!D31="","",'statement of marks'!D31)</f>
        <v>675</v>
      </c>
      <c r="N356" s="992"/>
      <c r="O356" s="992"/>
      <c r="P356" s="993"/>
      <c r="Q356" s="1035"/>
      <c r="R356" s="1035"/>
      <c r="S356" s="223"/>
      <c r="T356" s="990" t="s">
        <v>188</v>
      </c>
      <c r="U356" s="991"/>
      <c r="V356" s="992" t="str">
        <f>'statement of marks'!$G$3</f>
        <v>6 B</v>
      </c>
      <c r="W356" s="992"/>
      <c r="X356" s="992"/>
      <c r="Y356" s="992"/>
      <c r="Z356" s="991" t="s">
        <v>9</v>
      </c>
      <c r="AA356" s="991"/>
      <c r="AB356" s="991"/>
      <c r="AC356" s="991"/>
      <c r="AD356" s="991"/>
      <c r="AE356" s="992">
        <f>IF('statement of marks'!D32="","",'statement of marks'!D32)</f>
        <v>676</v>
      </c>
      <c r="AF356" s="992"/>
      <c r="AG356" s="992"/>
      <c r="AH356" s="993"/>
    </row>
    <row r="357" spans="1:34" ht="18.95" customHeight="1">
      <c r="A357" s="223"/>
      <c r="B357" s="990" t="s">
        <v>189</v>
      </c>
      <c r="C357" s="991"/>
      <c r="D357" s="992">
        <f>IF('statement of marks'!F31="","",'statement of marks'!F31)</f>
        <v>1971</v>
      </c>
      <c r="E357" s="992"/>
      <c r="F357" s="992"/>
      <c r="G357" s="992"/>
      <c r="H357" s="991" t="s">
        <v>0</v>
      </c>
      <c r="I357" s="991"/>
      <c r="J357" s="991"/>
      <c r="K357" s="991"/>
      <c r="L357" s="991"/>
      <c r="M357" s="1032">
        <f>IF('statement of marks'!G31="","",'statement of marks'!G31)</f>
        <v>38572</v>
      </c>
      <c r="N357" s="1032"/>
      <c r="O357" s="1032"/>
      <c r="P357" s="1033"/>
      <c r="Q357" s="1035"/>
      <c r="R357" s="1035"/>
      <c r="S357" s="223"/>
      <c r="T357" s="990" t="s">
        <v>189</v>
      </c>
      <c r="U357" s="991"/>
      <c r="V357" s="992">
        <f>IF('statement of marks'!F32="","",'statement of marks'!F32)</f>
        <v>2179</v>
      </c>
      <c r="W357" s="992"/>
      <c r="X357" s="992"/>
      <c r="Y357" s="992"/>
      <c r="Z357" s="991" t="s">
        <v>0</v>
      </c>
      <c r="AA357" s="991"/>
      <c r="AB357" s="991"/>
      <c r="AC357" s="991"/>
      <c r="AD357" s="991"/>
      <c r="AE357" s="1032">
        <f>IF('statement of marks'!G32="","",'statement of marks'!G32)</f>
        <v>38978</v>
      </c>
      <c r="AF357" s="1032"/>
      <c r="AG357" s="1032"/>
      <c r="AH357" s="1033"/>
    </row>
    <row r="358" spans="1:34" ht="18.95" customHeight="1">
      <c r="A358" s="223"/>
      <c r="B358" s="221" t="s">
        <v>28</v>
      </c>
      <c r="C358" s="211" t="s">
        <v>96</v>
      </c>
      <c r="D358" s="1034" t="s">
        <v>1</v>
      </c>
      <c r="E358" s="1034"/>
      <c r="F358" s="1034"/>
      <c r="G358" s="1034" t="s">
        <v>21</v>
      </c>
      <c r="H358" s="1034"/>
      <c r="I358" s="1034"/>
      <c r="J358" s="1034" t="s">
        <v>68</v>
      </c>
      <c r="K358" s="1034"/>
      <c r="L358" s="1034"/>
      <c r="M358" s="1034" t="s">
        <v>97</v>
      </c>
      <c r="N358" s="1034"/>
      <c r="O358" s="1034"/>
      <c r="P358" s="212" t="s">
        <v>200</v>
      </c>
      <c r="Q358" s="1035"/>
      <c r="R358" s="1035"/>
      <c r="S358" s="223"/>
      <c r="T358" s="221" t="s">
        <v>28</v>
      </c>
      <c r="U358" s="211" t="s">
        <v>96</v>
      </c>
      <c r="V358" s="1034" t="s">
        <v>1</v>
      </c>
      <c r="W358" s="1034"/>
      <c r="X358" s="1034"/>
      <c r="Y358" s="1034" t="s">
        <v>21</v>
      </c>
      <c r="Z358" s="1034"/>
      <c r="AA358" s="1034"/>
      <c r="AB358" s="1034" t="s">
        <v>68</v>
      </c>
      <c r="AC358" s="1034"/>
      <c r="AD358" s="1034"/>
      <c r="AE358" s="1034" t="s">
        <v>97</v>
      </c>
      <c r="AF358" s="1034"/>
      <c r="AG358" s="1034"/>
      <c r="AH358" s="212" t="s">
        <v>200</v>
      </c>
    </row>
    <row r="359" spans="1:34" ht="18.95" customHeight="1">
      <c r="A359" s="223"/>
      <c r="B359" s="1000" t="s">
        <v>3</v>
      </c>
      <c r="C359" s="1001"/>
      <c r="D359" s="232">
        <f>IF('statement of marks'!L$6="","",'statement of marks'!L$6)</f>
        <v>5</v>
      </c>
      <c r="E359" s="232">
        <f>IF('statement of marks'!M$6="","",'statement of marks'!M$6)</f>
        <v>5</v>
      </c>
      <c r="F359" s="232">
        <f>IF('statement of marks'!N$6="","",'statement of marks'!N$6)</f>
        <v>10</v>
      </c>
      <c r="G359" s="232">
        <f>IF('statement of marks'!O$6="","",'statement of marks'!O$6)</f>
        <v>5</v>
      </c>
      <c r="H359" s="232">
        <f>IF('statement of marks'!P$6="","",'statement of marks'!P$6)</f>
        <v>5</v>
      </c>
      <c r="I359" s="232">
        <f>IF('statement of marks'!Q$6="","",'statement of marks'!Q$6)</f>
        <v>10</v>
      </c>
      <c r="J359" s="232">
        <f>IF('statement of marks'!R$6="","",'statement of marks'!R$6)</f>
        <v>5</v>
      </c>
      <c r="K359" s="232">
        <f>IF('statement of marks'!S$6="","",'statement of marks'!S$6)</f>
        <v>5</v>
      </c>
      <c r="L359" s="232">
        <f>IF('statement of marks'!T$6="","",'statement of marks'!T$6)</f>
        <v>10</v>
      </c>
      <c r="M359" s="232">
        <f>IF('statement of marks'!V$6="","",'statement of marks'!V$6)</f>
        <v>50</v>
      </c>
      <c r="N359" s="232">
        <f>IF('statement of marks'!W$6="","",'statement of marks'!W$6)</f>
        <v>20</v>
      </c>
      <c r="O359" s="232">
        <f>IF('statement of marks'!X$6="","",'statement of marks'!X$6)</f>
        <v>70</v>
      </c>
      <c r="P359" s="213">
        <f>IF('statement of marks'!Y$6="","",'statement of marks'!Y$6)</f>
        <v>100</v>
      </c>
      <c r="Q359" s="1035"/>
      <c r="R359" s="1035"/>
      <c r="S359" s="223"/>
      <c r="T359" s="1000" t="s">
        <v>3</v>
      </c>
      <c r="U359" s="1001"/>
      <c r="V359" s="232">
        <f>IF('statement of marks'!L$6="","",'statement of marks'!L$6)</f>
        <v>5</v>
      </c>
      <c r="W359" s="232">
        <f>IF('statement of marks'!M$6="","",'statement of marks'!M$6)</f>
        <v>5</v>
      </c>
      <c r="X359" s="232">
        <f>IF('statement of marks'!N$6="","",'statement of marks'!N$6)</f>
        <v>10</v>
      </c>
      <c r="Y359" s="232">
        <f>IF('statement of marks'!O$6="","",'statement of marks'!O$6)</f>
        <v>5</v>
      </c>
      <c r="Z359" s="232">
        <f>IF('statement of marks'!P$6="","",'statement of marks'!P$6)</f>
        <v>5</v>
      </c>
      <c r="AA359" s="232">
        <f>IF('statement of marks'!Q$6="","",'statement of marks'!Q$6)</f>
        <v>10</v>
      </c>
      <c r="AB359" s="232">
        <f>IF('statement of marks'!R$6="","",'statement of marks'!R$6)</f>
        <v>5</v>
      </c>
      <c r="AC359" s="232">
        <f>IF('statement of marks'!S$6="","",'statement of marks'!S$6)</f>
        <v>5</v>
      </c>
      <c r="AD359" s="232">
        <f>IF('statement of marks'!T$6="","",'statement of marks'!T$6)</f>
        <v>10</v>
      </c>
      <c r="AE359" s="232">
        <f>IF('statement of marks'!V$6="","",'statement of marks'!V$6)</f>
        <v>50</v>
      </c>
      <c r="AF359" s="232">
        <f>IF('statement of marks'!W$6="","",'statement of marks'!W$6)</f>
        <v>20</v>
      </c>
      <c r="AG359" s="232">
        <f>IF('statement of marks'!X$6="","",'statement of marks'!X$6)</f>
        <v>70</v>
      </c>
      <c r="AH359" s="213">
        <f>IF('statement of marks'!Y$6="","",'statement of marks'!Y$6)</f>
        <v>100</v>
      </c>
    </row>
    <row r="360" spans="1:34" ht="18.95" customHeight="1">
      <c r="A360" s="223"/>
      <c r="B360" s="990" t="str">
        <f>IF('statement of marks'!$L$3="","",'statement of marks'!$L$3)</f>
        <v>fgUnh</v>
      </c>
      <c r="C360" s="991"/>
      <c r="D360" s="209">
        <f>IF('statement of marks'!L31="","",'statement of marks'!L31)</f>
        <v>2</v>
      </c>
      <c r="E360" s="209">
        <f>IF('statement of marks'!M31="","",'statement of marks'!M31)</f>
        <v>5</v>
      </c>
      <c r="F360" s="207">
        <f>IF('statement of marks'!N31="","",'statement of marks'!N31)</f>
        <v>7</v>
      </c>
      <c r="G360" s="209">
        <f>IF('statement of marks'!O31="","",'statement of marks'!O31)</f>
        <v>2</v>
      </c>
      <c r="H360" s="209">
        <f>IF('statement of marks'!P31="","",'statement of marks'!P31)</f>
        <v>5</v>
      </c>
      <c r="I360" s="207">
        <f>IF('statement of marks'!Q31="","",'statement of marks'!Q31)</f>
        <v>7</v>
      </c>
      <c r="J360" s="209" t="str">
        <f>IF('statement of marks'!R31="","",'statement of marks'!R31)</f>
        <v/>
      </c>
      <c r="K360" s="209" t="str">
        <f>IF('statement of marks'!S31="","",'statement of marks'!S31)</f>
        <v/>
      </c>
      <c r="L360" s="207" t="str">
        <f>IF('statement of marks'!T31="","",'statement of marks'!T31)</f>
        <v/>
      </c>
      <c r="M360" s="209" t="str">
        <f>IF('statement of marks'!V31="","",'statement of marks'!V31)</f>
        <v/>
      </c>
      <c r="N360" s="209" t="str">
        <f>IF('statement of marks'!W31="","",'statement of marks'!W31)</f>
        <v/>
      </c>
      <c r="O360" s="207" t="str">
        <f>IF('statement of marks'!X31="","",'statement of marks'!X31)</f>
        <v/>
      </c>
      <c r="P360" s="213" t="str">
        <f>IF('statement of marks'!Y31="","",'statement of marks'!Y31)</f>
        <v/>
      </c>
      <c r="Q360" s="1035"/>
      <c r="R360" s="1035"/>
      <c r="S360" s="223"/>
      <c r="T360" s="990" t="str">
        <f>IF('statement of marks'!$L$3="","",'statement of marks'!$L$3)</f>
        <v>fgUnh</v>
      </c>
      <c r="U360" s="991"/>
      <c r="V360" s="209">
        <f>IF('statement of marks'!L32="","",'statement of marks'!L32)</f>
        <v>3</v>
      </c>
      <c r="W360" s="209">
        <f>IF('statement of marks'!M32="","",'statement of marks'!M32)</f>
        <v>5</v>
      </c>
      <c r="X360" s="207">
        <f>IF('statement of marks'!N32="","",'statement of marks'!N32)</f>
        <v>8</v>
      </c>
      <c r="Y360" s="209">
        <f>IF('statement of marks'!O32="","",'statement of marks'!O32)</f>
        <v>4</v>
      </c>
      <c r="Z360" s="209">
        <f>IF('statement of marks'!P32="","",'statement of marks'!P32)</f>
        <v>5</v>
      </c>
      <c r="AA360" s="207">
        <f>IF('statement of marks'!Q32="","",'statement of marks'!Q32)</f>
        <v>9</v>
      </c>
      <c r="AB360" s="209" t="str">
        <f>IF('statement of marks'!R32="","",'statement of marks'!R32)</f>
        <v/>
      </c>
      <c r="AC360" s="209" t="str">
        <f>IF('statement of marks'!S32="","",'statement of marks'!S32)</f>
        <v/>
      </c>
      <c r="AD360" s="207" t="str">
        <f>IF('statement of marks'!T32="","",'statement of marks'!T32)</f>
        <v/>
      </c>
      <c r="AE360" s="209" t="str">
        <f>IF('statement of marks'!V32="","",'statement of marks'!V32)</f>
        <v/>
      </c>
      <c r="AF360" s="209" t="str">
        <f>IF('statement of marks'!W32="","",'statement of marks'!W32)</f>
        <v/>
      </c>
      <c r="AG360" s="207" t="str">
        <f>IF('statement of marks'!X32="","",'statement of marks'!X32)</f>
        <v/>
      </c>
      <c r="AH360" s="213" t="str">
        <f>IF('statement of marks'!Y32="","",'statement of marks'!Y32)</f>
        <v/>
      </c>
    </row>
    <row r="361" spans="1:34" ht="18.95" customHeight="1">
      <c r="A361" s="223"/>
      <c r="B361" s="990" t="str">
        <f>IF('statement of marks'!$AH$3="","",'statement of marks'!$AH$3)</f>
        <v>vaxszth</v>
      </c>
      <c r="C361" s="991"/>
      <c r="D361" s="209">
        <f>IF('statement of marks'!AH31="","",'statement of marks'!AH31)</f>
        <v>2</v>
      </c>
      <c r="E361" s="209">
        <f>IF('statement of marks'!AI31="","",'statement of marks'!AI31)</f>
        <v>5</v>
      </c>
      <c r="F361" s="207">
        <f>IF('statement of marks'!AJ31="","",'statement of marks'!AJ31)</f>
        <v>7</v>
      </c>
      <c r="G361" s="209">
        <f>IF('statement of marks'!AK31="","",'statement of marks'!AK31)</f>
        <v>2</v>
      </c>
      <c r="H361" s="209">
        <f>IF('statement of marks'!AL31="","",'statement of marks'!AL31)</f>
        <v>5</v>
      </c>
      <c r="I361" s="207">
        <f>IF('statement of marks'!AM31="","",'statement of marks'!AM31)</f>
        <v>7</v>
      </c>
      <c r="J361" s="209" t="str">
        <f>IF('statement of marks'!AN31="","",'statement of marks'!AN31)</f>
        <v/>
      </c>
      <c r="K361" s="209" t="str">
        <f>IF('statement of marks'!AO31="","",'statement of marks'!AO31)</f>
        <v/>
      </c>
      <c r="L361" s="207" t="str">
        <f>IF('statement of marks'!AP31="","",'statement of marks'!AP31)</f>
        <v/>
      </c>
      <c r="M361" s="209">
        <f>IF('statement of marks'!AR31="","",'statement of marks'!AR31)</f>
        <v>20</v>
      </c>
      <c r="N361" s="209">
        <f>IF('statement of marks'!AS31="","",'statement of marks'!AS31)</f>
        <v>20</v>
      </c>
      <c r="O361" s="207">
        <f>IF('statement of marks'!AT31="","",'statement of marks'!AT31)</f>
        <v>40</v>
      </c>
      <c r="P361" s="213">
        <f>IF('statement of marks'!AU31="","",'statement of marks'!AU31)</f>
        <v>54</v>
      </c>
      <c r="Q361" s="1035"/>
      <c r="R361" s="1035"/>
      <c r="S361" s="223"/>
      <c r="T361" s="990" t="str">
        <f>IF('statement of marks'!$AH$3="","",'statement of marks'!$AH$3)</f>
        <v>vaxszth</v>
      </c>
      <c r="U361" s="991"/>
      <c r="V361" s="209">
        <f>IF('statement of marks'!AH32="","",'statement of marks'!AH32)</f>
        <v>5</v>
      </c>
      <c r="W361" s="209">
        <f>IF('statement of marks'!AI32="","",'statement of marks'!AI32)</f>
        <v>5</v>
      </c>
      <c r="X361" s="207">
        <f>IF('statement of marks'!AJ32="","",'statement of marks'!AJ32)</f>
        <v>10</v>
      </c>
      <c r="Y361" s="209">
        <f>IF('statement of marks'!AK32="","",'statement of marks'!AK32)</f>
        <v>5</v>
      </c>
      <c r="Z361" s="209">
        <f>IF('statement of marks'!AL32="","",'statement of marks'!AL32)</f>
        <v>5</v>
      </c>
      <c r="AA361" s="207">
        <f>IF('statement of marks'!AM32="","",'statement of marks'!AM32)</f>
        <v>10</v>
      </c>
      <c r="AB361" s="209" t="str">
        <f>IF('statement of marks'!AN32="","",'statement of marks'!AN32)</f>
        <v/>
      </c>
      <c r="AC361" s="209" t="str">
        <f>IF('statement of marks'!AO32="","",'statement of marks'!AO32)</f>
        <v/>
      </c>
      <c r="AD361" s="207" t="str">
        <f>IF('statement of marks'!AP32="","",'statement of marks'!AP32)</f>
        <v/>
      </c>
      <c r="AE361" s="209">
        <f>IF('statement of marks'!AR32="","",'statement of marks'!AR32)</f>
        <v>40</v>
      </c>
      <c r="AF361" s="209">
        <f>IF('statement of marks'!AS32="","",'statement of marks'!AS32)</f>
        <v>20</v>
      </c>
      <c r="AG361" s="207">
        <f>IF('statement of marks'!AT32="","",'statement of marks'!AT32)</f>
        <v>60</v>
      </c>
      <c r="AH361" s="213">
        <f>IF('statement of marks'!AU32="","",'statement of marks'!AU32)</f>
        <v>80</v>
      </c>
    </row>
    <row r="362" spans="1:34" ht="18.95" customHeight="1">
      <c r="A362" s="223"/>
      <c r="B362" s="990" t="str">
        <f>IF('statement of marks'!BD31="s","laLd`r",IF('statement of marks'!BD31="u","mnwZ",IF('statement of marks'!BD31="g","xqtjkrh",IF('statement of marks'!BD31="p","iatkch",IF('statement of marks'!BD31="sd","fla/kh","r`rh; Hkk""kk")))))</f>
        <v>laLd`r</v>
      </c>
      <c r="C362" s="991"/>
      <c r="D362" s="209">
        <f>IF('statement of marks'!BE31="","",'statement of marks'!BE31)</f>
        <v>3</v>
      </c>
      <c r="E362" s="209">
        <f>IF('statement of marks'!BF31="","",'statement of marks'!BF31)</f>
        <v>5</v>
      </c>
      <c r="F362" s="207">
        <f>IF('statement of marks'!BG31="","",'statement of marks'!BG31)</f>
        <v>8</v>
      </c>
      <c r="G362" s="209">
        <f>IF('statement of marks'!BH31="","",'statement of marks'!BH31)</f>
        <v>2</v>
      </c>
      <c r="H362" s="209">
        <f>IF('statement of marks'!BI31="","",'statement of marks'!BI31)</f>
        <v>5</v>
      </c>
      <c r="I362" s="207">
        <f>IF('statement of marks'!BJ31="","",'statement of marks'!BJ31)</f>
        <v>7</v>
      </c>
      <c r="J362" s="209" t="str">
        <f>IF('statement of marks'!BK31="","",'statement of marks'!BK31)</f>
        <v/>
      </c>
      <c r="K362" s="209" t="str">
        <f>IF('statement of marks'!BL31="","",'statement of marks'!BL31)</f>
        <v/>
      </c>
      <c r="L362" s="207" t="str">
        <f>IF('statement of marks'!BM31="","",'statement of marks'!BM31)</f>
        <v/>
      </c>
      <c r="M362" s="209" t="str">
        <f>IF('statement of marks'!BO31="","",'statement of marks'!BO31)</f>
        <v/>
      </c>
      <c r="N362" s="209" t="str">
        <f>IF('statement of marks'!BP31="","",'statement of marks'!BP31)</f>
        <v/>
      </c>
      <c r="O362" s="207" t="str">
        <f>IF('statement of marks'!BQ31="","",'statement of marks'!BQ31)</f>
        <v/>
      </c>
      <c r="P362" s="213" t="str">
        <f>IF('statement of marks'!BR31="","",'statement of marks'!BR31)</f>
        <v/>
      </c>
      <c r="Q362" s="1035"/>
      <c r="R362" s="1035"/>
      <c r="S362" s="223"/>
      <c r="T362" s="990" t="str">
        <f>IF('statement of marks'!BD32="s","laLd`r",IF('statement of marks'!BD32="u","mnwZ",IF('statement of marks'!BD32="g","xqtjkrh",IF('statement of marks'!BD32="p","iatkch",IF('statement of marks'!BD32="sd","fla/kh","r`rh; Hkk""kk")))))</f>
        <v>laLd`r</v>
      </c>
      <c r="U362" s="991"/>
      <c r="V362" s="209">
        <f>IF('statement of marks'!BE32="","",'statement of marks'!BE32)</f>
        <v>4</v>
      </c>
      <c r="W362" s="209">
        <f>IF('statement of marks'!BF32="","",'statement of marks'!BF32)</f>
        <v>5</v>
      </c>
      <c r="X362" s="207">
        <f>IF('statement of marks'!BG32="","",'statement of marks'!BG32)</f>
        <v>9</v>
      </c>
      <c r="Y362" s="209">
        <f>IF('statement of marks'!BH32="","",'statement of marks'!BH32)</f>
        <v>5</v>
      </c>
      <c r="Z362" s="209">
        <f>IF('statement of marks'!BI32="","",'statement of marks'!BI32)</f>
        <v>5</v>
      </c>
      <c r="AA362" s="207">
        <f>IF('statement of marks'!BJ32="","",'statement of marks'!BJ32)</f>
        <v>10</v>
      </c>
      <c r="AB362" s="209" t="str">
        <f>IF('statement of marks'!BK32="","",'statement of marks'!BK32)</f>
        <v/>
      </c>
      <c r="AC362" s="209" t="str">
        <f>IF('statement of marks'!BL32="","",'statement of marks'!BL32)</f>
        <v/>
      </c>
      <c r="AD362" s="207" t="str">
        <f>IF('statement of marks'!BM32="","",'statement of marks'!BM32)</f>
        <v/>
      </c>
      <c r="AE362" s="209" t="str">
        <f>IF('statement of marks'!BO32="","",'statement of marks'!BO32)</f>
        <v/>
      </c>
      <c r="AF362" s="209" t="str">
        <f>IF('statement of marks'!BP32="","",'statement of marks'!BP32)</f>
        <v/>
      </c>
      <c r="AG362" s="207" t="str">
        <f>IF('statement of marks'!BQ32="","",'statement of marks'!BQ32)</f>
        <v/>
      </c>
      <c r="AH362" s="213" t="str">
        <f>IF('statement of marks'!BR32="","",'statement of marks'!BR32)</f>
        <v/>
      </c>
    </row>
    <row r="363" spans="1:34" ht="18.95" customHeight="1">
      <c r="A363" s="223"/>
      <c r="B363" s="990" t="str">
        <f>IF('statement of marks'!$CA$3="","",'statement of marks'!$CA$3)</f>
        <v>xf.kr</v>
      </c>
      <c r="C363" s="991"/>
      <c r="D363" s="209">
        <f>IF('statement of marks'!CA31="","",'statement of marks'!CA31)</f>
        <v>2</v>
      </c>
      <c r="E363" s="209">
        <f>IF('statement of marks'!CB31="","",'statement of marks'!CB31)</f>
        <v>5</v>
      </c>
      <c r="F363" s="207">
        <f>IF('statement of marks'!CC31="","",'statement of marks'!CC31)</f>
        <v>7</v>
      </c>
      <c r="G363" s="209" t="str">
        <f>IF('statement of marks'!CD31="","",'statement of marks'!CD31)</f>
        <v/>
      </c>
      <c r="H363" s="209" t="str">
        <f>IF('statement of marks'!CE31="","",'statement of marks'!CE31)</f>
        <v/>
      </c>
      <c r="I363" s="207" t="str">
        <f>IF('statement of marks'!CF31="","",'statement of marks'!CF31)</f>
        <v/>
      </c>
      <c r="J363" s="209" t="str">
        <f>IF('statement of marks'!CG31="","",'statement of marks'!CG31)</f>
        <v/>
      </c>
      <c r="K363" s="209" t="str">
        <f>IF('statement of marks'!CH31="","",'statement of marks'!CH31)</f>
        <v/>
      </c>
      <c r="L363" s="207" t="str">
        <f>IF('statement of marks'!CI31="","",'statement of marks'!CI31)</f>
        <v/>
      </c>
      <c r="M363" s="209">
        <f>IF('statement of marks'!CK31="","",'statement of marks'!CK31)</f>
        <v>13</v>
      </c>
      <c r="N363" s="209">
        <f>IF('statement of marks'!CL31="","",'statement of marks'!CL31)</f>
        <v>16</v>
      </c>
      <c r="O363" s="207">
        <f>IF('statement of marks'!CM31="","",'statement of marks'!CM31)</f>
        <v>29</v>
      </c>
      <c r="P363" s="213">
        <f>IF('statement of marks'!CN31="","",'statement of marks'!CN31)</f>
        <v>36</v>
      </c>
      <c r="Q363" s="1035"/>
      <c r="R363" s="1035"/>
      <c r="S363" s="223"/>
      <c r="T363" s="990" t="str">
        <f>IF('statement of marks'!$CA$3="","",'statement of marks'!$CA$3)</f>
        <v>xf.kr</v>
      </c>
      <c r="U363" s="991"/>
      <c r="V363" s="209">
        <f>IF('statement of marks'!CA32="","",'statement of marks'!CA32)</f>
        <v>3</v>
      </c>
      <c r="W363" s="209">
        <f>IF('statement of marks'!CB32="","",'statement of marks'!CB32)</f>
        <v>5</v>
      </c>
      <c r="X363" s="207">
        <f>IF('statement of marks'!CC32="","",'statement of marks'!CC32)</f>
        <v>8</v>
      </c>
      <c r="Y363" s="209" t="str">
        <f>IF('statement of marks'!CD32="","",'statement of marks'!CD32)</f>
        <v/>
      </c>
      <c r="Z363" s="209" t="str">
        <f>IF('statement of marks'!CE32="","",'statement of marks'!CE32)</f>
        <v/>
      </c>
      <c r="AA363" s="207" t="str">
        <f>IF('statement of marks'!CF32="","",'statement of marks'!CF32)</f>
        <v/>
      </c>
      <c r="AB363" s="209" t="str">
        <f>IF('statement of marks'!CG32="","",'statement of marks'!CG32)</f>
        <v/>
      </c>
      <c r="AC363" s="209" t="str">
        <f>IF('statement of marks'!CH32="","",'statement of marks'!CH32)</f>
        <v/>
      </c>
      <c r="AD363" s="207" t="str">
        <f>IF('statement of marks'!CI32="","",'statement of marks'!CI32)</f>
        <v/>
      </c>
      <c r="AE363" s="209">
        <f>IF('statement of marks'!CK32="","",'statement of marks'!CK32)</f>
        <v>11</v>
      </c>
      <c r="AF363" s="209">
        <f>IF('statement of marks'!CL32="","",'statement of marks'!CL32)</f>
        <v>16</v>
      </c>
      <c r="AG363" s="207">
        <f>IF('statement of marks'!CM32="","",'statement of marks'!CM32)</f>
        <v>27</v>
      </c>
      <c r="AH363" s="213">
        <f>IF('statement of marks'!CN32="","",'statement of marks'!CN32)</f>
        <v>35</v>
      </c>
    </row>
    <row r="364" spans="1:34" ht="18.95" customHeight="1">
      <c r="A364" s="223"/>
      <c r="B364" s="990" t="str">
        <f>IF('statement of marks'!$CW$3="","",'statement of marks'!$CW$3)</f>
        <v>foKku</v>
      </c>
      <c r="C364" s="991"/>
      <c r="D364" s="209" t="str">
        <f>IF('statement of marks'!CW31="","",'statement of marks'!CW31)</f>
        <v/>
      </c>
      <c r="E364" s="209" t="str">
        <f>IF('statement of marks'!CX31="","",'statement of marks'!CX31)</f>
        <v/>
      </c>
      <c r="F364" s="207" t="str">
        <f>IF('statement of marks'!CY31="","",'statement of marks'!CY31)</f>
        <v/>
      </c>
      <c r="G364" s="209">
        <f>IF('statement of marks'!CZ31="","",'statement of marks'!CZ31)</f>
        <v>0</v>
      </c>
      <c r="H364" s="209">
        <f>IF('statement of marks'!DA31="","",'statement of marks'!DA31)</f>
        <v>5</v>
      </c>
      <c r="I364" s="207">
        <f>IF('statement of marks'!DB31="","",'statement of marks'!DB31)</f>
        <v>5</v>
      </c>
      <c r="J364" s="209" t="str">
        <f>IF('statement of marks'!DC31="","",'statement of marks'!DC31)</f>
        <v/>
      </c>
      <c r="K364" s="209" t="str">
        <f>IF('statement of marks'!DD31="","",'statement of marks'!DD31)</f>
        <v/>
      </c>
      <c r="L364" s="207" t="str">
        <f>IF('statement of marks'!DE31="","",'statement of marks'!DE31)</f>
        <v/>
      </c>
      <c r="M364" s="209">
        <f>IF('statement of marks'!DG31="","",'statement of marks'!DG31)</f>
        <v>36</v>
      </c>
      <c r="N364" s="209">
        <f>IF('statement of marks'!DH31="","",'statement of marks'!DH31)</f>
        <v>15</v>
      </c>
      <c r="O364" s="207">
        <f>IF('statement of marks'!DI31="","",'statement of marks'!DI31)</f>
        <v>51</v>
      </c>
      <c r="P364" s="213">
        <f>IF('statement of marks'!DJ31="","",'statement of marks'!DJ31)</f>
        <v>56</v>
      </c>
      <c r="Q364" s="1035"/>
      <c r="R364" s="1035"/>
      <c r="S364" s="223"/>
      <c r="T364" s="990" t="str">
        <f>IF('statement of marks'!$CW$3="","",'statement of marks'!$CW$3)</f>
        <v>foKku</v>
      </c>
      <c r="U364" s="991"/>
      <c r="V364" s="209" t="str">
        <f>IF('statement of marks'!CW32="","",'statement of marks'!CW32)</f>
        <v/>
      </c>
      <c r="W364" s="209" t="str">
        <f>IF('statement of marks'!CX32="","",'statement of marks'!CX32)</f>
        <v/>
      </c>
      <c r="X364" s="207" t="str">
        <f>IF('statement of marks'!CY32="","",'statement of marks'!CY32)</f>
        <v/>
      </c>
      <c r="Y364" s="209">
        <f>IF('statement of marks'!CZ32="","",'statement of marks'!CZ32)</f>
        <v>2</v>
      </c>
      <c r="Z364" s="209">
        <f>IF('statement of marks'!DA32="","",'statement of marks'!DA32)</f>
        <v>5</v>
      </c>
      <c r="AA364" s="207">
        <f>IF('statement of marks'!DB32="","",'statement of marks'!DB32)</f>
        <v>7</v>
      </c>
      <c r="AB364" s="209" t="str">
        <f>IF('statement of marks'!DC32="","",'statement of marks'!DC32)</f>
        <v/>
      </c>
      <c r="AC364" s="209" t="str">
        <f>IF('statement of marks'!DD32="","",'statement of marks'!DD32)</f>
        <v/>
      </c>
      <c r="AD364" s="207" t="str">
        <f>IF('statement of marks'!DE32="","",'statement of marks'!DE32)</f>
        <v/>
      </c>
      <c r="AE364" s="209">
        <f>IF('statement of marks'!DG32="","",'statement of marks'!DG32)</f>
        <v>32</v>
      </c>
      <c r="AF364" s="209">
        <f>IF('statement of marks'!DH32="","",'statement of marks'!DH32)</f>
        <v>14</v>
      </c>
      <c r="AG364" s="207">
        <f>IF('statement of marks'!DI32="","",'statement of marks'!DI32)</f>
        <v>46</v>
      </c>
      <c r="AH364" s="213">
        <f>IF('statement of marks'!DJ32="","",'statement of marks'!DJ32)</f>
        <v>53</v>
      </c>
    </row>
    <row r="365" spans="1:34" ht="18.95" customHeight="1">
      <c r="A365" s="223"/>
      <c r="B365" s="990" t="str">
        <f>IF('statement of marks'!$DS$3="","",'statement of marks'!$DS$3)</f>
        <v>lkekftd foKku</v>
      </c>
      <c r="C365" s="991"/>
      <c r="D365" s="209">
        <f>IF('statement of marks'!DS31="","",'statement of marks'!DS31)</f>
        <v>4</v>
      </c>
      <c r="E365" s="209">
        <f>IF('statement of marks'!DT31="","",'statement of marks'!DT31)</f>
        <v>5</v>
      </c>
      <c r="F365" s="207">
        <f>IF('statement of marks'!DU31="","",'statement of marks'!DU31)</f>
        <v>9</v>
      </c>
      <c r="G365" s="209">
        <f>IF('statement of marks'!DV31="","",'statement of marks'!DV31)</f>
        <v>2</v>
      </c>
      <c r="H365" s="209">
        <f>IF('statement of marks'!DW31="","",'statement of marks'!DW31)</f>
        <v>5</v>
      </c>
      <c r="I365" s="207">
        <f>IF('statement of marks'!DX31="","",'statement of marks'!DX31)</f>
        <v>7</v>
      </c>
      <c r="J365" s="209" t="str">
        <f>IF('statement of marks'!DY31="","",'statement of marks'!DY31)</f>
        <v/>
      </c>
      <c r="K365" s="209" t="str">
        <f>IF('statement of marks'!DZ31="","",'statement of marks'!DZ31)</f>
        <v/>
      </c>
      <c r="L365" s="207" t="str">
        <f>IF('statement of marks'!EA31="","",'statement of marks'!EA31)</f>
        <v/>
      </c>
      <c r="M365" s="209">
        <f>IF('statement of marks'!EC31="","",'statement of marks'!EC31)</f>
        <v>31</v>
      </c>
      <c r="N365" s="209">
        <f>IF('statement of marks'!ED31="","",'statement of marks'!ED31)</f>
        <v>19</v>
      </c>
      <c r="O365" s="207">
        <f>IF('statement of marks'!EE31="","",'statement of marks'!EE31)</f>
        <v>50</v>
      </c>
      <c r="P365" s="213">
        <f>IF('statement of marks'!EF31="","",'statement of marks'!EF31)</f>
        <v>66</v>
      </c>
      <c r="Q365" s="1035"/>
      <c r="R365" s="1035"/>
      <c r="S365" s="223"/>
      <c r="T365" s="990" t="str">
        <f>IF('statement of marks'!$DS$3="","",'statement of marks'!$DS$3)</f>
        <v>lkekftd foKku</v>
      </c>
      <c r="U365" s="991"/>
      <c r="V365" s="209">
        <f>IF('statement of marks'!DS32="","",'statement of marks'!DS32)</f>
        <v>4</v>
      </c>
      <c r="W365" s="209">
        <f>IF('statement of marks'!DT32="","",'statement of marks'!DT32)</f>
        <v>5</v>
      </c>
      <c r="X365" s="207">
        <f>IF('statement of marks'!DU32="","",'statement of marks'!DU32)</f>
        <v>9</v>
      </c>
      <c r="Y365" s="209">
        <f>IF('statement of marks'!DV32="","",'statement of marks'!DV32)</f>
        <v>5</v>
      </c>
      <c r="Z365" s="209">
        <f>IF('statement of marks'!DW32="","",'statement of marks'!DW32)</f>
        <v>5</v>
      </c>
      <c r="AA365" s="207">
        <f>IF('statement of marks'!DX32="","",'statement of marks'!DX32)</f>
        <v>10</v>
      </c>
      <c r="AB365" s="209" t="str">
        <f>IF('statement of marks'!DY32="","",'statement of marks'!DY32)</f>
        <v/>
      </c>
      <c r="AC365" s="209" t="str">
        <f>IF('statement of marks'!DZ32="","",'statement of marks'!DZ32)</f>
        <v/>
      </c>
      <c r="AD365" s="207" t="str">
        <f>IF('statement of marks'!EA32="","",'statement of marks'!EA32)</f>
        <v/>
      </c>
      <c r="AE365" s="209">
        <f>IF('statement of marks'!EC32="","",'statement of marks'!EC32)</f>
        <v>50</v>
      </c>
      <c r="AF365" s="209">
        <f>IF('statement of marks'!ED32="","",'statement of marks'!ED32)</f>
        <v>20</v>
      </c>
      <c r="AG365" s="207">
        <f>IF('statement of marks'!EE32="","",'statement of marks'!EE32)</f>
        <v>70</v>
      </c>
      <c r="AH365" s="213">
        <f>IF('statement of marks'!EF32="","",'statement of marks'!EF32)</f>
        <v>89</v>
      </c>
    </row>
    <row r="366" spans="1:34" ht="18.95" customHeight="1">
      <c r="A366" s="223"/>
      <c r="B366" s="996" t="s">
        <v>193</v>
      </c>
      <c r="C366" s="997"/>
      <c r="D366" s="1034" t="s">
        <v>1</v>
      </c>
      <c r="E366" s="1034"/>
      <c r="F366" s="1034"/>
      <c r="G366" s="1034" t="s">
        <v>21</v>
      </c>
      <c r="H366" s="1034"/>
      <c r="I366" s="1034"/>
      <c r="J366" s="1034" t="s">
        <v>194</v>
      </c>
      <c r="K366" s="1034"/>
      <c r="L366" s="1034"/>
      <c r="M366" s="1034" t="s">
        <v>68</v>
      </c>
      <c r="N366" s="1034"/>
      <c r="O366" s="1034"/>
      <c r="P366" s="214"/>
      <c r="Q366" s="1035"/>
      <c r="R366" s="1035"/>
      <c r="S366" s="223"/>
      <c r="T366" s="996" t="s">
        <v>193</v>
      </c>
      <c r="U366" s="997"/>
      <c r="V366" s="1034" t="s">
        <v>1</v>
      </c>
      <c r="W366" s="1034"/>
      <c r="X366" s="1034"/>
      <c r="Y366" s="1034" t="s">
        <v>21</v>
      </c>
      <c r="Z366" s="1034"/>
      <c r="AA366" s="1034"/>
      <c r="AB366" s="1034" t="s">
        <v>194</v>
      </c>
      <c r="AC366" s="1034"/>
      <c r="AD366" s="1034"/>
      <c r="AE366" s="1034" t="s">
        <v>68</v>
      </c>
      <c r="AF366" s="1034"/>
      <c r="AG366" s="1034"/>
      <c r="AH366" s="214"/>
    </row>
    <row r="367" spans="1:34" ht="18.95" customHeight="1">
      <c r="A367" s="223"/>
      <c r="B367" s="1000" t="s">
        <v>3</v>
      </c>
      <c r="C367" s="1001"/>
      <c r="D367" s="1002">
        <f>IF('statement of marks'!EO$6="","",'statement of marks'!EO$6)</f>
        <v>20</v>
      </c>
      <c r="E367" s="1002"/>
      <c r="F367" s="1002"/>
      <c r="G367" s="1002">
        <f>IF('statement of marks'!EP$6="","",'statement of marks'!EP$6)</f>
        <v>20</v>
      </c>
      <c r="H367" s="1002"/>
      <c r="I367" s="1002"/>
      <c r="J367" s="1002">
        <f>IF('statement of marks'!ER$6="","",'statement of marks'!ER$6)</f>
        <v>20</v>
      </c>
      <c r="K367" s="1002"/>
      <c r="L367" s="1002"/>
      <c r="M367" s="1002">
        <f>IF('statement of marks'!EX$6="","",'statement of marks'!EQ$6)</f>
        <v>20</v>
      </c>
      <c r="N367" s="1002"/>
      <c r="O367" s="1002"/>
      <c r="P367" s="215"/>
      <c r="Q367" s="1035"/>
      <c r="R367" s="1035"/>
      <c r="S367" s="223"/>
      <c r="T367" s="1000" t="s">
        <v>3</v>
      </c>
      <c r="U367" s="1001"/>
      <c r="V367" s="1002">
        <f>IF('statement of marks'!EO$6="","",'statement of marks'!EO$6)</f>
        <v>20</v>
      </c>
      <c r="W367" s="1002"/>
      <c r="X367" s="1002"/>
      <c r="Y367" s="1002">
        <f>IF('statement of marks'!EP$6="","",'statement of marks'!EP$6)</f>
        <v>20</v>
      </c>
      <c r="Z367" s="1002"/>
      <c r="AA367" s="1002"/>
      <c r="AB367" s="1002">
        <f>IF('statement of marks'!ER$6="","",'statement of marks'!ER$6)</f>
        <v>20</v>
      </c>
      <c r="AC367" s="1002"/>
      <c r="AD367" s="1002"/>
      <c r="AE367" s="1002">
        <f>IF('statement of marks'!EX$6="","",'statement of marks'!EQ$6)</f>
        <v>20</v>
      </c>
      <c r="AF367" s="1002"/>
      <c r="AG367" s="1002"/>
      <c r="AH367" s="215"/>
    </row>
    <row r="368" spans="1:34" ht="18.95" customHeight="1">
      <c r="A368" s="223"/>
      <c r="B368" s="990" t="str">
        <f>IF('statement of marks'!$EO$3="","",'statement of marks'!$EO$3)</f>
        <v>dk;kZuqHko</v>
      </c>
      <c r="C368" s="991"/>
      <c r="D368" s="1031" t="str">
        <f>IF('statement of marks'!EO31="","",'statement of marks'!EO31)</f>
        <v/>
      </c>
      <c r="E368" s="1031"/>
      <c r="F368" s="1031"/>
      <c r="G368" s="1031" t="str">
        <f>IF('statement of marks'!EP31="","",'statement of marks'!EP31)</f>
        <v/>
      </c>
      <c r="H368" s="1031"/>
      <c r="I368" s="1031"/>
      <c r="J368" s="1031" t="str">
        <f>IF('statement of marks'!ER31="","",'statement of marks'!ER31)</f>
        <v/>
      </c>
      <c r="K368" s="1031"/>
      <c r="L368" s="1031"/>
      <c r="M368" s="1031" t="str">
        <f>IF('statement of marks'!EQ31="","",'statement of marks'!EQ31)</f>
        <v/>
      </c>
      <c r="N368" s="1031"/>
      <c r="O368" s="1031"/>
      <c r="P368" s="216"/>
      <c r="Q368" s="1035"/>
      <c r="R368" s="1035"/>
      <c r="S368" s="223"/>
      <c r="T368" s="990" t="str">
        <f>IF('statement of marks'!$EO$3="","",'statement of marks'!$EO$3)</f>
        <v>dk;kZuqHko</v>
      </c>
      <c r="U368" s="991"/>
      <c r="V368" s="1031" t="str">
        <f>IF('statement of marks'!EO32="","",'statement of marks'!EO32)</f>
        <v/>
      </c>
      <c r="W368" s="1031"/>
      <c r="X368" s="1031"/>
      <c r="Y368" s="1031" t="str">
        <f>IF('statement of marks'!EP32="","",'statement of marks'!EP32)</f>
        <v/>
      </c>
      <c r="Z368" s="1031"/>
      <c r="AA368" s="1031"/>
      <c r="AB368" s="1031" t="str">
        <f>IF('statement of marks'!ER32="","",'statement of marks'!ER32)</f>
        <v/>
      </c>
      <c r="AC368" s="1031"/>
      <c r="AD368" s="1031"/>
      <c r="AE368" s="1031" t="str">
        <f>IF('statement of marks'!EQ32="","",'statement of marks'!EQ32)</f>
        <v/>
      </c>
      <c r="AF368" s="1031"/>
      <c r="AG368" s="1031"/>
      <c r="AH368" s="216"/>
    </row>
    <row r="369" spans="1:34" ht="18.95" customHeight="1">
      <c r="A369" s="223"/>
      <c r="B369" s="1027" t="str">
        <f>IF('statement of marks'!$EY$3="","",'statement of marks'!$EY$3)</f>
        <v>dyk f'k{kk</v>
      </c>
      <c r="C369" s="1028"/>
      <c r="D369" s="1031" t="str">
        <f>IF('statement of marks'!EY31="","",'statement of marks'!EY31)</f>
        <v/>
      </c>
      <c r="E369" s="1031"/>
      <c r="F369" s="1031"/>
      <c r="G369" s="1031" t="str">
        <f>IF('statement of marks'!EZ31="","",'statement of marks'!EZ31)</f>
        <v/>
      </c>
      <c r="H369" s="1031"/>
      <c r="I369" s="1031"/>
      <c r="J369" s="1031" t="str">
        <f>IF('statement of marks'!FB31="","",'statement of marks'!FB31)</f>
        <v/>
      </c>
      <c r="K369" s="1031"/>
      <c r="L369" s="1031"/>
      <c r="M369" s="1031" t="str">
        <f>IF('statement of marks'!FA31="","",'statement of marks'!FA31)</f>
        <v/>
      </c>
      <c r="N369" s="1031"/>
      <c r="O369" s="1031"/>
      <c r="P369" s="216"/>
      <c r="Q369" s="1035"/>
      <c r="R369" s="1035"/>
      <c r="S369" s="223"/>
      <c r="T369" s="1027" t="str">
        <f>IF('statement of marks'!$EY$3="","",'statement of marks'!$EY$3)</f>
        <v>dyk f'k{kk</v>
      </c>
      <c r="U369" s="1028"/>
      <c r="V369" s="1031" t="str">
        <f>IF('statement of marks'!EY32="","",'statement of marks'!EY32)</f>
        <v/>
      </c>
      <c r="W369" s="1031"/>
      <c r="X369" s="1031"/>
      <c r="Y369" s="1031" t="str">
        <f>IF('statement of marks'!EZ32="","",'statement of marks'!EZ32)</f>
        <v/>
      </c>
      <c r="Z369" s="1031"/>
      <c r="AA369" s="1031"/>
      <c r="AB369" s="1031" t="str">
        <f>IF('statement of marks'!FB32="","",'statement of marks'!FB32)</f>
        <v/>
      </c>
      <c r="AC369" s="1031"/>
      <c r="AD369" s="1031"/>
      <c r="AE369" s="1031" t="str">
        <f>IF('statement of marks'!FA32="","",'statement of marks'!FA32)</f>
        <v/>
      </c>
      <c r="AF369" s="1031"/>
      <c r="AG369" s="1031"/>
      <c r="AH369" s="216"/>
    </row>
    <row r="370" spans="1:34" ht="18.95" customHeight="1">
      <c r="A370" s="223"/>
      <c r="B370" s="1029" t="str">
        <f>IF('statement of marks'!$FI$3="","",'statement of marks'!$FI$3)</f>
        <v>LokLF; ,oe~ 'kkjhfjd f'k{kk</v>
      </c>
      <c r="C370" s="1030"/>
      <c r="D370" s="1031" t="str">
        <f>IF('statement of marks'!FI31="","",'statement of marks'!FI31)</f>
        <v/>
      </c>
      <c r="E370" s="1031"/>
      <c r="F370" s="1031"/>
      <c r="G370" s="1031" t="str">
        <f>IF('statement of marks'!FJ31="","",'statement of marks'!FJ31)</f>
        <v/>
      </c>
      <c r="H370" s="1031"/>
      <c r="I370" s="1031"/>
      <c r="J370" s="1031" t="str">
        <f>IF('statement of marks'!FL31="","",'statement of marks'!FL31)</f>
        <v/>
      </c>
      <c r="K370" s="1031"/>
      <c r="L370" s="1031"/>
      <c r="M370" s="1031" t="str">
        <f>IF('statement of marks'!FK31="","",'statement of marks'!FK31)</f>
        <v/>
      </c>
      <c r="N370" s="1031"/>
      <c r="O370" s="1031"/>
      <c r="P370" s="216"/>
      <c r="Q370" s="1035"/>
      <c r="R370" s="1035"/>
      <c r="S370" s="223"/>
      <c r="T370" s="1029" t="str">
        <f>IF('statement of marks'!$FI$3="","",'statement of marks'!$FI$3)</f>
        <v>LokLF; ,oe~ 'kkjhfjd f'k{kk</v>
      </c>
      <c r="U370" s="1030"/>
      <c r="V370" s="1031" t="str">
        <f>IF('statement of marks'!FI32="","",'statement of marks'!FI32)</f>
        <v/>
      </c>
      <c r="W370" s="1031"/>
      <c r="X370" s="1031"/>
      <c r="Y370" s="1031" t="str">
        <f>IF('statement of marks'!FJ32="","",'statement of marks'!FJ32)</f>
        <v/>
      </c>
      <c r="Z370" s="1031"/>
      <c r="AA370" s="1031"/>
      <c r="AB370" s="1031" t="str">
        <f>IF('statement of marks'!FL32="","",'statement of marks'!FL32)</f>
        <v/>
      </c>
      <c r="AC370" s="1031"/>
      <c r="AD370" s="1031"/>
      <c r="AE370" s="1031" t="str">
        <f>IF('statement of marks'!FK32="","",'statement of marks'!FK32)</f>
        <v/>
      </c>
      <c r="AF370" s="1031"/>
      <c r="AG370" s="1031"/>
      <c r="AH370" s="216"/>
    </row>
    <row r="371" spans="1:34" ht="18.95" customHeight="1">
      <c r="A371" s="223"/>
      <c r="B371" s="1000" t="s">
        <v>195</v>
      </c>
      <c r="C371" s="1001"/>
      <c r="D371" s="1007" t="str">
        <f>details!$DR$3</f>
        <v>vxLr rd</v>
      </c>
      <c r="E371" s="1007"/>
      <c r="F371" s="1007"/>
      <c r="G371" s="1007" t="str">
        <f>details!$DV$3</f>
        <v>vDVwcj rd</v>
      </c>
      <c r="H371" s="1007"/>
      <c r="I371" s="1007"/>
      <c r="J371" s="1007" t="str">
        <f>details!$ED$3</f>
        <v>Qjojh rd</v>
      </c>
      <c r="K371" s="1007"/>
      <c r="L371" s="1007"/>
      <c r="M371" s="1007" t="str">
        <f>details!$DZ$3</f>
        <v>fnlEcj rd</v>
      </c>
      <c r="N371" s="1007"/>
      <c r="O371" s="1007"/>
      <c r="P371" s="216"/>
      <c r="Q371" s="1035"/>
      <c r="R371" s="1035"/>
      <c r="S371" s="223"/>
      <c r="T371" s="1000" t="s">
        <v>195</v>
      </c>
      <c r="U371" s="1001"/>
      <c r="V371" s="1010" t="str">
        <f>details!$DR$3</f>
        <v>vxLr rd</v>
      </c>
      <c r="W371" s="1011"/>
      <c r="X371" s="1012"/>
      <c r="Y371" s="1010" t="str">
        <f>details!$DV$3</f>
        <v>vDVwcj rd</v>
      </c>
      <c r="Z371" s="1011"/>
      <c r="AA371" s="1012"/>
      <c r="AB371" s="1010" t="str">
        <f>details!$ED$3</f>
        <v>Qjojh rd</v>
      </c>
      <c r="AC371" s="1011"/>
      <c r="AD371" s="1012"/>
      <c r="AE371" s="1010" t="str">
        <f>details!$DZ$3</f>
        <v>fnlEcj rd</v>
      </c>
      <c r="AF371" s="1011"/>
      <c r="AG371" s="1012"/>
      <c r="AH371" s="216"/>
    </row>
    <row r="372" spans="1:34" ht="18.95" customHeight="1">
      <c r="A372" s="223"/>
      <c r="B372" s="1025" t="s">
        <v>98</v>
      </c>
      <c r="C372" s="1026"/>
      <c r="D372" s="1008" t="str">
        <f>IF(details!DS31="","",details!DS31)</f>
        <v/>
      </c>
      <c r="E372" s="1008"/>
      <c r="F372" s="1008"/>
      <c r="G372" s="1008" t="str">
        <f>IF(details!DW31="","",details!DW31)</f>
        <v/>
      </c>
      <c r="H372" s="1008"/>
      <c r="I372" s="1008"/>
      <c r="J372" s="1008" t="str">
        <f>IF(details!EE31="","",details!EE31)</f>
        <v/>
      </c>
      <c r="K372" s="1008"/>
      <c r="L372" s="1008"/>
      <c r="M372" s="1008" t="str">
        <f>IF(details!EA31="","",details!EA31)</f>
        <v/>
      </c>
      <c r="N372" s="1008"/>
      <c r="O372" s="1008"/>
      <c r="P372" s="227"/>
      <c r="Q372" s="1035"/>
      <c r="R372" s="1035"/>
      <c r="S372" s="223"/>
      <c r="T372" s="1025" t="s">
        <v>98</v>
      </c>
      <c r="U372" s="1026"/>
      <c r="V372" s="1015" t="str">
        <f>IF(details!DS32="","",details!DS32)</f>
        <v/>
      </c>
      <c r="W372" s="1016"/>
      <c r="X372" s="1017"/>
      <c r="Y372" s="1015" t="str">
        <f>IF(details!DW32="","",details!DW32)</f>
        <v/>
      </c>
      <c r="Z372" s="1016"/>
      <c r="AA372" s="1017"/>
      <c r="AB372" s="1015" t="str">
        <f>IF(details!EE32="","",details!EE32)</f>
        <v/>
      </c>
      <c r="AC372" s="1016"/>
      <c r="AD372" s="1017"/>
      <c r="AE372" s="1015" t="str">
        <f>IF(details!EA32="","",details!EA32)</f>
        <v/>
      </c>
      <c r="AF372" s="1016"/>
      <c r="AG372" s="1017"/>
      <c r="AH372" s="217"/>
    </row>
    <row r="373" spans="1:34" ht="18.95" customHeight="1">
      <c r="A373" s="224"/>
      <c r="B373" s="1023" t="s">
        <v>15</v>
      </c>
      <c r="C373" s="1024"/>
      <c r="D373" s="1009">
        <f>IF(details!DR31="","",details!DR31)</f>
        <v>83</v>
      </c>
      <c r="E373" s="1009"/>
      <c r="F373" s="1009"/>
      <c r="G373" s="1009" t="str">
        <f>IF(details!DV31="","",details!DV31)</f>
        <v/>
      </c>
      <c r="H373" s="1009"/>
      <c r="I373" s="1009"/>
      <c r="J373" s="1009" t="str">
        <f>IF(details!ED31="","",details!ED31)</f>
        <v/>
      </c>
      <c r="K373" s="1009"/>
      <c r="L373" s="1009"/>
      <c r="M373" s="1009" t="str">
        <f>IF(details!DZ31="","",details!DZ31)</f>
        <v/>
      </c>
      <c r="N373" s="1009"/>
      <c r="O373" s="1009"/>
      <c r="P373" s="228"/>
      <c r="Q373" s="1035"/>
      <c r="R373" s="1035"/>
      <c r="S373" s="224"/>
      <c r="T373" s="1023" t="s">
        <v>15</v>
      </c>
      <c r="U373" s="1024"/>
      <c r="V373" s="1018">
        <f>IF(details!DR32="","",details!DR32)</f>
        <v>83</v>
      </c>
      <c r="W373" s="1019"/>
      <c r="X373" s="1020"/>
      <c r="Y373" s="1018" t="str">
        <f>IF(details!DV32="","",details!DV32)</f>
        <v/>
      </c>
      <c r="Z373" s="1019"/>
      <c r="AA373" s="1020"/>
      <c r="AB373" s="1018" t="str">
        <f>IF(details!ED32="","",details!ED32)</f>
        <v/>
      </c>
      <c r="AC373" s="1019"/>
      <c r="AD373" s="1020"/>
      <c r="AE373" s="1018" t="str">
        <f>IF(details!DZ32="","",details!DZ32)</f>
        <v/>
      </c>
      <c r="AF373" s="1019"/>
      <c r="AG373" s="1020"/>
      <c r="AH373" s="218"/>
    </row>
    <row r="374" spans="1:34" ht="18.95" customHeight="1">
      <c r="A374" s="223"/>
      <c r="B374" s="1036" t="s">
        <v>99</v>
      </c>
      <c r="C374" s="1037"/>
      <c r="D374" s="1007"/>
      <c r="E374" s="1007"/>
      <c r="F374" s="1007"/>
      <c r="G374" s="1007"/>
      <c r="H374" s="1007"/>
      <c r="I374" s="1007"/>
      <c r="J374" s="1007"/>
      <c r="K374" s="1007"/>
      <c r="L374" s="1007"/>
      <c r="M374" s="1007"/>
      <c r="N374" s="1007"/>
      <c r="O374" s="1007"/>
      <c r="P374" s="219"/>
      <c r="Q374" s="1035"/>
      <c r="R374" s="1035"/>
      <c r="S374" s="223"/>
      <c r="T374" s="1036" t="s">
        <v>99</v>
      </c>
      <c r="U374" s="1037"/>
      <c r="V374" s="1007"/>
      <c r="W374" s="1007"/>
      <c r="X374" s="1007"/>
      <c r="Y374" s="1007"/>
      <c r="Z374" s="1007"/>
      <c r="AA374" s="1007"/>
      <c r="AB374" s="1007"/>
      <c r="AC374" s="1007"/>
      <c r="AD374" s="1007"/>
      <c r="AE374" s="1007"/>
      <c r="AF374" s="1007"/>
      <c r="AG374" s="1007"/>
      <c r="AH374" s="219"/>
    </row>
    <row r="375" spans="1:34" ht="18.95" customHeight="1">
      <c r="A375" s="223"/>
      <c r="B375" s="1013" t="s">
        <v>79</v>
      </c>
      <c r="C375" s="1014"/>
      <c r="D375" s="1007"/>
      <c r="E375" s="1007"/>
      <c r="F375" s="1007"/>
      <c r="G375" s="1007"/>
      <c r="H375" s="1007"/>
      <c r="I375" s="1007"/>
      <c r="J375" s="1007"/>
      <c r="K375" s="1007"/>
      <c r="L375" s="1007"/>
      <c r="M375" s="1007"/>
      <c r="N375" s="1007"/>
      <c r="O375" s="1007"/>
      <c r="P375" s="219"/>
      <c r="Q375" s="1035"/>
      <c r="R375" s="1035"/>
      <c r="S375" s="223"/>
      <c r="T375" s="1013" t="s">
        <v>79</v>
      </c>
      <c r="U375" s="1014"/>
      <c r="V375" s="1007"/>
      <c r="W375" s="1007"/>
      <c r="X375" s="1007"/>
      <c r="Y375" s="1007"/>
      <c r="Z375" s="1007"/>
      <c r="AA375" s="1007"/>
      <c r="AB375" s="1007"/>
      <c r="AC375" s="1007"/>
      <c r="AD375" s="1007"/>
      <c r="AE375" s="1007"/>
      <c r="AF375" s="1007"/>
      <c r="AG375" s="1007"/>
      <c r="AH375" s="219"/>
    </row>
    <row r="376" spans="1:34" ht="18.95" customHeight="1">
      <c r="A376" s="223"/>
      <c r="B376" s="1021" t="s">
        <v>100</v>
      </c>
      <c r="C376" s="1022"/>
      <c r="D376" s="1007"/>
      <c r="E376" s="1007"/>
      <c r="F376" s="1007"/>
      <c r="G376" s="1007"/>
      <c r="H376" s="1007"/>
      <c r="I376" s="1007"/>
      <c r="J376" s="1007"/>
      <c r="K376" s="1007"/>
      <c r="L376" s="1007"/>
      <c r="M376" s="1007"/>
      <c r="N376" s="1007"/>
      <c r="O376" s="1007"/>
      <c r="P376" s="219"/>
      <c r="Q376" s="1035"/>
      <c r="R376" s="1035"/>
      <c r="S376" s="223"/>
      <c r="T376" s="1021" t="s">
        <v>100</v>
      </c>
      <c r="U376" s="1022"/>
      <c r="V376" s="1007"/>
      <c r="W376" s="1007"/>
      <c r="X376" s="1007"/>
      <c r="Y376" s="1007"/>
      <c r="Z376" s="1007"/>
      <c r="AA376" s="1007"/>
      <c r="AB376" s="1007"/>
      <c r="AC376" s="1007"/>
      <c r="AD376" s="1007"/>
      <c r="AE376" s="1007"/>
      <c r="AF376" s="1007"/>
      <c r="AG376" s="1007"/>
      <c r="AH376" s="219"/>
    </row>
    <row r="377" spans="1:34" ht="18.95" customHeight="1" thickBot="1">
      <c r="A377" s="225"/>
      <c r="B377" s="998" t="s">
        <v>101</v>
      </c>
      <c r="C377" s="999"/>
      <c r="D377" s="995"/>
      <c r="E377" s="995"/>
      <c r="F377" s="995"/>
      <c r="G377" s="995"/>
      <c r="H377" s="995"/>
      <c r="I377" s="995"/>
      <c r="J377" s="995"/>
      <c r="K377" s="995"/>
      <c r="L377" s="995"/>
      <c r="M377" s="995"/>
      <c r="N377" s="995"/>
      <c r="O377" s="995"/>
      <c r="P377" s="220"/>
      <c r="Q377" s="1035"/>
      <c r="R377" s="1035"/>
      <c r="S377" s="225"/>
      <c r="T377" s="998" t="s">
        <v>101</v>
      </c>
      <c r="U377" s="999"/>
      <c r="V377" s="995"/>
      <c r="W377" s="995"/>
      <c r="X377" s="995"/>
      <c r="Y377" s="995"/>
      <c r="Z377" s="995"/>
      <c r="AA377" s="995"/>
      <c r="AB377" s="995"/>
      <c r="AC377" s="995"/>
      <c r="AD377" s="995"/>
      <c r="AE377" s="995"/>
      <c r="AF377" s="995"/>
      <c r="AG377" s="995"/>
      <c r="AH377" s="220"/>
    </row>
    <row r="378" spans="1:34" ht="18.95" customHeight="1">
      <c r="A378" s="222"/>
      <c r="B378" s="1004" t="s">
        <v>47</v>
      </c>
      <c r="C378" s="1005"/>
      <c r="D378" s="1005"/>
      <c r="E378" s="1005"/>
      <c r="F378" s="1005"/>
      <c r="G378" s="1005"/>
      <c r="H378" s="1005"/>
      <c r="I378" s="1005"/>
      <c r="J378" s="1005"/>
      <c r="K378" s="1005"/>
      <c r="L378" s="1005"/>
      <c r="M378" s="1005"/>
      <c r="N378" s="1005"/>
      <c r="O378" s="1005"/>
      <c r="P378" s="1006"/>
      <c r="Q378" s="1035"/>
      <c r="R378" s="1035"/>
      <c r="S378" s="222"/>
      <c r="T378" s="1004" t="s">
        <v>47</v>
      </c>
      <c r="U378" s="1005"/>
      <c r="V378" s="1005"/>
      <c r="W378" s="1005"/>
      <c r="X378" s="1005"/>
      <c r="Y378" s="1005"/>
      <c r="Z378" s="1005"/>
      <c r="AA378" s="1005"/>
      <c r="AB378" s="1005"/>
      <c r="AC378" s="1005"/>
      <c r="AD378" s="1005"/>
      <c r="AE378" s="1005"/>
      <c r="AF378" s="1005"/>
      <c r="AG378" s="1005"/>
      <c r="AH378" s="1006"/>
    </row>
    <row r="379" spans="1:34" ht="18.95" customHeight="1">
      <c r="A379" s="1003"/>
      <c r="B379" s="985" t="str">
        <f>'statement of marks'!$A$1</f>
        <v>MkW0Hkhejko vEcsMdj jkt0vkok0fo|k0cxMh]nkSlk</v>
      </c>
      <c r="C379" s="986"/>
      <c r="D379" s="986"/>
      <c r="E379" s="986"/>
      <c r="F379" s="986"/>
      <c r="G379" s="986"/>
      <c r="H379" s="986"/>
      <c r="I379" s="986"/>
      <c r="J379" s="986"/>
      <c r="K379" s="986"/>
      <c r="L379" s="986"/>
      <c r="M379" s="986"/>
      <c r="N379" s="986"/>
      <c r="O379" s="986"/>
      <c r="P379" s="987"/>
      <c r="Q379" s="1035"/>
      <c r="R379" s="1035"/>
      <c r="S379" s="1003"/>
      <c r="T379" s="985" t="str">
        <f>'statement of marks'!$A$1</f>
        <v>MkW0Hkhejko vEcsMdj jkt0vkok0fo|k0cxMh]nkSlk</v>
      </c>
      <c r="U379" s="986"/>
      <c r="V379" s="986"/>
      <c r="W379" s="986"/>
      <c r="X379" s="986"/>
      <c r="Y379" s="986"/>
      <c r="Z379" s="986"/>
      <c r="AA379" s="986"/>
      <c r="AB379" s="986"/>
      <c r="AC379" s="986"/>
      <c r="AD379" s="986"/>
      <c r="AE379" s="986"/>
      <c r="AF379" s="986"/>
      <c r="AG379" s="986"/>
      <c r="AH379" s="987"/>
    </row>
    <row r="380" spans="1:34" ht="18.95" customHeight="1">
      <c r="A380" s="1003"/>
      <c r="B380" s="985"/>
      <c r="C380" s="986"/>
      <c r="D380" s="986"/>
      <c r="E380" s="986"/>
      <c r="F380" s="986"/>
      <c r="G380" s="986"/>
      <c r="H380" s="986"/>
      <c r="I380" s="986"/>
      <c r="J380" s="986"/>
      <c r="K380" s="986"/>
      <c r="L380" s="986"/>
      <c r="M380" s="986"/>
      <c r="N380" s="986"/>
      <c r="O380" s="986"/>
      <c r="P380" s="987"/>
      <c r="Q380" s="1035"/>
      <c r="R380" s="1035"/>
      <c r="S380" s="1003"/>
      <c r="T380" s="985"/>
      <c r="U380" s="986"/>
      <c r="V380" s="986"/>
      <c r="W380" s="986"/>
      <c r="X380" s="986"/>
      <c r="Y380" s="986"/>
      <c r="Z380" s="986"/>
      <c r="AA380" s="986"/>
      <c r="AB380" s="986"/>
      <c r="AC380" s="986"/>
      <c r="AD380" s="986"/>
      <c r="AE380" s="986"/>
      <c r="AF380" s="986"/>
      <c r="AG380" s="986"/>
      <c r="AH380" s="987"/>
    </row>
    <row r="381" spans="1:34" ht="18.95" customHeight="1">
      <c r="A381" s="223"/>
      <c r="B381" s="988" t="s">
        <v>95</v>
      </c>
      <c r="C381" s="989"/>
      <c r="D381" s="992" t="str">
        <f>'statement of marks'!$H$3</f>
        <v>2016-17</v>
      </c>
      <c r="E381" s="992"/>
      <c r="F381" s="992"/>
      <c r="G381" s="992"/>
      <c r="H381" s="992"/>
      <c r="I381" s="992"/>
      <c r="J381" s="992"/>
      <c r="K381" s="992"/>
      <c r="L381" s="992"/>
      <c r="M381" s="992"/>
      <c r="N381" s="992"/>
      <c r="O381" s="992"/>
      <c r="P381" s="993"/>
      <c r="Q381" s="1035"/>
      <c r="R381" s="1035"/>
      <c r="S381" s="223"/>
      <c r="T381" s="988" t="s">
        <v>95</v>
      </c>
      <c r="U381" s="989"/>
      <c r="V381" s="992" t="str">
        <f>'statement of marks'!$H$3</f>
        <v>2016-17</v>
      </c>
      <c r="W381" s="992"/>
      <c r="X381" s="992"/>
      <c r="Y381" s="992"/>
      <c r="Z381" s="992"/>
      <c r="AA381" s="992"/>
      <c r="AB381" s="992"/>
      <c r="AC381" s="992"/>
      <c r="AD381" s="992"/>
      <c r="AE381" s="992"/>
      <c r="AF381" s="992"/>
      <c r="AG381" s="992"/>
      <c r="AH381" s="993"/>
    </row>
    <row r="382" spans="1:34" ht="18.95" customHeight="1">
      <c r="A382" s="223"/>
      <c r="B382" s="990" t="s">
        <v>185</v>
      </c>
      <c r="C382" s="991"/>
      <c r="D382" s="991" t="str">
        <f>IF('statement of marks'!I33="","",'statement of marks'!I33)</f>
        <v>lqjsUnz dqekj ehuk</v>
      </c>
      <c r="E382" s="991"/>
      <c r="F382" s="991"/>
      <c r="G382" s="991"/>
      <c r="H382" s="991"/>
      <c r="I382" s="991"/>
      <c r="J382" s="991"/>
      <c r="K382" s="991"/>
      <c r="L382" s="991"/>
      <c r="M382" s="991"/>
      <c r="N382" s="991"/>
      <c r="O382" s="991"/>
      <c r="P382" s="994"/>
      <c r="Q382" s="1035"/>
      <c r="R382" s="1035"/>
      <c r="S382" s="223"/>
      <c r="T382" s="990" t="s">
        <v>185</v>
      </c>
      <c r="U382" s="991"/>
      <c r="V382" s="991" t="str">
        <f>IF('statement of marks'!I34="","",'statement of marks'!I34)</f>
        <v>fot; dqekj cSjok</v>
      </c>
      <c r="W382" s="991"/>
      <c r="X382" s="991"/>
      <c r="Y382" s="991"/>
      <c r="Z382" s="991"/>
      <c r="AA382" s="991"/>
      <c r="AB382" s="991"/>
      <c r="AC382" s="991"/>
      <c r="AD382" s="991"/>
      <c r="AE382" s="991"/>
      <c r="AF382" s="991"/>
      <c r="AG382" s="991"/>
      <c r="AH382" s="994"/>
    </row>
    <row r="383" spans="1:34" ht="18.95" customHeight="1">
      <c r="A383" s="223"/>
      <c r="B383" s="990" t="s">
        <v>186</v>
      </c>
      <c r="C383" s="991"/>
      <c r="D383" s="991" t="str">
        <f>IF('statement of marks'!J33="","",'statement of marks'!J33)</f>
        <v>Jh eqds'k  ehuk</v>
      </c>
      <c r="E383" s="991"/>
      <c r="F383" s="991"/>
      <c r="G383" s="991"/>
      <c r="H383" s="991"/>
      <c r="I383" s="991"/>
      <c r="J383" s="991"/>
      <c r="K383" s="991"/>
      <c r="L383" s="991"/>
      <c r="M383" s="991"/>
      <c r="N383" s="991"/>
      <c r="O383" s="991"/>
      <c r="P383" s="994"/>
      <c r="Q383" s="1035"/>
      <c r="R383" s="1035"/>
      <c r="S383" s="223"/>
      <c r="T383" s="990" t="s">
        <v>186</v>
      </c>
      <c r="U383" s="991"/>
      <c r="V383" s="991" t="str">
        <f>IF('statement of marks'!J34="","",'statement of marks'!J34)</f>
        <v>Jh jketh yky cSjok</v>
      </c>
      <c r="W383" s="991"/>
      <c r="X383" s="991"/>
      <c r="Y383" s="991"/>
      <c r="Z383" s="991"/>
      <c r="AA383" s="991"/>
      <c r="AB383" s="991"/>
      <c r="AC383" s="991"/>
      <c r="AD383" s="991"/>
      <c r="AE383" s="991"/>
      <c r="AF383" s="991"/>
      <c r="AG383" s="991"/>
      <c r="AH383" s="994"/>
    </row>
    <row r="384" spans="1:34" ht="18.95" customHeight="1">
      <c r="A384" s="223"/>
      <c r="B384" s="990" t="s">
        <v>187</v>
      </c>
      <c r="C384" s="991"/>
      <c r="D384" s="991" t="str">
        <f>IF('statement of marks'!K33="","",'statement of marks'!K33)</f>
        <v>Jhefr izehyk nsoh</v>
      </c>
      <c r="E384" s="991"/>
      <c r="F384" s="991"/>
      <c r="G384" s="991"/>
      <c r="H384" s="991"/>
      <c r="I384" s="991"/>
      <c r="J384" s="991"/>
      <c r="K384" s="991"/>
      <c r="L384" s="991"/>
      <c r="M384" s="991"/>
      <c r="N384" s="991"/>
      <c r="O384" s="991"/>
      <c r="P384" s="994"/>
      <c r="Q384" s="1035"/>
      <c r="R384" s="1035"/>
      <c r="S384" s="223"/>
      <c r="T384" s="990" t="s">
        <v>187</v>
      </c>
      <c r="U384" s="991"/>
      <c r="V384" s="991" t="str">
        <f>IF('statement of marks'!K34="","",'statement of marks'!K34)</f>
        <v>Jhefr cknke</v>
      </c>
      <c r="W384" s="991"/>
      <c r="X384" s="991"/>
      <c r="Y384" s="991"/>
      <c r="Z384" s="991"/>
      <c r="AA384" s="991"/>
      <c r="AB384" s="991"/>
      <c r="AC384" s="991"/>
      <c r="AD384" s="991"/>
      <c r="AE384" s="991"/>
      <c r="AF384" s="991"/>
      <c r="AG384" s="991"/>
      <c r="AH384" s="994"/>
    </row>
    <row r="385" spans="1:34" ht="18.95" customHeight="1">
      <c r="A385" s="223"/>
      <c r="B385" s="990" t="s">
        <v>188</v>
      </c>
      <c r="C385" s="991"/>
      <c r="D385" s="992" t="str">
        <f>'statement of marks'!$G$3</f>
        <v>6 B</v>
      </c>
      <c r="E385" s="992"/>
      <c r="F385" s="992"/>
      <c r="G385" s="992"/>
      <c r="H385" s="991" t="s">
        <v>9</v>
      </c>
      <c r="I385" s="991"/>
      <c r="J385" s="991"/>
      <c r="K385" s="991"/>
      <c r="L385" s="991"/>
      <c r="M385" s="992">
        <f>IF('statement of marks'!D33="","",'statement of marks'!D33)</f>
        <v>677</v>
      </c>
      <c r="N385" s="992"/>
      <c r="O385" s="992"/>
      <c r="P385" s="993"/>
      <c r="Q385" s="1035"/>
      <c r="R385" s="1035"/>
      <c r="S385" s="223"/>
      <c r="T385" s="990" t="s">
        <v>188</v>
      </c>
      <c r="U385" s="991"/>
      <c r="V385" s="992" t="str">
        <f>'statement of marks'!$G$3</f>
        <v>6 B</v>
      </c>
      <c r="W385" s="992"/>
      <c r="X385" s="992"/>
      <c r="Y385" s="992"/>
      <c r="Z385" s="991" t="s">
        <v>9</v>
      </c>
      <c r="AA385" s="991"/>
      <c r="AB385" s="991"/>
      <c r="AC385" s="991"/>
      <c r="AD385" s="991"/>
      <c r="AE385" s="992">
        <f>IF('statement of marks'!D34="","",'statement of marks'!D34)</f>
        <v>678</v>
      </c>
      <c r="AF385" s="992"/>
      <c r="AG385" s="992"/>
      <c r="AH385" s="993"/>
    </row>
    <row r="386" spans="1:34" ht="18.95" customHeight="1">
      <c r="A386" s="223"/>
      <c r="B386" s="990" t="s">
        <v>189</v>
      </c>
      <c r="C386" s="991"/>
      <c r="D386" s="992">
        <f>IF('statement of marks'!F33="","",'statement of marks'!F33)</f>
        <v>2039</v>
      </c>
      <c r="E386" s="992"/>
      <c r="F386" s="992"/>
      <c r="G386" s="992"/>
      <c r="H386" s="991" t="s">
        <v>0</v>
      </c>
      <c r="I386" s="991"/>
      <c r="J386" s="991"/>
      <c r="K386" s="991"/>
      <c r="L386" s="991"/>
      <c r="M386" s="1032">
        <f>IF('statement of marks'!G33="","",'statement of marks'!G33)</f>
        <v>40066</v>
      </c>
      <c r="N386" s="1032"/>
      <c r="O386" s="1032"/>
      <c r="P386" s="1033"/>
      <c r="Q386" s="1035"/>
      <c r="R386" s="1035"/>
      <c r="S386" s="223"/>
      <c r="T386" s="990" t="s">
        <v>189</v>
      </c>
      <c r="U386" s="991"/>
      <c r="V386" s="992">
        <f>IF('statement of marks'!F34="","",'statement of marks'!F34)</f>
        <v>2018</v>
      </c>
      <c r="W386" s="992"/>
      <c r="X386" s="992"/>
      <c r="Y386" s="992"/>
      <c r="Z386" s="991" t="s">
        <v>0</v>
      </c>
      <c r="AA386" s="991"/>
      <c r="AB386" s="991"/>
      <c r="AC386" s="991"/>
      <c r="AD386" s="991"/>
      <c r="AE386" s="1032">
        <f>IF('statement of marks'!G34="","",'statement of marks'!G34)</f>
        <v>38477</v>
      </c>
      <c r="AF386" s="1032"/>
      <c r="AG386" s="1032"/>
      <c r="AH386" s="1033"/>
    </row>
    <row r="387" spans="1:34" ht="18.95" customHeight="1">
      <c r="A387" s="223"/>
      <c r="B387" s="221" t="s">
        <v>28</v>
      </c>
      <c r="C387" s="211" t="s">
        <v>96</v>
      </c>
      <c r="D387" s="1034" t="s">
        <v>1</v>
      </c>
      <c r="E387" s="1034"/>
      <c r="F387" s="1034"/>
      <c r="G387" s="1034" t="s">
        <v>21</v>
      </c>
      <c r="H387" s="1034"/>
      <c r="I387" s="1034"/>
      <c r="J387" s="1034" t="s">
        <v>68</v>
      </c>
      <c r="K387" s="1034"/>
      <c r="L387" s="1034"/>
      <c r="M387" s="1034" t="s">
        <v>97</v>
      </c>
      <c r="N387" s="1034"/>
      <c r="O387" s="1034"/>
      <c r="P387" s="212" t="s">
        <v>200</v>
      </c>
      <c r="Q387" s="1035"/>
      <c r="R387" s="1035"/>
      <c r="S387" s="223"/>
      <c r="T387" s="221" t="s">
        <v>28</v>
      </c>
      <c r="U387" s="211" t="s">
        <v>96</v>
      </c>
      <c r="V387" s="1034" t="s">
        <v>1</v>
      </c>
      <c r="W387" s="1034"/>
      <c r="X387" s="1034"/>
      <c r="Y387" s="1034" t="s">
        <v>21</v>
      </c>
      <c r="Z387" s="1034"/>
      <c r="AA387" s="1034"/>
      <c r="AB387" s="1034" t="s">
        <v>68</v>
      </c>
      <c r="AC387" s="1034"/>
      <c r="AD387" s="1034"/>
      <c r="AE387" s="1034" t="s">
        <v>97</v>
      </c>
      <c r="AF387" s="1034"/>
      <c r="AG387" s="1034"/>
      <c r="AH387" s="212" t="s">
        <v>200</v>
      </c>
    </row>
    <row r="388" spans="1:34" ht="18.95" customHeight="1">
      <c r="A388" s="223"/>
      <c r="B388" s="1000" t="s">
        <v>3</v>
      </c>
      <c r="C388" s="1001"/>
      <c r="D388" s="232">
        <f>IF('statement of marks'!L$6="","",'statement of marks'!L$6)</f>
        <v>5</v>
      </c>
      <c r="E388" s="232">
        <f>IF('statement of marks'!M$6="","",'statement of marks'!M$6)</f>
        <v>5</v>
      </c>
      <c r="F388" s="232">
        <f>IF('statement of marks'!N$6="","",'statement of marks'!N$6)</f>
        <v>10</v>
      </c>
      <c r="G388" s="232">
        <f>IF('statement of marks'!O$6="","",'statement of marks'!O$6)</f>
        <v>5</v>
      </c>
      <c r="H388" s="232">
        <f>IF('statement of marks'!P$6="","",'statement of marks'!P$6)</f>
        <v>5</v>
      </c>
      <c r="I388" s="232">
        <f>IF('statement of marks'!Q$6="","",'statement of marks'!Q$6)</f>
        <v>10</v>
      </c>
      <c r="J388" s="232">
        <f>IF('statement of marks'!R$6="","",'statement of marks'!R$6)</f>
        <v>5</v>
      </c>
      <c r="K388" s="232">
        <f>IF('statement of marks'!S$6="","",'statement of marks'!S$6)</f>
        <v>5</v>
      </c>
      <c r="L388" s="232">
        <f>IF('statement of marks'!T$6="","",'statement of marks'!T$6)</f>
        <v>10</v>
      </c>
      <c r="M388" s="232">
        <f>IF('statement of marks'!V$6="","",'statement of marks'!V$6)</f>
        <v>50</v>
      </c>
      <c r="N388" s="232">
        <f>IF('statement of marks'!W$6="","",'statement of marks'!W$6)</f>
        <v>20</v>
      </c>
      <c r="O388" s="232">
        <f>IF('statement of marks'!X$6="","",'statement of marks'!X$6)</f>
        <v>70</v>
      </c>
      <c r="P388" s="213">
        <f>IF('statement of marks'!Y$6="","",'statement of marks'!Y$6)</f>
        <v>100</v>
      </c>
      <c r="Q388" s="1035"/>
      <c r="R388" s="1035"/>
      <c r="S388" s="223"/>
      <c r="T388" s="1000" t="s">
        <v>3</v>
      </c>
      <c r="U388" s="1001"/>
      <c r="V388" s="232">
        <f>IF('statement of marks'!L$6="","",'statement of marks'!L$6)</f>
        <v>5</v>
      </c>
      <c r="W388" s="232">
        <f>IF('statement of marks'!M$6="","",'statement of marks'!M$6)</f>
        <v>5</v>
      </c>
      <c r="X388" s="232">
        <f>IF('statement of marks'!N$6="","",'statement of marks'!N$6)</f>
        <v>10</v>
      </c>
      <c r="Y388" s="232">
        <f>IF('statement of marks'!O$6="","",'statement of marks'!O$6)</f>
        <v>5</v>
      </c>
      <c r="Z388" s="232">
        <f>IF('statement of marks'!P$6="","",'statement of marks'!P$6)</f>
        <v>5</v>
      </c>
      <c r="AA388" s="232">
        <f>IF('statement of marks'!Q$6="","",'statement of marks'!Q$6)</f>
        <v>10</v>
      </c>
      <c r="AB388" s="232">
        <f>IF('statement of marks'!R$6="","",'statement of marks'!R$6)</f>
        <v>5</v>
      </c>
      <c r="AC388" s="232">
        <f>IF('statement of marks'!S$6="","",'statement of marks'!S$6)</f>
        <v>5</v>
      </c>
      <c r="AD388" s="232">
        <f>IF('statement of marks'!T$6="","",'statement of marks'!T$6)</f>
        <v>10</v>
      </c>
      <c r="AE388" s="232">
        <f>IF('statement of marks'!V$6="","",'statement of marks'!V$6)</f>
        <v>50</v>
      </c>
      <c r="AF388" s="232">
        <f>IF('statement of marks'!W$6="","",'statement of marks'!W$6)</f>
        <v>20</v>
      </c>
      <c r="AG388" s="232">
        <f>IF('statement of marks'!X$6="","",'statement of marks'!X$6)</f>
        <v>70</v>
      </c>
      <c r="AH388" s="213">
        <f>IF('statement of marks'!Y$6="","",'statement of marks'!Y$6)</f>
        <v>100</v>
      </c>
    </row>
    <row r="389" spans="1:34" ht="18.95" customHeight="1">
      <c r="A389" s="223"/>
      <c r="B389" s="990" t="str">
        <f>IF('statement of marks'!$L$3="","",'statement of marks'!$L$3)</f>
        <v>fgUnh</v>
      </c>
      <c r="C389" s="991"/>
      <c r="D389" s="209">
        <f>IF('statement of marks'!L33="","",'statement of marks'!L33)</f>
        <v>4</v>
      </c>
      <c r="E389" s="209">
        <f>IF('statement of marks'!M33="","",'statement of marks'!M33)</f>
        <v>5</v>
      </c>
      <c r="F389" s="207">
        <f>IF('statement of marks'!N33="","",'statement of marks'!N33)</f>
        <v>9</v>
      </c>
      <c r="G389" s="209">
        <f>IF('statement of marks'!O33="","",'statement of marks'!O33)</f>
        <v>2</v>
      </c>
      <c r="H389" s="209">
        <f>IF('statement of marks'!P33="","",'statement of marks'!P33)</f>
        <v>5</v>
      </c>
      <c r="I389" s="207">
        <f>IF('statement of marks'!Q33="","",'statement of marks'!Q33)</f>
        <v>7</v>
      </c>
      <c r="J389" s="209" t="str">
        <f>IF('statement of marks'!R33="","",'statement of marks'!R33)</f>
        <v/>
      </c>
      <c r="K389" s="209" t="str">
        <f>IF('statement of marks'!S33="","",'statement of marks'!S33)</f>
        <v/>
      </c>
      <c r="L389" s="207" t="str">
        <f>IF('statement of marks'!T33="","",'statement of marks'!T33)</f>
        <v/>
      </c>
      <c r="M389" s="209" t="str">
        <f>IF('statement of marks'!V33="","",'statement of marks'!V33)</f>
        <v/>
      </c>
      <c r="N389" s="209" t="str">
        <f>IF('statement of marks'!W33="","",'statement of marks'!W33)</f>
        <v/>
      </c>
      <c r="O389" s="207" t="str">
        <f>IF('statement of marks'!X33="","",'statement of marks'!X33)</f>
        <v/>
      </c>
      <c r="P389" s="213" t="str">
        <f>IF('statement of marks'!Y33="","",'statement of marks'!Y33)</f>
        <v/>
      </c>
      <c r="Q389" s="1035"/>
      <c r="R389" s="1035"/>
      <c r="S389" s="223"/>
      <c r="T389" s="990" t="str">
        <f>IF('statement of marks'!$L$3="","",'statement of marks'!$L$3)</f>
        <v>fgUnh</v>
      </c>
      <c r="U389" s="991"/>
      <c r="V389" s="209" t="str">
        <f>IF('statement of marks'!L34="","",'statement of marks'!L34)</f>
        <v>ab</v>
      </c>
      <c r="W389" s="209" t="str">
        <f>IF('statement of marks'!M34="","",'statement of marks'!M34)</f>
        <v>ab</v>
      </c>
      <c r="X389" s="207">
        <f>IF('statement of marks'!N34="","",'statement of marks'!N34)</f>
        <v>0</v>
      </c>
      <c r="Y389" s="209">
        <f>IF('statement of marks'!O34="","",'statement of marks'!O34)</f>
        <v>3</v>
      </c>
      <c r="Z389" s="209">
        <f>IF('statement of marks'!P34="","",'statement of marks'!P34)</f>
        <v>5</v>
      </c>
      <c r="AA389" s="207">
        <f>IF('statement of marks'!Q34="","",'statement of marks'!Q34)</f>
        <v>8</v>
      </c>
      <c r="AB389" s="209" t="str">
        <f>IF('statement of marks'!R34="","",'statement of marks'!R34)</f>
        <v/>
      </c>
      <c r="AC389" s="209" t="str">
        <f>IF('statement of marks'!S34="","",'statement of marks'!S34)</f>
        <v/>
      </c>
      <c r="AD389" s="207" t="str">
        <f>IF('statement of marks'!T34="","",'statement of marks'!T34)</f>
        <v/>
      </c>
      <c r="AE389" s="209" t="str">
        <f>IF('statement of marks'!V34="","",'statement of marks'!V34)</f>
        <v/>
      </c>
      <c r="AF389" s="209" t="str">
        <f>IF('statement of marks'!W34="","",'statement of marks'!W34)</f>
        <v/>
      </c>
      <c r="AG389" s="207" t="str">
        <f>IF('statement of marks'!X34="","",'statement of marks'!X34)</f>
        <v/>
      </c>
      <c r="AH389" s="213" t="str">
        <f>IF('statement of marks'!Y34="","",'statement of marks'!Y34)</f>
        <v/>
      </c>
    </row>
    <row r="390" spans="1:34" ht="18.95" customHeight="1">
      <c r="A390" s="223"/>
      <c r="B390" s="990" t="str">
        <f>IF('statement of marks'!$AH$3="","",'statement of marks'!$AH$3)</f>
        <v>vaxszth</v>
      </c>
      <c r="C390" s="991"/>
      <c r="D390" s="209">
        <f>IF('statement of marks'!AH33="","",'statement of marks'!AH33)</f>
        <v>3</v>
      </c>
      <c r="E390" s="209">
        <f>IF('statement of marks'!AI33="","",'statement of marks'!AI33)</f>
        <v>5</v>
      </c>
      <c r="F390" s="207">
        <f>IF('statement of marks'!AJ33="","",'statement of marks'!AJ33)</f>
        <v>8</v>
      </c>
      <c r="G390" s="209">
        <f>IF('statement of marks'!AK33="","",'statement of marks'!AK33)</f>
        <v>2</v>
      </c>
      <c r="H390" s="209">
        <f>IF('statement of marks'!AL33="","",'statement of marks'!AL33)</f>
        <v>5</v>
      </c>
      <c r="I390" s="207">
        <f>IF('statement of marks'!AM33="","",'statement of marks'!AM33)</f>
        <v>7</v>
      </c>
      <c r="J390" s="209" t="str">
        <f>IF('statement of marks'!AN33="","",'statement of marks'!AN33)</f>
        <v/>
      </c>
      <c r="K390" s="209" t="str">
        <f>IF('statement of marks'!AO33="","",'statement of marks'!AO33)</f>
        <v/>
      </c>
      <c r="L390" s="207" t="str">
        <f>IF('statement of marks'!AP33="","",'statement of marks'!AP33)</f>
        <v/>
      </c>
      <c r="M390" s="209">
        <f>IF('statement of marks'!AR33="","",'statement of marks'!AR33)</f>
        <v>21</v>
      </c>
      <c r="N390" s="209">
        <f>IF('statement of marks'!AS33="","",'statement of marks'!AS33)</f>
        <v>20</v>
      </c>
      <c r="O390" s="207">
        <f>IF('statement of marks'!AT33="","",'statement of marks'!AT33)</f>
        <v>41</v>
      </c>
      <c r="P390" s="213">
        <f>IF('statement of marks'!AU33="","",'statement of marks'!AU33)</f>
        <v>56</v>
      </c>
      <c r="Q390" s="1035"/>
      <c r="R390" s="1035"/>
      <c r="S390" s="223"/>
      <c r="T390" s="990" t="str">
        <f>IF('statement of marks'!$AH$3="","",'statement of marks'!$AH$3)</f>
        <v>vaxszth</v>
      </c>
      <c r="U390" s="991"/>
      <c r="V390" s="209">
        <f>IF('statement of marks'!AH34="","",'statement of marks'!AH34)</f>
        <v>3</v>
      </c>
      <c r="W390" s="209">
        <f>IF('statement of marks'!AI34="","",'statement of marks'!AI34)</f>
        <v>5</v>
      </c>
      <c r="X390" s="207">
        <f>IF('statement of marks'!AJ34="","",'statement of marks'!AJ34)</f>
        <v>8</v>
      </c>
      <c r="Y390" s="209">
        <f>IF('statement of marks'!AK34="","",'statement of marks'!AK34)</f>
        <v>3</v>
      </c>
      <c r="Z390" s="209">
        <f>IF('statement of marks'!AL34="","",'statement of marks'!AL34)</f>
        <v>5</v>
      </c>
      <c r="AA390" s="207">
        <f>IF('statement of marks'!AM34="","",'statement of marks'!AM34)</f>
        <v>8</v>
      </c>
      <c r="AB390" s="209" t="str">
        <f>IF('statement of marks'!AN34="","",'statement of marks'!AN34)</f>
        <v/>
      </c>
      <c r="AC390" s="209" t="str">
        <f>IF('statement of marks'!AO34="","",'statement of marks'!AO34)</f>
        <v/>
      </c>
      <c r="AD390" s="207" t="str">
        <f>IF('statement of marks'!AP34="","",'statement of marks'!AP34)</f>
        <v/>
      </c>
      <c r="AE390" s="209">
        <f>IF('statement of marks'!AR34="","",'statement of marks'!AR34)</f>
        <v>28</v>
      </c>
      <c r="AF390" s="209">
        <f>IF('statement of marks'!AS34="","",'statement of marks'!AS34)</f>
        <v>20</v>
      </c>
      <c r="AG390" s="207">
        <f>IF('statement of marks'!AT34="","",'statement of marks'!AT34)</f>
        <v>48</v>
      </c>
      <c r="AH390" s="213">
        <f>IF('statement of marks'!AU34="","",'statement of marks'!AU34)</f>
        <v>64</v>
      </c>
    </row>
    <row r="391" spans="1:34" ht="18.95" customHeight="1">
      <c r="A391" s="223"/>
      <c r="B391" s="990" t="str">
        <f>IF('statement of marks'!BD33="s","laLd`r",IF('statement of marks'!BD33="u","mnwZ",IF('statement of marks'!BD33="g","xqtjkrh",IF('statement of marks'!BD33="p","iatkch",IF('statement of marks'!BD33="sd","fla/kh","r`rh; Hkk""kk")))))</f>
        <v>laLd`r</v>
      </c>
      <c r="C391" s="991"/>
      <c r="D391" s="209">
        <f>IF('statement of marks'!BE33="","",'statement of marks'!BE33)</f>
        <v>3</v>
      </c>
      <c r="E391" s="209">
        <f>IF('statement of marks'!BF33="","",'statement of marks'!BF33)</f>
        <v>5</v>
      </c>
      <c r="F391" s="207">
        <f>IF('statement of marks'!BG33="","",'statement of marks'!BG33)</f>
        <v>8</v>
      </c>
      <c r="G391" s="209">
        <f>IF('statement of marks'!BH33="","",'statement of marks'!BH33)</f>
        <v>5</v>
      </c>
      <c r="H391" s="209">
        <f>IF('statement of marks'!BI33="","",'statement of marks'!BI33)</f>
        <v>5</v>
      </c>
      <c r="I391" s="207">
        <f>IF('statement of marks'!BJ33="","",'statement of marks'!BJ33)</f>
        <v>10</v>
      </c>
      <c r="J391" s="209" t="str">
        <f>IF('statement of marks'!BK33="","",'statement of marks'!BK33)</f>
        <v/>
      </c>
      <c r="K391" s="209" t="str">
        <f>IF('statement of marks'!BL33="","",'statement of marks'!BL33)</f>
        <v/>
      </c>
      <c r="L391" s="207" t="str">
        <f>IF('statement of marks'!BM33="","",'statement of marks'!BM33)</f>
        <v/>
      </c>
      <c r="M391" s="209" t="str">
        <f>IF('statement of marks'!BO33="","",'statement of marks'!BO33)</f>
        <v/>
      </c>
      <c r="N391" s="209" t="str">
        <f>IF('statement of marks'!BP33="","",'statement of marks'!BP33)</f>
        <v/>
      </c>
      <c r="O391" s="207" t="str">
        <f>IF('statement of marks'!BQ33="","",'statement of marks'!BQ33)</f>
        <v/>
      </c>
      <c r="P391" s="213" t="str">
        <f>IF('statement of marks'!BR33="","",'statement of marks'!BR33)</f>
        <v/>
      </c>
      <c r="Q391" s="1035"/>
      <c r="R391" s="1035"/>
      <c r="S391" s="223"/>
      <c r="T391" s="990" t="str">
        <f>IF('statement of marks'!BD34="s","laLd`r",IF('statement of marks'!BD34="u","mnwZ",IF('statement of marks'!BD34="g","xqtjkrh",IF('statement of marks'!BD34="p","iatkch",IF('statement of marks'!BD34="sd","fla/kh","r`rh; Hkk""kk")))))</f>
        <v>laLd`r</v>
      </c>
      <c r="U391" s="991"/>
      <c r="V391" s="209">
        <f>IF('statement of marks'!BE34="","",'statement of marks'!BE34)</f>
        <v>3</v>
      </c>
      <c r="W391" s="209">
        <f>IF('statement of marks'!BF34="","",'statement of marks'!BF34)</f>
        <v>5</v>
      </c>
      <c r="X391" s="207">
        <f>IF('statement of marks'!BG34="","",'statement of marks'!BG34)</f>
        <v>8</v>
      </c>
      <c r="Y391" s="209">
        <f>IF('statement of marks'!BH34="","",'statement of marks'!BH34)</f>
        <v>3</v>
      </c>
      <c r="Z391" s="209">
        <f>IF('statement of marks'!BI34="","",'statement of marks'!BI34)</f>
        <v>5</v>
      </c>
      <c r="AA391" s="207">
        <f>IF('statement of marks'!BJ34="","",'statement of marks'!BJ34)</f>
        <v>8</v>
      </c>
      <c r="AB391" s="209" t="str">
        <f>IF('statement of marks'!BK34="","",'statement of marks'!BK34)</f>
        <v/>
      </c>
      <c r="AC391" s="209" t="str">
        <f>IF('statement of marks'!BL34="","",'statement of marks'!BL34)</f>
        <v/>
      </c>
      <c r="AD391" s="207" t="str">
        <f>IF('statement of marks'!BM34="","",'statement of marks'!BM34)</f>
        <v/>
      </c>
      <c r="AE391" s="209" t="str">
        <f>IF('statement of marks'!BO34="","",'statement of marks'!BO34)</f>
        <v/>
      </c>
      <c r="AF391" s="209" t="str">
        <f>IF('statement of marks'!BP34="","",'statement of marks'!BP34)</f>
        <v/>
      </c>
      <c r="AG391" s="207" t="str">
        <f>IF('statement of marks'!BQ34="","",'statement of marks'!BQ34)</f>
        <v/>
      </c>
      <c r="AH391" s="213" t="str">
        <f>IF('statement of marks'!BR34="","",'statement of marks'!BR34)</f>
        <v/>
      </c>
    </row>
    <row r="392" spans="1:34" ht="18.95" customHeight="1">
      <c r="A392" s="223"/>
      <c r="B392" s="990" t="str">
        <f>IF('statement of marks'!$CA$3="","",'statement of marks'!$CA$3)</f>
        <v>xf.kr</v>
      </c>
      <c r="C392" s="991"/>
      <c r="D392" s="209">
        <f>IF('statement of marks'!CA33="","",'statement of marks'!CA33)</f>
        <v>2</v>
      </c>
      <c r="E392" s="209">
        <f>IF('statement of marks'!CB33="","",'statement of marks'!CB33)</f>
        <v>5</v>
      </c>
      <c r="F392" s="207">
        <f>IF('statement of marks'!CC33="","",'statement of marks'!CC33)</f>
        <v>7</v>
      </c>
      <c r="G392" s="209" t="str">
        <f>IF('statement of marks'!CD33="","",'statement of marks'!CD33)</f>
        <v/>
      </c>
      <c r="H392" s="209" t="str">
        <f>IF('statement of marks'!CE33="","",'statement of marks'!CE33)</f>
        <v/>
      </c>
      <c r="I392" s="207" t="str">
        <f>IF('statement of marks'!CF33="","",'statement of marks'!CF33)</f>
        <v/>
      </c>
      <c r="J392" s="209" t="str">
        <f>IF('statement of marks'!CG33="","",'statement of marks'!CG33)</f>
        <v/>
      </c>
      <c r="K392" s="209" t="str">
        <f>IF('statement of marks'!CH33="","",'statement of marks'!CH33)</f>
        <v/>
      </c>
      <c r="L392" s="207" t="str">
        <f>IF('statement of marks'!CI33="","",'statement of marks'!CI33)</f>
        <v/>
      </c>
      <c r="M392" s="209">
        <f>IF('statement of marks'!CK33="","",'statement of marks'!CK33)</f>
        <v>8</v>
      </c>
      <c r="N392" s="209">
        <f>IF('statement of marks'!CL33="","",'statement of marks'!CL33)</f>
        <v>16</v>
      </c>
      <c r="O392" s="207">
        <f>IF('statement of marks'!CM33="","",'statement of marks'!CM33)</f>
        <v>24</v>
      </c>
      <c r="P392" s="213">
        <f>IF('statement of marks'!CN33="","",'statement of marks'!CN33)</f>
        <v>31</v>
      </c>
      <c r="Q392" s="1035"/>
      <c r="R392" s="1035"/>
      <c r="S392" s="223"/>
      <c r="T392" s="990" t="str">
        <f>IF('statement of marks'!$CA$3="","",'statement of marks'!$CA$3)</f>
        <v>xf.kr</v>
      </c>
      <c r="U392" s="991"/>
      <c r="V392" s="209">
        <f>IF('statement of marks'!CA34="","",'statement of marks'!CA34)</f>
        <v>2</v>
      </c>
      <c r="W392" s="209">
        <f>IF('statement of marks'!CB34="","",'statement of marks'!CB34)</f>
        <v>5</v>
      </c>
      <c r="X392" s="207">
        <f>IF('statement of marks'!CC34="","",'statement of marks'!CC34)</f>
        <v>7</v>
      </c>
      <c r="Y392" s="209" t="str">
        <f>IF('statement of marks'!CD34="","",'statement of marks'!CD34)</f>
        <v/>
      </c>
      <c r="Z392" s="209" t="str">
        <f>IF('statement of marks'!CE34="","",'statement of marks'!CE34)</f>
        <v/>
      </c>
      <c r="AA392" s="207" t="str">
        <f>IF('statement of marks'!CF34="","",'statement of marks'!CF34)</f>
        <v/>
      </c>
      <c r="AB392" s="209" t="str">
        <f>IF('statement of marks'!CG34="","",'statement of marks'!CG34)</f>
        <v/>
      </c>
      <c r="AC392" s="209" t="str">
        <f>IF('statement of marks'!CH34="","",'statement of marks'!CH34)</f>
        <v/>
      </c>
      <c r="AD392" s="207" t="str">
        <f>IF('statement of marks'!CI34="","",'statement of marks'!CI34)</f>
        <v/>
      </c>
      <c r="AE392" s="209">
        <f>IF('statement of marks'!CK34="","",'statement of marks'!CK34)</f>
        <v>18</v>
      </c>
      <c r="AF392" s="209">
        <f>IF('statement of marks'!CL34="","",'statement of marks'!CL34)</f>
        <v>18</v>
      </c>
      <c r="AG392" s="207">
        <f>IF('statement of marks'!CM34="","",'statement of marks'!CM34)</f>
        <v>36</v>
      </c>
      <c r="AH392" s="213">
        <f>IF('statement of marks'!CN34="","",'statement of marks'!CN34)</f>
        <v>43</v>
      </c>
    </row>
    <row r="393" spans="1:34" ht="18.95" customHeight="1">
      <c r="A393" s="223"/>
      <c r="B393" s="990" t="str">
        <f>IF('statement of marks'!$CW$3="","",'statement of marks'!$CW$3)</f>
        <v>foKku</v>
      </c>
      <c r="C393" s="991"/>
      <c r="D393" s="209" t="str">
        <f>IF('statement of marks'!CW33="","",'statement of marks'!CW33)</f>
        <v/>
      </c>
      <c r="E393" s="209" t="str">
        <f>IF('statement of marks'!CX33="","",'statement of marks'!CX33)</f>
        <v/>
      </c>
      <c r="F393" s="207" t="str">
        <f>IF('statement of marks'!CY33="","",'statement of marks'!CY33)</f>
        <v/>
      </c>
      <c r="G393" s="209">
        <f>IF('statement of marks'!CZ33="","",'statement of marks'!CZ33)</f>
        <v>1</v>
      </c>
      <c r="H393" s="209">
        <f>IF('statement of marks'!DA33="","",'statement of marks'!DA33)</f>
        <v>5</v>
      </c>
      <c r="I393" s="207">
        <f>IF('statement of marks'!DB33="","",'statement of marks'!DB33)</f>
        <v>6</v>
      </c>
      <c r="J393" s="209" t="str">
        <f>IF('statement of marks'!DC33="","",'statement of marks'!DC33)</f>
        <v/>
      </c>
      <c r="K393" s="209" t="str">
        <f>IF('statement of marks'!DD33="","",'statement of marks'!DD33)</f>
        <v/>
      </c>
      <c r="L393" s="207" t="str">
        <f>IF('statement of marks'!DE33="","",'statement of marks'!DE33)</f>
        <v/>
      </c>
      <c r="M393" s="209">
        <f>IF('statement of marks'!DG33="","",'statement of marks'!DG33)</f>
        <v>17</v>
      </c>
      <c r="N393" s="209">
        <f>IF('statement of marks'!DH33="","",'statement of marks'!DH33)</f>
        <v>15</v>
      </c>
      <c r="O393" s="207">
        <f>IF('statement of marks'!DI33="","",'statement of marks'!DI33)</f>
        <v>32</v>
      </c>
      <c r="P393" s="213">
        <f>IF('statement of marks'!DJ33="","",'statement of marks'!DJ33)</f>
        <v>38</v>
      </c>
      <c r="Q393" s="1035"/>
      <c r="R393" s="1035"/>
      <c r="S393" s="223"/>
      <c r="T393" s="990" t="str">
        <f>IF('statement of marks'!$CW$3="","",'statement of marks'!$CW$3)</f>
        <v>foKku</v>
      </c>
      <c r="U393" s="991"/>
      <c r="V393" s="209" t="str">
        <f>IF('statement of marks'!CW34="","",'statement of marks'!CW34)</f>
        <v/>
      </c>
      <c r="W393" s="209" t="str">
        <f>IF('statement of marks'!CX34="","",'statement of marks'!CX34)</f>
        <v/>
      </c>
      <c r="X393" s="207" t="str">
        <f>IF('statement of marks'!CY34="","",'statement of marks'!CY34)</f>
        <v/>
      </c>
      <c r="Y393" s="209">
        <f>IF('statement of marks'!CZ34="","",'statement of marks'!CZ34)</f>
        <v>1</v>
      </c>
      <c r="Z393" s="209">
        <f>IF('statement of marks'!DA34="","",'statement of marks'!DA34)</f>
        <v>5</v>
      </c>
      <c r="AA393" s="207">
        <f>IF('statement of marks'!DB34="","",'statement of marks'!DB34)</f>
        <v>6</v>
      </c>
      <c r="AB393" s="209" t="str">
        <f>IF('statement of marks'!DC34="","",'statement of marks'!DC34)</f>
        <v/>
      </c>
      <c r="AC393" s="209" t="str">
        <f>IF('statement of marks'!DD34="","",'statement of marks'!DD34)</f>
        <v/>
      </c>
      <c r="AD393" s="207" t="str">
        <f>IF('statement of marks'!DE34="","",'statement of marks'!DE34)</f>
        <v/>
      </c>
      <c r="AE393" s="209">
        <f>IF('statement of marks'!DG34="","",'statement of marks'!DG34)</f>
        <v>30</v>
      </c>
      <c r="AF393" s="209">
        <f>IF('statement of marks'!DH34="","",'statement of marks'!DH34)</f>
        <v>16</v>
      </c>
      <c r="AG393" s="207">
        <f>IF('statement of marks'!DI34="","",'statement of marks'!DI34)</f>
        <v>46</v>
      </c>
      <c r="AH393" s="213">
        <f>IF('statement of marks'!DJ34="","",'statement of marks'!DJ34)</f>
        <v>52</v>
      </c>
    </row>
    <row r="394" spans="1:34" ht="18.95" customHeight="1">
      <c r="A394" s="223"/>
      <c r="B394" s="990" t="str">
        <f>IF('statement of marks'!$DS$3="","",'statement of marks'!$DS$3)</f>
        <v>lkekftd foKku</v>
      </c>
      <c r="C394" s="991"/>
      <c r="D394" s="209">
        <f>IF('statement of marks'!DS33="","",'statement of marks'!DS33)</f>
        <v>3</v>
      </c>
      <c r="E394" s="209">
        <f>IF('statement of marks'!DT33="","",'statement of marks'!DT33)</f>
        <v>5</v>
      </c>
      <c r="F394" s="207">
        <f>IF('statement of marks'!DU33="","",'statement of marks'!DU33)</f>
        <v>8</v>
      </c>
      <c r="G394" s="209">
        <f>IF('statement of marks'!DV33="","",'statement of marks'!DV33)</f>
        <v>3</v>
      </c>
      <c r="H394" s="209">
        <f>IF('statement of marks'!DW33="","",'statement of marks'!DW33)</f>
        <v>5</v>
      </c>
      <c r="I394" s="207">
        <f>IF('statement of marks'!DX33="","",'statement of marks'!DX33)</f>
        <v>8</v>
      </c>
      <c r="J394" s="209" t="str">
        <f>IF('statement of marks'!DY33="","",'statement of marks'!DY33)</f>
        <v/>
      </c>
      <c r="K394" s="209" t="str">
        <f>IF('statement of marks'!DZ33="","",'statement of marks'!DZ33)</f>
        <v/>
      </c>
      <c r="L394" s="207" t="str">
        <f>IF('statement of marks'!EA33="","",'statement of marks'!EA33)</f>
        <v/>
      </c>
      <c r="M394" s="209">
        <f>IF('statement of marks'!EC33="","",'statement of marks'!EC33)</f>
        <v>41</v>
      </c>
      <c r="N394" s="209">
        <f>IF('statement of marks'!ED33="","",'statement of marks'!ED33)</f>
        <v>19</v>
      </c>
      <c r="O394" s="207">
        <f>IF('statement of marks'!EE33="","",'statement of marks'!EE33)</f>
        <v>60</v>
      </c>
      <c r="P394" s="213">
        <f>IF('statement of marks'!EF33="","",'statement of marks'!EF33)</f>
        <v>76</v>
      </c>
      <c r="Q394" s="1035"/>
      <c r="R394" s="1035"/>
      <c r="S394" s="223"/>
      <c r="T394" s="990" t="str">
        <f>IF('statement of marks'!$DS$3="","",'statement of marks'!$DS$3)</f>
        <v>lkekftd foKku</v>
      </c>
      <c r="U394" s="991"/>
      <c r="V394" s="209">
        <f>IF('statement of marks'!DS34="","",'statement of marks'!DS34)</f>
        <v>3</v>
      </c>
      <c r="W394" s="209">
        <f>IF('statement of marks'!DT34="","",'statement of marks'!DT34)</f>
        <v>5</v>
      </c>
      <c r="X394" s="207">
        <f>IF('statement of marks'!DU34="","",'statement of marks'!DU34)</f>
        <v>8</v>
      </c>
      <c r="Y394" s="209">
        <f>IF('statement of marks'!DV34="","",'statement of marks'!DV34)</f>
        <v>5</v>
      </c>
      <c r="Z394" s="209">
        <f>IF('statement of marks'!DW34="","",'statement of marks'!DW34)</f>
        <v>5</v>
      </c>
      <c r="AA394" s="207">
        <f>IF('statement of marks'!DX34="","",'statement of marks'!DX34)</f>
        <v>10</v>
      </c>
      <c r="AB394" s="209" t="str">
        <f>IF('statement of marks'!DY34="","",'statement of marks'!DY34)</f>
        <v/>
      </c>
      <c r="AC394" s="209" t="str">
        <f>IF('statement of marks'!DZ34="","",'statement of marks'!DZ34)</f>
        <v/>
      </c>
      <c r="AD394" s="207" t="str">
        <f>IF('statement of marks'!EA34="","",'statement of marks'!EA34)</f>
        <v/>
      </c>
      <c r="AE394" s="209">
        <f>IF('statement of marks'!EC34="","",'statement of marks'!EC34)</f>
        <v>44</v>
      </c>
      <c r="AF394" s="209">
        <f>IF('statement of marks'!ED34="","",'statement of marks'!ED34)</f>
        <v>20</v>
      </c>
      <c r="AG394" s="207">
        <f>IF('statement of marks'!EE34="","",'statement of marks'!EE34)</f>
        <v>64</v>
      </c>
      <c r="AH394" s="213">
        <f>IF('statement of marks'!EF34="","",'statement of marks'!EF34)</f>
        <v>82</v>
      </c>
    </row>
    <row r="395" spans="1:34" ht="18.95" customHeight="1">
      <c r="A395" s="223"/>
      <c r="B395" s="996" t="s">
        <v>193</v>
      </c>
      <c r="C395" s="997"/>
      <c r="D395" s="1034" t="s">
        <v>1</v>
      </c>
      <c r="E395" s="1034"/>
      <c r="F395" s="1034"/>
      <c r="G395" s="1034" t="s">
        <v>21</v>
      </c>
      <c r="H395" s="1034"/>
      <c r="I395" s="1034"/>
      <c r="J395" s="1034" t="s">
        <v>194</v>
      </c>
      <c r="K395" s="1034"/>
      <c r="L395" s="1034"/>
      <c r="M395" s="1034" t="s">
        <v>68</v>
      </c>
      <c r="N395" s="1034"/>
      <c r="O395" s="1034"/>
      <c r="P395" s="214"/>
      <c r="Q395" s="1035"/>
      <c r="R395" s="1035"/>
      <c r="S395" s="223"/>
      <c r="T395" s="996" t="s">
        <v>193</v>
      </c>
      <c r="U395" s="997"/>
      <c r="V395" s="1034" t="s">
        <v>1</v>
      </c>
      <c r="W395" s="1034"/>
      <c r="X395" s="1034"/>
      <c r="Y395" s="1034" t="s">
        <v>21</v>
      </c>
      <c r="Z395" s="1034"/>
      <c r="AA395" s="1034"/>
      <c r="AB395" s="1034" t="s">
        <v>194</v>
      </c>
      <c r="AC395" s="1034"/>
      <c r="AD395" s="1034"/>
      <c r="AE395" s="1034" t="s">
        <v>68</v>
      </c>
      <c r="AF395" s="1034"/>
      <c r="AG395" s="1034"/>
      <c r="AH395" s="214"/>
    </row>
    <row r="396" spans="1:34" ht="18.95" customHeight="1">
      <c r="A396" s="223"/>
      <c r="B396" s="1000" t="s">
        <v>3</v>
      </c>
      <c r="C396" s="1001"/>
      <c r="D396" s="1002">
        <f>IF('statement of marks'!EO$6="","",'statement of marks'!EO$6)</f>
        <v>20</v>
      </c>
      <c r="E396" s="1002"/>
      <c r="F396" s="1002"/>
      <c r="G396" s="1002">
        <f>IF('statement of marks'!EP$6="","",'statement of marks'!EP$6)</f>
        <v>20</v>
      </c>
      <c r="H396" s="1002"/>
      <c r="I396" s="1002"/>
      <c r="J396" s="1002">
        <f>IF('statement of marks'!ER$6="","",'statement of marks'!ER$6)</f>
        <v>20</v>
      </c>
      <c r="K396" s="1002"/>
      <c r="L396" s="1002"/>
      <c r="M396" s="1002">
        <f>IF('statement of marks'!EX$6="","",'statement of marks'!EQ$6)</f>
        <v>20</v>
      </c>
      <c r="N396" s="1002"/>
      <c r="O396" s="1002"/>
      <c r="P396" s="215"/>
      <c r="Q396" s="1035"/>
      <c r="R396" s="1035"/>
      <c r="S396" s="223"/>
      <c r="T396" s="1000" t="s">
        <v>3</v>
      </c>
      <c r="U396" s="1001"/>
      <c r="V396" s="1002">
        <f>IF('statement of marks'!EO$6="","",'statement of marks'!EO$6)</f>
        <v>20</v>
      </c>
      <c r="W396" s="1002"/>
      <c r="X396" s="1002"/>
      <c r="Y396" s="1002">
        <f>IF('statement of marks'!EP$6="","",'statement of marks'!EP$6)</f>
        <v>20</v>
      </c>
      <c r="Z396" s="1002"/>
      <c r="AA396" s="1002"/>
      <c r="AB396" s="1002">
        <f>IF('statement of marks'!ER$6="","",'statement of marks'!ER$6)</f>
        <v>20</v>
      </c>
      <c r="AC396" s="1002"/>
      <c r="AD396" s="1002"/>
      <c r="AE396" s="1002">
        <f>IF('statement of marks'!EX$6="","",'statement of marks'!EQ$6)</f>
        <v>20</v>
      </c>
      <c r="AF396" s="1002"/>
      <c r="AG396" s="1002"/>
      <c r="AH396" s="215"/>
    </row>
    <row r="397" spans="1:34" ht="18.95" customHeight="1">
      <c r="A397" s="223"/>
      <c r="B397" s="990" t="str">
        <f>IF('statement of marks'!$EO$3="","",'statement of marks'!$EO$3)</f>
        <v>dk;kZuqHko</v>
      </c>
      <c r="C397" s="991"/>
      <c r="D397" s="1031" t="str">
        <f>IF('statement of marks'!EO33="","",'statement of marks'!EO33)</f>
        <v/>
      </c>
      <c r="E397" s="1031"/>
      <c r="F397" s="1031"/>
      <c r="G397" s="1031" t="str">
        <f>IF('statement of marks'!EP33="","",'statement of marks'!EP33)</f>
        <v/>
      </c>
      <c r="H397" s="1031"/>
      <c r="I397" s="1031"/>
      <c r="J397" s="1031" t="str">
        <f>IF('statement of marks'!ER33="","",'statement of marks'!ER33)</f>
        <v/>
      </c>
      <c r="K397" s="1031"/>
      <c r="L397" s="1031"/>
      <c r="M397" s="1031" t="str">
        <f>IF('statement of marks'!EQ33="","",'statement of marks'!EQ33)</f>
        <v/>
      </c>
      <c r="N397" s="1031"/>
      <c r="O397" s="1031"/>
      <c r="P397" s="216"/>
      <c r="Q397" s="1035"/>
      <c r="R397" s="1035"/>
      <c r="S397" s="223"/>
      <c r="T397" s="990" t="str">
        <f>IF('statement of marks'!$EO$3="","",'statement of marks'!$EO$3)</f>
        <v>dk;kZuqHko</v>
      </c>
      <c r="U397" s="991"/>
      <c r="V397" s="1031" t="str">
        <f>IF('statement of marks'!EO34="","",'statement of marks'!EO34)</f>
        <v/>
      </c>
      <c r="W397" s="1031"/>
      <c r="X397" s="1031"/>
      <c r="Y397" s="1031" t="str">
        <f>IF('statement of marks'!EP34="","",'statement of marks'!EP34)</f>
        <v/>
      </c>
      <c r="Z397" s="1031"/>
      <c r="AA397" s="1031"/>
      <c r="AB397" s="1031" t="str">
        <f>IF('statement of marks'!ER34="","",'statement of marks'!ER34)</f>
        <v/>
      </c>
      <c r="AC397" s="1031"/>
      <c r="AD397" s="1031"/>
      <c r="AE397" s="1031" t="str">
        <f>IF('statement of marks'!EQ34="","",'statement of marks'!EQ34)</f>
        <v/>
      </c>
      <c r="AF397" s="1031"/>
      <c r="AG397" s="1031"/>
      <c r="AH397" s="216"/>
    </row>
    <row r="398" spans="1:34" ht="18.95" customHeight="1">
      <c r="A398" s="223"/>
      <c r="B398" s="1027" t="str">
        <f>IF('statement of marks'!$EY$3="","",'statement of marks'!$EY$3)</f>
        <v>dyk f'k{kk</v>
      </c>
      <c r="C398" s="1028"/>
      <c r="D398" s="1031" t="str">
        <f>IF('statement of marks'!EY33="","",'statement of marks'!EY33)</f>
        <v/>
      </c>
      <c r="E398" s="1031"/>
      <c r="F398" s="1031"/>
      <c r="G398" s="1031" t="str">
        <f>IF('statement of marks'!EZ33="","",'statement of marks'!EZ33)</f>
        <v/>
      </c>
      <c r="H398" s="1031"/>
      <c r="I398" s="1031"/>
      <c r="J398" s="1031" t="str">
        <f>IF('statement of marks'!FB33="","",'statement of marks'!FB33)</f>
        <v/>
      </c>
      <c r="K398" s="1031"/>
      <c r="L398" s="1031"/>
      <c r="M398" s="1031" t="str">
        <f>IF('statement of marks'!FA33="","",'statement of marks'!FA33)</f>
        <v/>
      </c>
      <c r="N398" s="1031"/>
      <c r="O398" s="1031"/>
      <c r="P398" s="216"/>
      <c r="Q398" s="1035"/>
      <c r="R398" s="1035"/>
      <c r="S398" s="223"/>
      <c r="T398" s="1027" t="str">
        <f>IF('statement of marks'!$EY$3="","",'statement of marks'!$EY$3)</f>
        <v>dyk f'k{kk</v>
      </c>
      <c r="U398" s="1028"/>
      <c r="V398" s="1031" t="str">
        <f>IF('statement of marks'!EY34="","",'statement of marks'!EY34)</f>
        <v/>
      </c>
      <c r="W398" s="1031"/>
      <c r="X398" s="1031"/>
      <c r="Y398" s="1031" t="str">
        <f>IF('statement of marks'!EZ34="","",'statement of marks'!EZ34)</f>
        <v/>
      </c>
      <c r="Z398" s="1031"/>
      <c r="AA398" s="1031"/>
      <c r="AB398" s="1031" t="str">
        <f>IF('statement of marks'!FB34="","",'statement of marks'!FB34)</f>
        <v/>
      </c>
      <c r="AC398" s="1031"/>
      <c r="AD398" s="1031"/>
      <c r="AE398" s="1031" t="str">
        <f>IF('statement of marks'!FA34="","",'statement of marks'!FA34)</f>
        <v/>
      </c>
      <c r="AF398" s="1031"/>
      <c r="AG398" s="1031"/>
      <c r="AH398" s="216"/>
    </row>
    <row r="399" spans="1:34" ht="18.95" customHeight="1">
      <c r="A399" s="223"/>
      <c r="B399" s="1029" t="str">
        <f>IF('statement of marks'!$FI$3="","",'statement of marks'!$FI$3)</f>
        <v>LokLF; ,oe~ 'kkjhfjd f'k{kk</v>
      </c>
      <c r="C399" s="1030"/>
      <c r="D399" s="1031" t="str">
        <f>IF('statement of marks'!FI33="","",'statement of marks'!FI33)</f>
        <v/>
      </c>
      <c r="E399" s="1031"/>
      <c r="F399" s="1031"/>
      <c r="G399" s="1031" t="str">
        <f>IF('statement of marks'!FJ33="","",'statement of marks'!FJ33)</f>
        <v/>
      </c>
      <c r="H399" s="1031"/>
      <c r="I399" s="1031"/>
      <c r="J399" s="1031" t="str">
        <f>IF('statement of marks'!FL33="","",'statement of marks'!FL33)</f>
        <v/>
      </c>
      <c r="K399" s="1031"/>
      <c r="L399" s="1031"/>
      <c r="M399" s="1031" t="str">
        <f>IF('statement of marks'!FK33="","",'statement of marks'!FK33)</f>
        <v/>
      </c>
      <c r="N399" s="1031"/>
      <c r="O399" s="1031"/>
      <c r="P399" s="216"/>
      <c r="Q399" s="1035"/>
      <c r="R399" s="1035"/>
      <c r="S399" s="223"/>
      <c r="T399" s="1029" t="str">
        <f>IF('statement of marks'!$FI$3="","",'statement of marks'!$FI$3)</f>
        <v>LokLF; ,oe~ 'kkjhfjd f'k{kk</v>
      </c>
      <c r="U399" s="1030"/>
      <c r="V399" s="1031" t="str">
        <f>IF('statement of marks'!FI34="","",'statement of marks'!FI34)</f>
        <v/>
      </c>
      <c r="W399" s="1031"/>
      <c r="X399" s="1031"/>
      <c r="Y399" s="1031" t="str">
        <f>IF('statement of marks'!FJ34="","",'statement of marks'!FJ34)</f>
        <v/>
      </c>
      <c r="Z399" s="1031"/>
      <c r="AA399" s="1031"/>
      <c r="AB399" s="1031" t="str">
        <f>IF('statement of marks'!FL34="","",'statement of marks'!FL34)</f>
        <v/>
      </c>
      <c r="AC399" s="1031"/>
      <c r="AD399" s="1031"/>
      <c r="AE399" s="1031" t="str">
        <f>IF('statement of marks'!FK34="","",'statement of marks'!FK34)</f>
        <v/>
      </c>
      <c r="AF399" s="1031"/>
      <c r="AG399" s="1031"/>
      <c r="AH399" s="216"/>
    </row>
    <row r="400" spans="1:34" ht="18.95" customHeight="1">
      <c r="A400" s="223"/>
      <c r="B400" s="1000" t="s">
        <v>195</v>
      </c>
      <c r="C400" s="1001"/>
      <c r="D400" s="1007" t="str">
        <f>details!$DR$3</f>
        <v>vxLr rd</v>
      </c>
      <c r="E400" s="1007"/>
      <c r="F400" s="1007"/>
      <c r="G400" s="1007" t="str">
        <f>details!$DV$3</f>
        <v>vDVwcj rd</v>
      </c>
      <c r="H400" s="1007"/>
      <c r="I400" s="1007"/>
      <c r="J400" s="1007" t="str">
        <f>details!$ED$3</f>
        <v>Qjojh rd</v>
      </c>
      <c r="K400" s="1007"/>
      <c r="L400" s="1007"/>
      <c r="M400" s="1007" t="str">
        <f>details!$DZ$3</f>
        <v>fnlEcj rd</v>
      </c>
      <c r="N400" s="1007"/>
      <c r="O400" s="1007"/>
      <c r="P400" s="216"/>
      <c r="Q400" s="1035"/>
      <c r="R400" s="1035"/>
      <c r="S400" s="223"/>
      <c r="T400" s="1000" t="s">
        <v>195</v>
      </c>
      <c r="U400" s="1001"/>
      <c r="V400" s="1010" t="str">
        <f>details!$DR$3</f>
        <v>vxLr rd</v>
      </c>
      <c r="W400" s="1011"/>
      <c r="X400" s="1012"/>
      <c r="Y400" s="1010" t="str">
        <f>details!$DV$3</f>
        <v>vDVwcj rd</v>
      </c>
      <c r="Z400" s="1011"/>
      <c r="AA400" s="1012"/>
      <c r="AB400" s="1010" t="str">
        <f>details!$ED$3</f>
        <v>Qjojh rd</v>
      </c>
      <c r="AC400" s="1011"/>
      <c r="AD400" s="1012"/>
      <c r="AE400" s="1010" t="str">
        <f>details!$DZ$3</f>
        <v>fnlEcj rd</v>
      </c>
      <c r="AF400" s="1011"/>
      <c r="AG400" s="1012"/>
      <c r="AH400" s="216"/>
    </row>
    <row r="401" spans="1:34" ht="18.95" customHeight="1">
      <c r="A401" s="223"/>
      <c r="B401" s="1025" t="s">
        <v>98</v>
      </c>
      <c r="C401" s="1026"/>
      <c r="D401" s="1008" t="str">
        <f>IF(details!DS33="","",details!DS33)</f>
        <v/>
      </c>
      <c r="E401" s="1008"/>
      <c r="F401" s="1008"/>
      <c r="G401" s="1008" t="str">
        <f>IF(details!DW33="","",details!DW33)</f>
        <v/>
      </c>
      <c r="H401" s="1008"/>
      <c r="I401" s="1008"/>
      <c r="J401" s="1008" t="str">
        <f>IF(details!EE33="","",details!EE33)</f>
        <v/>
      </c>
      <c r="K401" s="1008"/>
      <c r="L401" s="1008"/>
      <c r="M401" s="1008" t="str">
        <f>IF(details!EA33="","",details!EA33)</f>
        <v/>
      </c>
      <c r="N401" s="1008"/>
      <c r="O401" s="1008"/>
      <c r="P401" s="227"/>
      <c r="Q401" s="1035"/>
      <c r="R401" s="1035"/>
      <c r="S401" s="223"/>
      <c r="T401" s="1025" t="s">
        <v>98</v>
      </c>
      <c r="U401" s="1026"/>
      <c r="V401" s="1015" t="str">
        <f>IF(details!DS34="","",details!DS34)</f>
        <v/>
      </c>
      <c r="W401" s="1016"/>
      <c r="X401" s="1017"/>
      <c r="Y401" s="1015" t="str">
        <f>IF(details!DW34="","",details!DW34)</f>
        <v/>
      </c>
      <c r="Z401" s="1016"/>
      <c r="AA401" s="1017"/>
      <c r="AB401" s="1015" t="str">
        <f>IF(details!EE34="","",details!EE34)</f>
        <v/>
      </c>
      <c r="AC401" s="1016"/>
      <c r="AD401" s="1017"/>
      <c r="AE401" s="1015" t="str">
        <f>IF(details!EA34="","",details!EA34)</f>
        <v/>
      </c>
      <c r="AF401" s="1016"/>
      <c r="AG401" s="1017"/>
      <c r="AH401" s="217"/>
    </row>
    <row r="402" spans="1:34" ht="18.95" customHeight="1">
      <c r="A402" s="224"/>
      <c r="B402" s="1023" t="s">
        <v>15</v>
      </c>
      <c r="C402" s="1024"/>
      <c r="D402" s="1009">
        <f>IF(details!DR33="","",details!DR33)</f>
        <v>83</v>
      </c>
      <c r="E402" s="1009"/>
      <c r="F402" s="1009"/>
      <c r="G402" s="1009" t="str">
        <f>IF(details!DV33="","",details!DV33)</f>
        <v/>
      </c>
      <c r="H402" s="1009"/>
      <c r="I402" s="1009"/>
      <c r="J402" s="1009" t="str">
        <f>IF(details!ED33="","",details!ED33)</f>
        <v/>
      </c>
      <c r="K402" s="1009"/>
      <c r="L402" s="1009"/>
      <c r="M402" s="1009" t="str">
        <f>IF(details!DZ33="","",details!DZ33)</f>
        <v/>
      </c>
      <c r="N402" s="1009"/>
      <c r="O402" s="1009"/>
      <c r="P402" s="228"/>
      <c r="Q402" s="1035"/>
      <c r="R402" s="1035"/>
      <c r="S402" s="224"/>
      <c r="T402" s="1023" t="s">
        <v>15</v>
      </c>
      <c r="U402" s="1024"/>
      <c r="V402" s="1018">
        <f>IF(details!DR34="","",details!DR34)</f>
        <v>83</v>
      </c>
      <c r="W402" s="1019"/>
      <c r="X402" s="1020"/>
      <c r="Y402" s="1018" t="str">
        <f>IF(details!DV34="","",details!DV34)</f>
        <v/>
      </c>
      <c r="Z402" s="1019"/>
      <c r="AA402" s="1020"/>
      <c r="AB402" s="1018" t="str">
        <f>IF(details!ED34="","",details!ED34)</f>
        <v/>
      </c>
      <c r="AC402" s="1019"/>
      <c r="AD402" s="1020"/>
      <c r="AE402" s="1018" t="str">
        <f>IF(details!DZ34="","",details!DZ34)</f>
        <v/>
      </c>
      <c r="AF402" s="1019"/>
      <c r="AG402" s="1020"/>
      <c r="AH402" s="218"/>
    </row>
    <row r="403" spans="1:34" ht="18.95" customHeight="1">
      <c r="A403" s="223"/>
      <c r="B403" s="1036" t="s">
        <v>99</v>
      </c>
      <c r="C403" s="1037"/>
      <c r="D403" s="1007"/>
      <c r="E403" s="1007"/>
      <c r="F403" s="1007"/>
      <c r="G403" s="1007"/>
      <c r="H403" s="1007"/>
      <c r="I403" s="1007"/>
      <c r="J403" s="1007"/>
      <c r="K403" s="1007"/>
      <c r="L403" s="1007"/>
      <c r="M403" s="1007"/>
      <c r="N403" s="1007"/>
      <c r="O403" s="1007"/>
      <c r="P403" s="219"/>
      <c r="Q403" s="1035"/>
      <c r="R403" s="1035"/>
      <c r="S403" s="223"/>
      <c r="T403" s="1036" t="s">
        <v>99</v>
      </c>
      <c r="U403" s="1037"/>
      <c r="V403" s="1007"/>
      <c r="W403" s="1007"/>
      <c r="X403" s="1007"/>
      <c r="Y403" s="1007"/>
      <c r="Z403" s="1007"/>
      <c r="AA403" s="1007"/>
      <c r="AB403" s="1007"/>
      <c r="AC403" s="1007"/>
      <c r="AD403" s="1007"/>
      <c r="AE403" s="1007"/>
      <c r="AF403" s="1007"/>
      <c r="AG403" s="1007"/>
      <c r="AH403" s="219"/>
    </row>
    <row r="404" spans="1:34" ht="18.95" customHeight="1">
      <c r="A404" s="223"/>
      <c r="B404" s="1013" t="s">
        <v>79</v>
      </c>
      <c r="C404" s="1014"/>
      <c r="D404" s="1007"/>
      <c r="E404" s="1007"/>
      <c r="F404" s="1007"/>
      <c r="G404" s="1007"/>
      <c r="H404" s="1007"/>
      <c r="I404" s="1007"/>
      <c r="J404" s="1007"/>
      <c r="K404" s="1007"/>
      <c r="L404" s="1007"/>
      <c r="M404" s="1007"/>
      <c r="N404" s="1007"/>
      <c r="O404" s="1007"/>
      <c r="P404" s="219"/>
      <c r="Q404" s="1035"/>
      <c r="R404" s="1035"/>
      <c r="S404" s="223"/>
      <c r="T404" s="1013" t="s">
        <v>79</v>
      </c>
      <c r="U404" s="1014"/>
      <c r="V404" s="1007"/>
      <c r="W404" s="1007"/>
      <c r="X404" s="1007"/>
      <c r="Y404" s="1007"/>
      <c r="Z404" s="1007"/>
      <c r="AA404" s="1007"/>
      <c r="AB404" s="1007"/>
      <c r="AC404" s="1007"/>
      <c r="AD404" s="1007"/>
      <c r="AE404" s="1007"/>
      <c r="AF404" s="1007"/>
      <c r="AG404" s="1007"/>
      <c r="AH404" s="219"/>
    </row>
    <row r="405" spans="1:34" ht="18.95" customHeight="1">
      <c r="A405" s="223"/>
      <c r="B405" s="1021" t="s">
        <v>100</v>
      </c>
      <c r="C405" s="1022"/>
      <c r="D405" s="1007"/>
      <c r="E405" s="1007"/>
      <c r="F405" s="1007"/>
      <c r="G405" s="1007"/>
      <c r="H405" s="1007"/>
      <c r="I405" s="1007"/>
      <c r="J405" s="1007"/>
      <c r="K405" s="1007"/>
      <c r="L405" s="1007"/>
      <c r="M405" s="1007"/>
      <c r="N405" s="1007"/>
      <c r="O405" s="1007"/>
      <c r="P405" s="219"/>
      <c r="Q405" s="1035"/>
      <c r="R405" s="1035"/>
      <c r="S405" s="223"/>
      <c r="T405" s="1021" t="s">
        <v>100</v>
      </c>
      <c r="U405" s="1022"/>
      <c r="V405" s="1007"/>
      <c r="W405" s="1007"/>
      <c r="X405" s="1007"/>
      <c r="Y405" s="1007"/>
      <c r="Z405" s="1007"/>
      <c r="AA405" s="1007"/>
      <c r="AB405" s="1007"/>
      <c r="AC405" s="1007"/>
      <c r="AD405" s="1007"/>
      <c r="AE405" s="1007"/>
      <c r="AF405" s="1007"/>
      <c r="AG405" s="1007"/>
      <c r="AH405" s="219"/>
    </row>
    <row r="406" spans="1:34" ht="18.95" customHeight="1" thickBot="1">
      <c r="A406" s="225"/>
      <c r="B406" s="998" t="s">
        <v>101</v>
      </c>
      <c r="C406" s="999"/>
      <c r="D406" s="995"/>
      <c r="E406" s="995"/>
      <c r="F406" s="995"/>
      <c r="G406" s="995"/>
      <c r="H406" s="995"/>
      <c r="I406" s="995"/>
      <c r="J406" s="995"/>
      <c r="K406" s="995"/>
      <c r="L406" s="995"/>
      <c r="M406" s="995"/>
      <c r="N406" s="995"/>
      <c r="O406" s="995"/>
      <c r="P406" s="220"/>
      <c r="Q406" s="1035"/>
      <c r="R406" s="1035"/>
      <c r="S406" s="225"/>
      <c r="T406" s="998" t="s">
        <v>101</v>
      </c>
      <c r="U406" s="999"/>
      <c r="V406" s="995"/>
      <c r="W406" s="995"/>
      <c r="X406" s="995"/>
      <c r="Y406" s="995"/>
      <c r="Z406" s="995"/>
      <c r="AA406" s="995"/>
      <c r="AB406" s="995"/>
      <c r="AC406" s="995"/>
      <c r="AD406" s="995"/>
      <c r="AE406" s="995"/>
      <c r="AF406" s="995"/>
      <c r="AG406" s="995"/>
      <c r="AH406" s="220"/>
    </row>
    <row r="407" spans="1:34" ht="18.95" customHeight="1">
      <c r="A407" s="222"/>
      <c r="B407" s="1004" t="s">
        <v>47</v>
      </c>
      <c r="C407" s="1005"/>
      <c r="D407" s="1005"/>
      <c r="E407" s="1005"/>
      <c r="F407" s="1005"/>
      <c r="G407" s="1005"/>
      <c r="H407" s="1005"/>
      <c r="I407" s="1005"/>
      <c r="J407" s="1005"/>
      <c r="K407" s="1005"/>
      <c r="L407" s="1005"/>
      <c r="M407" s="1005"/>
      <c r="N407" s="1005"/>
      <c r="O407" s="1005"/>
      <c r="P407" s="1006"/>
      <c r="Q407" s="1035"/>
      <c r="R407" s="1035"/>
      <c r="S407" s="222"/>
      <c r="T407" s="1004" t="s">
        <v>47</v>
      </c>
      <c r="U407" s="1005"/>
      <c r="V407" s="1005"/>
      <c r="W407" s="1005"/>
      <c r="X407" s="1005"/>
      <c r="Y407" s="1005"/>
      <c r="Z407" s="1005"/>
      <c r="AA407" s="1005"/>
      <c r="AB407" s="1005"/>
      <c r="AC407" s="1005"/>
      <c r="AD407" s="1005"/>
      <c r="AE407" s="1005"/>
      <c r="AF407" s="1005"/>
      <c r="AG407" s="1005"/>
      <c r="AH407" s="1006"/>
    </row>
    <row r="408" spans="1:34" ht="18.95" customHeight="1">
      <c r="A408" s="1003"/>
      <c r="B408" s="985" t="str">
        <f>'statement of marks'!$A$1</f>
        <v>MkW0Hkhejko vEcsMdj jkt0vkok0fo|k0cxMh]nkSlk</v>
      </c>
      <c r="C408" s="986"/>
      <c r="D408" s="986"/>
      <c r="E408" s="986"/>
      <c r="F408" s="986"/>
      <c r="G408" s="986"/>
      <c r="H408" s="986"/>
      <c r="I408" s="986"/>
      <c r="J408" s="986"/>
      <c r="K408" s="986"/>
      <c r="L408" s="986"/>
      <c r="M408" s="986"/>
      <c r="N408" s="986"/>
      <c r="O408" s="986"/>
      <c r="P408" s="987"/>
      <c r="Q408" s="1035"/>
      <c r="R408" s="1035"/>
      <c r="S408" s="1003"/>
      <c r="T408" s="985" t="str">
        <f>'statement of marks'!$A$1</f>
        <v>MkW0Hkhejko vEcsMdj jkt0vkok0fo|k0cxMh]nkSlk</v>
      </c>
      <c r="U408" s="986"/>
      <c r="V408" s="986"/>
      <c r="W408" s="986"/>
      <c r="X408" s="986"/>
      <c r="Y408" s="986"/>
      <c r="Z408" s="986"/>
      <c r="AA408" s="986"/>
      <c r="AB408" s="986"/>
      <c r="AC408" s="986"/>
      <c r="AD408" s="986"/>
      <c r="AE408" s="986"/>
      <c r="AF408" s="986"/>
      <c r="AG408" s="986"/>
      <c r="AH408" s="987"/>
    </row>
    <row r="409" spans="1:34" ht="18.95" customHeight="1">
      <c r="A409" s="1003"/>
      <c r="B409" s="985"/>
      <c r="C409" s="986"/>
      <c r="D409" s="986"/>
      <c r="E409" s="986"/>
      <c r="F409" s="986"/>
      <c r="G409" s="986"/>
      <c r="H409" s="986"/>
      <c r="I409" s="986"/>
      <c r="J409" s="986"/>
      <c r="K409" s="986"/>
      <c r="L409" s="986"/>
      <c r="M409" s="986"/>
      <c r="N409" s="986"/>
      <c r="O409" s="986"/>
      <c r="P409" s="987"/>
      <c r="Q409" s="1035"/>
      <c r="R409" s="1035"/>
      <c r="S409" s="1003"/>
      <c r="T409" s="985"/>
      <c r="U409" s="986"/>
      <c r="V409" s="986"/>
      <c r="W409" s="986"/>
      <c r="X409" s="986"/>
      <c r="Y409" s="986"/>
      <c r="Z409" s="986"/>
      <c r="AA409" s="986"/>
      <c r="AB409" s="986"/>
      <c r="AC409" s="986"/>
      <c r="AD409" s="986"/>
      <c r="AE409" s="986"/>
      <c r="AF409" s="986"/>
      <c r="AG409" s="986"/>
      <c r="AH409" s="987"/>
    </row>
    <row r="410" spans="1:34" ht="18.95" customHeight="1">
      <c r="A410" s="223"/>
      <c r="B410" s="988" t="s">
        <v>95</v>
      </c>
      <c r="C410" s="989"/>
      <c r="D410" s="992" t="str">
        <f>'statement of marks'!$H$3</f>
        <v>2016-17</v>
      </c>
      <c r="E410" s="992"/>
      <c r="F410" s="992"/>
      <c r="G410" s="992"/>
      <c r="H410" s="992"/>
      <c r="I410" s="992"/>
      <c r="J410" s="992"/>
      <c r="K410" s="992"/>
      <c r="L410" s="992"/>
      <c r="M410" s="992"/>
      <c r="N410" s="992"/>
      <c r="O410" s="992"/>
      <c r="P410" s="993"/>
      <c r="Q410" s="1035"/>
      <c r="R410" s="1035"/>
      <c r="S410" s="223"/>
      <c r="T410" s="988" t="s">
        <v>95</v>
      </c>
      <c r="U410" s="989"/>
      <c r="V410" s="992" t="str">
        <f>'statement of marks'!$H$3</f>
        <v>2016-17</v>
      </c>
      <c r="W410" s="992"/>
      <c r="X410" s="992"/>
      <c r="Y410" s="992"/>
      <c r="Z410" s="992"/>
      <c r="AA410" s="992"/>
      <c r="AB410" s="992"/>
      <c r="AC410" s="992"/>
      <c r="AD410" s="992"/>
      <c r="AE410" s="992"/>
      <c r="AF410" s="992"/>
      <c r="AG410" s="992"/>
      <c r="AH410" s="993"/>
    </row>
    <row r="411" spans="1:34" ht="18.95" customHeight="1">
      <c r="A411" s="223"/>
      <c r="B411" s="990" t="s">
        <v>185</v>
      </c>
      <c r="C411" s="991"/>
      <c r="D411" s="991" t="str">
        <f>IF('statement of marks'!I35="","",'statement of marks'!I35)</f>
        <v>fou; dqekj ehuk</v>
      </c>
      <c r="E411" s="991"/>
      <c r="F411" s="991"/>
      <c r="G411" s="991"/>
      <c r="H411" s="991"/>
      <c r="I411" s="991"/>
      <c r="J411" s="991"/>
      <c r="K411" s="991"/>
      <c r="L411" s="991"/>
      <c r="M411" s="991"/>
      <c r="N411" s="991"/>
      <c r="O411" s="991"/>
      <c r="P411" s="994"/>
      <c r="Q411" s="1035"/>
      <c r="R411" s="1035"/>
      <c r="S411" s="223"/>
      <c r="T411" s="990" t="s">
        <v>185</v>
      </c>
      <c r="U411" s="991"/>
      <c r="V411" s="991" t="str">
        <f>IF('statement of marks'!I36="","",'statement of marks'!I36)</f>
        <v>fouksn ehuk</v>
      </c>
      <c r="W411" s="991"/>
      <c r="X411" s="991"/>
      <c r="Y411" s="991"/>
      <c r="Z411" s="991"/>
      <c r="AA411" s="991"/>
      <c r="AB411" s="991"/>
      <c r="AC411" s="991"/>
      <c r="AD411" s="991"/>
      <c r="AE411" s="991"/>
      <c r="AF411" s="991"/>
      <c r="AG411" s="991"/>
      <c r="AH411" s="994"/>
    </row>
    <row r="412" spans="1:34" ht="18.95" customHeight="1">
      <c r="A412" s="223"/>
      <c r="B412" s="990" t="s">
        <v>186</v>
      </c>
      <c r="C412" s="991"/>
      <c r="D412" s="991" t="str">
        <f>IF('statement of marks'!J35="","",'statement of marks'!J35)</f>
        <v>Jh eqds'k dqekj ehuk</v>
      </c>
      <c r="E412" s="991"/>
      <c r="F412" s="991"/>
      <c r="G412" s="991"/>
      <c r="H412" s="991"/>
      <c r="I412" s="991"/>
      <c r="J412" s="991"/>
      <c r="K412" s="991"/>
      <c r="L412" s="991"/>
      <c r="M412" s="991"/>
      <c r="N412" s="991"/>
      <c r="O412" s="991"/>
      <c r="P412" s="994"/>
      <c r="Q412" s="1035"/>
      <c r="R412" s="1035"/>
      <c r="S412" s="223"/>
      <c r="T412" s="990" t="s">
        <v>186</v>
      </c>
      <c r="U412" s="991"/>
      <c r="V412" s="991" t="str">
        <f>IF('statement of marks'!J36="","",'statement of marks'!J36)</f>
        <v>Jh iIiq yky ehuk</v>
      </c>
      <c r="W412" s="991"/>
      <c r="X412" s="991"/>
      <c r="Y412" s="991"/>
      <c r="Z412" s="991"/>
      <c r="AA412" s="991"/>
      <c r="AB412" s="991"/>
      <c r="AC412" s="991"/>
      <c r="AD412" s="991"/>
      <c r="AE412" s="991"/>
      <c r="AF412" s="991"/>
      <c r="AG412" s="991"/>
      <c r="AH412" s="994"/>
    </row>
    <row r="413" spans="1:34" ht="18.95" customHeight="1">
      <c r="A413" s="223"/>
      <c r="B413" s="990" t="s">
        <v>187</v>
      </c>
      <c r="C413" s="991"/>
      <c r="D413" s="991" t="str">
        <f>IF('statement of marks'!K35="","",'statement of marks'!K35)</f>
        <v>Jhefr eerk nsoh</v>
      </c>
      <c r="E413" s="991"/>
      <c r="F413" s="991"/>
      <c r="G413" s="991"/>
      <c r="H413" s="991"/>
      <c r="I413" s="991"/>
      <c r="J413" s="991"/>
      <c r="K413" s="991"/>
      <c r="L413" s="991"/>
      <c r="M413" s="991"/>
      <c r="N413" s="991"/>
      <c r="O413" s="991"/>
      <c r="P413" s="994"/>
      <c r="Q413" s="1035"/>
      <c r="R413" s="1035"/>
      <c r="S413" s="223"/>
      <c r="T413" s="990" t="s">
        <v>187</v>
      </c>
      <c r="U413" s="991"/>
      <c r="V413" s="991" t="str">
        <f>IF('statement of marks'!K36="","",'statement of marks'!K36)</f>
        <v>Jhefr jes'kh nsoh</v>
      </c>
      <c r="W413" s="991"/>
      <c r="X413" s="991"/>
      <c r="Y413" s="991"/>
      <c r="Z413" s="991"/>
      <c r="AA413" s="991"/>
      <c r="AB413" s="991"/>
      <c r="AC413" s="991"/>
      <c r="AD413" s="991"/>
      <c r="AE413" s="991"/>
      <c r="AF413" s="991"/>
      <c r="AG413" s="991"/>
      <c r="AH413" s="994"/>
    </row>
    <row r="414" spans="1:34" ht="18.95" customHeight="1">
      <c r="A414" s="223"/>
      <c r="B414" s="990" t="s">
        <v>188</v>
      </c>
      <c r="C414" s="991"/>
      <c r="D414" s="992" t="str">
        <f>'statement of marks'!$G$3</f>
        <v>6 B</v>
      </c>
      <c r="E414" s="992"/>
      <c r="F414" s="992"/>
      <c r="G414" s="992"/>
      <c r="H414" s="991" t="s">
        <v>9</v>
      </c>
      <c r="I414" s="991"/>
      <c r="J414" s="991"/>
      <c r="K414" s="991"/>
      <c r="L414" s="991"/>
      <c r="M414" s="992">
        <f>IF('statement of marks'!D35="","",'statement of marks'!D35)</f>
        <v>679</v>
      </c>
      <c r="N414" s="992"/>
      <c r="O414" s="992"/>
      <c r="P414" s="993"/>
      <c r="Q414" s="1035"/>
      <c r="R414" s="1035"/>
      <c r="S414" s="223"/>
      <c r="T414" s="990" t="s">
        <v>188</v>
      </c>
      <c r="U414" s="991"/>
      <c r="V414" s="992" t="str">
        <f>'statement of marks'!$G$3</f>
        <v>6 B</v>
      </c>
      <c r="W414" s="992"/>
      <c r="X414" s="992"/>
      <c r="Y414" s="992"/>
      <c r="Z414" s="991" t="s">
        <v>9</v>
      </c>
      <c r="AA414" s="991"/>
      <c r="AB414" s="991"/>
      <c r="AC414" s="991"/>
      <c r="AD414" s="991"/>
      <c r="AE414" s="992">
        <f>IF('statement of marks'!D36="","",'statement of marks'!D36)</f>
        <v>680</v>
      </c>
      <c r="AF414" s="992"/>
      <c r="AG414" s="992"/>
      <c r="AH414" s="993"/>
    </row>
    <row r="415" spans="1:34" ht="18.95" customHeight="1">
      <c r="A415" s="223"/>
      <c r="B415" s="990" t="s">
        <v>189</v>
      </c>
      <c r="C415" s="991"/>
      <c r="D415" s="992">
        <f>IF('statement of marks'!F35="","",'statement of marks'!F35)</f>
        <v>2031</v>
      </c>
      <c r="E415" s="992"/>
      <c r="F415" s="992"/>
      <c r="G415" s="992"/>
      <c r="H415" s="991" t="s">
        <v>0</v>
      </c>
      <c r="I415" s="991"/>
      <c r="J415" s="991"/>
      <c r="K415" s="991"/>
      <c r="L415" s="991"/>
      <c r="M415" s="1032">
        <f>IF('statement of marks'!G35="","",'statement of marks'!G35)</f>
        <v>39193</v>
      </c>
      <c r="N415" s="1032"/>
      <c r="O415" s="1032"/>
      <c r="P415" s="1033"/>
      <c r="Q415" s="1035"/>
      <c r="R415" s="1035"/>
      <c r="S415" s="223"/>
      <c r="T415" s="990" t="s">
        <v>189</v>
      </c>
      <c r="U415" s="991"/>
      <c r="V415" s="992">
        <f>IF('statement of marks'!F36="","",'statement of marks'!F36)</f>
        <v>2014</v>
      </c>
      <c r="W415" s="992"/>
      <c r="X415" s="992"/>
      <c r="Y415" s="992"/>
      <c r="Z415" s="991" t="s">
        <v>0</v>
      </c>
      <c r="AA415" s="991"/>
      <c r="AB415" s="991"/>
      <c r="AC415" s="991"/>
      <c r="AD415" s="991"/>
      <c r="AE415" s="1032">
        <f>IF('statement of marks'!G36="","",'statement of marks'!G36)</f>
        <v>39279</v>
      </c>
      <c r="AF415" s="1032"/>
      <c r="AG415" s="1032"/>
      <c r="AH415" s="1033"/>
    </row>
    <row r="416" spans="1:34" ht="18.95" customHeight="1">
      <c r="A416" s="223"/>
      <c r="B416" s="221" t="s">
        <v>28</v>
      </c>
      <c r="C416" s="211" t="s">
        <v>96</v>
      </c>
      <c r="D416" s="1034" t="s">
        <v>1</v>
      </c>
      <c r="E416" s="1034"/>
      <c r="F416" s="1034"/>
      <c r="G416" s="1034" t="s">
        <v>21</v>
      </c>
      <c r="H416" s="1034"/>
      <c r="I416" s="1034"/>
      <c r="J416" s="1034" t="s">
        <v>68</v>
      </c>
      <c r="K416" s="1034"/>
      <c r="L416" s="1034"/>
      <c r="M416" s="1034" t="s">
        <v>97</v>
      </c>
      <c r="N416" s="1034"/>
      <c r="O416" s="1034"/>
      <c r="P416" s="212" t="s">
        <v>200</v>
      </c>
      <c r="Q416" s="1035"/>
      <c r="R416" s="1035"/>
      <c r="S416" s="223"/>
      <c r="T416" s="221" t="s">
        <v>28</v>
      </c>
      <c r="U416" s="211" t="s">
        <v>96</v>
      </c>
      <c r="V416" s="1034" t="s">
        <v>1</v>
      </c>
      <c r="W416" s="1034"/>
      <c r="X416" s="1034"/>
      <c r="Y416" s="1034" t="s">
        <v>21</v>
      </c>
      <c r="Z416" s="1034"/>
      <c r="AA416" s="1034"/>
      <c r="AB416" s="1034" t="s">
        <v>68</v>
      </c>
      <c r="AC416" s="1034"/>
      <c r="AD416" s="1034"/>
      <c r="AE416" s="1034" t="s">
        <v>97</v>
      </c>
      <c r="AF416" s="1034"/>
      <c r="AG416" s="1034"/>
      <c r="AH416" s="212" t="s">
        <v>200</v>
      </c>
    </row>
    <row r="417" spans="1:34" ht="18.95" customHeight="1">
      <c r="A417" s="223"/>
      <c r="B417" s="1000" t="s">
        <v>3</v>
      </c>
      <c r="C417" s="1001"/>
      <c r="D417" s="232">
        <f>IF('statement of marks'!L$6="","",'statement of marks'!L$6)</f>
        <v>5</v>
      </c>
      <c r="E417" s="232">
        <f>IF('statement of marks'!M$6="","",'statement of marks'!M$6)</f>
        <v>5</v>
      </c>
      <c r="F417" s="232">
        <f>IF('statement of marks'!N$6="","",'statement of marks'!N$6)</f>
        <v>10</v>
      </c>
      <c r="G417" s="232">
        <f>IF('statement of marks'!O$6="","",'statement of marks'!O$6)</f>
        <v>5</v>
      </c>
      <c r="H417" s="232">
        <f>IF('statement of marks'!P$6="","",'statement of marks'!P$6)</f>
        <v>5</v>
      </c>
      <c r="I417" s="232">
        <f>IF('statement of marks'!Q$6="","",'statement of marks'!Q$6)</f>
        <v>10</v>
      </c>
      <c r="J417" s="232">
        <f>IF('statement of marks'!R$6="","",'statement of marks'!R$6)</f>
        <v>5</v>
      </c>
      <c r="K417" s="232">
        <f>IF('statement of marks'!S$6="","",'statement of marks'!S$6)</f>
        <v>5</v>
      </c>
      <c r="L417" s="232">
        <f>IF('statement of marks'!T$6="","",'statement of marks'!T$6)</f>
        <v>10</v>
      </c>
      <c r="M417" s="232">
        <f>IF('statement of marks'!V$6="","",'statement of marks'!V$6)</f>
        <v>50</v>
      </c>
      <c r="N417" s="232">
        <f>IF('statement of marks'!W$6="","",'statement of marks'!W$6)</f>
        <v>20</v>
      </c>
      <c r="O417" s="232">
        <f>IF('statement of marks'!X$6="","",'statement of marks'!X$6)</f>
        <v>70</v>
      </c>
      <c r="P417" s="213">
        <f>IF('statement of marks'!Y$6="","",'statement of marks'!Y$6)</f>
        <v>100</v>
      </c>
      <c r="Q417" s="1035"/>
      <c r="R417" s="1035"/>
      <c r="S417" s="223"/>
      <c r="T417" s="1000" t="s">
        <v>3</v>
      </c>
      <c r="U417" s="1001"/>
      <c r="V417" s="232">
        <f>IF('statement of marks'!L$6="","",'statement of marks'!L$6)</f>
        <v>5</v>
      </c>
      <c r="W417" s="232">
        <f>IF('statement of marks'!M$6="","",'statement of marks'!M$6)</f>
        <v>5</v>
      </c>
      <c r="X417" s="232">
        <f>IF('statement of marks'!N$6="","",'statement of marks'!N$6)</f>
        <v>10</v>
      </c>
      <c r="Y417" s="232">
        <f>IF('statement of marks'!O$6="","",'statement of marks'!O$6)</f>
        <v>5</v>
      </c>
      <c r="Z417" s="232">
        <f>IF('statement of marks'!P$6="","",'statement of marks'!P$6)</f>
        <v>5</v>
      </c>
      <c r="AA417" s="232">
        <f>IF('statement of marks'!Q$6="","",'statement of marks'!Q$6)</f>
        <v>10</v>
      </c>
      <c r="AB417" s="232">
        <f>IF('statement of marks'!R$6="","",'statement of marks'!R$6)</f>
        <v>5</v>
      </c>
      <c r="AC417" s="232">
        <f>IF('statement of marks'!S$6="","",'statement of marks'!S$6)</f>
        <v>5</v>
      </c>
      <c r="AD417" s="232">
        <f>IF('statement of marks'!T$6="","",'statement of marks'!T$6)</f>
        <v>10</v>
      </c>
      <c r="AE417" s="232">
        <f>IF('statement of marks'!V$6="","",'statement of marks'!V$6)</f>
        <v>50</v>
      </c>
      <c r="AF417" s="232">
        <f>IF('statement of marks'!W$6="","",'statement of marks'!W$6)</f>
        <v>20</v>
      </c>
      <c r="AG417" s="232">
        <f>IF('statement of marks'!X$6="","",'statement of marks'!X$6)</f>
        <v>70</v>
      </c>
      <c r="AH417" s="213">
        <f>IF('statement of marks'!Y$6="","",'statement of marks'!Y$6)</f>
        <v>100</v>
      </c>
    </row>
    <row r="418" spans="1:34" ht="18.95" customHeight="1">
      <c r="A418" s="223"/>
      <c r="B418" s="990" t="str">
        <f>IF('statement of marks'!$L$3="","",'statement of marks'!$L$3)</f>
        <v>fgUnh</v>
      </c>
      <c r="C418" s="991"/>
      <c r="D418" s="209">
        <f>IF('statement of marks'!L35="","",'statement of marks'!L35)</f>
        <v>2</v>
      </c>
      <c r="E418" s="209">
        <f>IF('statement of marks'!M35="","",'statement of marks'!M35)</f>
        <v>5</v>
      </c>
      <c r="F418" s="207">
        <f>IF('statement of marks'!N35="","",'statement of marks'!N35)</f>
        <v>7</v>
      </c>
      <c r="G418" s="209">
        <f>IF('statement of marks'!O35="","",'statement of marks'!O35)</f>
        <v>3</v>
      </c>
      <c r="H418" s="209">
        <f>IF('statement of marks'!P35="","",'statement of marks'!P35)</f>
        <v>5</v>
      </c>
      <c r="I418" s="207">
        <f>IF('statement of marks'!Q35="","",'statement of marks'!Q35)</f>
        <v>8</v>
      </c>
      <c r="J418" s="209" t="str">
        <f>IF('statement of marks'!R35="","",'statement of marks'!R35)</f>
        <v/>
      </c>
      <c r="K418" s="209" t="str">
        <f>IF('statement of marks'!S35="","",'statement of marks'!S35)</f>
        <v/>
      </c>
      <c r="L418" s="207" t="str">
        <f>IF('statement of marks'!T35="","",'statement of marks'!T35)</f>
        <v/>
      </c>
      <c r="M418" s="209" t="str">
        <f>IF('statement of marks'!V35="","",'statement of marks'!V35)</f>
        <v/>
      </c>
      <c r="N418" s="209" t="str">
        <f>IF('statement of marks'!W35="","",'statement of marks'!W35)</f>
        <v/>
      </c>
      <c r="O418" s="207" t="str">
        <f>IF('statement of marks'!X35="","",'statement of marks'!X35)</f>
        <v/>
      </c>
      <c r="P418" s="213" t="str">
        <f>IF('statement of marks'!Y35="","",'statement of marks'!Y35)</f>
        <v/>
      </c>
      <c r="Q418" s="1035"/>
      <c r="R418" s="1035"/>
      <c r="S418" s="223"/>
      <c r="T418" s="990" t="str">
        <f>IF('statement of marks'!$L$3="","",'statement of marks'!$L$3)</f>
        <v>fgUnh</v>
      </c>
      <c r="U418" s="991"/>
      <c r="V418" s="209" t="str">
        <f>IF('statement of marks'!L36="","",'statement of marks'!L36)</f>
        <v>ab</v>
      </c>
      <c r="W418" s="209" t="str">
        <f>IF('statement of marks'!M36="","",'statement of marks'!M36)</f>
        <v>ab</v>
      </c>
      <c r="X418" s="207">
        <f>IF('statement of marks'!N36="","",'statement of marks'!N36)</f>
        <v>0</v>
      </c>
      <c r="Y418" s="209">
        <f>IF('statement of marks'!O36="","",'statement of marks'!O36)</f>
        <v>4</v>
      </c>
      <c r="Z418" s="209">
        <f>IF('statement of marks'!P36="","",'statement of marks'!P36)</f>
        <v>5</v>
      </c>
      <c r="AA418" s="207">
        <f>IF('statement of marks'!Q36="","",'statement of marks'!Q36)</f>
        <v>9</v>
      </c>
      <c r="AB418" s="209" t="str">
        <f>IF('statement of marks'!R36="","",'statement of marks'!R36)</f>
        <v/>
      </c>
      <c r="AC418" s="209" t="str">
        <f>IF('statement of marks'!S36="","",'statement of marks'!S36)</f>
        <v/>
      </c>
      <c r="AD418" s="207" t="str">
        <f>IF('statement of marks'!T36="","",'statement of marks'!T36)</f>
        <v/>
      </c>
      <c r="AE418" s="209" t="str">
        <f>IF('statement of marks'!V36="","",'statement of marks'!V36)</f>
        <v/>
      </c>
      <c r="AF418" s="209" t="str">
        <f>IF('statement of marks'!W36="","",'statement of marks'!W36)</f>
        <v/>
      </c>
      <c r="AG418" s="207" t="str">
        <f>IF('statement of marks'!X36="","",'statement of marks'!X36)</f>
        <v/>
      </c>
      <c r="AH418" s="213" t="str">
        <f>IF('statement of marks'!Y36="","",'statement of marks'!Y36)</f>
        <v/>
      </c>
    </row>
    <row r="419" spans="1:34" ht="18.95" customHeight="1">
      <c r="A419" s="223"/>
      <c r="B419" s="990" t="str">
        <f>IF('statement of marks'!$AH$3="","",'statement of marks'!$AH$3)</f>
        <v>vaxszth</v>
      </c>
      <c r="C419" s="991"/>
      <c r="D419" s="209">
        <f>IF('statement of marks'!AH35="","",'statement of marks'!AH35)</f>
        <v>3</v>
      </c>
      <c r="E419" s="209">
        <f>IF('statement of marks'!AI35="","",'statement of marks'!AI35)</f>
        <v>5</v>
      </c>
      <c r="F419" s="207">
        <f>IF('statement of marks'!AJ35="","",'statement of marks'!AJ35)</f>
        <v>8</v>
      </c>
      <c r="G419" s="209">
        <f>IF('statement of marks'!AK35="","",'statement of marks'!AK35)</f>
        <v>4</v>
      </c>
      <c r="H419" s="209">
        <f>IF('statement of marks'!AL35="","",'statement of marks'!AL35)</f>
        <v>5</v>
      </c>
      <c r="I419" s="207">
        <f>IF('statement of marks'!AM35="","",'statement of marks'!AM35)</f>
        <v>9</v>
      </c>
      <c r="J419" s="209" t="str">
        <f>IF('statement of marks'!AN35="","",'statement of marks'!AN35)</f>
        <v/>
      </c>
      <c r="K419" s="209" t="str">
        <f>IF('statement of marks'!AO35="","",'statement of marks'!AO35)</f>
        <v/>
      </c>
      <c r="L419" s="207" t="str">
        <f>IF('statement of marks'!AP35="","",'statement of marks'!AP35)</f>
        <v/>
      </c>
      <c r="M419" s="209">
        <f>IF('statement of marks'!AR35="","",'statement of marks'!AR35)</f>
        <v>20</v>
      </c>
      <c r="N419" s="209">
        <f>IF('statement of marks'!AS35="","",'statement of marks'!AS35)</f>
        <v>20</v>
      </c>
      <c r="O419" s="207">
        <f>IF('statement of marks'!AT35="","",'statement of marks'!AT35)</f>
        <v>40</v>
      </c>
      <c r="P419" s="213">
        <f>IF('statement of marks'!AU35="","",'statement of marks'!AU35)</f>
        <v>57</v>
      </c>
      <c r="Q419" s="1035"/>
      <c r="R419" s="1035"/>
      <c r="S419" s="223"/>
      <c r="T419" s="990" t="str">
        <f>IF('statement of marks'!$AH$3="","",'statement of marks'!$AH$3)</f>
        <v>vaxszth</v>
      </c>
      <c r="U419" s="991"/>
      <c r="V419" s="209" t="str">
        <f>IF('statement of marks'!AH36="","",'statement of marks'!AH36)</f>
        <v>ab</v>
      </c>
      <c r="W419" s="209" t="str">
        <f>IF('statement of marks'!AI36="","",'statement of marks'!AI36)</f>
        <v>ab</v>
      </c>
      <c r="X419" s="207">
        <f>IF('statement of marks'!AJ36="","",'statement of marks'!AJ36)</f>
        <v>0</v>
      </c>
      <c r="Y419" s="209" t="str">
        <f>IF('statement of marks'!AK36="","",'statement of marks'!AK36)</f>
        <v>ab</v>
      </c>
      <c r="Z419" s="209" t="str">
        <f>IF('statement of marks'!AL36="","",'statement of marks'!AL36)</f>
        <v>ab</v>
      </c>
      <c r="AA419" s="207">
        <f>IF('statement of marks'!AM36="","",'statement of marks'!AM36)</f>
        <v>0</v>
      </c>
      <c r="AB419" s="209" t="str">
        <f>IF('statement of marks'!AN36="","",'statement of marks'!AN36)</f>
        <v/>
      </c>
      <c r="AC419" s="209" t="str">
        <f>IF('statement of marks'!AO36="","",'statement of marks'!AO36)</f>
        <v/>
      </c>
      <c r="AD419" s="207" t="str">
        <f>IF('statement of marks'!AP36="","",'statement of marks'!AP36)</f>
        <v/>
      </c>
      <c r="AE419" s="209" t="str">
        <f>IF('statement of marks'!AR36="","",'statement of marks'!AR36)</f>
        <v>ab</v>
      </c>
      <c r="AF419" s="209" t="str">
        <f>IF('statement of marks'!AS36="","",'statement of marks'!AS36)</f>
        <v>ab</v>
      </c>
      <c r="AG419" s="207">
        <f>IF('statement of marks'!AT36="","",'statement of marks'!AT36)</f>
        <v>0</v>
      </c>
      <c r="AH419" s="213">
        <f>IF('statement of marks'!AU36="","",'statement of marks'!AU36)</f>
        <v>0</v>
      </c>
    </row>
    <row r="420" spans="1:34" ht="18.95" customHeight="1">
      <c r="A420" s="223"/>
      <c r="B420" s="990" t="str">
        <f>IF('statement of marks'!BD35="s","laLd`r",IF('statement of marks'!BD35="u","mnwZ",IF('statement of marks'!BD35="g","xqtjkrh",IF('statement of marks'!BD35="p","iatkch",IF('statement of marks'!BD35="sd","fla/kh","r`rh; Hkk""kk")))))</f>
        <v>laLd`r</v>
      </c>
      <c r="C420" s="991"/>
      <c r="D420" s="209">
        <f>IF('statement of marks'!BE35="","",'statement of marks'!BE35)</f>
        <v>4</v>
      </c>
      <c r="E420" s="209">
        <f>IF('statement of marks'!BF35="","",'statement of marks'!BF35)</f>
        <v>5</v>
      </c>
      <c r="F420" s="207">
        <f>IF('statement of marks'!BG35="","",'statement of marks'!BG35)</f>
        <v>9</v>
      </c>
      <c r="G420" s="209">
        <f>IF('statement of marks'!BH35="","",'statement of marks'!BH35)</f>
        <v>3</v>
      </c>
      <c r="H420" s="209">
        <f>IF('statement of marks'!BI35="","",'statement of marks'!BI35)</f>
        <v>5</v>
      </c>
      <c r="I420" s="207">
        <f>IF('statement of marks'!BJ35="","",'statement of marks'!BJ35)</f>
        <v>8</v>
      </c>
      <c r="J420" s="209" t="str">
        <f>IF('statement of marks'!BK35="","",'statement of marks'!BK35)</f>
        <v/>
      </c>
      <c r="K420" s="209" t="str">
        <f>IF('statement of marks'!BL35="","",'statement of marks'!BL35)</f>
        <v/>
      </c>
      <c r="L420" s="207" t="str">
        <f>IF('statement of marks'!BM35="","",'statement of marks'!BM35)</f>
        <v/>
      </c>
      <c r="M420" s="209" t="str">
        <f>IF('statement of marks'!BO35="","",'statement of marks'!BO35)</f>
        <v/>
      </c>
      <c r="N420" s="209" t="str">
        <f>IF('statement of marks'!BP35="","",'statement of marks'!BP35)</f>
        <v/>
      </c>
      <c r="O420" s="207" t="str">
        <f>IF('statement of marks'!BQ35="","",'statement of marks'!BQ35)</f>
        <v/>
      </c>
      <c r="P420" s="213" t="str">
        <f>IF('statement of marks'!BR35="","",'statement of marks'!BR35)</f>
        <v/>
      </c>
      <c r="Q420" s="1035"/>
      <c r="R420" s="1035"/>
      <c r="S420" s="223"/>
      <c r="T420" s="990" t="str">
        <f>IF('statement of marks'!BD36="s","laLd`r",IF('statement of marks'!BD36="u","mnwZ",IF('statement of marks'!BD36="g","xqtjkrh",IF('statement of marks'!BD36="p","iatkch",IF('statement of marks'!BD36="sd","fla/kh","r`rh; Hkk""kk")))))</f>
        <v>laLd`r</v>
      </c>
      <c r="U420" s="991"/>
      <c r="V420" s="209" t="str">
        <f>IF('statement of marks'!BE36="","",'statement of marks'!BE36)</f>
        <v>ab</v>
      </c>
      <c r="W420" s="209" t="str">
        <f>IF('statement of marks'!BF36="","",'statement of marks'!BF36)</f>
        <v>ab</v>
      </c>
      <c r="X420" s="207">
        <f>IF('statement of marks'!BG36="","",'statement of marks'!BG36)</f>
        <v>0</v>
      </c>
      <c r="Y420" s="209" t="str">
        <f>IF('statement of marks'!BH36="","",'statement of marks'!BH36)</f>
        <v>ab</v>
      </c>
      <c r="Z420" s="209" t="str">
        <f>IF('statement of marks'!BI36="","",'statement of marks'!BI36)</f>
        <v>ab</v>
      </c>
      <c r="AA420" s="207">
        <f>IF('statement of marks'!BJ36="","",'statement of marks'!BJ36)</f>
        <v>0</v>
      </c>
      <c r="AB420" s="209" t="str">
        <f>IF('statement of marks'!BK36="","",'statement of marks'!BK36)</f>
        <v/>
      </c>
      <c r="AC420" s="209" t="str">
        <f>IF('statement of marks'!BL36="","",'statement of marks'!BL36)</f>
        <v/>
      </c>
      <c r="AD420" s="207" t="str">
        <f>IF('statement of marks'!BM36="","",'statement of marks'!BM36)</f>
        <v/>
      </c>
      <c r="AE420" s="209" t="str">
        <f>IF('statement of marks'!BO36="","",'statement of marks'!BO36)</f>
        <v/>
      </c>
      <c r="AF420" s="209" t="str">
        <f>IF('statement of marks'!BP36="","",'statement of marks'!BP36)</f>
        <v/>
      </c>
      <c r="AG420" s="207" t="str">
        <f>IF('statement of marks'!BQ36="","",'statement of marks'!BQ36)</f>
        <v/>
      </c>
      <c r="AH420" s="213" t="str">
        <f>IF('statement of marks'!BR36="","",'statement of marks'!BR36)</f>
        <v/>
      </c>
    </row>
    <row r="421" spans="1:34" ht="18.95" customHeight="1">
      <c r="A421" s="223"/>
      <c r="B421" s="990" t="str">
        <f>IF('statement of marks'!$CA$3="","",'statement of marks'!$CA$3)</f>
        <v>xf.kr</v>
      </c>
      <c r="C421" s="991"/>
      <c r="D421" s="209">
        <f>IF('statement of marks'!CA35="","",'statement of marks'!CA35)</f>
        <v>2</v>
      </c>
      <c r="E421" s="209">
        <f>IF('statement of marks'!CB35="","",'statement of marks'!CB35)</f>
        <v>5</v>
      </c>
      <c r="F421" s="207">
        <f>IF('statement of marks'!CC35="","",'statement of marks'!CC35)</f>
        <v>7</v>
      </c>
      <c r="G421" s="209" t="str">
        <f>IF('statement of marks'!CD35="","",'statement of marks'!CD35)</f>
        <v/>
      </c>
      <c r="H421" s="209" t="str">
        <f>IF('statement of marks'!CE35="","",'statement of marks'!CE35)</f>
        <v/>
      </c>
      <c r="I421" s="207" t="str">
        <f>IF('statement of marks'!CF35="","",'statement of marks'!CF35)</f>
        <v/>
      </c>
      <c r="J421" s="209" t="str">
        <f>IF('statement of marks'!CG35="","",'statement of marks'!CG35)</f>
        <v/>
      </c>
      <c r="K421" s="209" t="str">
        <f>IF('statement of marks'!CH35="","",'statement of marks'!CH35)</f>
        <v/>
      </c>
      <c r="L421" s="207" t="str">
        <f>IF('statement of marks'!CI35="","",'statement of marks'!CI35)</f>
        <v/>
      </c>
      <c r="M421" s="209">
        <f>IF('statement of marks'!CK35="","",'statement of marks'!CK35)</f>
        <v>10</v>
      </c>
      <c r="N421" s="209">
        <f>IF('statement of marks'!CL35="","",'statement of marks'!CL35)</f>
        <v>20</v>
      </c>
      <c r="O421" s="207">
        <f>IF('statement of marks'!CM35="","",'statement of marks'!CM35)</f>
        <v>30</v>
      </c>
      <c r="P421" s="213">
        <f>IF('statement of marks'!CN35="","",'statement of marks'!CN35)</f>
        <v>37</v>
      </c>
      <c r="Q421" s="1035"/>
      <c r="R421" s="1035"/>
      <c r="S421" s="223"/>
      <c r="T421" s="990" t="str">
        <f>IF('statement of marks'!$CA$3="","",'statement of marks'!$CA$3)</f>
        <v>xf.kr</v>
      </c>
      <c r="U421" s="991"/>
      <c r="V421" s="209" t="str">
        <f>IF('statement of marks'!CA36="","",'statement of marks'!CA36)</f>
        <v>ab</v>
      </c>
      <c r="W421" s="209" t="str">
        <f>IF('statement of marks'!CB36="","",'statement of marks'!CB36)</f>
        <v>ab</v>
      </c>
      <c r="X421" s="207">
        <f>IF('statement of marks'!CC36="","",'statement of marks'!CC36)</f>
        <v>0</v>
      </c>
      <c r="Y421" s="209" t="str">
        <f>IF('statement of marks'!CD36="","",'statement of marks'!CD36)</f>
        <v/>
      </c>
      <c r="Z421" s="209" t="str">
        <f>IF('statement of marks'!CE36="","",'statement of marks'!CE36)</f>
        <v/>
      </c>
      <c r="AA421" s="207" t="str">
        <f>IF('statement of marks'!CF36="","",'statement of marks'!CF36)</f>
        <v/>
      </c>
      <c r="AB421" s="209" t="str">
        <f>IF('statement of marks'!CG36="","",'statement of marks'!CG36)</f>
        <v/>
      </c>
      <c r="AC421" s="209" t="str">
        <f>IF('statement of marks'!CH36="","",'statement of marks'!CH36)</f>
        <v/>
      </c>
      <c r="AD421" s="207" t="str">
        <f>IF('statement of marks'!CI36="","",'statement of marks'!CI36)</f>
        <v/>
      </c>
      <c r="AE421" s="209">
        <f>IF('statement of marks'!CK36="","",'statement of marks'!CK36)</f>
        <v>13</v>
      </c>
      <c r="AF421" s="209">
        <f>IF('statement of marks'!CL36="","",'statement of marks'!CL36)</f>
        <v>18</v>
      </c>
      <c r="AG421" s="207">
        <f>IF('statement of marks'!CM36="","",'statement of marks'!CM36)</f>
        <v>31</v>
      </c>
      <c r="AH421" s="213">
        <f>IF('statement of marks'!CN36="","",'statement of marks'!CN36)</f>
        <v>31</v>
      </c>
    </row>
    <row r="422" spans="1:34" ht="18.95" customHeight="1">
      <c r="A422" s="223"/>
      <c r="B422" s="990" t="str">
        <f>IF('statement of marks'!$CW$3="","",'statement of marks'!$CW$3)</f>
        <v>foKku</v>
      </c>
      <c r="C422" s="991"/>
      <c r="D422" s="209" t="str">
        <f>IF('statement of marks'!CW35="","",'statement of marks'!CW35)</f>
        <v/>
      </c>
      <c r="E422" s="209" t="str">
        <f>IF('statement of marks'!CX35="","",'statement of marks'!CX35)</f>
        <v/>
      </c>
      <c r="F422" s="207" t="str">
        <f>IF('statement of marks'!CY35="","",'statement of marks'!CY35)</f>
        <v/>
      </c>
      <c r="G422" s="209">
        <f>IF('statement of marks'!CZ35="","",'statement of marks'!CZ35)</f>
        <v>0</v>
      </c>
      <c r="H422" s="209">
        <f>IF('statement of marks'!DA35="","",'statement of marks'!DA35)</f>
        <v>5</v>
      </c>
      <c r="I422" s="207">
        <f>IF('statement of marks'!DB35="","",'statement of marks'!DB35)</f>
        <v>5</v>
      </c>
      <c r="J422" s="209" t="str">
        <f>IF('statement of marks'!DC35="","",'statement of marks'!DC35)</f>
        <v/>
      </c>
      <c r="K422" s="209" t="str">
        <f>IF('statement of marks'!DD35="","",'statement of marks'!DD35)</f>
        <v/>
      </c>
      <c r="L422" s="207" t="str">
        <f>IF('statement of marks'!DE35="","",'statement of marks'!DE35)</f>
        <v/>
      </c>
      <c r="M422" s="209">
        <f>IF('statement of marks'!DG35="","",'statement of marks'!DG35)</f>
        <v>35</v>
      </c>
      <c r="N422" s="209">
        <f>IF('statement of marks'!DH35="","",'statement of marks'!DH35)</f>
        <v>15</v>
      </c>
      <c r="O422" s="207">
        <f>IF('statement of marks'!DI35="","",'statement of marks'!DI35)</f>
        <v>50</v>
      </c>
      <c r="P422" s="213">
        <f>IF('statement of marks'!DJ35="","",'statement of marks'!DJ35)</f>
        <v>55</v>
      </c>
      <c r="Q422" s="1035"/>
      <c r="R422" s="1035"/>
      <c r="S422" s="223"/>
      <c r="T422" s="990" t="str">
        <f>IF('statement of marks'!$CW$3="","",'statement of marks'!$CW$3)</f>
        <v>foKku</v>
      </c>
      <c r="U422" s="991"/>
      <c r="V422" s="209" t="str">
        <f>IF('statement of marks'!CW36="","",'statement of marks'!CW36)</f>
        <v/>
      </c>
      <c r="W422" s="209" t="str">
        <f>IF('statement of marks'!CX36="","",'statement of marks'!CX36)</f>
        <v/>
      </c>
      <c r="X422" s="207" t="str">
        <f>IF('statement of marks'!CY36="","",'statement of marks'!CY36)</f>
        <v/>
      </c>
      <c r="Y422" s="209">
        <f>IF('statement of marks'!CZ36="","",'statement of marks'!CZ36)</f>
        <v>1</v>
      </c>
      <c r="Z422" s="209">
        <f>IF('statement of marks'!DA36="","",'statement of marks'!DA36)</f>
        <v>5</v>
      </c>
      <c r="AA422" s="207">
        <f>IF('statement of marks'!DB36="","",'statement of marks'!DB36)</f>
        <v>6</v>
      </c>
      <c r="AB422" s="209" t="str">
        <f>IF('statement of marks'!DC36="","",'statement of marks'!DC36)</f>
        <v/>
      </c>
      <c r="AC422" s="209" t="str">
        <f>IF('statement of marks'!DD36="","",'statement of marks'!DD36)</f>
        <v/>
      </c>
      <c r="AD422" s="207" t="str">
        <f>IF('statement of marks'!DE36="","",'statement of marks'!DE36)</f>
        <v/>
      </c>
      <c r="AE422" s="209">
        <f>IF('statement of marks'!DG36="","",'statement of marks'!DG36)</f>
        <v>38</v>
      </c>
      <c r="AF422" s="209">
        <f>IF('statement of marks'!DH36="","",'statement of marks'!DH36)</f>
        <v>16</v>
      </c>
      <c r="AG422" s="207">
        <f>IF('statement of marks'!DI36="","",'statement of marks'!DI36)</f>
        <v>54</v>
      </c>
      <c r="AH422" s="213">
        <f>IF('statement of marks'!DJ36="","",'statement of marks'!DJ36)</f>
        <v>60</v>
      </c>
    </row>
    <row r="423" spans="1:34" ht="18.95" customHeight="1">
      <c r="A423" s="223"/>
      <c r="B423" s="990" t="str">
        <f>IF('statement of marks'!$DS$3="","",'statement of marks'!$DS$3)</f>
        <v>lkekftd foKku</v>
      </c>
      <c r="C423" s="991"/>
      <c r="D423" s="209">
        <f>IF('statement of marks'!DS35="","",'statement of marks'!DS35)</f>
        <v>4</v>
      </c>
      <c r="E423" s="209">
        <f>IF('statement of marks'!DT35="","",'statement of marks'!DT35)</f>
        <v>5</v>
      </c>
      <c r="F423" s="207">
        <f>IF('statement of marks'!DU35="","",'statement of marks'!DU35)</f>
        <v>9</v>
      </c>
      <c r="G423" s="209">
        <f>IF('statement of marks'!DV35="","",'statement of marks'!DV35)</f>
        <v>2</v>
      </c>
      <c r="H423" s="209">
        <f>IF('statement of marks'!DW35="","",'statement of marks'!DW35)</f>
        <v>5</v>
      </c>
      <c r="I423" s="207">
        <f>IF('statement of marks'!DX35="","",'statement of marks'!DX35)</f>
        <v>7</v>
      </c>
      <c r="J423" s="209" t="str">
        <f>IF('statement of marks'!DY35="","",'statement of marks'!DY35)</f>
        <v/>
      </c>
      <c r="K423" s="209" t="str">
        <f>IF('statement of marks'!DZ35="","",'statement of marks'!DZ35)</f>
        <v/>
      </c>
      <c r="L423" s="207" t="str">
        <f>IF('statement of marks'!EA35="","",'statement of marks'!EA35)</f>
        <v/>
      </c>
      <c r="M423" s="209">
        <f>IF('statement of marks'!EC35="","",'statement of marks'!EC35)</f>
        <v>35</v>
      </c>
      <c r="N423" s="209">
        <f>IF('statement of marks'!ED35="","",'statement of marks'!ED35)</f>
        <v>19</v>
      </c>
      <c r="O423" s="207">
        <f>IF('statement of marks'!EE35="","",'statement of marks'!EE35)</f>
        <v>54</v>
      </c>
      <c r="P423" s="213">
        <f>IF('statement of marks'!EF35="","",'statement of marks'!EF35)</f>
        <v>70</v>
      </c>
      <c r="Q423" s="1035"/>
      <c r="R423" s="1035"/>
      <c r="S423" s="223"/>
      <c r="T423" s="990" t="str">
        <f>IF('statement of marks'!$DS$3="","",'statement of marks'!$DS$3)</f>
        <v>lkekftd foKku</v>
      </c>
      <c r="U423" s="991"/>
      <c r="V423" s="209" t="str">
        <f>IF('statement of marks'!DS36="","",'statement of marks'!DS36)</f>
        <v>ab</v>
      </c>
      <c r="W423" s="209" t="str">
        <f>IF('statement of marks'!DT36="","",'statement of marks'!DT36)</f>
        <v>ab</v>
      </c>
      <c r="X423" s="207">
        <f>IF('statement of marks'!DU36="","",'statement of marks'!DU36)</f>
        <v>0</v>
      </c>
      <c r="Y423" s="209">
        <f>IF('statement of marks'!DV36="","",'statement of marks'!DV36)</f>
        <v>5</v>
      </c>
      <c r="Z423" s="209">
        <f>IF('statement of marks'!DW36="","",'statement of marks'!DW36)</f>
        <v>5</v>
      </c>
      <c r="AA423" s="207">
        <f>IF('statement of marks'!DX36="","",'statement of marks'!DX36)</f>
        <v>10</v>
      </c>
      <c r="AB423" s="209" t="str">
        <f>IF('statement of marks'!DY36="","",'statement of marks'!DY36)</f>
        <v/>
      </c>
      <c r="AC423" s="209" t="str">
        <f>IF('statement of marks'!DZ36="","",'statement of marks'!DZ36)</f>
        <v/>
      </c>
      <c r="AD423" s="207" t="str">
        <f>IF('statement of marks'!EA36="","",'statement of marks'!EA36)</f>
        <v/>
      </c>
      <c r="AE423" s="209">
        <f>IF('statement of marks'!EC36="","",'statement of marks'!EC36)</f>
        <v>46</v>
      </c>
      <c r="AF423" s="209">
        <f>IF('statement of marks'!ED36="","",'statement of marks'!ED36)</f>
        <v>20</v>
      </c>
      <c r="AG423" s="207">
        <f>IF('statement of marks'!EE36="","",'statement of marks'!EE36)</f>
        <v>66</v>
      </c>
      <c r="AH423" s="213">
        <f>IF('statement of marks'!EF36="","",'statement of marks'!EF36)</f>
        <v>76</v>
      </c>
    </row>
    <row r="424" spans="1:34" ht="18.95" customHeight="1">
      <c r="A424" s="223"/>
      <c r="B424" s="996" t="s">
        <v>193</v>
      </c>
      <c r="C424" s="997"/>
      <c r="D424" s="1034" t="s">
        <v>1</v>
      </c>
      <c r="E424" s="1034"/>
      <c r="F424" s="1034"/>
      <c r="G424" s="1034" t="s">
        <v>21</v>
      </c>
      <c r="H424" s="1034"/>
      <c r="I424" s="1034"/>
      <c r="J424" s="1034" t="s">
        <v>194</v>
      </c>
      <c r="K424" s="1034"/>
      <c r="L424" s="1034"/>
      <c r="M424" s="1034" t="s">
        <v>68</v>
      </c>
      <c r="N424" s="1034"/>
      <c r="O424" s="1034"/>
      <c r="P424" s="214"/>
      <c r="Q424" s="1035"/>
      <c r="R424" s="1035"/>
      <c r="S424" s="223"/>
      <c r="T424" s="996" t="s">
        <v>193</v>
      </c>
      <c r="U424" s="997"/>
      <c r="V424" s="1034" t="s">
        <v>1</v>
      </c>
      <c r="W424" s="1034"/>
      <c r="X424" s="1034"/>
      <c r="Y424" s="1034" t="s">
        <v>21</v>
      </c>
      <c r="Z424" s="1034"/>
      <c r="AA424" s="1034"/>
      <c r="AB424" s="1034" t="s">
        <v>194</v>
      </c>
      <c r="AC424" s="1034"/>
      <c r="AD424" s="1034"/>
      <c r="AE424" s="1034" t="s">
        <v>68</v>
      </c>
      <c r="AF424" s="1034"/>
      <c r="AG424" s="1034"/>
      <c r="AH424" s="214"/>
    </row>
    <row r="425" spans="1:34" ht="18.95" customHeight="1">
      <c r="A425" s="223"/>
      <c r="B425" s="1000" t="s">
        <v>3</v>
      </c>
      <c r="C425" s="1001"/>
      <c r="D425" s="1002">
        <f>IF('statement of marks'!EO$6="","",'statement of marks'!EO$6)</f>
        <v>20</v>
      </c>
      <c r="E425" s="1002"/>
      <c r="F425" s="1002"/>
      <c r="G425" s="1002">
        <f>IF('statement of marks'!EP$6="","",'statement of marks'!EP$6)</f>
        <v>20</v>
      </c>
      <c r="H425" s="1002"/>
      <c r="I425" s="1002"/>
      <c r="J425" s="1002">
        <f>IF('statement of marks'!ER$6="","",'statement of marks'!ER$6)</f>
        <v>20</v>
      </c>
      <c r="K425" s="1002"/>
      <c r="L425" s="1002"/>
      <c r="M425" s="1002">
        <f>IF('statement of marks'!EX$6="","",'statement of marks'!EQ$6)</f>
        <v>20</v>
      </c>
      <c r="N425" s="1002"/>
      <c r="O425" s="1002"/>
      <c r="P425" s="215"/>
      <c r="Q425" s="1035"/>
      <c r="R425" s="1035"/>
      <c r="S425" s="223"/>
      <c r="T425" s="1000" t="s">
        <v>3</v>
      </c>
      <c r="U425" s="1001"/>
      <c r="V425" s="1002">
        <f>IF('statement of marks'!EO$6="","",'statement of marks'!EO$6)</f>
        <v>20</v>
      </c>
      <c r="W425" s="1002"/>
      <c r="X425" s="1002"/>
      <c r="Y425" s="1002">
        <f>IF('statement of marks'!EP$6="","",'statement of marks'!EP$6)</f>
        <v>20</v>
      </c>
      <c r="Z425" s="1002"/>
      <c r="AA425" s="1002"/>
      <c r="AB425" s="1002">
        <f>IF('statement of marks'!ER$6="","",'statement of marks'!ER$6)</f>
        <v>20</v>
      </c>
      <c r="AC425" s="1002"/>
      <c r="AD425" s="1002"/>
      <c r="AE425" s="1002">
        <f>IF('statement of marks'!EX$6="","",'statement of marks'!EQ$6)</f>
        <v>20</v>
      </c>
      <c r="AF425" s="1002"/>
      <c r="AG425" s="1002"/>
      <c r="AH425" s="215"/>
    </row>
    <row r="426" spans="1:34" ht="18.95" customHeight="1">
      <c r="A426" s="223"/>
      <c r="B426" s="990" t="str">
        <f>IF('statement of marks'!$EO$3="","",'statement of marks'!$EO$3)</f>
        <v>dk;kZuqHko</v>
      </c>
      <c r="C426" s="991"/>
      <c r="D426" s="1031" t="str">
        <f>IF('statement of marks'!EO35="","",'statement of marks'!EO35)</f>
        <v/>
      </c>
      <c r="E426" s="1031"/>
      <c r="F426" s="1031"/>
      <c r="G426" s="1031" t="str">
        <f>IF('statement of marks'!EP35="","",'statement of marks'!EP35)</f>
        <v/>
      </c>
      <c r="H426" s="1031"/>
      <c r="I426" s="1031"/>
      <c r="J426" s="1031" t="str">
        <f>IF('statement of marks'!ER35="","",'statement of marks'!ER35)</f>
        <v/>
      </c>
      <c r="K426" s="1031"/>
      <c r="L426" s="1031"/>
      <c r="M426" s="1031" t="str">
        <f>IF('statement of marks'!EQ35="","",'statement of marks'!EQ35)</f>
        <v/>
      </c>
      <c r="N426" s="1031"/>
      <c r="O426" s="1031"/>
      <c r="P426" s="216"/>
      <c r="Q426" s="1035"/>
      <c r="R426" s="1035"/>
      <c r="S426" s="223"/>
      <c r="T426" s="990" t="str">
        <f>IF('statement of marks'!$EO$3="","",'statement of marks'!$EO$3)</f>
        <v>dk;kZuqHko</v>
      </c>
      <c r="U426" s="991"/>
      <c r="V426" s="1031" t="str">
        <f>IF('statement of marks'!EO36="","",'statement of marks'!EO36)</f>
        <v/>
      </c>
      <c r="W426" s="1031"/>
      <c r="X426" s="1031"/>
      <c r="Y426" s="1031" t="str">
        <f>IF('statement of marks'!EP36="","",'statement of marks'!EP36)</f>
        <v/>
      </c>
      <c r="Z426" s="1031"/>
      <c r="AA426" s="1031"/>
      <c r="AB426" s="1031" t="str">
        <f>IF('statement of marks'!ER36="","",'statement of marks'!ER36)</f>
        <v/>
      </c>
      <c r="AC426" s="1031"/>
      <c r="AD426" s="1031"/>
      <c r="AE426" s="1031" t="str">
        <f>IF('statement of marks'!EQ36="","",'statement of marks'!EQ36)</f>
        <v/>
      </c>
      <c r="AF426" s="1031"/>
      <c r="AG426" s="1031"/>
      <c r="AH426" s="216"/>
    </row>
    <row r="427" spans="1:34" ht="18.95" customHeight="1">
      <c r="A427" s="223"/>
      <c r="B427" s="1027" t="str">
        <f>IF('statement of marks'!$EY$3="","",'statement of marks'!$EY$3)</f>
        <v>dyk f'k{kk</v>
      </c>
      <c r="C427" s="1028"/>
      <c r="D427" s="1031" t="str">
        <f>IF('statement of marks'!EY35="","",'statement of marks'!EY35)</f>
        <v/>
      </c>
      <c r="E427" s="1031"/>
      <c r="F427" s="1031"/>
      <c r="G427" s="1031" t="str">
        <f>IF('statement of marks'!EZ35="","",'statement of marks'!EZ35)</f>
        <v/>
      </c>
      <c r="H427" s="1031"/>
      <c r="I427" s="1031"/>
      <c r="J427" s="1031" t="str">
        <f>IF('statement of marks'!FB35="","",'statement of marks'!FB35)</f>
        <v/>
      </c>
      <c r="K427" s="1031"/>
      <c r="L427" s="1031"/>
      <c r="M427" s="1031" t="str">
        <f>IF('statement of marks'!FA35="","",'statement of marks'!FA35)</f>
        <v/>
      </c>
      <c r="N427" s="1031"/>
      <c r="O427" s="1031"/>
      <c r="P427" s="216"/>
      <c r="Q427" s="1035"/>
      <c r="R427" s="1035"/>
      <c r="S427" s="223"/>
      <c r="T427" s="1027" t="str">
        <f>IF('statement of marks'!$EY$3="","",'statement of marks'!$EY$3)</f>
        <v>dyk f'k{kk</v>
      </c>
      <c r="U427" s="1028"/>
      <c r="V427" s="1031" t="str">
        <f>IF('statement of marks'!EY36="","",'statement of marks'!EY36)</f>
        <v/>
      </c>
      <c r="W427" s="1031"/>
      <c r="X427" s="1031"/>
      <c r="Y427" s="1031" t="str">
        <f>IF('statement of marks'!EZ36="","",'statement of marks'!EZ36)</f>
        <v/>
      </c>
      <c r="Z427" s="1031"/>
      <c r="AA427" s="1031"/>
      <c r="AB427" s="1031" t="str">
        <f>IF('statement of marks'!FB36="","",'statement of marks'!FB36)</f>
        <v/>
      </c>
      <c r="AC427" s="1031"/>
      <c r="AD427" s="1031"/>
      <c r="AE427" s="1031" t="str">
        <f>IF('statement of marks'!FA36="","",'statement of marks'!FA36)</f>
        <v/>
      </c>
      <c r="AF427" s="1031"/>
      <c r="AG427" s="1031"/>
      <c r="AH427" s="216"/>
    </row>
    <row r="428" spans="1:34" ht="18.95" customHeight="1">
      <c r="A428" s="223"/>
      <c r="B428" s="1029" t="str">
        <f>IF('statement of marks'!$FI$3="","",'statement of marks'!$FI$3)</f>
        <v>LokLF; ,oe~ 'kkjhfjd f'k{kk</v>
      </c>
      <c r="C428" s="1030"/>
      <c r="D428" s="1031" t="str">
        <f>IF('statement of marks'!FI35="","",'statement of marks'!FI35)</f>
        <v/>
      </c>
      <c r="E428" s="1031"/>
      <c r="F428" s="1031"/>
      <c r="G428" s="1031" t="str">
        <f>IF('statement of marks'!FJ35="","",'statement of marks'!FJ35)</f>
        <v/>
      </c>
      <c r="H428" s="1031"/>
      <c r="I428" s="1031"/>
      <c r="J428" s="1031" t="str">
        <f>IF('statement of marks'!FL35="","",'statement of marks'!FL35)</f>
        <v/>
      </c>
      <c r="K428" s="1031"/>
      <c r="L428" s="1031"/>
      <c r="M428" s="1031" t="str">
        <f>IF('statement of marks'!FK35="","",'statement of marks'!FK35)</f>
        <v/>
      </c>
      <c r="N428" s="1031"/>
      <c r="O428" s="1031"/>
      <c r="P428" s="216"/>
      <c r="Q428" s="1035"/>
      <c r="R428" s="1035"/>
      <c r="S428" s="223"/>
      <c r="T428" s="1029" t="str">
        <f>IF('statement of marks'!$FI$3="","",'statement of marks'!$FI$3)</f>
        <v>LokLF; ,oe~ 'kkjhfjd f'k{kk</v>
      </c>
      <c r="U428" s="1030"/>
      <c r="V428" s="1031" t="str">
        <f>IF('statement of marks'!FI36="","",'statement of marks'!FI36)</f>
        <v/>
      </c>
      <c r="W428" s="1031"/>
      <c r="X428" s="1031"/>
      <c r="Y428" s="1031" t="str">
        <f>IF('statement of marks'!FJ36="","",'statement of marks'!FJ36)</f>
        <v/>
      </c>
      <c r="Z428" s="1031"/>
      <c r="AA428" s="1031"/>
      <c r="AB428" s="1031" t="str">
        <f>IF('statement of marks'!FL36="","",'statement of marks'!FL36)</f>
        <v/>
      </c>
      <c r="AC428" s="1031"/>
      <c r="AD428" s="1031"/>
      <c r="AE428" s="1031" t="str">
        <f>IF('statement of marks'!FK36="","",'statement of marks'!FK36)</f>
        <v/>
      </c>
      <c r="AF428" s="1031"/>
      <c r="AG428" s="1031"/>
      <c r="AH428" s="216"/>
    </row>
    <row r="429" spans="1:34" ht="18.95" customHeight="1">
      <c r="A429" s="223"/>
      <c r="B429" s="1000" t="s">
        <v>195</v>
      </c>
      <c r="C429" s="1001"/>
      <c r="D429" s="1007" t="str">
        <f>details!$DR$3</f>
        <v>vxLr rd</v>
      </c>
      <c r="E429" s="1007"/>
      <c r="F429" s="1007"/>
      <c r="G429" s="1007" t="str">
        <f>details!$DV$3</f>
        <v>vDVwcj rd</v>
      </c>
      <c r="H429" s="1007"/>
      <c r="I429" s="1007"/>
      <c r="J429" s="1007" t="str">
        <f>details!$ED$3</f>
        <v>Qjojh rd</v>
      </c>
      <c r="K429" s="1007"/>
      <c r="L429" s="1007"/>
      <c r="M429" s="1007" t="str">
        <f>details!$DZ$3</f>
        <v>fnlEcj rd</v>
      </c>
      <c r="N429" s="1007"/>
      <c r="O429" s="1007"/>
      <c r="P429" s="216"/>
      <c r="Q429" s="1035"/>
      <c r="R429" s="1035"/>
      <c r="S429" s="223"/>
      <c r="T429" s="1000" t="s">
        <v>195</v>
      </c>
      <c r="U429" s="1001"/>
      <c r="V429" s="1010" t="str">
        <f>details!$DR$3</f>
        <v>vxLr rd</v>
      </c>
      <c r="W429" s="1011"/>
      <c r="X429" s="1012"/>
      <c r="Y429" s="1010" t="str">
        <f>details!$DV$3</f>
        <v>vDVwcj rd</v>
      </c>
      <c r="Z429" s="1011"/>
      <c r="AA429" s="1012"/>
      <c r="AB429" s="1010" t="str">
        <f>details!$ED$3</f>
        <v>Qjojh rd</v>
      </c>
      <c r="AC429" s="1011"/>
      <c r="AD429" s="1012"/>
      <c r="AE429" s="1010" t="str">
        <f>details!$DZ$3</f>
        <v>fnlEcj rd</v>
      </c>
      <c r="AF429" s="1011"/>
      <c r="AG429" s="1012"/>
      <c r="AH429" s="216"/>
    </row>
    <row r="430" spans="1:34" ht="18.95" customHeight="1">
      <c r="A430" s="223"/>
      <c r="B430" s="1025" t="s">
        <v>98</v>
      </c>
      <c r="C430" s="1026"/>
      <c r="D430" s="1008" t="str">
        <f>IF(details!DS35="","",details!DS35)</f>
        <v/>
      </c>
      <c r="E430" s="1008"/>
      <c r="F430" s="1008"/>
      <c r="G430" s="1008" t="str">
        <f>IF(details!DW35="","",details!DW35)</f>
        <v/>
      </c>
      <c r="H430" s="1008"/>
      <c r="I430" s="1008"/>
      <c r="J430" s="1008" t="str">
        <f>IF(details!EE35="","",details!EE35)</f>
        <v/>
      </c>
      <c r="K430" s="1008"/>
      <c r="L430" s="1008"/>
      <c r="M430" s="1008" t="str">
        <f>IF(details!EA35="","",details!EA35)</f>
        <v/>
      </c>
      <c r="N430" s="1008"/>
      <c r="O430" s="1008"/>
      <c r="P430" s="227"/>
      <c r="Q430" s="1035"/>
      <c r="R430" s="1035"/>
      <c r="S430" s="223"/>
      <c r="T430" s="1025" t="s">
        <v>98</v>
      </c>
      <c r="U430" s="1026"/>
      <c r="V430" s="1015" t="str">
        <f>IF(details!DS36="","",details!DS36)</f>
        <v/>
      </c>
      <c r="W430" s="1016"/>
      <c r="X430" s="1017"/>
      <c r="Y430" s="1015" t="str">
        <f>IF(details!DW36="","",details!DW36)</f>
        <v/>
      </c>
      <c r="Z430" s="1016"/>
      <c r="AA430" s="1017"/>
      <c r="AB430" s="1015" t="str">
        <f>IF(details!EE36="","",details!EE36)</f>
        <v/>
      </c>
      <c r="AC430" s="1016"/>
      <c r="AD430" s="1017"/>
      <c r="AE430" s="1015" t="str">
        <f>IF(details!EA36="","",details!EA36)</f>
        <v/>
      </c>
      <c r="AF430" s="1016"/>
      <c r="AG430" s="1017"/>
      <c r="AH430" s="217"/>
    </row>
    <row r="431" spans="1:34" ht="18.95" customHeight="1">
      <c r="A431" s="224"/>
      <c r="B431" s="1023" t="s">
        <v>15</v>
      </c>
      <c r="C431" s="1024"/>
      <c r="D431" s="1009">
        <f>IF(details!DR35="","",details!DR35)</f>
        <v>83</v>
      </c>
      <c r="E431" s="1009"/>
      <c r="F431" s="1009"/>
      <c r="G431" s="1009" t="str">
        <f>IF(details!DV35="","",details!DV35)</f>
        <v/>
      </c>
      <c r="H431" s="1009"/>
      <c r="I431" s="1009"/>
      <c r="J431" s="1009" t="str">
        <f>IF(details!ED35="","",details!ED35)</f>
        <v/>
      </c>
      <c r="K431" s="1009"/>
      <c r="L431" s="1009"/>
      <c r="M431" s="1009" t="str">
        <f>IF(details!DZ35="","",details!DZ35)</f>
        <v/>
      </c>
      <c r="N431" s="1009"/>
      <c r="O431" s="1009"/>
      <c r="P431" s="228"/>
      <c r="Q431" s="1035"/>
      <c r="R431" s="1035"/>
      <c r="S431" s="224"/>
      <c r="T431" s="1023" t="s">
        <v>15</v>
      </c>
      <c r="U431" s="1024"/>
      <c r="V431" s="1018">
        <f>IF(details!DR36="","",details!DR36)</f>
        <v>83</v>
      </c>
      <c r="W431" s="1019"/>
      <c r="X431" s="1020"/>
      <c r="Y431" s="1018" t="str">
        <f>IF(details!DV36="","",details!DV36)</f>
        <v/>
      </c>
      <c r="Z431" s="1019"/>
      <c r="AA431" s="1020"/>
      <c r="AB431" s="1018" t="str">
        <f>IF(details!ED36="","",details!ED36)</f>
        <v/>
      </c>
      <c r="AC431" s="1019"/>
      <c r="AD431" s="1020"/>
      <c r="AE431" s="1018" t="str">
        <f>IF(details!DZ36="","",details!DZ36)</f>
        <v/>
      </c>
      <c r="AF431" s="1019"/>
      <c r="AG431" s="1020"/>
      <c r="AH431" s="218"/>
    </row>
    <row r="432" spans="1:34" ht="18.95" customHeight="1">
      <c r="A432" s="223"/>
      <c r="B432" s="1036" t="s">
        <v>99</v>
      </c>
      <c r="C432" s="1037"/>
      <c r="D432" s="1007"/>
      <c r="E432" s="1007"/>
      <c r="F432" s="1007"/>
      <c r="G432" s="1007"/>
      <c r="H432" s="1007"/>
      <c r="I432" s="1007"/>
      <c r="J432" s="1007"/>
      <c r="K432" s="1007"/>
      <c r="L432" s="1007"/>
      <c r="M432" s="1007"/>
      <c r="N432" s="1007"/>
      <c r="O432" s="1007"/>
      <c r="P432" s="219"/>
      <c r="Q432" s="1035"/>
      <c r="R432" s="1035"/>
      <c r="S432" s="223"/>
      <c r="T432" s="1036" t="s">
        <v>99</v>
      </c>
      <c r="U432" s="1037"/>
      <c r="V432" s="1007"/>
      <c r="W432" s="1007"/>
      <c r="X432" s="1007"/>
      <c r="Y432" s="1007"/>
      <c r="Z432" s="1007"/>
      <c r="AA432" s="1007"/>
      <c r="AB432" s="1007"/>
      <c r="AC432" s="1007"/>
      <c r="AD432" s="1007"/>
      <c r="AE432" s="1007"/>
      <c r="AF432" s="1007"/>
      <c r="AG432" s="1007"/>
      <c r="AH432" s="219"/>
    </row>
    <row r="433" spans="1:34" ht="18.95" customHeight="1">
      <c r="A433" s="223"/>
      <c r="B433" s="1013" t="s">
        <v>79</v>
      </c>
      <c r="C433" s="1014"/>
      <c r="D433" s="1007"/>
      <c r="E433" s="1007"/>
      <c r="F433" s="1007"/>
      <c r="G433" s="1007"/>
      <c r="H433" s="1007"/>
      <c r="I433" s="1007"/>
      <c r="J433" s="1007"/>
      <c r="K433" s="1007"/>
      <c r="L433" s="1007"/>
      <c r="M433" s="1007"/>
      <c r="N433" s="1007"/>
      <c r="O433" s="1007"/>
      <c r="P433" s="219"/>
      <c r="Q433" s="1035"/>
      <c r="R433" s="1035"/>
      <c r="S433" s="223"/>
      <c r="T433" s="1013" t="s">
        <v>79</v>
      </c>
      <c r="U433" s="1014"/>
      <c r="V433" s="1007"/>
      <c r="W433" s="1007"/>
      <c r="X433" s="1007"/>
      <c r="Y433" s="1007"/>
      <c r="Z433" s="1007"/>
      <c r="AA433" s="1007"/>
      <c r="AB433" s="1007"/>
      <c r="AC433" s="1007"/>
      <c r="AD433" s="1007"/>
      <c r="AE433" s="1007"/>
      <c r="AF433" s="1007"/>
      <c r="AG433" s="1007"/>
      <c r="AH433" s="219"/>
    </row>
    <row r="434" spans="1:34" ht="18.95" customHeight="1">
      <c r="A434" s="223"/>
      <c r="B434" s="1021" t="s">
        <v>100</v>
      </c>
      <c r="C434" s="1022"/>
      <c r="D434" s="1007"/>
      <c r="E434" s="1007"/>
      <c r="F434" s="1007"/>
      <c r="G434" s="1007"/>
      <c r="H434" s="1007"/>
      <c r="I434" s="1007"/>
      <c r="J434" s="1007"/>
      <c r="K434" s="1007"/>
      <c r="L434" s="1007"/>
      <c r="M434" s="1007"/>
      <c r="N434" s="1007"/>
      <c r="O434" s="1007"/>
      <c r="P434" s="219"/>
      <c r="Q434" s="1035"/>
      <c r="R434" s="1035"/>
      <c r="S434" s="223"/>
      <c r="T434" s="1021" t="s">
        <v>100</v>
      </c>
      <c r="U434" s="1022"/>
      <c r="V434" s="1007"/>
      <c r="W434" s="1007"/>
      <c r="X434" s="1007"/>
      <c r="Y434" s="1007"/>
      <c r="Z434" s="1007"/>
      <c r="AA434" s="1007"/>
      <c r="AB434" s="1007"/>
      <c r="AC434" s="1007"/>
      <c r="AD434" s="1007"/>
      <c r="AE434" s="1007"/>
      <c r="AF434" s="1007"/>
      <c r="AG434" s="1007"/>
      <c r="AH434" s="219"/>
    </row>
    <row r="435" spans="1:34" ht="18.95" customHeight="1" thickBot="1">
      <c r="A435" s="225"/>
      <c r="B435" s="998" t="s">
        <v>101</v>
      </c>
      <c r="C435" s="999"/>
      <c r="D435" s="995"/>
      <c r="E435" s="995"/>
      <c r="F435" s="995"/>
      <c r="G435" s="995"/>
      <c r="H435" s="995"/>
      <c r="I435" s="995"/>
      <c r="J435" s="995"/>
      <c r="K435" s="995"/>
      <c r="L435" s="995"/>
      <c r="M435" s="995"/>
      <c r="N435" s="995"/>
      <c r="O435" s="995"/>
      <c r="P435" s="220"/>
      <c r="Q435" s="1035"/>
      <c r="R435" s="1035"/>
      <c r="S435" s="225"/>
      <c r="T435" s="998" t="s">
        <v>101</v>
      </c>
      <c r="U435" s="999"/>
      <c r="V435" s="995"/>
      <c r="W435" s="995"/>
      <c r="X435" s="995"/>
      <c r="Y435" s="995"/>
      <c r="Z435" s="995"/>
      <c r="AA435" s="995"/>
      <c r="AB435" s="995"/>
      <c r="AC435" s="995"/>
      <c r="AD435" s="995"/>
      <c r="AE435" s="995"/>
      <c r="AF435" s="995"/>
      <c r="AG435" s="995"/>
      <c r="AH435" s="220"/>
    </row>
    <row r="436" spans="1:34" ht="18.95" customHeight="1">
      <c r="A436" s="222"/>
      <c r="B436" s="1004" t="s">
        <v>47</v>
      </c>
      <c r="C436" s="1005"/>
      <c r="D436" s="1005"/>
      <c r="E436" s="1005"/>
      <c r="F436" s="1005"/>
      <c r="G436" s="1005"/>
      <c r="H436" s="1005"/>
      <c r="I436" s="1005"/>
      <c r="J436" s="1005"/>
      <c r="K436" s="1005"/>
      <c r="L436" s="1005"/>
      <c r="M436" s="1005"/>
      <c r="N436" s="1005"/>
      <c r="O436" s="1005"/>
      <c r="P436" s="1006"/>
      <c r="Q436" s="1035"/>
      <c r="R436" s="1035"/>
      <c r="S436" s="222"/>
      <c r="T436" s="1004" t="s">
        <v>47</v>
      </c>
      <c r="U436" s="1005"/>
      <c r="V436" s="1005"/>
      <c r="W436" s="1005"/>
      <c r="X436" s="1005"/>
      <c r="Y436" s="1005"/>
      <c r="Z436" s="1005"/>
      <c r="AA436" s="1005"/>
      <c r="AB436" s="1005"/>
      <c r="AC436" s="1005"/>
      <c r="AD436" s="1005"/>
      <c r="AE436" s="1005"/>
      <c r="AF436" s="1005"/>
      <c r="AG436" s="1005"/>
      <c r="AH436" s="1006"/>
    </row>
    <row r="437" spans="1:34" ht="18.95" customHeight="1">
      <c r="A437" s="1003"/>
      <c r="B437" s="985" t="str">
        <f>'statement of marks'!$A$1</f>
        <v>MkW0Hkhejko vEcsMdj jkt0vkok0fo|k0cxMh]nkSlk</v>
      </c>
      <c r="C437" s="986"/>
      <c r="D437" s="986"/>
      <c r="E437" s="986"/>
      <c r="F437" s="986"/>
      <c r="G437" s="986"/>
      <c r="H437" s="986"/>
      <c r="I437" s="986"/>
      <c r="J437" s="986"/>
      <c r="K437" s="986"/>
      <c r="L437" s="986"/>
      <c r="M437" s="986"/>
      <c r="N437" s="986"/>
      <c r="O437" s="986"/>
      <c r="P437" s="987"/>
      <c r="Q437" s="1035"/>
      <c r="R437" s="1035"/>
      <c r="S437" s="1003"/>
      <c r="T437" s="985" t="str">
        <f>'statement of marks'!$A$1</f>
        <v>MkW0Hkhejko vEcsMdj jkt0vkok0fo|k0cxMh]nkSlk</v>
      </c>
      <c r="U437" s="986"/>
      <c r="V437" s="986"/>
      <c r="W437" s="986"/>
      <c r="X437" s="986"/>
      <c r="Y437" s="986"/>
      <c r="Z437" s="986"/>
      <c r="AA437" s="986"/>
      <c r="AB437" s="986"/>
      <c r="AC437" s="986"/>
      <c r="AD437" s="986"/>
      <c r="AE437" s="986"/>
      <c r="AF437" s="986"/>
      <c r="AG437" s="986"/>
      <c r="AH437" s="987"/>
    </row>
    <row r="438" spans="1:34" ht="18.95" customHeight="1">
      <c r="A438" s="1003"/>
      <c r="B438" s="985"/>
      <c r="C438" s="986"/>
      <c r="D438" s="986"/>
      <c r="E438" s="986"/>
      <c r="F438" s="986"/>
      <c r="G438" s="986"/>
      <c r="H438" s="986"/>
      <c r="I438" s="986"/>
      <c r="J438" s="986"/>
      <c r="K438" s="986"/>
      <c r="L438" s="986"/>
      <c r="M438" s="986"/>
      <c r="N438" s="986"/>
      <c r="O438" s="986"/>
      <c r="P438" s="987"/>
      <c r="Q438" s="1035"/>
      <c r="R438" s="1035"/>
      <c r="S438" s="1003"/>
      <c r="T438" s="985"/>
      <c r="U438" s="986"/>
      <c r="V438" s="986"/>
      <c r="W438" s="986"/>
      <c r="X438" s="986"/>
      <c r="Y438" s="986"/>
      <c r="Z438" s="986"/>
      <c r="AA438" s="986"/>
      <c r="AB438" s="986"/>
      <c r="AC438" s="986"/>
      <c r="AD438" s="986"/>
      <c r="AE438" s="986"/>
      <c r="AF438" s="986"/>
      <c r="AG438" s="986"/>
      <c r="AH438" s="987"/>
    </row>
    <row r="439" spans="1:34" ht="18.95" customHeight="1">
      <c r="A439" s="223"/>
      <c r="B439" s="988" t="s">
        <v>95</v>
      </c>
      <c r="C439" s="989"/>
      <c r="D439" s="992" t="str">
        <f>'statement of marks'!$H$3</f>
        <v>2016-17</v>
      </c>
      <c r="E439" s="992"/>
      <c r="F439" s="992"/>
      <c r="G439" s="992"/>
      <c r="H439" s="992"/>
      <c r="I439" s="992"/>
      <c r="J439" s="992"/>
      <c r="K439" s="992"/>
      <c r="L439" s="992"/>
      <c r="M439" s="992"/>
      <c r="N439" s="992"/>
      <c r="O439" s="992"/>
      <c r="P439" s="993"/>
      <c r="Q439" s="1035"/>
      <c r="R439" s="1035"/>
      <c r="S439" s="223"/>
      <c r="T439" s="988" t="s">
        <v>95</v>
      </c>
      <c r="U439" s="989"/>
      <c r="V439" s="992" t="str">
        <f>'statement of marks'!$H$3</f>
        <v>2016-17</v>
      </c>
      <c r="W439" s="992"/>
      <c r="X439" s="992"/>
      <c r="Y439" s="992"/>
      <c r="Z439" s="992"/>
      <c r="AA439" s="992"/>
      <c r="AB439" s="992"/>
      <c r="AC439" s="992"/>
      <c r="AD439" s="992"/>
      <c r="AE439" s="992"/>
      <c r="AF439" s="992"/>
      <c r="AG439" s="992"/>
      <c r="AH439" s="993"/>
    </row>
    <row r="440" spans="1:34" ht="18.95" customHeight="1">
      <c r="A440" s="223"/>
      <c r="B440" s="990" t="s">
        <v>185</v>
      </c>
      <c r="C440" s="991"/>
      <c r="D440" s="991" t="str">
        <f>IF('statement of marks'!I37="","",'statement of marks'!I37)</f>
        <v>fo'kky ehuk</v>
      </c>
      <c r="E440" s="991"/>
      <c r="F440" s="991"/>
      <c r="G440" s="991"/>
      <c r="H440" s="991"/>
      <c r="I440" s="991"/>
      <c r="J440" s="991"/>
      <c r="K440" s="991"/>
      <c r="L440" s="991"/>
      <c r="M440" s="991"/>
      <c r="N440" s="991"/>
      <c r="O440" s="991"/>
      <c r="P440" s="994"/>
      <c r="Q440" s="1035"/>
      <c r="R440" s="1035"/>
      <c r="S440" s="223"/>
      <c r="T440" s="990" t="s">
        <v>185</v>
      </c>
      <c r="U440" s="991"/>
      <c r="V440" s="991" t="str">
        <f>IF('statement of marks'!I38="","",'statement of marks'!I38)</f>
        <v>fo".kq dqekj ckcfj;k</v>
      </c>
      <c r="W440" s="991"/>
      <c r="X440" s="991"/>
      <c r="Y440" s="991"/>
      <c r="Z440" s="991"/>
      <c r="AA440" s="991"/>
      <c r="AB440" s="991"/>
      <c r="AC440" s="991"/>
      <c r="AD440" s="991"/>
      <c r="AE440" s="991"/>
      <c r="AF440" s="991"/>
      <c r="AG440" s="991"/>
      <c r="AH440" s="994"/>
    </row>
    <row r="441" spans="1:34" ht="18.95" customHeight="1">
      <c r="A441" s="223"/>
      <c r="B441" s="990" t="s">
        <v>186</v>
      </c>
      <c r="C441" s="991"/>
      <c r="D441" s="991" t="str">
        <f>IF('statement of marks'!J37="","",'statement of marks'!J37)</f>
        <v>Jh gsejkt ehuk</v>
      </c>
      <c r="E441" s="991"/>
      <c r="F441" s="991"/>
      <c r="G441" s="991"/>
      <c r="H441" s="991"/>
      <c r="I441" s="991"/>
      <c r="J441" s="991"/>
      <c r="K441" s="991"/>
      <c r="L441" s="991"/>
      <c r="M441" s="991"/>
      <c r="N441" s="991"/>
      <c r="O441" s="991"/>
      <c r="P441" s="994"/>
      <c r="Q441" s="1035"/>
      <c r="R441" s="1035"/>
      <c r="S441" s="223"/>
      <c r="T441" s="990" t="s">
        <v>186</v>
      </c>
      <c r="U441" s="991"/>
      <c r="V441" s="991" t="str">
        <f>IF('statement of marks'!J38="","",'statement of marks'!J38)</f>
        <v xml:space="preserve">Jh t; yky </v>
      </c>
      <c r="W441" s="991"/>
      <c r="X441" s="991"/>
      <c r="Y441" s="991"/>
      <c r="Z441" s="991"/>
      <c r="AA441" s="991"/>
      <c r="AB441" s="991"/>
      <c r="AC441" s="991"/>
      <c r="AD441" s="991"/>
      <c r="AE441" s="991"/>
      <c r="AF441" s="991"/>
      <c r="AG441" s="991"/>
      <c r="AH441" s="994"/>
    </row>
    <row r="442" spans="1:34" ht="18.95" customHeight="1">
      <c r="A442" s="223"/>
      <c r="B442" s="990" t="s">
        <v>187</v>
      </c>
      <c r="C442" s="991"/>
      <c r="D442" s="991" t="str">
        <f>IF('statement of marks'!K37="","",'statement of marks'!K37)</f>
        <v>Jhefr vfurk nsoh</v>
      </c>
      <c r="E442" s="991"/>
      <c r="F442" s="991"/>
      <c r="G442" s="991"/>
      <c r="H442" s="991"/>
      <c r="I442" s="991"/>
      <c r="J442" s="991"/>
      <c r="K442" s="991"/>
      <c r="L442" s="991"/>
      <c r="M442" s="991"/>
      <c r="N442" s="991"/>
      <c r="O442" s="991"/>
      <c r="P442" s="994"/>
      <c r="Q442" s="1035"/>
      <c r="R442" s="1035"/>
      <c r="S442" s="223"/>
      <c r="T442" s="990" t="s">
        <v>187</v>
      </c>
      <c r="U442" s="991"/>
      <c r="V442" s="991" t="str">
        <f>IF('statement of marks'!K38="","",'statement of marks'!K38)</f>
        <v>Jhefr lEifŸk</v>
      </c>
      <c r="W442" s="991"/>
      <c r="X442" s="991"/>
      <c r="Y442" s="991"/>
      <c r="Z442" s="991"/>
      <c r="AA442" s="991"/>
      <c r="AB442" s="991"/>
      <c r="AC442" s="991"/>
      <c r="AD442" s="991"/>
      <c r="AE442" s="991"/>
      <c r="AF442" s="991"/>
      <c r="AG442" s="991"/>
      <c r="AH442" s="994"/>
    </row>
    <row r="443" spans="1:34" ht="18.95" customHeight="1">
      <c r="A443" s="223"/>
      <c r="B443" s="990" t="s">
        <v>188</v>
      </c>
      <c r="C443" s="991"/>
      <c r="D443" s="992" t="str">
        <f>'statement of marks'!$G$3</f>
        <v>6 B</v>
      </c>
      <c r="E443" s="992"/>
      <c r="F443" s="992"/>
      <c r="G443" s="992"/>
      <c r="H443" s="991" t="s">
        <v>9</v>
      </c>
      <c r="I443" s="991"/>
      <c r="J443" s="991"/>
      <c r="K443" s="991"/>
      <c r="L443" s="991"/>
      <c r="M443" s="992">
        <f>IF('statement of marks'!D37="","",'statement of marks'!D37)</f>
        <v>681</v>
      </c>
      <c r="N443" s="992"/>
      <c r="O443" s="992"/>
      <c r="P443" s="993"/>
      <c r="Q443" s="1035"/>
      <c r="R443" s="1035"/>
      <c r="S443" s="223"/>
      <c r="T443" s="990" t="s">
        <v>188</v>
      </c>
      <c r="U443" s="991"/>
      <c r="V443" s="992" t="str">
        <f>'statement of marks'!$G$3</f>
        <v>6 B</v>
      </c>
      <c r="W443" s="992"/>
      <c r="X443" s="992"/>
      <c r="Y443" s="992"/>
      <c r="Z443" s="991" t="s">
        <v>9</v>
      </c>
      <c r="AA443" s="991"/>
      <c r="AB443" s="991"/>
      <c r="AC443" s="991"/>
      <c r="AD443" s="991"/>
      <c r="AE443" s="992">
        <f>IF('statement of marks'!D38="","",'statement of marks'!D38)</f>
        <v>682</v>
      </c>
      <c r="AF443" s="992"/>
      <c r="AG443" s="992"/>
      <c r="AH443" s="993"/>
    </row>
    <row r="444" spans="1:34" ht="18.95" customHeight="1">
      <c r="A444" s="223"/>
      <c r="B444" s="990" t="s">
        <v>189</v>
      </c>
      <c r="C444" s="991"/>
      <c r="D444" s="992">
        <f>IF('statement of marks'!F37="","",'statement of marks'!F37)</f>
        <v>1965</v>
      </c>
      <c r="E444" s="992"/>
      <c r="F444" s="992"/>
      <c r="G444" s="992"/>
      <c r="H444" s="991" t="s">
        <v>0</v>
      </c>
      <c r="I444" s="991"/>
      <c r="J444" s="991"/>
      <c r="K444" s="991"/>
      <c r="L444" s="991"/>
      <c r="M444" s="1032">
        <f>IF('statement of marks'!G37="","",'statement of marks'!G37)</f>
        <v>39577</v>
      </c>
      <c r="N444" s="1032"/>
      <c r="O444" s="1032"/>
      <c r="P444" s="1033"/>
      <c r="Q444" s="1035"/>
      <c r="R444" s="1035"/>
      <c r="S444" s="223"/>
      <c r="T444" s="990" t="s">
        <v>189</v>
      </c>
      <c r="U444" s="991"/>
      <c r="V444" s="992">
        <f>IF('statement of marks'!F38="","",'statement of marks'!F38)</f>
        <v>2033</v>
      </c>
      <c r="W444" s="992"/>
      <c r="X444" s="992"/>
      <c r="Y444" s="992"/>
      <c r="Z444" s="991" t="s">
        <v>0</v>
      </c>
      <c r="AA444" s="991"/>
      <c r="AB444" s="991"/>
      <c r="AC444" s="991"/>
      <c r="AD444" s="991"/>
      <c r="AE444" s="1032">
        <f>IF('statement of marks'!G38="","",'statement of marks'!G38)</f>
        <v>38643</v>
      </c>
      <c r="AF444" s="1032"/>
      <c r="AG444" s="1032"/>
      <c r="AH444" s="1033"/>
    </row>
    <row r="445" spans="1:34" ht="18.95" customHeight="1">
      <c r="A445" s="223"/>
      <c r="B445" s="221" t="s">
        <v>28</v>
      </c>
      <c r="C445" s="211" t="s">
        <v>96</v>
      </c>
      <c r="D445" s="1034" t="s">
        <v>1</v>
      </c>
      <c r="E445" s="1034"/>
      <c r="F445" s="1034"/>
      <c r="G445" s="1034" t="s">
        <v>21</v>
      </c>
      <c r="H445" s="1034"/>
      <c r="I445" s="1034"/>
      <c r="J445" s="1034" t="s">
        <v>68</v>
      </c>
      <c r="K445" s="1034"/>
      <c r="L445" s="1034"/>
      <c r="M445" s="1034" t="s">
        <v>97</v>
      </c>
      <c r="N445" s="1034"/>
      <c r="O445" s="1034"/>
      <c r="P445" s="212" t="s">
        <v>200</v>
      </c>
      <c r="Q445" s="1035"/>
      <c r="R445" s="1035"/>
      <c r="S445" s="223"/>
      <c r="T445" s="221" t="s">
        <v>28</v>
      </c>
      <c r="U445" s="211" t="s">
        <v>96</v>
      </c>
      <c r="V445" s="1034" t="s">
        <v>1</v>
      </c>
      <c r="W445" s="1034"/>
      <c r="X445" s="1034"/>
      <c r="Y445" s="1034" t="s">
        <v>21</v>
      </c>
      <c r="Z445" s="1034"/>
      <c r="AA445" s="1034"/>
      <c r="AB445" s="1034" t="s">
        <v>68</v>
      </c>
      <c r="AC445" s="1034"/>
      <c r="AD445" s="1034"/>
      <c r="AE445" s="1034" t="s">
        <v>97</v>
      </c>
      <c r="AF445" s="1034"/>
      <c r="AG445" s="1034"/>
      <c r="AH445" s="212" t="s">
        <v>200</v>
      </c>
    </row>
    <row r="446" spans="1:34" ht="18.95" customHeight="1">
      <c r="A446" s="223"/>
      <c r="B446" s="1000" t="s">
        <v>3</v>
      </c>
      <c r="C446" s="1001"/>
      <c r="D446" s="232">
        <f>IF('statement of marks'!L$6="","",'statement of marks'!L$6)</f>
        <v>5</v>
      </c>
      <c r="E446" s="232">
        <f>IF('statement of marks'!M$6="","",'statement of marks'!M$6)</f>
        <v>5</v>
      </c>
      <c r="F446" s="232">
        <f>IF('statement of marks'!N$6="","",'statement of marks'!N$6)</f>
        <v>10</v>
      </c>
      <c r="G446" s="232">
        <f>IF('statement of marks'!O$6="","",'statement of marks'!O$6)</f>
        <v>5</v>
      </c>
      <c r="H446" s="232">
        <f>IF('statement of marks'!P$6="","",'statement of marks'!P$6)</f>
        <v>5</v>
      </c>
      <c r="I446" s="232">
        <f>IF('statement of marks'!Q$6="","",'statement of marks'!Q$6)</f>
        <v>10</v>
      </c>
      <c r="J446" s="232">
        <f>IF('statement of marks'!R$6="","",'statement of marks'!R$6)</f>
        <v>5</v>
      </c>
      <c r="K446" s="232">
        <f>IF('statement of marks'!S$6="","",'statement of marks'!S$6)</f>
        <v>5</v>
      </c>
      <c r="L446" s="232">
        <f>IF('statement of marks'!T$6="","",'statement of marks'!T$6)</f>
        <v>10</v>
      </c>
      <c r="M446" s="232">
        <f>IF('statement of marks'!V$6="","",'statement of marks'!V$6)</f>
        <v>50</v>
      </c>
      <c r="N446" s="232">
        <f>IF('statement of marks'!W$6="","",'statement of marks'!W$6)</f>
        <v>20</v>
      </c>
      <c r="O446" s="232">
        <f>IF('statement of marks'!X$6="","",'statement of marks'!X$6)</f>
        <v>70</v>
      </c>
      <c r="P446" s="213">
        <f>IF('statement of marks'!Y$6="","",'statement of marks'!Y$6)</f>
        <v>100</v>
      </c>
      <c r="Q446" s="1035"/>
      <c r="R446" s="1035"/>
      <c r="S446" s="223"/>
      <c r="T446" s="1000" t="s">
        <v>3</v>
      </c>
      <c r="U446" s="1001"/>
      <c r="V446" s="232">
        <f>IF('statement of marks'!L$6="","",'statement of marks'!L$6)</f>
        <v>5</v>
      </c>
      <c r="W446" s="232">
        <f>IF('statement of marks'!M$6="","",'statement of marks'!M$6)</f>
        <v>5</v>
      </c>
      <c r="X446" s="232">
        <f>IF('statement of marks'!N$6="","",'statement of marks'!N$6)</f>
        <v>10</v>
      </c>
      <c r="Y446" s="232">
        <f>IF('statement of marks'!O$6="","",'statement of marks'!O$6)</f>
        <v>5</v>
      </c>
      <c r="Z446" s="232">
        <f>IF('statement of marks'!P$6="","",'statement of marks'!P$6)</f>
        <v>5</v>
      </c>
      <c r="AA446" s="232">
        <f>IF('statement of marks'!Q$6="","",'statement of marks'!Q$6)</f>
        <v>10</v>
      </c>
      <c r="AB446" s="232">
        <f>IF('statement of marks'!R$6="","",'statement of marks'!R$6)</f>
        <v>5</v>
      </c>
      <c r="AC446" s="232">
        <f>IF('statement of marks'!S$6="","",'statement of marks'!S$6)</f>
        <v>5</v>
      </c>
      <c r="AD446" s="232">
        <f>IF('statement of marks'!T$6="","",'statement of marks'!T$6)</f>
        <v>10</v>
      </c>
      <c r="AE446" s="232">
        <f>IF('statement of marks'!V$6="","",'statement of marks'!V$6)</f>
        <v>50</v>
      </c>
      <c r="AF446" s="232">
        <f>IF('statement of marks'!W$6="","",'statement of marks'!W$6)</f>
        <v>20</v>
      </c>
      <c r="AG446" s="232">
        <f>IF('statement of marks'!X$6="","",'statement of marks'!X$6)</f>
        <v>70</v>
      </c>
      <c r="AH446" s="213">
        <f>IF('statement of marks'!Y$6="","",'statement of marks'!Y$6)</f>
        <v>100</v>
      </c>
    </row>
    <row r="447" spans="1:34" ht="18.95" customHeight="1">
      <c r="A447" s="223"/>
      <c r="B447" s="990" t="str">
        <f>IF('statement of marks'!$L$3="","",'statement of marks'!$L$3)</f>
        <v>fgUnh</v>
      </c>
      <c r="C447" s="991"/>
      <c r="D447" s="209">
        <f>IF('statement of marks'!L37="","",'statement of marks'!L37)</f>
        <v>5</v>
      </c>
      <c r="E447" s="209">
        <f>IF('statement of marks'!M37="","",'statement of marks'!M37)</f>
        <v>5</v>
      </c>
      <c r="F447" s="207">
        <f>IF('statement of marks'!N37="","",'statement of marks'!N37)</f>
        <v>10</v>
      </c>
      <c r="G447" s="209" t="str">
        <f>IF('statement of marks'!O37="","",'statement of marks'!O37)</f>
        <v>ab</v>
      </c>
      <c r="H447" s="209" t="str">
        <f>IF('statement of marks'!P37="","",'statement of marks'!P37)</f>
        <v>ab</v>
      </c>
      <c r="I447" s="207">
        <f>IF('statement of marks'!Q37="","",'statement of marks'!Q37)</f>
        <v>0</v>
      </c>
      <c r="J447" s="209" t="str">
        <f>IF('statement of marks'!R37="","",'statement of marks'!R37)</f>
        <v/>
      </c>
      <c r="K447" s="209" t="str">
        <f>IF('statement of marks'!S37="","",'statement of marks'!S37)</f>
        <v/>
      </c>
      <c r="L447" s="207" t="str">
        <f>IF('statement of marks'!T37="","",'statement of marks'!T37)</f>
        <v/>
      </c>
      <c r="M447" s="209" t="str">
        <f>IF('statement of marks'!V37="","",'statement of marks'!V37)</f>
        <v/>
      </c>
      <c r="N447" s="209" t="str">
        <f>IF('statement of marks'!W37="","",'statement of marks'!W37)</f>
        <v/>
      </c>
      <c r="O447" s="207" t="str">
        <f>IF('statement of marks'!X37="","",'statement of marks'!X37)</f>
        <v/>
      </c>
      <c r="P447" s="213" t="str">
        <f>IF('statement of marks'!Y37="","",'statement of marks'!Y37)</f>
        <v/>
      </c>
      <c r="Q447" s="1035"/>
      <c r="R447" s="1035"/>
      <c r="S447" s="223"/>
      <c r="T447" s="990" t="str">
        <f>IF('statement of marks'!$L$3="","",'statement of marks'!$L$3)</f>
        <v>fgUnh</v>
      </c>
      <c r="U447" s="991"/>
      <c r="V447" s="209">
        <f>IF('statement of marks'!L38="","",'statement of marks'!L38)</f>
        <v>3</v>
      </c>
      <c r="W447" s="209">
        <f>IF('statement of marks'!M38="","",'statement of marks'!M38)</f>
        <v>5</v>
      </c>
      <c r="X447" s="207">
        <f>IF('statement of marks'!N38="","",'statement of marks'!N38)</f>
        <v>8</v>
      </c>
      <c r="Y447" s="209" t="str">
        <f>IF('statement of marks'!O38="","",'statement of marks'!O38)</f>
        <v>ab</v>
      </c>
      <c r="Z447" s="209" t="str">
        <f>IF('statement of marks'!P38="","",'statement of marks'!P38)</f>
        <v>ab</v>
      </c>
      <c r="AA447" s="207">
        <f>IF('statement of marks'!Q38="","",'statement of marks'!Q38)</f>
        <v>0</v>
      </c>
      <c r="AB447" s="209" t="str">
        <f>IF('statement of marks'!R38="","",'statement of marks'!R38)</f>
        <v/>
      </c>
      <c r="AC447" s="209" t="str">
        <f>IF('statement of marks'!S38="","",'statement of marks'!S38)</f>
        <v/>
      </c>
      <c r="AD447" s="207" t="str">
        <f>IF('statement of marks'!T38="","",'statement of marks'!T38)</f>
        <v/>
      </c>
      <c r="AE447" s="209" t="str">
        <f>IF('statement of marks'!V38="","",'statement of marks'!V38)</f>
        <v/>
      </c>
      <c r="AF447" s="209" t="str">
        <f>IF('statement of marks'!W38="","",'statement of marks'!W38)</f>
        <v/>
      </c>
      <c r="AG447" s="207" t="str">
        <f>IF('statement of marks'!X38="","",'statement of marks'!X38)</f>
        <v/>
      </c>
      <c r="AH447" s="213" t="str">
        <f>IF('statement of marks'!Y38="","",'statement of marks'!Y38)</f>
        <v/>
      </c>
    </row>
    <row r="448" spans="1:34" ht="18.95" customHeight="1">
      <c r="A448" s="223"/>
      <c r="B448" s="990" t="str">
        <f>IF('statement of marks'!$AH$3="","",'statement of marks'!$AH$3)</f>
        <v>vaxszth</v>
      </c>
      <c r="C448" s="991"/>
      <c r="D448" s="209">
        <f>IF('statement of marks'!AH37="","",'statement of marks'!AH37)</f>
        <v>3</v>
      </c>
      <c r="E448" s="209">
        <f>IF('statement of marks'!AI37="","",'statement of marks'!AI37)</f>
        <v>5</v>
      </c>
      <c r="F448" s="207">
        <f>IF('statement of marks'!AJ37="","",'statement of marks'!AJ37)</f>
        <v>8</v>
      </c>
      <c r="G448" s="209">
        <f>IF('statement of marks'!AK37="","",'statement of marks'!AK37)</f>
        <v>2</v>
      </c>
      <c r="H448" s="209">
        <f>IF('statement of marks'!AL37="","",'statement of marks'!AL37)</f>
        <v>5</v>
      </c>
      <c r="I448" s="207">
        <f>IF('statement of marks'!AM37="","",'statement of marks'!AM37)</f>
        <v>7</v>
      </c>
      <c r="J448" s="209" t="str">
        <f>IF('statement of marks'!AN37="","",'statement of marks'!AN37)</f>
        <v/>
      </c>
      <c r="K448" s="209" t="str">
        <f>IF('statement of marks'!AO37="","",'statement of marks'!AO37)</f>
        <v/>
      </c>
      <c r="L448" s="207" t="str">
        <f>IF('statement of marks'!AP37="","",'statement of marks'!AP37)</f>
        <v/>
      </c>
      <c r="M448" s="209">
        <f>IF('statement of marks'!AR37="","",'statement of marks'!AR37)</f>
        <v>31</v>
      </c>
      <c r="N448" s="209">
        <f>IF('statement of marks'!AS37="","",'statement of marks'!AS37)</f>
        <v>20</v>
      </c>
      <c r="O448" s="207">
        <f>IF('statement of marks'!AT37="","",'statement of marks'!AT37)</f>
        <v>51</v>
      </c>
      <c r="P448" s="213">
        <f>IF('statement of marks'!AU37="","",'statement of marks'!AU37)</f>
        <v>66</v>
      </c>
      <c r="Q448" s="1035"/>
      <c r="R448" s="1035"/>
      <c r="S448" s="223"/>
      <c r="T448" s="990" t="str">
        <f>IF('statement of marks'!$AH$3="","",'statement of marks'!$AH$3)</f>
        <v>vaxszth</v>
      </c>
      <c r="U448" s="991"/>
      <c r="V448" s="209">
        <f>IF('statement of marks'!AH38="","",'statement of marks'!AH38)</f>
        <v>2</v>
      </c>
      <c r="W448" s="209">
        <f>IF('statement of marks'!AI38="","",'statement of marks'!AI38)</f>
        <v>5</v>
      </c>
      <c r="X448" s="207">
        <f>IF('statement of marks'!AJ38="","",'statement of marks'!AJ38)</f>
        <v>7</v>
      </c>
      <c r="Y448" s="209" t="str">
        <f>IF('statement of marks'!AK38="","",'statement of marks'!AK38)</f>
        <v>ab</v>
      </c>
      <c r="Z448" s="209" t="str">
        <f>IF('statement of marks'!AL38="","",'statement of marks'!AL38)</f>
        <v>ab</v>
      </c>
      <c r="AA448" s="207">
        <f>IF('statement of marks'!AM38="","",'statement of marks'!AM38)</f>
        <v>0</v>
      </c>
      <c r="AB448" s="209" t="str">
        <f>IF('statement of marks'!AN38="","",'statement of marks'!AN38)</f>
        <v/>
      </c>
      <c r="AC448" s="209" t="str">
        <f>IF('statement of marks'!AO38="","",'statement of marks'!AO38)</f>
        <v/>
      </c>
      <c r="AD448" s="207" t="str">
        <f>IF('statement of marks'!AP38="","",'statement of marks'!AP38)</f>
        <v/>
      </c>
      <c r="AE448" s="209" t="str">
        <f>IF('statement of marks'!AR38="","",'statement of marks'!AR38)</f>
        <v>ab</v>
      </c>
      <c r="AF448" s="209" t="str">
        <f>IF('statement of marks'!AS38="","",'statement of marks'!AS38)</f>
        <v>ab</v>
      </c>
      <c r="AG448" s="207">
        <f>IF('statement of marks'!AT38="","",'statement of marks'!AT38)</f>
        <v>0</v>
      </c>
      <c r="AH448" s="213">
        <f>IF('statement of marks'!AU38="","",'statement of marks'!AU38)</f>
        <v>7</v>
      </c>
    </row>
    <row r="449" spans="1:34" ht="18.95" customHeight="1">
      <c r="A449" s="223"/>
      <c r="B449" s="990" t="str">
        <f>IF('statement of marks'!BD37="s","laLd`r",IF('statement of marks'!BD37="u","mnwZ",IF('statement of marks'!BD37="g","xqtjkrh",IF('statement of marks'!BD37="p","iatkch",IF('statement of marks'!BD37="sd","fla/kh","r`rh; Hkk""kk")))))</f>
        <v>laLd`r</v>
      </c>
      <c r="C449" s="991"/>
      <c r="D449" s="209">
        <f>IF('statement of marks'!BE37="","",'statement of marks'!BE37)</f>
        <v>5</v>
      </c>
      <c r="E449" s="209">
        <f>IF('statement of marks'!BF37="","",'statement of marks'!BF37)</f>
        <v>5</v>
      </c>
      <c r="F449" s="207">
        <f>IF('statement of marks'!BG37="","",'statement of marks'!BG37)</f>
        <v>10</v>
      </c>
      <c r="G449" s="209">
        <f>IF('statement of marks'!BH37="","",'statement of marks'!BH37)</f>
        <v>4</v>
      </c>
      <c r="H449" s="209">
        <f>IF('statement of marks'!BI37="","",'statement of marks'!BI37)</f>
        <v>5</v>
      </c>
      <c r="I449" s="207">
        <f>IF('statement of marks'!BJ37="","",'statement of marks'!BJ37)</f>
        <v>9</v>
      </c>
      <c r="J449" s="209" t="str">
        <f>IF('statement of marks'!BK37="","",'statement of marks'!BK37)</f>
        <v/>
      </c>
      <c r="K449" s="209" t="str">
        <f>IF('statement of marks'!BL37="","",'statement of marks'!BL37)</f>
        <v/>
      </c>
      <c r="L449" s="207" t="str">
        <f>IF('statement of marks'!BM37="","",'statement of marks'!BM37)</f>
        <v/>
      </c>
      <c r="M449" s="209" t="str">
        <f>IF('statement of marks'!BO37="","",'statement of marks'!BO37)</f>
        <v/>
      </c>
      <c r="N449" s="209" t="str">
        <f>IF('statement of marks'!BP37="","",'statement of marks'!BP37)</f>
        <v/>
      </c>
      <c r="O449" s="207" t="str">
        <f>IF('statement of marks'!BQ37="","",'statement of marks'!BQ37)</f>
        <v/>
      </c>
      <c r="P449" s="213" t="str">
        <f>IF('statement of marks'!BR37="","",'statement of marks'!BR37)</f>
        <v/>
      </c>
      <c r="Q449" s="1035"/>
      <c r="R449" s="1035"/>
      <c r="S449" s="223"/>
      <c r="T449" s="990" t="str">
        <f>IF('statement of marks'!BD38="s","laLd`r",IF('statement of marks'!BD38="u","mnwZ",IF('statement of marks'!BD38="g","xqtjkrh",IF('statement of marks'!BD38="p","iatkch",IF('statement of marks'!BD38="sd","fla/kh","r`rh; Hkk""kk")))))</f>
        <v>laLd`r</v>
      </c>
      <c r="U449" s="991"/>
      <c r="V449" s="209">
        <f>IF('statement of marks'!BE38="","",'statement of marks'!BE38)</f>
        <v>2</v>
      </c>
      <c r="W449" s="209">
        <f>IF('statement of marks'!BF38="","",'statement of marks'!BF38)</f>
        <v>5</v>
      </c>
      <c r="X449" s="207">
        <f>IF('statement of marks'!BG38="","",'statement of marks'!BG38)</f>
        <v>7</v>
      </c>
      <c r="Y449" s="209" t="str">
        <f>IF('statement of marks'!BH38="","",'statement of marks'!BH38)</f>
        <v>ab</v>
      </c>
      <c r="Z449" s="209" t="str">
        <f>IF('statement of marks'!BI38="","",'statement of marks'!BI38)</f>
        <v>ab</v>
      </c>
      <c r="AA449" s="207">
        <f>IF('statement of marks'!BJ38="","",'statement of marks'!BJ38)</f>
        <v>0</v>
      </c>
      <c r="AB449" s="209" t="str">
        <f>IF('statement of marks'!BK38="","",'statement of marks'!BK38)</f>
        <v/>
      </c>
      <c r="AC449" s="209" t="str">
        <f>IF('statement of marks'!BL38="","",'statement of marks'!BL38)</f>
        <v/>
      </c>
      <c r="AD449" s="207" t="str">
        <f>IF('statement of marks'!BM38="","",'statement of marks'!BM38)</f>
        <v/>
      </c>
      <c r="AE449" s="209" t="str">
        <f>IF('statement of marks'!BO38="","",'statement of marks'!BO38)</f>
        <v/>
      </c>
      <c r="AF449" s="209" t="str">
        <f>IF('statement of marks'!BP38="","",'statement of marks'!BP38)</f>
        <v/>
      </c>
      <c r="AG449" s="207" t="str">
        <f>IF('statement of marks'!BQ38="","",'statement of marks'!BQ38)</f>
        <v/>
      </c>
      <c r="AH449" s="213" t="str">
        <f>IF('statement of marks'!BR38="","",'statement of marks'!BR38)</f>
        <v/>
      </c>
    </row>
    <row r="450" spans="1:34" ht="18.95" customHeight="1">
      <c r="A450" s="223"/>
      <c r="B450" s="990" t="str">
        <f>IF('statement of marks'!$CA$3="","",'statement of marks'!$CA$3)</f>
        <v>xf.kr</v>
      </c>
      <c r="C450" s="991"/>
      <c r="D450" s="209">
        <f>IF('statement of marks'!CA37="","",'statement of marks'!CA37)</f>
        <v>2</v>
      </c>
      <c r="E450" s="209">
        <f>IF('statement of marks'!CB37="","",'statement of marks'!CB37)</f>
        <v>5</v>
      </c>
      <c r="F450" s="207">
        <f>IF('statement of marks'!CC37="","",'statement of marks'!CC37)</f>
        <v>7</v>
      </c>
      <c r="G450" s="209" t="str">
        <f>IF('statement of marks'!CD37="","",'statement of marks'!CD37)</f>
        <v/>
      </c>
      <c r="H450" s="209" t="str">
        <f>IF('statement of marks'!CE37="","",'statement of marks'!CE37)</f>
        <v/>
      </c>
      <c r="I450" s="207" t="str">
        <f>IF('statement of marks'!CF37="","",'statement of marks'!CF37)</f>
        <v/>
      </c>
      <c r="J450" s="209" t="str">
        <f>IF('statement of marks'!CG37="","",'statement of marks'!CG37)</f>
        <v/>
      </c>
      <c r="K450" s="209" t="str">
        <f>IF('statement of marks'!CH37="","",'statement of marks'!CH37)</f>
        <v/>
      </c>
      <c r="L450" s="207" t="str">
        <f>IF('statement of marks'!CI37="","",'statement of marks'!CI37)</f>
        <v/>
      </c>
      <c r="M450" s="209" t="str">
        <f>IF('statement of marks'!CK37="","",'statement of marks'!CK37)</f>
        <v>ab</v>
      </c>
      <c r="N450" s="209" t="str">
        <f>IF('statement of marks'!CL37="","",'statement of marks'!CL37)</f>
        <v>ab</v>
      </c>
      <c r="O450" s="207">
        <f>IF('statement of marks'!CM37="","",'statement of marks'!CM37)</f>
        <v>0</v>
      </c>
      <c r="P450" s="213">
        <f>IF('statement of marks'!CN37="","",'statement of marks'!CN37)</f>
        <v>7</v>
      </c>
      <c r="Q450" s="1035"/>
      <c r="R450" s="1035"/>
      <c r="S450" s="223"/>
      <c r="T450" s="990" t="str">
        <f>IF('statement of marks'!$CA$3="","",'statement of marks'!$CA$3)</f>
        <v>xf.kr</v>
      </c>
      <c r="U450" s="991"/>
      <c r="V450" s="209">
        <f>IF('statement of marks'!CA38="","",'statement of marks'!CA38)</f>
        <v>1</v>
      </c>
      <c r="W450" s="209">
        <f>IF('statement of marks'!CB38="","",'statement of marks'!CB38)</f>
        <v>5</v>
      </c>
      <c r="X450" s="207">
        <f>IF('statement of marks'!CC38="","",'statement of marks'!CC38)</f>
        <v>6</v>
      </c>
      <c r="Y450" s="209" t="str">
        <f>IF('statement of marks'!CD38="","",'statement of marks'!CD38)</f>
        <v/>
      </c>
      <c r="Z450" s="209" t="str">
        <f>IF('statement of marks'!CE38="","",'statement of marks'!CE38)</f>
        <v/>
      </c>
      <c r="AA450" s="207" t="str">
        <f>IF('statement of marks'!CF38="","",'statement of marks'!CF38)</f>
        <v/>
      </c>
      <c r="AB450" s="209" t="str">
        <f>IF('statement of marks'!CG38="","",'statement of marks'!CG38)</f>
        <v/>
      </c>
      <c r="AC450" s="209" t="str">
        <f>IF('statement of marks'!CH38="","",'statement of marks'!CH38)</f>
        <v/>
      </c>
      <c r="AD450" s="207" t="str">
        <f>IF('statement of marks'!CI38="","",'statement of marks'!CI38)</f>
        <v/>
      </c>
      <c r="AE450" s="209" t="str">
        <f>IF('statement of marks'!CK38="","",'statement of marks'!CK38)</f>
        <v>ab</v>
      </c>
      <c r="AF450" s="209" t="str">
        <f>IF('statement of marks'!CL38="","",'statement of marks'!CL38)</f>
        <v>ab</v>
      </c>
      <c r="AG450" s="207">
        <f>IF('statement of marks'!CM38="","",'statement of marks'!CM38)</f>
        <v>0</v>
      </c>
      <c r="AH450" s="213">
        <f>IF('statement of marks'!CN38="","",'statement of marks'!CN38)</f>
        <v>6</v>
      </c>
    </row>
    <row r="451" spans="1:34" ht="18.95" customHeight="1">
      <c r="A451" s="223"/>
      <c r="B451" s="990" t="str">
        <f>IF('statement of marks'!$CW$3="","",'statement of marks'!$CW$3)</f>
        <v>foKku</v>
      </c>
      <c r="C451" s="991"/>
      <c r="D451" s="209" t="str">
        <f>IF('statement of marks'!CW37="","",'statement of marks'!CW37)</f>
        <v/>
      </c>
      <c r="E451" s="209" t="str">
        <f>IF('statement of marks'!CX37="","",'statement of marks'!CX37)</f>
        <v/>
      </c>
      <c r="F451" s="207" t="str">
        <f>IF('statement of marks'!CY37="","",'statement of marks'!CY37)</f>
        <v/>
      </c>
      <c r="G451" s="209" t="str">
        <f>IF('statement of marks'!CZ37="","",'statement of marks'!CZ37)</f>
        <v>ab</v>
      </c>
      <c r="H451" s="209" t="str">
        <f>IF('statement of marks'!DA37="","",'statement of marks'!DA37)</f>
        <v>ab</v>
      </c>
      <c r="I451" s="207">
        <f>IF('statement of marks'!DB37="","",'statement of marks'!DB37)</f>
        <v>0</v>
      </c>
      <c r="J451" s="209" t="str">
        <f>IF('statement of marks'!DC37="","",'statement of marks'!DC37)</f>
        <v/>
      </c>
      <c r="K451" s="209" t="str">
        <f>IF('statement of marks'!DD37="","",'statement of marks'!DD37)</f>
        <v/>
      </c>
      <c r="L451" s="207" t="str">
        <f>IF('statement of marks'!DE37="","",'statement of marks'!DE37)</f>
        <v/>
      </c>
      <c r="M451" s="209" t="str">
        <f>IF('statement of marks'!DG37="","",'statement of marks'!DG37)</f>
        <v>ab</v>
      </c>
      <c r="N451" s="209" t="str">
        <f>IF('statement of marks'!DH37="","",'statement of marks'!DH37)</f>
        <v>ab</v>
      </c>
      <c r="O451" s="207">
        <f>IF('statement of marks'!DI37="","",'statement of marks'!DI37)</f>
        <v>0</v>
      </c>
      <c r="P451" s="213">
        <f>IF('statement of marks'!DJ37="","",'statement of marks'!DJ37)</f>
        <v>0</v>
      </c>
      <c r="Q451" s="1035"/>
      <c r="R451" s="1035"/>
      <c r="S451" s="223"/>
      <c r="T451" s="990" t="str">
        <f>IF('statement of marks'!$CW$3="","",'statement of marks'!$CW$3)</f>
        <v>foKku</v>
      </c>
      <c r="U451" s="991"/>
      <c r="V451" s="209" t="str">
        <f>IF('statement of marks'!CW38="","",'statement of marks'!CW38)</f>
        <v/>
      </c>
      <c r="W451" s="209" t="str">
        <f>IF('statement of marks'!CX38="","",'statement of marks'!CX38)</f>
        <v/>
      </c>
      <c r="X451" s="207" t="str">
        <f>IF('statement of marks'!CY38="","",'statement of marks'!CY38)</f>
        <v/>
      </c>
      <c r="Y451" s="209" t="str">
        <f>IF('statement of marks'!CZ38="","",'statement of marks'!CZ38)</f>
        <v>ab</v>
      </c>
      <c r="Z451" s="209" t="str">
        <f>IF('statement of marks'!DA38="","",'statement of marks'!DA38)</f>
        <v>ab</v>
      </c>
      <c r="AA451" s="207">
        <f>IF('statement of marks'!DB38="","",'statement of marks'!DB38)</f>
        <v>0</v>
      </c>
      <c r="AB451" s="209" t="str">
        <f>IF('statement of marks'!DC38="","",'statement of marks'!DC38)</f>
        <v/>
      </c>
      <c r="AC451" s="209" t="str">
        <f>IF('statement of marks'!DD38="","",'statement of marks'!DD38)</f>
        <v/>
      </c>
      <c r="AD451" s="207" t="str">
        <f>IF('statement of marks'!DE38="","",'statement of marks'!DE38)</f>
        <v/>
      </c>
      <c r="AE451" s="209" t="str">
        <f>IF('statement of marks'!DG38="","",'statement of marks'!DG38)</f>
        <v>ab</v>
      </c>
      <c r="AF451" s="209" t="str">
        <f>IF('statement of marks'!DH38="","",'statement of marks'!DH38)</f>
        <v>ab</v>
      </c>
      <c r="AG451" s="207">
        <f>IF('statement of marks'!DI38="","",'statement of marks'!DI38)</f>
        <v>0</v>
      </c>
      <c r="AH451" s="213">
        <f>IF('statement of marks'!DJ38="","",'statement of marks'!DJ38)</f>
        <v>0</v>
      </c>
    </row>
    <row r="452" spans="1:34" ht="18.95" customHeight="1">
      <c r="A452" s="223"/>
      <c r="B452" s="990" t="str">
        <f>IF('statement of marks'!$DS$3="","",'statement of marks'!$DS$3)</f>
        <v>lkekftd foKku</v>
      </c>
      <c r="C452" s="991"/>
      <c r="D452" s="209">
        <f>IF('statement of marks'!DS37="","",'statement of marks'!DS37)</f>
        <v>5</v>
      </c>
      <c r="E452" s="209">
        <f>IF('statement of marks'!DT37="","",'statement of marks'!DT37)</f>
        <v>5</v>
      </c>
      <c r="F452" s="207">
        <f>IF('statement of marks'!DU37="","",'statement of marks'!DU37)</f>
        <v>10</v>
      </c>
      <c r="G452" s="209" t="str">
        <f>IF('statement of marks'!DV37="","",'statement of marks'!DV37)</f>
        <v>AB</v>
      </c>
      <c r="H452" s="209" t="str">
        <f>IF('statement of marks'!DW37="","",'statement of marks'!DW37)</f>
        <v>AB</v>
      </c>
      <c r="I452" s="207">
        <f>IF('statement of marks'!DX37="","",'statement of marks'!DX37)</f>
        <v>0</v>
      </c>
      <c r="J452" s="209" t="str">
        <f>IF('statement of marks'!DY37="","",'statement of marks'!DY37)</f>
        <v/>
      </c>
      <c r="K452" s="209" t="str">
        <f>IF('statement of marks'!DZ37="","",'statement of marks'!DZ37)</f>
        <v/>
      </c>
      <c r="L452" s="207" t="str">
        <f>IF('statement of marks'!EA37="","",'statement of marks'!EA37)</f>
        <v/>
      </c>
      <c r="M452" s="209" t="str">
        <f>IF('statement of marks'!EC37="","",'statement of marks'!EC37)</f>
        <v>ab</v>
      </c>
      <c r="N452" s="209" t="str">
        <f>IF('statement of marks'!ED37="","",'statement of marks'!ED37)</f>
        <v>ab</v>
      </c>
      <c r="O452" s="207">
        <f>IF('statement of marks'!EE37="","",'statement of marks'!EE37)</f>
        <v>0</v>
      </c>
      <c r="P452" s="213">
        <f>IF('statement of marks'!EF37="","",'statement of marks'!EF37)</f>
        <v>10</v>
      </c>
      <c r="Q452" s="1035"/>
      <c r="R452" s="1035"/>
      <c r="S452" s="223"/>
      <c r="T452" s="990" t="str">
        <f>IF('statement of marks'!$DS$3="","",'statement of marks'!$DS$3)</f>
        <v>lkekftd foKku</v>
      </c>
      <c r="U452" s="991"/>
      <c r="V452" s="209">
        <f>IF('statement of marks'!DS38="","",'statement of marks'!DS38)</f>
        <v>2</v>
      </c>
      <c r="W452" s="209">
        <f>IF('statement of marks'!DT38="","",'statement of marks'!DT38)</f>
        <v>5</v>
      </c>
      <c r="X452" s="207">
        <f>IF('statement of marks'!DU38="","",'statement of marks'!DU38)</f>
        <v>7</v>
      </c>
      <c r="Y452" s="209" t="str">
        <f>IF('statement of marks'!DV38="","",'statement of marks'!DV38)</f>
        <v>AB</v>
      </c>
      <c r="Z452" s="209" t="str">
        <f>IF('statement of marks'!DW38="","",'statement of marks'!DW38)</f>
        <v>AB</v>
      </c>
      <c r="AA452" s="207">
        <f>IF('statement of marks'!DX38="","",'statement of marks'!DX38)</f>
        <v>0</v>
      </c>
      <c r="AB452" s="209" t="str">
        <f>IF('statement of marks'!DY38="","",'statement of marks'!DY38)</f>
        <v/>
      </c>
      <c r="AC452" s="209" t="str">
        <f>IF('statement of marks'!DZ38="","",'statement of marks'!DZ38)</f>
        <v/>
      </c>
      <c r="AD452" s="207" t="str">
        <f>IF('statement of marks'!EA38="","",'statement of marks'!EA38)</f>
        <v/>
      </c>
      <c r="AE452" s="209" t="str">
        <f>IF('statement of marks'!EC38="","",'statement of marks'!EC38)</f>
        <v>ab</v>
      </c>
      <c r="AF452" s="209" t="str">
        <f>IF('statement of marks'!ED38="","",'statement of marks'!ED38)</f>
        <v>ab</v>
      </c>
      <c r="AG452" s="207">
        <f>IF('statement of marks'!EE38="","",'statement of marks'!EE38)</f>
        <v>0</v>
      </c>
      <c r="AH452" s="213">
        <f>IF('statement of marks'!EF38="","",'statement of marks'!EF38)</f>
        <v>7</v>
      </c>
    </row>
    <row r="453" spans="1:34" ht="18.95" customHeight="1">
      <c r="A453" s="223"/>
      <c r="B453" s="996" t="s">
        <v>193</v>
      </c>
      <c r="C453" s="997"/>
      <c r="D453" s="1034" t="s">
        <v>1</v>
      </c>
      <c r="E453" s="1034"/>
      <c r="F453" s="1034"/>
      <c r="G453" s="1034" t="s">
        <v>21</v>
      </c>
      <c r="H453" s="1034"/>
      <c r="I453" s="1034"/>
      <c r="J453" s="1034" t="s">
        <v>194</v>
      </c>
      <c r="K453" s="1034"/>
      <c r="L453" s="1034"/>
      <c r="M453" s="1034" t="s">
        <v>68</v>
      </c>
      <c r="N453" s="1034"/>
      <c r="O453" s="1034"/>
      <c r="P453" s="214"/>
      <c r="Q453" s="1035"/>
      <c r="R453" s="1035"/>
      <c r="S453" s="223"/>
      <c r="T453" s="996" t="s">
        <v>193</v>
      </c>
      <c r="U453" s="997"/>
      <c r="V453" s="1034" t="s">
        <v>1</v>
      </c>
      <c r="W453" s="1034"/>
      <c r="X453" s="1034"/>
      <c r="Y453" s="1034" t="s">
        <v>21</v>
      </c>
      <c r="Z453" s="1034"/>
      <c r="AA453" s="1034"/>
      <c r="AB453" s="1034" t="s">
        <v>194</v>
      </c>
      <c r="AC453" s="1034"/>
      <c r="AD453" s="1034"/>
      <c r="AE453" s="1034" t="s">
        <v>68</v>
      </c>
      <c r="AF453" s="1034"/>
      <c r="AG453" s="1034"/>
      <c r="AH453" s="214"/>
    </row>
    <row r="454" spans="1:34" ht="18.95" customHeight="1">
      <c r="A454" s="223"/>
      <c r="B454" s="1000" t="s">
        <v>3</v>
      </c>
      <c r="C454" s="1001"/>
      <c r="D454" s="1002">
        <f>IF('statement of marks'!EO$6="","",'statement of marks'!EO$6)</f>
        <v>20</v>
      </c>
      <c r="E454" s="1002"/>
      <c r="F454" s="1002"/>
      <c r="G454" s="1002">
        <f>IF('statement of marks'!EP$6="","",'statement of marks'!EP$6)</f>
        <v>20</v>
      </c>
      <c r="H454" s="1002"/>
      <c r="I454" s="1002"/>
      <c r="J454" s="1002">
        <f>IF('statement of marks'!ER$6="","",'statement of marks'!ER$6)</f>
        <v>20</v>
      </c>
      <c r="K454" s="1002"/>
      <c r="L454" s="1002"/>
      <c r="M454" s="1002">
        <f>IF('statement of marks'!EX$6="","",'statement of marks'!EQ$6)</f>
        <v>20</v>
      </c>
      <c r="N454" s="1002"/>
      <c r="O454" s="1002"/>
      <c r="P454" s="215"/>
      <c r="Q454" s="1035"/>
      <c r="R454" s="1035"/>
      <c r="S454" s="223"/>
      <c r="T454" s="1000" t="s">
        <v>3</v>
      </c>
      <c r="U454" s="1001"/>
      <c r="V454" s="1002">
        <f>IF('statement of marks'!EO$6="","",'statement of marks'!EO$6)</f>
        <v>20</v>
      </c>
      <c r="W454" s="1002"/>
      <c r="X454" s="1002"/>
      <c r="Y454" s="1002">
        <f>IF('statement of marks'!EP$6="","",'statement of marks'!EP$6)</f>
        <v>20</v>
      </c>
      <c r="Z454" s="1002"/>
      <c r="AA454" s="1002"/>
      <c r="AB454" s="1002">
        <f>IF('statement of marks'!ER$6="","",'statement of marks'!ER$6)</f>
        <v>20</v>
      </c>
      <c r="AC454" s="1002"/>
      <c r="AD454" s="1002"/>
      <c r="AE454" s="1002">
        <f>IF('statement of marks'!EX$6="","",'statement of marks'!EQ$6)</f>
        <v>20</v>
      </c>
      <c r="AF454" s="1002"/>
      <c r="AG454" s="1002"/>
      <c r="AH454" s="215"/>
    </row>
    <row r="455" spans="1:34" ht="18.95" customHeight="1">
      <c r="A455" s="223"/>
      <c r="B455" s="990" t="str">
        <f>IF('statement of marks'!$EO$3="","",'statement of marks'!$EO$3)</f>
        <v>dk;kZuqHko</v>
      </c>
      <c r="C455" s="991"/>
      <c r="D455" s="1031" t="str">
        <f>IF('statement of marks'!EO37="","",'statement of marks'!EO37)</f>
        <v/>
      </c>
      <c r="E455" s="1031"/>
      <c r="F455" s="1031"/>
      <c r="G455" s="1031" t="str">
        <f>IF('statement of marks'!EP37="","",'statement of marks'!EP37)</f>
        <v/>
      </c>
      <c r="H455" s="1031"/>
      <c r="I455" s="1031"/>
      <c r="J455" s="1031" t="str">
        <f>IF('statement of marks'!ER37="","",'statement of marks'!ER37)</f>
        <v/>
      </c>
      <c r="K455" s="1031"/>
      <c r="L455" s="1031"/>
      <c r="M455" s="1031" t="str">
        <f>IF('statement of marks'!EQ37="","",'statement of marks'!EQ37)</f>
        <v/>
      </c>
      <c r="N455" s="1031"/>
      <c r="O455" s="1031"/>
      <c r="P455" s="216"/>
      <c r="Q455" s="1035"/>
      <c r="R455" s="1035"/>
      <c r="S455" s="223"/>
      <c r="T455" s="990" t="str">
        <f>IF('statement of marks'!$EO$3="","",'statement of marks'!$EO$3)</f>
        <v>dk;kZuqHko</v>
      </c>
      <c r="U455" s="991"/>
      <c r="V455" s="1031" t="str">
        <f>IF('statement of marks'!EO38="","",'statement of marks'!EO38)</f>
        <v/>
      </c>
      <c r="W455" s="1031"/>
      <c r="X455" s="1031"/>
      <c r="Y455" s="1031" t="str">
        <f>IF('statement of marks'!EP38="","",'statement of marks'!EP38)</f>
        <v/>
      </c>
      <c r="Z455" s="1031"/>
      <c r="AA455" s="1031"/>
      <c r="AB455" s="1031" t="str">
        <f>IF('statement of marks'!ER38="","",'statement of marks'!ER38)</f>
        <v/>
      </c>
      <c r="AC455" s="1031"/>
      <c r="AD455" s="1031"/>
      <c r="AE455" s="1031" t="str">
        <f>IF('statement of marks'!EQ38="","",'statement of marks'!EQ38)</f>
        <v/>
      </c>
      <c r="AF455" s="1031"/>
      <c r="AG455" s="1031"/>
      <c r="AH455" s="216"/>
    </row>
    <row r="456" spans="1:34" ht="18.95" customHeight="1">
      <c r="A456" s="223"/>
      <c r="B456" s="1027" t="str">
        <f>IF('statement of marks'!$EY$3="","",'statement of marks'!$EY$3)</f>
        <v>dyk f'k{kk</v>
      </c>
      <c r="C456" s="1028"/>
      <c r="D456" s="1031" t="str">
        <f>IF('statement of marks'!EY37="","",'statement of marks'!EY37)</f>
        <v/>
      </c>
      <c r="E456" s="1031"/>
      <c r="F456" s="1031"/>
      <c r="G456" s="1031" t="str">
        <f>IF('statement of marks'!EZ37="","",'statement of marks'!EZ37)</f>
        <v/>
      </c>
      <c r="H456" s="1031"/>
      <c r="I456" s="1031"/>
      <c r="J456" s="1031" t="str">
        <f>IF('statement of marks'!FB37="","",'statement of marks'!FB37)</f>
        <v/>
      </c>
      <c r="K456" s="1031"/>
      <c r="L456" s="1031"/>
      <c r="M456" s="1031" t="str">
        <f>IF('statement of marks'!FA37="","",'statement of marks'!FA37)</f>
        <v/>
      </c>
      <c r="N456" s="1031"/>
      <c r="O456" s="1031"/>
      <c r="P456" s="216"/>
      <c r="Q456" s="1035"/>
      <c r="R456" s="1035"/>
      <c r="S456" s="223"/>
      <c r="T456" s="1027" t="str">
        <f>IF('statement of marks'!$EY$3="","",'statement of marks'!$EY$3)</f>
        <v>dyk f'k{kk</v>
      </c>
      <c r="U456" s="1028"/>
      <c r="V456" s="1031" t="str">
        <f>IF('statement of marks'!EY38="","",'statement of marks'!EY38)</f>
        <v/>
      </c>
      <c r="W456" s="1031"/>
      <c r="X456" s="1031"/>
      <c r="Y456" s="1031" t="str">
        <f>IF('statement of marks'!EZ38="","",'statement of marks'!EZ38)</f>
        <v/>
      </c>
      <c r="Z456" s="1031"/>
      <c r="AA456" s="1031"/>
      <c r="AB456" s="1031" t="str">
        <f>IF('statement of marks'!FB38="","",'statement of marks'!FB38)</f>
        <v/>
      </c>
      <c r="AC456" s="1031"/>
      <c r="AD456" s="1031"/>
      <c r="AE456" s="1031" t="str">
        <f>IF('statement of marks'!FA38="","",'statement of marks'!FA38)</f>
        <v/>
      </c>
      <c r="AF456" s="1031"/>
      <c r="AG456" s="1031"/>
      <c r="AH456" s="216"/>
    </row>
    <row r="457" spans="1:34" ht="18.95" customHeight="1">
      <c r="A457" s="223"/>
      <c r="B457" s="1029" t="str">
        <f>IF('statement of marks'!$FI$3="","",'statement of marks'!$FI$3)</f>
        <v>LokLF; ,oe~ 'kkjhfjd f'k{kk</v>
      </c>
      <c r="C457" s="1030"/>
      <c r="D457" s="1031" t="str">
        <f>IF('statement of marks'!FI37="","",'statement of marks'!FI37)</f>
        <v/>
      </c>
      <c r="E457" s="1031"/>
      <c r="F457" s="1031"/>
      <c r="G457" s="1031" t="str">
        <f>IF('statement of marks'!FJ37="","",'statement of marks'!FJ37)</f>
        <v/>
      </c>
      <c r="H457" s="1031"/>
      <c r="I457" s="1031"/>
      <c r="J457" s="1031" t="str">
        <f>IF('statement of marks'!FL37="","",'statement of marks'!FL37)</f>
        <v/>
      </c>
      <c r="K457" s="1031"/>
      <c r="L457" s="1031"/>
      <c r="M457" s="1031" t="str">
        <f>IF('statement of marks'!FK37="","",'statement of marks'!FK37)</f>
        <v/>
      </c>
      <c r="N457" s="1031"/>
      <c r="O457" s="1031"/>
      <c r="P457" s="216"/>
      <c r="Q457" s="1035"/>
      <c r="R457" s="1035"/>
      <c r="S457" s="223"/>
      <c r="T457" s="1029" t="str">
        <f>IF('statement of marks'!$FI$3="","",'statement of marks'!$FI$3)</f>
        <v>LokLF; ,oe~ 'kkjhfjd f'k{kk</v>
      </c>
      <c r="U457" s="1030"/>
      <c r="V457" s="1031" t="str">
        <f>IF('statement of marks'!FI38="","",'statement of marks'!FI38)</f>
        <v/>
      </c>
      <c r="W457" s="1031"/>
      <c r="X457" s="1031"/>
      <c r="Y457" s="1031" t="str">
        <f>IF('statement of marks'!FJ38="","",'statement of marks'!FJ38)</f>
        <v/>
      </c>
      <c r="Z457" s="1031"/>
      <c r="AA457" s="1031"/>
      <c r="AB457" s="1031" t="str">
        <f>IF('statement of marks'!FL38="","",'statement of marks'!FL38)</f>
        <v/>
      </c>
      <c r="AC457" s="1031"/>
      <c r="AD457" s="1031"/>
      <c r="AE457" s="1031" t="str">
        <f>IF('statement of marks'!FK38="","",'statement of marks'!FK38)</f>
        <v/>
      </c>
      <c r="AF457" s="1031"/>
      <c r="AG457" s="1031"/>
      <c r="AH457" s="216"/>
    </row>
    <row r="458" spans="1:34" ht="18.95" customHeight="1">
      <c r="A458" s="223"/>
      <c r="B458" s="1000" t="s">
        <v>195</v>
      </c>
      <c r="C458" s="1001"/>
      <c r="D458" s="1007" t="str">
        <f>details!$DR$3</f>
        <v>vxLr rd</v>
      </c>
      <c r="E458" s="1007"/>
      <c r="F458" s="1007"/>
      <c r="G458" s="1007" t="str">
        <f>details!$DV$3</f>
        <v>vDVwcj rd</v>
      </c>
      <c r="H458" s="1007"/>
      <c r="I458" s="1007"/>
      <c r="J458" s="1007" t="str">
        <f>details!$ED$3</f>
        <v>Qjojh rd</v>
      </c>
      <c r="K458" s="1007"/>
      <c r="L458" s="1007"/>
      <c r="M458" s="1007" t="str">
        <f>details!$DZ$3</f>
        <v>fnlEcj rd</v>
      </c>
      <c r="N458" s="1007"/>
      <c r="O458" s="1007"/>
      <c r="P458" s="216"/>
      <c r="Q458" s="1035"/>
      <c r="R458" s="1035"/>
      <c r="S458" s="223"/>
      <c r="T458" s="1000" t="s">
        <v>195</v>
      </c>
      <c r="U458" s="1001"/>
      <c r="V458" s="1010" t="str">
        <f>details!$DR$3</f>
        <v>vxLr rd</v>
      </c>
      <c r="W458" s="1011"/>
      <c r="X458" s="1012"/>
      <c r="Y458" s="1010" t="str">
        <f>details!$DV$3</f>
        <v>vDVwcj rd</v>
      </c>
      <c r="Z458" s="1011"/>
      <c r="AA458" s="1012"/>
      <c r="AB458" s="1010" t="str">
        <f>details!$ED$3</f>
        <v>Qjojh rd</v>
      </c>
      <c r="AC458" s="1011"/>
      <c r="AD458" s="1012"/>
      <c r="AE458" s="1010" t="str">
        <f>details!$DZ$3</f>
        <v>fnlEcj rd</v>
      </c>
      <c r="AF458" s="1011"/>
      <c r="AG458" s="1012"/>
      <c r="AH458" s="216"/>
    </row>
    <row r="459" spans="1:34" ht="18.95" customHeight="1">
      <c r="A459" s="223"/>
      <c r="B459" s="1025" t="s">
        <v>98</v>
      </c>
      <c r="C459" s="1026"/>
      <c r="D459" s="1008" t="str">
        <f>IF(details!DS37="","",details!DS37)</f>
        <v/>
      </c>
      <c r="E459" s="1008"/>
      <c r="F459" s="1008"/>
      <c r="G459" s="1008" t="str">
        <f>IF(details!DW37="","",details!DW37)</f>
        <v/>
      </c>
      <c r="H459" s="1008"/>
      <c r="I459" s="1008"/>
      <c r="J459" s="1008" t="str">
        <f>IF(details!EE37="","",details!EE37)</f>
        <v/>
      </c>
      <c r="K459" s="1008"/>
      <c r="L459" s="1008"/>
      <c r="M459" s="1008" t="str">
        <f>IF(details!EA37="","",details!EA37)</f>
        <v/>
      </c>
      <c r="N459" s="1008"/>
      <c r="O459" s="1008"/>
      <c r="P459" s="227"/>
      <c r="Q459" s="1035"/>
      <c r="R459" s="1035"/>
      <c r="S459" s="223"/>
      <c r="T459" s="1025" t="s">
        <v>98</v>
      </c>
      <c r="U459" s="1026"/>
      <c r="V459" s="1015" t="str">
        <f>IF(details!DS38="","",details!DS38)</f>
        <v/>
      </c>
      <c r="W459" s="1016"/>
      <c r="X459" s="1017"/>
      <c r="Y459" s="1015" t="str">
        <f>IF(details!DW38="","",details!DW38)</f>
        <v/>
      </c>
      <c r="Z459" s="1016"/>
      <c r="AA459" s="1017"/>
      <c r="AB459" s="1015" t="str">
        <f>IF(details!EE38="","",details!EE38)</f>
        <v/>
      </c>
      <c r="AC459" s="1016"/>
      <c r="AD459" s="1017"/>
      <c r="AE459" s="1015" t="str">
        <f>IF(details!EA38="","",details!EA38)</f>
        <v/>
      </c>
      <c r="AF459" s="1016"/>
      <c r="AG459" s="1017"/>
      <c r="AH459" s="217"/>
    </row>
    <row r="460" spans="1:34" ht="18.95" customHeight="1">
      <c r="A460" s="224"/>
      <c r="B460" s="1023" t="s">
        <v>15</v>
      </c>
      <c r="C460" s="1024"/>
      <c r="D460" s="1009">
        <f>IF(details!DR37="","",details!DR37)</f>
        <v>83</v>
      </c>
      <c r="E460" s="1009"/>
      <c r="F460" s="1009"/>
      <c r="G460" s="1009" t="str">
        <f>IF(details!DV37="","",details!DV37)</f>
        <v/>
      </c>
      <c r="H460" s="1009"/>
      <c r="I460" s="1009"/>
      <c r="J460" s="1009" t="str">
        <f>IF(details!ED37="","",details!ED37)</f>
        <v/>
      </c>
      <c r="K460" s="1009"/>
      <c r="L460" s="1009"/>
      <c r="M460" s="1009" t="str">
        <f>IF(details!DZ37="","",details!DZ37)</f>
        <v/>
      </c>
      <c r="N460" s="1009"/>
      <c r="O460" s="1009"/>
      <c r="P460" s="228"/>
      <c r="Q460" s="1035"/>
      <c r="R460" s="1035"/>
      <c r="S460" s="224"/>
      <c r="T460" s="1023" t="s">
        <v>15</v>
      </c>
      <c r="U460" s="1024"/>
      <c r="V460" s="1018">
        <f>IF(details!DR38="","",details!DR38)</f>
        <v>83</v>
      </c>
      <c r="W460" s="1019"/>
      <c r="X460" s="1020"/>
      <c r="Y460" s="1018" t="str">
        <f>IF(details!DV38="","",details!DV38)</f>
        <v/>
      </c>
      <c r="Z460" s="1019"/>
      <c r="AA460" s="1020"/>
      <c r="AB460" s="1018" t="str">
        <f>IF(details!ED38="","",details!ED38)</f>
        <v/>
      </c>
      <c r="AC460" s="1019"/>
      <c r="AD460" s="1020"/>
      <c r="AE460" s="1018" t="str">
        <f>IF(details!DZ38="","",details!DZ38)</f>
        <v/>
      </c>
      <c r="AF460" s="1019"/>
      <c r="AG460" s="1020"/>
      <c r="AH460" s="218"/>
    </row>
    <row r="461" spans="1:34" ht="18.95" customHeight="1">
      <c r="A461" s="223"/>
      <c r="B461" s="1036" t="s">
        <v>99</v>
      </c>
      <c r="C461" s="1037"/>
      <c r="D461" s="1007"/>
      <c r="E461" s="1007"/>
      <c r="F461" s="1007"/>
      <c r="G461" s="1007"/>
      <c r="H461" s="1007"/>
      <c r="I461" s="1007"/>
      <c r="J461" s="1007"/>
      <c r="K461" s="1007"/>
      <c r="L461" s="1007"/>
      <c r="M461" s="1007"/>
      <c r="N461" s="1007"/>
      <c r="O461" s="1007"/>
      <c r="P461" s="219"/>
      <c r="Q461" s="1035"/>
      <c r="R461" s="1035"/>
      <c r="S461" s="223"/>
      <c r="T461" s="1036" t="s">
        <v>99</v>
      </c>
      <c r="U461" s="1037"/>
      <c r="V461" s="1007"/>
      <c r="W461" s="1007"/>
      <c r="X461" s="1007"/>
      <c r="Y461" s="1007"/>
      <c r="Z461" s="1007"/>
      <c r="AA461" s="1007"/>
      <c r="AB461" s="1007"/>
      <c r="AC461" s="1007"/>
      <c r="AD461" s="1007"/>
      <c r="AE461" s="1007"/>
      <c r="AF461" s="1007"/>
      <c r="AG461" s="1007"/>
      <c r="AH461" s="219"/>
    </row>
    <row r="462" spans="1:34" ht="18.95" customHeight="1">
      <c r="A462" s="223"/>
      <c r="B462" s="1013" t="s">
        <v>79</v>
      </c>
      <c r="C462" s="1014"/>
      <c r="D462" s="1007"/>
      <c r="E462" s="1007"/>
      <c r="F462" s="1007"/>
      <c r="G462" s="1007"/>
      <c r="H462" s="1007"/>
      <c r="I462" s="1007"/>
      <c r="J462" s="1007"/>
      <c r="K462" s="1007"/>
      <c r="L462" s="1007"/>
      <c r="M462" s="1007"/>
      <c r="N462" s="1007"/>
      <c r="O462" s="1007"/>
      <c r="P462" s="219"/>
      <c r="Q462" s="1035"/>
      <c r="R462" s="1035"/>
      <c r="S462" s="223"/>
      <c r="T462" s="1013" t="s">
        <v>79</v>
      </c>
      <c r="U462" s="1014"/>
      <c r="V462" s="1007"/>
      <c r="W462" s="1007"/>
      <c r="X462" s="1007"/>
      <c r="Y462" s="1007"/>
      <c r="Z462" s="1007"/>
      <c r="AA462" s="1007"/>
      <c r="AB462" s="1007"/>
      <c r="AC462" s="1007"/>
      <c r="AD462" s="1007"/>
      <c r="AE462" s="1007"/>
      <c r="AF462" s="1007"/>
      <c r="AG462" s="1007"/>
      <c r="AH462" s="219"/>
    </row>
    <row r="463" spans="1:34" ht="18.95" customHeight="1">
      <c r="A463" s="223"/>
      <c r="B463" s="1021" t="s">
        <v>100</v>
      </c>
      <c r="C463" s="1022"/>
      <c r="D463" s="1007"/>
      <c r="E463" s="1007"/>
      <c r="F463" s="1007"/>
      <c r="G463" s="1007"/>
      <c r="H463" s="1007"/>
      <c r="I463" s="1007"/>
      <c r="J463" s="1007"/>
      <c r="K463" s="1007"/>
      <c r="L463" s="1007"/>
      <c r="M463" s="1007"/>
      <c r="N463" s="1007"/>
      <c r="O463" s="1007"/>
      <c r="P463" s="219"/>
      <c r="Q463" s="1035"/>
      <c r="R463" s="1035"/>
      <c r="S463" s="223"/>
      <c r="T463" s="1021" t="s">
        <v>100</v>
      </c>
      <c r="U463" s="1022"/>
      <c r="V463" s="1007"/>
      <c r="W463" s="1007"/>
      <c r="X463" s="1007"/>
      <c r="Y463" s="1007"/>
      <c r="Z463" s="1007"/>
      <c r="AA463" s="1007"/>
      <c r="AB463" s="1007"/>
      <c r="AC463" s="1007"/>
      <c r="AD463" s="1007"/>
      <c r="AE463" s="1007"/>
      <c r="AF463" s="1007"/>
      <c r="AG463" s="1007"/>
      <c r="AH463" s="219"/>
    </row>
    <row r="464" spans="1:34" ht="18.95" customHeight="1" thickBot="1">
      <c r="A464" s="225"/>
      <c r="B464" s="998" t="s">
        <v>101</v>
      </c>
      <c r="C464" s="999"/>
      <c r="D464" s="995"/>
      <c r="E464" s="995"/>
      <c r="F464" s="995"/>
      <c r="G464" s="995"/>
      <c r="H464" s="995"/>
      <c r="I464" s="995"/>
      <c r="J464" s="995"/>
      <c r="K464" s="995"/>
      <c r="L464" s="995"/>
      <c r="M464" s="995"/>
      <c r="N464" s="995"/>
      <c r="O464" s="995"/>
      <c r="P464" s="220"/>
      <c r="Q464" s="1035"/>
      <c r="R464" s="1035"/>
      <c r="S464" s="225"/>
      <c r="T464" s="998" t="s">
        <v>101</v>
      </c>
      <c r="U464" s="999"/>
      <c r="V464" s="995"/>
      <c r="W464" s="995"/>
      <c r="X464" s="995"/>
      <c r="Y464" s="995"/>
      <c r="Z464" s="995"/>
      <c r="AA464" s="995"/>
      <c r="AB464" s="995"/>
      <c r="AC464" s="995"/>
      <c r="AD464" s="995"/>
      <c r="AE464" s="995"/>
      <c r="AF464" s="995"/>
      <c r="AG464" s="995"/>
      <c r="AH464" s="220"/>
    </row>
    <row r="465" spans="1:34" ht="18.95" customHeight="1">
      <c r="A465" s="222"/>
      <c r="B465" s="1004" t="s">
        <v>47</v>
      </c>
      <c r="C465" s="1005"/>
      <c r="D465" s="1005"/>
      <c r="E465" s="1005"/>
      <c r="F465" s="1005"/>
      <c r="G465" s="1005"/>
      <c r="H465" s="1005"/>
      <c r="I465" s="1005"/>
      <c r="J465" s="1005"/>
      <c r="K465" s="1005"/>
      <c r="L465" s="1005"/>
      <c r="M465" s="1005"/>
      <c r="N465" s="1005"/>
      <c r="O465" s="1005"/>
      <c r="P465" s="1006"/>
      <c r="Q465" s="1035"/>
      <c r="R465" s="1035"/>
      <c r="S465" s="222"/>
      <c r="T465" s="1004" t="s">
        <v>47</v>
      </c>
      <c r="U465" s="1005"/>
      <c r="V465" s="1005"/>
      <c r="W465" s="1005"/>
      <c r="X465" s="1005"/>
      <c r="Y465" s="1005"/>
      <c r="Z465" s="1005"/>
      <c r="AA465" s="1005"/>
      <c r="AB465" s="1005"/>
      <c r="AC465" s="1005"/>
      <c r="AD465" s="1005"/>
      <c r="AE465" s="1005"/>
      <c r="AF465" s="1005"/>
      <c r="AG465" s="1005"/>
      <c r="AH465" s="1006"/>
    </row>
    <row r="466" spans="1:34" ht="18.95" customHeight="1">
      <c r="A466" s="1003"/>
      <c r="B466" s="985" t="str">
        <f>'statement of marks'!$A$1</f>
        <v>MkW0Hkhejko vEcsMdj jkt0vkok0fo|k0cxMh]nkSlk</v>
      </c>
      <c r="C466" s="986"/>
      <c r="D466" s="986"/>
      <c r="E466" s="986"/>
      <c r="F466" s="986"/>
      <c r="G466" s="986"/>
      <c r="H466" s="986"/>
      <c r="I466" s="986"/>
      <c r="J466" s="986"/>
      <c r="K466" s="986"/>
      <c r="L466" s="986"/>
      <c r="M466" s="986"/>
      <c r="N466" s="986"/>
      <c r="O466" s="986"/>
      <c r="P466" s="987"/>
      <c r="Q466" s="1035"/>
      <c r="R466" s="1035"/>
      <c r="S466" s="1003"/>
      <c r="T466" s="985" t="str">
        <f>'statement of marks'!$A$1</f>
        <v>MkW0Hkhejko vEcsMdj jkt0vkok0fo|k0cxMh]nkSlk</v>
      </c>
      <c r="U466" s="986"/>
      <c r="V466" s="986"/>
      <c r="W466" s="986"/>
      <c r="X466" s="986"/>
      <c r="Y466" s="986"/>
      <c r="Z466" s="986"/>
      <c r="AA466" s="986"/>
      <c r="AB466" s="986"/>
      <c r="AC466" s="986"/>
      <c r="AD466" s="986"/>
      <c r="AE466" s="986"/>
      <c r="AF466" s="986"/>
      <c r="AG466" s="986"/>
      <c r="AH466" s="987"/>
    </row>
    <row r="467" spans="1:34" ht="18.95" customHeight="1">
      <c r="A467" s="1003"/>
      <c r="B467" s="985"/>
      <c r="C467" s="986"/>
      <c r="D467" s="986"/>
      <c r="E467" s="986"/>
      <c r="F467" s="986"/>
      <c r="G467" s="986"/>
      <c r="H467" s="986"/>
      <c r="I467" s="986"/>
      <c r="J467" s="986"/>
      <c r="K467" s="986"/>
      <c r="L467" s="986"/>
      <c r="M467" s="986"/>
      <c r="N467" s="986"/>
      <c r="O467" s="986"/>
      <c r="P467" s="987"/>
      <c r="Q467" s="1035"/>
      <c r="R467" s="1035"/>
      <c r="S467" s="1003"/>
      <c r="T467" s="985"/>
      <c r="U467" s="986"/>
      <c r="V467" s="986"/>
      <c r="W467" s="986"/>
      <c r="X467" s="986"/>
      <c r="Y467" s="986"/>
      <c r="Z467" s="986"/>
      <c r="AA467" s="986"/>
      <c r="AB467" s="986"/>
      <c r="AC467" s="986"/>
      <c r="AD467" s="986"/>
      <c r="AE467" s="986"/>
      <c r="AF467" s="986"/>
      <c r="AG467" s="986"/>
      <c r="AH467" s="987"/>
    </row>
    <row r="468" spans="1:34" ht="18.95" customHeight="1">
      <c r="A468" s="223"/>
      <c r="B468" s="988" t="s">
        <v>95</v>
      </c>
      <c r="C468" s="989"/>
      <c r="D468" s="992" t="str">
        <f>'statement of marks'!$H$3</f>
        <v>2016-17</v>
      </c>
      <c r="E468" s="992"/>
      <c r="F468" s="992"/>
      <c r="G468" s="992"/>
      <c r="H468" s="992"/>
      <c r="I468" s="992"/>
      <c r="J468" s="992"/>
      <c r="K468" s="992"/>
      <c r="L468" s="992"/>
      <c r="M468" s="992"/>
      <c r="N468" s="992"/>
      <c r="O468" s="992"/>
      <c r="P468" s="993"/>
      <c r="Q468" s="1035"/>
      <c r="R468" s="1035"/>
      <c r="S468" s="223"/>
      <c r="T468" s="988" t="s">
        <v>95</v>
      </c>
      <c r="U468" s="989"/>
      <c r="V468" s="992" t="str">
        <f>'statement of marks'!$H$3</f>
        <v>2016-17</v>
      </c>
      <c r="W468" s="992"/>
      <c r="X468" s="992"/>
      <c r="Y468" s="992"/>
      <c r="Z468" s="992"/>
      <c r="AA468" s="992"/>
      <c r="AB468" s="992"/>
      <c r="AC468" s="992"/>
      <c r="AD468" s="992"/>
      <c r="AE468" s="992"/>
      <c r="AF468" s="992"/>
      <c r="AG468" s="992"/>
      <c r="AH468" s="993"/>
    </row>
    <row r="469" spans="1:34" ht="18.95" customHeight="1">
      <c r="A469" s="223"/>
      <c r="B469" s="990" t="s">
        <v>185</v>
      </c>
      <c r="C469" s="991"/>
      <c r="D469" s="991" t="str">
        <f>IF('statement of marks'!I39="","",'statement of marks'!I39)</f>
        <v/>
      </c>
      <c r="E469" s="991"/>
      <c r="F469" s="991"/>
      <c r="G469" s="991"/>
      <c r="H469" s="991"/>
      <c r="I469" s="991"/>
      <c r="J469" s="991"/>
      <c r="K469" s="991"/>
      <c r="L469" s="991"/>
      <c r="M469" s="991"/>
      <c r="N469" s="991"/>
      <c r="O469" s="991"/>
      <c r="P469" s="994"/>
      <c r="Q469" s="1035"/>
      <c r="R469" s="1035"/>
      <c r="S469" s="223"/>
      <c r="T469" s="990" t="s">
        <v>185</v>
      </c>
      <c r="U469" s="991"/>
      <c r="V469" s="991" t="str">
        <f>IF('statement of marks'!I40="","",'statement of marks'!I40)</f>
        <v/>
      </c>
      <c r="W469" s="991"/>
      <c r="X469" s="991"/>
      <c r="Y469" s="991"/>
      <c r="Z469" s="991"/>
      <c r="AA469" s="991"/>
      <c r="AB469" s="991"/>
      <c r="AC469" s="991"/>
      <c r="AD469" s="991"/>
      <c r="AE469" s="991"/>
      <c r="AF469" s="991"/>
      <c r="AG469" s="991"/>
      <c r="AH469" s="994"/>
    </row>
    <row r="470" spans="1:34" ht="18.95" customHeight="1">
      <c r="A470" s="223"/>
      <c r="B470" s="990" t="s">
        <v>186</v>
      </c>
      <c r="C470" s="991"/>
      <c r="D470" s="991" t="str">
        <f>IF('statement of marks'!J39="","",'statement of marks'!J39)</f>
        <v/>
      </c>
      <c r="E470" s="991"/>
      <c r="F470" s="991"/>
      <c r="G470" s="991"/>
      <c r="H470" s="991"/>
      <c r="I470" s="991"/>
      <c r="J470" s="991"/>
      <c r="K470" s="991"/>
      <c r="L470" s="991"/>
      <c r="M470" s="991"/>
      <c r="N470" s="991"/>
      <c r="O470" s="991"/>
      <c r="P470" s="994"/>
      <c r="Q470" s="1035"/>
      <c r="R470" s="1035"/>
      <c r="S470" s="223"/>
      <c r="T470" s="990" t="s">
        <v>186</v>
      </c>
      <c r="U470" s="991"/>
      <c r="V470" s="991" t="str">
        <f>IF('statement of marks'!J40="","",'statement of marks'!J40)</f>
        <v/>
      </c>
      <c r="W470" s="991"/>
      <c r="X470" s="991"/>
      <c r="Y470" s="991"/>
      <c r="Z470" s="991"/>
      <c r="AA470" s="991"/>
      <c r="AB470" s="991"/>
      <c r="AC470" s="991"/>
      <c r="AD470" s="991"/>
      <c r="AE470" s="991"/>
      <c r="AF470" s="991"/>
      <c r="AG470" s="991"/>
      <c r="AH470" s="994"/>
    </row>
    <row r="471" spans="1:34" ht="18.95" customHeight="1">
      <c r="A471" s="223"/>
      <c r="B471" s="990" t="s">
        <v>187</v>
      </c>
      <c r="C471" s="991"/>
      <c r="D471" s="991" t="str">
        <f>IF('statement of marks'!K39="","",'statement of marks'!K39)</f>
        <v/>
      </c>
      <c r="E471" s="991"/>
      <c r="F471" s="991"/>
      <c r="G471" s="991"/>
      <c r="H471" s="991"/>
      <c r="I471" s="991"/>
      <c r="J471" s="991"/>
      <c r="K471" s="991"/>
      <c r="L471" s="991"/>
      <c r="M471" s="991"/>
      <c r="N471" s="991"/>
      <c r="O471" s="991"/>
      <c r="P471" s="994"/>
      <c r="Q471" s="1035"/>
      <c r="R471" s="1035"/>
      <c r="S471" s="223"/>
      <c r="T471" s="990" t="s">
        <v>187</v>
      </c>
      <c r="U471" s="991"/>
      <c r="V471" s="991" t="str">
        <f>IF('statement of marks'!K40="","",'statement of marks'!K40)</f>
        <v/>
      </c>
      <c r="W471" s="991"/>
      <c r="X471" s="991"/>
      <c r="Y471" s="991"/>
      <c r="Z471" s="991"/>
      <c r="AA471" s="991"/>
      <c r="AB471" s="991"/>
      <c r="AC471" s="991"/>
      <c r="AD471" s="991"/>
      <c r="AE471" s="991"/>
      <c r="AF471" s="991"/>
      <c r="AG471" s="991"/>
      <c r="AH471" s="994"/>
    </row>
    <row r="472" spans="1:34" ht="18.95" customHeight="1">
      <c r="A472" s="223"/>
      <c r="B472" s="990" t="s">
        <v>188</v>
      </c>
      <c r="C472" s="991"/>
      <c r="D472" s="992" t="str">
        <f>'statement of marks'!$G$3</f>
        <v>6 B</v>
      </c>
      <c r="E472" s="992"/>
      <c r="F472" s="992"/>
      <c r="G472" s="992"/>
      <c r="H472" s="991" t="s">
        <v>9</v>
      </c>
      <c r="I472" s="991"/>
      <c r="J472" s="991"/>
      <c r="K472" s="991"/>
      <c r="L472" s="991"/>
      <c r="M472" s="992" t="str">
        <f>IF('statement of marks'!D39="","",'statement of marks'!D39)</f>
        <v/>
      </c>
      <c r="N472" s="992"/>
      <c r="O472" s="992"/>
      <c r="P472" s="993"/>
      <c r="Q472" s="1035"/>
      <c r="R472" s="1035"/>
      <c r="S472" s="223"/>
      <c r="T472" s="990" t="s">
        <v>188</v>
      </c>
      <c r="U472" s="991"/>
      <c r="V472" s="992" t="str">
        <f>'statement of marks'!$G$3</f>
        <v>6 B</v>
      </c>
      <c r="W472" s="992"/>
      <c r="X472" s="992"/>
      <c r="Y472" s="992"/>
      <c r="Z472" s="991" t="s">
        <v>9</v>
      </c>
      <c r="AA472" s="991"/>
      <c r="AB472" s="991"/>
      <c r="AC472" s="991"/>
      <c r="AD472" s="991"/>
      <c r="AE472" s="992" t="str">
        <f>IF('statement of marks'!D40="","",'statement of marks'!D40)</f>
        <v/>
      </c>
      <c r="AF472" s="992"/>
      <c r="AG472" s="992"/>
      <c r="AH472" s="993"/>
    </row>
    <row r="473" spans="1:34" ht="18.95" customHeight="1">
      <c r="A473" s="223"/>
      <c r="B473" s="990" t="s">
        <v>189</v>
      </c>
      <c r="C473" s="991"/>
      <c r="D473" s="992" t="str">
        <f>IF('statement of marks'!F39="","",'statement of marks'!F39)</f>
        <v/>
      </c>
      <c r="E473" s="992"/>
      <c r="F473" s="992"/>
      <c r="G473" s="992"/>
      <c r="H473" s="991" t="s">
        <v>0</v>
      </c>
      <c r="I473" s="991"/>
      <c r="J473" s="991"/>
      <c r="K473" s="991"/>
      <c r="L473" s="991"/>
      <c r="M473" s="1032" t="str">
        <f>IF('statement of marks'!G39="","",'statement of marks'!G39)</f>
        <v/>
      </c>
      <c r="N473" s="1032"/>
      <c r="O473" s="1032"/>
      <c r="P473" s="1033"/>
      <c r="Q473" s="1035"/>
      <c r="R473" s="1035"/>
      <c r="S473" s="223"/>
      <c r="T473" s="990" t="s">
        <v>189</v>
      </c>
      <c r="U473" s="991"/>
      <c r="V473" s="992" t="str">
        <f>IF('statement of marks'!F40="","",'statement of marks'!F40)</f>
        <v/>
      </c>
      <c r="W473" s="992"/>
      <c r="X473" s="992"/>
      <c r="Y473" s="992"/>
      <c r="Z473" s="991" t="s">
        <v>0</v>
      </c>
      <c r="AA473" s="991"/>
      <c r="AB473" s="991"/>
      <c r="AC473" s="991"/>
      <c r="AD473" s="991"/>
      <c r="AE473" s="1032" t="str">
        <f>IF('statement of marks'!G40="","",'statement of marks'!G40)</f>
        <v/>
      </c>
      <c r="AF473" s="1032"/>
      <c r="AG473" s="1032"/>
      <c r="AH473" s="1033"/>
    </row>
    <row r="474" spans="1:34" ht="18.95" customHeight="1">
      <c r="A474" s="223"/>
      <c r="B474" s="221" t="s">
        <v>28</v>
      </c>
      <c r="C474" s="211" t="s">
        <v>96</v>
      </c>
      <c r="D474" s="1034" t="s">
        <v>1</v>
      </c>
      <c r="E474" s="1034"/>
      <c r="F474" s="1034"/>
      <c r="G474" s="1034" t="s">
        <v>21</v>
      </c>
      <c r="H474" s="1034"/>
      <c r="I474" s="1034"/>
      <c r="J474" s="1034" t="s">
        <v>68</v>
      </c>
      <c r="K474" s="1034"/>
      <c r="L474" s="1034"/>
      <c r="M474" s="1034" t="s">
        <v>97</v>
      </c>
      <c r="N474" s="1034"/>
      <c r="O474" s="1034"/>
      <c r="P474" s="212" t="s">
        <v>200</v>
      </c>
      <c r="Q474" s="1035"/>
      <c r="R474" s="1035"/>
      <c r="S474" s="223"/>
      <c r="T474" s="221" t="s">
        <v>28</v>
      </c>
      <c r="U474" s="211" t="s">
        <v>96</v>
      </c>
      <c r="V474" s="1034" t="s">
        <v>1</v>
      </c>
      <c r="W474" s="1034"/>
      <c r="X474" s="1034"/>
      <c r="Y474" s="1034" t="s">
        <v>21</v>
      </c>
      <c r="Z474" s="1034"/>
      <c r="AA474" s="1034"/>
      <c r="AB474" s="1034" t="s">
        <v>68</v>
      </c>
      <c r="AC474" s="1034"/>
      <c r="AD474" s="1034"/>
      <c r="AE474" s="1034" t="s">
        <v>97</v>
      </c>
      <c r="AF474" s="1034"/>
      <c r="AG474" s="1034"/>
      <c r="AH474" s="212" t="s">
        <v>200</v>
      </c>
    </row>
    <row r="475" spans="1:34" ht="18.95" customHeight="1">
      <c r="A475" s="223"/>
      <c r="B475" s="1000" t="s">
        <v>3</v>
      </c>
      <c r="C475" s="1001"/>
      <c r="D475" s="232">
        <f>IF('statement of marks'!L$6="","",'statement of marks'!L$6)</f>
        <v>5</v>
      </c>
      <c r="E475" s="232">
        <f>IF('statement of marks'!M$6="","",'statement of marks'!M$6)</f>
        <v>5</v>
      </c>
      <c r="F475" s="232">
        <f>IF('statement of marks'!N$6="","",'statement of marks'!N$6)</f>
        <v>10</v>
      </c>
      <c r="G475" s="232">
        <f>IF('statement of marks'!O$6="","",'statement of marks'!O$6)</f>
        <v>5</v>
      </c>
      <c r="H475" s="232">
        <f>IF('statement of marks'!P$6="","",'statement of marks'!P$6)</f>
        <v>5</v>
      </c>
      <c r="I475" s="232">
        <f>IF('statement of marks'!Q$6="","",'statement of marks'!Q$6)</f>
        <v>10</v>
      </c>
      <c r="J475" s="232">
        <f>IF('statement of marks'!R$6="","",'statement of marks'!R$6)</f>
        <v>5</v>
      </c>
      <c r="K475" s="232">
        <f>IF('statement of marks'!S$6="","",'statement of marks'!S$6)</f>
        <v>5</v>
      </c>
      <c r="L475" s="232">
        <f>IF('statement of marks'!T$6="","",'statement of marks'!T$6)</f>
        <v>10</v>
      </c>
      <c r="M475" s="232">
        <f>IF('statement of marks'!V$6="","",'statement of marks'!V$6)</f>
        <v>50</v>
      </c>
      <c r="N475" s="232">
        <f>IF('statement of marks'!W$6="","",'statement of marks'!W$6)</f>
        <v>20</v>
      </c>
      <c r="O475" s="232">
        <f>IF('statement of marks'!X$6="","",'statement of marks'!X$6)</f>
        <v>70</v>
      </c>
      <c r="P475" s="213">
        <f>IF('statement of marks'!Y$6="","",'statement of marks'!Y$6)</f>
        <v>100</v>
      </c>
      <c r="Q475" s="1035"/>
      <c r="R475" s="1035"/>
      <c r="S475" s="223"/>
      <c r="T475" s="1000" t="s">
        <v>3</v>
      </c>
      <c r="U475" s="1001"/>
      <c r="V475" s="232">
        <f>IF('statement of marks'!L$6="","",'statement of marks'!L$6)</f>
        <v>5</v>
      </c>
      <c r="W475" s="232">
        <f>IF('statement of marks'!M$6="","",'statement of marks'!M$6)</f>
        <v>5</v>
      </c>
      <c r="X475" s="232">
        <f>IF('statement of marks'!N$6="","",'statement of marks'!N$6)</f>
        <v>10</v>
      </c>
      <c r="Y475" s="232">
        <f>IF('statement of marks'!O$6="","",'statement of marks'!O$6)</f>
        <v>5</v>
      </c>
      <c r="Z475" s="232">
        <f>IF('statement of marks'!P$6="","",'statement of marks'!P$6)</f>
        <v>5</v>
      </c>
      <c r="AA475" s="232">
        <f>IF('statement of marks'!Q$6="","",'statement of marks'!Q$6)</f>
        <v>10</v>
      </c>
      <c r="AB475" s="232">
        <f>IF('statement of marks'!R$6="","",'statement of marks'!R$6)</f>
        <v>5</v>
      </c>
      <c r="AC475" s="232">
        <f>IF('statement of marks'!S$6="","",'statement of marks'!S$6)</f>
        <v>5</v>
      </c>
      <c r="AD475" s="232">
        <f>IF('statement of marks'!T$6="","",'statement of marks'!T$6)</f>
        <v>10</v>
      </c>
      <c r="AE475" s="232">
        <f>IF('statement of marks'!V$6="","",'statement of marks'!V$6)</f>
        <v>50</v>
      </c>
      <c r="AF475" s="232">
        <f>IF('statement of marks'!W$6="","",'statement of marks'!W$6)</f>
        <v>20</v>
      </c>
      <c r="AG475" s="232">
        <f>IF('statement of marks'!X$6="","",'statement of marks'!X$6)</f>
        <v>70</v>
      </c>
      <c r="AH475" s="213">
        <f>IF('statement of marks'!Y$6="","",'statement of marks'!Y$6)</f>
        <v>100</v>
      </c>
    </row>
    <row r="476" spans="1:34" ht="18.95" customHeight="1">
      <c r="A476" s="223"/>
      <c r="B476" s="990" t="str">
        <f>IF('statement of marks'!$L$3="","",'statement of marks'!$L$3)</f>
        <v>fgUnh</v>
      </c>
      <c r="C476" s="991"/>
      <c r="D476" s="209" t="str">
        <f>IF('statement of marks'!L39="","",'statement of marks'!L39)</f>
        <v/>
      </c>
      <c r="E476" s="209" t="str">
        <f>IF('statement of marks'!M39="","",'statement of marks'!M39)</f>
        <v/>
      </c>
      <c r="F476" s="207" t="str">
        <f>IF('statement of marks'!N39="","",'statement of marks'!N39)</f>
        <v/>
      </c>
      <c r="G476" s="209" t="str">
        <f>IF('statement of marks'!O39="","",'statement of marks'!O39)</f>
        <v/>
      </c>
      <c r="H476" s="209" t="str">
        <f>IF('statement of marks'!P39="","",'statement of marks'!P39)</f>
        <v/>
      </c>
      <c r="I476" s="207" t="str">
        <f>IF('statement of marks'!Q39="","",'statement of marks'!Q39)</f>
        <v/>
      </c>
      <c r="J476" s="209" t="str">
        <f>IF('statement of marks'!R39="","",'statement of marks'!R39)</f>
        <v/>
      </c>
      <c r="K476" s="209" t="str">
        <f>IF('statement of marks'!S39="","",'statement of marks'!S39)</f>
        <v/>
      </c>
      <c r="L476" s="207" t="str">
        <f>IF('statement of marks'!T39="","",'statement of marks'!T39)</f>
        <v/>
      </c>
      <c r="M476" s="209" t="str">
        <f>IF('statement of marks'!V39="","",'statement of marks'!V39)</f>
        <v/>
      </c>
      <c r="N476" s="209" t="str">
        <f>IF('statement of marks'!W39="","",'statement of marks'!W39)</f>
        <v/>
      </c>
      <c r="O476" s="207" t="str">
        <f>IF('statement of marks'!X39="","",'statement of marks'!X39)</f>
        <v/>
      </c>
      <c r="P476" s="213" t="str">
        <f>IF('statement of marks'!Y39="","",'statement of marks'!Y39)</f>
        <v/>
      </c>
      <c r="Q476" s="1035"/>
      <c r="R476" s="1035"/>
      <c r="S476" s="223"/>
      <c r="T476" s="990" t="str">
        <f>IF('statement of marks'!$L$3="","",'statement of marks'!$L$3)</f>
        <v>fgUnh</v>
      </c>
      <c r="U476" s="991"/>
      <c r="V476" s="209" t="str">
        <f>IF('statement of marks'!L40="","",'statement of marks'!L40)</f>
        <v/>
      </c>
      <c r="W476" s="209" t="str">
        <f>IF('statement of marks'!M40="","",'statement of marks'!M40)</f>
        <v/>
      </c>
      <c r="X476" s="207" t="str">
        <f>IF('statement of marks'!N40="","",'statement of marks'!N40)</f>
        <v/>
      </c>
      <c r="Y476" s="209" t="str">
        <f>IF('statement of marks'!O40="","",'statement of marks'!O40)</f>
        <v/>
      </c>
      <c r="Z476" s="209" t="str">
        <f>IF('statement of marks'!P40="","",'statement of marks'!P40)</f>
        <v/>
      </c>
      <c r="AA476" s="207" t="str">
        <f>IF('statement of marks'!Q40="","",'statement of marks'!Q40)</f>
        <v/>
      </c>
      <c r="AB476" s="209" t="str">
        <f>IF('statement of marks'!R40="","",'statement of marks'!R40)</f>
        <v/>
      </c>
      <c r="AC476" s="209" t="str">
        <f>IF('statement of marks'!S40="","",'statement of marks'!S40)</f>
        <v/>
      </c>
      <c r="AD476" s="207" t="str">
        <f>IF('statement of marks'!T40="","",'statement of marks'!T40)</f>
        <v/>
      </c>
      <c r="AE476" s="209" t="str">
        <f>IF('statement of marks'!V40="","",'statement of marks'!V40)</f>
        <v/>
      </c>
      <c r="AF476" s="209" t="str">
        <f>IF('statement of marks'!W40="","",'statement of marks'!W40)</f>
        <v/>
      </c>
      <c r="AG476" s="207" t="str">
        <f>IF('statement of marks'!X40="","",'statement of marks'!X40)</f>
        <v/>
      </c>
      <c r="AH476" s="213" t="str">
        <f>IF('statement of marks'!Y40="","",'statement of marks'!Y40)</f>
        <v/>
      </c>
    </row>
    <row r="477" spans="1:34" ht="18.95" customHeight="1">
      <c r="A477" s="223"/>
      <c r="B477" s="990" t="str">
        <f>IF('statement of marks'!$AH$3="","",'statement of marks'!$AH$3)</f>
        <v>vaxszth</v>
      </c>
      <c r="C477" s="991"/>
      <c r="D477" s="209" t="str">
        <f>IF('statement of marks'!AH39="","",'statement of marks'!AH39)</f>
        <v/>
      </c>
      <c r="E477" s="209" t="str">
        <f>IF('statement of marks'!AI39="","",'statement of marks'!AI39)</f>
        <v/>
      </c>
      <c r="F477" s="207" t="str">
        <f>IF('statement of marks'!AJ39="","",'statement of marks'!AJ39)</f>
        <v/>
      </c>
      <c r="G477" s="209" t="str">
        <f>IF('statement of marks'!AK39="","",'statement of marks'!AK39)</f>
        <v/>
      </c>
      <c r="H477" s="209" t="str">
        <f>IF('statement of marks'!AL39="","",'statement of marks'!AL39)</f>
        <v/>
      </c>
      <c r="I477" s="207" t="str">
        <f>IF('statement of marks'!AM39="","",'statement of marks'!AM39)</f>
        <v/>
      </c>
      <c r="J477" s="209" t="str">
        <f>IF('statement of marks'!AN39="","",'statement of marks'!AN39)</f>
        <v/>
      </c>
      <c r="K477" s="209" t="str">
        <f>IF('statement of marks'!AO39="","",'statement of marks'!AO39)</f>
        <v/>
      </c>
      <c r="L477" s="207" t="str">
        <f>IF('statement of marks'!AP39="","",'statement of marks'!AP39)</f>
        <v/>
      </c>
      <c r="M477" s="209" t="str">
        <f>IF('statement of marks'!AR39="","",'statement of marks'!AR39)</f>
        <v/>
      </c>
      <c r="N477" s="209" t="str">
        <f>IF('statement of marks'!AS39="","",'statement of marks'!AS39)</f>
        <v/>
      </c>
      <c r="O477" s="207" t="str">
        <f>IF('statement of marks'!AT39="","",'statement of marks'!AT39)</f>
        <v/>
      </c>
      <c r="P477" s="213" t="str">
        <f>IF('statement of marks'!AU39="","",'statement of marks'!AU39)</f>
        <v/>
      </c>
      <c r="Q477" s="1035"/>
      <c r="R477" s="1035"/>
      <c r="S477" s="223"/>
      <c r="T477" s="990" t="str">
        <f>IF('statement of marks'!$AH$3="","",'statement of marks'!$AH$3)</f>
        <v>vaxszth</v>
      </c>
      <c r="U477" s="991"/>
      <c r="V477" s="209" t="str">
        <f>IF('statement of marks'!AH40="","",'statement of marks'!AH40)</f>
        <v/>
      </c>
      <c r="W477" s="209" t="str">
        <f>IF('statement of marks'!AI40="","",'statement of marks'!AI40)</f>
        <v/>
      </c>
      <c r="X477" s="207" t="str">
        <f>IF('statement of marks'!AJ40="","",'statement of marks'!AJ40)</f>
        <v/>
      </c>
      <c r="Y477" s="209" t="str">
        <f>IF('statement of marks'!AK40="","",'statement of marks'!AK40)</f>
        <v/>
      </c>
      <c r="Z477" s="209" t="str">
        <f>IF('statement of marks'!AL40="","",'statement of marks'!AL40)</f>
        <v/>
      </c>
      <c r="AA477" s="207" t="str">
        <f>IF('statement of marks'!AM40="","",'statement of marks'!AM40)</f>
        <v/>
      </c>
      <c r="AB477" s="209" t="str">
        <f>IF('statement of marks'!AN40="","",'statement of marks'!AN40)</f>
        <v/>
      </c>
      <c r="AC477" s="209" t="str">
        <f>IF('statement of marks'!AO40="","",'statement of marks'!AO40)</f>
        <v/>
      </c>
      <c r="AD477" s="207" t="str">
        <f>IF('statement of marks'!AP40="","",'statement of marks'!AP40)</f>
        <v/>
      </c>
      <c r="AE477" s="209" t="str">
        <f>IF('statement of marks'!AR40="","",'statement of marks'!AR40)</f>
        <v/>
      </c>
      <c r="AF477" s="209" t="str">
        <f>IF('statement of marks'!AS40="","",'statement of marks'!AS40)</f>
        <v/>
      </c>
      <c r="AG477" s="207" t="str">
        <f>IF('statement of marks'!AT40="","",'statement of marks'!AT40)</f>
        <v/>
      </c>
      <c r="AH477" s="213" t="str">
        <f>IF('statement of marks'!AU40="","",'statement of marks'!AU40)</f>
        <v/>
      </c>
    </row>
    <row r="478" spans="1:34" ht="18.95" customHeight="1">
      <c r="A478" s="223"/>
      <c r="B478" s="990" t="str">
        <f>IF('statement of marks'!BD39="s","laLd`r",IF('statement of marks'!BD39="u","mnwZ",IF('statement of marks'!BD39="g","xqtjkrh",IF('statement of marks'!BD39="p","iatkch",IF('statement of marks'!BD39="sd","fla/kh","r`rh; Hkk""kk")))))</f>
        <v>r`rh; Hkk"kk</v>
      </c>
      <c r="C478" s="991"/>
      <c r="D478" s="209" t="str">
        <f>IF('statement of marks'!BE39="","",'statement of marks'!BE39)</f>
        <v/>
      </c>
      <c r="E478" s="209" t="str">
        <f>IF('statement of marks'!BF39="","",'statement of marks'!BF39)</f>
        <v/>
      </c>
      <c r="F478" s="207" t="str">
        <f>IF('statement of marks'!BG39="","",'statement of marks'!BG39)</f>
        <v/>
      </c>
      <c r="G478" s="209" t="str">
        <f>IF('statement of marks'!BH39="","",'statement of marks'!BH39)</f>
        <v/>
      </c>
      <c r="H478" s="209" t="str">
        <f>IF('statement of marks'!BI39="","",'statement of marks'!BI39)</f>
        <v/>
      </c>
      <c r="I478" s="207" t="str">
        <f>IF('statement of marks'!BJ39="","",'statement of marks'!BJ39)</f>
        <v/>
      </c>
      <c r="J478" s="209" t="str">
        <f>IF('statement of marks'!BK39="","",'statement of marks'!BK39)</f>
        <v/>
      </c>
      <c r="K478" s="209" t="str">
        <f>IF('statement of marks'!BL39="","",'statement of marks'!BL39)</f>
        <v/>
      </c>
      <c r="L478" s="207" t="str">
        <f>IF('statement of marks'!BM39="","",'statement of marks'!BM39)</f>
        <v/>
      </c>
      <c r="M478" s="209" t="str">
        <f>IF('statement of marks'!BO39="","",'statement of marks'!BO39)</f>
        <v/>
      </c>
      <c r="N478" s="209" t="str">
        <f>IF('statement of marks'!BP39="","",'statement of marks'!BP39)</f>
        <v/>
      </c>
      <c r="O478" s="207" t="str">
        <f>IF('statement of marks'!BQ39="","",'statement of marks'!BQ39)</f>
        <v/>
      </c>
      <c r="P478" s="213" t="str">
        <f>IF('statement of marks'!BR39="","",'statement of marks'!BR39)</f>
        <v/>
      </c>
      <c r="Q478" s="1035"/>
      <c r="R478" s="1035"/>
      <c r="S478" s="223"/>
      <c r="T478" s="990" t="str">
        <f>IF('statement of marks'!BD40="s","laLd`r",IF('statement of marks'!BD40="u","mnwZ",IF('statement of marks'!BD40="g","xqtjkrh",IF('statement of marks'!BD40="p","iatkch",IF('statement of marks'!BD40="sd","fla/kh","r`rh; Hkk""kk")))))</f>
        <v>r`rh; Hkk"kk</v>
      </c>
      <c r="U478" s="991"/>
      <c r="V478" s="209" t="str">
        <f>IF('statement of marks'!BE40="","",'statement of marks'!BE40)</f>
        <v/>
      </c>
      <c r="W478" s="209" t="str">
        <f>IF('statement of marks'!BF40="","",'statement of marks'!BF40)</f>
        <v/>
      </c>
      <c r="X478" s="207" t="str">
        <f>IF('statement of marks'!BG40="","",'statement of marks'!BG40)</f>
        <v/>
      </c>
      <c r="Y478" s="209" t="str">
        <f>IF('statement of marks'!BH40="","",'statement of marks'!BH40)</f>
        <v/>
      </c>
      <c r="Z478" s="209" t="str">
        <f>IF('statement of marks'!BI40="","",'statement of marks'!BI40)</f>
        <v/>
      </c>
      <c r="AA478" s="207" t="str">
        <f>IF('statement of marks'!BJ40="","",'statement of marks'!BJ40)</f>
        <v/>
      </c>
      <c r="AB478" s="209" t="str">
        <f>IF('statement of marks'!BK40="","",'statement of marks'!BK40)</f>
        <v/>
      </c>
      <c r="AC478" s="209" t="str">
        <f>IF('statement of marks'!BL40="","",'statement of marks'!BL40)</f>
        <v/>
      </c>
      <c r="AD478" s="207" t="str">
        <f>IF('statement of marks'!BM40="","",'statement of marks'!BM40)</f>
        <v/>
      </c>
      <c r="AE478" s="209" t="str">
        <f>IF('statement of marks'!BO40="","",'statement of marks'!BO40)</f>
        <v/>
      </c>
      <c r="AF478" s="209" t="str">
        <f>IF('statement of marks'!BP40="","",'statement of marks'!BP40)</f>
        <v/>
      </c>
      <c r="AG478" s="207" t="str">
        <f>IF('statement of marks'!BQ40="","",'statement of marks'!BQ40)</f>
        <v/>
      </c>
      <c r="AH478" s="213" t="str">
        <f>IF('statement of marks'!BR40="","",'statement of marks'!BR40)</f>
        <v/>
      </c>
    </row>
    <row r="479" spans="1:34" ht="18.95" customHeight="1">
      <c r="A479" s="223"/>
      <c r="B479" s="990" t="str">
        <f>IF('statement of marks'!$CA$3="","",'statement of marks'!$CA$3)</f>
        <v>xf.kr</v>
      </c>
      <c r="C479" s="991"/>
      <c r="D479" s="209" t="str">
        <f>IF('statement of marks'!CA39="","",'statement of marks'!CA39)</f>
        <v/>
      </c>
      <c r="E479" s="209" t="str">
        <f>IF('statement of marks'!CB39="","",'statement of marks'!CB39)</f>
        <v/>
      </c>
      <c r="F479" s="207" t="str">
        <f>IF('statement of marks'!CC39="","",'statement of marks'!CC39)</f>
        <v/>
      </c>
      <c r="G479" s="209" t="str">
        <f>IF('statement of marks'!CD39="","",'statement of marks'!CD39)</f>
        <v/>
      </c>
      <c r="H479" s="209" t="str">
        <f>IF('statement of marks'!CE39="","",'statement of marks'!CE39)</f>
        <v/>
      </c>
      <c r="I479" s="207" t="str">
        <f>IF('statement of marks'!CF39="","",'statement of marks'!CF39)</f>
        <v/>
      </c>
      <c r="J479" s="209" t="str">
        <f>IF('statement of marks'!CG39="","",'statement of marks'!CG39)</f>
        <v/>
      </c>
      <c r="K479" s="209" t="str">
        <f>IF('statement of marks'!CH39="","",'statement of marks'!CH39)</f>
        <v/>
      </c>
      <c r="L479" s="207" t="str">
        <f>IF('statement of marks'!CI39="","",'statement of marks'!CI39)</f>
        <v/>
      </c>
      <c r="M479" s="209" t="str">
        <f>IF('statement of marks'!CK39="","",'statement of marks'!CK39)</f>
        <v/>
      </c>
      <c r="N479" s="209" t="str">
        <f>IF('statement of marks'!CL39="","",'statement of marks'!CL39)</f>
        <v/>
      </c>
      <c r="O479" s="207" t="str">
        <f>IF('statement of marks'!CM39="","",'statement of marks'!CM39)</f>
        <v/>
      </c>
      <c r="P479" s="213" t="str">
        <f>IF('statement of marks'!CN39="","",'statement of marks'!CN39)</f>
        <v/>
      </c>
      <c r="Q479" s="1035"/>
      <c r="R479" s="1035"/>
      <c r="S479" s="223"/>
      <c r="T479" s="990" t="str">
        <f>IF('statement of marks'!$CA$3="","",'statement of marks'!$CA$3)</f>
        <v>xf.kr</v>
      </c>
      <c r="U479" s="991"/>
      <c r="V479" s="209" t="str">
        <f>IF('statement of marks'!CA40="","",'statement of marks'!CA40)</f>
        <v/>
      </c>
      <c r="W479" s="209" t="str">
        <f>IF('statement of marks'!CB40="","",'statement of marks'!CB40)</f>
        <v/>
      </c>
      <c r="X479" s="207" t="str">
        <f>IF('statement of marks'!CC40="","",'statement of marks'!CC40)</f>
        <v/>
      </c>
      <c r="Y479" s="209" t="str">
        <f>IF('statement of marks'!CD40="","",'statement of marks'!CD40)</f>
        <v/>
      </c>
      <c r="Z479" s="209" t="str">
        <f>IF('statement of marks'!CE40="","",'statement of marks'!CE40)</f>
        <v/>
      </c>
      <c r="AA479" s="207" t="str">
        <f>IF('statement of marks'!CF40="","",'statement of marks'!CF40)</f>
        <v/>
      </c>
      <c r="AB479" s="209" t="str">
        <f>IF('statement of marks'!CG40="","",'statement of marks'!CG40)</f>
        <v/>
      </c>
      <c r="AC479" s="209" t="str">
        <f>IF('statement of marks'!CH40="","",'statement of marks'!CH40)</f>
        <v/>
      </c>
      <c r="AD479" s="207" t="str">
        <f>IF('statement of marks'!CI40="","",'statement of marks'!CI40)</f>
        <v/>
      </c>
      <c r="AE479" s="209" t="str">
        <f>IF('statement of marks'!CK40="","",'statement of marks'!CK40)</f>
        <v/>
      </c>
      <c r="AF479" s="209" t="str">
        <f>IF('statement of marks'!CL40="","",'statement of marks'!CL40)</f>
        <v/>
      </c>
      <c r="AG479" s="207" t="str">
        <f>IF('statement of marks'!CM40="","",'statement of marks'!CM40)</f>
        <v/>
      </c>
      <c r="AH479" s="213" t="str">
        <f>IF('statement of marks'!CN40="","",'statement of marks'!CN40)</f>
        <v/>
      </c>
    </row>
    <row r="480" spans="1:34" ht="18.95" customHeight="1">
      <c r="A480" s="223"/>
      <c r="B480" s="990" t="str">
        <f>IF('statement of marks'!$CW$3="","",'statement of marks'!$CW$3)</f>
        <v>foKku</v>
      </c>
      <c r="C480" s="991"/>
      <c r="D480" s="209" t="str">
        <f>IF('statement of marks'!CW39="","",'statement of marks'!CW39)</f>
        <v/>
      </c>
      <c r="E480" s="209" t="str">
        <f>IF('statement of marks'!CX39="","",'statement of marks'!CX39)</f>
        <v/>
      </c>
      <c r="F480" s="207" t="str">
        <f>IF('statement of marks'!CY39="","",'statement of marks'!CY39)</f>
        <v/>
      </c>
      <c r="G480" s="209" t="str">
        <f>IF('statement of marks'!CZ39="","",'statement of marks'!CZ39)</f>
        <v/>
      </c>
      <c r="H480" s="209" t="str">
        <f>IF('statement of marks'!DA39="","",'statement of marks'!DA39)</f>
        <v/>
      </c>
      <c r="I480" s="207" t="str">
        <f>IF('statement of marks'!DB39="","",'statement of marks'!DB39)</f>
        <v/>
      </c>
      <c r="J480" s="209" t="str">
        <f>IF('statement of marks'!DC39="","",'statement of marks'!DC39)</f>
        <v/>
      </c>
      <c r="K480" s="209" t="str">
        <f>IF('statement of marks'!DD39="","",'statement of marks'!DD39)</f>
        <v/>
      </c>
      <c r="L480" s="207" t="str">
        <f>IF('statement of marks'!DE39="","",'statement of marks'!DE39)</f>
        <v/>
      </c>
      <c r="M480" s="209" t="str">
        <f>IF('statement of marks'!DG39="","",'statement of marks'!DG39)</f>
        <v/>
      </c>
      <c r="N480" s="209" t="str">
        <f>IF('statement of marks'!DH39="","",'statement of marks'!DH39)</f>
        <v/>
      </c>
      <c r="O480" s="207" t="str">
        <f>IF('statement of marks'!DI39="","",'statement of marks'!DI39)</f>
        <v/>
      </c>
      <c r="P480" s="213" t="str">
        <f>IF('statement of marks'!DJ39="","",'statement of marks'!DJ39)</f>
        <v/>
      </c>
      <c r="Q480" s="1035"/>
      <c r="R480" s="1035"/>
      <c r="S480" s="223"/>
      <c r="T480" s="990" t="str">
        <f>IF('statement of marks'!$CW$3="","",'statement of marks'!$CW$3)</f>
        <v>foKku</v>
      </c>
      <c r="U480" s="991"/>
      <c r="V480" s="209" t="str">
        <f>IF('statement of marks'!CW40="","",'statement of marks'!CW40)</f>
        <v/>
      </c>
      <c r="W480" s="209" t="str">
        <f>IF('statement of marks'!CX40="","",'statement of marks'!CX40)</f>
        <v/>
      </c>
      <c r="X480" s="207" t="str">
        <f>IF('statement of marks'!CY40="","",'statement of marks'!CY40)</f>
        <v/>
      </c>
      <c r="Y480" s="209" t="str">
        <f>IF('statement of marks'!CZ40="","",'statement of marks'!CZ40)</f>
        <v/>
      </c>
      <c r="Z480" s="209" t="str">
        <f>IF('statement of marks'!DA40="","",'statement of marks'!DA40)</f>
        <v/>
      </c>
      <c r="AA480" s="207" t="str">
        <f>IF('statement of marks'!DB40="","",'statement of marks'!DB40)</f>
        <v/>
      </c>
      <c r="AB480" s="209" t="str">
        <f>IF('statement of marks'!DC40="","",'statement of marks'!DC40)</f>
        <v/>
      </c>
      <c r="AC480" s="209" t="str">
        <f>IF('statement of marks'!DD40="","",'statement of marks'!DD40)</f>
        <v/>
      </c>
      <c r="AD480" s="207" t="str">
        <f>IF('statement of marks'!DE40="","",'statement of marks'!DE40)</f>
        <v/>
      </c>
      <c r="AE480" s="209" t="str">
        <f>IF('statement of marks'!DG40="","",'statement of marks'!DG40)</f>
        <v/>
      </c>
      <c r="AF480" s="209" t="str">
        <f>IF('statement of marks'!DH40="","",'statement of marks'!DH40)</f>
        <v/>
      </c>
      <c r="AG480" s="207" t="str">
        <f>IF('statement of marks'!DI40="","",'statement of marks'!DI40)</f>
        <v/>
      </c>
      <c r="AH480" s="213" t="str">
        <f>IF('statement of marks'!DJ40="","",'statement of marks'!DJ40)</f>
        <v/>
      </c>
    </row>
    <row r="481" spans="1:34" ht="18.95" customHeight="1">
      <c r="A481" s="223"/>
      <c r="B481" s="990" t="str">
        <f>IF('statement of marks'!$DS$3="","",'statement of marks'!$DS$3)</f>
        <v>lkekftd foKku</v>
      </c>
      <c r="C481" s="991"/>
      <c r="D481" s="209" t="str">
        <f>IF('statement of marks'!DS39="","",'statement of marks'!DS39)</f>
        <v/>
      </c>
      <c r="E481" s="209" t="str">
        <f>IF('statement of marks'!DT39="","",'statement of marks'!DT39)</f>
        <v/>
      </c>
      <c r="F481" s="207" t="str">
        <f>IF('statement of marks'!DU39="","",'statement of marks'!DU39)</f>
        <v/>
      </c>
      <c r="G481" s="209" t="str">
        <f>IF('statement of marks'!DV39="","",'statement of marks'!DV39)</f>
        <v/>
      </c>
      <c r="H481" s="209" t="str">
        <f>IF('statement of marks'!DW39="","",'statement of marks'!DW39)</f>
        <v/>
      </c>
      <c r="I481" s="207" t="str">
        <f>IF('statement of marks'!DX39="","",'statement of marks'!DX39)</f>
        <v/>
      </c>
      <c r="J481" s="209" t="str">
        <f>IF('statement of marks'!DY39="","",'statement of marks'!DY39)</f>
        <v/>
      </c>
      <c r="K481" s="209" t="str">
        <f>IF('statement of marks'!DZ39="","",'statement of marks'!DZ39)</f>
        <v/>
      </c>
      <c r="L481" s="207" t="str">
        <f>IF('statement of marks'!EA39="","",'statement of marks'!EA39)</f>
        <v/>
      </c>
      <c r="M481" s="209" t="str">
        <f>IF('statement of marks'!EC39="","",'statement of marks'!EC39)</f>
        <v/>
      </c>
      <c r="N481" s="209" t="str">
        <f>IF('statement of marks'!ED39="","",'statement of marks'!ED39)</f>
        <v/>
      </c>
      <c r="O481" s="207" t="str">
        <f>IF('statement of marks'!EE39="","",'statement of marks'!EE39)</f>
        <v/>
      </c>
      <c r="P481" s="213" t="str">
        <f>IF('statement of marks'!EF39="","",'statement of marks'!EF39)</f>
        <v/>
      </c>
      <c r="Q481" s="1035"/>
      <c r="R481" s="1035"/>
      <c r="S481" s="223"/>
      <c r="T481" s="990" t="str">
        <f>IF('statement of marks'!$DS$3="","",'statement of marks'!$DS$3)</f>
        <v>lkekftd foKku</v>
      </c>
      <c r="U481" s="991"/>
      <c r="V481" s="209" t="str">
        <f>IF('statement of marks'!DS40="","",'statement of marks'!DS40)</f>
        <v/>
      </c>
      <c r="W481" s="209" t="str">
        <f>IF('statement of marks'!DT40="","",'statement of marks'!DT40)</f>
        <v/>
      </c>
      <c r="X481" s="207" t="str">
        <f>IF('statement of marks'!DU40="","",'statement of marks'!DU40)</f>
        <v/>
      </c>
      <c r="Y481" s="209" t="str">
        <f>IF('statement of marks'!DV40="","",'statement of marks'!DV40)</f>
        <v/>
      </c>
      <c r="Z481" s="209" t="str">
        <f>IF('statement of marks'!DW40="","",'statement of marks'!DW40)</f>
        <v/>
      </c>
      <c r="AA481" s="207" t="str">
        <f>IF('statement of marks'!DX40="","",'statement of marks'!DX40)</f>
        <v/>
      </c>
      <c r="AB481" s="209" t="str">
        <f>IF('statement of marks'!DY40="","",'statement of marks'!DY40)</f>
        <v/>
      </c>
      <c r="AC481" s="209" t="str">
        <f>IF('statement of marks'!DZ40="","",'statement of marks'!DZ40)</f>
        <v/>
      </c>
      <c r="AD481" s="207" t="str">
        <f>IF('statement of marks'!EA40="","",'statement of marks'!EA40)</f>
        <v/>
      </c>
      <c r="AE481" s="209" t="str">
        <f>IF('statement of marks'!EC40="","",'statement of marks'!EC40)</f>
        <v/>
      </c>
      <c r="AF481" s="209" t="str">
        <f>IF('statement of marks'!ED40="","",'statement of marks'!ED40)</f>
        <v/>
      </c>
      <c r="AG481" s="207" t="str">
        <f>IF('statement of marks'!EE40="","",'statement of marks'!EE40)</f>
        <v/>
      </c>
      <c r="AH481" s="213" t="str">
        <f>IF('statement of marks'!EF40="","",'statement of marks'!EF40)</f>
        <v/>
      </c>
    </row>
    <row r="482" spans="1:34" ht="18.95" customHeight="1">
      <c r="A482" s="223"/>
      <c r="B482" s="996" t="s">
        <v>193</v>
      </c>
      <c r="C482" s="997"/>
      <c r="D482" s="1034" t="s">
        <v>1</v>
      </c>
      <c r="E482" s="1034"/>
      <c r="F482" s="1034"/>
      <c r="G482" s="1034" t="s">
        <v>21</v>
      </c>
      <c r="H482" s="1034"/>
      <c r="I482" s="1034"/>
      <c r="J482" s="1034" t="s">
        <v>194</v>
      </c>
      <c r="K482" s="1034"/>
      <c r="L482" s="1034"/>
      <c r="M482" s="1034" t="s">
        <v>68</v>
      </c>
      <c r="N482" s="1034"/>
      <c r="O482" s="1034"/>
      <c r="P482" s="214"/>
      <c r="Q482" s="1035"/>
      <c r="R482" s="1035"/>
      <c r="S482" s="223"/>
      <c r="T482" s="996" t="s">
        <v>193</v>
      </c>
      <c r="U482" s="997"/>
      <c r="V482" s="1034" t="s">
        <v>1</v>
      </c>
      <c r="W482" s="1034"/>
      <c r="X482" s="1034"/>
      <c r="Y482" s="1034" t="s">
        <v>21</v>
      </c>
      <c r="Z482" s="1034"/>
      <c r="AA482" s="1034"/>
      <c r="AB482" s="1034" t="s">
        <v>194</v>
      </c>
      <c r="AC482" s="1034"/>
      <c r="AD482" s="1034"/>
      <c r="AE482" s="1034" t="s">
        <v>68</v>
      </c>
      <c r="AF482" s="1034"/>
      <c r="AG482" s="1034"/>
      <c r="AH482" s="214"/>
    </row>
    <row r="483" spans="1:34" ht="18.95" customHeight="1">
      <c r="A483" s="223"/>
      <c r="B483" s="1000" t="s">
        <v>3</v>
      </c>
      <c r="C483" s="1001"/>
      <c r="D483" s="1002">
        <f>IF('statement of marks'!EO$6="","",'statement of marks'!EO$6)</f>
        <v>20</v>
      </c>
      <c r="E483" s="1002"/>
      <c r="F483" s="1002"/>
      <c r="G483" s="1002">
        <f>IF('statement of marks'!EP$6="","",'statement of marks'!EP$6)</f>
        <v>20</v>
      </c>
      <c r="H483" s="1002"/>
      <c r="I483" s="1002"/>
      <c r="J483" s="1002">
        <f>IF('statement of marks'!ER$6="","",'statement of marks'!ER$6)</f>
        <v>20</v>
      </c>
      <c r="K483" s="1002"/>
      <c r="L483" s="1002"/>
      <c r="M483" s="1002">
        <f>IF('statement of marks'!EX$6="","",'statement of marks'!EQ$6)</f>
        <v>20</v>
      </c>
      <c r="N483" s="1002"/>
      <c r="O483" s="1002"/>
      <c r="P483" s="215"/>
      <c r="Q483" s="1035"/>
      <c r="R483" s="1035"/>
      <c r="S483" s="223"/>
      <c r="T483" s="1000" t="s">
        <v>3</v>
      </c>
      <c r="U483" s="1001"/>
      <c r="V483" s="1002">
        <f>IF('statement of marks'!EO$6="","",'statement of marks'!EO$6)</f>
        <v>20</v>
      </c>
      <c r="W483" s="1002"/>
      <c r="X483" s="1002"/>
      <c r="Y483" s="1002">
        <f>IF('statement of marks'!EP$6="","",'statement of marks'!EP$6)</f>
        <v>20</v>
      </c>
      <c r="Z483" s="1002"/>
      <c r="AA483" s="1002"/>
      <c r="AB483" s="1002">
        <f>IF('statement of marks'!ER$6="","",'statement of marks'!ER$6)</f>
        <v>20</v>
      </c>
      <c r="AC483" s="1002"/>
      <c r="AD483" s="1002"/>
      <c r="AE483" s="1002">
        <f>IF('statement of marks'!EX$6="","",'statement of marks'!EQ$6)</f>
        <v>20</v>
      </c>
      <c r="AF483" s="1002"/>
      <c r="AG483" s="1002"/>
      <c r="AH483" s="215"/>
    </row>
    <row r="484" spans="1:34" ht="18.95" customHeight="1">
      <c r="A484" s="223"/>
      <c r="B484" s="990" t="str">
        <f>IF('statement of marks'!$EO$3="","",'statement of marks'!$EO$3)</f>
        <v>dk;kZuqHko</v>
      </c>
      <c r="C484" s="991"/>
      <c r="D484" s="1031" t="str">
        <f>IF('statement of marks'!EO39="","",'statement of marks'!EO39)</f>
        <v/>
      </c>
      <c r="E484" s="1031"/>
      <c r="F484" s="1031"/>
      <c r="G484" s="1031" t="str">
        <f>IF('statement of marks'!EP39="","",'statement of marks'!EP39)</f>
        <v/>
      </c>
      <c r="H484" s="1031"/>
      <c r="I484" s="1031"/>
      <c r="J484" s="1031" t="str">
        <f>IF('statement of marks'!ER39="","",'statement of marks'!ER39)</f>
        <v/>
      </c>
      <c r="K484" s="1031"/>
      <c r="L484" s="1031"/>
      <c r="M484" s="1031" t="str">
        <f>IF('statement of marks'!EQ39="","",'statement of marks'!EQ39)</f>
        <v/>
      </c>
      <c r="N484" s="1031"/>
      <c r="O484" s="1031"/>
      <c r="P484" s="216"/>
      <c r="Q484" s="1035"/>
      <c r="R484" s="1035"/>
      <c r="S484" s="223"/>
      <c r="T484" s="990" t="str">
        <f>IF('statement of marks'!$EO$3="","",'statement of marks'!$EO$3)</f>
        <v>dk;kZuqHko</v>
      </c>
      <c r="U484" s="991"/>
      <c r="V484" s="1031" t="str">
        <f>IF('statement of marks'!EO40="","",'statement of marks'!EO40)</f>
        <v/>
      </c>
      <c r="W484" s="1031"/>
      <c r="X484" s="1031"/>
      <c r="Y484" s="1031" t="str">
        <f>IF('statement of marks'!EP40="","",'statement of marks'!EP40)</f>
        <v/>
      </c>
      <c r="Z484" s="1031"/>
      <c r="AA484" s="1031"/>
      <c r="AB484" s="1031" t="str">
        <f>IF('statement of marks'!ER40="","",'statement of marks'!ER40)</f>
        <v/>
      </c>
      <c r="AC484" s="1031"/>
      <c r="AD484" s="1031"/>
      <c r="AE484" s="1031" t="str">
        <f>IF('statement of marks'!EQ40="","",'statement of marks'!EQ40)</f>
        <v/>
      </c>
      <c r="AF484" s="1031"/>
      <c r="AG484" s="1031"/>
      <c r="AH484" s="216"/>
    </row>
    <row r="485" spans="1:34" ht="18.95" customHeight="1">
      <c r="A485" s="223"/>
      <c r="B485" s="1027" t="str">
        <f>IF('statement of marks'!$EY$3="","",'statement of marks'!$EY$3)</f>
        <v>dyk f'k{kk</v>
      </c>
      <c r="C485" s="1028"/>
      <c r="D485" s="1031" t="str">
        <f>IF('statement of marks'!EY39="","",'statement of marks'!EY39)</f>
        <v/>
      </c>
      <c r="E485" s="1031"/>
      <c r="F485" s="1031"/>
      <c r="G485" s="1031" t="str">
        <f>IF('statement of marks'!EZ39="","",'statement of marks'!EZ39)</f>
        <v/>
      </c>
      <c r="H485" s="1031"/>
      <c r="I485" s="1031"/>
      <c r="J485" s="1031" t="str">
        <f>IF('statement of marks'!FB39="","",'statement of marks'!FB39)</f>
        <v/>
      </c>
      <c r="K485" s="1031"/>
      <c r="L485" s="1031"/>
      <c r="M485" s="1031" t="str">
        <f>IF('statement of marks'!FA39="","",'statement of marks'!FA39)</f>
        <v/>
      </c>
      <c r="N485" s="1031"/>
      <c r="O485" s="1031"/>
      <c r="P485" s="216"/>
      <c r="Q485" s="1035"/>
      <c r="R485" s="1035"/>
      <c r="S485" s="223"/>
      <c r="T485" s="1027" t="str">
        <f>IF('statement of marks'!$EY$3="","",'statement of marks'!$EY$3)</f>
        <v>dyk f'k{kk</v>
      </c>
      <c r="U485" s="1028"/>
      <c r="V485" s="1031" t="str">
        <f>IF('statement of marks'!EY40="","",'statement of marks'!EY40)</f>
        <v/>
      </c>
      <c r="W485" s="1031"/>
      <c r="X485" s="1031"/>
      <c r="Y485" s="1031" t="str">
        <f>IF('statement of marks'!EZ40="","",'statement of marks'!EZ40)</f>
        <v/>
      </c>
      <c r="Z485" s="1031"/>
      <c r="AA485" s="1031"/>
      <c r="AB485" s="1031" t="str">
        <f>IF('statement of marks'!FB40="","",'statement of marks'!FB40)</f>
        <v/>
      </c>
      <c r="AC485" s="1031"/>
      <c r="AD485" s="1031"/>
      <c r="AE485" s="1031" t="str">
        <f>IF('statement of marks'!FA40="","",'statement of marks'!FA40)</f>
        <v/>
      </c>
      <c r="AF485" s="1031"/>
      <c r="AG485" s="1031"/>
      <c r="AH485" s="216"/>
    </row>
    <row r="486" spans="1:34" ht="18.95" customHeight="1">
      <c r="A486" s="223"/>
      <c r="B486" s="1029" t="str">
        <f>IF('statement of marks'!$FI$3="","",'statement of marks'!$FI$3)</f>
        <v>LokLF; ,oe~ 'kkjhfjd f'k{kk</v>
      </c>
      <c r="C486" s="1030"/>
      <c r="D486" s="1031" t="str">
        <f>IF('statement of marks'!FI39="","",'statement of marks'!FI39)</f>
        <v/>
      </c>
      <c r="E486" s="1031"/>
      <c r="F486" s="1031"/>
      <c r="G486" s="1031" t="str">
        <f>IF('statement of marks'!FJ39="","",'statement of marks'!FJ39)</f>
        <v/>
      </c>
      <c r="H486" s="1031"/>
      <c r="I486" s="1031"/>
      <c r="J486" s="1031" t="str">
        <f>IF('statement of marks'!FL39="","",'statement of marks'!FL39)</f>
        <v/>
      </c>
      <c r="K486" s="1031"/>
      <c r="L486" s="1031"/>
      <c r="M486" s="1031" t="str">
        <f>IF('statement of marks'!FK39="","",'statement of marks'!FK39)</f>
        <v/>
      </c>
      <c r="N486" s="1031"/>
      <c r="O486" s="1031"/>
      <c r="P486" s="216"/>
      <c r="Q486" s="1035"/>
      <c r="R486" s="1035"/>
      <c r="S486" s="223"/>
      <c r="T486" s="1029" t="str">
        <f>IF('statement of marks'!$FI$3="","",'statement of marks'!$FI$3)</f>
        <v>LokLF; ,oe~ 'kkjhfjd f'k{kk</v>
      </c>
      <c r="U486" s="1030"/>
      <c r="V486" s="1031" t="str">
        <f>IF('statement of marks'!FI40="","",'statement of marks'!FI40)</f>
        <v/>
      </c>
      <c r="W486" s="1031"/>
      <c r="X486" s="1031"/>
      <c r="Y486" s="1031" t="str">
        <f>IF('statement of marks'!FJ40="","",'statement of marks'!FJ40)</f>
        <v/>
      </c>
      <c r="Z486" s="1031"/>
      <c r="AA486" s="1031"/>
      <c r="AB486" s="1031" t="str">
        <f>IF('statement of marks'!FL40="","",'statement of marks'!FL40)</f>
        <v/>
      </c>
      <c r="AC486" s="1031"/>
      <c r="AD486" s="1031"/>
      <c r="AE486" s="1031" t="str">
        <f>IF('statement of marks'!FK40="","",'statement of marks'!FK40)</f>
        <v/>
      </c>
      <c r="AF486" s="1031"/>
      <c r="AG486" s="1031"/>
      <c r="AH486" s="216"/>
    </row>
    <row r="487" spans="1:34" ht="18.95" customHeight="1">
      <c r="A487" s="223"/>
      <c r="B487" s="1000" t="s">
        <v>195</v>
      </c>
      <c r="C487" s="1001"/>
      <c r="D487" s="1007" t="str">
        <f>details!$DR$3</f>
        <v>vxLr rd</v>
      </c>
      <c r="E487" s="1007"/>
      <c r="F487" s="1007"/>
      <c r="G487" s="1007" t="str">
        <f>details!$DV$3</f>
        <v>vDVwcj rd</v>
      </c>
      <c r="H487" s="1007"/>
      <c r="I487" s="1007"/>
      <c r="J487" s="1007" t="str">
        <f>details!$ED$3</f>
        <v>Qjojh rd</v>
      </c>
      <c r="K487" s="1007"/>
      <c r="L487" s="1007"/>
      <c r="M487" s="1007" t="str">
        <f>details!$DZ$3</f>
        <v>fnlEcj rd</v>
      </c>
      <c r="N487" s="1007"/>
      <c r="O487" s="1007"/>
      <c r="P487" s="216"/>
      <c r="Q487" s="1035"/>
      <c r="R487" s="1035"/>
      <c r="S487" s="223"/>
      <c r="T487" s="1000" t="s">
        <v>195</v>
      </c>
      <c r="U487" s="1001"/>
      <c r="V487" s="1010" t="str">
        <f>details!$DR$3</f>
        <v>vxLr rd</v>
      </c>
      <c r="W487" s="1011"/>
      <c r="X487" s="1012"/>
      <c r="Y487" s="1010" t="str">
        <f>details!$DV$3</f>
        <v>vDVwcj rd</v>
      </c>
      <c r="Z487" s="1011"/>
      <c r="AA487" s="1012"/>
      <c r="AB487" s="1010" t="str">
        <f>details!$ED$3</f>
        <v>Qjojh rd</v>
      </c>
      <c r="AC487" s="1011"/>
      <c r="AD487" s="1012"/>
      <c r="AE487" s="1010" t="str">
        <f>details!$DZ$3</f>
        <v>fnlEcj rd</v>
      </c>
      <c r="AF487" s="1011"/>
      <c r="AG487" s="1012"/>
      <c r="AH487" s="216"/>
    </row>
    <row r="488" spans="1:34" ht="18.95" customHeight="1">
      <c r="A488" s="223"/>
      <c r="B488" s="1025" t="s">
        <v>98</v>
      </c>
      <c r="C488" s="1026"/>
      <c r="D488" s="1008" t="str">
        <f>IF(details!DS39="","",details!DS39)</f>
        <v/>
      </c>
      <c r="E488" s="1008"/>
      <c r="F488" s="1008"/>
      <c r="G488" s="1008" t="str">
        <f>IF(details!DW39="","",details!DW39)</f>
        <v/>
      </c>
      <c r="H488" s="1008"/>
      <c r="I488" s="1008"/>
      <c r="J488" s="1008" t="str">
        <f>IF(details!EE39="","",details!EE39)</f>
        <v/>
      </c>
      <c r="K488" s="1008"/>
      <c r="L488" s="1008"/>
      <c r="M488" s="1008" t="str">
        <f>IF(details!EA39="","",details!EA39)</f>
        <v/>
      </c>
      <c r="N488" s="1008"/>
      <c r="O488" s="1008"/>
      <c r="P488" s="227"/>
      <c r="Q488" s="1035"/>
      <c r="R488" s="1035"/>
      <c r="S488" s="223"/>
      <c r="T488" s="1025" t="s">
        <v>98</v>
      </c>
      <c r="U488" s="1026"/>
      <c r="V488" s="1015" t="str">
        <f>IF(details!DS40="","",details!DS40)</f>
        <v/>
      </c>
      <c r="W488" s="1016"/>
      <c r="X488" s="1017"/>
      <c r="Y488" s="1015" t="str">
        <f>IF(details!DW40="","",details!DW40)</f>
        <v/>
      </c>
      <c r="Z488" s="1016"/>
      <c r="AA488" s="1017"/>
      <c r="AB488" s="1015" t="str">
        <f>IF(details!EE40="","",details!EE40)</f>
        <v/>
      </c>
      <c r="AC488" s="1016"/>
      <c r="AD488" s="1017"/>
      <c r="AE488" s="1015" t="str">
        <f>IF(details!EA40="","",details!EA40)</f>
        <v/>
      </c>
      <c r="AF488" s="1016"/>
      <c r="AG488" s="1017"/>
      <c r="AH488" s="217"/>
    </row>
    <row r="489" spans="1:34" ht="18.95" customHeight="1">
      <c r="A489" s="224"/>
      <c r="B489" s="1023" t="s">
        <v>15</v>
      </c>
      <c r="C489" s="1024"/>
      <c r="D489" s="1009">
        <f>IF(details!DR39="","",details!DR39)</f>
        <v>83</v>
      </c>
      <c r="E489" s="1009"/>
      <c r="F489" s="1009"/>
      <c r="G489" s="1009" t="str">
        <f>IF(details!DV39="","",details!DV39)</f>
        <v/>
      </c>
      <c r="H489" s="1009"/>
      <c r="I489" s="1009"/>
      <c r="J489" s="1009" t="str">
        <f>IF(details!ED39="","",details!ED39)</f>
        <v/>
      </c>
      <c r="K489" s="1009"/>
      <c r="L489" s="1009"/>
      <c r="M489" s="1009" t="str">
        <f>IF(details!DZ39="","",details!DZ39)</f>
        <v/>
      </c>
      <c r="N489" s="1009"/>
      <c r="O489" s="1009"/>
      <c r="P489" s="228"/>
      <c r="Q489" s="1035"/>
      <c r="R489" s="1035"/>
      <c r="S489" s="224"/>
      <c r="T489" s="1023" t="s">
        <v>15</v>
      </c>
      <c r="U489" s="1024"/>
      <c r="V489" s="1018">
        <f>IF(details!DR40="","",details!DR40)</f>
        <v>83</v>
      </c>
      <c r="W489" s="1019"/>
      <c r="X489" s="1020"/>
      <c r="Y489" s="1018" t="str">
        <f>IF(details!DV40="","",details!DV40)</f>
        <v/>
      </c>
      <c r="Z489" s="1019"/>
      <c r="AA489" s="1020"/>
      <c r="AB489" s="1018" t="str">
        <f>IF(details!ED40="","",details!ED40)</f>
        <v/>
      </c>
      <c r="AC489" s="1019"/>
      <c r="AD489" s="1020"/>
      <c r="AE489" s="1018" t="str">
        <f>IF(details!DZ40="","",details!DZ40)</f>
        <v/>
      </c>
      <c r="AF489" s="1019"/>
      <c r="AG489" s="1020"/>
      <c r="AH489" s="218"/>
    </row>
    <row r="490" spans="1:34" ht="18.95" customHeight="1">
      <c r="A490" s="223"/>
      <c r="B490" s="1036" t="s">
        <v>99</v>
      </c>
      <c r="C490" s="1037"/>
      <c r="D490" s="1007"/>
      <c r="E490" s="1007"/>
      <c r="F490" s="1007"/>
      <c r="G490" s="1007"/>
      <c r="H490" s="1007"/>
      <c r="I490" s="1007"/>
      <c r="J490" s="1007"/>
      <c r="K490" s="1007"/>
      <c r="L490" s="1007"/>
      <c r="M490" s="1007"/>
      <c r="N490" s="1007"/>
      <c r="O490" s="1007"/>
      <c r="P490" s="219"/>
      <c r="Q490" s="1035"/>
      <c r="R490" s="1035"/>
      <c r="S490" s="223"/>
      <c r="T490" s="1036" t="s">
        <v>99</v>
      </c>
      <c r="U490" s="1037"/>
      <c r="V490" s="1007"/>
      <c r="W490" s="1007"/>
      <c r="X490" s="1007"/>
      <c r="Y490" s="1007"/>
      <c r="Z490" s="1007"/>
      <c r="AA490" s="1007"/>
      <c r="AB490" s="1007"/>
      <c r="AC490" s="1007"/>
      <c r="AD490" s="1007"/>
      <c r="AE490" s="1007"/>
      <c r="AF490" s="1007"/>
      <c r="AG490" s="1007"/>
      <c r="AH490" s="219"/>
    </row>
    <row r="491" spans="1:34" ht="18.95" customHeight="1">
      <c r="A491" s="223"/>
      <c r="B491" s="1013" t="s">
        <v>79</v>
      </c>
      <c r="C491" s="1014"/>
      <c r="D491" s="1007"/>
      <c r="E491" s="1007"/>
      <c r="F491" s="1007"/>
      <c r="G491" s="1007"/>
      <c r="H491" s="1007"/>
      <c r="I491" s="1007"/>
      <c r="J491" s="1007"/>
      <c r="K491" s="1007"/>
      <c r="L491" s="1007"/>
      <c r="M491" s="1007"/>
      <c r="N491" s="1007"/>
      <c r="O491" s="1007"/>
      <c r="P491" s="219"/>
      <c r="Q491" s="1035"/>
      <c r="R491" s="1035"/>
      <c r="S491" s="223"/>
      <c r="T491" s="1013" t="s">
        <v>79</v>
      </c>
      <c r="U491" s="1014"/>
      <c r="V491" s="1007"/>
      <c r="W491" s="1007"/>
      <c r="X491" s="1007"/>
      <c r="Y491" s="1007"/>
      <c r="Z491" s="1007"/>
      <c r="AA491" s="1007"/>
      <c r="AB491" s="1007"/>
      <c r="AC491" s="1007"/>
      <c r="AD491" s="1007"/>
      <c r="AE491" s="1007"/>
      <c r="AF491" s="1007"/>
      <c r="AG491" s="1007"/>
      <c r="AH491" s="219"/>
    </row>
    <row r="492" spans="1:34" ht="18.95" customHeight="1">
      <c r="A492" s="223"/>
      <c r="B492" s="1021" t="s">
        <v>100</v>
      </c>
      <c r="C492" s="1022"/>
      <c r="D492" s="1007"/>
      <c r="E492" s="1007"/>
      <c r="F492" s="1007"/>
      <c r="G492" s="1007"/>
      <c r="H492" s="1007"/>
      <c r="I492" s="1007"/>
      <c r="J492" s="1007"/>
      <c r="K492" s="1007"/>
      <c r="L492" s="1007"/>
      <c r="M492" s="1007"/>
      <c r="N492" s="1007"/>
      <c r="O492" s="1007"/>
      <c r="P492" s="219"/>
      <c r="Q492" s="1035"/>
      <c r="R492" s="1035"/>
      <c r="S492" s="223"/>
      <c r="T492" s="1021" t="s">
        <v>100</v>
      </c>
      <c r="U492" s="1022"/>
      <c r="V492" s="1007"/>
      <c r="W492" s="1007"/>
      <c r="X492" s="1007"/>
      <c r="Y492" s="1007"/>
      <c r="Z492" s="1007"/>
      <c r="AA492" s="1007"/>
      <c r="AB492" s="1007"/>
      <c r="AC492" s="1007"/>
      <c r="AD492" s="1007"/>
      <c r="AE492" s="1007"/>
      <c r="AF492" s="1007"/>
      <c r="AG492" s="1007"/>
      <c r="AH492" s="219"/>
    </row>
    <row r="493" spans="1:34" ht="18.95" customHeight="1" thickBot="1">
      <c r="A493" s="225"/>
      <c r="B493" s="998" t="s">
        <v>101</v>
      </c>
      <c r="C493" s="999"/>
      <c r="D493" s="995"/>
      <c r="E493" s="995"/>
      <c r="F493" s="995"/>
      <c r="G493" s="995"/>
      <c r="H493" s="995"/>
      <c r="I493" s="995"/>
      <c r="J493" s="995"/>
      <c r="K493" s="995"/>
      <c r="L493" s="995"/>
      <c r="M493" s="995"/>
      <c r="N493" s="995"/>
      <c r="O493" s="995"/>
      <c r="P493" s="220"/>
      <c r="Q493" s="1035"/>
      <c r="R493" s="1035"/>
      <c r="S493" s="225"/>
      <c r="T493" s="998" t="s">
        <v>101</v>
      </c>
      <c r="U493" s="999"/>
      <c r="V493" s="995"/>
      <c r="W493" s="995"/>
      <c r="X493" s="995"/>
      <c r="Y493" s="995"/>
      <c r="Z493" s="995"/>
      <c r="AA493" s="995"/>
      <c r="AB493" s="995"/>
      <c r="AC493" s="995"/>
      <c r="AD493" s="995"/>
      <c r="AE493" s="995"/>
      <c r="AF493" s="995"/>
      <c r="AG493" s="995"/>
      <c r="AH493" s="220"/>
    </row>
    <row r="494" spans="1:34" ht="18.95" customHeight="1">
      <c r="A494" s="222"/>
      <c r="B494" s="1004" t="s">
        <v>47</v>
      </c>
      <c r="C494" s="1005"/>
      <c r="D494" s="1005"/>
      <c r="E494" s="1005"/>
      <c r="F494" s="1005"/>
      <c r="G494" s="1005"/>
      <c r="H494" s="1005"/>
      <c r="I494" s="1005"/>
      <c r="J494" s="1005"/>
      <c r="K494" s="1005"/>
      <c r="L494" s="1005"/>
      <c r="M494" s="1005"/>
      <c r="N494" s="1005"/>
      <c r="O494" s="1005"/>
      <c r="P494" s="1006"/>
      <c r="Q494" s="1035"/>
      <c r="R494" s="1035"/>
      <c r="S494" s="222"/>
      <c r="T494" s="1004" t="s">
        <v>47</v>
      </c>
      <c r="U494" s="1005"/>
      <c r="V494" s="1005"/>
      <c r="W494" s="1005"/>
      <c r="X494" s="1005"/>
      <c r="Y494" s="1005"/>
      <c r="Z494" s="1005"/>
      <c r="AA494" s="1005"/>
      <c r="AB494" s="1005"/>
      <c r="AC494" s="1005"/>
      <c r="AD494" s="1005"/>
      <c r="AE494" s="1005"/>
      <c r="AF494" s="1005"/>
      <c r="AG494" s="1005"/>
      <c r="AH494" s="1006"/>
    </row>
    <row r="495" spans="1:34" ht="18.95" customHeight="1">
      <c r="A495" s="1003"/>
      <c r="B495" s="985" t="str">
        <f>'statement of marks'!$A$1</f>
        <v>MkW0Hkhejko vEcsMdj jkt0vkok0fo|k0cxMh]nkSlk</v>
      </c>
      <c r="C495" s="986"/>
      <c r="D495" s="986"/>
      <c r="E495" s="986"/>
      <c r="F495" s="986"/>
      <c r="G495" s="986"/>
      <c r="H495" s="986"/>
      <c r="I495" s="986"/>
      <c r="J495" s="986"/>
      <c r="K495" s="986"/>
      <c r="L495" s="986"/>
      <c r="M495" s="986"/>
      <c r="N495" s="986"/>
      <c r="O495" s="986"/>
      <c r="P495" s="987"/>
      <c r="Q495" s="1035"/>
      <c r="R495" s="1035"/>
      <c r="S495" s="1003"/>
      <c r="T495" s="985" t="str">
        <f>'statement of marks'!$A$1</f>
        <v>MkW0Hkhejko vEcsMdj jkt0vkok0fo|k0cxMh]nkSlk</v>
      </c>
      <c r="U495" s="986"/>
      <c r="V495" s="986"/>
      <c r="W495" s="986"/>
      <c r="X495" s="986"/>
      <c r="Y495" s="986"/>
      <c r="Z495" s="986"/>
      <c r="AA495" s="986"/>
      <c r="AB495" s="986"/>
      <c r="AC495" s="986"/>
      <c r="AD495" s="986"/>
      <c r="AE495" s="986"/>
      <c r="AF495" s="986"/>
      <c r="AG495" s="986"/>
      <c r="AH495" s="987"/>
    </row>
    <row r="496" spans="1:34" ht="18.95" customHeight="1">
      <c r="A496" s="1003"/>
      <c r="B496" s="985"/>
      <c r="C496" s="986"/>
      <c r="D496" s="986"/>
      <c r="E496" s="986"/>
      <c r="F496" s="986"/>
      <c r="G496" s="986"/>
      <c r="H496" s="986"/>
      <c r="I496" s="986"/>
      <c r="J496" s="986"/>
      <c r="K496" s="986"/>
      <c r="L496" s="986"/>
      <c r="M496" s="986"/>
      <c r="N496" s="986"/>
      <c r="O496" s="986"/>
      <c r="P496" s="987"/>
      <c r="Q496" s="1035"/>
      <c r="R496" s="1035"/>
      <c r="S496" s="1003"/>
      <c r="T496" s="985"/>
      <c r="U496" s="986"/>
      <c r="V496" s="986"/>
      <c r="W496" s="986"/>
      <c r="X496" s="986"/>
      <c r="Y496" s="986"/>
      <c r="Z496" s="986"/>
      <c r="AA496" s="986"/>
      <c r="AB496" s="986"/>
      <c r="AC496" s="986"/>
      <c r="AD496" s="986"/>
      <c r="AE496" s="986"/>
      <c r="AF496" s="986"/>
      <c r="AG496" s="986"/>
      <c r="AH496" s="987"/>
    </row>
    <row r="497" spans="1:34" ht="18.95" customHeight="1">
      <c r="A497" s="223"/>
      <c r="B497" s="988" t="s">
        <v>95</v>
      </c>
      <c r="C497" s="989"/>
      <c r="D497" s="992" t="str">
        <f>'statement of marks'!$H$3</f>
        <v>2016-17</v>
      </c>
      <c r="E497" s="992"/>
      <c r="F497" s="992"/>
      <c r="G497" s="992"/>
      <c r="H497" s="992"/>
      <c r="I497" s="992"/>
      <c r="J497" s="992"/>
      <c r="K497" s="992"/>
      <c r="L497" s="992"/>
      <c r="M497" s="992"/>
      <c r="N497" s="992"/>
      <c r="O497" s="992"/>
      <c r="P497" s="993"/>
      <c r="Q497" s="1035"/>
      <c r="R497" s="1035"/>
      <c r="S497" s="223"/>
      <c r="T497" s="988" t="s">
        <v>95</v>
      </c>
      <c r="U497" s="989"/>
      <c r="V497" s="992" t="str">
        <f>'statement of marks'!$H$3</f>
        <v>2016-17</v>
      </c>
      <c r="W497" s="992"/>
      <c r="X497" s="992"/>
      <c r="Y497" s="992"/>
      <c r="Z497" s="992"/>
      <c r="AA497" s="992"/>
      <c r="AB497" s="992"/>
      <c r="AC497" s="992"/>
      <c r="AD497" s="992"/>
      <c r="AE497" s="992"/>
      <c r="AF497" s="992"/>
      <c r="AG497" s="992"/>
      <c r="AH497" s="993"/>
    </row>
    <row r="498" spans="1:34" ht="18.95" customHeight="1">
      <c r="A498" s="223"/>
      <c r="B498" s="990" t="s">
        <v>185</v>
      </c>
      <c r="C498" s="991"/>
      <c r="D498" s="991" t="str">
        <f>IF('statement of marks'!I41="","",'statement of marks'!I41)</f>
        <v/>
      </c>
      <c r="E498" s="991"/>
      <c r="F498" s="991"/>
      <c r="G498" s="991"/>
      <c r="H498" s="991"/>
      <c r="I498" s="991"/>
      <c r="J498" s="991"/>
      <c r="K498" s="991"/>
      <c r="L498" s="991"/>
      <c r="M498" s="991"/>
      <c r="N498" s="991"/>
      <c r="O498" s="991"/>
      <c r="P498" s="994"/>
      <c r="Q498" s="1035"/>
      <c r="R498" s="1035"/>
      <c r="S498" s="223"/>
      <c r="T498" s="990" t="s">
        <v>185</v>
      </c>
      <c r="U498" s="991"/>
      <c r="V498" s="991" t="str">
        <f>IF('statement of marks'!I42="","",'statement of marks'!I42)</f>
        <v/>
      </c>
      <c r="W498" s="991"/>
      <c r="X498" s="991"/>
      <c r="Y498" s="991"/>
      <c r="Z498" s="991"/>
      <c r="AA498" s="991"/>
      <c r="AB498" s="991"/>
      <c r="AC498" s="991"/>
      <c r="AD498" s="991"/>
      <c r="AE498" s="991"/>
      <c r="AF498" s="991"/>
      <c r="AG498" s="991"/>
      <c r="AH498" s="994"/>
    </row>
    <row r="499" spans="1:34" ht="18.95" customHeight="1">
      <c r="A499" s="223"/>
      <c r="B499" s="990" t="s">
        <v>186</v>
      </c>
      <c r="C499" s="991"/>
      <c r="D499" s="991" t="str">
        <f>IF('statement of marks'!J41="","",'statement of marks'!J41)</f>
        <v/>
      </c>
      <c r="E499" s="991"/>
      <c r="F499" s="991"/>
      <c r="G499" s="991"/>
      <c r="H499" s="991"/>
      <c r="I499" s="991"/>
      <c r="J499" s="991"/>
      <c r="K499" s="991"/>
      <c r="L499" s="991"/>
      <c r="M499" s="991"/>
      <c r="N499" s="991"/>
      <c r="O499" s="991"/>
      <c r="P499" s="994"/>
      <c r="Q499" s="1035"/>
      <c r="R499" s="1035"/>
      <c r="S499" s="223"/>
      <c r="T499" s="990" t="s">
        <v>186</v>
      </c>
      <c r="U499" s="991"/>
      <c r="V499" s="991" t="str">
        <f>IF('statement of marks'!J42="","",'statement of marks'!J42)</f>
        <v/>
      </c>
      <c r="W499" s="991"/>
      <c r="X499" s="991"/>
      <c r="Y499" s="991"/>
      <c r="Z499" s="991"/>
      <c r="AA499" s="991"/>
      <c r="AB499" s="991"/>
      <c r="AC499" s="991"/>
      <c r="AD499" s="991"/>
      <c r="AE499" s="991"/>
      <c r="AF499" s="991"/>
      <c r="AG499" s="991"/>
      <c r="AH499" s="994"/>
    </row>
    <row r="500" spans="1:34" ht="18.95" customHeight="1">
      <c r="A500" s="223"/>
      <c r="B500" s="990" t="s">
        <v>187</v>
      </c>
      <c r="C500" s="991"/>
      <c r="D500" s="991" t="str">
        <f>IF('statement of marks'!K41="","",'statement of marks'!K41)</f>
        <v/>
      </c>
      <c r="E500" s="991"/>
      <c r="F500" s="991"/>
      <c r="G500" s="991"/>
      <c r="H500" s="991"/>
      <c r="I500" s="991"/>
      <c r="J500" s="991"/>
      <c r="K500" s="991"/>
      <c r="L500" s="991"/>
      <c r="M500" s="991"/>
      <c r="N500" s="991"/>
      <c r="O500" s="991"/>
      <c r="P500" s="994"/>
      <c r="Q500" s="1035"/>
      <c r="R500" s="1035"/>
      <c r="S500" s="223"/>
      <c r="T500" s="990" t="s">
        <v>187</v>
      </c>
      <c r="U500" s="991"/>
      <c r="V500" s="991" t="str">
        <f>IF('statement of marks'!K42="","",'statement of marks'!K42)</f>
        <v/>
      </c>
      <c r="W500" s="991"/>
      <c r="X500" s="991"/>
      <c r="Y500" s="991"/>
      <c r="Z500" s="991"/>
      <c r="AA500" s="991"/>
      <c r="AB500" s="991"/>
      <c r="AC500" s="991"/>
      <c r="AD500" s="991"/>
      <c r="AE500" s="991"/>
      <c r="AF500" s="991"/>
      <c r="AG500" s="991"/>
      <c r="AH500" s="994"/>
    </row>
    <row r="501" spans="1:34" ht="18.95" customHeight="1">
      <c r="A501" s="223"/>
      <c r="B501" s="990" t="s">
        <v>188</v>
      </c>
      <c r="C501" s="991"/>
      <c r="D501" s="992" t="str">
        <f>'statement of marks'!$G$3</f>
        <v>6 B</v>
      </c>
      <c r="E501" s="992"/>
      <c r="F501" s="992"/>
      <c r="G501" s="992"/>
      <c r="H501" s="991" t="s">
        <v>9</v>
      </c>
      <c r="I501" s="991"/>
      <c r="J501" s="991"/>
      <c r="K501" s="991"/>
      <c r="L501" s="991"/>
      <c r="M501" s="992" t="str">
        <f>IF('statement of marks'!D41="","",'statement of marks'!D41)</f>
        <v/>
      </c>
      <c r="N501" s="992"/>
      <c r="O501" s="992"/>
      <c r="P501" s="993"/>
      <c r="Q501" s="1035"/>
      <c r="R501" s="1035"/>
      <c r="S501" s="223"/>
      <c r="T501" s="990" t="s">
        <v>188</v>
      </c>
      <c r="U501" s="991"/>
      <c r="V501" s="992" t="str">
        <f>'statement of marks'!$G$3</f>
        <v>6 B</v>
      </c>
      <c r="W501" s="992"/>
      <c r="X501" s="992"/>
      <c r="Y501" s="992"/>
      <c r="Z501" s="991" t="s">
        <v>9</v>
      </c>
      <c r="AA501" s="991"/>
      <c r="AB501" s="991"/>
      <c r="AC501" s="991"/>
      <c r="AD501" s="991"/>
      <c r="AE501" s="992" t="str">
        <f>IF('statement of marks'!D42="","",'statement of marks'!D42)</f>
        <v/>
      </c>
      <c r="AF501" s="992"/>
      <c r="AG501" s="992"/>
      <c r="AH501" s="993"/>
    </row>
    <row r="502" spans="1:34" ht="18.95" customHeight="1">
      <c r="A502" s="223"/>
      <c r="B502" s="990" t="s">
        <v>189</v>
      </c>
      <c r="C502" s="991"/>
      <c r="D502" s="992" t="str">
        <f>IF('statement of marks'!F41="","",'statement of marks'!F41)</f>
        <v/>
      </c>
      <c r="E502" s="992"/>
      <c r="F502" s="992"/>
      <c r="G502" s="992"/>
      <c r="H502" s="991" t="s">
        <v>0</v>
      </c>
      <c r="I502" s="991"/>
      <c r="J502" s="991"/>
      <c r="K502" s="991"/>
      <c r="L502" s="991"/>
      <c r="M502" s="1032" t="str">
        <f>IF('statement of marks'!G41="","",'statement of marks'!G41)</f>
        <v/>
      </c>
      <c r="N502" s="1032"/>
      <c r="O502" s="1032"/>
      <c r="P502" s="1033"/>
      <c r="Q502" s="1035"/>
      <c r="R502" s="1035"/>
      <c r="S502" s="223"/>
      <c r="T502" s="990" t="s">
        <v>189</v>
      </c>
      <c r="U502" s="991"/>
      <c r="V502" s="992" t="str">
        <f>IF('statement of marks'!F42="","",'statement of marks'!F42)</f>
        <v/>
      </c>
      <c r="W502" s="992"/>
      <c r="X502" s="992"/>
      <c r="Y502" s="992"/>
      <c r="Z502" s="991" t="s">
        <v>0</v>
      </c>
      <c r="AA502" s="991"/>
      <c r="AB502" s="991"/>
      <c r="AC502" s="991"/>
      <c r="AD502" s="991"/>
      <c r="AE502" s="1032" t="str">
        <f>IF('statement of marks'!G42="","",'statement of marks'!G42)</f>
        <v/>
      </c>
      <c r="AF502" s="1032"/>
      <c r="AG502" s="1032"/>
      <c r="AH502" s="1033"/>
    </row>
    <row r="503" spans="1:34" ht="18.95" customHeight="1">
      <c r="A503" s="223"/>
      <c r="B503" s="221" t="s">
        <v>28</v>
      </c>
      <c r="C503" s="211" t="s">
        <v>96</v>
      </c>
      <c r="D503" s="1034" t="s">
        <v>1</v>
      </c>
      <c r="E503" s="1034"/>
      <c r="F503" s="1034"/>
      <c r="G503" s="1034" t="s">
        <v>21</v>
      </c>
      <c r="H503" s="1034"/>
      <c r="I503" s="1034"/>
      <c r="J503" s="1034" t="s">
        <v>68</v>
      </c>
      <c r="K503" s="1034"/>
      <c r="L503" s="1034"/>
      <c r="M503" s="1034" t="s">
        <v>97</v>
      </c>
      <c r="N503" s="1034"/>
      <c r="O503" s="1034"/>
      <c r="P503" s="212" t="s">
        <v>200</v>
      </c>
      <c r="Q503" s="1035"/>
      <c r="R503" s="1035"/>
      <c r="S503" s="223"/>
      <c r="T503" s="221" t="s">
        <v>28</v>
      </c>
      <c r="U503" s="211" t="s">
        <v>96</v>
      </c>
      <c r="V503" s="1034" t="s">
        <v>1</v>
      </c>
      <c r="W503" s="1034"/>
      <c r="X503" s="1034"/>
      <c r="Y503" s="1034" t="s">
        <v>21</v>
      </c>
      <c r="Z503" s="1034"/>
      <c r="AA503" s="1034"/>
      <c r="AB503" s="1034" t="s">
        <v>68</v>
      </c>
      <c r="AC503" s="1034"/>
      <c r="AD503" s="1034"/>
      <c r="AE503" s="1034" t="s">
        <v>97</v>
      </c>
      <c r="AF503" s="1034"/>
      <c r="AG503" s="1034"/>
      <c r="AH503" s="212" t="s">
        <v>200</v>
      </c>
    </row>
    <row r="504" spans="1:34" ht="18.95" customHeight="1">
      <c r="A504" s="223"/>
      <c r="B504" s="1000" t="s">
        <v>3</v>
      </c>
      <c r="C504" s="1001"/>
      <c r="D504" s="232">
        <f>IF('statement of marks'!L$6="","",'statement of marks'!L$6)</f>
        <v>5</v>
      </c>
      <c r="E504" s="232">
        <f>IF('statement of marks'!M$6="","",'statement of marks'!M$6)</f>
        <v>5</v>
      </c>
      <c r="F504" s="232">
        <f>IF('statement of marks'!N$6="","",'statement of marks'!N$6)</f>
        <v>10</v>
      </c>
      <c r="G504" s="232">
        <f>IF('statement of marks'!O$6="","",'statement of marks'!O$6)</f>
        <v>5</v>
      </c>
      <c r="H504" s="232">
        <f>IF('statement of marks'!P$6="","",'statement of marks'!P$6)</f>
        <v>5</v>
      </c>
      <c r="I504" s="232">
        <f>IF('statement of marks'!Q$6="","",'statement of marks'!Q$6)</f>
        <v>10</v>
      </c>
      <c r="J504" s="232">
        <f>IF('statement of marks'!R$6="","",'statement of marks'!R$6)</f>
        <v>5</v>
      </c>
      <c r="K504" s="232">
        <f>IF('statement of marks'!S$6="","",'statement of marks'!S$6)</f>
        <v>5</v>
      </c>
      <c r="L504" s="232">
        <f>IF('statement of marks'!T$6="","",'statement of marks'!T$6)</f>
        <v>10</v>
      </c>
      <c r="M504" s="232">
        <f>IF('statement of marks'!V$6="","",'statement of marks'!V$6)</f>
        <v>50</v>
      </c>
      <c r="N504" s="232">
        <f>IF('statement of marks'!W$6="","",'statement of marks'!W$6)</f>
        <v>20</v>
      </c>
      <c r="O504" s="232">
        <f>IF('statement of marks'!X$6="","",'statement of marks'!X$6)</f>
        <v>70</v>
      </c>
      <c r="P504" s="213">
        <f>IF('statement of marks'!Y$6="","",'statement of marks'!Y$6)</f>
        <v>100</v>
      </c>
      <c r="Q504" s="1035"/>
      <c r="R504" s="1035"/>
      <c r="S504" s="223"/>
      <c r="T504" s="1000" t="s">
        <v>3</v>
      </c>
      <c r="U504" s="1001"/>
      <c r="V504" s="232">
        <f>IF('statement of marks'!L$6="","",'statement of marks'!L$6)</f>
        <v>5</v>
      </c>
      <c r="W504" s="232">
        <f>IF('statement of marks'!M$6="","",'statement of marks'!M$6)</f>
        <v>5</v>
      </c>
      <c r="X504" s="232">
        <f>IF('statement of marks'!N$6="","",'statement of marks'!N$6)</f>
        <v>10</v>
      </c>
      <c r="Y504" s="232">
        <f>IF('statement of marks'!O$6="","",'statement of marks'!O$6)</f>
        <v>5</v>
      </c>
      <c r="Z504" s="232">
        <f>IF('statement of marks'!P$6="","",'statement of marks'!P$6)</f>
        <v>5</v>
      </c>
      <c r="AA504" s="232">
        <f>IF('statement of marks'!Q$6="","",'statement of marks'!Q$6)</f>
        <v>10</v>
      </c>
      <c r="AB504" s="232">
        <f>IF('statement of marks'!R$6="","",'statement of marks'!R$6)</f>
        <v>5</v>
      </c>
      <c r="AC504" s="232">
        <f>IF('statement of marks'!S$6="","",'statement of marks'!S$6)</f>
        <v>5</v>
      </c>
      <c r="AD504" s="232">
        <f>IF('statement of marks'!T$6="","",'statement of marks'!T$6)</f>
        <v>10</v>
      </c>
      <c r="AE504" s="232">
        <f>IF('statement of marks'!V$6="","",'statement of marks'!V$6)</f>
        <v>50</v>
      </c>
      <c r="AF504" s="232">
        <f>IF('statement of marks'!W$6="","",'statement of marks'!W$6)</f>
        <v>20</v>
      </c>
      <c r="AG504" s="232">
        <f>IF('statement of marks'!X$6="","",'statement of marks'!X$6)</f>
        <v>70</v>
      </c>
      <c r="AH504" s="213">
        <f>IF('statement of marks'!Y$6="","",'statement of marks'!Y$6)</f>
        <v>100</v>
      </c>
    </row>
    <row r="505" spans="1:34" ht="18.95" customHeight="1">
      <c r="A505" s="223"/>
      <c r="B505" s="990" t="str">
        <f>IF('statement of marks'!$L$3="","",'statement of marks'!$L$3)</f>
        <v>fgUnh</v>
      </c>
      <c r="C505" s="991"/>
      <c r="D505" s="209" t="str">
        <f>IF('statement of marks'!L41="","",'statement of marks'!L41)</f>
        <v/>
      </c>
      <c r="E505" s="209" t="str">
        <f>IF('statement of marks'!M41="","",'statement of marks'!M41)</f>
        <v/>
      </c>
      <c r="F505" s="207" t="str">
        <f>IF('statement of marks'!N41="","",'statement of marks'!N41)</f>
        <v/>
      </c>
      <c r="G505" s="209" t="str">
        <f>IF('statement of marks'!O41="","",'statement of marks'!O41)</f>
        <v/>
      </c>
      <c r="H505" s="209" t="str">
        <f>IF('statement of marks'!P41="","",'statement of marks'!P41)</f>
        <v/>
      </c>
      <c r="I505" s="207" t="str">
        <f>IF('statement of marks'!Q41="","",'statement of marks'!Q41)</f>
        <v/>
      </c>
      <c r="J505" s="209" t="str">
        <f>IF('statement of marks'!R41="","",'statement of marks'!R41)</f>
        <v/>
      </c>
      <c r="K505" s="209" t="str">
        <f>IF('statement of marks'!S41="","",'statement of marks'!S41)</f>
        <v/>
      </c>
      <c r="L505" s="207" t="str">
        <f>IF('statement of marks'!T41="","",'statement of marks'!T41)</f>
        <v/>
      </c>
      <c r="M505" s="209" t="str">
        <f>IF('statement of marks'!V41="","",'statement of marks'!V41)</f>
        <v/>
      </c>
      <c r="N505" s="209" t="str">
        <f>IF('statement of marks'!W41="","",'statement of marks'!W41)</f>
        <v/>
      </c>
      <c r="O505" s="207" t="str">
        <f>IF('statement of marks'!X41="","",'statement of marks'!X41)</f>
        <v/>
      </c>
      <c r="P505" s="213" t="str">
        <f>IF('statement of marks'!Y41="","",'statement of marks'!Y41)</f>
        <v/>
      </c>
      <c r="Q505" s="1035"/>
      <c r="R505" s="1035"/>
      <c r="S505" s="223"/>
      <c r="T505" s="990" t="str">
        <f>IF('statement of marks'!$L$3="","",'statement of marks'!$L$3)</f>
        <v>fgUnh</v>
      </c>
      <c r="U505" s="991"/>
      <c r="V505" s="209" t="str">
        <f>IF('statement of marks'!L42="","",'statement of marks'!L42)</f>
        <v/>
      </c>
      <c r="W505" s="209" t="str">
        <f>IF('statement of marks'!M42="","",'statement of marks'!M42)</f>
        <v/>
      </c>
      <c r="X505" s="207" t="str">
        <f>IF('statement of marks'!N42="","",'statement of marks'!N42)</f>
        <v/>
      </c>
      <c r="Y505" s="209" t="str">
        <f>IF('statement of marks'!O42="","",'statement of marks'!O42)</f>
        <v/>
      </c>
      <c r="Z505" s="209" t="str">
        <f>IF('statement of marks'!P42="","",'statement of marks'!P42)</f>
        <v/>
      </c>
      <c r="AA505" s="207" t="str">
        <f>IF('statement of marks'!Q42="","",'statement of marks'!Q42)</f>
        <v/>
      </c>
      <c r="AB505" s="209" t="str">
        <f>IF('statement of marks'!R42="","",'statement of marks'!R42)</f>
        <v/>
      </c>
      <c r="AC505" s="209" t="str">
        <f>IF('statement of marks'!S42="","",'statement of marks'!S42)</f>
        <v/>
      </c>
      <c r="AD505" s="207" t="str">
        <f>IF('statement of marks'!T42="","",'statement of marks'!T42)</f>
        <v/>
      </c>
      <c r="AE505" s="209" t="str">
        <f>IF('statement of marks'!V42="","",'statement of marks'!V42)</f>
        <v/>
      </c>
      <c r="AF505" s="209" t="str">
        <f>IF('statement of marks'!W42="","",'statement of marks'!W42)</f>
        <v/>
      </c>
      <c r="AG505" s="207" t="str">
        <f>IF('statement of marks'!X42="","",'statement of marks'!X42)</f>
        <v/>
      </c>
      <c r="AH505" s="213" t="str">
        <f>IF('statement of marks'!Y42="","",'statement of marks'!Y42)</f>
        <v/>
      </c>
    </row>
    <row r="506" spans="1:34" ht="18.95" customHeight="1">
      <c r="A506" s="223"/>
      <c r="B506" s="990" t="str">
        <f>IF('statement of marks'!$AH$3="","",'statement of marks'!$AH$3)</f>
        <v>vaxszth</v>
      </c>
      <c r="C506" s="991"/>
      <c r="D506" s="209" t="str">
        <f>IF('statement of marks'!AH41="","",'statement of marks'!AH41)</f>
        <v/>
      </c>
      <c r="E506" s="209" t="str">
        <f>IF('statement of marks'!AI41="","",'statement of marks'!AI41)</f>
        <v/>
      </c>
      <c r="F506" s="207" t="str">
        <f>IF('statement of marks'!AJ41="","",'statement of marks'!AJ41)</f>
        <v/>
      </c>
      <c r="G506" s="209" t="str">
        <f>IF('statement of marks'!AK41="","",'statement of marks'!AK41)</f>
        <v/>
      </c>
      <c r="H506" s="209" t="str">
        <f>IF('statement of marks'!AL41="","",'statement of marks'!AL41)</f>
        <v/>
      </c>
      <c r="I506" s="207" t="str">
        <f>IF('statement of marks'!AM41="","",'statement of marks'!AM41)</f>
        <v/>
      </c>
      <c r="J506" s="209" t="str">
        <f>IF('statement of marks'!AN41="","",'statement of marks'!AN41)</f>
        <v/>
      </c>
      <c r="K506" s="209" t="str">
        <f>IF('statement of marks'!AO41="","",'statement of marks'!AO41)</f>
        <v/>
      </c>
      <c r="L506" s="207" t="str">
        <f>IF('statement of marks'!AP41="","",'statement of marks'!AP41)</f>
        <v/>
      </c>
      <c r="M506" s="209" t="str">
        <f>IF('statement of marks'!AR41="","",'statement of marks'!AR41)</f>
        <v/>
      </c>
      <c r="N506" s="209" t="str">
        <f>IF('statement of marks'!AS41="","",'statement of marks'!AS41)</f>
        <v/>
      </c>
      <c r="O506" s="207" t="str">
        <f>IF('statement of marks'!AT41="","",'statement of marks'!AT41)</f>
        <v/>
      </c>
      <c r="P506" s="213" t="str">
        <f>IF('statement of marks'!AU41="","",'statement of marks'!AU41)</f>
        <v/>
      </c>
      <c r="Q506" s="1035"/>
      <c r="R506" s="1035"/>
      <c r="S506" s="223"/>
      <c r="T506" s="990" t="str">
        <f>IF('statement of marks'!$AH$3="","",'statement of marks'!$AH$3)</f>
        <v>vaxszth</v>
      </c>
      <c r="U506" s="991"/>
      <c r="V506" s="209" t="str">
        <f>IF('statement of marks'!AH42="","",'statement of marks'!AH42)</f>
        <v/>
      </c>
      <c r="W506" s="209" t="str">
        <f>IF('statement of marks'!AI42="","",'statement of marks'!AI42)</f>
        <v/>
      </c>
      <c r="X506" s="207" t="str">
        <f>IF('statement of marks'!AJ42="","",'statement of marks'!AJ42)</f>
        <v/>
      </c>
      <c r="Y506" s="209" t="str">
        <f>IF('statement of marks'!AK42="","",'statement of marks'!AK42)</f>
        <v/>
      </c>
      <c r="Z506" s="209" t="str">
        <f>IF('statement of marks'!AL42="","",'statement of marks'!AL42)</f>
        <v/>
      </c>
      <c r="AA506" s="207" t="str">
        <f>IF('statement of marks'!AM42="","",'statement of marks'!AM42)</f>
        <v/>
      </c>
      <c r="AB506" s="209" t="str">
        <f>IF('statement of marks'!AN42="","",'statement of marks'!AN42)</f>
        <v/>
      </c>
      <c r="AC506" s="209" t="str">
        <f>IF('statement of marks'!AO42="","",'statement of marks'!AO42)</f>
        <v/>
      </c>
      <c r="AD506" s="207" t="str">
        <f>IF('statement of marks'!AP42="","",'statement of marks'!AP42)</f>
        <v/>
      </c>
      <c r="AE506" s="209" t="str">
        <f>IF('statement of marks'!AR42="","",'statement of marks'!AR42)</f>
        <v/>
      </c>
      <c r="AF506" s="209" t="str">
        <f>IF('statement of marks'!AS42="","",'statement of marks'!AS42)</f>
        <v/>
      </c>
      <c r="AG506" s="207" t="str">
        <f>IF('statement of marks'!AT42="","",'statement of marks'!AT42)</f>
        <v/>
      </c>
      <c r="AH506" s="213" t="str">
        <f>IF('statement of marks'!AU42="","",'statement of marks'!AU42)</f>
        <v/>
      </c>
    </row>
    <row r="507" spans="1:34" ht="18.95" customHeight="1">
      <c r="A507" s="223"/>
      <c r="B507" s="990" t="str">
        <f>IF('statement of marks'!BD41="s","laLd`r",IF('statement of marks'!BD41="u","mnwZ",IF('statement of marks'!BD41="g","xqtjkrh",IF('statement of marks'!BD41="p","iatkch",IF('statement of marks'!BD41="sd","fla/kh","r`rh; Hkk""kk")))))</f>
        <v>r`rh; Hkk"kk</v>
      </c>
      <c r="C507" s="991"/>
      <c r="D507" s="209" t="str">
        <f>IF('statement of marks'!BE41="","",'statement of marks'!BE41)</f>
        <v/>
      </c>
      <c r="E507" s="209" t="str">
        <f>IF('statement of marks'!BF41="","",'statement of marks'!BF41)</f>
        <v/>
      </c>
      <c r="F507" s="207" t="str">
        <f>IF('statement of marks'!BG41="","",'statement of marks'!BG41)</f>
        <v/>
      </c>
      <c r="G507" s="209" t="str">
        <f>IF('statement of marks'!BH41="","",'statement of marks'!BH41)</f>
        <v/>
      </c>
      <c r="H507" s="209" t="str">
        <f>IF('statement of marks'!BI41="","",'statement of marks'!BI41)</f>
        <v/>
      </c>
      <c r="I507" s="207" t="str">
        <f>IF('statement of marks'!BJ41="","",'statement of marks'!BJ41)</f>
        <v/>
      </c>
      <c r="J507" s="209" t="str">
        <f>IF('statement of marks'!BK41="","",'statement of marks'!BK41)</f>
        <v/>
      </c>
      <c r="K507" s="209" t="str">
        <f>IF('statement of marks'!BL41="","",'statement of marks'!BL41)</f>
        <v/>
      </c>
      <c r="L507" s="207" t="str">
        <f>IF('statement of marks'!BM41="","",'statement of marks'!BM41)</f>
        <v/>
      </c>
      <c r="M507" s="209" t="str">
        <f>IF('statement of marks'!BO41="","",'statement of marks'!BO41)</f>
        <v/>
      </c>
      <c r="N507" s="209" t="str">
        <f>IF('statement of marks'!BP41="","",'statement of marks'!BP41)</f>
        <v/>
      </c>
      <c r="O507" s="207" t="str">
        <f>IF('statement of marks'!BQ41="","",'statement of marks'!BQ41)</f>
        <v/>
      </c>
      <c r="P507" s="213" t="str">
        <f>IF('statement of marks'!BR41="","",'statement of marks'!BR41)</f>
        <v/>
      </c>
      <c r="Q507" s="1035"/>
      <c r="R507" s="1035"/>
      <c r="S507" s="223"/>
      <c r="T507" s="990" t="str">
        <f>IF('statement of marks'!BD42="s","laLd`r",IF('statement of marks'!BD42="u","mnwZ",IF('statement of marks'!BD42="g","xqtjkrh",IF('statement of marks'!BD42="p","iatkch",IF('statement of marks'!BD42="sd","fla/kh","r`rh; Hkk""kk")))))</f>
        <v>r`rh; Hkk"kk</v>
      </c>
      <c r="U507" s="991"/>
      <c r="V507" s="209" t="str">
        <f>IF('statement of marks'!BE42="","",'statement of marks'!BE42)</f>
        <v/>
      </c>
      <c r="W507" s="209" t="str">
        <f>IF('statement of marks'!BF42="","",'statement of marks'!BF42)</f>
        <v/>
      </c>
      <c r="X507" s="207" t="str">
        <f>IF('statement of marks'!BG42="","",'statement of marks'!BG42)</f>
        <v/>
      </c>
      <c r="Y507" s="209" t="str">
        <f>IF('statement of marks'!BH42="","",'statement of marks'!BH42)</f>
        <v/>
      </c>
      <c r="Z507" s="209" t="str">
        <f>IF('statement of marks'!BI42="","",'statement of marks'!BI42)</f>
        <v/>
      </c>
      <c r="AA507" s="207" t="str">
        <f>IF('statement of marks'!BJ42="","",'statement of marks'!BJ42)</f>
        <v/>
      </c>
      <c r="AB507" s="209" t="str">
        <f>IF('statement of marks'!BK42="","",'statement of marks'!BK42)</f>
        <v/>
      </c>
      <c r="AC507" s="209" t="str">
        <f>IF('statement of marks'!BL42="","",'statement of marks'!BL42)</f>
        <v/>
      </c>
      <c r="AD507" s="207" t="str">
        <f>IF('statement of marks'!BM42="","",'statement of marks'!BM42)</f>
        <v/>
      </c>
      <c r="AE507" s="209" t="str">
        <f>IF('statement of marks'!BO42="","",'statement of marks'!BO42)</f>
        <v/>
      </c>
      <c r="AF507" s="209" t="str">
        <f>IF('statement of marks'!BP42="","",'statement of marks'!BP42)</f>
        <v/>
      </c>
      <c r="AG507" s="207" t="str">
        <f>IF('statement of marks'!BQ42="","",'statement of marks'!BQ42)</f>
        <v/>
      </c>
      <c r="AH507" s="213" t="str">
        <f>IF('statement of marks'!BR42="","",'statement of marks'!BR42)</f>
        <v/>
      </c>
    </row>
    <row r="508" spans="1:34" ht="18.95" customHeight="1">
      <c r="A508" s="223"/>
      <c r="B508" s="990" t="str">
        <f>IF('statement of marks'!$CA$3="","",'statement of marks'!$CA$3)</f>
        <v>xf.kr</v>
      </c>
      <c r="C508" s="991"/>
      <c r="D508" s="209" t="str">
        <f>IF('statement of marks'!CA41="","",'statement of marks'!CA41)</f>
        <v/>
      </c>
      <c r="E508" s="209" t="str">
        <f>IF('statement of marks'!CB41="","",'statement of marks'!CB41)</f>
        <v/>
      </c>
      <c r="F508" s="207" t="str">
        <f>IF('statement of marks'!CC41="","",'statement of marks'!CC41)</f>
        <v/>
      </c>
      <c r="G508" s="209" t="str">
        <f>IF('statement of marks'!CD41="","",'statement of marks'!CD41)</f>
        <v/>
      </c>
      <c r="H508" s="209" t="str">
        <f>IF('statement of marks'!CE41="","",'statement of marks'!CE41)</f>
        <v/>
      </c>
      <c r="I508" s="207" t="str">
        <f>IF('statement of marks'!CF41="","",'statement of marks'!CF41)</f>
        <v/>
      </c>
      <c r="J508" s="209" t="str">
        <f>IF('statement of marks'!CG41="","",'statement of marks'!CG41)</f>
        <v/>
      </c>
      <c r="K508" s="209" t="str">
        <f>IF('statement of marks'!CH41="","",'statement of marks'!CH41)</f>
        <v/>
      </c>
      <c r="L508" s="207" t="str">
        <f>IF('statement of marks'!CI41="","",'statement of marks'!CI41)</f>
        <v/>
      </c>
      <c r="M508" s="209" t="str">
        <f>IF('statement of marks'!CK41="","",'statement of marks'!CK41)</f>
        <v/>
      </c>
      <c r="N508" s="209" t="str">
        <f>IF('statement of marks'!CL41="","",'statement of marks'!CL41)</f>
        <v/>
      </c>
      <c r="O508" s="207" t="str">
        <f>IF('statement of marks'!CM41="","",'statement of marks'!CM41)</f>
        <v/>
      </c>
      <c r="P508" s="213" t="str">
        <f>IF('statement of marks'!CN41="","",'statement of marks'!CN41)</f>
        <v/>
      </c>
      <c r="Q508" s="1035"/>
      <c r="R508" s="1035"/>
      <c r="S508" s="223"/>
      <c r="T508" s="990" t="str">
        <f>IF('statement of marks'!$CA$3="","",'statement of marks'!$CA$3)</f>
        <v>xf.kr</v>
      </c>
      <c r="U508" s="991"/>
      <c r="V508" s="209" t="str">
        <f>IF('statement of marks'!CA42="","",'statement of marks'!CA42)</f>
        <v/>
      </c>
      <c r="W508" s="209" t="str">
        <f>IF('statement of marks'!CB42="","",'statement of marks'!CB42)</f>
        <v/>
      </c>
      <c r="X508" s="207" t="str">
        <f>IF('statement of marks'!CC42="","",'statement of marks'!CC42)</f>
        <v/>
      </c>
      <c r="Y508" s="209" t="str">
        <f>IF('statement of marks'!CD42="","",'statement of marks'!CD42)</f>
        <v/>
      </c>
      <c r="Z508" s="209" t="str">
        <f>IF('statement of marks'!CE42="","",'statement of marks'!CE42)</f>
        <v/>
      </c>
      <c r="AA508" s="207" t="str">
        <f>IF('statement of marks'!CF42="","",'statement of marks'!CF42)</f>
        <v/>
      </c>
      <c r="AB508" s="209" t="str">
        <f>IF('statement of marks'!CG42="","",'statement of marks'!CG42)</f>
        <v/>
      </c>
      <c r="AC508" s="209" t="str">
        <f>IF('statement of marks'!CH42="","",'statement of marks'!CH42)</f>
        <v/>
      </c>
      <c r="AD508" s="207" t="str">
        <f>IF('statement of marks'!CI42="","",'statement of marks'!CI42)</f>
        <v/>
      </c>
      <c r="AE508" s="209" t="str">
        <f>IF('statement of marks'!CK42="","",'statement of marks'!CK42)</f>
        <v/>
      </c>
      <c r="AF508" s="209" t="str">
        <f>IF('statement of marks'!CL42="","",'statement of marks'!CL42)</f>
        <v/>
      </c>
      <c r="AG508" s="207" t="str">
        <f>IF('statement of marks'!CM42="","",'statement of marks'!CM42)</f>
        <v/>
      </c>
      <c r="AH508" s="213" t="str">
        <f>IF('statement of marks'!CN42="","",'statement of marks'!CN42)</f>
        <v/>
      </c>
    </row>
    <row r="509" spans="1:34" ht="18.95" customHeight="1">
      <c r="A509" s="223"/>
      <c r="B509" s="990" t="str">
        <f>IF('statement of marks'!$CW$3="","",'statement of marks'!$CW$3)</f>
        <v>foKku</v>
      </c>
      <c r="C509" s="991"/>
      <c r="D509" s="209" t="str">
        <f>IF('statement of marks'!CW41="","",'statement of marks'!CW41)</f>
        <v/>
      </c>
      <c r="E509" s="209" t="str">
        <f>IF('statement of marks'!CX41="","",'statement of marks'!CX41)</f>
        <v/>
      </c>
      <c r="F509" s="207" t="str">
        <f>IF('statement of marks'!CY41="","",'statement of marks'!CY41)</f>
        <v/>
      </c>
      <c r="G509" s="209" t="str">
        <f>IF('statement of marks'!CZ41="","",'statement of marks'!CZ41)</f>
        <v/>
      </c>
      <c r="H509" s="209" t="str">
        <f>IF('statement of marks'!DA41="","",'statement of marks'!DA41)</f>
        <v/>
      </c>
      <c r="I509" s="207" t="str">
        <f>IF('statement of marks'!DB41="","",'statement of marks'!DB41)</f>
        <v/>
      </c>
      <c r="J509" s="209" t="str">
        <f>IF('statement of marks'!DC41="","",'statement of marks'!DC41)</f>
        <v/>
      </c>
      <c r="K509" s="209" t="str">
        <f>IF('statement of marks'!DD41="","",'statement of marks'!DD41)</f>
        <v/>
      </c>
      <c r="L509" s="207" t="str">
        <f>IF('statement of marks'!DE41="","",'statement of marks'!DE41)</f>
        <v/>
      </c>
      <c r="M509" s="209" t="str">
        <f>IF('statement of marks'!DG41="","",'statement of marks'!DG41)</f>
        <v/>
      </c>
      <c r="N509" s="209" t="str">
        <f>IF('statement of marks'!DH41="","",'statement of marks'!DH41)</f>
        <v/>
      </c>
      <c r="O509" s="207" t="str">
        <f>IF('statement of marks'!DI41="","",'statement of marks'!DI41)</f>
        <v/>
      </c>
      <c r="P509" s="213" t="str">
        <f>IF('statement of marks'!DJ41="","",'statement of marks'!DJ41)</f>
        <v/>
      </c>
      <c r="Q509" s="1035"/>
      <c r="R509" s="1035"/>
      <c r="S509" s="223"/>
      <c r="T509" s="990" t="str">
        <f>IF('statement of marks'!$CW$3="","",'statement of marks'!$CW$3)</f>
        <v>foKku</v>
      </c>
      <c r="U509" s="991"/>
      <c r="V509" s="209" t="str">
        <f>IF('statement of marks'!CW42="","",'statement of marks'!CW42)</f>
        <v/>
      </c>
      <c r="W509" s="209" t="str">
        <f>IF('statement of marks'!CX42="","",'statement of marks'!CX42)</f>
        <v/>
      </c>
      <c r="X509" s="207" t="str">
        <f>IF('statement of marks'!CY42="","",'statement of marks'!CY42)</f>
        <v/>
      </c>
      <c r="Y509" s="209" t="str">
        <f>IF('statement of marks'!CZ42="","",'statement of marks'!CZ42)</f>
        <v/>
      </c>
      <c r="Z509" s="209" t="str">
        <f>IF('statement of marks'!DA42="","",'statement of marks'!DA42)</f>
        <v/>
      </c>
      <c r="AA509" s="207" t="str">
        <f>IF('statement of marks'!DB42="","",'statement of marks'!DB42)</f>
        <v/>
      </c>
      <c r="AB509" s="209" t="str">
        <f>IF('statement of marks'!DC42="","",'statement of marks'!DC42)</f>
        <v/>
      </c>
      <c r="AC509" s="209" t="str">
        <f>IF('statement of marks'!DD42="","",'statement of marks'!DD42)</f>
        <v/>
      </c>
      <c r="AD509" s="207" t="str">
        <f>IF('statement of marks'!DE42="","",'statement of marks'!DE42)</f>
        <v/>
      </c>
      <c r="AE509" s="209" t="str">
        <f>IF('statement of marks'!DG42="","",'statement of marks'!DG42)</f>
        <v/>
      </c>
      <c r="AF509" s="209" t="str">
        <f>IF('statement of marks'!DH42="","",'statement of marks'!DH42)</f>
        <v/>
      </c>
      <c r="AG509" s="207" t="str">
        <f>IF('statement of marks'!DI42="","",'statement of marks'!DI42)</f>
        <v/>
      </c>
      <c r="AH509" s="213" t="str">
        <f>IF('statement of marks'!DJ42="","",'statement of marks'!DJ42)</f>
        <v/>
      </c>
    </row>
    <row r="510" spans="1:34" ht="18.95" customHeight="1">
      <c r="A510" s="223"/>
      <c r="B510" s="990" t="str">
        <f>IF('statement of marks'!$DS$3="","",'statement of marks'!$DS$3)</f>
        <v>lkekftd foKku</v>
      </c>
      <c r="C510" s="991"/>
      <c r="D510" s="209" t="str">
        <f>IF('statement of marks'!DS41="","",'statement of marks'!DS41)</f>
        <v/>
      </c>
      <c r="E510" s="209" t="str">
        <f>IF('statement of marks'!DT41="","",'statement of marks'!DT41)</f>
        <v/>
      </c>
      <c r="F510" s="207" t="str">
        <f>IF('statement of marks'!DU41="","",'statement of marks'!DU41)</f>
        <v/>
      </c>
      <c r="G510" s="209" t="str">
        <f>IF('statement of marks'!DV41="","",'statement of marks'!DV41)</f>
        <v/>
      </c>
      <c r="H510" s="209" t="str">
        <f>IF('statement of marks'!DW41="","",'statement of marks'!DW41)</f>
        <v/>
      </c>
      <c r="I510" s="207" t="str">
        <f>IF('statement of marks'!DX41="","",'statement of marks'!DX41)</f>
        <v/>
      </c>
      <c r="J510" s="209" t="str">
        <f>IF('statement of marks'!DY41="","",'statement of marks'!DY41)</f>
        <v/>
      </c>
      <c r="K510" s="209" t="str">
        <f>IF('statement of marks'!DZ41="","",'statement of marks'!DZ41)</f>
        <v/>
      </c>
      <c r="L510" s="207" t="str">
        <f>IF('statement of marks'!EA41="","",'statement of marks'!EA41)</f>
        <v/>
      </c>
      <c r="M510" s="209" t="str">
        <f>IF('statement of marks'!EC41="","",'statement of marks'!EC41)</f>
        <v/>
      </c>
      <c r="N510" s="209" t="str">
        <f>IF('statement of marks'!ED41="","",'statement of marks'!ED41)</f>
        <v/>
      </c>
      <c r="O510" s="207" t="str">
        <f>IF('statement of marks'!EE41="","",'statement of marks'!EE41)</f>
        <v/>
      </c>
      <c r="P510" s="213" t="str">
        <f>IF('statement of marks'!EF41="","",'statement of marks'!EF41)</f>
        <v/>
      </c>
      <c r="Q510" s="1035"/>
      <c r="R510" s="1035"/>
      <c r="S510" s="223"/>
      <c r="T510" s="990" t="str">
        <f>IF('statement of marks'!$DS$3="","",'statement of marks'!$DS$3)</f>
        <v>lkekftd foKku</v>
      </c>
      <c r="U510" s="991"/>
      <c r="V510" s="209" t="str">
        <f>IF('statement of marks'!DS42="","",'statement of marks'!DS42)</f>
        <v/>
      </c>
      <c r="W510" s="209" t="str">
        <f>IF('statement of marks'!DT42="","",'statement of marks'!DT42)</f>
        <v/>
      </c>
      <c r="X510" s="207" t="str">
        <f>IF('statement of marks'!DU42="","",'statement of marks'!DU42)</f>
        <v/>
      </c>
      <c r="Y510" s="209" t="str">
        <f>IF('statement of marks'!DV42="","",'statement of marks'!DV42)</f>
        <v/>
      </c>
      <c r="Z510" s="209" t="str">
        <f>IF('statement of marks'!DW42="","",'statement of marks'!DW42)</f>
        <v/>
      </c>
      <c r="AA510" s="207" t="str">
        <f>IF('statement of marks'!DX42="","",'statement of marks'!DX42)</f>
        <v/>
      </c>
      <c r="AB510" s="209" t="str">
        <f>IF('statement of marks'!DY42="","",'statement of marks'!DY42)</f>
        <v/>
      </c>
      <c r="AC510" s="209" t="str">
        <f>IF('statement of marks'!DZ42="","",'statement of marks'!DZ42)</f>
        <v/>
      </c>
      <c r="AD510" s="207" t="str">
        <f>IF('statement of marks'!EA42="","",'statement of marks'!EA42)</f>
        <v/>
      </c>
      <c r="AE510" s="209" t="str">
        <f>IF('statement of marks'!EC42="","",'statement of marks'!EC42)</f>
        <v/>
      </c>
      <c r="AF510" s="209" t="str">
        <f>IF('statement of marks'!ED42="","",'statement of marks'!ED42)</f>
        <v/>
      </c>
      <c r="AG510" s="207" t="str">
        <f>IF('statement of marks'!EE42="","",'statement of marks'!EE42)</f>
        <v/>
      </c>
      <c r="AH510" s="213" t="str">
        <f>IF('statement of marks'!EF42="","",'statement of marks'!EF42)</f>
        <v/>
      </c>
    </row>
    <row r="511" spans="1:34" ht="18.95" customHeight="1">
      <c r="A511" s="223"/>
      <c r="B511" s="996" t="s">
        <v>193</v>
      </c>
      <c r="C511" s="997"/>
      <c r="D511" s="1034" t="s">
        <v>1</v>
      </c>
      <c r="E511" s="1034"/>
      <c r="F511" s="1034"/>
      <c r="G511" s="1034" t="s">
        <v>21</v>
      </c>
      <c r="H511" s="1034"/>
      <c r="I511" s="1034"/>
      <c r="J511" s="1034" t="s">
        <v>194</v>
      </c>
      <c r="K511" s="1034"/>
      <c r="L511" s="1034"/>
      <c r="M511" s="1034" t="s">
        <v>68</v>
      </c>
      <c r="N511" s="1034"/>
      <c r="O511" s="1034"/>
      <c r="P511" s="214"/>
      <c r="Q511" s="1035"/>
      <c r="R511" s="1035"/>
      <c r="S511" s="223"/>
      <c r="T511" s="996" t="s">
        <v>193</v>
      </c>
      <c r="U511" s="997"/>
      <c r="V511" s="1034" t="s">
        <v>1</v>
      </c>
      <c r="W511" s="1034"/>
      <c r="X511" s="1034"/>
      <c r="Y511" s="1034" t="s">
        <v>21</v>
      </c>
      <c r="Z511" s="1034"/>
      <c r="AA511" s="1034"/>
      <c r="AB511" s="1034" t="s">
        <v>194</v>
      </c>
      <c r="AC511" s="1034"/>
      <c r="AD511" s="1034"/>
      <c r="AE511" s="1034" t="s">
        <v>68</v>
      </c>
      <c r="AF511" s="1034"/>
      <c r="AG511" s="1034"/>
      <c r="AH511" s="214"/>
    </row>
    <row r="512" spans="1:34" ht="18.95" customHeight="1">
      <c r="A512" s="223"/>
      <c r="B512" s="1000" t="s">
        <v>3</v>
      </c>
      <c r="C512" s="1001"/>
      <c r="D512" s="1002">
        <f>IF('statement of marks'!EO$6="","",'statement of marks'!EO$6)</f>
        <v>20</v>
      </c>
      <c r="E512" s="1002"/>
      <c r="F512" s="1002"/>
      <c r="G512" s="1002">
        <f>IF('statement of marks'!EP$6="","",'statement of marks'!EP$6)</f>
        <v>20</v>
      </c>
      <c r="H512" s="1002"/>
      <c r="I512" s="1002"/>
      <c r="J512" s="1002">
        <f>IF('statement of marks'!ER$6="","",'statement of marks'!ER$6)</f>
        <v>20</v>
      </c>
      <c r="K512" s="1002"/>
      <c r="L512" s="1002"/>
      <c r="M512" s="1002">
        <f>IF('statement of marks'!EX$6="","",'statement of marks'!EQ$6)</f>
        <v>20</v>
      </c>
      <c r="N512" s="1002"/>
      <c r="O512" s="1002"/>
      <c r="P512" s="215"/>
      <c r="Q512" s="1035"/>
      <c r="R512" s="1035"/>
      <c r="S512" s="223"/>
      <c r="T512" s="1000" t="s">
        <v>3</v>
      </c>
      <c r="U512" s="1001"/>
      <c r="V512" s="1002">
        <f>IF('statement of marks'!EO$6="","",'statement of marks'!EO$6)</f>
        <v>20</v>
      </c>
      <c r="W512" s="1002"/>
      <c r="X512" s="1002"/>
      <c r="Y512" s="1002">
        <f>IF('statement of marks'!EP$6="","",'statement of marks'!EP$6)</f>
        <v>20</v>
      </c>
      <c r="Z512" s="1002"/>
      <c r="AA512" s="1002"/>
      <c r="AB512" s="1002">
        <f>IF('statement of marks'!ER$6="","",'statement of marks'!ER$6)</f>
        <v>20</v>
      </c>
      <c r="AC512" s="1002"/>
      <c r="AD512" s="1002"/>
      <c r="AE512" s="1002">
        <f>IF('statement of marks'!EX$6="","",'statement of marks'!EQ$6)</f>
        <v>20</v>
      </c>
      <c r="AF512" s="1002"/>
      <c r="AG512" s="1002"/>
      <c r="AH512" s="215"/>
    </row>
    <row r="513" spans="1:34" ht="18.95" customHeight="1">
      <c r="A513" s="223"/>
      <c r="B513" s="990" t="str">
        <f>IF('statement of marks'!$EO$3="","",'statement of marks'!$EO$3)</f>
        <v>dk;kZuqHko</v>
      </c>
      <c r="C513" s="991"/>
      <c r="D513" s="1031" t="str">
        <f>IF('statement of marks'!EO41="","",'statement of marks'!EO41)</f>
        <v/>
      </c>
      <c r="E513" s="1031"/>
      <c r="F513" s="1031"/>
      <c r="G513" s="1031" t="str">
        <f>IF('statement of marks'!EP41="","",'statement of marks'!EP41)</f>
        <v/>
      </c>
      <c r="H513" s="1031"/>
      <c r="I513" s="1031"/>
      <c r="J513" s="1031" t="str">
        <f>IF('statement of marks'!ER41="","",'statement of marks'!ER41)</f>
        <v/>
      </c>
      <c r="K513" s="1031"/>
      <c r="L513" s="1031"/>
      <c r="M513" s="1031" t="str">
        <f>IF('statement of marks'!EQ41="","",'statement of marks'!EQ41)</f>
        <v/>
      </c>
      <c r="N513" s="1031"/>
      <c r="O513" s="1031"/>
      <c r="P513" s="216"/>
      <c r="Q513" s="1035"/>
      <c r="R513" s="1035"/>
      <c r="S513" s="223"/>
      <c r="T513" s="990" t="str">
        <f>IF('statement of marks'!$EO$3="","",'statement of marks'!$EO$3)</f>
        <v>dk;kZuqHko</v>
      </c>
      <c r="U513" s="991"/>
      <c r="V513" s="1031" t="str">
        <f>IF('statement of marks'!EO42="","",'statement of marks'!EO42)</f>
        <v/>
      </c>
      <c r="W513" s="1031"/>
      <c r="X513" s="1031"/>
      <c r="Y513" s="1031" t="str">
        <f>IF('statement of marks'!EP42="","",'statement of marks'!EP42)</f>
        <v/>
      </c>
      <c r="Z513" s="1031"/>
      <c r="AA513" s="1031"/>
      <c r="AB513" s="1031" t="str">
        <f>IF('statement of marks'!ER42="","",'statement of marks'!ER42)</f>
        <v/>
      </c>
      <c r="AC513" s="1031"/>
      <c r="AD513" s="1031"/>
      <c r="AE513" s="1031" t="str">
        <f>IF('statement of marks'!EQ42="","",'statement of marks'!EQ42)</f>
        <v/>
      </c>
      <c r="AF513" s="1031"/>
      <c r="AG513" s="1031"/>
      <c r="AH513" s="216"/>
    </row>
    <row r="514" spans="1:34" ht="18.95" customHeight="1">
      <c r="A514" s="223"/>
      <c r="B514" s="1027" t="str">
        <f>IF('statement of marks'!$EY$3="","",'statement of marks'!$EY$3)</f>
        <v>dyk f'k{kk</v>
      </c>
      <c r="C514" s="1028"/>
      <c r="D514" s="1031" t="str">
        <f>IF('statement of marks'!EY41="","",'statement of marks'!EY41)</f>
        <v/>
      </c>
      <c r="E514" s="1031"/>
      <c r="F514" s="1031"/>
      <c r="G514" s="1031" t="str">
        <f>IF('statement of marks'!EZ41="","",'statement of marks'!EZ41)</f>
        <v/>
      </c>
      <c r="H514" s="1031"/>
      <c r="I514" s="1031"/>
      <c r="J514" s="1031" t="str">
        <f>IF('statement of marks'!FB41="","",'statement of marks'!FB41)</f>
        <v/>
      </c>
      <c r="K514" s="1031"/>
      <c r="L514" s="1031"/>
      <c r="M514" s="1031" t="str">
        <f>IF('statement of marks'!FA41="","",'statement of marks'!FA41)</f>
        <v/>
      </c>
      <c r="N514" s="1031"/>
      <c r="O514" s="1031"/>
      <c r="P514" s="216"/>
      <c r="Q514" s="1035"/>
      <c r="R514" s="1035"/>
      <c r="S514" s="223"/>
      <c r="T514" s="1027" t="str">
        <f>IF('statement of marks'!$EY$3="","",'statement of marks'!$EY$3)</f>
        <v>dyk f'k{kk</v>
      </c>
      <c r="U514" s="1028"/>
      <c r="V514" s="1031" t="str">
        <f>IF('statement of marks'!EY42="","",'statement of marks'!EY42)</f>
        <v/>
      </c>
      <c r="W514" s="1031"/>
      <c r="X514" s="1031"/>
      <c r="Y514" s="1031" t="str">
        <f>IF('statement of marks'!EZ42="","",'statement of marks'!EZ42)</f>
        <v/>
      </c>
      <c r="Z514" s="1031"/>
      <c r="AA514" s="1031"/>
      <c r="AB514" s="1031" t="str">
        <f>IF('statement of marks'!FB42="","",'statement of marks'!FB42)</f>
        <v/>
      </c>
      <c r="AC514" s="1031"/>
      <c r="AD514" s="1031"/>
      <c r="AE514" s="1031" t="str">
        <f>IF('statement of marks'!FA42="","",'statement of marks'!FA42)</f>
        <v/>
      </c>
      <c r="AF514" s="1031"/>
      <c r="AG514" s="1031"/>
      <c r="AH514" s="216"/>
    </row>
    <row r="515" spans="1:34" ht="18.95" customHeight="1">
      <c r="A515" s="223"/>
      <c r="B515" s="1029" t="str">
        <f>IF('statement of marks'!$FI$3="","",'statement of marks'!$FI$3)</f>
        <v>LokLF; ,oe~ 'kkjhfjd f'k{kk</v>
      </c>
      <c r="C515" s="1030"/>
      <c r="D515" s="1031" t="str">
        <f>IF('statement of marks'!FI41="","",'statement of marks'!FI41)</f>
        <v/>
      </c>
      <c r="E515" s="1031"/>
      <c r="F515" s="1031"/>
      <c r="G515" s="1031" t="str">
        <f>IF('statement of marks'!FJ41="","",'statement of marks'!FJ41)</f>
        <v/>
      </c>
      <c r="H515" s="1031"/>
      <c r="I515" s="1031"/>
      <c r="J515" s="1031" t="str">
        <f>IF('statement of marks'!FL41="","",'statement of marks'!FL41)</f>
        <v/>
      </c>
      <c r="K515" s="1031"/>
      <c r="L515" s="1031"/>
      <c r="M515" s="1031" t="str">
        <f>IF('statement of marks'!FK41="","",'statement of marks'!FK41)</f>
        <v/>
      </c>
      <c r="N515" s="1031"/>
      <c r="O515" s="1031"/>
      <c r="P515" s="216"/>
      <c r="Q515" s="1035"/>
      <c r="R515" s="1035"/>
      <c r="S515" s="223"/>
      <c r="T515" s="1029" t="str">
        <f>IF('statement of marks'!$FI$3="","",'statement of marks'!$FI$3)</f>
        <v>LokLF; ,oe~ 'kkjhfjd f'k{kk</v>
      </c>
      <c r="U515" s="1030"/>
      <c r="V515" s="1031" t="str">
        <f>IF('statement of marks'!FI42="","",'statement of marks'!FI42)</f>
        <v/>
      </c>
      <c r="W515" s="1031"/>
      <c r="X515" s="1031"/>
      <c r="Y515" s="1031" t="str">
        <f>IF('statement of marks'!FJ42="","",'statement of marks'!FJ42)</f>
        <v/>
      </c>
      <c r="Z515" s="1031"/>
      <c r="AA515" s="1031"/>
      <c r="AB515" s="1031" t="str">
        <f>IF('statement of marks'!FL42="","",'statement of marks'!FL42)</f>
        <v/>
      </c>
      <c r="AC515" s="1031"/>
      <c r="AD515" s="1031"/>
      <c r="AE515" s="1031" t="str">
        <f>IF('statement of marks'!FK42="","",'statement of marks'!FK42)</f>
        <v/>
      </c>
      <c r="AF515" s="1031"/>
      <c r="AG515" s="1031"/>
      <c r="AH515" s="216"/>
    </row>
    <row r="516" spans="1:34" ht="18.95" customHeight="1">
      <c r="A516" s="223"/>
      <c r="B516" s="1000" t="s">
        <v>195</v>
      </c>
      <c r="C516" s="1001"/>
      <c r="D516" s="1007" t="str">
        <f>details!$DR$3</f>
        <v>vxLr rd</v>
      </c>
      <c r="E516" s="1007"/>
      <c r="F516" s="1007"/>
      <c r="G516" s="1007" t="str">
        <f>details!$DV$3</f>
        <v>vDVwcj rd</v>
      </c>
      <c r="H516" s="1007"/>
      <c r="I516" s="1007"/>
      <c r="J516" s="1007" t="str">
        <f>details!$ED$3</f>
        <v>Qjojh rd</v>
      </c>
      <c r="K516" s="1007"/>
      <c r="L516" s="1007"/>
      <c r="M516" s="1007" t="str">
        <f>details!$DZ$3</f>
        <v>fnlEcj rd</v>
      </c>
      <c r="N516" s="1007"/>
      <c r="O516" s="1007"/>
      <c r="P516" s="216"/>
      <c r="Q516" s="1035"/>
      <c r="R516" s="1035"/>
      <c r="S516" s="223"/>
      <c r="T516" s="1000" t="s">
        <v>195</v>
      </c>
      <c r="U516" s="1001"/>
      <c r="V516" s="1010" t="str">
        <f>details!$DR$3</f>
        <v>vxLr rd</v>
      </c>
      <c r="W516" s="1011"/>
      <c r="X516" s="1012"/>
      <c r="Y516" s="1010" t="str">
        <f>details!$DV$3</f>
        <v>vDVwcj rd</v>
      </c>
      <c r="Z516" s="1011"/>
      <c r="AA516" s="1012"/>
      <c r="AB516" s="1010" t="str">
        <f>details!$ED$3</f>
        <v>Qjojh rd</v>
      </c>
      <c r="AC516" s="1011"/>
      <c r="AD516" s="1012"/>
      <c r="AE516" s="1010" t="str">
        <f>details!$DZ$3</f>
        <v>fnlEcj rd</v>
      </c>
      <c r="AF516" s="1011"/>
      <c r="AG516" s="1012"/>
      <c r="AH516" s="216"/>
    </row>
    <row r="517" spans="1:34" ht="18.95" customHeight="1">
      <c r="A517" s="223"/>
      <c r="B517" s="1025" t="s">
        <v>98</v>
      </c>
      <c r="C517" s="1026"/>
      <c r="D517" s="1008" t="str">
        <f>IF(details!DS41="","",details!DS41)</f>
        <v/>
      </c>
      <c r="E517" s="1008"/>
      <c r="F517" s="1008"/>
      <c r="G517" s="1008" t="str">
        <f>IF(details!DW41="","",details!DW41)</f>
        <v/>
      </c>
      <c r="H517" s="1008"/>
      <c r="I517" s="1008"/>
      <c r="J517" s="1008" t="str">
        <f>IF(details!EE41="","",details!EE41)</f>
        <v/>
      </c>
      <c r="K517" s="1008"/>
      <c r="L517" s="1008"/>
      <c r="M517" s="1008" t="str">
        <f>IF(details!EA41="","",details!EA41)</f>
        <v/>
      </c>
      <c r="N517" s="1008"/>
      <c r="O517" s="1008"/>
      <c r="P517" s="227"/>
      <c r="Q517" s="1035"/>
      <c r="R517" s="1035"/>
      <c r="S517" s="223"/>
      <c r="T517" s="1025" t="s">
        <v>98</v>
      </c>
      <c r="U517" s="1026"/>
      <c r="V517" s="1015" t="str">
        <f>IF(details!DS42="","",details!DS42)</f>
        <v/>
      </c>
      <c r="W517" s="1016"/>
      <c r="X517" s="1017"/>
      <c r="Y517" s="1015" t="str">
        <f>IF(details!DW42="","",details!DW42)</f>
        <v/>
      </c>
      <c r="Z517" s="1016"/>
      <c r="AA517" s="1017"/>
      <c r="AB517" s="1015" t="str">
        <f>IF(details!EE42="","",details!EE42)</f>
        <v/>
      </c>
      <c r="AC517" s="1016"/>
      <c r="AD517" s="1017"/>
      <c r="AE517" s="1015" t="str">
        <f>IF(details!EA42="","",details!EA42)</f>
        <v/>
      </c>
      <c r="AF517" s="1016"/>
      <c r="AG517" s="1017"/>
      <c r="AH517" s="217"/>
    </row>
    <row r="518" spans="1:34" ht="18.95" customHeight="1">
      <c r="A518" s="224"/>
      <c r="B518" s="1023" t="s">
        <v>15</v>
      </c>
      <c r="C518" s="1024"/>
      <c r="D518" s="1009">
        <f>IF(details!DR41="","",details!DR41)</f>
        <v>83</v>
      </c>
      <c r="E518" s="1009"/>
      <c r="F518" s="1009"/>
      <c r="G518" s="1009" t="str">
        <f>IF(details!DV41="","",details!DV41)</f>
        <v/>
      </c>
      <c r="H518" s="1009"/>
      <c r="I518" s="1009"/>
      <c r="J518" s="1009" t="str">
        <f>IF(details!ED41="","",details!ED41)</f>
        <v/>
      </c>
      <c r="K518" s="1009"/>
      <c r="L518" s="1009"/>
      <c r="M518" s="1009" t="str">
        <f>IF(details!DZ41="","",details!DZ41)</f>
        <v/>
      </c>
      <c r="N518" s="1009"/>
      <c r="O518" s="1009"/>
      <c r="P518" s="228"/>
      <c r="Q518" s="1035"/>
      <c r="R518" s="1035"/>
      <c r="S518" s="224"/>
      <c r="T518" s="1023" t="s">
        <v>15</v>
      </c>
      <c r="U518" s="1024"/>
      <c r="V518" s="1018">
        <f>IF(details!DR42="","",details!DR42)</f>
        <v>83</v>
      </c>
      <c r="W518" s="1019"/>
      <c r="X518" s="1020"/>
      <c r="Y518" s="1018" t="str">
        <f>IF(details!DV42="","",details!DV42)</f>
        <v/>
      </c>
      <c r="Z518" s="1019"/>
      <c r="AA518" s="1020"/>
      <c r="AB518" s="1018" t="str">
        <f>IF(details!ED42="","",details!ED42)</f>
        <v/>
      </c>
      <c r="AC518" s="1019"/>
      <c r="AD518" s="1020"/>
      <c r="AE518" s="1018" t="str">
        <f>IF(details!DZ42="","",details!DZ42)</f>
        <v/>
      </c>
      <c r="AF518" s="1019"/>
      <c r="AG518" s="1020"/>
      <c r="AH518" s="218"/>
    </row>
    <row r="519" spans="1:34" ht="18.95" customHeight="1">
      <c r="A519" s="223"/>
      <c r="B519" s="1036" t="s">
        <v>99</v>
      </c>
      <c r="C519" s="1037"/>
      <c r="D519" s="1007"/>
      <c r="E519" s="1007"/>
      <c r="F519" s="1007"/>
      <c r="G519" s="1007"/>
      <c r="H519" s="1007"/>
      <c r="I519" s="1007"/>
      <c r="J519" s="1007"/>
      <c r="K519" s="1007"/>
      <c r="L519" s="1007"/>
      <c r="M519" s="1007"/>
      <c r="N519" s="1007"/>
      <c r="O519" s="1007"/>
      <c r="P519" s="219"/>
      <c r="Q519" s="1035"/>
      <c r="R519" s="1035"/>
      <c r="S519" s="223"/>
      <c r="T519" s="1036" t="s">
        <v>99</v>
      </c>
      <c r="U519" s="1037"/>
      <c r="V519" s="1007"/>
      <c r="W519" s="1007"/>
      <c r="X519" s="1007"/>
      <c r="Y519" s="1007"/>
      <c r="Z519" s="1007"/>
      <c r="AA519" s="1007"/>
      <c r="AB519" s="1007"/>
      <c r="AC519" s="1007"/>
      <c r="AD519" s="1007"/>
      <c r="AE519" s="1007"/>
      <c r="AF519" s="1007"/>
      <c r="AG519" s="1007"/>
      <c r="AH519" s="219"/>
    </row>
    <row r="520" spans="1:34" ht="18.95" customHeight="1">
      <c r="A520" s="223"/>
      <c r="B520" s="1013" t="s">
        <v>79</v>
      </c>
      <c r="C520" s="1014"/>
      <c r="D520" s="1007"/>
      <c r="E520" s="1007"/>
      <c r="F520" s="1007"/>
      <c r="G520" s="1007"/>
      <c r="H520" s="1007"/>
      <c r="I520" s="1007"/>
      <c r="J520" s="1007"/>
      <c r="K520" s="1007"/>
      <c r="L520" s="1007"/>
      <c r="M520" s="1007"/>
      <c r="N520" s="1007"/>
      <c r="O520" s="1007"/>
      <c r="P520" s="219"/>
      <c r="Q520" s="1035"/>
      <c r="R520" s="1035"/>
      <c r="S520" s="223"/>
      <c r="T520" s="1013" t="s">
        <v>79</v>
      </c>
      <c r="U520" s="1014"/>
      <c r="V520" s="1007"/>
      <c r="W520" s="1007"/>
      <c r="X520" s="1007"/>
      <c r="Y520" s="1007"/>
      <c r="Z520" s="1007"/>
      <c r="AA520" s="1007"/>
      <c r="AB520" s="1007"/>
      <c r="AC520" s="1007"/>
      <c r="AD520" s="1007"/>
      <c r="AE520" s="1007"/>
      <c r="AF520" s="1007"/>
      <c r="AG520" s="1007"/>
      <c r="AH520" s="219"/>
    </row>
    <row r="521" spans="1:34" ht="18.95" customHeight="1">
      <c r="A521" s="223"/>
      <c r="B521" s="1021" t="s">
        <v>100</v>
      </c>
      <c r="C521" s="1022"/>
      <c r="D521" s="1007"/>
      <c r="E521" s="1007"/>
      <c r="F521" s="1007"/>
      <c r="G521" s="1007"/>
      <c r="H521" s="1007"/>
      <c r="I521" s="1007"/>
      <c r="J521" s="1007"/>
      <c r="K521" s="1007"/>
      <c r="L521" s="1007"/>
      <c r="M521" s="1007"/>
      <c r="N521" s="1007"/>
      <c r="O521" s="1007"/>
      <c r="P521" s="219"/>
      <c r="Q521" s="1035"/>
      <c r="R521" s="1035"/>
      <c r="S521" s="223"/>
      <c r="T521" s="1021" t="s">
        <v>100</v>
      </c>
      <c r="U521" s="1022"/>
      <c r="V521" s="1007"/>
      <c r="W521" s="1007"/>
      <c r="X521" s="1007"/>
      <c r="Y521" s="1007"/>
      <c r="Z521" s="1007"/>
      <c r="AA521" s="1007"/>
      <c r="AB521" s="1007"/>
      <c r="AC521" s="1007"/>
      <c r="AD521" s="1007"/>
      <c r="AE521" s="1007"/>
      <c r="AF521" s="1007"/>
      <c r="AG521" s="1007"/>
      <c r="AH521" s="219"/>
    </row>
    <row r="522" spans="1:34" ht="18.95" customHeight="1" thickBot="1">
      <c r="A522" s="225"/>
      <c r="B522" s="998" t="s">
        <v>101</v>
      </c>
      <c r="C522" s="999"/>
      <c r="D522" s="995"/>
      <c r="E522" s="995"/>
      <c r="F522" s="995"/>
      <c r="G522" s="995"/>
      <c r="H522" s="995"/>
      <c r="I522" s="995"/>
      <c r="J522" s="995"/>
      <c r="K522" s="995"/>
      <c r="L522" s="995"/>
      <c r="M522" s="995"/>
      <c r="N522" s="995"/>
      <c r="O522" s="995"/>
      <c r="P522" s="220"/>
      <c r="Q522" s="1035"/>
      <c r="R522" s="1035"/>
      <c r="S522" s="225"/>
      <c r="T522" s="998" t="s">
        <v>101</v>
      </c>
      <c r="U522" s="999"/>
      <c r="V522" s="995"/>
      <c r="W522" s="995"/>
      <c r="X522" s="995"/>
      <c r="Y522" s="995"/>
      <c r="Z522" s="995"/>
      <c r="AA522" s="995"/>
      <c r="AB522" s="995"/>
      <c r="AC522" s="995"/>
      <c r="AD522" s="995"/>
      <c r="AE522" s="995"/>
      <c r="AF522" s="995"/>
      <c r="AG522" s="995"/>
      <c r="AH522" s="220"/>
    </row>
    <row r="523" spans="1:34" ht="18.95" customHeight="1">
      <c r="A523" s="222"/>
      <c r="B523" s="1004" t="s">
        <v>47</v>
      </c>
      <c r="C523" s="1005"/>
      <c r="D523" s="1005"/>
      <c r="E523" s="1005"/>
      <c r="F523" s="1005"/>
      <c r="G523" s="1005"/>
      <c r="H523" s="1005"/>
      <c r="I523" s="1005"/>
      <c r="J523" s="1005"/>
      <c r="K523" s="1005"/>
      <c r="L523" s="1005"/>
      <c r="M523" s="1005"/>
      <c r="N523" s="1005"/>
      <c r="O523" s="1005"/>
      <c r="P523" s="1006"/>
      <c r="Q523" s="1035"/>
      <c r="R523" s="1035"/>
      <c r="S523" s="222"/>
      <c r="T523" s="1004" t="s">
        <v>47</v>
      </c>
      <c r="U523" s="1005"/>
      <c r="V523" s="1005"/>
      <c r="W523" s="1005"/>
      <c r="X523" s="1005"/>
      <c r="Y523" s="1005"/>
      <c r="Z523" s="1005"/>
      <c r="AA523" s="1005"/>
      <c r="AB523" s="1005"/>
      <c r="AC523" s="1005"/>
      <c r="AD523" s="1005"/>
      <c r="AE523" s="1005"/>
      <c r="AF523" s="1005"/>
      <c r="AG523" s="1005"/>
      <c r="AH523" s="1006"/>
    </row>
    <row r="524" spans="1:34" ht="18.95" customHeight="1">
      <c r="A524" s="1003"/>
      <c r="B524" s="985" t="str">
        <f>'statement of marks'!$A$1</f>
        <v>MkW0Hkhejko vEcsMdj jkt0vkok0fo|k0cxMh]nkSlk</v>
      </c>
      <c r="C524" s="986"/>
      <c r="D524" s="986"/>
      <c r="E524" s="986"/>
      <c r="F524" s="986"/>
      <c r="G524" s="986"/>
      <c r="H524" s="986"/>
      <c r="I524" s="986"/>
      <c r="J524" s="986"/>
      <c r="K524" s="986"/>
      <c r="L524" s="986"/>
      <c r="M524" s="986"/>
      <c r="N524" s="986"/>
      <c r="O524" s="986"/>
      <c r="P524" s="987"/>
      <c r="Q524" s="1035"/>
      <c r="R524" s="1035"/>
      <c r="S524" s="1003"/>
      <c r="T524" s="985" t="str">
        <f>'statement of marks'!$A$1</f>
        <v>MkW0Hkhejko vEcsMdj jkt0vkok0fo|k0cxMh]nkSlk</v>
      </c>
      <c r="U524" s="986"/>
      <c r="V524" s="986"/>
      <c r="W524" s="986"/>
      <c r="X524" s="986"/>
      <c r="Y524" s="986"/>
      <c r="Z524" s="986"/>
      <c r="AA524" s="986"/>
      <c r="AB524" s="986"/>
      <c r="AC524" s="986"/>
      <c r="AD524" s="986"/>
      <c r="AE524" s="986"/>
      <c r="AF524" s="986"/>
      <c r="AG524" s="986"/>
      <c r="AH524" s="987"/>
    </row>
    <row r="525" spans="1:34" ht="18.95" customHeight="1">
      <c r="A525" s="1003"/>
      <c r="B525" s="985"/>
      <c r="C525" s="986"/>
      <c r="D525" s="986"/>
      <c r="E525" s="986"/>
      <c r="F525" s="986"/>
      <c r="G525" s="986"/>
      <c r="H525" s="986"/>
      <c r="I525" s="986"/>
      <c r="J525" s="986"/>
      <c r="K525" s="986"/>
      <c r="L525" s="986"/>
      <c r="M525" s="986"/>
      <c r="N525" s="986"/>
      <c r="O525" s="986"/>
      <c r="P525" s="987"/>
      <c r="Q525" s="1035"/>
      <c r="R525" s="1035"/>
      <c r="S525" s="1003"/>
      <c r="T525" s="985"/>
      <c r="U525" s="986"/>
      <c r="V525" s="986"/>
      <c r="W525" s="986"/>
      <c r="X525" s="986"/>
      <c r="Y525" s="986"/>
      <c r="Z525" s="986"/>
      <c r="AA525" s="986"/>
      <c r="AB525" s="986"/>
      <c r="AC525" s="986"/>
      <c r="AD525" s="986"/>
      <c r="AE525" s="986"/>
      <c r="AF525" s="986"/>
      <c r="AG525" s="986"/>
      <c r="AH525" s="987"/>
    </row>
    <row r="526" spans="1:34" ht="18.95" customHeight="1">
      <c r="A526" s="223"/>
      <c r="B526" s="988" t="s">
        <v>95</v>
      </c>
      <c r="C526" s="989"/>
      <c r="D526" s="992" t="str">
        <f>'statement of marks'!$H$3</f>
        <v>2016-17</v>
      </c>
      <c r="E526" s="992"/>
      <c r="F526" s="992"/>
      <c r="G526" s="992"/>
      <c r="H526" s="992"/>
      <c r="I526" s="992"/>
      <c r="J526" s="992"/>
      <c r="K526" s="992"/>
      <c r="L526" s="992"/>
      <c r="M526" s="992"/>
      <c r="N526" s="992"/>
      <c r="O526" s="992"/>
      <c r="P526" s="993"/>
      <c r="Q526" s="1035"/>
      <c r="R526" s="1035"/>
      <c r="S526" s="223"/>
      <c r="T526" s="988" t="s">
        <v>95</v>
      </c>
      <c r="U526" s="989"/>
      <c r="V526" s="992" t="str">
        <f>'statement of marks'!$H$3</f>
        <v>2016-17</v>
      </c>
      <c r="W526" s="992"/>
      <c r="X526" s="992"/>
      <c r="Y526" s="992"/>
      <c r="Z526" s="992"/>
      <c r="AA526" s="992"/>
      <c r="AB526" s="992"/>
      <c r="AC526" s="992"/>
      <c r="AD526" s="992"/>
      <c r="AE526" s="992"/>
      <c r="AF526" s="992"/>
      <c r="AG526" s="992"/>
      <c r="AH526" s="993"/>
    </row>
    <row r="527" spans="1:34" ht="18.95" customHeight="1">
      <c r="A527" s="223"/>
      <c r="B527" s="990" t="s">
        <v>185</v>
      </c>
      <c r="C527" s="991"/>
      <c r="D527" s="991" t="str">
        <f>IF('statement of marks'!I43="","",'statement of marks'!I43)</f>
        <v/>
      </c>
      <c r="E527" s="991"/>
      <c r="F527" s="991"/>
      <c r="G527" s="991"/>
      <c r="H527" s="991"/>
      <c r="I527" s="991"/>
      <c r="J527" s="991"/>
      <c r="K527" s="991"/>
      <c r="L527" s="991"/>
      <c r="M527" s="991"/>
      <c r="N527" s="991"/>
      <c r="O527" s="991"/>
      <c r="P527" s="994"/>
      <c r="Q527" s="1035"/>
      <c r="R527" s="1035"/>
      <c r="S527" s="223"/>
      <c r="T527" s="990" t="s">
        <v>185</v>
      </c>
      <c r="U527" s="991"/>
      <c r="V527" s="991" t="str">
        <f>IF('statement of marks'!I44="","",'statement of marks'!I44)</f>
        <v/>
      </c>
      <c r="W527" s="991"/>
      <c r="X527" s="991"/>
      <c r="Y527" s="991"/>
      <c r="Z527" s="991"/>
      <c r="AA527" s="991"/>
      <c r="AB527" s="991"/>
      <c r="AC527" s="991"/>
      <c r="AD527" s="991"/>
      <c r="AE527" s="991"/>
      <c r="AF527" s="991"/>
      <c r="AG527" s="991"/>
      <c r="AH527" s="994"/>
    </row>
    <row r="528" spans="1:34" ht="18.95" customHeight="1">
      <c r="A528" s="223"/>
      <c r="B528" s="990" t="s">
        <v>186</v>
      </c>
      <c r="C528" s="991"/>
      <c r="D528" s="991" t="str">
        <f>IF('statement of marks'!J43="","",'statement of marks'!J43)</f>
        <v/>
      </c>
      <c r="E528" s="991"/>
      <c r="F528" s="991"/>
      <c r="G528" s="991"/>
      <c r="H528" s="991"/>
      <c r="I528" s="991"/>
      <c r="J528" s="991"/>
      <c r="K528" s="991"/>
      <c r="L528" s="991"/>
      <c r="M528" s="991"/>
      <c r="N528" s="991"/>
      <c r="O528" s="991"/>
      <c r="P528" s="994"/>
      <c r="Q528" s="1035"/>
      <c r="R528" s="1035"/>
      <c r="S528" s="223"/>
      <c r="T528" s="990" t="s">
        <v>186</v>
      </c>
      <c r="U528" s="991"/>
      <c r="V528" s="991" t="str">
        <f>IF('statement of marks'!J44="","",'statement of marks'!J44)</f>
        <v/>
      </c>
      <c r="W528" s="991"/>
      <c r="X528" s="991"/>
      <c r="Y528" s="991"/>
      <c r="Z528" s="991"/>
      <c r="AA528" s="991"/>
      <c r="AB528" s="991"/>
      <c r="AC528" s="991"/>
      <c r="AD528" s="991"/>
      <c r="AE528" s="991"/>
      <c r="AF528" s="991"/>
      <c r="AG528" s="991"/>
      <c r="AH528" s="994"/>
    </row>
    <row r="529" spans="1:34" ht="18.95" customHeight="1">
      <c r="A529" s="223"/>
      <c r="B529" s="990" t="s">
        <v>187</v>
      </c>
      <c r="C529" s="991"/>
      <c r="D529" s="991" t="str">
        <f>IF('statement of marks'!K43="","",'statement of marks'!K43)</f>
        <v/>
      </c>
      <c r="E529" s="991"/>
      <c r="F529" s="991"/>
      <c r="G529" s="991"/>
      <c r="H529" s="991"/>
      <c r="I529" s="991"/>
      <c r="J529" s="991"/>
      <c r="K529" s="991"/>
      <c r="L529" s="991"/>
      <c r="M529" s="991"/>
      <c r="N529" s="991"/>
      <c r="O529" s="991"/>
      <c r="P529" s="994"/>
      <c r="Q529" s="1035"/>
      <c r="R529" s="1035"/>
      <c r="S529" s="223"/>
      <c r="T529" s="990" t="s">
        <v>187</v>
      </c>
      <c r="U529" s="991"/>
      <c r="V529" s="991" t="str">
        <f>IF('statement of marks'!K44="","",'statement of marks'!K44)</f>
        <v/>
      </c>
      <c r="W529" s="991"/>
      <c r="X529" s="991"/>
      <c r="Y529" s="991"/>
      <c r="Z529" s="991"/>
      <c r="AA529" s="991"/>
      <c r="AB529" s="991"/>
      <c r="AC529" s="991"/>
      <c r="AD529" s="991"/>
      <c r="AE529" s="991"/>
      <c r="AF529" s="991"/>
      <c r="AG529" s="991"/>
      <c r="AH529" s="994"/>
    </row>
    <row r="530" spans="1:34" ht="18.95" customHeight="1">
      <c r="A530" s="223"/>
      <c r="B530" s="990" t="s">
        <v>188</v>
      </c>
      <c r="C530" s="991"/>
      <c r="D530" s="992" t="str">
        <f>'statement of marks'!$G$3</f>
        <v>6 B</v>
      </c>
      <c r="E530" s="992"/>
      <c r="F530" s="992"/>
      <c r="G530" s="992"/>
      <c r="H530" s="991" t="s">
        <v>9</v>
      </c>
      <c r="I530" s="991"/>
      <c r="J530" s="991"/>
      <c r="K530" s="991"/>
      <c r="L530" s="991"/>
      <c r="M530" s="992" t="str">
        <f>IF('statement of marks'!D43="","",'statement of marks'!D43)</f>
        <v/>
      </c>
      <c r="N530" s="992"/>
      <c r="O530" s="992"/>
      <c r="P530" s="993"/>
      <c r="Q530" s="1035"/>
      <c r="R530" s="1035"/>
      <c r="S530" s="223"/>
      <c r="T530" s="990" t="s">
        <v>188</v>
      </c>
      <c r="U530" s="991"/>
      <c r="V530" s="992" t="str">
        <f>'statement of marks'!$G$3</f>
        <v>6 B</v>
      </c>
      <c r="W530" s="992"/>
      <c r="X530" s="992"/>
      <c r="Y530" s="992"/>
      <c r="Z530" s="991" t="s">
        <v>9</v>
      </c>
      <c r="AA530" s="991"/>
      <c r="AB530" s="991"/>
      <c r="AC530" s="991"/>
      <c r="AD530" s="991"/>
      <c r="AE530" s="992" t="str">
        <f>IF('statement of marks'!D44="","",'statement of marks'!D44)</f>
        <v/>
      </c>
      <c r="AF530" s="992"/>
      <c r="AG530" s="992"/>
      <c r="AH530" s="993"/>
    </row>
    <row r="531" spans="1:34" ht="18.95" customHeight="1">
      <c r="A531" s="223"/>
      <c r="B531" s="990" t="s">
        <v>189</v>
      </c>
      <c r="C531" s="991"/>
      <c r="D531" s="992" t="str">
        <f>IF('statement of marks'!F43="","",'statement of marks'!F43)</f>
        <v/>
      </c>
      <c r="E531" s="992"/>
      <c r="F531" s="992"/>
      <c r="G531" s="992"/>
      <c r="H531" s="991" t="s">
        <v>0</v>
      </c>
      <c r="I531" s="991"/>
      <c r="J531" s="991"/>
      <c r="K531" s="991"/>
      <c r="L531" s="991"/>
      <c r="M531" s="1032" t="str">
        <f>IF('statement of marks'!G43="","",'statement of marks'!G43)</f>
        <v/>
      </c>
      <c r="N531" s="1032"/>
      <c r="O531" s="1032"/>
      <c r="P531" s="1033"/>
      <c r="Q531" s="1035"/>
      <c r="R531" s="1035"/>
      <c r="S531" s="223"/>
      <c r="T531" s="990" t="s">
        <v>189</v>
      </c>
      <c r="U531" s="991"/>
      <c r="V531" s="992" t="str">
        <f>IF('statement of marks'!F44="","",'statement of marks'!F44)</f>
        <v/>
      </c>
      <c r="W531" s="992"/>
      <c r="X531" s="992"/>
      <c r="Y531" s="992"/>
      <c r="Z531" s="991" t="s">
        <v>0</v>
      </c>
      <c r="AA531" s="991"/>
      <c r="AB531" s="991"/>
      <c r="AC531" s="991"/>
      <c r="AD531" s="991"/>
      <c r="AE531" s="1032" t="str">
        <f>IF('statement of marks'!G44="","",'statement of marks'!G44)</f>
        <v/>
      </c>
      <c r="AF531" s="1032"/>
      <c r="AG531" s="1032"/>
      <c r="AH531" s="1033"/>
    </row>
    <row r="532" spans="1:34" ht="18.95" customHeight="1">
      <c r="A532" s="223"/>
      <c r="B532" s="221" t="s">
        <v>28</v>
      </c>
      <c r="C532" s="211" t="s">
        <v>96</v>
      </c>
      <c r="D532" s="1034" t="s">
        <v>1</v>
      </c>
      <c r="E532" s="1034"/>
      <c r="F532" s="1034"/>
      <c r="G532" s="1034" t="s">
        <v>21</v>
      </c>
      <c r="H532" s="1034"/>
      <c r="I532" s="1034"/>
      <c r="J532" s="1034" t="s">
        <v>68</v>
      </c>
      <c r="K532" s="1034"/>
      <c r="L532" s="1034"/>
      <c r="M532" s="1034" t="s">
        <v>97</v>
      </c>
      <c r="N532" s="1034"/>
      <c r="O532" s="1034"/>
      <c r="P532" s="212" t="s">
        <v>200</v>
      </c>
      <c r="Q532" s="1035"/>
      <c r="R532" s="1035"/>
      <c r="S532" s="223"/>
      <c r="T532" s="221" t="s">
        <v>28</v>
      </c>
      <c r="U532" s="211" t="s">
        <v>96</v>
      </c>
      <c r="V532" s="1034" t="s">
        <v>1</v>
      </c>
      <c r="W532" s="1034"/>
      <c r="X532" s="1034"/>
      <c r="Y532" s="1034" t="s">
        <v>21</v>
      </c>
      <c r="Z532" s="1034"/>
      <c r="AA532" s="1034"/>
      <c r="AB532" s="1034" t="s">
        <v>68</v>
      </c>
      <c r="AC532" s="1034"/>
      <c r="AD532" s="1034"/>
      <c r="AE532" s="1034" t="s">
        <v>97</v>
      </c>
      <c r="AF532" s="1034"/>
      <c r="AG532" s="1034"/>
      <c r="AH532" s="212" t="s">
        <v>200</v>
      </c>
    </row>
    <row r="533" spans="1:34" ht="18.95" customHeight="1">
      <c r="A533" s="223"/>
      <c r="B533" s="1000" t="s">
        <v>3</v>
      </c>
      <c r="C533" s="1001"/>
      <c r="D533" s="232">
        <f>IF('statement of marks'!L$6="","",'statement of marks'!L$6)</f>
        <v>5</v>
      </c>
      <c r="E533" s="232">
        <f>IF('statement of marks'!M$6="","",'statement of marks'!M$6)</f>
        <v>5</v>
      </c>
      <c r="F533" s="232">
        <f>IF('statement of marks'!N$6="","",'statement of marks'!N$6)</f>
        <v>10</v>
      </c>
      <c r="G533" s="232">
        <f>IF('statement of marks'!O$6="","",'statement of marks'!O$6)</f>
        <v>5</v>
      </c>
      <c r="H533" s="232">
        <f>IF('statement of marks'!P$6="","",'statement of marks'!P$6)</f>
        <v>5</v>
      </c>
      <c r="I533" s="232">
        <f>IF('statement of marks'!Q$6="","",'statement of marks'!Q$6)</f>
        <v>10</v>
      </c>
      <c r="J533" s="232">
        <f>IF('statement of marks'!R$6="","",'statement of marks'!R$6)</f>
        <v>5</v>
      </c>
      <c r="K533" s="232">
        <f>IF('statement of marks'!S$6="","",'statement of marks'!S$6)</f>
        <v>5</v>
      </c>
      <c r="L533" s="232">
        <f>IF('statement of marks'!T$6="","",'statement of marks'!T$6)</f>
        <v>10</v>
      </c>
      <c r="M533" s="232">
        <f>IF('statement of marks'!V$6="","",'statement of marks'!V$6)</f>
        <v>50</v>
      </c>
      <c r="N533" s="232">
        <f>IF('statement of marks'!W$6="","",'statement of marks'!W$6)</f>
        <v>20</v>
      </c>
      <c r="O533" s="232">
        <f>IF('statement of marks'!X$6="","",'statement of marks'!X$6)</f>
        <v>70</v>
      </c>
      <c r="P533" s="213">
        <f>IF('statement of marks'!Y$6="","",'statement of marks'!Y$6)</f>
        <v>100</v>
      </c>
      <c r="Q533" s="1035"/>
      <c r="R533" s="1035"/>
      <c r="S533" s="223"/>
      <c r="T533" s="1000" t="s">
        <v>3</v>
      </c>
      <c r="U533" s="1001"/>
      <c r="V533" s="232">
        <f>IF('statement of marks'!L$6="","",'statement of marks'!L$6)</f>
        <v>5</v>
      </c>
      <c r="W533" s="232">
        <f>IF('statement of marks'!M$6="","",'statement of marks'!M$6)</f>
        <v>5</v>
      </c>
      <c r="X533" s="232">
        <f>IF('statement of marks'!N$6="","",'statement of marks'!N$6)</f>
        <v>10</v>
      </c>
      <c r="Y533" s="232">
        <f>IF('statement of marks'!O$6="","",'statement of marks'!O$6)</f>
        <v>5</v>
      </c>
      <c r="Z533" s="232">
        <f>IF('statement of marks'!P$6="","",'statement of marks'!P$6)</f>
        <v>5</v>
      </c>
      <c r="AA533" s="232">
        <f>IF('statement of marks'!Q$6="","",'statement of marks'!Q$6)</f>
        <v>10</v>
      </c>
      <c r="AB533" s="232">
        <f>IF('statement of marks'!R$6="","",'statement of marks'!R$6)</f>
        <v>5</v>
      </c>
      <c r="AC533" s="232">
        <f>IF('statement of marks'!S$6="","",'statement of marks'!S$6)</f>
        <v>5</v>
      </c>
      <c r="AD533" s="232">
        <f>IF('statement of marks'!T$6="","",'statement of marks'!T$6)</f>
        <v>10</v>
      </c>
      <c r="AE533" s="232">
        <f>IF('statement of marks'!V$6="","",'statement of marks'!V$6)</f>
        <v>50</v>
      </c>
      <c r="AF533" s="232">
        <f>IF('statement of marks'!W$6="","",'statement of marks'!W$6)</f>
        <v>20</v>
      </c>
      <c r="AG533" s="232">
        <f>IF('statement of marks'!X$6="","",'statement of marks'!X$6)</f>
        <v>70</v>
      </c>
      <c r="AH533" s="213">
        <f>IF('statement of marks'!Y$6="","",'statement of marks'!Y$6)</f>
        <v>100</v>
      </c>
    </row>
    <row r="534" spans="1:34" ht="18.95" customHeight="1">
      <c r="A534" s="223"/>
      <c r="B534" s="990" t="str">
        <f>IF('statement of marks'!$L$3="","",'statement of marks'!$L$3)</f>
        <v>fgUnh</v>
      </c>
      <c r="C534" s="991"/>
      <c r="D534" s="209" t="str">
        <f>IF('statement of marks'!L43="","",'statement of marks'!L43)</f>
        <v/>
      </c>
      <c r="E534" s="209" t="str">
        <f>IF('statement of marks'!M43="","",'statement of marks'!M43)</f>
        <v/>
      </c>
      <c r="F534" s="207" t="str">
        <f>IF('statement of marks'!N43="","",'statement of marks'!N43)</f>
        <v/>
      </c>
      <c r="G534" s="209" t="str">
        <f>IF('statement of marks'!O43="","",'statement of marks'!O43)</f>
        <v/>
      </c>
      <c r="H534" s="209" t="str">
        <f>IF('statement of marks'!P43="","",'statement of marks'!P43)</f>
        <v/>
      </c>
      <c r="I534" s="207" t="str">
        <f>IF('statement of marks'!Q43="","",'statement of marks'!Q43)</f>
        <v/>
      </c>
      <c r="J534" s="209" t="str">
        <f>IF('statement of marks'!R43="","",'statement of marks'!R43)</f>
        <v/>
      </c>
      <c r="K534" s="209" t="str">
        <f>IF('statement of marks'!S43="","",'statement of marks'!S43)</f>
        <v/>
      </c>
      <c r="L534" s="207" t="str">
        <f>IF('statement of marks'!T43="","",'statement of marks'!T43)</f>
        <v/>
      </c>
      <c r="M534" s="209" t="str">
        <f>IF('statement of marks'!V43="","",'statement of marks'!V43)</f>
        <v/>
      </c>
      <c r="N534" s="209" t="str">
        <f>IF('statement of marks'!W43="","",'statement of marks'!W43)</f>
        <v/>
      </c>
      <c r="O534" s="207" t="str">
        <f>IF('statement of marks'!X43="","",'statement of marks'!X43)</f>
        <v/>
      </c>
      <c r="P534" s="213" t="str">
        <f>IF('statement of marks'!Y43="","",'statement of marks'!Y43)</f>
        <v/>
      </c>
      <c r="Q534" s="1035"/>
      <c r="R534" s="1035"/>
      <c r="S534" s="223"/>
      <c r="T534" s="990" t="str">
        <f>IF('statement of marks'!$L$3="","",'statement of marks'!$L$3)</f>
        <v>fgUnh</v>
      </c>
      <c r="U534" s="991"/>
      <c r="V534" s="209" t="str">
        <f>IF('statement of marks'!L44="","",'statement of marks'!L44)</f>
        <v/>
      </c>
      <c r="W534" s="209" t="str">
        <f>IF('statement of marks'!M44="","",'statement of marks'!M44)</f>
        <v/>
      </c>
      <c r="X534" s="207" t="str">
        <f>IF('statement of marks'!N44="","",'statement of marks'!N44)</f>
        <v/>
      </c>
      <c r="Y534" s="209" t="str">
        <f>IF('statement of marks'!O44="","",'statement of marks'!O44)</f>
        <v/>
      </c>
      <c r="Z534" s="209" t="str">
        <f>IF('statement of marks'!P44="","",'statement of marks'!P44)</f>
        <v/>
      </c>
      <c r="AA534" s="207" t="str">
        <f>IF('statement of marks'!Q44="","",'statement of marks'!Q44)</f>
        <v/>
      </c>
      <c r="AB534" s="209" t="str">
        <f>IF('statement of marks'!R44="","",'statement of marks'!R44)</f>
        <v/>
      </c>
      <c r="AC534" s="209" t="str">
        <f>IF('statement of marks'!S44="","",'statement of marks'!S44)</f>
        <v/>
      </c>
      <c r="AD534" s="207" t="str">
        <f>IF('statement of marks'!T44="","",'statement of marks'!T44)</f>
        <v/>
      </c>
      <c r="AE534" s="209" t="str">
        <f>IF('statement of marks'!V44="","",'statement of marks'!V44)</f>
        <v/>
      </c>
      <c r="AF534" s="209" t="str">
        <f>IF('statement of marks'!W44="","",'statement of marks'!W44)</f>
        <v/>
      </c>
      <c r="AG534" s="207" t="str">
        <f>IF('statement of marks'!X44="","",'statement of marks'!X44)</f>
        <v/>
      </c>
      <c r="AH534" s="213" t="str">
        <f>IF('statement of marks'!Y44="","",'statement of marks'!Y44)</f>
        <v/>
      </c>
    </row>
    <row r="535" spans="1:34" ht="18.95" customHeight="1">
      <c r="A535" s="223"/>
      <c r="B535" s="990" t="str">
        <f>IF('statement of marks'!$AH$3="","",'statement of marks'!$AH$3)</f>
        <v>vaxszth</v>
      </c>
      <c r="C535" s="991"/>
      <c r="D535" s="209" t="str">
        <f>IF('statement of marks'!AH43="","",'statement of marks'!AH43)</f>
        <v/>
      </c>
      <c r="E535" s="209" t="str">
        <f>IF('statement of marks'!AI43="","",'statement of marks'!AI43)</f>
        <v/>
      </c>
      <c r="F535" s="207" t="str">
        <f>IF('statement of marks'!AJ43="","",'statement of marks'!AJ43)</f>
        <v/>
      </c>
      <c r="G535" s="209" t="str">
        <f>IF('statement of marks'!AK43="","",'statement of marks'!AK43)</f>
        <v/>
      </c>
      <c r="H535" s="209" t="str">
        <f>IF('statement of marks'!AL43="","",'statement of marks'!AL43)</f>
        <v/>
      </c>
      <c r="I535" s="207" t="str">
        <f>IF('statement of marks'!AM43="","",'statement of marks'!AM43)</f>
        <v/>
      </c>
      <c r="J535" s="209" t="str">
        <f>IF('statement of marks'!AN43="","",'statement of marks'!AN43)</f>
        <v/>
      </c>
      <c r="K535" s="209" t="str">
        <f>IF('statement of marks'!AO43="","",'statement of marks'!AO43)</f>
        <v/>
      </c>
      <c r="L535" s="207" t="str">
        <f>IF('statement of marks'!AP43="","",'statement of marks'!AP43)</f>
        <v/>
      </c>
      <c r="M535" s="209" t="str">
        <f>IF('statement of marks'!AR43="","",'statement of marks'!AR43)</f>
        <v/>
      </c>
      <c r="N535" s="209" t="str">
        <f>IF('statement of marks'!AS43="","",'statement of marks'!AS43)</f>
        <v/>
      </c>
      <c r="O535" s="207" t="str">
        <f>IF('statement of marks'!AT43="","",'statement of marks'!AT43)</f>
        <v/>
      </c>
      <c r="P535" s="213" t="str">
        <f>IF('statement of marks'!AU43="","",'statement of marks'!AU43)</f>
        <v/>
      </c>
      <c r="Q535" s="1035"/>
      <c r="R535" s="1035"/>
      <c r="S535" s="223"/>
      <c r="T535" s="990" t="str">
        <f>IF('statement of marks'!$AH$3="","",'statement of marks'!$AH$3)</f>
        <v>vaxszth</v>
      </c>
      <c r="U535" s="991"/>
      <c r="V535" s="209" t="str">
        <f>IF('statement of marks'!AH44="","",'statement of marks'!AH44)</f>
        <v/>
      </c>
      <c r="W535" s="209" t="str">
        <f>IF('statement of marks'!AI44="","",'statement of marks'!AI44)</f>
        <v/>
      </c>
      <c r="X535" s="207" t="str">
        <f>IF('statement of marks'!AJ44="","",'statement of marks'!AJ44)</f>
        <v/>
      </c>
      <c r="Y535" s="209" t="str">
        <f>IF('statement of marks'!AK44="","",'statement of marks'!AK44)</f>
        <v/>
      </c>
      <c r="Z535" s="209" t="str">
        <f>IF('statement of marks'!AL44="","",'statement of marks'!AL44)</f>
        <v/>
      </c>
      <c r="AA535" s="207" t="str">
        <f>IF('statement of marks'!AM44="","",'statement of marks'!AM44)</f>
        <v/>
      </c>
      <c r="AB535" s="209" t="str">
        <f>IF('statement of marks'!AN44="","",'statement of marks'!AN44)</f>
        <v/>
      </c>
      <c r="AC535" s="209" t="str">
        <f>IF('statement of marks'!AO44="","",'statement of marks'!AO44)</f>
        <v/>
      </c>
      <c r="AD535" s="207" t="str">
        <f>IF('statement of marks'!AP44="","",'statement of marks'!AP44)</f>
        <v/>
      </c>
      <c r="AE535" s="209" t="str">
        <f>IF('statement of marks'!AR44="","",'statement of marks'!AR44)</f>
        <v/>
      </c>
      <c r="AF535" s="209" t="str">
        <f>IF('statement of marks'!AS44="","",'statement of marks'!AS44)</f>
        <v/>
      </c>
      <c r="AG535" s="207" t="str">
        <f>IF('statement of marks'!AT44="","",'statement of marks'!AT44)</f>
        <v/>
      </c>
      <c r="AH535" s="213" t="str">
        <f>IF('statement of marks'!AU44="","",'statement of marks'!AU44)</f>
        <v/>
      </c>
    </row>
    <row r="536" spans="1:34" ht="18.95" customHeight="1">
      <c r="A536" s="223"/>
      <c r="B536" s="990" t="str">
        <f>IF('statement of marks'!BD43="s","laLd`r",IF('statement of marks'!BD43="u","mnwZ",IF('statement of marks'!BD43="g","xqtjkrh",IF('statement of marks'!BD43="p","iatkch",IF('statement of marks'!BD43="sd","fla/kh","r`rh; Hkk""kk")))))</f>
        <v>r`rh; Hkk"kk</v>
      </c>
      <c r="C536" s="991"/>
      <c r="D536" s="209" t="str">
        <f>IF('statement of marks'!BE43="","",'statement of marks'!BE43)</f>
        <v/>
      </c>
      <c r="E536" s="209" t="str">
        <f>IF('statement of marks'!BF43="","",'statement of marks'!BF43)</f>
        <v/>
      </c>
      <c r="F536" s="207" t="str">
        <f>IF('statement of marks'!BG43="","",'statement of marks'!BG43)</f>
        <v/>
      </c>
      <c r="G536" s="209" t="str">
        <f>IF('statement of marks'!BH43="","",'statement of marks'!BH43)</f>
        <v/>
      </c>
      <c r="H536" s="209" t="str">
        <f>IF('statement of marks'!BI43="","",'statement of marks'!BI43)</f>
        <v/>
      </c>
      <c r="I536" s="207" t="str">
        <f>IF('statement of marks'!BJ43="","",'statement of marks'!BJ43)</f>
        <v/>
      </c>
      <c r="J536" s="209" t="str">
        <f>IF('statement of marks'!BK43="","",'statement of marks'!BK43)</f>
        <v/>
      </c>
      <c r="K536" s="209" t="str">
        <f>IF('statement of marks'!BL43="","",'statement of marks'!BL43)</f>
        <v/>
      </c>
      <c r="L536" s="207" t="str">
        <f>IF('statement of marks'!BM43="","",'statement of marks'!BM43)</f>
        <v/>
      </c>
      <c r="M536" s="209" t="str">
        <f>IF('statement of marks'!BO43="","",'statement of marks'!BO43)</f>
        <v/>
      </c>
      <c r="N536" s="209" t="str">
        <f>IF('statement of marks'!BP43="","",'statement of marks'!BP43)</f>
        <v/>
      </c>
      <c r="O536" s="207" t="str">
        <f>IF('statement of marks'!BQ43="","",'statement of marks'!BQ43)</f>
        <v/>
      </c>
      <c r="P536" s="213" t="str">
        <f>IF('statement of marks'!BR43="","",'statement of marks'!BR43)</f>
        <v/>
      </c>
      <c r="Q536" s="1035"/>
      <c r="R536" s="1035"/>
      <c r="S536" s="223"/>
      <c r="T536" s="990" t="str">
        <f>IF('statement of marks'!BD44="s","laLd`r",IF('statement of marks'!BD44="u","mnwZ",IF('statement of marks'!BD44="g","xqtjkrh",IF('statement of marks'!BD44="p","iatkch",IF('statement of marks'!BD44="sd","fla/kh","r`rh; Hkk""kk")))))</f>
        <v>r`rh; Hkk"kk</v>
      </c>
      <c r="U536" s="991"/>
      <c r="V536" s="209" t="str">
        <f>IF('statement of marks'!BE44="","",'statement of marks'!BE44)</f>
        <v/>
      </c>
      <c r="W536" s="209" t="str">
        <f>IF('statement of marks'!BF44="","",'statement of marks'!BF44)</f>
        <v/>
      </c>
      <c r="X536" s="207" t="str">
        <f>IF('statement of marks'!BG44="","",'statement of marks'!BG44)</f>
        <v/>
      </c>
      <c r="Y536" s="209" t="str">
        <f>IF('statement of marks'!BH44="","",'statement of marks'!BH44)</f>
        <v/>
      </c>
      <c r="Z536" s="209" t="str">
        <f>IF('statement of marks'!BI44="","",'statement of marks'!BI44)</f>
        <v/>
      </c>
      <c r="AA536" s="207" t="str">
        <f>IF('statement of marks'!BJ44="","",'statement of marks'!BJ44)</f>
        <v/>
      </c>
      <c r="AB536" s="209" t="str">
        <f>IF('statement of marks'!BK44="","",'statement of marks'!BK44)</f>
        <v/>
      </c>
      <c r="AC536" s="209" t="str">
        <f>IF('statement of marks'!BL44="","",'statement of marks'!BL44)</f>
        <v/>
      </c>
      <c r="AD536" s="207" t="str">
        <f>IF('statement of marks'!BM44="","",'statement of marks'!BM44)</f>
        <v/>
      </c>
      <c r="AE536" s="209" t="str">
        <f>IF('statement of marks'!BO44="","",'statement of marks'!BO44)</f>
        <v/>
      </c>
      <c r="AF536" s="209" t="str">
        <f>IF('statement of marks'!BP44="","",'statement of marks'!BP44)</f>
        <v/>
      </c>
      <c r="AG536" s="207" t="str">
        <f>IF('statement of marks'!BQ44="","",'statement of marks'!BQ44)</f>
        <v/>
      </c>
      <c r="AH536" s="213" t="str">
        <f>IF('statement of marks'!BR44="","",'statement of marks'!BR44)</f>
        <v/>
      </c>
    </row>
    <row r="537" spans="1:34" ht="18.95" customHeight="1">
      <c r="A537" s="223"/>
      <c r="B537" s="990" t="str">
        <f>IF('statement of marks'!$CA$3="","",'statement of marks'!$CA$3)</f>
        <v>xf.kr</v>
      </c>
      <c r="C537" s="991"/>
      <c r="D537" s="209" t="str">
        <f>IF('statement of marks'!CA43="","",'statement of marks'!CA43)</f>
        <v/>
      </c>
      <c r="E537" s="209" t="str">
        <f>IF('statement of marks'!CB43="","",'statement of marks'!CB43)</f>
        <v/>
      </c>
      <c r="F537" s="207" t="str">
        <f>IF('statement of marks'!CC43="","",'statement of marks'!CC43)</f>
        <v/>
      </c>
      <c r="G537" s="209" t="str">
        <f>IF('statement of marks'!CD43="","",'statement of marks'!CD43)</f>
        <v/>
      </c>
      <c r="H537" s="209" t="str">
        <f>IF('statement of marks'!CE43="","",'statement of marks'!CE43)</f>
        <v/>
      </c>
      <c r="I537" s="207" t="str">
        <f>IF('statement of marks'!CF43="","",'statement of marks'!CF43)</f>
        <v/>
      </c>
      <c r="J537" s="209" t="str">
        <f>IF('statement of marks'!CG43="","",'statement of marks'!CG43)</f>
        <v/>
      </c>
      <c r="K537" s="209" t="str">
        <f>IF('statement of marks'!CH43="","",'statement of marks'!CH43)</f>
        <v/>
      </c>
      <c r="L537" s="207" t="str">
        <f>IF('statement of marks'!CI43="","",'statement of marks'!CI43)</f>
        <v/>
      </c>
      <c r="M537" s="209" t="str">
        <f>IF('statement of marks'!CK43="","",'statement of marks'!CK43)</f>
        <v/>
      </c>
      <c r="N537" s="209" t="str">
        <f>IF('statement of marks'!CL43="","",'statement of marks'!CL43)</f>
        <v/>
      </c>
      <c r="O537" s="207" t="str">
        <f>IF('statement of marks'!CM43="","",'statement of marks'!CM43)</f>
        <v/>
      </c>
      <c r="P537" s="213" t="str">
        <f>IF('statement of marks'!CN43="","",'statement of marks'!CN43)</f>
        <v/>
      </c>
      <c r="Q537" s="1035"/>
      <c r="R537" s="1035"/>
      <c r="S537" s="223"/>
      <c r="T537" s="990" t="str">
        <f>IF('statement of marks'!$CA$3="","",'statement of marks'!$CA$3)</f>
        <v>xf.kr</v>
      </c>
      <c r="U537" s="991"/>
      <c r="V537" s="209" t="str">
        <f>IF('statement of marks'!CA44="","",'statement of marks'!CA44)</f>
        <v/>
      </c>
      <c r="W537" s="209" t="str">
        <f>IF('statement of marks'!CB44="","",'statement of marks'!CB44)</f>
        <v/>
      </c>
      <c r="X537" s="207" t="str">
        <f>IF('statement of marks'!CC44="","",'statement of marks'!CC44)</f>
        <v/>
      </c>
      <c r="Y537" s="209" t="str">
        <f>IF('statement of marks'!CD44="","",'statement of marks'!CD44)</f>
        <v/>
      </c>
      <c r="Z537" s="209" t="str">
        <f>IF('statement of marks'!CE44="","",'statement of marks'!CE44)</f>
        <v/>
      </c>
      <c r="AA537" s="207" t="str">
        <f>IF('statement of marks'!CF44="","",'statement of marks'!CF44)</f>
        <v/>
      </c>
      <c r="AB537" s="209" t="str">
        <f>IF('statement of marks'!CG44="","",'statement of marks'!CG44)</f>
        <v/>
      </c>
      <c r="AC537" s="209" t="str">
        <f>IF('statement of marks'!CH44="","",'statement of marks'!CH44)</f>
        <v/>
      </c>
      <c r="AD537" s="207" t="str">
        <f>IF('statement of marks'!CI44="","",'statement of marks'!CI44)</f>
        <v/>
      </c>
      <c r="AE537" s="209" t="str">
        <f>IF('statement of marks'!CK44="","",'statement of marks'!CK44)</f>
        <v/>
      </c>
      <c r="AF537" s="209" t="str">
        <f>IF('statement of marks'!CL44="","",'statement of marks'!CL44)</f>
        <v/>
      </c>
      <c r="AG537" s="207" t="str">
        <f>IF('statement of marks'!CM44="","",'statement of marks'!CM44)</f>
        <v/>
      </c>
      <c r="AH537" s="213" t="str">
        <f>IF('statement of marks'!CN44="","",'statement of marks'!CN44)</f>
        <v/>
      </c>
    </row>
    <row r="538" spans="1:34" ht="18.95" customHeight="1">
      <c r="A538" s="223"/>
      <c r="B538" s="990" t="str">
        <f>IF('statement of marks'!$CW$3="","",'statement of marks'!$CW$3)</f>
        <v>foKku</v>
      </c>
      <c r="C538" s="991"/>
      <c r="D538" s="209" t="str">
        <f>IF('statement of marks'!CW43="","",'statement of marks'!CW43)</f>
        <v/>
      </c>
      <c r="E538" s="209" t="str">
        <f>IF('statement of marks'!CX43="","",'statement of marks'!CX43)</f>
        <v/>
      </c>
      <c r="F538" s="207" t="str">
        <f>IF('statement of marks'!CY43="","",'statement of marks'!CY43)</f>
        <v/>
      </c>
      <c r="G538" s="209" t="str">
        <f>IF('statement of marks'!CZ43="","",'statement of marks'!CZ43)</f>
        <v/>
      </c>
      <c r="H538" s="209" t="str">
        <f>IF('statement of marks'!DA43="","",'statement of marks'!DA43)</f>
        <v/>
      </c>
      <c r="I538" s="207" t="str">
        <f>IF('statement of marks'!DB43="","",'statement of marks'!DB43)</f>
        <v/>
      </c>
      <c r="J538" s="209" t="str">
        <f>IF('statement of marks'!DC43="","",'statement of marks'!DC43)</f>
        <v/>
      </c>
      <c r="K538" s="209" t="str">
        <f>IF('statement of marks'!DD43="","",'statement of marks'!DD43)</f>
        <v/>
      </c>
      <c r="L538" s="207" t="str">
        <f>IF('statement of marks'!DE43="","",'statement of marks'!DE43)</f>
        <v/>
      </c>
      <c r="M538" s="209" t="str">
        <f>IF('statement of marks'!DG43="","",'statement of marks'!DG43)</f>
        <v/>
      </c>
      <c r="N538" s="209" t="str">
        <f>IF('statement of marks'!DH43="","",'statement of marks'!DH43)</f>
        <v/>
      </c>
      <c r="O538" s="207" t="str">
        <f>IF('statement of marks'!DI43="","",'statement of marks'!DI43)</f>
        <v/>
      </c>
      <c r="P538" s="213" t="str">
        <f>IF('statement of marks'!DJ43="","",'statement of marks'!DJ43)</f>
        <v/>
      </c>
      <c r="Q538" s="1035"/>
      <c r="R538" s="1035"/>
      <c r="S538" s="223"/>
      <c r="T538" s="990" t="str">
        <f>IF('statement of marks'!$CW$3="","",'statement of marks'!$CW$3)</f>
        <v>foKku</v>
      </c>
      <c r="U538" s="991"/>
      <c r="V538" s="209" t="str">
        <f>IF('statement of marks'!CW44="","",'statement of marks'!CW44)</f>
        <v/>
      </c>
      <c r="W538" s="209" t="str">
        <f>IF('statement of marks'!CX44="","",'statement of marks'!CX44)</f>
        <v/>
      </c>
      <c r="X538" s="207" t="str">
        <f>IF('statement of marks'!CY44="","",'statement of marks'!CY44)</f>
        <v/>
      </c>
      <c r="Y538" s="209" t="str">
        <f>IF('statement of marks'!CZ44="","",'statement of marks'!CZ44)</f>
        <v/>
      </c>
      <c r="Z538" s="209" t="str">
        <f>IF('statement of marks'!DA44="","",'statement of marks'!DA44)</f>
        <v/>
      </c>
      <c r="AA538" s="207" t="str">
        <f>IF('statement of marks'!DB44="","",'statement of marks'!DB44)</f>
        <v/>
      </c>
      <c r="AB538" s="209" t="str">
        <f>IF('statement of marks'!DC44="","",'statement of marks'!DC44)</f>
        <v/>
      </c>
      <c r="AC538" s="209" t="str">
        <f>IF('statement of marks'!DD44="","",'statement of marks'!DD44)</f>
        <v/>
      </c>
      <c r="AD538" s="207" t="str">
        <f>IF('statement of marks'!DE44="","",'statement of marks'!DE44)</f>
        <v/>
      </c>
      <c r="AE538" s="209" t="str">
        <f>IF('statement of marks'!DG44="","",'statement of marks'!DG44)</f>
        <v/>
      </c>
      <c r="AF538" s="209" t="str">
        <f>IF('statement of marks'!DH44="","",'statement of marks'!DH44)</f>
        <v/>
      </c>
      <c r="AG538" s="207" t="str">
        <f>IF('statement of marks'!DI44="","",'statement of marks'!DI44)</f>
        <v/>
      </c>
      <c r="AH538" s="213" t="str">
        <f>IF('statement of marks'!DJ44="","",'statement of marks'!DJ44)</f>
        <v/>
      </c>
    </row>
    <row r="539" spans="1:34" ht="18.95" customHeight="1">
      <c r="A539" s="223"/>
      <c r="B539" s="990" t="str">
        <f>IF('statement of marks'!$DS$3="","",'statement of marks'!$DS$3)</f>
        <v>lkekftd foKku</v>
      </c>
      <c r="C539" s="991"/>
      <c r="D539" s="209" t="str">
        <f>IF('statement of marks'!DS43="","",'statement of marks'!DS43)</f>
        <v/>
      </c>
      <c r="E539" s="209" t="str">
        <f>IF('statement of marks'!DT43="","",'statement of marks'!DT43)</f>
        <v/>
      </c>
      <c r="F539" s="207" t="str">
        <f>IF('statement of marks'!DU43="","",'statement of marks'!DU43)</f>
        <v/>
      </c>
      <c r="G539" s="209" t="str">
        <f>IF('statement of marks'!DV43="","",'statement of marks'!DV43)</f>
        <v/>
      </c>
      <c r="H539" s="209" t="str">
        <f>IF('statement of marks'!DW43="","",'statement of marks'!DW43)</f>
        <v/>
      </c>
      <c r="I539" s="207" t="str">
        <f>IF('statement of marks'!DX43="","",'statement of marks'!DX43)</f>
        <v/>
      </c>
      <c r="J539" s="209" t="str">
        <f>IF('statement of marks'!DY43="","",'statement of marks'!DY43)</f>
        <v/>
      </c>
      <c r="K539" s="209" t="str">
        <f>IF('statement of marks'!DZ43="","",'statement of marks'!DZ43)</f>
        <v/>
      </c>
      <c r="L539" s="207" t="str">
        <f>IF('statement of marks'!EA43="","",'statement of marks'!EA43)</f>
        <v/>
      </c>
      <c r="M539" s="209" t="str">
        <f>IF('statement of marks'!EC43="","",'statement of marks'!EC43)</f>
        <v/>
      </c>
      <c r="N539" s="209" t="str">
        <f>IF('statement of marks'!ED43="","",'statement of marks'!ED43)</f>
        <v/>
      </c>
      <c r="O539" s="207" t="str">
        <f>IF('statement of marks'!EE43="","",'statement of marks'!EE43)</f>
        <v/>
      </c>
      <c r="P539" s="213" t="str">
        <f>IF('statement of marks'!EF43="","",'statement of marks'!EF43)</f>
        <v/>
      </c>
      <c r="Q539" s="1035"/>
      <c r="R539" s="1035"/>
      <c r="S539" s="223"/>
      <c r="T539" s="990" t="str">
        <f>IF('statement of marks'!$DS$3="","",'statement of marks'!$DS$3)</f>
        <v>lkekftd foKku</v>
      </c>
      <c r="U539" s="991"/>
      <c r="V539" s="209" t="str">
        <f>IF('statement of marks'!DS44="","",'statement of marks'!DS44)</f>
        <v/>
      </c>
      <c r="W539" s="209" t="str">
        <f>IF('statement of marks'!DT44="","",'statement of marks'!DT44)</f>
        <v/>
      </c>
      <c r="X539" s="207" t="str">
        <f>IF('statement of marks'!DU44="","",'statement of marks'!DU44)</f>
        <v/>
      </c>
      <c r="Y539" s="209" t="str">
        <f>IF('statement of marks'!DV44="","",'statement of marks'!DV44)</f>
        <v/>
      </c>
      <c r="Z539" s="209" t="str">
        <f>IF('statement of marks'!DW44="","",'statement of marks'!DW44)</f>
        <v/>
      </c>
      <c r="AA539" s="207" t="str">
        <f>IF('statement of marks'!DX44="","",'statement of marks'!DX44)</f>
        <v/>
      </c>
      <c r="AB539" s="209" t="str">
        <f>IF('statement of marks'!DY44="","",'statement of marks'!DY44)</f>
        <v/>
      </c>
      <c r="AC539" s="209" t="str">
        <f>IF('statement of marks'!DZ44="","",'statement of marks'!DZ44)</f>
        <v/>
      </c>
      <c r="AD539" s="207" t="str">
        <f>IF('statement of marks'!EA44="","",'statement of marks'!EA44)</f>
        <v/>
      </c>
      <c r="AE539" s="209" t="str">
        <f>IF('statement of marks'!EC44="","",'statement of marks'!EC44)</f>
        <v/>
      </c>
      <c r="AF539" s="209" t="str">
        <f>IF('statement of marks'!ED44="","",'statement of marks'!ED44)</f>
        <v/>
      </c>
      <c r="AG539" s="207" t="str">
        <f>IF('statement of marks'!EE44="","",'statement of marks'!EE44)</f>
        <v/>
      </c>
      <c r="AH539" s="213" t="str">
        <f>IF('statement of marks'!EF44="","",'statement of marks'!EF44)</f>
        <v/>
      </c>
    </row>
    <row r="540" spans="1:34" ht="18.95" customHeight="1">
      <c r="A540" s="223"/>
      <c r="B540" s="996" t="s">
        <v>193</v>
      </c>
      <c r="C540" s="997"/>
      <c r="D540" s="1034" t="s">
        <v>1</v>
      </c>
      <c r="E540" s="1034"/>
      <c r="F540" s="1034"/>
      <c r="G540" s="1034" t="s">
        <v>21</v>
      </c>
      <c r="H540" s="1034"/>
      <c r="I540" s="1034"/>
      <c r="J540" s="1034" t="s">
        <v>194</v>
      </c>
      <c r="K540" s="1034"/>
      <c r="L540" s="1034"/>
      <c r="M540" s="1034" t="s">
        <v>68</v>
      </c>
      <c r="N540" s="1034"/>
      <c r="O540" s="1034"/>
      <c r="P540" s="214"/>
      <c r="Q540" s="1035"/>
      <c r="R540" s="1035"/>
      <c r="S540" s="223"/>
      <c r="T540" s="996" t="s">
        <v>193</v>
      </c>
      <c r="U540" s="997"/>
      <c r="V540" s="1034" t="s">
        <v>1</v>
      </c>
      <c r="W540" s="1034"/>
      <c r="X540" s="1034"/>
      <c r="Y540" s="1034" t="s">
        <v>21</v>
      </c>
      <c r="Z540" s="1034"/>
      <c r="AA540" s="1034"/>
      <c r="AB540" s="1034" t="s">
        <v>194</v>
      </c>
      <c r="AC540" s="1034"/>
      <c r="AD540" s="1034"/>
      <c r="AE540" s="1034" t="s">
        <v>68</v>
      </c>
      <c r="AF540" s="1034"/>
      <c r="AG540" s="1034"/>
      <c r="AH540" s="214"/>
    </row>
    <row r="541" spans="1:34" ht="18.95" customHeight="1">
      <c r="A541" s="223"/>
      <c r="B541" s="1000" t="s">
        <v>3</v>
      </c>
      <c r="C541" s="1001"/>
      <c r="D541" s="1002">
        <f>IF('statement of marks'!EO$6="","",'statement of marks'!EO$6)</f>
        <v>20</v>
      </c>
      <c r="E541" s="1002"/>
      <c r="F541" s="1002"/>
      <c r="G541" s="1002">
        <f>IF('statement of marks'!EP$6="","",'statement of marks'!EP$6)</f>
        <v>20</v>
      </c>
      <c r="H541" s="1002"/>
      <c r="I541" s="1002"/>
      <c r="J541" s="1002">
        <f>IF('statement of marks'!ER$6="","",'statement of marks'!ER$6)</f>
        <v>20</v>
      </c>
      <c r="K541" s="1002"/>
      <c r="L541" s="1002"/>
      <c r="M541" s="1002">
        <f>IF('statement of marks'!EX$6="","",'statement of marks'!EQ$6)</f>
        <v>20</v>
      </c>
      <c r="N541" s="1002"/>
      <c r="O541" s="1002"/>
      <c r="P541" s="215"/>
      <c r="Q541" s="1035"/>
      <c r="R541" s="1035"/>
      <c r="S541" s="223"/>
      <c r="T541" s="1000" t="s">
        <v>3</v>
      </c>
      <c r="U541" s="1001"/>
      <c r="V541" s="1002">
        <f>IF('statement of marks'!EO$6="","",'statement of marks'!EO$6)</f>
        <v>20</v>
      </c>
      <c r="W541" s="1002"/>
      <c r="X541" s="1002"/>
      <c r="Y541" s="1002">
        <f>IF('statement of marks'!EP$6="","",'statement of marks'!EP$6)</f>
        <v>20</v>
      </c>
      <c r="Z541" s="1002"/>
      <c r="AA541" s="1002"/>
      <c r="AB541" s="1002">
        <f>IF('statement of marks'!ER$6="","",'statement of marks'!ER$6)</f>
        <v>20</v>
      </c>
      <c r="AC541" s="1002"/>
      <c r="AD541" s="1002"/>
      <c r="AE541" s="1002">
        <f>IF('statement of marks'!EX$6="","",'statement of marks'!EQ$6)</f>
        <v>20</v>
      </c>
      <c r="AF541" s="1002"/>
      <c r="AG541" s="1002"/>
      <c r="AH541" s="215"/>
    </row>
    <row r="542" spans="1:34" ht="18.95" customHeight="1">
      <c r="A542" s="223"/>
      <c r="B542" s="990" t="str">
        <f>IF('statement of marks'!$EO$3="","",'statement of marks'!$EO$3)</f>
        <v>dk;kZuqHko</v>
      </c>
      <c r="C542" s="991"/>
      <c r="D542" s="1031" t="str">
        <f>IF('statement of marks'!EO43="","",'statement of marks'!EO43)</f>
        <v/>
      </c>
      <c r="E542" s="1031"/>
      <c r="F542" s="1031"/>
      <c r="G542" s="1031" t="str">
        <f>IF('statement of marks'!EP43="","",'statement of marks'!EP43)</f>
        <v/>
      </c>
      <c r="H542" s="1031"/>
      <c r="I542" s="1031"/>
      <c r="J542" s="1031" t="str">
        <f>IF('statement of marks'!ER43="","",'statement of marks'!ER43)</f>
        <v/>
      </c>
      <c r="K542" s="1031"/>
      <c r="L542" s="1031"/>
      <c r="M542" s="1031" t="str">
        <f>IF('statement of marks'!EQ43="","",'statement of marks'!EQ43)</f>
        <v/>
      </c>
      <c r="N542" s="1031"/>
      <c r="O542" s="1031"/>
      <c r="P542" s="216"/>
      <c r="Q542" s="1035"/>
      <c r="R542" s="1035"/>
      <c r="S542" s="223"/>
      <c r="T542" s="990" t="str">
        <f>IF('statement of marks'!$EO$3="","",'statement of marks'!$EO$3)</f>
        <v>dk;kZuqHko</v>
      </c>
      <c r="U542" s="991"/>
      <c r="V542" s="1031" t="str">
        <f>IF('statement of marks'!EO44="","",'statement of marks'!EO44)</f>
        <v/>
      </c>
      <c r="W542" s="1031"/>
      <c r="X542" s="1031"/>
      <c r="Y542" s="1031" t="str">
        <f>IF('statement of marks'!EP44="","",'statement of marks'!EP44)</f>
        <v/>
      </c>
      <c r="Z542" s="1031"/>
      <c r="AA542" s="1031"/>
      <c r="AB542" s="1031" t="str">
        <f>IF('statement of marks'!ER44="","",'statement of marks'!ER44)</f>
        <v/>
      </c>
      <c r="AC542" s="1031"/>
      <c r="AD542" s="1031"/>
      <c r="AE542" s="1031" t="str">
        <f>IF('statement of marks'!EQ44="","",'statement of marks'!EQ44)</f>
        <v/>
      </c>
      <c r="AF542" s="1031"/>
      <c r="AG542" s="1031"/>
      <c r="AH542" s="216"/>
    </row>
    <row r="543" spans="1:34" ht="18.95" customHeight="1">
      <c r="A543" s="223"/>
      <c r="B543" s="1027" t="str">
        <f>IF('statement of marks'!$EY$3="","",'statement of marks'!$EY$3)</f>
        <v>dyk f'k{kk</v>
      </c>
      <c r="C543" s="1028"/>
      <c r="D543" s="1031" t="str">
        <f>IF('statement of marks'!EY43="","",'statement of marks'!EY43)</f>
        <v/>
      </c>
      <c r="E543" s="1031"/>
      <c r="F543" s="1031"/>
      <c r="G543" s="1031" t="str">
        <f>IF('statement of marks'!EZ43="","",'statement of marks'!EZ43)</f>
        <v/>
      </c>
      <c r="H543" s="1031"/>
      <c r="I543" s="1031"/>
      <c r="J543" s="1031" t="str">
        <f>IF('statement of marks'!FB43="","",'statement of marks'!FB43)</f>
        <v/>
      </c>
      <c r="K543" s="1031"/>
      <c r="L543" s="1031"/>
      <c r="M543" s="1031" t="str">
        <f>IF('statement of marks'!FA43="","",'statement of marks'!FA43)</f>
        <v/>
      </c>
      <c r="N543" s="1031"/>
      <c r="O543" s="1031"/>
      <c r="P543" s="216"/>
      <c r="Q543" s="1035"/>
      <c r="R543" s="1035"/>
      <c r="S543" s="223"/>
      <c r="T543" s="1027" t="str">
        <f>IF('statement of marks'!$EY$3="","",'statement of marks'!$EY$3)</f>
        <v>dyk f'k{kk</v>
      </c>
      <c r="U543" s="1028"/>
      <c r="V543" s="1031" t="str">
        <f>IF('statement of marks'!EY44="","",'statement of marks'!EY44)</f>
        <v/>
      </c>
      <c r="W543" s="1031"/>
      <c r="X543" s="1031"/>
      <c r="Y543" s="1031" t="str">
        <f>IF('statement of marks'!EZ44="","",'statement of marks'!EZ44)</f>
        <v/>
      </c>
      <c r="Z543" s="1031"/>
      <c r="AA543" s="1031"/>
      <c r="AB543" s="1031" t="str">
        <f>IF('statement of marks'!FB44="","",'statement of marks'!FB44)</f>
        <v/>
      </c>
      <c r="AC543" s="1031"/>
      <c r="AD543" s="1031"/>
      <c r="AE543" s="1031" t="str">
        <f>IF('statement of marks'!FA44="","",'statement of marks'!FA44)</f>
        <v/>
      </c>
      <c r="AF543" s="1031"/>
      <c r="AG543" s="1031"/>
      <c r="AH543" s="216"/>
    </row>
    <row r="544" spans="1:34" ht="18.95" customHeight="1">
      <c r="A544" s="223"/>
      <c r="B544" s="1029" t="str">
        <f>IF('statement of marks'!$FI$3="","",'statement of marks'!$FI$3)</f>
        <v>LokLF; ,oe~ 'kkjhfjd f'k{kk</v>
      </c>
      <c r="C544" s="1030"/>
      <c r="D544" s="1031" t="str">
        <f>IF('statement of marks'!FI43="","",'statement of marks'!FI43)</f>
        <v/>
      </c>
      <c r="E544" s="1031"/>
      <c r="F544" s="1031"/>
      <c r="G544" s="1031" t="str">
        <f>IF('statement of marks'!FJ43="","",'statement of marks'!FJ43)</f>
        <v/>
      </c>
      <c r="H544" s="1031"/>
      <c r="I544" s="1031"/>
      <c r="J544" s="1031" t="str">
        <f>IF('statement of marks'!FL43="","",'statement of marks'!FL43)</f>
        <v/>
      </c>
      <c r="K544" s="1031"/>
      <c r="L544" s="1031"/>
      <c r="M544" s="1031" t="str">
        <f>IF('statement of marks'!FK43="","",'statement of marks'!FK43)</f>
        <v/>
      </c>
      <c r="N544" s="1031"/>
      <c r="O544" s="1031"/>
      <c r="P544" s="216"/>
      <c r="Q544" s="1035"/>
      <c r="R544" s="1035"/>
      <c r="S544" s="223"/>
      <c r="T544" s="1029" t="str">
        <f>IF('statement of marks'!$FI$3="","",'statement of marks'!$FI$3)</f>
        <v>LokLF; ,oe~ 'kkjhfjd f'k{kk</v>
      </c>
      <c r="U544" s="1030"/>
      <c r="V544" s="1031" t="str">
        <f>IF('statement of marks'!FI44="","",'statement of marks'!FI44)</f>
        <v/>
      </c>
      <c r="W544" s="1031"/>
      <c r="X544" s="1031"/>
      <c r="Y544" s="1031" t="str">
        <f>IF('statement of marks'!FJ44="","",'statement of marks'!FJ44)</f>
        <v/>
      </c>
      <c r="Z544" s="1031"/>
      <c r="AA544" s="1031"/>
      <c r="AB544" s="1031" t="str">
        <f>IF('statement of marks'!FL44="","",'statement of marks'!FL44)</f>
        <v/>
      </c>
      <c r="AC544" s="1031"/>
      <c r="AD544" s="1031"/>
      <c r="AE544" s="1031" t="str">
        <f>IF('statement of marks'!FK44="","",'statement of marks'!FK44)</f>
        <v/>
      </c>
      <c r="AF544" s="1031"/>
      <c r="AG544" s="1031"/>
      <c r="AH544" s="216"/>
    </row>
    <row r="545" spans="1:34" ht="18.95" customHeight="1">
      <c r="A545" s="223"/>
      <c r="B545" s="1000" t="s">
        <v>195</v>
      </c>
      <c r="C545" s="1001"/>
      <c r="D545" s="1007" t="str">
        <f>details!$DR$3</f>
        <v>vxLr rd</v>
      </c>
      <c r="E545" s="1007"/>
      <c r="F545" s="1007"/>
      <c r="G545" s="1007" t="str">
        <f>details!$DV$3</f>
        <v>vDVwcj rd</v>
      </c>
      <c r="H545" s="1007"/>
      <c r="I545" s="1007"/>
      <c r="J545" s="1007" t="str">
        <f>details!$ED$3</f>
        <v>Qjojh rd</v>
      </c>
      <c r="K545" s="1007"/>
      <c r="L545" s="1007"/>
      <c r="M545" s="1007" t="str">
        <f>details!$DZ$3</f>
        <v>fnlEcj rd</v>
      </c>
      <c r="N545" s="1007"/>
      <c r="O545" s="1007"/>
      <c r="P545" s="216"/>
      <c r="Q545" s="1035"/>
      <c r="R545" s="1035"/>
      <c r="S545" s="223"/>
      <c r="T545" s="1000" t="s">
        <v>195</v>
      </c>
      <c r="U545" s="1001"/>
      <c r="V545" s="1010" t="str">
        <f>details!$DR$3</f>
        <v>vxLr rd</v>
      </c>
      <c r="W545" s="1011"/>
      <c r="X545" s="1012"/>
      <c r="Y545" s="1010" t="str">
        <f>details!$DV$3</f>
        <v>vDVwcj rd</v>
      </c>
      <c r="Z545" s="1011"/>
      <c r="AA545" s="1012"/>
      <c r="AB545" s="1010" t="str">
        <f>details!$ED$3</f>
        <v>Qjojh rd</v>
      </c>
      <c r="AC545" s="1011"/>
      <c r="AD545" s="1012"/>
      <c r="AE545" s="1010" t="str">
        <f>details!$DZ$3</f>
        <v>fnlEcj rd</v>
      </c>
      <c r="AF545" s="1011"/>
      <c r="AG545" s="1012"/>
      <c r="AH545" s="216"/>
    </row>
    <row r="546" spans="1:34" ht="18.95" customHeight="1">
      <c r="A546" s="223"/>
      <c r="B546" s="1025" t="s">
        <v>98</v>
      </c>
      <c r="C546" s="1026"/>
      <c r="D546" s="1008" t="str">
        <f>IF(details!DS43="","",details!DS43)</f>
        <v/>
      </c>
      <c r="E546" s="1008"/>
      <c r="F546" s="1008"/>
      <c r="G546" s="1008" t="str">
        <f>IF(details!DW43="","",details!DW43)</f>
        <v/>
      </c>
      <c r="H546" s="1008"/>
      <c r="I546" s="1008"/>
      <c r="J546" s="1008" t="str">
        <f>IF(details!EE43="","",details!EE43)</f>
        <v/>
      </c>
      <c r="K546" s="1008"/>
      <c r="L546" s="1008"/>
      <c r="M546" s="1008" t="str">
        <f>IF(details!EA43="","",details!EA43)</f>
        <v/>
      </c>
      <c r="N546" s="1008"/>
      <c r="O546" s="1008"/>
      <c r="P546" s="227"/>
      <c r="Q546" s="1035"/>
      <c r="R546" s="1035"/>
      <c r="S546" s="223"/>
      <c r="T546" s="1025" t="s">
        <v>98</v>
      </c>
      <c r="U546" s="1026"/>
      <c r="V546" s="1015" t="str">
        <f>IF(details!DS44="","",details!DS44)</f>
        <v/>
      </c>
      <c r="W546" s="1016"/>
      <c r="X546" s="1017"/>
      <c r="Y546" s="1015" t="str">
        <f>IF(details!DW44="","",details!DW44)</f>
        <v/>
      </c>
      <c r="Z546" s="1016"/>
      <c r="AA546" s="1017"/>
      <c r="AB546" s="1015" t="str">
        <f>IF(details!EE44="","",details!EE44)</f>
        <v/>
      </c>
      <c r="AC546" s="1016"/>
      <c r="AD546" s="1017"/>
      <c r="AE546" s="1015" t="str">
        <f>IF(details!EA44="","",details!EA44)</f>
        <v/>
      </c>
      <c r="AF546" s="1016"/>
      <c r="AG546" s="1017"/>
      <c r="AH546" s="217"/>
    </row>
    <row r="547" spans="1:34" ht="18.95" customHeight="1">
      <c r="A547" s="224"/>
      <c r="B547" s="1023" t="s">
        <v>15</v>
      </c>
      <c r="C547" s="1024"/>
      <c r="D547" s="1009">
        <f>IF(details!DR43="","",details!DR43)</f>
        <v>83</v>
      </c>
      <c r="E547" s="1009"/>
      <c r="F547" s="1009"/>
      <c r="G547" s="1009" t="str">
        <f>IF(details!DV43="","",details!DV43)</f>
        <v/>
      </c>
      <c r="H547" s="1009"/>
      <c r="I547" s="1009"/>
      <c r="J547" s="1009" t="str">
        <f>IF(details!ED43="","",details!ED43)</f>
        <v/>
      </c>
      <c r="K547" s="1009"/>
      <c r="L547" s="1009"/>
      <c r="M547" s="1009" t="str">
        <f>IF(details!DZ43="","",details!DZ43)</f>
        <v/>
      </c>
      <c r="N547" s="1009"/>
      <c r="O547" s="1009"/>
      <c r="P547" s="228"/>
      <c r="Q547" s="1035"/>
      <c r="R547" s="1035"/>
      <c r="S547" s="224"/>
      <c r="T547" s="1023" t="s">
        <v>15</v>
      </c>
      <c r="U547" s="1024"/>
      <c r="V547" s="1018">
        <f>IF(details!DR44="","",details!DR44)</f>
        <v>83</v>
      </c>
      <c r="W547" s="1019"/>
      <c r="X547" s="1020"/>
      <c r="Y547" s="1018" t="str">
        <f>IF(details!DV44="","",details!DV44)</f>
        <v/>
      </c>
      <c r="Z547" s="1019"/>
      <c r="AA547" s="1020"/>
      <c r="AB547" s="1018" t="str">
        <f>IF(details!ED44="","",details!ED44)</f>
        <v/>
      </c>
      <c r="AC547" s="1019"/>
      <c r="AD547" s="1020"/>
      <c r="AE547" s="1018" t="str">
        <f>IF(details!DZ44="","",details!DZ44)</f>
        <v/>
      </c>
      <c r="AF547" s="1019"/>
      <c r="AG547" s="1020"/>
      <c r="AH547" s="218"/>
    </row>
    <row r="548" spans="1:34" ht="18.95" customHeight="1">
      <c r="A548" s="223"/>
      <c r="B548" s="1036" t="s">
        <v>99</v>
      </c>
      <c r="C548" s="1037"/>
      <c r="D548" s="1007"/>
      <c r="E548" s="1007"/>
      <c r="F548" s="1007"/>
      <c r="G548" s="1007"/>
      <c r="H548" s="1007"/>
      <c r="I548" s="1007"/>
      <c r="J548" s="1007"/>
      <c r="K548" s="1007"/>
      <c r="L548" s="1007"/>
      <c r="M548" s="1007"/>
      <c r="N548" s="1007"/>
      <c r="O548" s="1007"/>
      <c r="P548" s="219"/>
      <c r="Q548" s="1035"/>
      <c r="R548" s="1035"/>
      <c r="S548" s="223"/>
      <c r="T548" s="1036" t="s">
        <v>99</v>
      </c>
      <c r="U548" s="1037"/>
      <c r="V548" s="1007"/>
      <c r="W548" s="1007"/>
      <c r="X548" s="1007"/>
      <c r="Y548" s="1007"/>
      <c r="Z548" s="1007"/>
      <c r="AA548" s="1007"/>
      <c r="AB548" s="1007"/>
      <c r="AC548" s="1007"/>
      <c r="AD548" s="1007"/>
      <c r="AE548" s="1007"/>
      <c r="AF548" s="1007"/>
      <c r="AG548" s="1007"/>
      <c r="AH548" s="219"/>
    </row>
    <row r="549" spans="1:34" ht="18.95" customHeight="1">
      <c r="A549" s="223"/>
      <c r="B549" s="1013" t="s">
        <v>79</v>
      </c>
      <c r="C549" s="1014"/>
      <c r="D549" s="1007"/>
      <c r="E549" s="1007"/>
      <c r="F549" s="1007"/>
      <c r="G549" s="1007"/>
      <c r="H549" s="1007"/>
      <c r="I549" s="1007"/>
      <c r="J549" s="1007"/>
      <c r="K549" s="1007"/>
      <c r="L549" s="1007"/>
      <c r="M549" s="1007"/>
      <c r="N549" s="1007"/>
      <c r="O549" s="1007"/>
      <c r="P549" s="219"/>
      <c r="Q549" s="1035"/>
      <c r="R549" s="1035"/>
      <c r="S549" s="223"/>
      <c r="T549" s="1013" t="s">
        <v>79</v>
      </c>
      <c r="U549" s="1014"/>
      <c r="V549" s="1007"/>
      <c r="W549" s="1007"/>
      <c r="X549" s="1007"/>
      <c r="Y549" s="1007"/>
      <c r="Z549" s="1007"/>
      <c r="AA549" s="1007"/>
      <c r="AB549" s="1007"/>
      <c r="AC549" s="1007"/>
      <c r="AD549" s="1007"/>
      <c r="AE549" s="1007"/>
      <c r="AF549" s="1007"/>
      <c r="AG549" s="1007"/>
      <c r="AH549" s="219"/>
    </row>
    <row r="550" spans="1:34" ht="18.95" customHeight="1">
      <c r="A550" s="223"/>
      <c r="B550" s="1021" t="s">
        <v>100</v>
      </c>
      <c r="C550" s="1022"/>
      <c r="D550" s="1007"/>
      <c r="E550" s="1007"/>
      <c r="F550" s="1007"/>
      <c r="G550" s="1007"/>
      <c r="H550" s="1007"/>
      <c r="I550" s="1007"/>
      <c r="J550" s="1007"/>
      <c r="K550" s="1007"/>
      <c r="L550" s="1007"/>
      <c r="M550" s="1007"/>
      <c r="N550" s="1007"/>
      <c r="O550" s="1007"/>
      <c r="P550" s="219"/>
      <c r="Q550" s="1035"/>
      <c r="R550" s="1035"/>
      <c r="S550" s="223"/>
      <c r="T550" s="1021" t="s">
        <v>100</v>
      </c>
      <c r="U550" s="1022"/>
      <c r="V550" s="1007"/>
      <c r="W550" s="1007"/>
      <c r="X550" s="1007"/>
      <c r="Y550" s="1007"/>
      <c r="Z550" s="1007"/>
      <c r="AA550" s="1007"/>
      <c r="AB550" s="1007"/>
      <c r="AC550" s="1007"/>
      <c r="AD550" s="1007"/>
      <c r="AE550" s="1007"/>
      <c r="AF550" s="1007"/>
      <c r="AG550" s="1007"/>
      <c r="AH550" s="219"/>
    </row>
    <row r="551" spans="1:34" ht="18.95" customHeight="1" thickBot="1">
      <c r="A551" s="225"/>
      <c r="B551" s="998" t="s">
        <v>101</v>
      </c>
      <c r="C551" s="999"/>
      <c r="D551" s="995"/>
      <c r="E551" s="995"/>
      <c r="F551" s="995"/>
      <c r="G551" s="995"/>
      <c r="H551" s="995"/>
      <c r="I551" s="995"/>
      <c r="J551" s="995"/>
      <c r="K551" s="995"/>
      <c r="L551" s="995"/>
      <c r="M551" s="995"/>
      <c r="N551" s="995"/>
      <c r="O551" s="995"/>
      <c r="P551" s="220"/>
      <c r="Q551" s="1035"/>
      <c r="R551" s="1035"/>
      <c r="S551" s="225"/>
      <c r="T551" s="998" t="s">
        <v>101</v>
      </c>
      <c r="U551" s="999"/>
      <c r="V551" s="995"/>
      <c r="W551" s="995"/>
      <c r="X551" s="995"/>
      <c r="Y551" s="995"/>
      <c r="Z551" s="995"/>
      <c r="AA551" s="995"/>
      <c r="AB551" s="995"/>
      <c r="AC551" s="995"/>
      <c r="AD551" s="995"/>
      <c r="AE551" s="995"/>
      <c r="AF551" s="995"/>
      <c r="AG551" s="995"/>
      <c r="AH551" s="220"/>
    </row>
    <row r="552" spans="1:34" ht="18.95" customHeight="1">
      <c r="A552" s="222"/>
      <c r="B552" s="1004" t="s">
        <v>47</v>
      </c>
      <c r="C552" s="1005"/>
      <c r="D552" s="1005"/>
      <c r="E552" s="1005"/>
      <c r="F552" s="1005"/>
      <c r="G552" s="1005"/>
      <c r="H552" s="1005"/>
      <c r="I552" s="1005"/>
      <c r="J552" s="1005"/>
      <c r="K552" s="1005"/>
      <c r="L552" s="1005"/>
      <c r="M552" s="1005"/>
      <c r="N552" s="1005"/>
      <c r="O552" s="1005"/>
      <c r="P552" s="1006"/>
      <c r="Q552" s="1035"/>
      <c r="R552" s="1035"/>
      <c r="S552" s="222"/>
      <c r="T552" s="1004" t="s">
        <v>47</v>
      </c>
      <c r="U552" s="1005"/>
      <c r="V552" s="1005"/>
      <c r="W552" s="1005"/>
      <c r="X552" s="1005"/>
      <c r="Y552" s="1005"/>
      <c r="Z552" s="1005"/>
      <c r="AA552" s="1005"/>
      <c r="AB552" s="1005"/>
      <c r="AC552" s="1005"/>
      <c r="AD552" s="1005"/>
      <c r="AE552" s="1005"/>
      <c r="AF552" s="1005"/>
      <c r="AG552" s="1005"/>
      <c r="AH552" s="1006"/>
    </row>
    <row r="553" spans="1:34" ht="18.95" customHeight="1">
      <c r="A553" s="1003"/>
      <c r="B553" s="985" t="str">
        <f>'statement of marks'!$A$1</f>
        <v>MkW0Hkhejko vEcsMdj jkt0vkok0fo|k0cxMh]nkSlk</v>
      </c>
      <c r="C553" s="986"/>
      <c r="D553" s="986"/>
      <c r="E553" s="986"/>
      <c r="F553" s="986"/>
      <c r="G553" s="986"/>
      <c r="H553" s="986"/>
      <c r="I553" s="986"/>
      <c r="J553" s="986"/>
      <c r="K553" s="986"/>
      <c r="L553" s="986"/>
      <c r="M553" s="986"/>
      <c r="N553" s="986"/>
      <c r="O553" s="986"/>
      <c r="P553" s="987"/>
      <c r="Q553" s="1035"/>
      <c r="R553" s="1035"/>
      <c r="S553" s="1003"/>
      <c r="T553" s="985" t="str">
        <f>'statement of marks'!$A$1</f>
        <v>MkW0Hkhejko vEcsMdj jkt0vkok0fo|k0cxMh]nkSlk</v>
      </c>
      <c r="U553" s="986"/>
      <c r="V553" s="986"/>
      <c r="W553" s="986"/>
      <c r="X553" s="986"/>
      <c r="Y553" s="986"/>
      <c r="Z553" s="986"/>
      <c r="AA553" s="986"/>
      <c r="AB553" s="986"/>
      <c r="AC553" s="986"/>
      <c r="AD553" s="986"/>
      <c r="AE553" s="986"/>
      <c r="AF553" s="986"/>
      <c r="AG553" s="986"/>
      <c r="AH553" s="987"/>
    </row>
    <row r="554" spans="1:34" ht="18.95" customHeight="1">
      <c r="A554" s="1003"/>
      <c r="B554" s="985"/>
      <c r="C554" s="986"/>
      <c r="D554" s="986"/>
      <c r="E554" s="986"/>
      <c r="F554" s="986"/>
      <c r="G554" s="986"/>
      <c r="H554" s="986"/>
      <c r="I554" s="986"/>
      <c r="J554" s="986"/>
      <c r="K554" s="986"/>
      <c r="L554" s="986"/>
      <c r="M554" s="986"/>
      <c r="N554" s="986"/>
      <c r="O554" s="986"/>
      <c r="P554" s="987"/>
      <c r="Q554" s="1035"/>
      <c r="R554" s="1035"/>
      <c r="S554" s="1003"/>
      <c r="T554" s="985"/>
      <c r="U554" s="986"/>
      <c r="V554" s="986"/>
      <c r="W554" s="986"/>
      <c r="X554" s="986"/>
      <c r="Y554" s="986"/>
      <c r="Z554" s="986"/>
      <c r="AA554" s="986"/>
      <c r="AB554" s="986"/>
      <c r="AC554" s="986"/>
      <c r="AD554" s="986"/>
      <c r="AE554" s="986"/>
      <c r="AF554" s="986"/>
      <c r="AG554" s="986"/>
      <c r="AH554" s="987"/>
    </row>
    <row r="555" spans="1:34" ht="18.95" customHeight="1">
      <c r="A555" s="223"/>
      <c r="B555" s="988" t="s">
        <v>95</v>
      </c>
      <c r="C555" s="989"/>
      <c r="D555" s="992" t="str">
        <f>'statement of marks'!$H$3</f>
        <v>2016-17</v>
      </c>
      <c r="E555" s="992"/>
      <c r="F555" s="992"/>
      <c r="G555" s="992"/>
      <c r="H555" s="992"/>
      <c r="I555" s="992"/>
      <c r="J555" s="992"/>
      <c r="K555" s="992"/>
      <c r="L555" s="992"/>
      <c r="M555" s="992"/>
      <c r="N555" s="992"/>
      <c r="O555" s="992"/>
      <c r="P555" s="993"/>
      <c r="Q555" s="1035"/>
      <c r="R555" s="1035"/>
      <c r="S555" s="223"/>
      <c r="T555" s="988" t="s">
        <v>95</v>
      </c>
      <c r="U555" s="989"/>
      <c r="V555" s="992" t="str">
        <f>'statement of marks'!$H$3</f>
        <v>2016-17</v>
      </c>
      <c r="W555" s="992"/>
      <c r="X555" s="992"/>
      <c r="Y555" s="992"/>
      <c r="Z555" s="992"/>
      <c r="AA555" s="992"/>
      <c r="AB555" s="992"/>
      <c r="AC555" s="992"/>
      <c r="AD555" s="992"/>
      <c r="AE555" s="992"/>
      <c r="AF555" s="992"/>
      <c r="AG555" s="992"/>
      <c r="AH555" s="993"/>
    </row>
    <row r="556" spans="1:34" ht="18.95" customHeight="1">
      <c r="A556" s="223"/>
      <c r="B556" s="990" t="s">
        <v>185</v>
      </c>
      <c r="C556" s="991"/>
      <c r="D556" s="991" t="str">
        <f>IF('statement of marks'!I45="","",'statement of marks'!I45)</f>
        <v/>
      </c>
      <c r="E556" s="991"/>
      <c r="F556" s="991"/>
      <c r="G556" s="991"/>
      <c r="H556" s="991"/>
      <c r="I556" s="991"/>
      <c r="J556" s="991"/>
      <c r="K556" s="991"/>
      <c r="L556" s="991"/>
      <c r="M556" s="991"/>
      <c r="N556" s="991"/>
      <c r="O556" s="991"/>
      <c r="P556" s="994"/>
      <c r="Q556" s="1035"/>
      <c r="R556" s="1035"/>
      <c r="S556" s="223"/>
      <c r="T556" s="990" t="s">
        <v>185</v>
      </c>
      <c r="U556" s="991"/>
      <c r="V556" s="991" t="str">
        <f>IF('statement of marks'!I46="","",'statement of marks'!I46)</f>
        <v/>
      </c>
      <c r="W556" s="991"/>
      <c r="X556" s="991"/>
      <c r="Y556" s="991"/>
      <c r="Z556" s="991"/>
      <c r="AA556" s="991"/>
      <c r="AB556" s="991"/>
      <c r="AC556" s="991"/>
      <c r="AD556" s="991"/>
      <c r="AE556" s="991"/>
      <c r="AF556" s="991"/>
      <c r="AG556" s="991"/>
      <c r="AH556" s="994"/>
    </row>
    <row r="557" spans="1:34" ht="18.95" customHeight="1">
      <c r="A557" s="223"/>
      <c r="B557" s="990" t="s">
        <v>186</v>
      </c>
      <c r="C557" s="991"/>
      <c r="D557" s="991" t="str">
        <f>IF('statement of marks'!J45="","",'statement of marks'!J45)</f>
        <v/>
      </c>
      <c r="E557" s="991"/>
      <c r="F557" s="991"/>
      <c r="G557" s="991"/>
      <c r="H557" s="991"/>
      <c r="I557" s="991"/>
      <c r="J557" s="991"/>
      <c r="K557" s="991"/>
      <c r="L557" s="991"/>
      <c r="M557" s="991"/>
      <c r="N557" s="991"/>
      <c r="O557" s="991"/>
      <c r="P557" s="994"/>
      <c r="Q557" s="1035"/>
      <c r="R557" s="1035"/>
      <c r="S557" s="223"/>
      <c r="T557" s="990" t="s">
        <v>186</v>
      </c>
      <c r="U557" s="991"/>
      <c r="V557" s="991" t="str">
        <f>IF('statement of marks'!J46="","",'statement of marks'!J46)</f>
        <v/>
      </c>
      <c r="W557" s="991"/>
      <c r="X557" s="991"/>
      <c r="Y557" s="991"/>
      <c r="Z557" s="991"/>
      <c r="AA557" s="991"/>
      <c r="AB557" s="991"/>
      <c r="AC557" s="991"/>
      <c r="AD557" s="991"/>
      <c r="AE557" s="991"/>
      <c r="AF557" s="991"/>
      <c r="AG557" s="991"/>
      <c r="AH557" s="994"/>
    </row>
    <row r="558" spans="1:34" ht="18.95" customHeight="1">
      <c r="A558" s="223"/>
      <c r="B558" s="990" t="s">
        <v>187</v>
      </c>
      <c r="C558" s="991"/>
      <c r="D558" s="991" t="str">
        <f>IF('statement of marks'!K45="","",'statement of marks'!K45)</f>
        <v/>
      </c>
      <c r="E558" s="991"/>
      <c r="F558" s="991"/>
      <c r="G558" s="991"/>
      <c r="H558" s="991"/>
      <c r="I558" s="991"/>
      <c r="J558" s="991"/>
      <c r="K558" s="991"/>
      <c r="L558" s="991"/>
      <c r="M558" s="991"/>
      <c r="N558" s="991"/>
      <c r="O558" s="991"/>
      <c r="P558" s="994"/>
      <c r="Q558" s="1035"/>
      <c r="R558" s="1035"/>
      <c r="S558" s="223"/>
      <c r="T558" s="990" t="s">
        <v>187</v>
      </c>
      <c r="U558" s="991"/>
      <c r="V558" s="991" t="str">
        <f>IF('statement of marks'!K46="","",'statement of marks'!K46)</f>
        <v/>
      </c>
      <c r="W558" s="991"/>
      <c r="X558" s="991"/>
      <c r="Y558" s="991"/>
      <c r="Z558" s="991"/>
      <c r="AA558" s="991"/>
      <c r="AB558" s="991"/>
      <c r="AC558" s="991"/>
      <c r="AD558" s="991"/>
      <c r="AE558" s="991"/>
      <c r="AF558" s="991"/>
      <c r="AG558" s="991"/>
      <c r="AH558" s="994"/>
    </row>
    <row r="559" spans="1:34" ht="18.95" customHeight="1">
      <c r="A559" s="223"/>
      <c r="B559" s="990" t="s">
        <v>188</v>
      </c>
      <c r="C559" s="991"/>
      <c r="D559" s="992" t="str">
        <f>'statement of marks'!$G$3</f>
        <v>6 B</v>
      </c>
      <c r="E559" s="992"/>
      <c r="F559" s="992"/>
      <c r="G559" s="992"/>
      <c r="H559" s="991" t="s">
        <v>9</v>
      </c>
      <c r="I559" s="991"/>
      <c r="J559" s="991"/>
      <c r="K559" s="991"/>
      <c r="L559" s="991"/>
      <c r="M559" s="992" t="str">
        <f>IF('statement of marks'!D45="","",'statement of marks'!D45)</f>
        <v/>
      </c>
      <c r="N559" s="992"/>
      <c r="O559" s="992"/>
      <c r="P559" s="993"/>
      <c r="Q559" s="1035"/>
      <c r="R559" s="1035"/>
      <c r="S559" s="223"/>
      <c r="T559" s="990" t="s">
        <v>188</v>
      </c>
      <c r="U559" s="991"/>
      <c r="V559" s="992" t="str">
        <f>'statement of marks'!$G$3</f>
        <v>6 B</v>
      </c>
      <c r="W559" s="992"/>
      <c r="X559" s="992"/>
      <c r="Y559" s="992"/>
      <c r="Z559" s="991" t="s">
        <v>9</v>
      </c>
      <c r="AA559" s="991"/>
      <c r="AB559" s="991"/>
      <c r="AC559" s="991"/>
      <c r="AD559" s="991"/>
      <c r="AE559" s="992" t="str">
        <f>IF('statement of marks'!D46="","",'statement of marks'!D46)</f>
        <v/>
      </c>
      <c r="AF559" s="992"/>
      <c r="AG559" s="992"/>
      <c r="AH559" s="993"/>
    </row>
    <row r="560" spans="1:34" ht="18.95" customHeight="1">
      <c r="A560" s="223"/>
      <c r="B560" s="990" t="s">
        <v>189</v>
      </c>
      <c r="C560" s="991"/>
      <c r="D560" s="992" t="str">
        <f>IF('statement of marks'!F45="","",'statement of marks'!F45)</f>
        <v/>
      </c>
      <c r="E560" s="992"/>
      <c r="F560" s="992"/>
      <c r="G560" s="992"/>
      <c r="H560" s="991" t="s">
        <v>0</v>
      </c>
      <c r="I560" s="991"/>
      <c r="J560" s="991"/>
      <c r="K560" s="991"/>
      <c r="L560" s="991"/>
      <c r="M560" s="1032" t="str">
        <f>IF('statement of marks'!G45="","",'statement of marks'!G45)</f>
        <v/>
      </c>
      <c r="N560" s="1032"/>
      <c r="O560" s="1032"/>
      <c r="P560" s="1033"/>
      <c r="Q560" s="1035"/>
      <c r="R560" s="1035"/>
      <c r="S560" s="223"/>
      <c r="T560" s="990" t="s">
        <v>189</v>
      </c>
      <c r="U560" s="991"/>
      <c r="V560" s="992" t="str">
        <f>IF('statement of marks'!F46="","",'statement of marks'!F46)</f>
        <v/>
      </c>
      <c r="W560" s="992"/>
      <c r="X560" s="992"/>
      <c r="Y560" s="992"/>
      <c r="Z560" s="991" t="s">
        <v>0</v>
      </c>
      <c r="AA560" s="991"/>
      <c r="AB560" s="991"/>
      <c r="AC560" s="991"/>
      <c r="AD560" s="991"/>
      <c r="AE560" s="1032" t="str">
        <f>IF('statement of marks'!G46="","",'statement of marks'!G46)</f>
        <v/>
      </c>
      <c r="AF560" s="1032"/>
      <c r="AG560" s="1032"/>
      <c r="AH560" s="1033"/>
    </row>
    <row r="561" spans="1:34" ht="18.95" customHeight="1">
      <c r="A561" s="223"/>
      <c r="B561" s="221" t="s">
        <v>28</v>
      </c>
      <c r="C561" s="211" t="s">
        <v>96</v>
      </c>
      <c r="D561" s="1034" t="s">
        <v>1</v>
      </c>
      <c r="E561" s="1034"/>
      <c r="F561" s="1034"/>
      <c r="G561" s="1034" t="s">
        <v>21</v>
      </c>
      <c r="H561" s="1034"/>
      <c r="I561" s="1034"/>
      <c r="J561" s="1034" t="s">
        <v>68</v>
      </c>
      <c r="K561" s="1034"/>
      <c r="L561" s="1034"/>
      <c r="M561" s="1034" t="s">
        <v>97</v>
      </c>
      <c r="N561" s="1034"/>
      <c r="O561" s="1034"/>
      <c r="P561" s="212" t="s">
        <v>200</v>
      </c>
      <c r="Q561" s="1035"/>
      <c r="R561" s="1035"/>
      <c r="S561" s="223"/>
      <c r="T561" s="221" t="s">
        <v>28</v>
      </c>
      <c r="U561" s="211" t="s">
        <v>96</v>
      </c>
      <c r="V561" s="1034" t="s">
        <v>1</v>
      </c>
      <c r="W561" s="1034"/>
      <c r="X561" s="1034"/>
      <c r="Y561" s="1034" t="s">
        <v>21</v>
      </c>
      <c r="Z561" s="1034"/>
      <c r="AA561" s="1034"/>
      <c r="AB561" s="1034" t="s">
        <v>68</v>
      </c>
      <c r="AC561" s="1034"/>
      <c r="AD561" s="1034"/>
      <c r="AE561" s="1034" t="s">
        <v>97</v>
      </c>
      <c r="AF561" s="1034"/>
      <c r="AG561" s="1034"/>
      <c r="AH561" s="212" t="s">
        <v>200</v>
      </c>
    </row>
    <row r="562" spans="1:34" ht="18.95" customHeight="1">
      <c r="A562" s="223"/>
      <c r="B562" s="1000" t="s">
        <v>3</v>
      </c>
      <c r="C562" s="1001"/>
      <c r="D562" s="232">
        <f>IF('statement of marks'!L$6="","",'statement of marks'!L$6)</f>
        <v>5</v>
      </c>
      <c r="E562" s="232">
        <f>IF('statement of marks'!M$6="","",'statement of marks'!M$6)</f>
        <v>5</v>
      </c>
      <c r="F562" s="232">
        <f>IF('statement of marks'!N$6="","",'statement of marks'!N$6)</f>
        <v>10</v>
      </c>
      <c r="G562" s="232">
        <f>IF('statement of marks'!O$6="","",'statement of marks'!O$6)</f>
        <v>5</v>
      </c>
      <c r="H562" s="232">
        <f>IF('statement of marks'!P$6="","",'statement of marks'!P$6)</f>
        <v>5</v>
      </c>
      <c r="I562" s="232">
        <f>IF('statement of marks'!Q$6="","",'statement of marks'!Q$6)</f>
        <v>10</v>
      </c>
      <c r="J562" s="232">
        <f>IF('statement of marks'!R$6="","",'statement of marks'!R$6)</f>
        <v>5</v>
      </c>
      <c r="K562" s="232">
        <f>IF('statement of marks'!S$6="","",'statement of marks'!S$6)</f>
        <v>5</v>
      </c>
      <c r="L562" s="232">
        <f>IF('statement of marks'!T$6="","",'statement of marks'!T$6)</f>
        <v>10</v>
      </c>
      <c r="M562" s="232">
        <f>IF('statement of marks'!V$6="","",'statement of marks'!V$6)</f>
        <v>50</v>
      </c>
      <c r="N562" s="232">
        <f>IF('statement of marks'!W$6="","",'statement of marks'!W$6)</f>
        <v>20</v>
      </c>
      <c r="O562" s="232">
        <f>IF('statement of marks'!X$6="","",'statement of marks'!X$6)</f>
        <v>70</v>
      </c>
      <c r="P562" s="213">
        <f>IF('statement of marks'!Y$6="","",'statement of marks'!Y$6)</f>
        <v>100</v>
      </c>
      <c r="Q562" s="1035"/>
      <c r="R562" s="1035"/>
      <c r="S562" s="223"/>
      <c r="T562" s="1000" t="s">
        <v>3</v>
      </c>
      <c r="U562" s="1001"/>
      <c r="V562" s="232">
        <f>IF('statement of marks'!L$6="","",'statement of marks'!L$6)</f>
        <v>5</v>
      </c>
      <c r="W562" s="232">
        <f>IF('statement of marks'!M$6="","",'statement of marks'!M$6)</f>
        <v>5</v>
      </c>
      <c r="X562" s="232">
        <f>IF('statement of marks'!N$6="","",'statement of marks'!N$6)</f>
        <v>10</v>
      </c>
      <c r="Y562" s="232">
        <f>IF('statement of marks'!O$6="","",'statement of marks'!O$6)</f>
        <v>5</v>
      </c>
      <c r="Z562" s="232">
        <f>IF('statement of marks'!P$6="","",'statement of marks'!P$6)</f>
        <v>5</v>
      </c>
      <c r="AA562" s="232">
        <f>IF('statement of marks'!Q$6="","",'statement of marks'!Q$6)</f>
        <v>10</v>
      </c>
      <c r="AB562" s="232">
        <f>IF('statement of marks'!R$6="","",'statement of marks'!R$6)</f>
        <v>5</v>
      </c>
      <c r="AC562" s="232">
        <f>IF('statement of marks'!S$6="","",'statement of marks'!S$6)</f>
        <v>5</v>
      </c>
      <c r="AD562" s="232">
        <f>IF('statement of marks'!T$6="","",'statement of marks'!T$6)</f>
        <v>10</v>
      </c>
      <c r="AE562" s="232">
        <f>IF('statement of marks'!V$6="","",'statement of marks'!V$6)</f>
        <v>50</v>
      </c>
      <c r="AF562" s="232">
        <f>IF('statement of marks'!W$6="","",'statement of marks'!W$6)</f>
        <v>20</v>
      </c>
      <c r="AG562" s="232">
        <f>IF('statement of marks'!X$6="","",'statement of marks'!X$6)</f>
        <v>70</v>
      </c>
      <c r="AH562" s="213">
        <f>IF('statement of marks'!Y$6="","",'statement of marks'!Y$6)</f>
        <v>100</v>
      </c>
    </row>
    <row r="563" spans="1:34" ht="18.95" customHeight="1">
      <c r="A563" s="223"/>
      <c r="B563" s="990" t="str">
        <f>IF('statement of marks'!$L$3="","",'statement of marks'!$L$3)</f>
        <v>fgUnh</v>
      </c>
      <c r="C563" s="991"/>
      <c r="D563" s="209" t="str">
        <f>IF('statement of marks'!L45="","",'statement of marks'!L45)</f>
        <v/>
      </c>
      <c r="E563" s="209" t="str">
        <f>IF('statement of marks'!M45="","",'statement of marks'!M45)</f>
        <v/>
      </c>
      <c r="F563" s="207" t="str">
        <f>IF('statement of marks'!N45="","",'statement of marks'!N45)</f>
        <v/>
      </c>
      <c r="G563" s="209" t="str">
        <f>IF('statement of marks'!O45="","",'statement of marks'!O45)</f>
        <v/>
      </c>
      <c r="H563" s="209" t="str">
        <f>IF('statement of marks'!P45="","",'statement of marks'!P45)</f>
        <v/>
      </c>
      <c r="I563" s="207" t="str">
        <f>IF('statement of marks'!Q45="","",'statement of marks'!Q45)</f>
        <v/>
      </c>
      <c r="J563" s="209" t="str">
        <f>IF('statement of marks'!R45="","",'statement of marks'!R45)</f>
        <v/>
      </c>
      <c r="K563" s="209" t="str">
        <f>IF('statement of marks'!S45="","",'statement of marks'!S45)</f>
        <v/>
      </c>
      <c r="L563" s="207" t="str">
        <f>IF('statement of marks'!T45="","",'statement of marks'!T45)</f>
        <v/>
      </c>
      <c r="M563" s="209" t="str">
        <f>IF('statement of marks'!V45="","",'statement of marks'!V45)</f>
        <v/>
      </c>
      <c r="N563" s="209" t="str">
        <f>IF('statement of marks'!W45="","",'statement of marks'!W45)</f>
        <v/>
      </c>
      <c r="O563" s="207" t="str">
        <f>IF('statement of marks'!X45="","",'statement of marks'!X45)</f>
        <v/>
      </c>
      <c r="P563" s="213" t="str">
        <f>IF('statement of marks'!Y45="","",'statement of marks'!Y45)</f>
        <v/>
      </c>
      <c r="Q563" s="1035"/>
      <c r="R563" s="1035"/>
      <c r="S563" s="223"/>
      <c r="T563" s="990" t="str">
        <f>IF('statement of marks'!$L$3="","",'statement of marks'!$L$3)</f>
        <v>fgUnh</v>
      </c>
      <c r="U563" s="991"/>
      <c r="V563" s="209" t="str">
        <f>IF('statement of marks'!L46="","",'statement of marks'!L46)</f>
        <v/>
      </c>
      <c r="W563" s="209" t="str">
        <f>IF('statement of marks'!M46="","",'statement of marks'!M46)</f>
        <v/>
      </c>
      <c r="X563" s="207" t="str">
        <f>IF('statement of marks'!N46="","",'statement of marks'!N46)</f>
        <v/>
      </c>
      <c r="Y563" s="209" t="str">
        <f>IF('statement of marks'!O46="","",'statement of marks'!O46)</f>
        <v/>
      </c>
      <c r="Z563" s="209" t="str">
        <f>IF('statement of marks'!P46="","",'statement of marks'!P46)</f>
        <v/>
      </c>
      <c r="AA563" s="207" t="str">
        <f>IF('statement of marks'!Q46="","",'statement of marks'!Q46)</f>
        <v/>
      </c>
      <c r="AB563" s="209" t="str">
        <f>IF('statement of marks'!R46="","",'statement of marks'!R46)</f>
        <v/>
      </c>
      <c r="AC563" s="209" t="str">
        <f>IF('statement of marks'!S46="","",'statement of marks'!S46)</f>
        <v/>
      </c>
      <c r="AD563" s="207" t="str">
        <f>IF('statement of marks'!T46="","",'statement of marks'!T46)</f>
        <v/>
      </c>
      <c r="AE563" s="209" t="str">
        <f>IF('statement of marks'!V46="","",'statement of marks'!V46)</f>
        <v/>
      </c>
      <c r="AF563" s="209" t="str">
        <f>IF('statement of marks'!W46="","",'statement of marks'!W46)</f>
        <v/>
      </c>
      <c r="AG563" s="207" t="str">
        <f>IF('statement of marks'!X46="","",'statement of marks'!X46)</f>
        <v/>
      </c>
      <c r="AH563" s="213" t="str">
        <f>IF('statement of marks'!Y46="","",'statement of marks'!Y46)</f>
        <v/>
      </c>
    </row>
    <row r="564" spans="1:34" ht="18.95" customHeight="1">
      <c r="A564" s="223"/>
      <c r="B564" s="990" t="str">
        <f>IF('statement of marks'!$AH$3="","",'statement of marks'!$AH$3)</f>
        <v>vaxszth</v>
      </c>
      <c r="C564" s="991"/>
      <c r="D564" s="209" t="str">
        <f>IF('statement of marks'!AH45="","",'statement of marks'!AH45)</f>
        <v/>
      </c>
      <c r="E564" s="209" t="str">
        <f>IF('statement of marks'!AI45="","",'statement of marks'!AI45)</f>
        <v/>
      </c>
      <c r="F564" s="207" t="str">
        <f>IF('statement of marks'!AJ45="","",'statement of marks'!AJ45)</f>
        <v/>
      </c>
      <c r="G564" s="209" t="str">
        <f>IF('statement of marks'!AK45="","",'statement of marks'!AK45)</f>
        <v/>
      </c>
      <c r="H564" s="209" t="str">
        <f>IF('statement of marks'!AL45="","",'statement of marks'!AL45)</f>
        <v/>
      </c>
      <c r="I564" s="207" t="str">
        <f>IF('statement of marks'!AM45="","",'statement of marks'!AM45)</f>
        <v/>
      </c>
      <c r="J564" s="209" t="str">
        <f>IF('statement of marks'!AN45="","",'statement of marks'!AN45)</f>
        <v/>
      </c>
      <c r="K564" s="209" t="str">
        <f>IF('statement of marks'!AO45="","",'statement of marks'!AO45)</f>
        <v/>
      </c>
      <c r="L564" s="207" t="str">
        <f>IF('statement of marks'!AP45="","",'statement of marks'!AP45)</f>
        <v/>
      </c>
      <c r="M564" s="209" t="str">
        <f>IF('statement of marks'!AR45="","",'statement of marks'!AR45)</f>
        <v/>
      </c>
      <c r="N564" s="209" t="str">
        <f>IF('statement of marks'!AS45="","",'statement of marks'!AS45)</f>
        <v/>
      </c>
      <c r="O564" s="207" t="str">
        <f>IF('statement of marks'!AT45="","",'statement of marks'!AT45)</f>
        <v/>
      </c>
      <c r="P564" s="213" t="str">
        <f>IF('statement of marks'!AU45="","",'statement of marks'!AU45)</f>
        <v/>
      </c>
      <c r="Q564" s="1035"/>
      <c r="R564" s="1035"/>
      <c r="S564" s="223"/>
      <c r="T564" s="990" t="str">
        <f>IF('statement of marks'!$AH$3="","",'statement of marks'!$AH$3)</f>
        <v>vaxszth</v>
      </c>
      <c r="U564" s="991"/>
      <c r="V564" s="209" t="str">
        <f>IF('statement of marks'!AH46="","",'statement of marks'!AH46)</f>
        <v/>
      </c>
      <c r="W564" s="209" t="str">
        <f>IF('statement of marks'!AI46="","",'statement of marks'!AI46)</f>
        <v/>
      </c>
      <c r="X564" s="207" t="str">
        <f>IF('statement of marks'!AJ46="","",'statement of marks'!AJ46)</f>
        <v/>
      </c>
      <c r="Y564" s="209" t="str">
        <f>IF('statement of marks'!AK46="","",'statement of marks'!AK46)</f>
        <v/>
      </c>
      <c r="Z564" s="209" t="str">
        <f>IF('statement of marks'!AL46="","",'statement of marks'!AL46)</f>
        <v/>
      </c>
      <c r="AA564" s="207" t="str">
        <f>IF('statement of marks'!AM46="","",'statement of marks'!AM46)</f>
        <v/>
      </c>
      <c r="AB564" s="209" t="str">
        <f>IF('statement of marks'!AN46="","",'statement of marks'!AN46)</f>
        <v/>
      </c>
      <c r="AC564" s="209" t="str">
        <f>IF('statement of marks'!AO46="","",'statement of marks'!AO46)</f>
        <v/>
      </c>
      <c r="AD564" s="207" t="str">
        <f>IF('statement of marks'!AP46="","",'statement of marks'!AP46)</f>
        <v/>
      </c>
      <c r="AE564" s="209" t="str">
        <f>IF('statement of marks'!AR46="","",'statement of marks'!AR46)</f>
        <v/>
      </c>
      <c r="AF564" s="209" t="str">
        <f>IF('statement of marks'!AS46="","",'statement of marks'!AS46)</f>
        <v/>
      </c>
      <c r="AG564" s="207" t="str">
        <f>IF('statement of marks'!AT46="","",'statement of marks'!AT46)</f>
        <v/>
      </c>
      <c r="AH564" s="213" t="str">
        <f>IF('statement of marks'!AU46="","",'statement of marks'!AU46)</f>
        <v/>
      </c>
    </row>
    <row r="565" spans="1:34" ht="18.95" customHeight="1">
      <c r="A565" s="223"/>
      <c r="B565" s="990" t="str">
        <f>IF('statement of marks'!BD45="s","laLd`r",IF('statement of marks'!BD45="u","mnwZ",IF('statement of marks'!BD45="g","xqtjkrh",IF('statement of marks'!BD45="p","iatkch",IF('statement of marks'!BD45="sd","fla/kh","r`rh; Hkk""kk")))))</f>
        <v>r`rh; Hkk"kk</v>
      </c>
      <c r="C565" s="991"/>
      <c r="D565" s="209" t="str">
        <f>IF('statement of marks'!BE45="","",'statement of marks'!BE45)</f>
        <v/>
      </c>
      <c r="E565" s="209" t="str">
        <f>IF('statement of marks'!BF45="","",'statement of marks'!BF45)</f>
        <v/>
      </c>
      <c r="F565" s="207" t="str">
        <f>IF('statement of marks'!BG45="","",'statement of marks'!BG45)</f>
        <v/>
      </c>
      <c r="G565" s="209" t="str">
        <f>IF('statement of marks'!BH45="","",'statement of marks'!BH45)</f>
        <v/>
      </c>
      <c r="H565" s="209" t="str">
        <f>IF('statement of marks'!BI45="","",'statement of marks'!BI45)</f>
        <v/>
      </c>
      <c r="I565" s="207" t="str">
        <f>IF('statement of marks'!BJ45="","",'statement of marks'!BJ45)</f>
        <v/>
      </c>
      <c r="J565" s="209" t="str">
        <f>IF('statement of marks'!BK45="","",'statement of marks'!BK45)</f>
        <v/>
      </c>
      <c r="K565" s="209" t="str">
        <f>IF('statement of marks'!BL45="","",'statement of marks'!BL45)</f>
        <v/>
      </c>
      <c r="L565" s="207" t="str">
        <f>IF('statement of marks'!BM45="","",'statement of marks'!BM45)</f>
        <v/>
      </c>
      <c r="M565" s="209" t="str">
        <f>IF('statement of marks'!BO45="","",'statement of marks'!BO45)</f>
        <v/>
      </c>
      <c r="N565" s="209" t="str">
        <f>IF('statement of marks'!BP45="","",'statement of marks'!BP45)</f>
        <v/>
      </c>
      <c r="O565" s="207" t="str">
        <f>IF('statement of marks'!BQ45="","",'statement of marks'!BQ45)</f>
        <v/>
      </c>
      <c r="P565" s="213" t="str">
        <f>IF('statement of marks'!BR45="","",'statement of marks'!BR45)</f>
        <v/>
      </c>
      <c r="Q565" s="1035"/>
      <c r="R565" s="1035"/>
      <c r="S565" s="223"/>
      <c r="T565" s="990" t="str">
        <f>IF('statement of marks'!BD46="s","laLd`r",IF('statement of marks'!BD46="u","mnwZ",IF('statement of marks'!BD46="g","xqtjkrh",IF('statement of marks'!BD46="p","iatkch",IF('statement of marks'!BD46="sd","fla/kh","r`rh; Hkk""kk")))))</f>
        <v>r`rh; Hkk"kk</v>
      </c>
      <c r="U565" s="991"/>
      <c r="V565" s="209" t="str">
        <f>IF('statement of marks'!BE46="","",'statement of marks'!BE46)</f>
        <v/>
      </c>
      <c r="W565" s="209" t="str">
        <f>IF('statement of marks'!BF46="","",'statement of marks'!BF46)</f>
        <v/>
      </c>
      <c r="X565" s="207" t="str">
        <f>IF('statement of marks'!BG46="","",'statement of marks'!BG46)</f>
        <v/>
      </c>
      <c r="Y565" s="209" t="str">
        <f>IF('statement of marks'!BH46="","",'statement of marks'!BH46)</f>
        <v/>
      </c>
      <c r="Z565" s="209" t="str">
        <f>IF('statement of marks'!BI46="","",'statement of marks'!BI46)</f>
        <v/>
      </c>
      <c r="AA565" s="207" t="str">
        <f>IF('statement of marks'!BJ46="","",'statement of marks'!BJ46)</f>
        <v/>
      </c>
      <c r="AB565" s="209" t="str">
        <f>IF('statement of marks'!BK46="","",'statement of marks'!BK46)</f>
        <v/>
      </c>
      <c r="AC565" s="209" t="str">
        <f>IF('statement of marks'!BL46="","",'statement of marks'!BL46)</f>
        <v/>
      </c>
      <c r="AD565" s="207" t="str">
        <f>IF('statement of marks'!BM46="","",'statement of marks'!BM46)</f>
        <v/>
      </c>
      <c r="AE565" s="209" t="str">
        <f>IF('statement of marks'!BO46="","",'statement of marks'!BO46)</f>
        <v/>
      </c>
      <c r="AF565" s="209" t="str">
        <f>IF('statement of marks'!BP46="","",'statement of marks'!BP46)</f>
        <v/>
      </c>
      <c r="AG565" s="207" t="str">
        <f>IF('statement of marks'!BQ46="","",'statement of marks'!BQ46)</f>
        <v/>
      </c>
      <c r="AH565" s="213" t="str">
        <f>IF('statement of marks'!BR46="","",'statement of marks'!BR46)</f>
        <v/>
      </c>
    </row>
    <row r="566" spans="1:34" ht="18.95" customHeight="1">
      <c r="A566" s="223"/>
      <c r="B566" s="990" t="str">
        <f>IF('statement of marks'!$CA$3="","",'statement of marks'!$CA$3)</f>
        <v>xf.kr</v>
      </c>
      <c r="C566" s="991"/>
      <c r="D566" s="209" t="str">
        <f>IF('statement of marks'!CA45="","",'statement of marks'!CA45)</f>
        <v/>
      </c>
      <c r="E566" s="209" t="str">
        <f>IF('statement of marks'!CB45="","",'statement of marks'!CB45)</f>
        <v/>
      </c>
      <c r="F566" s="207" t="str">
        <f>IF('statement of marks'!CC45="","",'statement of marks'!CC45)</f>
        <v/>
      </c>
      <c r="G566" s="209" t="str">
        <f>IF('statement of marks'!CD45="","",'statement of marks'!CD45)</f>
        <v/>
      </c>
      <c r="H566" s="209" t="str">
        <f>IF('statement of marks'!CE45="","",'statement of marks'!CE45)</f>
        <v/>
      </c>
      <c r="I566" s="207" t="str">
        <f>IF('statement of marks'!CF45="","",'statement of marks'!CF45)</f>
        <v/>
      </c>
      <c r="J566" s="209" t="str">
        <f>IF('statement of marks'!CG45="","",'statement of marks'!CG45)</f>
        <v/>
      </c>
      <c r="K566" s="209" t="str">
        <f>IF('statement of marks'!CH45="","",'statement of marks'!CH45)</f>
        <v/>
      </c>
      <c r="L566" s="207" t="str">
        <f>IF('statement of marks'!CI45="","",'statement of marks'!CI45)</f>
        <v/>
      </c>
      <c r="M566" s="209" t="str">
        <f>IF('statement of marks'!CK45="","",'statement of marks'!CK45)</f>
        <v/>
      </c>
      <c r="N566" s="209" t="str">
        <f>IF('statement of marks'!CL45="","",'statement of marks'!CL45)</f>
        <v/>
      </c>
      <c r="O566" s="207" t="str">
        <f>IF('statement of marks'!CM45="","",'statement of marks'!CM45)</f>
        <v/>
      </c>
      <c r="P566" s="213" t="str">
        <f>IF('statement of marks'!CN45="","",'statement of marks'!CN45)</f>
        <v/>
      </c>
      <c r="Q566" s="1035"/>
      <c r="R566" s="1035"/>
      <c r="S566" s="223"/>
      <c r="T566" s="990" t="str">
        <f>IF('statement of marks'!$CA$3="","",'statement of marks'!$CA$3)</f>
        <v>xf.kr</v>
      </c>
      <c r="U566" s="991"/>
      <c r="V566" s="209" t="str">
        <f>IF('statement of marks'!CA46="","",'statement of marks'!CA46)</f>
        <v/>
      </c>
      <c r="W566" s="209" t="str">
        <f>IF('statement of marks'!CB46="","",'statement of marks'!CB46)</f>
        <v/>
      </c>
      <c r="X566" s="207" t="str">
        <f>IF('statement of marks'!CC46="","",'statement of marks'!CC46)</f>
        <v/>
      </c>
      <c r="Y566" s="209" t="str">
        <f>IF('statement of marks'!CD46="","",'statement of marks'!CD46)</f>
        <v/>
      </c>
      <c r="Z566" s="209" t="str">
        <f>IF('statement of marks'!CE46="","",'statement of marks'!CE46)</f>
        <v/>
      </c>
      <c r="AA566" s="207" t="str">
        <f>IF('statement of marks'!CF46="","",'statement of marks'!CF46)</f>
        <v/>
      </c>
      <c r="AB566" s="209" t="str">
        <f>IF('statement of marks'!CG46="","",'statement of marks'!CG46)</f>
        <v/>
      </c>
      <c r="AC566" s="209" t="str">
        <f>IF('statement of marks'!CH46="","",'statement of marks'!CH46)</f>
        <v/>
      </c>
      <c r="AD566" s="207" t="str">
        <f>IF('statement of marks'!CI46="","",'statement of marks'!CI46)</f>
        <v/>
      </c>
      <c r="AE566" s="209" t="str">
        <f>IF('statement of marks'!CK46="","",'statement of marks'!CK46)</f>
        <v/>
      </c>
      <c r="AF566" s="209" t="str">
        <f>IF('statement of marks'!CL46="","",'statement of marks'!CL46)</f>
        <v/>
      </c>
      <c r="AG566" s="207" t="str">
        <f>IF('statement of marks'!CM46="","",'statement of marks'!CM46)</f>
        <v/>
      </c>
      <c r="AH566" s="213" t="str">
        <f>IF('statement of marks'!CN46="","",'statement of marks'!CN46)</f>
        <v/>
      </c>
    </row>
    <row r="567" spans="1:34" ht="18.95" customHeight="1">
      <c r="A567" s="223"/>
      <c r="B567" s="990" t="str">
        <f>IF('statement of marks'!$CW$3="","",'statement of marks'!$CW$3)</f>
        <v>foKku</v>
      </c>
      <c r="C567" s="991"/>
      <c r="D567" s="209" t="str">
        <f>IF('statement of marks'!CW45="","",'statement of marks'!CW45)</f>
        <v/>
      </c>
      <c r="E567" s="209" t="str">
        <f>IF('statement of marks'!CX45="","",'statement of marks'!CX45)</f>
        <v/>
      </c>
      <c r="F567" s="207" t="str">
        <f>IF('statement of marks'!CY45="","",'statement of marks'!CY45)</f>
        <v/>
      </c>
      <c r="G567" s="209" t="str">
        <f>IF('statement of marks'!CZ45="","",'statement of marks'!CZ45)</f>
        <v/>
      </c>
      <c r="H567" s="209" t="str">
        <f>IF('statement of marks'!DA45="","",'statement of marks'!DA45)</f>
        <v/>
      </c>
      <c r="I567" s="207" t="str">
        <f>IF('statement of marks'!DB45="","",'statement of marks'!DB45)</f>
        <v/>
      </c>
      <c r="J567" s="209" t="str">
        <f>IF('statement of marks'!DC45="","",'statement of marks'!DC45)</f>
        <v/>
      </c>
      <c r="K567" s="209" t="str">
        <f>IF('statement of marks'!DD45="","",'statement of marks'!DD45)</f>
        <v/>
      </c>
      <c r="L567" s="207" t="str">
        <f>IF('statement of marks'!DE45="","",'statement of marks'!DE45)</f>
        <v/>
      </c>
      <c r="M567" s="209" t="str">
        <f>IF('statement of marks'!DG45="","",'statement of marks'!DG45)</f>
        <v/>
      </c>
      <c r="N567" s="209" t="str">
        <f>IF('statement of marks'!DH45="","",'statement of marks'!DH45)</f>
        <v/>
      </c>
      <c r="O567" s="207" t="str">
        <f>IF('statement of marks'!DI45="","",'statement of marks'!DI45)</f>
        <v/>
      </c>
      <c r="P567" s="213" t="str">
        <f>IF('statement of marks'!DJ45="","",'statement of marks'!DJ45)</f>
        <v/>
      </c>
      <c r="Q567" s="1035"/>
      <c r="R567" s="1035"/>
      <c r="S567" s="223"/>
      <c r="T567" s="990" t="str">
        <f>IF('statement of marks'!$CW$3="","",'statement of marks'!$CW$3)</f>
        <v>foKku</v>
      </c>
      <c r="U567" s="991"/>
      <c r="V567" s="209" t="str">
        <f>IF('statement of marks'!CW46="","",'statement of marks'!CW46)</f>
        <v/>
      </c>
      <c r="W567" s="209" t="str">
        <f>IF('statement of marks'!CX46="","",'statement of marks'!CX46)</f>
        <v/>
      </c>
      <c r="X567" s="207" t="str">
        <f>IF('statement of marks'!CY46="","",'statement of marks'!CY46)</f>
        <v/>
      </c>
      <c r="Y567" s="209" t="str">
        <f>IF('statement of marks'!CZ46="","",'statement of marks'!CZ46)</f>
        <v/>
      </c>
      <c r="Z567" s="209" t="str">
        <f>IF('statement of marks'!DA46="","",'statement of marks'!DA46)</f>
        <v/>
      </c>
      <c r="AA567" s="207" t="str">
        <f>IF('statement of marks'!DB46="","",'statement of marks'!DB46)</f>
        <v/>
      </c>
      <c r="AB567" s="209" t="str">
        <f>IF('statement of marks'!DC46="","",'statement of marks'!DC46)</f>
        <v/>
      </c>
      <c r="AC567" s="209" t="str">
        <f>IF('statement of marks'!DD46="","",'statement of marks'!DD46)</f>
        <v/>
      </c>
      <c r="AD567" s="207" t="str">
        <f>IF('statement of marks'!DE46="","",'statement of marks'!DE46)</f>
        <v/>
      </c>
      <c r="AE567" s="209" t="str">
        <f>IF('statement of marks'!DG46="","",'statement of marks'!DG46)</f>
        <v/>
      </c>
      <c r="AF567" s="209" t="str">
        <f>IF('statement of marks'!DH46="","",'statement of marks'!DH46)</f>
        <v/>
      </c>
      <c r="AG567" s="207" t="str">
        <f>IF('statement of marks'!DI46="","",'statement of marks'!DI46)</f>
        <v/>
      </c>
      <c r="AH567" s="213" t="str">
        <f>IF('statement of marks'!DJ46="","",'statement of marks'!DJ46)</f>
        <v/>
      </c>
    </row>
    <row r="568" spans="1:34" ht="18.95" customHeight="1">
      <c r="A568" s="223"/>
      <c r="B568" s="990" t="str">
        <f>IF('statement of marks'!$DS$3="","",'statement of marks'!$DS$3)</f>
        <v>lkekftd foKku</v>
      </c>
      <c r="C568" s="991"/>
      <c r="D568" s="209" t="str">
        <f>IF('statement of marks'!DS45="","",'statement of marks'!DS45)</f>
        <v/>
      </c>
      <c r="E568" s="209" t="str">
        <f>IF('statement of marks'!DT45="","",'statement of marks'!DT45)</f>
        <v/>
      </c>
      <c r="F568" s="207" t="str">
        <f>IF('statement of marks'!DU45="","",'statement of marks'!DU45)</f>
        <v/>
      </c>
      <c r="G568" s="209" t="str">
        <f>IF('statement of marks'!DV45="","",'statement of marks'!DV45)</f>
        <v/>
      </c>
      <c r="H568" s="209" t="str">
        <f>IF('statement of marks'!DW45="","",'statement of marks'!DW45)</f>
        <v/>
      </c>
      <c r="I568" s="207" t="str">
        <f>IF('statement of marks'!DX45="","",'statement of marks'!DX45)</f>
        <v/>
      </c>
      <c r="J568" s="209" t="str">
        <f>IF('statement of marks'!DY45="","",'statement of marks'!DY45)</f>
        <v/>
      </c>
      <c r="K568" s="209" t="str">
        <f>IF('statement of marks'!DZ45="","",'statement of marks'!DZ45)</f>
        <v/>
      </c>
      <c r="L568" s="207" t="str">
        <f>IF('statement of marks'!EA45="","",'statement of marks'!EA45)</f>
        <v/>
      </c>
      <c r="M568" s="209" t="str">
        <f>IF('statement of marks'!EC45="","",'statement of marks'!EC45)</f>
        <v/>
      </c>
      <c r="N568" s="209" t="str">
        <f>IF('statement of marks'!ED45="","",'statement of marks'!ED45)</f>
        <v/>
      </c>
      <c r="O568" s="207" t="str">
        <f>IF('statement of marks'!EE45="","",'statement of marks'!EE45)</f>
        <v/>
      </c>
      <c r="P568" s="213" t="str">
        <f>IF('statement of marks'!EF45="","",'statement of marks'!EF45)</f>
        <v/>
      </c>
      <c r="Q568" s="1035"/>
      <c r="R568" s="1035"/>
      <c r="S568" s="223"/>
      <c r="T568" s="990" t="str">
        <f>IF('statement of marks'!$DS$3="","",'statement of marks'!$DS$3)</f>
        <v>lkekftd foKku</v>
      </c>
      <c r="U568" s="991"/>
      <c r="V568" s="209" t="str">
        <f>IF('statement of marks'!DS46="","",'statement of marks'!DS46)</f>
        <v/>
      </c>
      <c r="W568" s="209" t="str">
        <f>IF('statement of marks'!DT46="","",'statement of marks'!DT46)</f>
        <v/>
      </c>
      <c r="X568" s="207" t="str">
        <f>IF('statement of marks'!DU46="","",'statement of marks'!DU46)</f>
        <v/>
      </c>
      <c r="Y568" s="209" t="str">
        <f>IF('statement of marks'!DV46="","",'statement of marks'!DV46)</f>
        <v/>
      </c>
      <c r="Z568" s="209" t="str">
        <f>IF('statement of marks'!DW46="","",'statement of marks'!DW46)</f>
        <v/>
      </c>
      <c r="AA568" s="207" t="str">
        <f>IF('statement of marks'!DX46="","",'statement of marks'!DX46)</f>
        <v/>
      </c>
      <c r="AB568" s="209" t="str">
        <f>IF('statement of marks'!DY46="","",'statement of marks'!DY46)</f>
        <v/>
      </c>
      <c r="AC568" s="209" t="str">
        <f>IF('statement of marks'!DZ46="","",'statement of marks'!DZ46)</f>
        <v/>
      </c>
      <c r="AD568" s="207" t="str">
        <f>IF('statement of marks'!EA46="","",'statement of marks'!EA46)</f>
        <v/>
      </c>
      <c r="AE568" s="209" t="str">
        <f>IF('statement of marks'!EC46="","",'statement of marks'!EC46)</f>
        <v/>
      </c>
      <c r="AF568" s="209" t="str">
        <f>IF('statement of marks'!ED46="","",'statement of marks'!ED46)</f>
        <v/>
      </c>
      <c r="AG568" s="207" t="str">
        <f>IF('statement of marks'!EE46="","",'statement of marks'!EE46)</f>
        <v/>
      </c>
      <c r="AH568" s="213" t="str">
        <f>IF('statement of marks'!EF46="","",'statement of marks'!EF46)</f>
        <v/>
      </c>
    </row>
    <row r="569" spans="1:34" ht="18.95" customHeight="1">
      <c r="A569" s="223"/>
      <c r="B569" s="996" t="s">
        <v>193</v>
      </c>
      <c r="C569" s="997"/>
      <c r="D569" s="1034" t="s">
        <v>1</v>
      </c>
      <c r="E569" s="1034"/>
      <c r="F569" s="1034"/>
      <c r="G569" s="1034" t="s">
        <v>21</v>
      </c>
      <c r="H569" s="1034"/>
      <c r="I569" s="1034"/>
      <c r="J569" s="1034" t="s">
        <v>194</v>
      </c>
      <c r="K569" s="1034"/>
      <c r="L569" s="1034"/>
      <c r="M569" s="1034" t="s">
        <v>68</v>
      </c>
      <c r="N569" s="1034"/>
      <c r="O569" s="1034"/>
      <c r="P569" s="214"/>
      <c r="Q569" s="1035"/>
      <c r="R569" s="1035"/>
      <c r="S569" s="223"/>
      <c r="T569" s="996" t="s">
        <v>193</v>
      </c>
      <c r="U569" s="997"/>
      <c r="V569" s="1034" t="s">
        <v>1</v>
      </c>
      <c r="W569" s="1034"/>
      <c r="X569" s="1034"/>
      <c r="Y569" s="1034" t="s">
        <v>21</v>
      </c>
      <c r="Z569" s="1034"/>
      <c r="AA569" s="1034"/>
      <c r="AB569" s="1034" t="s">
        <v>194</v>
      </c>
      <c r="AC569" s="1034"/>
      <c r="AD569" s="1034"/>
      <c r="AE569" s="1034" t="s">
        <v>68</v>
      </c>
      <c r="AF569" s="1034"/>
      <c r="AG569" s="1034"/>
      <c r="AH569" s="214"/>
    </row>
    <row r="570" spans="1:34" ht="18.95" customHeight="1">
      <c r="A570" s="223"/>
      <c r="B570" s="1000" t="s">
        <v>3</v>
      </c>
      <c r="C570" s="1001"/>
      <c r="D570" s="1002">
        <f>IF('statement of marks'!EO$6="","",'statement of marks'!EO$6)</f>
        <v>20</v>
      </c>
      <c r="E570" s="1002"/>
      <c r="F570" s="1002"/>
      <c r="G570" s="1002">
        <f>IF('statement of marks'!EP$6="","",'statement of marks'!EP$6)</f>
        <v>20</v>
      </c>
      <c r="H570" s="1002"/>
      <c r="I570" s="1002"/>
      <c r="J570" s="1002">
        <f>IF('statement of marks'!ER$6="","",'statement of marks'!ER$6)</f>
        <v>20</v>
      </c>
      <c r="K570" s="1002"/>
      <c r="L570" s="1002"/>
      <c r="M570" s="1002">
        <f>IF('statement of marks'!EX$6="","",'statement of marks'!EQ$6)</f>
        <v>20</v>
      </c>
      <c r="N570" s="1002"/>
      <c r="O570" s="1002"/>
      <c r="P570" s="215"/>
      <c r="Q570" s="1035"/>
      <c r="R570" s="1035"/>
      <c r="S570" s="223"/>
      <c r="T570" s="1000" t="s">
        <v>3</v>
      </c>
      <c r="U570" s="1001"/>
      <c r="V570" s="1002">
        <f>IF('statement of marks'!EO$6="","",'statement of marks'!EO$6)</f>
        <v>20</v>
      </c>
      <c r="W570" s="1002"/>
      <c r="X570" s="1002"/>
      <c r="Y570" s="1002">
        <f>IF('statement of marks'!EP$6="","",'statement of marks'!EP$6)</f>
        <v>20</v>
      </c>
      <c r="Z570" s="1002"/>
      <c r="AA570" s="1002"/>
      <c r="AB570" s="1002">
        <f>IF('statement of marks'!ER$6="","",'statement of marks'!ER$6)</f>
        <v>20</v>
      </c>
      <c r="AC570" s="1002"/>
      <c r="AD570" s="1002"/>
      <c r="AE570" s="1002">
        <f>IF('statement of marks'!EX$6="","",'statement of marks'!EQ$6)</f>
        <v>20</v>
      </c>
      <c r="AF570" s="1002"/>
      <c r="AG570" s="1002"/>
      <c r="AH570" s="215"/>
    </row>
    <row r="571" spans="1:34" ht="18.95" customHeight="1">
      <c r="A571" s="223"/>
      <c r="B571" s="990" t="str">
        <f>IF('statement of marks'!$EO$3="","",'statement of marks'!$EO$3)</f>
        <v>dk;kZuqHko</v>
      </c>
      <c r="C571" s="991"/>
      <c r="D571" s="1031" t="str">
        <f>IF('statement of marks'!EO45="","",'statement of marks'!EO45)</f>
        <v/>
      </c>
      <c r="E571" s="1031"/>
      <c r="F571" s="1031"/>
      <c r="G571" s="1031" t="str">
        <f>IF('statement of marks'!EP45="","",'statement of marks'!EP45)</f>
        <v/>
      </c>
      <c r="H571" s="1031"/>
      <c r="I571" s="1031"/>
      <c r="J571" s="1031" t="str">
        <f>IF('statement of marks'!ER45="","",'statement of marks'!ER45)</f>
        <v/>
      </c>
      <c r="K571" s="1031"/>
      <c r="L571" s="1031"/>
      <c r="M571" s="1031" t="str">
        <f>IF('statement of marks'!EQ45="","",'statement of marks'!EQ45)</f>
        <v/>
      </c>
      <c r="N571" s="1031"/>
      <c r="O571" s="1031"/>
      <c r="P571" s="216"/>
      <c r="Q571" s="1035"/>
      <c r="R571" s="1035"/>
      <c r="S571" s="223"/>
      <c r="T571" s="990" t="str">
        <f>IF('statement of marks'!$EO$3="","",'statement of marks'!$EO$3)</f>
        <v>dk;kZuqHko</v>
      </c>
      <c r="U571" s="991"/>
      <c r="V571" s="1031" t="str">
        <f>IF('statement of marks'!EO46="","",'statement of marks'!EO46)</f>
        <v/>
      </c>
      <c r="W571" s="1031"/>
      <c r="X571" s="1031"/>
      <c r="Y571" s="1031" t="str">
        <f>IF('statement of marks'!EP46="","",'statement of marks'!EP46)</f>
        <v/>
      </c>
      <c r="Z571" s="1031"/>
      <c r="AA571" s="1031"/>
      <c r="AB571" s="1031" t="str">
        <f>IF('statement of marks'!ER46="","",'statement of marks'!ER46)</f>
        <v/>
      </c>
      <c r="AC571" s="1031"/>
      <c r="AD571" s="1031"/>
      <c r="AE571" s="1031" t="str">
        <f>IF('statement of marks'!EQ46="","",'statement of marks'!EQ46)</f>
        <v/>
      </c>
      <c r="AF571" s="1031"/>
      <c r="AG571" s="1031"/>
      <c r="AH571" s="216"/>
    </row>
    <row r="572" spans="1:34" ht="18.95" customHeight="1">
      <c r="A572" s="223"/>
      <c r="B572" s="1027" t="str">
        <f>IF('statement of marks'!$EY$3="","",'statement of marks'!$EY$3)</f>
        <v>dyk f'k{kk</v>
      </c>
      <c r="C572" s="1028"/>
      <c r="D572" s="1031" t="str">
        <f>IF('statement of marks'!EY45="","",'statement of marks'!EY45)</f>
        <v/>
      </c>
      <c r="E572" s="1031"/>
      <c r="F572" s="1031"/>
      <c r="G572" s="1031" t="str">
        <f>IF('statement of marks'!EZ45="","",'statement of marks'!EZ45)</f>
        <v/>
      </c>
      <c r="H572" s="1031"/>
      <c r="I572" s="1031"/>
      <c r="J572" s="1031" t="str">
        <f>IF('statement of marks'!FB45="","",'statement of marks'!FB45)</f>
        <v/>
      </c>
      <c r="K572" s="1031"/>
      <c r="L572" s="1031"/>
      <c r="M572" s="1031" t="str">
        <f>IF('statement of marks'!FA45="","",'statement of marks'!FA45)</f>
        <v/>
      </c>
      <c r="N572" s="1031"/>
      <c r="O572" s="1031"/>
      <c r="P572" s="216"/>
      <c r="Q572" s="1035"/>
      <c r="R572" s="1035"/>
      <c r="S572" s="223"/>
      <c r="T572" s="1027" t="str">
        <f>IF('statement of marks'!$EY$3="","",'statement of marks'!$EY$3)</f>
        <v>dyk f'k{kk</v>
      </c>
      <c r="U572" s="1028"/>
      <c r="V572" s="1031" t="str">
        <f>IF('statement of marks'!EY46="","",'statement of marks'!EY46)</f>
        <v/>
      </c>
      <c r="W572" s="1031"/>
      <c r="X572" s="1031"/>
      <c r="Y572" s="1031" t="str">
        <f>IF('statement of marks'!EZ46="","",'statement of marks'!EZ46)</f>
        <v/>
      </c>
      <c r="Z572" s="1031"/>
      <c r="AA572" s="1031"/>
      <c r="AB572" s="1031" t="str">
        <f>IF('statement of marks'!FB46="","",'statement of marks'!FB46)</f>
        <v/>
      </c>
      <c r="AC572" s="1031"/>
      <c r="AD572" s="1031"/>
      <c r="AE572" s="1031" t="str">
        <f>IF('statement of marks'!FA46="","",'statement of marks'!FA46)</f>
        <v/>
      </c>
      <c r="AF572" s="1031"/>
      <c r="AG572" s="1031"/>
      <c r="AH572" s="216"/>
    </row>
    <row r="573" spans="1:34" ht="18.95" customHeight="1">
      <c r="A573" s="223"/>
      <c r="B573" s="1029" t="str">
        <f>IF('statement of marks'!$FI$3="","",'statement of marks'!$FI$3)</f>
        <v>LokLF; ,oe~ 'kkjhfjd f'k{kk</v>
      </c>
      <c r="C573" s="1030"/>
      <c r="D573" s="1031" t="str">
        <f>IF('statement of marks'!FI45="","",'statement of marks'!FI45)</f>
        <v/>
      </c>
      <c r="E573" s="1031"/>
      <c r="F573" s="1031"/>
      <c r="G573" s="1031" t="str">
        <f>IF('statement of marks'!FJ45="","",'statement of marks'!FJ45)</f>
        <v/>
      </c>
      <c r="H573" s="1031"/>
      <c r="I573" s="1031"/>
      <c r="J573" s="1031" t="str">
        <f>IF('statement of marks'!FL45="","",'statement of marks'!FL45)</f>
        <v/>
      </c>
      <c r="K573" s="1031"/>
      <c r="L573" s="1031"/>
      <c r="M573" s="1031" t="str">
        <f>IF('statement of marks'!FK45="","",'statement of marks'!FK45)</f>
        <v/>
      </c>
      <c r="N573" s="1031"/>
      <c r="O573" s="1031"/>
      <c r="P573" s="216"/>
      <c r="Q573" s="1035"/>
      <c r="R573" s="1035"/>
      <c r="S573" s="223"/>
      <c r="T573" s="1029" t="str">
        <f>IF('statement of marks'!$FI$3="","",'statement of marks'!$FI$3)</f>
        <v>LokLF; ,oe~ 'kkjhfjd f'k{kk</v>
      </c>
      <c r="U573" s="1030"/>
      <c r="V573" s="1031" t="str">
        <f>IF('statement of marks'!FI46="","",'statement of marks'!FI46)</f>
        <v/>
      </c>
      <c r="W573" s="1031"/>
      <c r="X573" s="1031"/>
      <c r="Y573" s="1031" t="str">
        <f>IF('statement of marks'!FJ46="","",'statement of marks'!FJ46)</f>
        <v/>
      </c>
      <c r="Z573" s="1031"/>
      <c r="AA573" s="1031"/>
      <c r="AB573" s="1031" t="str">
        <f>IF('statement of marks'!FL46="","",'statement of marks'!FL46)</f>
        <v/>
      </c>
      <c r="AC573" s="1031"/>
      <c r="AD573" s="1031"/>
      <c r="AE573" s="1031" t="str">
        <f>IF('statement of marks'!FK46="","",'statement of marks'!FK46)</f>
        <v/>
      </c>
      <c r="AF573" s="1031"/>
      <c r="AG573" s="1031"/>
      <c r="AH573" s="216"/>
    </row>
    <row r="574" spans="1:34" ht="18.95" customHeight="1">
      <c r="A574" s="223"/>
      <c r="B574" s="1000" t="s">
        <v>195</v>
      </c>
      <c r="C574" s="1001"/>
      <c r="D574" s="1007" t="str">
        <f>details!$DR$3</f>
        <v>vxLr rd</v>
      </c>
      <c r="E574" s="1007"/>
      <c r="F574" s="1007"/>
      <c r="G574" s="1007" t="str">
        <f>details!$DV$3</f>
        <v>vDVwcj rd</v>
      </c>
      <c r="H574" s="1007"/>
      <c r="I574" s="1007"/>
      <c r="J574" s="1007" t="str">
        <f>details!$ED$3</f>
        <v>Qjojh rd</v>
      </c>
      <c r="K574" s="1007"/>
      <c r="L574" s="1007"/>
      <c r="M574" s="1007" t="str">
        <f>details!$DZ$3</f>
        <v>fnlEcj rd</v>
      </c>
      <c r="N574" s="1007"/>
      <c r="O574" s="1007"/>
      <c r="P574" s="216"/>
      <c r="Q574" s="1035"/>
      <c r="R574" s="1035"/>
      <c r="S574" s="223"/>
      <c r="T574" s="1000" t="s">
        <v>195</v>
      </c>
      <c r="U574" s="1001"/>
      <c r="V574" s="1010" t="str">
        <f>details!$DR$3</f>
        <v>vxLr rd</v>
      </c>
      <c r="W574" s="1011"/>
      <c r="X574" s="1012"/>
      <c r="Y574" s="1010" t="str">
        <f>details!$DV$3</f>
        <v>vDVwcj rd</v>
      </c>
      <c r="Z574" s="1011"/>
      <c r="AA574" s="1012"/>
      <c r="AB574" s="1010" t="str">
        <f>details!$ED$3</f>
        <v>Qjojh rd</v>
      </c>
      <c r="AC574" s="1011"/>
      <c r="AD574" s="1012"/>
      <c r="AE574" s="1010" t="str">
        <f>details!$DZ$3</f>
        <v>fnlEcj rd</v>
      </c>
      <c r="AF574" s="1011"/>
      <c r="AG574" s="1012"/>
      <c r="AH574" s="216"/>
    </row>
    <row r="575" spans="1:34" ht="18.95" customHeight="1">
      <c r="A575" s="223"/>
      <c r="B575" s="1025" t="s">
        <v>98</v>
      </c>
      <c r="C575" s="1026"/>
      <c r="D575" s="1008" t="str">
        <f>IF(details!DS45="","",details!DS45)</f>
        <v/>
      </c>
      <c r="E575" s="1008"/>
      <c r="F575" s="1008"/>
      <c r="G575" s="1008" t="str">
        <f>IF(details!DW45="","",details!DW45)</f>
        <v/>
      </c>
      <c r="H575" s="1008"/>
      <c r="I575" s="1008"/>
      <c r="J575" s="1008" t="str">
        <f>IF(details!EE45="","",details!EE45)</f>
        <v/>
      </c>
      <c r="K575" s="1008"/>
      <c r="L575" s="1008"/>
      <c r="M575" s="1008" t="str">
        <f>IF(details!EA45="","",details!EA45)</f>
        <v/>
      </c>
      <c r="N575" s="1008"/>
      <c r="O575" s="1008"/>
      <c r="P575" s="227"/>
      <c r="Q575" s="1035"/>
      <c r="R575" s="1035"/>
      <c r="S575" s="223"/>
      <c r="T575" s="1025" t="s">
        <v>98</v>
      </c>
      <c r="U575" s="1026"/>
      <c r="V575" s="1015" t="str">
        <f>IF(details!DS46="","",details!DS46)</f>
        <v/>
      </c>
      <c r="W575" s="1016"/>
      <c r="X575" s="1017"/>
      <c r="Y575" s="1015" t="str">
        <f>IF(details!DW46="","",details!DW46)</f>
        <v/>
      </c>
      <c r="Z575" s="1016"/>
      <c r="AA575" s="1017"/>
      <c r="AB575" s="1015" t="str">
        <f>IF(details!EE46="","",details!EE46)</f>
        <v/>
      </c>
      <c r="AC575" s="1016"/>
      <c r="AD575" s="1017"/>
      <c r="AE575" s="1015" t="str">
        <f>IF(details!EA46="","",details!EA46)</f>
        <v/>
      </c>
      <c r="AF575" s="1016"/>
      <c r="AG575" s="1017"/>
      <c r="AH575" s="217"/>
    </row>
    <row r="576" spans="1:34" ht="18.95" customHeight="1">
      <c r="A576" s="224"/>
      <c r="B576" s="1023" t="s">
        <v>15</v>
      </c>
      <c r="C576" s="1024"/>
      <c r="D576" s="1009">
        <f>IF(details!DR45="","",details!DR45)</f>
        <v>83</v>
      </c>
      <c r="E576" s="1009"/>
      <c r="F576" s="1009"/>
      <c r="G576" s="1009" t="str">
        <f>IF(details!DV45="","",details!DV45)</f>
        <v/>
      </c>
      <c r="H576" s="1009"/>
      <c r="I576" s="1009"/>
      <c r="J576" s="1009" t="str">
        <f>IF(details!ED45="","",details!ED45)</f>
        <v/>
      </c>
      <c r="K576" s="1009"/>
      <c r="L576" s="1009"/>
      <c r="M576" s="1009" t="str">
        <f>IF(details!DZ45="","",details!DZ45)</f>
        <v/>
      </c>
      <c r="N576" s="1009"/>
      <c r="O576" s="1009"/>
      <c r="P576" s="228"/>
      <c r="Q576" s="1035"/>
      <c r="R576" s="1035"/>
      <c r="S576" s="224"/>
      <c r="T576" s="1023" t="s">
        <v>15</v>
      </c>
      <c r="U576" s="1024"/>
      <c r="V576" s="1018">
        <f>IF(details!DR46="","",details!DR46)</f>
        <v>83</v>
      </c>
      <c r="W576" s="1019"/>
      <c r="X576" s="1020"/>
      <c r="Y576" s="1018" t="str">
        <f>IF(details!DV46="","",details!DV46)</f>
        <v/>
      </c>
      <c r="Z576" s="1019"/>
      <c r="AA576" s="1020"/>
      <c r="AB576" s="1018" t="str">
        <f>IF(details!ED46="","",details!ED46)</f>
        <v/>
      </c>
      <c r="AC576" s="1019"/>
      <c r="AD576" s="1020"/>
      <c r="AE576" s="1018" t="str">
        <f>IF(details!DZ46="","",details!DZ46)</f>
        <v/>
      </c>
      <c r="AF576" s="1019"/>
      <c r="AG576" s="1020"/>
      <c r="AH576" s="218"/>
    </row>
    <row r="577" spans="1:34" ht="18.95" customHeight="1">
      <c r="A577" s="223"/>
      <c r="B577" s="1036" t="s">
        <v>99</v>
      </c>
      <c r="C577" s="1037"/>
      <c r="D577" s="1007"/>
      <c r="E577" s="1007"/>
      <c r="F577" s="1007"/>
      <c r="G577" s="1007"/>
      <c r="H577" s="1007"/>
      <c r="I577" s="1007"/>
      <c r="J577" s="1007"/>
      <c r="K577" s="1007"/>
      <c r="L577" s="1007"/>
      <c r="M577" s="1007"/>
      <c r="N577" s="1007"/>
      <c r="O577" s="1007"/>
      <c r="P577" s="219"/>
      <c r="Q577" s="1035"/>
      <c r="R577" s="1035"/>
      <c r="S577" s="223"/>
      <c r="T577" s="1036" t="s">
        <v>99</v>
      </c>
      <c r="U577" s="1037"/>
      <c r="V577" s="1007"/>
      <c r="W577" s="1007"/>
      <c r="X577" s="1007"/>
      <c r="Y577" s="1007"/>
      <c r="Z577" s="1007"/>
      <c r="AA577" s="1007"/>
      <c r="AB577" s="1007"/>
      <c r="AC577" s="1007"/>
      <c r="AD577" s="1007"/>
      <c r="AE577" s="1007"/>
      <c r="AF577" s="1007"/>
      <c r="AG577" s="1007"/>
      <c r="AH577" s="219"/>
    </row>
    <row r="578" spans="1:34" ht="18.95" customHeight="1">
      <c r="A578" s="223"/>
      <c r="B578" s="1013" t="s">
        <v>79</v>
      </c>
      <c r="C578" s="1014"/>
      <c r="D578" s="1007"/>
      <c r="E578" s="1007"/>
      <c r="F578" s="1007"/>
      <c r="G578" s="1007"/>
      <c r="H578" s="1007"/>
      <c r="I578" s="1007"/>
      <c r="J578" s="1007"/>
      <c r="K578" s="1007"/>
      <c r="L578" s="1007"/>
      <c r="M578" s="1007"/>
      <c r="N578" s="1007"/>
      <c r="O578" s="1007"/>
      <c r="P578" s="219"/>
      <c r="Q578" s="1035"/>
      <c r="R578" s="1035"/>
      <c r="S578" s="223"/>
      <c r="T578" s="1013" t="s">
        <v>79</v>
      </c>
      <c r="U578" s="1014"/>
      <c r="V578" s="1007"/>
      <c r="W578" s="1007"/>
      <c r="X578" s="1007"/>
      <c r="Y578" s="1007"/>
      <c r="Z578" s="1007"/>
      <c r="AA578" s="1007"/>
      <c r="AB578" s="1007"/>
      <c r="AC578" s="1007"/>
      <c r="AD578" s="1007"/>
      <c r="AE578" s="1007"/>
      <c r="AF578" s="1007"/>
      <c r="AG578" s="1007"/>
      <c r="AH578" s="219"/>
    </row>
    <row r="579" spans="1:34" ht="18.95" customHeight="1">
      <c r="A579" s="223"/>
      <c r="B579" s="1021" t="s">
        <v>100</v>
      </c>
      <c r="C579" s="1022"/>
      <c r="D579" s="1007"/>
      <c r="E579" s="1007"/>
      <c r="F579" s="1007"/>
      <c r="G579" s="1007"/>
      <c r="H579" s="1007"/>
      <c r="I579" s="1007"/>
      <c r="J579" s="1007"/>
      <c r="K579" s="1007"/>
      <c r="L579" s="1007"/>
      <c r="M579" s="1007"/>
      <c r="N579" s="1007"/>
      <c r="O579" s="1007"/>
      <c r="P579" s="219"/>
      <c r="Q579" s="1035"/>
      <c r="R579" s="1035"/>
      <c r="S579" s="223"/>
      <c r="T579" s="1021" t="s">
        <v>100</v>
      </c>
      <c r="U579" s="1022"/>
      <c r="V579" s="1007"/>
      <c r="W579" s="1007"/>
      <c r="X579" s="1007"/>
      <c r="Y579" s="1007"/>
      <c r="Z579" s="1007"/>
      <c r="AA579" s="1007"/>
      <c r="AB579" s="1007"/>
      <c r="AC579" s="1007"/>
      <c r="AD579" s="1007"/>
      <c r="AE579" s="1007"/>
      <c r="AF579" s="1007"/>
      <c r="AG579" s="1007"/>
      <c r="AH579" s="219"/>
    </row>
    <row r="580" spans="1:34" ht="18.95" customHeight="1" thickBot="1">
      <c r="A580" s="225"/>
      <c r="B580" s="998" t="s">
        <v>101</v>
      </c>
      <c r="C580" s="999"/>
      <c r="D580" s="995"/>
      <c r="E580" s="995"/>
      <c r="F580" s="995"/>
      <c r="G580" s="995"/>
      <c r="H580" s="995"/>
      <c r="I580" s="995"/>
      <c r="J580" s="995"/>
      <c r="K580" s="995"/>
      <c r="L580" s="995"/>
      <c r="M580" s="995"/>
      <c r="N580" s="995"/>
      <c r="O580" s="995"/>
      <c r="P580" s="220"/>
      <c r="Q580" s="1035"/>
      <c r="R580" s="1035"/>
      <c r="S580" s="225"/>
      <c r="T580" s="998" t="s">
        <v>101</v>
      </c>
      <c r="U580" s="999"/>
      <c r="V580" s="995"/>
      <c r="W580" s="995"/>
      <c r="X580" s="995"/>
      <c r="Y580" s="995"/>
      <c r="Z580" s="995"/>
      <c r="AA580" s="995"/>
      <c r="AB580" s="995"/>
      <c r="AC580" s="995"/>
      <c r="AD580" s="995"/>
      <c r="AE580" s="995"/>
      <c r="AF580" s="995"/>
      <c r="AG580" s="995"/>
      <c r="AH580" s="220"/>
    </row>
    <row r="581" spans="1:34" ht="18.95" customHeight="1">
      <c r="A581" s="222"/>
      <c r="B581" s="1004" t="s">
        <v>47</v>
      </c>
      <c r="C581" s="1005"/>
      <c r="D581" s="1005"/>
      <c r="E581" s="1005"/>
      <c r="F581" s="1005"/>
      <c r="G581" s="1005"/>
      <c r="H581" s="1005"/>
      <c r="I581" s="1005"/>
      <c r="J581" s="1005"/>
      <c r="K581" s="1005"/>
      <c r="L581" s="1005"/>
      <c r="M581" s="1005"/>
      <c r="N581" s="1005"/>
      <c r="O581" s="1005"/>
      <c r="P581" s="1006"/>
      <c r="Q581" s="1035"/>
      <c r="R581" s="1035"/>
      <c r="S581" s="222"/>
      <c r="T581" s="1004" t="s">
        <v>47</v>
      </c>
      <c r="U581" s="1005"/>
      <c r="V581" s="1005"/>
      <c r="W581" s="1005"/>
      <c r="X581" s="1005"/>
      <c r="Y581" s="1005"/>
      <c r="Z581" s="1005"/>
      <c r="AA581" s="1005"/>
      <c r="AB581" s="1005"/>
      <c r="AC581" s="1005"/>
      <c r="AD581" s="1005"/>
      <c r="AE581" s="1005"/>
      <c r="AF581" s="1005"/>
      <c r="AG581" s="1005"/>
      <c r="AH581" s="1006"/>
    </row>
    <row r="582" spans="1:34" ht="18.95" customHeight="1">
      <c r="A582" s="1003"/>
      <c r="B582" s="985" t="str">
        <f>'statement of marks'!$A$1</f>
        <v>MkW0Hkhejko vEcsMdj jkt0vkok0fo|k0cxMh]nkSlk</v>
      </c>
      <c r="C582" s="986"/>
      <c r="D582" s="986"/>
      <c r="E582" s="986"/>
      <c r="F582" s="986"/>
      <c r="G582" s="986"/>
      <c r="H582" s="986"/>
      <c r="I582" s="986"/>
      <c r="J582" s="986"/>
      <c r="K582" s="986"/>
      <c r="L582" s="986"/>
      <c r="M582" s="986"/>
      <c r="N582" s="986"/>
      <c r="O582" s="986"/>
      <c r="P582" s="987"/>
      <c r="Q582" s="1035"/>
      <c r="R582" s="1035"/>
      <c r="S582" s="1003"/>
      <c r="T582" s="985" t="str">
        <f>'statement of marks'!$A$1</f>
        <v>MkW0Hkhejko vEcsMdj jkt0vkok0fo|k0cxMh]nkSlk</v>
      </c>
      <c r="U582" s="986"/>
      <c r="V582" s="986"/>
      <c r="W582" s="986"/>
      <c r="X582" s="986"/>
      <c r="Y582" s="986"/>
      <c r="Z582" s="986"/>
      <c r="AA582" s="986"/>
      <c r="AB582" s="986"/>
      <c r="AC582" s="986"/>
      <c r="AD582" s="986"/>
      <c r="AE582" s="986"/>
      <c r="AF582" s="986"/>
      <c r="AG582" s="986"/>
      <c r="AH582" s="987"/>
    </row>
    <row r="583" spans="1:34" ht="18.95" customHeight="1">
      <c r="A583" s="1003"/>
      <c r="B583" s="985"/>
      <c r="C583" s="986"/>
      <c r="D583" s="986"/>
      <c r="E583" s="986"/>
      <c r="F583" s="986"/>
      <c r="G583" s="986"/>
      <c r="H583" s="986"/>
      <c r="I583" s="986"/>
      <c r="J583" s="986"/>
      <c r="K583" s="986"/>
      <c r="L583" s="986"/>
      <c r="M583" s="986"/>
      <c r="N583" s="986"/>
      <c r="O583" s="986"/>
      <c r="P583" s="987"/>
      <c r="Q583" s="1035"/>
      <c r="R583" s="1035"/>
      <c r="S583" s="1003"/>
      <c r="T583" s="985"/>
      <c r="U583" s="986"/>
      <c r="V583" s="986"/>
      <c r="W583" s="986"/>
      <c r="X583" s="986"/>
      <c r="Y583" s="986"/>
      <c r="Z583" s="986"/>
      <c r="AA583" s="986"/>
      <c r="AB583" s="986"/>
      <c r="AC583" s="986"/>
      <c r="AD583" s="986"/>
      <c r="AE583" s="986"/>
      <c r="AF583" s="986"/>
      <c r="AG583" s="986"/>
      <c r="AH583" s="987"/>
    </row>
    <row r="584" spans="1:34" ht="18.95" customHeight="1">
      <c r="A584" s="223"/>
      <c r="B584" s="988" t="s">
        <v>95</v>
      </c>
      <c r="C584" s="989"/>
      <c r="D584" s="992" t="str">
        <f>'statement of marks'!$H$3</f>
        <v>2016-17</v>
      </c>
      <c r="E584" s="992"/>
      <c r="F584" s="992"/>
      <c r="G584" s="992"/>
      <c r="H584" s="992"/>
      <c r="I584" s="992"/>
      <c r="J584" s="992"/>
      <c r="K584" s="992"/>
      <c r="L584" s="992"/>
      <c r="M584" s="992"/>
      <c r="N584" s="992"/>
      <c r="O584" s="992"/>
      <c r="P584" s="993"/>
      <c r="Q584" s="1035"/>
      <c r="R584" s="1035"/>
      <c r="S584" s="223"/>
      <c r="T584" s="988" t="s">
        <v>95</v>
      </c>
      <c r="U584" s="989"/>
      <c r="V584" s="992" t="str">
        <f>'statement of marks'!$H$3</f>
        <v>2016-17</v>
      </c>
      <c r="W584" s="992"/>
      <c r="X584" s="992"/>
      <c r="Y584" s="992"/>
      <c r="Z584" s="992"/>
      <c r="AA584" s="992"/>
      <c r="AB584" s="992"/>
      <c r="AC584" s="992"/>
      <c r="AD584" s="992"/>
      <c r="AE584" s="992"/>
      <c r="AF584" s="992"/>
      <c r="AG584" s="992"/>
      <c r="AH584" s="993"/>
    </row>
    <row r="585" spans="1:34" ht="18.95" customHeight="1">
      <c r="A585" s="223"/>
      <c r="B585" s="990" t="s">
        <v>185</v>
      </c>
      <c r="C585" s="991"/>
      <c r="D585" s="991" t="str">
        <f>IF('statement of marks'!I47="","",'statement of marks'!I47)</f>
        <v/>
      </c>
      <c r="E585" s="991"/>
      <c r="F585" s="991"/>
      <c r="G585" s="991"/>
      <c r="H585" s="991"/>
      <c r="I585" s="991"/>
      <c r="J585" s="991"/>
      <c r="K585" s="991"/>
      <c r="L585" s="991"/>
      <c r="M585" s="991"/>
      <c r="N585" s="991"/>
      <c r="O585" s="991"/>
      <c r="P585" s="994"/>
      <c r="Q585" s="1035"/>
      <c r="R585" s="1035"/>
      <c r="S585" s="223"/>
      <c r="T585" s="990" t="s">
        <v>185</v>
      </c>
      <c r="U585" s="991"/>
      <c r="V585" s="991" t="str">
        <f>IF('statement of marks'!I48="","",'statement of marks'!I48)</f>
        <v/>
      </c>
      <c r="W585" s="991"/>
      <c r="X585" s="991"/>
      <c r="Y585" s="991"/>
      <c r="Z585" s="991"/>
      <c r="AA585" s="991"/>
      <c r="AB585" s="991"/>
      <c r="AC585" s="991"/>
      <c r="AD585" s="991"/>
      <c r="AE585" s="991"/>
      <c r="AF585" s="991"/>
      <c r="AG585" s="991"/>
      <c r="AH585" s="994"/>
    </row>
    <row r="586" spans="1:34" ht="18.95" customHeight="1">
      <c r="A586" s="223"/>
      <c r="B586" s="990" t="s">
        <v>186</v>
      </c>
      <c r="C586" s="991"/>
      <c r="D586" s="991" t="str">
        <f>IF('statement of marks'!J47="","",'statement of marks'!J47)</f>
        <v/>
      </c>
      <c r="E586" s="991"/>
      <c r="F586" s="991"/>
      <c r="G586" s="991"/>
      <c r="H586" s="991"/>
      <c r="I586" s="991"/>
      <c r="J586" s="991"/>
      <c r="K586" s="991"/>
      <c r="L586" s="991"/>
      <c r="M586" s="991"/>
      <c r="N586" s="991"/>
      <c r="O586" s="991"/>
      <c r="P586" s="994"/>
      <c r="Q586" s="1035"/>
      <c r="R586" s="1035"/>
      <c r="S586" s="223"/>
      <c r="T586" s="990" t="s">
        <v>186</v>
      </c>
      <c r="U586" s="991"/>
      <c r="V586" s="991" t="str">
        <f>IF('statement of marks'!J48="","",'statement of marks'!J48)</f>
        <v/>
      </c>
      <c r="W586" s="991"/>
      <c r="X586" s="991"/>
      <c r="Y586" s="991"/>
      <c r="Z586" s="991"/>
      <c r="AA586" s="991"/>
      <c r="AB586" s="991"/>
      <c r="AC586" s="991"/>
      <c r="AD586" s="991"/>
      <c r="AE586" s="991"/>
      <c r="AF586" s="991"/>
      <c r="AG586" s="991"/>
      <c r="AH586" s="994"/>
    </row>
    <row r="587" spans="1:34" ht="18.95" customHeight="1">
      <c r="A587" s="223"/>
      <c r="B587" s="990" t="s">
        <v>187</v>
      </c>
      <c r="C587" s="991"/>
      <c r="D587" s="991" t="str">
        <f>IF('statement of marks'!K47="","",'statement of marks'!K47)</f>
        <v/>
      </c>
      <c r="E587" s="991"/>
      <c r="F587" s="991"/>
      <c r="G587" s="991"/>
      <c r="H587" s="991"/>
      <c r="I587" s="991"/>
      <c r="J587" s="991"/>
      <c r="K587" s="991"/>
      <c r="L587" s="991"/>
      <c r="M587" s="991"/>
      <c r="N587" s="991"/>
      <c r="O587" s="991"/>
      <c r="P587" s="994"/>
      <c r="Q587" s="1035"/>
      <c r="R587" s="1035"/>
      <c r="S587" s="223"/>
      <c r="T587" s="990" t="s">
        <v>187</v>
      </c>
      <c r="U587" s="991"/>
      <c r="V587" s="991" t="str">
        <f>IF('statement of marks'!K48="","",'statement of marks'!K48)</f>
        <v/>
      </c>
      <c r="W587" s="991"/>
      <c r="X587" s="991"/>
      <c r="Y587" s="991"/>
      <c r="Z587" s="991"/>
      <c r="AA587" s="991"/>
      <c r="AB587" s="991"/>
      <c r="AC587" s="991"/>
      <c r="AD587" s="991"/>
      <c r="AE587" s="991"/>
      <c r="AF587" s="991"/>
      <c r="AG587" s="991"/>
      <c r="AH587" s="994"/>
    </row>
    <row r="588" spans="1:34" ht="18.95" customHeight="1">
      <c r="A588" s="223"/>
      <c r="B588" s="990" t="s">
        <v>188</v>
      </c>
      <c r="C588" s="991"/>
      <c r="D588" s="992" t="str">
        <f>'statement of marks'!$G$3</f>
        <v>6 B</v>
      </c>
      <c r="E588" s="992"/>
      <c r="F588" s="992"/>
      <c r="G588" s="992"/>
      <c r="H588" s="991" t="s">
        <v>9</v>
      </c>
      <c r="I588" s="991"/>
      <c r="J588" s="991"/>
      <c r="K588" s="991"/>
      <c r="L588" s="991"/>
      <c r="M588" s="992" t="str">
        <f>IF('statement of marks'!D47="","",'statement of marks'!D47)</f>
        <v/>
      </c>
      <c r="N588" s="992"/>
      <c r="O588" s="992"/>
      <c r="P588" s="993"/>
      <c r="Q588" s="1035"/>
      <c r="R588" s="1035"/>
      <c r="S588" s="223"/>
      <c r="T588" s="990" t="s">
        <v>188</v>
      </c>
      <c r="U588" s="991"/>
      <c r="V588" s="992" t="str">
        <f>'statement of marks'!$G$3</f>
        <v>6 B</v>
      </c>
      <c r="W588" s="992"/>
      <c r="X588" s="992"/>
      <c r="Y588" s="992"/>
      <c r="Z588" s="991" t="s">
        <v>9</v>
      </c>
      <c r="AA588" s="991"/>
      <c r="AB588" s="991"/>
      <c r="AC588" s="991"/>
      <c r="AD588" s="991"/>
      <c r="AE588" s="992" t="str">
        <f>IF('statement of marks'!D48="","",'statement of marks'!D48)</f>
        <v/>
      </c>
      <c r="AF588" s="992"/>
      <c r="AG588" s="992"/>
      <c r="AH588" s="993"/>
    </row>
    <row r="589" spans="1:34" ht="18.95" customHeight="1">
      <c r="A589" s="223"/>
      <c r="B589" s="990" t="s">
        <v>189</v>
      </c>
      <c r="C589" s="991"/>
      <c r="D589" s="992" t="str">
        <f>IF('statement of marks'!F47="","",'statement of marks'!F47)</f>
        <v/>
      </c>
      <c r="E589" s="992"/>
      <c r="F589" s="992"/>
      <c r="G589" s="992"/>
      <c r="H589" s="991" t="s">
        <v>0</v>
      </c>
      <c r="I589" s="991"/>
      <c r="J589" s="991"/>
      <c r="K589" s="991"/>
      <c r="L589" s="991"/>
      <c r="M589" s="1032" t="str">
        <f>IF('statement of marks'!G47="","",'statement of marks'!G47)</f>
        <v/>
      </c>
      <c r="N589" s="1032"/>
      <c r="O589" s="1032"/>
      <c r="P589" s="1033"/>
      <c r="Q589" s="1035"/>
      <c r="R589" s="1035"/>
      <c r="S589" s="223"/>
      <c r="T589" s="990" t="s">
        <v>189</v>
      </c>
      <c r="U589" s="991"/>
      <c r="V589" s="992" t="str">
        <f>IF('statement of marks'!F48="","",'statement of marks'!F48)</f>
        <v/>
      </c>
      <c r="W589" s="992"/>
      <c r="X589" s="992"/>
      <c r="Y589" s="992"/>
      <c r="Z589" s="991" t="s">
        <v>0</v>
      </c>
      <c r="AA589" s="991"/>
      <c r="AB589" s="991"/>
      <c r="AC589" s="991"/>
      <c r="AD589" s="991"/>
      <c r="AE589" s="1032" t="str">
        <f>IF('statement of marks'!G48="","",'statement of marks'!G48)</f>
        <v/>
      </c>
      <c r="AF589" s="1032"/>
      <c r="AG589" s="1032"/>
      <c r="AH589" s="1033"/>
    </row>
    <row r="590" spans="1:34" ht="18.95" customHeight="1">
      <c r="A590" s="223"/>
      <c r="B590" s="221" t="s">
        <v>28</v>
      </c>
      <c r="C590" s="211" t="s">
        <v>96</v>
      </c>
      <c r="D590" s="1034" t="s">
        <v>1</v>
      </c>
      <c r="E590" s="1034"/>
      <c r="F590" s="1034"/>
      <c r="G590" s="1034" t="s">
        <v>21</v>
      </c>
      <c r="H590" s="1034"/>
      <c r="I590" s="1034"/>
      <c r="J590" s="1034" t="s">
        <v>68</v>
      </c>
      <c r="K590" s="1034"/>
      <c r="L590" s="1034"/>
      <c r="M590" s="1034" t="s">
        <v>97</v>
      </c>
      <c r="N590" s="1034"/>
      <c r="O590" s="1034"/>
      <c r="P590" s="212" t="s">
        <v>200</v>
      </c>
      <c r="Q590" s="1035"/>
      <c r="R590" s="1035"/>
      <c r="S590" s="223"/>
      <c r="T590" s="221" t="s">
        <v>28</v>
      </c>
      <c r="U590" s="211" t="s">
        <v>96</v>
      </c>
      <c r="V590" s="1034" t="s">
        <v>1</v>
      </c>
      <c r="W590" s="1034"/>
      <c r="X590" s="1034"/>
      <c r="Y590" s="1034" t="s">
        <v>21</v>
      </c>
      <c r="Z590" s="1034"/>
      <c r="AA590" s="1034"/>
      <c r="AB590" s="1034" t="s">
        <v>68</v>
      </c>
      <c r="AC590" s="1034"/>
      <c r="AD590" s="1034"/>
      <c r="AE590" s="1034" t="s">
        <v>97</v>
      </c>
      <c r="AF590" s="1034"/>
      <c r="AG590" s="1034"/>
      <c r="AH590" s="212" t="s">
        <v>200</v>
      </c>
    </row>
    <row r="591" spans="1:34" ht="18.95" customHeight="1">
      <c r="A591" s="223"/>
      <c r="B591" s="1000" t="s">
        <v>3</v>
      </c>
      <c r="C591" s="1001"/>
      <c r="D591" s="232">
        <f>IF('statement of marks'!L$6="","",'statement of marks'!L$6)</f>
        <v>5</v>
      </c>
      <c r="E591" s="232">
        <f>IF('statement of marks'!M$6="","",'statement of marks'!M$6)</f>
        <v>5</v>
      </c>
      <c r="F591" s="232">
        <f>IF('statement of marks'!N$6="","",'statement of marks'!N$6)</f>
        <v>10</v>
      </c>
      <c r="G591" s="232">
        <f>IF('statement of marks'!O$6="","",'statement of marks'!O$6)</f>
        <v>5</v>
      </c>
      <c r="H591" s="232">
        <f>IF('statement of marks'!P$6="","",'statement of marks'!P$6)</f>
        <v>5</v>
      </c>
      <c r="I591" s="232">
        <f>IF('statement of marks'!Q$6="","",'statement of marks'!Q$6)</f>
        <v>10</v>
      </c>
      <c r="J591" s="232">
        <f>IF('statement of marks'!R$6="","",'statement of marks'!R$6)</f>
        <v>5</v>
      </c>
      <c r="K591" s="232">
        <f>IF('statement of marks'!S$6="","",'statement of marks'!S$6)</f>
        <v>5</v>
      </c>
      <c r="L591" s="232">
        <f>IF('statement of marks'!T$6="","",'statement of marks'!T$6)</f>
        <v>10</v>
      </c>
      <c r="M591" s="232">
        <f>IF('statement of marks'!V$6="","",'statement of marks'!V$6)</f>
        <v>50</v>
      </c>
      <c r="N591" s="232">
        <f>IF('statement of marks'!W$6="","",'statement of marks'!W$6)</f>
        <v>20</v>
      </c>
      <c r="O591" s="232">
        <f>IF('statement of marks'!X$6="","",'statement of marks'!X$6)</f>
        <v>70</v>
      </c>
      <c r="P591" s="213">
        <f>IF('statement of marks'!Y$6="","",'statement of marks'!Y$6)</f>
        <v>100</v>
      </c>
      <c r="Q591" s="1035"/>
      <c r="R591" s="1035"/>
      <c r="S591" s="223"/>
      <c r="T591" s="1000" t="s">
        <v>3</v>
      </c>
      <c r="U591" s="1001"/>
      <c r="V591" s="232">
        <f>IF('statement of marks'!L$6="","",'statement of marks'!L$6)</f>
        <v>5</v>
      </c>
      <c r="W591" s="232">
        <f>IF('statement of marks'!M$6="","",'statement of marks'!M$6)</f>
        <v>5</v>
      </c>
      <c r="X591" s="232">
        <f>IF('statement of marks'!N$6="","",'statement of marks'!N$6)</f>
        <v>10</v>
      </c>
      <c r="Y591" s="232">
        <f>IF('statement of marks'!O$6="","",'statement of marks'!O$6)</f>
        <v>5</v>
      </c>
      <c r="Z591" s="232">
        <f>IF('statement of marks'!P$6="","",'statement of marks'!P$6)</f>
        <v>5</v>
      </c>
      <c r="AA591" s="232">
        <f>IF('statement of marks'!Q$6="","",'statement of marks'!Q$6)</f>
        <v>10</v>
      </c>
      <c r="AB591" s="232">
        <f>IF('statement of marks'!R$6="","",'statement of marks'!R$6)</f>
        <v>5</v>
      </c>
      <c r="AC591" s="232">
        <f>IF('statement of marks'!S$6="","",'statement of marks'!S$6)</f>
        <v>5</v>
      </c>
      <c r="AD591" s="232">
        <f>IF('statement of marks'!T$6="","",'statement of marks'!T$6)</f>
        <v>10</v>
      </c>
      <c r="AE591" s="232">
        <f>IF('statement of marks'!V$6="","",'statement of marks'!V$6)</f>
        <v>50</v>
      </c>
      <c r="AF591" s="232">
        <f>IF('statement of marks'!W$6="","",'statement of marks'!W$6)</f>
        <v>20</v>
      </c>
      <c r="AG591" s="232">
        <f>IF('statement of marks'!X$6="","",'statement of marks'!X$6)</f>
        <v>70</v>
      </c>
      <c r="AH591" s="213">
        <f>IF('statement of marks'!Y$6="","",'statement of marks'!Y$6)</f>
        <v>100</v>
      </c>
    </row>
    <row r="592" spans="1:34" ht="18.95" customHeight="1">
      <c r="A592" s="223"/>
      <c r="B592" s="990" t="str">
        <f>IF('statement of marks'!$L$3="","",'statement of marks'!$L$3)</f>
        <v>fgUnh</v>
      </c>
      <c r="C592" s="991"/>
      <c r="D592" s="209" t="str">
        <f>IF('statement of marks'!L47="","",'statement of marks'!L47)</f>
        <v/>
      </c>
      <c r="E592" s="209" t="str">
        <f>IF('statement of marks'!M47="","",'statement of marks'!M47)</f>
        <v/>
      </c>
      <c r="F592" s="207" t="str">
        <f>IF('statement of marks'!N47="","",'statement of marks'!N47)</f>
        <v/>
      </c>
      <c r="G592" s="209" t="str">
        <f>IF('statement of marks'!O47="","",'statement of marks'!O47)</f>
        <v/>
      </c>
      <c r="H592" s="209" t="str">
        <f>IF('statement of marks'!P47="","",'statement of marks'!P47)</f>
        <v/>
      </c>
      <c r="I592" s="207" t="str">
        <f>IF('statement of marks'!Q47="","",'statement of marks'!Q47)</f>
        <v/>
      </c>
      <c r="J592" s="209" t="str">
        <f>IF('statement of marks'!R47="","",'statement of marks'!R47)</f>
        <v/>
      </c>
      <c r="K592" s="209" t="str">
        <f>IF('statement of marks'!S47="","",'statement of marks'!S47)</f>
        <v/>
      </c>
      <c r="L592" s="207" t="str">
        <f>IF('statement of marks'!T47="","",'statement of marks'!T47)</f>
        <v/>
      </c>
      <c r="M592" s="209" t="str">
        <f>IF('statement of marks'!V47="","",'statement of marks'!V47)</f>
        <v/>
      </c>
      <c r="N592" s="209" t="str">
        <f>IF('statement of marks'!W47="","",'statement of marks'!W47)</f>
        <v/>
      </c>
      <c r="O592" s="207" t="str">
        <f>IF('statement of marks'!X47="","",'statement of marks'!X47)</f>
        <v/>
      </c>
      <c r="P592" s="213" t="str">
        <f>IF('statement of marks'!Y47="","",'statement of marks'!Y47)</f>
        <v/>
      </c>
      <c r="Q592" s="1035"/>
      <c r="R592" s="1035"/>
      <c r="S592" s="223"/>
      <c r="T592" s="990" t="str">
        <f>IF('statement of marks'!$L$3="","",'statement of marks'!$L$3)</f>
        <v>fgUnh</v>
      </c>
      <c r="U592" s="991"/>
      <c r="V592" s="209" t="str">
        <f>IF('statement of marks'!L48="","",'statement of marks'!L48)</f>
        <v/>
      </c>
      <c r="W592" s="209" t="str">
        <f>IF('statement of marks'!M48="","",'statement of marks'!M48)</f>
        <v/>
      </c>
      <c r="X592" s="207" t="str">
        <f>IF('statement of marks'!N48="","",'statement of marks'!N48)</f>
        <v/>
      </c>
      <c r="Y592" s="209" t="str">
        <f>IF('statement of marks'!O48="","",'statement of marks'!O48)</f>
        <v/>
      </c>
      <c r="Z592" s="209" t="str">
        <f>IF('statement of marks'!P48="","",'statement of marks'!P48)</f>
        <v/>
      </c>
      <c r="AA592" s="207" t="str">
        <f>IF('statement of marks'!Q48="","",'statement of marks'!Q48)</f>
        <v/>
      </c>
      <c r="AB592" s="209" t="str">
        <f>IF('statement of marks'!R48="","",'statement of marks'!R48)</f>
        <v/>
      </c>
      <c r="AC592" s="209" t="str">
        <f>IF('statement of marks'!S48="","",'statement of marks'!S48)</f>
        <v/>
      </c>
      <c r="AD592" s="207" t="str">
        <f>IF('statement of marks'!T48="","",'statement of marks'!T48)</f>
        <v/>
      </c>
      <c r="AE592" s="209" t="str">
        <f>IF('statement of marks'!V48="","",'statement of marks'!V48)</f>
        <v/>
      </c>
      <c r="AF592" s="209" t="str">
        <f>IF('statement of marks'!W48="","",'statement of marks'!W48)</f>
        <v/>
      </c>
      <c r="AG592" s="207" t="str">
        <f>IF('statement of marks'!X48="","",'statement of marks'!X48)</f>
        <v/>
      </c>
      <c r="AH592" s="213" t="str">
        <f>IF('statement of marks'!Y48="","",'statement of marks'!Y48)</f>
        <v/>
      </c>
    </row>
    <row r="593" spans="1:34" ht="18.95" customHeight="1">
      <c r="A593" s="223"/>
      <c r="B593" s="990" t="str">
        <f>IF('statement of marks'!$AH$3="","",'statement of marks'!$AH$3)</f>
        <v>vaxszth</v>
      </c>
      <c r="C593" s="991"/>
      <c r="D593" s="209" t="str">
        <f>IF('statement of marks'!AH47="","",'statement of marks'!AH47)</f>
        <v/>
      </c>
      <c r="E593" s="209" t="str">
        <f>IF('statement of marks'!AI47="","",'statement of marks'!AI47)</f>
        <v/>
      </c>
      <c r="F593" s="207" t="str">
        <f>IF('statement of marks'!AJ47="","",'statement of marks'!AJ47)</f>
        <v/>
      </c>
      <c r="G593" s="209" t="str">
        <f>IF('statement of marks'!AK47="","",'statement of marks'!AK47)</f>
        <v/>
      </c>
      <c r="H593" s="209" t="str">
        <f>IF('statement of marks'!AL47="","",'statement of marks'!AL47)</f>
        <v/>
      </c>
      <c r="I593" s="207" t="str">
        <f>IF('statement of marks'!AM47="","",'statement of marks'!AM47)</f>
        <v/>
      </c>
      <c r="J593" s="209" t="str">
        <f>IF('statement of marks'!AN47="","",'statement of marks'!AN47)</f>
        <v/>
      </c>
      <c r="K593" s="209" t="str">
        <f>IF('statement of marks'!AO47="","",'statement of marks'!AO47)</f>
        <v/>
      </c>
      <c r="L593" s="207" t="str">
        <f>IF('statement of marks'!AP47="","",'statement of marks'!AP47)</f>
        <v/>
      </c>
      <c r="M593" s="209" t="str">
        <f>IF('statement of marks'!AR47="","",'statement of marks'!AR47)</f>
        <v/>
      </c>
      <c r="N593" s="209" t="str">
        <f>IF('statement of marks'!AS47="","",'statement of marks'!AS47)</f>
        <v/>
      </c>
      <c r="O593" s="207" t="str">
        <f>IF('statement of marks'!AT47="","",'statement of marks'!AT47)</f>
        <v/>
      </c>
      <c r="P593" s="213" t="str">
        <f>IF('statement of marks'!AU47="","",'statement of marks'!AU47)</f>
        <v/>
      </c>
      <c r="Q593" s="1035"/>
      <c r="R593" s="1035"/>
      <c r="S593" s="223"/>
      <c r="T593" s="990" t="str">
        <f>IF('statement of marks'!$AH$3="","",'statement of marks'!$AH$3)</f>
        <v>vaxszth</v>
      </c>
      <c r="U593" s="991"/>
      <c r="V593" s="209" t="str">
        <f>IF('statement of marks'!AH48="","",'statement of marks'!AH48)</f>
        <v/>
      </c>
      <c r="W593" s="209" t="str">
        <f>IF('statement of marks'!AI48="","",'statement of marks'!AI48)</f>
        <v/>
      </c>
      <c r="X593" s="207" t="str">
        <f>IF('statement of marks'!AJ48="","",'statement of marks'!AJ48)</f>
        <v/>
      </c>
      <c r="Y593" s="209" t="str">
        <f>IF('statement of marks'!AK48="","",'statement of marks'!AK48)</f>
        <v/>
      </c>
      <c r="Z593" s="209" t="str">
        <f>IF('statement of marks'!AL48="","",'statement of marks'!AL48)</f>
        <v/>
      </c>
      <c r="AA593" s="207" t="str">
        <f>IF('statement of marks'!AM48="","",'statement of marks'!AM48)</f>
        <v/>
      </c>
      <c r="AB593" s="209" t="str">
        <f>IF('statement of marks'!AN48="","",'statement of marks'!AN48)</f>
        <v/>
      </c>
      <c r="AC593" s="209" t="str">
        <f>IF('statement of marks'!AO48="","",'statement of marks'!AO48)</f>
        <v/>
      </c>
      <c r="AD593" s="207" t="str">
        <f>IF('statement of marks'!AP48="","",'statement of marks'!AP48)</f>
        <v/>
      </c>
      <c r="AE593" s="209" t="str">
        <f>IF('statement of marks'!AR48="","",'statement of marks'!AR48)</f>
        <v/>
      </c>
      <c r="AF593" s="209" t="str">
        <f>IF('statement of marks'!AS48="","",'statement of marks'!AS48)</f>
        <v/>
      </c>
      <c r="AG593" s="207" t="str">
        <f>IF('statement of marks'!AT48="","",'statement of marks'!AT48)</f>
        <v/>
      </c>
      <c r="AH593" s="213" t="str">
        <f>IF('statement of marks'!AU48="","",'statement of marks'!AU48)</f>
        <v/>
      </c>
    </row>
    <row r="594" spans="1:34" ht="18.95" customHeight="1">
      <c r="A594" s="223"/>
      <c r="B594" s="990" t="str">
        <f>IF('statement of marks'!BD47="s","laLd`r",IF('statement of marks'!BD47="u","mnwZ",IF('statement of marks'!BD47="g","xqtjkrh",IF('statement of marks'!BD47="p","iatkch",IF('statement of marks'!BD47="sd","fla/kh","r`rh; Hkk""kk")))))</f>
        <v>r`rh; Hkk"kk</v>
      </c>
      <c r="C594" s="991"/>
      <c r="D594" s="209" t="str">
        <f>IF('statement of marks'!BE47="","",'statement of marks'!BE47)</f>
        <v/>
      </c>
      <c r="E594" s="209" t="str">
        <f>IF('statement of marks'!BF47="","",'statement of marks'!BF47)</f>
        <v/>
      </c>
      <c r="F594" s="207" t="str">
        <f>IF('statement of marks'!BG47="","",'statement of marks'!BG47)</f>
        <v/>
      </c>
      <c r="G594" s="209" t="str">
        <f>IF('statement of marks'!BH47="","",'statement of marks'!BH47)</f>
        <v/>
      </c>
      <c r="H594" s="209" t="str">
        <f>IF('statement of marks'!BI47="","",'statement of marks'!BI47)</f>
        <v/>
      </c>
      <c r="I594" s="207" t="str">
        <f>IF('statement of marks'!BJ47="","",'statement of marks'!BJ47)</f>
        <v/>
      </c>
      <c r="J594" s="209" t="str">
        <f>IF('statement of marks'!BK47="","",'statement of marks'!BK47)</f>
        <v/>
      </c>
      <c r="K594" s="209" t="str">
        <f>IF('statement of marks'!BL47="","",'statement of marks'!BL47)</f>
        <v/>
      </c>
      <c r="L594" s="207" t="str">
        <f>IF('statement of marks'!BM47="","",'statement of marks'!BM47)</f>
        <v/>
      </c>
      <c r="M594" s="209" t="str">
        <f>IF('statement of marks'!BO47="","",'statement of marks'!BO47)</f>
        <v/>
      </c>
      <c r="N594" s="209" t="str">
        <f>IF('statement of marks'!BP47="","",'statement of marks'!BP47)</f>
        <v/>
      </c>
      <c r="O594" s="207" t="str">
        <f>IF('statement of marks'!BQ47="","",'statement of marks'!BQ47)</f>
        <v/>
      </c>
      <c r="P594" s="213" t="str">
        <f>IF('statement of marks'!BR47="","",'statement of marks'!BR47)</f>
        <v/>
      </c>
      <c r="Q594" s="1035"/>
      <c r="R594" s="1035"/>
      <c r="S594" s="223"/>
      <c r="T594" s="990" t="str">
        <f>IF('statement of marks'!BD48="s","laLd`r",IF('statement of marks'!BD48="u","mnwZ",IF('statement of marks'!BD48="g","xqtjkrh",IF('statement of marks'!BD48="p","iatkch",IF('statement of marks'!BD48="sd","fla/kh","r`rh; Hkk""kk")))))</f>
        <v>r`rh; Hkk"kk</v>
      </c>
      <c r="U594" s="991"/>
      <c r="V594" s="209" t="str">
        <f>IF('statement of marks'!BE48="","",'statement of marks'!BE48)</f>
        <v/>
      </c>
      <c r="W594" s="209" t="str">
        <f>IF('statement of marks'!BF48="","",'statement of marks'!BF48)</f>
        <v/>
      </c>
      <c r="X594" s="207" t="str">
        <f>IF('statement of marks'!BG48="","",'statement of marks'!BG48)</f>
        <v/>
      </c>
      <c r="Y594" s="209" t="str">
        <f>IF('statement of marks'!BH48="","",'statement of marks'!BH48)</f>
        <v/>
      </c>
      <c r="Z594" s="209" t="str">
        <f>IF('statement of marks'!BI48="","",'statement of marks'!BI48)</f>
        <v/>
      </c>
      <c r="AA594" s="207" t="str">
        <f>IF('statement of marks'!BJ48="","",'statement of marks'!BJ48)</f>
        <v/>
      </c>
      <c r="AB594" s="209" t="str">
        <f>IF('statement of marks'!BK48="","",'statement of marks'!BK48)</f>
        <v/>
      </c>
      <c r="AC594" s="209" t="str">
        <f>IF('statement of marks'!BL48="","",'statement of marks'!BL48)</f>
        <v/>
      </c>
      <c r="AD594" s="207" t="str">
        <f>IF('statement of marks'!BM48="","",'statement of marks'!BM48)</f>
        <v/>
      </c>
      <c r="AE594" s="209" t="str">
        <f>IF('statement of marks'!BO48="","",'statement of marks'!BO48)</f>
        <v/>
      </c>
      <c r="AF594" s="209" t="str">
        <f>IF('statement of marks'!BP48="","",'statement of marks'!BP48)</f>
        <v/>
      </c>
      <c r="AG594" s="207" t="str">
        <f>IF('statement of marks'!BQ48="","",'statement of marks'!BQ48)</f>
        <v/>
      </c>
      <c r="AH594" s="213" t="str">
        <f>IF('statement of marks'!BR48="","",'statement of marks'!BR48)</f>
        <v/>
      </c>
    </row>
    <row r="595" spans="1:34" ht="18.95" customHeight="1">
      <c r="A595" s="223"/>
      <c r="B595" s="990" t="str">
        <f>IF('statement of marks'!$CA$3="","",'statement of marks'!$CA$3)</f>
        <v>xf.kr</v>
      </c>
      <c r="C595" s="991"/>
      <c r="D595" s="209" t="str">
        <f>IF('statement of marks'!CA47="","",'statement of marks'!CA47)</f>
        <v/>
      </c>
      <c r="E595" s="209" t="str">
        <f>IF('statement of marks'!CB47="","",'statement of marks'!CB47)</f>
        <v/>
      </c>
      <c r="F595" s="207" t="str">
        <f>IF('statement of marks'!CC47="","",'statement of marks'!CC47)</f>
        <v/>
      </c>
      <c r="G595" s="209" t="str">
        <f>IF('statement of marks'!CD47="","",'statement of marks'!CD47)</f>
        <v/>
      </c>
      <c r="H595" s="209" t="str">
        <f>IF('statement of marks'!CE47="","",'statement of marks'!CE47)</f>
        <v/>
      </c>
      <c r="I595" s="207" t="str">
        <f>IF('statement of marks'!CF47="","",'statement of marks'!CF47)</f>
        <v/>
      </c>
      <c r="J595" s="209" t="str">
        <f>IF('statement of marks'!CG47="","",'statement of marks'!CG47)</f>
        <v/>
      </c>
      <c r="K595" s="209" t="str">
        <f>IF('statement of marks'!CH47="","",'statement of marks'!CH47)</f>
        <v/>
      </c>
      <c r="L595" s="207" t="str">
        <f>IF('statement of marks'!CI47="","",'statement of marks'!CI47)</f>
        <v/>
      </c>
      <c r="M595" s="209" t="str">
        <f>IF('statement of marks'!CK47="","",'statement of marks'!CK47)</f>
        <v/>
      </c>
      <c r="N595" s="209" t="str">
        <f>IF('statement of marks'!CL47="","",'statement of marks'!CL47)</f>
        <v/>
      </c>
      <c r="O595" s="207" t="str">
        <f>IF('statement of marks'!CM47="","",'statement of marks'!CM47)</f>
        <v/>
      </c>
      <c r="P595" s="213" t="str">
        <f>IF('statement of marks'!CN47="","",'statement of marks'!CN47)</f>
        <v/>
      </c>
      <c r="Q595" s="1035"/>
      <c r="R595" s="1035"/>
      <c r="S595" s="223"/>
      <c r="T595" s="990" t="str">
        <f>IF('statement of marks'!$CA$3="","",'statement of marks'!$CA$3)</f>
        <v>xf.kr</v>
      </c>
      <c r="U595" s="991"/>
      <c r="V595" s="209" t="str">
        <f>IF('statement of marks'!CA48="","",'statement of marks'!CA48)</f>
        <v/>
      </c>
      <c r="W595" s="209" t="str">
        <f>IF('statement of marks'!CB48="","",'statement of marks'!CB48)</f>
        <v/>
      </c>
      <c r="X595" s="207" t="str">
        <f>IF('statement of marks'!CC48="","",'statement of marks'!CC48)</f>
        <v/>
      </c>
      <c r="Y595" s="209" t="str">
        <f>IF('statement of marks'!CD48="","",'statement of marks'!CD48)</f>
        <v/>
      </c>
      <c r="Z595" s="209" t="str">
        <f>IF('statement of marks'!CE48="","",'statement of marks'!CE48)</f>
        <v/>
      </c>
      <c r="AA595" s="207" t="str">
        <f>IF('statement of marks'!CF48="","",'statement of marks'!CF48)</f>
        <v/>
      </c>
      <c r="AB595" s="209" t="str">
        <f>IF('statement of marks'!CG48="","",'statement of marks'!CG48)</f>
        <v/>
      </c>
      <c r="AC595" s="209" t="str">
        <f>IF('statement of marks'!CH48="","",'statement of marks'!CH48)</f>
        <v/>
      </c>
      <c r="AD595" s="207" t="str">
        <f>IF('statement of marks'!CI48="","",'statement of marks'!CI48)</f>
        <v/>
      </c>
      <c r="AE595" s="209" t="str">
        <f>IF('statement of marks'!CK48="","",'statement of marks'!CK48)</f>
        <v/>
      </c>
      <c r="AF595" s="209" t="str">
        <f>IF('statement of marks'!CL48="","",'statement of marks'!CL48)</f>
        <v/>
      </c>
      <c r="AG595" s="207" t="str">
        <f>IF('statement of marks'!CM48="","",'statement of marks'!CM48)</f>
        <v/>
      </c>
      <c r="AH595" s="213" t="str">
        <f>IF('statement of marks'!CN48="","",'statement of marks'!CN48)</f>
        <v/>
      </c>
    </row>
    <row r="596" spans="1:34" ht="18.95" customHeight="1">
      <c r="A596" s="223"/>
      <c r="B596" s="990" t="str">
        <f>IF('statement of marks'!$CW$3="","",'statement of marks'!$CW$3)</f>
        <v>foKku</v>
      </c>
      <c r="C596" s="991"/>
      <c r="D596" s="209" t="str">
        <f>IF('statement of marks'!CW47="","",'statement of marks'!CW47)</f>
        <v/>
      </c>
      <c r="E596" s="209" t="str">
        <f>IF('statement of marks'!CX47="","",'statement of marks'!CX47)</f>
        <v/>
      </c>
      <c r="F596" s="207" t="str">
        <f>IF('statement of marks'!CY47="","",'statement of marks'!CY47)</f>
        <v/>
      </c>
      <c r="G596" s="209" t="str">
        <f>IF('statement of marks'!CZ47="","",'statement of marks'!CZ47)</f>
        <v/>
      </c>
      <c r="H596" s="209" t="str">
        <f>IF('statement of marks'!DA47="","",'statement of marks'!DA47)</f>
        <v/>
      </c>
      <c r="I596" s="207" t="str">
        <f>IF('statement of marks'!DB47="","",'statement of marks'!DB47)</f>
        <v/>
      </c>
      <c r="J596" s="209" t="str">
        <f>IF('statement of marks'!DC47="","",'statement of marks'!DC47)</f>
        <v/>
      </c>
      <c r="K596" s="209" t="str">
        <f>IF('statement of marks'!DD47="","",'statement of marks'!DD47)</f>
        <v/>
      </c>
      <c r="L596" s="207" t="str">
        <f>IF('statement of marks'!DE47="","",'statement of marks'!DE47)</f>
        <v/>
      </c>
      <c r="M596" s="209" t="str">
        <f>IF('statement of marks'!DG47="","",'statement of marks'!DG47)</f>
        <v/>
      </c>
      <c r="N596" s="209" t="str">
        <f>IF('statement of marks'!DH47="","",'statement of marks'!DH47)</f>
        <v/>
      </c>
      <c r="O596" s="207" t="str">
        <f>IF('statement of marks'!DI47="","",'statement of marks'!DI47)</f>
        <v/>
      </c>
      <c r="P596" s="213" t="str">
        <f>IF('statement of marks'!DJ47="","",'statement of marks'!DJ47)</f>
        <v/>
      </c>
      <c r="Q596" s="1035"/>
      <c r="R596" s="1035"/>
      <c r="S596" s="223"/>
      <c r="T596" s="990" t="str">
        <f>IF('statement of marks'!$CW$3="","",'statement of marks'!$CW$3)</f>
        <v>foKku</v>
      </c>
      <c r="U596" s="991"/>
      <c r="V596" s="209" t="str">
        <f>IF('statement of marks'!CW48="","",'statement of marks'!CW48)</f>
        <v/>
      </c>
      <c r="W596" s="209" t="str">
        <f>IF('statement of marks'!CX48="","",'statement of marks'!CX48)</f>
        <v/>
      </c>
      <c r="X596" s="207" t="str">
        <f>IF('statement of marks'!CY48="","",'statement of marks'!CY48)</f>
        <v/>
      </c>
      <c r="Y596" s="209" t="str">
        <f>IF('statement of marks'!CZ48="","",'statement of marks'!CZ48)</f>
        <v/>
      </c>
      <c r="Z596" s="209" t="str">
        <f>IF('statement of marks'!DA48="","",'statement of marks'!DA48)</f>
        <v/>
      </c>
      <c r="AA596" s="207" t="str">
        <f>IF('statement of marks'!DB48="","",'statement of marks'!DB48)</f>
        <v/>
      </c>
      <c r="AB596" s="209" t="str">
        <f>IF('statement of marks'!DC48="","",'statement of marks'!DC48)</f>
        <v/>
      </c>
      <c r="AC596" s="209" t="str">
        <f>IF('statement of marks'!DD48="","",'statement of marks'!DD48)</f>
        <v/>
      </c>
      <c r="AD596" s="207" t="str">
        <f>IF('statement of marks'!DE48="","",'statement of marks'!DE48)</f>
        <v/>
      </c>
      <c r="AE596" s="209" t="str">
        <f>IF('statement of marks'!DG48="","",'statement of marks'!DG48)</f>
        <v/>
      </c>
      <c r="AF596" s="209" t="str">
        <f>IF('statement of marks'!DH48="","",'statement of marks'!DH48)</f>
        <v/>
      </c>
      <c r="AG596" s="207" t="str">
        <f>IF('statement of marks'!DI48="","",'statement of marks'!DI48)</f>
        <v/>
      </c>
      <c r="AH596" s="213" t="str">
        <f>IF('statement of marks'!DJ48="","",'statement of marks'!DJ48)</f>
        <v/>
      </c>
    </row>
    <row r="597" spans="1:34" ht="18.95" customHeight="1">
      <c r="A597" s="223"/>
      <c r="B597" s="990" t="str">
        <f>IF('statement of marks'!$DS$3="","",'statement of marks'!$DS$3)</f>
        <v>lkekftd foKku</v>
      </c>
      <c r="C597" s="991"/>
      <c r="D597" s="209" t="str">
        <f>IF('statement of marks'!DS47="","",'statement of marks'!DS47)</f>
        <v/>
      </c>
      <c r="E597" s="209" t="str">
        <f>IF('statement of marks'!DT47="","",'statement of marks'!DT47)</f>
        <v/>
      </c>
      <c r="F597" s="207" t="str">
        <f>IF('statement of marks'!DU47="","",'statement of marks'!DU47)</f>
        <v/>
      </c>
      <c r="G597" s="209" t="str">
        <f>IF('statement of marks'!DV47="","",'statement of marks'!DV47)</f>
        <v/>
      </c>
      <c r="H597" s="209" t="str">
        <f>IF('statement of marks'!DW47="","",'statement of marks'!DW47)</f>
        <v/>
      </c>
      <c r="I597" s="207" t="str">
        <f>IF('statement of marks'!DX47="","",'statement of marks'!DX47)</f>
        <v/>
      </c>
      <c r="J597" s="209" t="str">
        <f>IF('statement of marks'!DY47="","",'statement of marks'!DY47)</f>
        <v/>
      </c>
      <c r="K597" s="209" t="str">
        <f>IF('statement of marks'!DZ47="","",'statement of marks'!DZ47)</f>
        <v/>
      </c>
      <c r="L597" s="207" t="str">
        <f>IF('statement of marks'!EA47="","",'statement of marks'!EA47)</f>
        <v/>
      </c>
      <c r="M597" s="209" t="str">
        <f>IF('statement of marks'!EC47="","",'statement of marks'!EC47)</f>
        <v/>
      </c>
      <c r="N597" s="209" t="str">
        <f>IF('statement of marks'!ED47="","",'statement of marks'!ED47)</f>
        <v/>
      </c>
      <c r="O597" s="207" t="str">
        <f>IF('statement of marks'!EE47="","",'statement of marks'!EE47)</f>
        <v/>
      </c>
      <c r="P597" s="213" t="str">
        <f>IF('statement of marks'!EF47="","",'statement of marks'!EF47)</f>
        <v/>
      </c>
      <c r="Q597" s="1035"/>
      <c r="R597" s="1035"/>
      <c r="S597" s="223"/>
      <c r="T597" s="990" t="str">
        <f>IF('statement of marks'!$DS$3="","",'statement of marks'!$DS$3)</f>
        <v>lkekftd foKku</v>
      </c>
      <c r="U597" s="991"/>
      <c r="V597" s="209" t="str">
        <f>IF('statement of marks'!DS48="","",'statement of marks'!DS48)</f>
        <v/>
      </c>
      <c r="W597" s="209" t="str">
        <f>IF('statement of marks'!DT48="","",'statement of marks'!DT48)</f>
        <v/>
      </c>
      <c r="X597" s="207" t="str">
        <f>IF('statement of marks'!DU48="","",'statement of marks'!DU48)</f>
        <v/>
      </c>
      <c r="Y597" s="209" t="str">
        <f>IF('statement of marks'!DV48="","",'statement of marks'!DV48)</f>
        <v/>
      </c>
      <c r="Z597" s="209" t="str">
        <f>IF('statement of marks'!DW48="","",'statement of marks'!DW48)</f>
        <v/>
      </c>
      <c r="AA597" s="207" t="str">
        <f>IF('statement of marks'!DX48="","",'statement of marks'!DX48)</f>
        <v/>
      </c>
      <c r="AB597" s="209" t="str">
        <f>IF('statement of marks'!DY48="","",'statement of marks'!DY48)</f>
        <v/>
      </c>
      <c r="AC597" s="209" t="str">
        <f>IF('statement of marks'!DZ48="","",'statement of marks'!DZ48)</f>
        <v/>
      </c>
      <c r="AD597" s="207" t="str">
        <f>IF('statement of marks'!EA48="","",'statement of marks'!EA48)</f>
        <v/>
      </c>
      <c r="AE597" s="209" t="str">
        <f>IF('statement of marks'!EC48="","",'statement of marks'!EC48)</f>
        <v/>
      </c>
      <c r="AF597" s="209" t="str">
        <f>IF('statement of marks'!ED48="","",'statement of marks'!ED48)</f>
        <v/>
      </c>
      <c r="AG597" s="207" t="str">
        <f>IF('statement of marks'!EE48="","",'statement of marks'!EE48)</f>
        <v/>
      </c>
      <c r="AH597" s="213" t="str">
        <f>IF('statement of marks'!EF48="","",'statement of marks'!EF48)</f>
        <v/>
      </c>
    </row>
    <row r="598" spans="1:34" ht="18.95" customHeight="1">
      <c r="A598" s="223"/>
      <c r="B598" s="996" t="s">
        <v>193</v>
      </c>
      <c r="C598" s="997"/>
      <c r="D598" s="1034" t="s">
        <v>1</v>
      </c>
      <c r="E598" s="1034"/>
      <c r="F598" s="1034"/>
      <c r="G598" s="1034" t="s">
        <v>21</v>
      </c>
      <c r="H598" s="1034"/>
      <c r="I598" s="1034"/>
      <c r="J598" s="1034" t="s">
        <v>194</v>
      </c>
      <c r="K598" s="1034"/>
      <c r="L598" s="1034"/>
      <c r="M598" s="1034" t="s">
        <v>68</v>
      </c>
      <c r="N598" s="1034"/>
      <c r="O598" s="1034"/>
      <c r="P598" s="214"/>
      <c r="Q598" s="1035"/>
      <c r="R598" s="1035"/>
      <c r="S598" s="223"/>
      <c r="T598" s="996" t="s">
        <v>193</v>
      </c>
      <c r="U598" s="997"/>
      <c r="V598" s="1034" t="s">
        <v>1</v>
      </c>
      <c r="W598" s="1034"/>
      <c r="X598" s="1034"/>
      <c r="Y598" s="1034" t="s">
        <v>21</v>
      </c>
      <c r="Z598" s="1034"/>
      <c r="AA598" s="1034"/>
      <c r="AB598" s="1034" t="s">
        <v>194</v>
      </c>
      <c r="AC598" s="1034"/>
      <c r="AD598" s="1034"/>
      <c r="AE598" s="1034" t="s">
        <v>68</v>
      </c>
      <c r="AF598" s="1034"/>
      <c r="AG598" s="1034"/>
      <c r="AH598" s="214"/>
    </row>
    <row r="599" spans="1:34" ht="18.95" customHeight="1">
      <c r="A599" s="223"/>
      <c r="B599" s="1000" t="s">
        <v>3</v>
      </c>
      <c r="C599" s="1001"/>
      <c r="D599" s="1002">
        <f>IF('statement of marks'!EO$6="","",'statement of marks'!EO$6)</f>
        <v>20</v>
      </c>
      <c r="E599" s="1002"/>
      <c r="F599" s="1002"/>
      <c r="G599" s="1002">
        <f>IF('statement of marks'!EP$6="","",'statement of marks'!EP$6)</f>
        <v>20</v>
      </c>
      <c r="H599" s="1002"/>
      <c r="I599" s="1002"/>
      <c r="J599" s="1002">
        <f>IF('statement of marks'!ER$6="","",'statement of marks'!ER$6)</f>
        <v>20</v>
      </c>
      <c r="K599" s="1002"/>
      <c r="L599" s="1002"/>
      <c r="M599" s="1002">
        <f>IF('statement of marks'!EX$6="","",'statement of marks'!EQ$6)</f>
        <v>20</v>
      </c>
      <c r="N599" s="1002"/>
      <c r="O599" s="1002"/>
      <c r="P599" s="215"/>
      <c r="Q599" s="1035"/>
      <c r="R599" s="1035"/>
      <c r="S599" s="223"/>
      <c r="T599" s="1000" t="s">
        <v>3</v>
      </c>
      <c r="U599" s="1001"/>
      <c r="V599" s="1002">
        <f>IF('statement of marks'!EO$6="","",'statement of marks'!EO$6)</f>
        <v>20</v>
      </c>
      <c r="W599" s="1002"/>
      <c r="X599" s="1002"/>
      <c r="Y599" s="1002">
        <f>IF('statement of marks'!EP$6="","",'statement of marks'!EP$6)</f>
        <v>20</v>
      </c>
      <c r="Z599" s="1002"/>
      <c r="AA599" s="1002"/>
      <c r="AB599" s="1002">
        <f>IF('statement of marks'!ER$6="","",'statement of marks'!ER$6)</f>
        <v>20</v>
      </c>
      <c r="AC599" s="1002"/>
      <c r="AD599" s="1002"/>
      <c r="AE599" s="1002">
        <f>IF('statement of marks'!EX$6="","",'statement of marks'!EQ$6)</f>
        <v>20</v>
      </c>
      <c r="AF599" s="1002"/>
      <c r="AG599" s="1002"/>
      <c r="AH599" s="215"/>
    </row>
    <row r="600" spans="1:34" ht="18.95" customHeight="1">
      <c r="A600" s="223"/>
      <c r="B600" s="990" t="str">
        <f>IF('statement of marks'!$EO$3="","",'statement of marks'!$EO$3)</f>
        <v>dk;kZuqHko</v>
      </c>
      <c r="C600" s="991"/>
      <c r="D600" s="1031" t="str">
        <f>IF('statement of marks'!EO47="","",'statement of marks'!EO47)</f>
        <v/>
      </c>
      <c r="E600" s="1031"/>
      <c r="F600" s="1031"/>
      <c r="G600" s="1031" t="str">
        <f>IF('statement of marks'!EP47="","",'statement of marks'!EP47)</f>
        <v/>
      </c>
      <c r="H600" s="1031"/>
      <c r="I600" s="1031"/>
      <c r="J600" s="1031" t="str">
        <f>IF('statement of marks'!ER47="","",'statement of marks'!ER47)</f>
        <v/>
      </c>
      <c r="K600" s="1031"/>
      <c r="L600" s="1031"/>
      <c r="M600" s="1031" t="str">
        <f>IF('statement of marks'!EQ47="","",'statement of marks'!EQ47)</f>
        <v/>
      </c>
      <c r="N600" s="1031"/>
      <c r="O600" s="1031"/>
      <c r="P600" s="216"/>
      <c r="Q600" s="1035"/>
      <c r="R600" s="1035"/>
      <c r="S600" s="223"/>
      <c r="T600" s="990" t="str">
        <f>IF('statement of marks'!$EO$3="","",'statement of marks'!$EO$3)</f>
        <v>dk;kZuqHko</v>
      </c>
      <c r="U600" s="991"/>
      <c r="V600" s="1031" t="str">
        <f>IF('statement of marks'!EO48="","",'statement of marks'!EO48)</f>
        <v/>
      </c>
      <c r="W600" s="1031"/>
      <c r="X600" s="1031"/>
      <c r="Y600" s="1031" t="str">
        <f>IF('statement of marks'!EP48="","",'statement of marks'!EP48)</f>
        <v/>
      </c>
      <c r="Z600" s="1031"/>
      <c r="AA600" s="1031"/>
      <c r="AB600" s="1031" t="str">
        <f>IF('statement of marks'!ER48="","",'statement of marks'!ER48)</f>
        <v/>
      </c>
      <c r="AC600" s="1031"/>
      <c r="AD600" s="1031"/>
      <c r="AE600" s="1031" t="str">
        <f>IF('statement of marks'!EQ48="","",'statement of marks'!EQ48)</f>
        <v/>
      </c>
      <c r="AF600" s="1031"/>
      <c r="AG600" s="1031"/>
      <c r="AH600" s="216"/>
    </row>
    <row r="601" spans="1:34" ht="18.95" customHeight="1">
      <c r="A601" s="223"/>
      <c r="B601" s="1027" t="str">
        <f>IF('statement of marks'!$EY$3="","",'statement of marks'!$EY$3)</f>
        <v>dyk f'k{kk</v>
      </c>
      <c r="C601" s="1028"/>
      <c r="D601" s="1031" t="str">
        <f>IF('statement of marks'!EY47="","",'statement of marks'!EY47)</f>
        <v/>
      </c>
      <c r="E601" s="1031"/>
      <c r="F601" s="1031"/>
      <c r="G601" s="1031" t="str">
        <f>IF('statement of marks'!EZ47="","",'statement of marks'!EZ47)</f>
        <v/>
      </c>
      <c r="H601" s="1031"/>
      <c r="I601" s="1031"/>
      <c r="J601" s="1031" t="str">
        <f>IF('statement of marks'!FB47="","",'statement of marks'!FB47)</f>
        <v/>
      </c>
      <c r="K601" s="1031"/>
      <c r="L601" s="1031"/>
      <c r="M601" s="1031" t="str">
        <f>IF('statement of marks'!FA47="","",'statement of marks'!FA47)</f>
        <v/>
      </c>
      <c r="N601" s="1031"/>
      <c r="O601" s="1031"/>
      <c r="P601" s="216"/>
      <c r="Q601" s="1035"/>
      <c r="R601" s="1035"/>
      <c r="S601" s="223"/>
      <c r="T601" s="1027" t="str">
        <f>IF('statement of marks'!$EY$3="","",'statement of marks'!$EY$3)</f>
        <v>dyk f'k{kk</v>
      </c>
      <c r="U601" s="1028"/>
      <c r="V601" s="1031" t="str">
        <f>IF('statement of marks'!EY48="","",'statement of marks'!EY48)</f>
        <v/>
      </c>
      <c r="W601" s="1031"/>
      <c r="X601" s="1031"/>
      <c r="Y601" s="1031" t="str">
        <f>IF('statement of marks'!EZ48="","",'statement of marks'!EZ48)</f>
        <v/>
      </c>
      <c r="Z601" s="1031"/>
      <c r="AA601" s="1031"/>
      <c r="AB601" s="1031" t="str">
        <f>IF('statement of marks'!FB48="","",'statement of marks'!FB48)</f>
        <v/>
      </c>
      <c r="AC601" s="1031"/>
      <c r="AD601" s="1031"/>
      <c r="AE601" s="1031" t="str">
        <f>IF('statement of marks'!FA48="","",'statement of marks'!FA48)</f>
        <v/>
      </c>
      <c r="AF601" s="1031"/>
      <c r="AG601" s="1031"/>
      <c r="AH601" s="216"/>
    </row>
    <row r="602" spans="1:34" ht="18.95" customHeight="1">
      <c r="A602" s="223"/>
      <c r="B602" s="1029" t="str">
        <f>IF('statement of marks'!$FI$3="","",'statement of marks'!$FI$3)</f>
        <v>LokLF; ,oe~ 'kkjhfjd f'k{kk</v>
      </c>
      <c r="C602" s="1030"/>
      <c r="D602" s="1031" t="str">
        <f>IF('statement of marks'!FI47="","",'statement of marks'!FI47)</f>
        <v/>
      </c>
      <c r="E602" s="1031"/>
      <c r="F602" s="1031"/>
      <c r="G602" s="1031" t="str">
        <f>IF('statement of marks'!FJ47="","",'statement of marks'!FJ47)</f>
        <v/>
      </c>
      <c r="H602" s="1031"/>
      <c r="I602" s="1031"/>
      <c r="J602" s="1031" t="str">
        <f>IF('statement of marks'!FL47="","",'statement of marks'!FL47)</f>
        <v/>
      </c>
      <c r="K602" s="1031"/>
      <c r="L602" s="1031"/>
      <c r="M602" s="1031" t="str">
        <f>IF('statement of marks'!FK47="","",'statement of marks'!FK47)</f>
        <v/>
      </c>
      <c r="N602" s="1031"/>
      <c r="O602" s="1031"/>
      <c r="P602" s="216"/>
      <c r="Q602" s="1035"/>
      <c r="R602" s="1035"/>
      <c r="S602" s="223"/>
      <c r="T602" s="1029" t="str">
        <f>IF('statement of marks'!$FI$3="","",'statement of marks'!$FI$3)</f>
        <v>LokLF; ,oe~ 'kkjhfjd f'k{kk</v>
      </c>
      <c r="U602" s="1030"/>
      <c r="V602" s="1031" t="str">
        <f>IF('statement of marks'!FI48="","",'statement of marks'!FI48)</f>
        <v/>
      </c>
      <c r="W602" s="1031"/>
      <c r="X602" s="1031"/>
      <c r="Y602" s="1031" t="str">
        <f>IF('statement of marks'!FJ48="","",'statement of marks'!FJ48)</f>
        <v/>
      </c>
      <c r="Z602" s="1031"/>
      <c r="AA602" s="1031"/>
      <c r="AB602" s="1031" t="str">
        <f>IF('statement of marks'!FL48="","",'statement of marks'!FL48)</f>
        <v/>
      </c>
      <c r="AC602" s="1031"/>
      <c r="AD602" s="1031"/>
      <c r="AE602" s="1031" t="str">
        <f>IF('statement of marks'!FK48="","",'statement of marks'!FK48)</f>
        <v/>
      </c>
      <c r="AF602" s="1031"/>
      <c r="AG602" s="1031"/>
      <c r="AH602" s="216"/>
    </row>
    <row r="603" spans="1:34" ht="18.95" customHeight="1">
      <c r="A603" s="223"/>
      <c r="B603" s="1000" t="s">
        <v>195</v>
      </c>
      <c r="C603" s="1001"/>
      <c r="D603" s="1007" t="str">
        <f>details!$DR$3</f>
        <v>vxLr rd</v>
      </c>
      <c r="E603" s="1007"/>
      <c r="F603" s="1007"/>
      <c r="G603" s="1007" t="str">
        <f>details!$DV$3</f>
        <v>vDVwcj rd</v>
      </c>
      <c r="H603" s="1007"/>
      <c r="I603" s="1007"/>
      <c r="J603" s="1007" t="str">
        <f>details!$ED$3</f>
        <v>Qjojh rd</v>
      </c>
      <c r="K603" s="1007"/>
      <c r="L603" s="1007"/>
      <c r="M603" s="1007" t="str">
        <f>details!$DZ$3</f>
        <v>fnlEcj rd</v>
      </c>
      <c r="N603" s="1007"/>
      <c r="O603" s="1007"/>
      <c r="P603" s="216"/>
      <c r="Q603" s="1035"/>
      <c r="R603" s="1035"/>
      <c r="S603" s="223"/>
      <c r="T603" s="1000" t="s">
        <v>195</v>
      </c>
      <c r="U603" s="1001"/>
      <c r="V603" s="1010" t="str">
        <f>details!$DR$3</f>
        <v>vxLr rd</v>
      </c>
      <c r="W603" s="1011"/>
      <c r="X603" s="1012"/>
      <c r="Y603" s="1010" t="str">
        <f>details!$DV$3</f>
        <v>vDVwcj rd</v>
      </c>
      <c r="Z603" s="1011"/>
      <c r="AA603" s="1012"/>
      <c r="AB603" s="1010" t="str">
        <f>details!$ED$3</f>
        <v>Qjojh rd</v>
      </c>
      <c r="AC603" s="1011"/>
      <c r="AD603" s="1012"/>
      <c r="AE603" s="1010" t="str">
        <f>details!$DZ$3</f>
        <v>fnlEcj rd</v>
      </c>
      <c r="AF603" s="1011"/>
      <c r="AG603" s="1012"/>
      <c r="AH603" s="216"/>
    </row>
    <row r="604" spans="1:34" ht="18.95" customHeight="1">
      <c r="A604" s="223"/>
      <c r="B604" s="1025" t="s">
        <v>98</v>
      </c>
      <c r="C604" s="1026"/>
      <c r="D604" s="1008" t="str">
        <f>IF(details!DS47="","",details!DS47)</f>
        <v/>
      </c>
      <c r="E604" s="1008"/>
      <c r="F604" s="1008"/>
      <c r="G604" s="1008" t="str">
        <f>IF(details!DW47="","",details!DW47)</f>
        <v/>
      </c>
      <c r="H604" s="1008"/>
      <c r="I604" s="1008"/>
      <c r="J604" s="1008" t="str">
        <f>IF(details!EE47="","",details!EE47)</f>
        <v/>
      </c>
      <c r="K604" s="1008"/>
      <c r="L604" s="1008"/>
      <c r="M604" s="1008" t="str">
        <f>IF(details!EA47="","",details!EA47)</f>
        <v/>
      </c>
      <c r="N604" s="1008"/>
      <c r="O604" s="1008"/>
      <c r="P604" s="227"/>
      <c r="Q604" s="1035"/>
      <c r="R604" s="1035"/>
      <c r="S604" s="223"/>
      <c r="T604" s="1025" t="s">
        <v>98</v>
      </c>
      <c r="U604" s="1026"/>
      <c r="V604" s="1015" t="str">
        <f>IF(details!DS48="","",details!DS48)</f>
        <v/>
      </c>
      <c r="W604" s="1016"/>
      <c r="X604" s="1017"/>
      <c r="Y604" s="1015" t="str">
        <f>IF(details!DW48="","",details!DW48)</f>
        <v/>
      </c>
      <c r="Z604" s="1016"/>
      <c r="AA604" s="1017"/>
      <c r="AB604" s="1015" t="str">
        <f>IF(details!EE48="","",details!EE48)</f>
        <v/>
      </c>
      <c r="AC604" s="1016"/>
      <c r="AD604" s="1017"/>
      <c r="AE604" s="1015" t="str">
        <f>IF(details!EA48="","",details!EA48)</f>
        <v/>
      </c>
      <c r="AF604" s="1016"/>
      <c r="AG604" s="1017"/>
      <c r="AH604" s="217"/>
    </row>
    <row r="605" spans="1:34" ht="18.95" customHeight="1">
      <c r="A605" s="224"/>
      <c r="B605" s="1023" t="s">
        <v>15</v>
      </c>
      <c r="C605" s="1024"/>
      <c r="D605" s="1009">
        <f>IF(details!DR47="","",details!DR47)</f>
        <v>83</v>
      </c>
      <c r="E605" s="1009"/>
      <c r="F605" s="1009"/>
      <c r="G605" s="1009" t="str">
        <f>IF(details!DV47="","",details!DV47)</f>
        <v/>
      </c>
      <c r="H605" s="1009"/>
      <c r="I605" s="1009"/>
      <c r="J605" s="1009" t="str">
        <f>IF(details!ED47="","",details!ED47)</f>
        <v/>
      </c>
      <c r="K605" s="1009"/>
      <c r="L605" s="1009"/>
      <c r="M605" s="1009" t="str">
        <f>IF(details!DZ47="","",details!DZ47)</f>
        <v/>
      </c>
      <c r="N605" s="1009"/>
      <c r="O605" s="1009"/>
      <c r="P605" s="228"/>
      <c r="Q605" s="1035"/>
      <c r="R605" s="1035"/>
      <c r="S605" s="224"/>
      <c r="T605" s="1023" t="s">
        <v>15</v>
      </c>
      <c r="U605" s="1024"/>
      <c r="V605" s="1018">
        <f>IF(details!DR48="","",details!DR48)</f>
        <v>83</v>
      </c>
      <c r="W605" s="1019"/>
      <c r="X605" s="1020"/>
      <c r="Y605" s="1018" t="str">
        <f>IF(details!DV48="","",details!DV48)</f>
        <v/>
      </c>
      <c r="Z605" s="1019"/>
      <c r="AA605" s="1020"/>
      <c r="AB605" s="1018" t="str">
        <f>IF(details!ED48="","",details!ED48)</f>
        <v/>
      </c>
      <c r="AC605" s="1019"/>
      <c r="AD605" s="1020"/>
      <c r="AE605" s="1018" t="str">
        <f>IF(details!DZ48="","",details!DZ48)</f>
        <v/>
      </c>
      <c r="AF605" s="1019"/>
      <c r="AG605" s="1020"/>
      <c r="AH605" s="218"/>
    </row>
    <row r="606" spans="1:34" ht="18.95" customHeight="1">
      <c r="A606" s="223"/>
      <c r="B606" s="1036" t="s">
        <v>99</v>
      </c>
      <c r="C606" s="1037"/>
      <c r="D606" s="1007"/>
      <c r="E606" s="1007"/>
      <c r="F606" s="1007"/>
      <c r="G606" s="1007"/>
      <c r="H606" s="1007"/>
      <c r="I606" s="1007"/>
      <c r="J606" s="1007"/>
      <c r="K606" s="1007"/>
      <c r="L606" s="1007"/>
      <c r="M606" s="1007"/>
      <c r="N606" s="1007"/>
      <c r="O606" s="1007"/>
      <c r="P606" s="219"/>
      <c r="Q606" s="1035"/>
      <c r="R606" s="1035"/>
      <c r="S606" s="223"/>
      <c r="T606" s="1036" t="s">
        <v>99</v>
      </c>
      <c r="U606" s="1037"/>
      <c r="V606" s="1007"/>
      <c r="W606" s="1007"/>
      <c r="X606" s="1007"/>
      <c r="Y606" s="1007"/>
      <c r="Z606" s="1007"/>
      <c r="AA606" s="1007"/>
      <c r="AB606" s="1007"/>
      <c r="AC606" s="1007"/>
      <c r="AD606" s="1007"/>
      <c r="AE606" s="1007"/>
      <c r="AF606" s="1007"/>
      <c r="AG606" s="1007"/>
      <c r="AH606" s="219"/>
    </row>
    <row r="607" spans="1:34" ht="18.95" customHeight="1">
      <c r="A607" s="223"/>
      <c r="B607" s="1013" t="s">
        <v>79</v>
      </c>
      <c r="C607" s="1014"/>
      <c r="D607" s="1007"/>
      <c r="E607" s="1007"/>
      <c r="F607" s="1007"/>
      <c r="G607" s="1007"/>
      <c r="H607" s="1007"/>
      <c r="I607" s="1007"/>
      <c r="J607" s="1007"/>
      <c r="K607" s="1007"/>
      <c r="L607" s="1007"/>
      <c r="M607" s="1007"/>
      <c r="N607" s="1007"/>
      <c r="O607" s="1007"/>
      <c r="P607" s="219"/>
      <c r="Q607" s="1035"/>
      <c r="R607" s="1035"/>
      <c r="S607" s="223"/>
      <c r="T607" s="1013" t="s">
        <v>79</v>
      </c>
      <c r="U607" s="1014"/>
      <c r="V607" s="1007"/>
      <c r="W607" s="1007"/>
      <c r="X607" s="1007"/>
      <c r="Y607" s="1007"/>
      <c r="Z607" s="1007"/>
      <c r="AA607" s="1007"/>
      <c r="AB607" s="1007"/>
      <c r="AC607" s="1007"/>
      <c r="AD607" s="1007"/>
      <c r="AE607" s="1007"/>
      <c r="AF607" s="1007"/>
      <c r="AG607" s="1007"/>
      <c r="AH607" s="219"/>
    </row>
    <row r="608" spans="1:34" ht="18.95" customHeight="1">
      <c r="A608" s="223"/>
      <c r="B608" s="1021" t="s">
        <v>100</v>
      </c>
      <c r="C608" s="1022"/>
      <c r="D608" s="1007"/>
      <c r="E608" s="1007"/>
      <c r="F608" s="1007"/>
      <c r="G608" s="1007"/>
      <c r="H608" s="1007"/>
      <c r="I608" s="1007"/>
      <c r="J608" s="1007"/>
      <c r="K608" s="1007"/>
      <c r="L608" s="1007"/>
      <c r="M608" s="1007"/>
      <c r="N608" s="1007"/>
      <c r="O608" s="1007"/>
      <c r="P608" s="219"/>
      <c r="Q608" s="1035"/>
      <c r="R608" s="1035"/>
      <c r="S608" s="223"/>
      <c r="T608" s="1021" t="s">
        <v>100</v>
      </c>
      <c r="U608" s="1022"/>
      <c r="V608" s="1007"/>
      <c r="W608" s="1007"/>
      <c r="X608" s="1007"/>
      <c r="Y608" s="1007"/>
      <c r="Z608" s="1007"/>
      <c r="AA608" s="1007"/>
      <c r="AB608" s="1007"/>
      <c r="AC608" s="1007"/>
      <c r="AD608" s="1007"/>
      <c r="AE608" s="1007"/>
      <c r="AF608" s="1007"/>
      <c r="AG608" s="1007"/>
      <c r="AH608" s="219"/>
    </row>
    <row r="609" spans="1:34" ht="18.95" customHeight="1" thickBot="1">
      <c r="A609" s="225"/>
      <c r="B609" s="998" t="s">
        <v>101</v>
      </c>
      <c r="C609" s="999"/>
      <c r="D609" s="995"/>
      <c r="E609" s="995"/>
      <c r="F609" s="995"/>
      <c r="G609" s="995"/>
      <c r="H609" s="995"/>
      <c r="I609" s="995"/>
      <c r="J609" s="995"/>
      <c r="K609" s="995"/>
      <c r="L609" s="995"/>
      <c r="M609" s="995"/>
      <c r="N609" s="995"/>
      <c r="O609" s="995"/>
      <c r="P609" s="220"/>
      <c r="Q609" s="1035"/>
      <c r="R609" s="1035"/>
      <c r="S609" s="225"/>
      <c r="T609" s="998" t="s">
        <v>101</v>
      </c>
      <c r="U609" s="999"/>
      <c r="V609" s="995"/>
      <c r="W609" s="995"/>
      <c r="X609" s="995"/>
      <c r="Y609" s="995"/>
      <c r="Z609" s="995"/>
      <c r="AA609" s="995"/>
      <c r="AB609" s="995"/>
      <c r="AC609" s="995"/>
      <c r="AD609" s="995"/>
      <c r="AE609" s="995"/>
      <c r="AF609" s="995"/>
      <c r="AG609" s="995"/>
      <c r="AH609" s="220"/>
    </row>
    <row r="610" spans="1:34" ht="18.95" customHeight="1">
      <c r="A610" s="222"/>
      <c r="B610" s="1004" t="s">
        <v>47</v>
      </c>
      <c r="C610" s="1005"/>
      <c r="D610" s="1005"/>
      <c r="E610" s="1005"/>
      <c r="F610" s="1005"/>
      <c r="G610" s="1005"/>
      <c r="H610" s="1005"/>
      <c r="I610" s="1005"/>
      <c r="J610" s="1005"/>
      <c r="K610" s="1005"/>
      <c r="L610" s="1005"/>
      <c r="M610" s="1005"/>
      <c r="N610" s="1005"/>
      <c r="O610" s="1005"/>
      <c r="P610" s="1006"/>
      <c r="Q610" s="1035"/>
      <c r="R610" s="1035"/>
      <c r="S610" s="222"/>
      <c r="T610" s="1004" t="s">
        <v>47</v>
      </c>
      <c r="U610" s="1005"/>
      <c r="V610" s="1005"/>
      <c r="W610" s="1005"/>
      <c r="X610" s="1005"/>
      <c r="Y610" s="1005"/>
      <c r="Z610" s="1005"/>
      <c r="AA610" s="1005"/>
      <c r="AB610" s="1005"/>
      <c r="AC610" s="1005"/>
      <c r="AD610" s="1005"/>
      <c r="AE610" s="1005"/>
      <c r="AF610" s="1005"/>
      <c r="AG610" s="1005"/>
      <c r="AH610" s="1006"/>
    </row>
    <row r="611" spans="1:34" ht="18.95" customHeight="1">
      <c r="A611" s="1003"/>
      <c r="B611" s="985" t="str">
        <f>'statement of marks'!$A$1</f>
        <v>MkW0Hkhejko vEcsMdj jkt0vkok0fo|k0cxMh]nkSlk</v>
      </c>
      <c r="C611" s="986"/>
      <c r="D611" s="986"/>
      <c r="E611" s="986"/>
      <c r="F611" s="986"/>
      <c r="G611" s="986"/>
      <c r="H611" s="986"/>
      <c r="I611" s="986"/>
      <c r="J611" s="986"/>
      <c r="K611" s="986"/>
      <c r="L611" s="986"/>
      <c r="M611" s="986"/>
      <c r="N611" s="986"/>
      <c r="O611" s="986"/>
      <c r="P611" s="987"/>
      <c r="Q611" s="1035"/>
      <c r="R611" s="1035"/>
      <c r="S611" s="1003"/>
      <c r="T611" s="985" t="str">
        <f>'statement of marks'!$A$1</f>
        <v>MkW0Hkhejko vEcsMdj jkt0vkok0fo|k0cxMh]nkSlk</v>
      </c>
      <c r="U611" s="986"/>
      <c r="V611" s="986"/>
      <c r="W611" s="986"/>
      <c r="X611" s="986"/>
      <c r="Y611" s="986"/>
      <c r="Z611" s="986"/>
      <c r="AA611" s="986"/>
      <c r="AB611" s="986"/>
      <c r="AC611" s="986"/>
      <c r="AD611" s="986"/>
      <c r="AE611" s="986"/>
      <c r="AF611" s="986"/>
      <c r="AG611" s="986"/>
      <c r="AH611" s="987"/>
    </row>
    <row r="612" spans="1:34" ht="18.95" customHeight="1">
      <c r="A612" s="1003"/>
      <c r="B612" s="985"/>
      <c r="C612" s="986"/>
      <c r="D612" s="986"/>
      <c r="E612" s="986"/>
      <c r="F612" s="986"/>
      <c r="G612" s="986"/>
      <c r="H612" s="986"/>
      <c r="I612" s="986"/>
      <c r="J612" s="986"/>
      <c r="K612" s="986"/>
      <c r="L612" s="986"/>
      <c r="M612" s="986"/>
      <c r="N612" s="986"/>
      <c r="O612" s="986"/>
      <c r="P612" s="987"/>
      <c r="Q612" s="1035"/>
      <c r="R612" s="1035"/>
      <c r="S612" s="1003"/>
      <c r="T612" s="985"/>
      <c r="U612" s="986"/>
      <c r="V612" s="986"/>
      <c r="W612" s="986"/>
      <c r="X612" s="986"/>
      <c r="Y612" s="986"/>
      <c r="Z612" s="986"/>
      <c r="AA612" s="986"/>
      <c r="AB612" s="986"/>
      <c r="AC612" s="986"/>
      <c r="AD612" s="986"/>
      <c r="AE612" s="986"/>
      <c r="AF612" s="986"/>
      <c r="AG612" s="986"/>
      <c r="AH612" s="987"/>
    </row>
    <row r="613" spans="1:34" ht="18.95" customHeight="1">
      <c r="A613" s="223"/>
      <c r="B613" s="988" t="s">
        <v>95</v>
      </c>
      <c r="C613" s="989"/>
      <c r="D613" s="992" t="str">
        <f>'statement of marks'!$H$3</f>
        <v>2016-17</v>
      </c>
      <c r="E613" s="992"/>
      <c r="F613" s="992"/>
      <c r="G613" s="992"/>
      <c r="H613" s="992"/>
      <c r="I613" s="992"/>
      <c r="J613" s="992"/>
      <c r="K613" s="992"/>
      <c r="L613" s="992"/>
      <c r="M613" s="992"/>
      <c r="N613" s="992"/>
      <c r="O613" s="992"/>
      <c r="P613" s="993"/>
      <c r="Q613" s="1035"/>
      <c r="R613" s="1035"/>
      <c r="S613" s="223"/>
      <c r="T613" s="988" t="s">
        <v>95</v>
      </c>
      <c r="U613" s="989"/>
      <c r="V613" s="992" t="str">
        <f>'statement of marks'!$H$3</f>
        <v>2016-17</v>
      </c>
      <c r="W613" s="992"/>
      <c r="X613" s="992"/>
      <c r="Y613" s="992"/>
      <c r="Z613" s="992"/>
      <c r="AA613" s="992"/>
      <c r="AB613" s="992"/>
      <c r="AC613" s="992"/>
      <c r="AD613" s="992"/>
      <c r="AE613" s="992"/>
      <c r="AF613" s="992"/>
      <c r="AG613" s="992"/>
      <c r="AH613" s="993"/>
    </row>
    <row r="614" spans="1:34" ht="18.95" customHeight="1">
      <c r="A614" s="223"/>
      <c r="B614" s="990" t="s">
        <v>185</v>
      </c>
      <c r="C614" s="991"/>
      <c r="D614" s="991" t="str">
        <f>IF('statement of marks'!I49="","",'statement of marks'!I49)</f>
        <v/>
      </c>
      <c r="E614" s="991"/>
      <c r="F614" s="991"/>
      <c r="G614" s="991"/>
      <c r="H614" s="991"/>
      <c r="I614" s="991"/>
      <c r="J614" s="991"/>
      <c r="K614" s="991"/>
      <c r="L614" s="991"/>
      <c r="M614" s="991"/>
      <c r="N614" s="991"/>
      <c r="O614" s="991"/>
      <c r="P614" s="994"/>
      <c r="Q614" s="1035"/>
      <c r="R614" s="1035"/>
      <c r="S614" s="223"/>
      <c r="T614" s="990" t="s">
        <v>185</v>
      </c>
      <c r="U614" s="991"/>
      <c r="V614" s="991" t="str">
        <f>IF('statement of marks'!I50="","",'statement of marks'!I50)</f>
        <v/>
      </c>
      <c r="W614" s="991"/>
      <c r="X614" s="991"/>
      <c r="Y614" s="991"/>
      <c r="Z614" s="991"/>
      <c r="AA614" s="991"/>
      <c r="AB614" s="991"/>
      <c r="AC614" s="991"/>
      <c r="AD614" s="991"/>
      <c r="AE614" s="991"/>
      <c r="AF614" s="991"/>
      <c r="AG614" s="991"/>
      <c r="AH614" s="994"/>
    </row>
    <row r="615" spans="1:34" ht="18.95" customHeight="1">
      <c r="A615" s="223"/>
      <c r="B615" s="990" t="s">
        <v>186</v>
      </c>
      <c r="C615" s="991"/>
      <c r="D615" s="991" t="str">
        <f>IF('statement of marks'!J49="","",'statement of marks'!J49)</f>
        <v/>
      </c>
      <c r="E615" s="991"/>
      <c r="F615" s="991"/>
      <c r="G615" s="991"/>
      <c r="H615" s="991"/>
      <c r="I615" s="991"/>
      <c r="J615" s="991"/>
      <c r="K615" s="991"/>
      <c r="L615" s="991"/>
      <c r="M615" s="991"/>
      <c r="N615" s="991"/>
      <c r="O615" s="991"/>
      <c r="P615" s="994"/>
      <c r="Q615" s="1035"/>
      <c r="R615" s="1035"/>
      <c r="S615" s="223"/>
      <c r="T615" s="990" t="s">
        <v>186</v>
      </c>
      <c r="U615" s="991"/>
      <c r="V615" s="991" t="str">
        <f>IF('statement of marks'!J50="","",'statement of marks'!J50)</f>
        <v/>
      </c>
      <c r="W615" s="991"/>
      <c r="X615" s="991"/>
      <c r="Y615" s="991"/>
      <c r="Z615" s="991"/>
      <c r="AA615" s="991"/>
      <c r="AB615" s="991"/>
      <c r="AC615" s="991"/>
      <c r="AD615" s="991"/>
      <c r="AE615" s="991"/>
      <c r="AF615" s="991"/>
      <c r="AG615" s="991"/>
      <c r="AH615" s="994"/>
    </row>
    <row r="616" spans="1:34" ht="18.95" customHeight="1">
      <c r="A616" s="223"/>
      <c r="B616" s="990" t="s">
        <v>187</v>
      </c>
      <c r="C616" s="991"/>
      <c r="D616" s="991" t="str">
        <f>IF('statement of marks'!K49="","",'statement of marks'!K49)</f>
        <v/>
      </c>
      <c r="E616" s="991"/>
      <c r="F616" s="991"/>
      <c r="G616" s="991"/>
      <c r="H616" s="991"/>
      <c r="I616" s="991"/>
      <c r="J616" s="991"/>
      <c r="K616" s="991"/>
      <c r="L616" s="991"/>
      <c r="M616" s="991"/>
      <c r="N616" s="991"/>
      <c r="O616" s="991"/>
      <c r="P616" s="994"/>
      <c r="Q616" s="1035"/>
      <c r="R616" s="1035"/>
      <c r="S616" s="223"/>
      <c r="T616" s="990" t="s">
        <v>187</v>
      </c>
      <c r="U616" s="991"/>
      <c r="V616" s="991" t="str">
        <f>IF('statement of marks'!K50="","",'statement of marks'!K50)</f>
        <v/>
      </c>
      <c r="W616" s="991"/>
      <c r="X616" s="991"/>
      <c r="Y616" s="991"/>
      <c r="Z616" s="991"/>
      <c r="AA616" s="991"/>
      <c r="AB616" s="991"/>
      <c r="AC616" s="991"/>
      <c r="AD616" s="991"/>
      <c r="AE616" s="991"/>
      <c r="AF616" s="991"/>
      <c r="AG616" s="991"/>
      <c r="AH616" s="994"/>
    </row>
    <row r="617" spans="1:34" ht="18.95" customHeight="1">
      <c r="A617" s="223"/>
      <c r="B617" s="990" t="s">
        <v>188</v>
      </c>
      <c r="C617" s="991"/>
      <c r="D617" s="992" t="str">
        <f>'statement of marks'!$G$3</f>
        <v>6 B</v>
      </c>
      <c r="E617" s="992"/>
      <c r="F617" s="992"/>
      <c r="G617" s="992"/>
      <c r="H617" s="991" t="s">
        <v>9</v>
      </c>
      <c r="I617" s="991"/>
      <c r="J617" s="991"/>
      <c r="K617" s="991"/>
      <c r="L617" s="991"/>
      <c r="M617" s="992" t="str">
        <f>IF('statement of marks'!D49="","",'statement of marks'!D49)</f>
        <v/>
      </c>
      <c r="N617" s="992"/>
      <c r="O617" s="992"/>
      <c r="P617" s="993"/>
      <c r="Q617" s="1035"/>
      <c r="R617" s="1035"/>
      <c r="S617" s="223"/>
      <c r="T617" s="990" t="s">
        <v>188</v>
      </c>
      <c r="U617" s="991"/>
      <c r="V617" s="992" t="str">
        <f>'statement of marks'!$G$3</f>
        <v>6 B</v>
      </c>
      <c r="W617" s="992"/>
      <c r="X617" s="992"/>
      <c r="Y617" s="992"/>
      <c r="Z617" s="991" t="s">
        <v>9</v>
      </c>
      <c r="AA617" s="991"/>
      <c r="AB617" s="991"/>
      <c r="AC617" s="991"/>
      <c r="AD617" s="991"/>
      <c r="AE617" s="992" t="str">
        <f>IF('statement of marks'!D50="","",'statement of marks'!D50)</f>
        <v/>
      </c>
      <c r="AF617" s="992"/>
      <c r="AG617" s="992"/>
      <c r="AH617" s="993"/>
    </row>
    <row r="618" spans="1:34" ht="18.95" customHeight="1">
      <c r="A618" s="223"/>
      <c r="B618" s="990" t="s">
        <v>189</v>
      </c>
      <c r="C618" s="991"/>
      <c r="D618" s="992" t="str">
        <f>IF('statement of marks'!F49="","",'statement of marks'!F49)</f>
        <v/>
      </c>
      <c r="E618" s="992"/>
      <c r="F618" s="992"/>
      <c r="G618" s="992"/>
      <c r="H618" s="991" t="s">
        <v>0</v>
      </c>
      <c r="I618" s="991"/>
      <c r="J618" s="991"/>
      <c r="K618" s="991"/>
      <c r="L618" s="991"/>
      <c r="M618" s="1032" t="str">
        <f>IF('statement of marks'!G49="","",'statement of marks'!G49)</f>
        <v/>
      </c>
      <c r="N618" s="1032"/>
      <c r="O618" s="1032"/>
      <c r="P618" s="1033"/>
      <c r="Q618" s="1035"/>
      <c r="R618" s="1035"/>
      <c r="S618" s="223"/>
      <c r="T618" s="990" t="s">
        <v>189</v>
      </c>
      <c r="U618" s="991"/>
      <c r="V618" s="992" t="str">
        <f>IF('statement of marks'!F50="","",'statement of marks'!F50)</f>
        <v/>
      </c>
      <c r="W618" s="992"/>
      <c r="X618" s="992"/>
      <c r="Y618" s="992"/>
      <c r="Z618" s="991" t="s">
        <v>0</v>
      </c>
      <c r="AA618" s="991"/>
      <c r="AB618" s="991"/>
      <c r="AC618" s="991"/>
      <c r="AD618" s="991"/>
      <c r="AE618" s="1032" t="str">
        <f>IF('statement of marks'!G50="","",'statement of marks'!G50)</f>
        <v/>
      </c>
      <c r="AF618" s="1032"/>
      <c r="AG618" s="1032"/>
      <c r="AH618" s="1033"/>
    </row>
    <row r="619" spans="1:34" ht="18.95" customHeight="1">
      <c r="A619" s="223"/>
      <c r="B619" s="221" t="s">
        <v>28</v>
      </c>
      <c r="C619" s="211" t="s">
        <v>96</v>
      </c>
      <c r="D619" s="1034" t="s">
        <v>1</v>
      </c>
      <c r="E619" s="1034"/>
      <c r="F619" s="1034"/>
      <c r="G619" s="1034" t="s">
        <v>21</v>
      </c>
      <c r="H619" s="1034"/>
      <c r="I619" s="1034"/>
      <c r="J619" s="1034" t="s">
        <v>68</v>
      </c>
      <c r="K619" s="1034"/>
      <c r="L619" s="1034"/>
      <c r="M619" s="1034" t="s">
        <v>97</v>
      </c>
      <c r="N619" s="1034"/>
      <c r="O619" s="1034"/>
      <c r="P619" s="212" t="s">
        <v>200</v>
      </c>
      <c r="Q619" s="1035"/>
      <c r="R619" s="1035"/>
      <c r="S619" s="223"/>
      <c r="T619" s="221" t="s">
        <v>28</v>
      </c>
      <c r="U619" s="211" t="s">
        <v>96</v>
      </c>
      <c r="V619" s="1034" t="s">
        <v>1</v>
      </c>
      <c r="W619" s="1034"/>
      <c r="X619" s="1034"/>
      <c r="Y619" s="1034" t="s">
        <v>21</v>
      </c>
      <c r="Z619" s="1034"/>
      <c r="AA619" s="1034"/>
      <c r="AB619" s="1034" t="s">
        <v>68</v>
      </c>
      <c r="AC619" s="1034"/>
      <c r="AD619" s="1034"/>
      <c r="AE619" s="1034" t="s">
        <v>97</v>
      </c>
      <c r="AF619" s="1034"/>
      <c r="AG619" s="1034"/>
      <c r="AH619" s="212" t="s">
        <v>200</v>
      </c>
    </row>
    <row r="620" spans="1:34" ht="18.95" customHeight="1">
      <c r="A620" s="223"/>
      <c r="B620" s="1000" t="s">
        <v>3</v>
      </c>
      <c r="C620" s="1001"/>
      <c r="D620" s="232">
        <f>IF('statement of marks'!L$6="","",'statement of marks'!L$6)</f>
        <v>5</v>
      </c>
      <c r="E620" s="232">
        <f>IF('statement of marks'!M$6="","",'statement of marks'!M$6)</f>
        <v>5</v>
      </c>
      <c r="F620" s="232">
        <f>IF('statement of marks'!N$6="","",'statement of marks'!N$6)</f>
        <v>10</v>
      </c>
      <c r="G620" s="232">
        <f>IF('statement of marks'!O$6="","",'statement of marks'!O$6)</f>
        <v>5</v>
      </c>
      <c r="H620" s="232">
        <f>IF('statement of marks'!P$6="","",'statement of marks'!P$6)</f>
        <v>5</v>
      </c>
      <c r="I620" s="232">
        <f>IF('statement of marks'!Q$6="","",'statement of marks'!Q$6)</f>
        <v>10</v>
      </c>
      <c r="J620" s="232">
        <f>IF('statement of marks'!R$6="","",'statement of marks'!R$6)</f>
        <v>5</v>
      </c>
      <c r="K620" s="232">
        <f>IF('statement of marks'!S$6="","",'statement of marks'!S$6)</f>
        <v>5</v>
      </c>
      <c r="L620" s="232">
        <f>IF('statement of marks'!T$6="","",'statement of marks'!T$6)</f>
        <v>10</v>
      </c>
      <c r="M620" s="232">
        <f>IF('statement of marks'!V$6="","",'statement of marks'!V$6)</f>
        <v>50</v>
      </c>
      <c r="N620" s="232">
        <f>IF('statement of marks'!W$6="","",'statement of marks'!W$6)</f>
        <v>20</v>
      </c>
      <c r="O620" s="232">
        <f>IF('statement of marks'!X$6="","",'statement of marks'!X$6)</f>
        <v>70</v>
      </c>
      <c r="P620" s="213">
        <f>IF('statement of marks'!Y$6="","",'statement of marks'!Y$6)</f>
        <v>100</v>
      </c>
      <c r="Q620" s="1035"/>
      <c r="R620" s="1035"/>
      <c r="S620" s="223"/>
      <c r="T620" s="1000" t="s">
        <v>3</v>
      </c>
      <c r="U620" s="1001"/>
      <c r="V620" s="232">
        <f>IF('statement of marks'!L$6="","",'statement of marks'!L$6)</f>
        <v>5</v>
      </c>
      <c r="W620" s="232">
        <f>IF('statement of marks'!M$6="","",'statement of marks'!M$6)</f>
        <v>5</v>
      </c>
      <c r="X620" s="232">
        <f>IF('statement of marks'!N$6="","",'statement of marks'!N$6)</f>
        <v>10</v>
      </c>
      <c r="Y620" s="232">
        <f>IF('statement of marks'!O$6="","",'statement of marks'!O$6)</f>
        <v>5</v>
      </c>
      <c r="Z620" s="232">
        <f>IF('statement of marks'!P$6="","",'statement of marks'!P$6)</f>
        <v>5</v>
      </c>
      <c r="AA620" s="232">
        <f>IF('statement of marks'!Q$6="","",'statement of marks'!Q$6)</f>
        <v>10</v>
      </c>
      <c r="AB620" s="232">
        <f>IF('statement of marks'!R$6="","",'statement of marks'!R$6)</f>
        <v>5</v>
      </c>
      <c r="AC620" s="232">
        <f>IF('statement of marks'!S$6="","",'statement of marks'!S$6)</f>
        <v>5</v>
      </c>
      <c r="AD620" s="232">
        <f>IF('statement of marks'!T$6="","",'statement of marks'!T$6)</f>
        <v>10</v>
      </c>
      <c r="AE620" s="232">
        <f>IF('statement of marks'!V$6="","",'statement of marks'!V$6)</f>
        <v>50</v>
      </c>
      <c r="AF620" s="232">
        <f>IF('statement of marks'!W$6="","",'statement of marks'!W$6)</f>
        <v>20</v>
      </c>
      <c r="AG620" s="232">
        <f>IF('statement of marks'!X$6="","",'statement of marks'!X$6)</f>
        <v>70</v>
      </c>
      <c r="AH620" s="213">
        <f>IF('statement of marks'!Y$6="","",'statement of marks'!Y$6)</f>
        <v>100</v>
      </c>
    </row>
    <row r="621" spans="1:34" ht="18.95" customHeight="1">
      <c r="A621" s="223"/>
      <c r="B621" s="990" t="str">
        <f>IF('statement of marks'!$L$3="","",'statement of marks'!$L$3)</f>
        <v>fgUnh</v>
      </c>
      <c r="C621" s="991"/>
      <c r="D621" s="209" t="str">
        <f>IF('statement of marks'!L49="","",'statement of marks'!L49)</f>
        <v/>
      </c>
      <c r="E621" s="209" t="str">
        <f>IF('statement of marks'!M49="","",'statement of marks'!M49)</f>
        <v/>
      </c>
      <c r="F621" s="207" t="str">
        <f>IF('statement of marks'!N49="","",'statement of marks'!N49)</f>
        <v/>
      </c>
      <c r="G621" s="209" t="str">
        <f>IF('statement of marks'!O49="","",'statement of marks'!O49)</f>
        <v/>
      </c>
      <c r="H621" s="209" t="str">
        <f>IF('statement of marks'!P49="","",'statement of marks'!P49)</f>
        <v/>
      </c>
      <c r="I621" s="207" t="str">
        <f>IF('statement of marks'!Q49="","",'statement of marks'!Q49)</f>
        <v/>
      </c>
      <c r="J621" s="209" t="str">
        <f>IF('statement of marks'!R49="","",'statement of marks'!R49)</f>
        <v/>
      </c>
      <c r="K621" s="209" t="str">
        <f>IF('statement of marks'!S49="","",'statement of marks'!S49)</f>
        <v/>
      </c>
      <c r="L621" s="207" t="str">
        <f>IF('statement of marks'!T49="","",'statement of marks'!T49)</f>
        <v/>
      </c>
      <c r="M621" s="209" t="str">
        <f>IF('statement of marks'!V49="","",'statement of marks'!V49)</f>
        <v/>
      </c>
      <c r="N621" s="209" t="str">
        <f>IF('statement of marks'!W49="","",'statement of marks'!W49)</f>
        <v/>
      </c>
      <c r="O621" s="207" t="str">
        <f>IF('statement of marks'!X49="","",'statement of marks'!X49)</f>
        <v/>
      </c>
      <c r="P621" s="213" t="str">
        <f>IF('statement of marks'!Y49="","",'statement of marks'!Y49)</f>
        <v/>
      </c>
      <c r="Q621" s="1035"/>
      <c r="R621" s="1035"/>
      <c r="S621" s="223"/>
      <c r="T621" s="990" t="str">
        <f>IF('statement of marks'!$L$3="","",'statement of marks'!$L$3)</f>
        <v>fgUnh</v>
      </c>
      <c r="U621" s="991"/>
      <c r="V621" s="209" t="str">
        <f>IF('statement of marks'!L50="","",'statement of marks'!L50)</f>
        <v/>
      </c>
      <c r="W621" s="209" t="str">
        <f>IF('statement of marks'!M50="","",'statement of marks'!M50)</f>
        <v/>
      </c>
      <c r="X621" s="207" t="str">
        <f>IF('statement of marks'!N50="","",'statement of marks'!N50)</f>
        <v/>
      </c>
      <c r="Y621" s="209" t="str">
        <f>IF('statement of marks'!O50="","",'statement of marks'!O50)</f>
        <v/>
      </c>
      <c r="Z621" s="209" t="str">
        <f>IF('statement of marks'!P50="","",'statement of marks'!P50)</f>
        <v/>
      </c>
      <c r="AA621" s="207" t="str">
        <f>IF('statement of marks'!Q50="","",'statement of marks'!Q50)</f>
        <v/>
      </c>
      <c r="AB621" s="209" t="str">
        <f>IF('statement of marks'!R50="","",'statement of marks'!R50)</f>
        <v/>
      </c>
      <c r="AC621" s="209" t="str">
        <f>IF('statement of marks'!S50="","",'statement of marks'!S50)</f>
        <v/>
      </c>
      <c r="AD621" s="207" t="str">
        <f>IF('statement of marks'!T50="","",'statement of marks'!T50)</f>
        <v/>
      </c>
      <c r="AE621" s="209" t="str">
        <f>IF('statement of marks'!V50="","",'statement of marks'!V50)</f>
        <v/>
      </c>
      <c r="AF621" s="209" t="str">
        <f>IF('statement of marks'!W50="","",'statement of marks'!W50)</f>
        <v/>
      </c>
      <c r="AG621" s="207" t="str">
        <f>IF('statement of marks'!X50="","",'statement of marks'!X50)</f>
        <v/>
      </c>
      <c r="AH621" s="213" t="str">
        <f>IF('statement of marks'!Y50="","",'statement of marks'!Y50)</f>
        <v/>
      </c>
    </row>
    <row r="622" spans="1:34" ht="18.95" customHeight="1">
      <c r="A622" s="223"/>
      <c r="B622" s="990" t="str">
        <f>IF('statement of marks'!$AH$3="","",'statement of marks'!$AH$3)</f>
        <v>vaxszth</v>
      </c>
      <c r="C622" s="991"/>
      <c r="D622" s="209" t="str">
        <f>IF('statement of marks'!AH49="","",'statement of marks'!AH49)</f>
        <v/>
      </c>
      <c r="E622" s="209" t="str">
        <f>IF('statement of marks'!AI49="","",'statement of marks'!AI49)</f>
        <v/>
      </c>
      <c r="F622" s="207" t="str">
        <f>IF('statement of marks'!AJ49="","",'statement of marks'!AJ49)</f>
        <v/>
      </c>
      <c r="G622" s="209" t="str">
        <f>IF('statement of marks'!AK49="","",'statement of marks'!AK49)</f>
        <v/>
      </c>
      <c r="H622" s="209" t="str">
        <f>IF('statement of marks'!AL49="","",'statement of marks'!AL49)</f>
        <v/>
      </c>
      <c r="I622" s="207" t="str">
        <f>IF('statement of marks'!AM49="","",'statement of marks'!AM49)</f>
        <v/>
      </c>
      <c r="J622" s="209" t="str">
        <f>IF('statement of marks'!AN49="","",'statement of marks'!AN49)</f>
        <v/>
      </c>
      <c r="K622" s="209" t="str">
        <f>IF('statement of marks'!AO49="","",'statement of marks'!AO49)</f>
        <v/>
      </c>
      <c r="L622" s="207" t="str">
        <f>IF('statement of marks'!AP49="","",'statement of marks'!AP49)</f>
        <v/>
      </c>
      <c r="M622" s="209" t="str">
        <f>IF('statement of marks'!AR49="","",'statement of marks'!AR49)</f>
        <v/>
      </c>
      <c r="N622" s="209" t="str">
        <f>IF('statement of marks'!AS49="","",'statement of marks'!AS49)</f>
        <v/>
      </c>
      <c r="O622" s="207" t="str">
        <f>IF('statement of marks'!AT49="","",'statement of marks'!AT49)</f>
        <v/>
      </c>
      <c r="P622" s="213" t="str">
        <f>IF('statement of marks'!AU49="","",'statement of marks'!AU49)</f>
        <v/>
      </c>
      <c r="Q622" s="1035"/>
      <c r="R622" s="1035"/>
      <c r="S622" s="223"/>
      <c r="T622" s="990" t="str">
        <f>IF('statement of marks'!$AH$3="","",'statement of marks'!$AH$3)</f>
        <v>vaxszth</v>
      </c>
      <c r="U622" s="991"/>
      <c r="V622" s="209" t="str">
        <f>IF('statement of marks'!AH50="","",'statement of marks'!AH50)</f>
        <v/>
      </c>
      <c r="W622" s="209" t="str">
        <f>IF('statement of marks'!AI50="","",'statement of marks'!AI50)</f>
        <v/>
      </c>
      <c r="X622" s="207" t="str">
        <f>IF('statement of marks'!AJ50="","",'statement of marks'!AJ50)</f>
        <v/>
      </c>
      <c r="Y622" s="209" t="str">
        <f>IF('statement of marks'!AK50="","",'statement of marks'!AK50)</f>
        <v/>
      </c>
      <c r="Z622" s="209" t="str">
        <f>IF('statement of marks'!AL50="","",'statement of marks'!AL50)</f>
        <v/>
      </c>
      <c r="AA622" s="207" t="str">
        <f>IF('statement of marks'!AM50="","",'statement of marks'!AM50)</f>
        <v/>
      </c>
      <c r="AB622" s="209" t="str">
        <f>IF('statement of marks'!AN50="","",'statement of marks'!AN50)</f>
        <v/>
      </c>
      <c r="AC622" s="209" t="str">
        <f>IF('statement of marks'!AO50="","",'statement of marks'!AO50)</f>
        <v/>
      </c>
      <c r="AD622" s="207" t="str">
        <f>IF('statement of marks'!AP50="","",'statement of marks'!AP50)</f>
        <v/>
      </c>
      <c r="AE622" s="209" t="str">
        <f>IF('statement of marks'!AR50="","",'statement of marks'!AR50)</f>
        <v/>
      </c>
      <c r="AF622" s="209" t="str">
        <f>IF('statement of marks'!AS50="","",'statement of marks'!AS50)</f>
        <v/>
      </c>
      <c r="AG622" s="207" t="str">
        <f>IF('statement of marks'!AT50="","",'statement of marks'!AT50)</f>
        <v/>
      </c>
      <c r="AH622" s="213" t="str">
        <f>IF('statement of marks'!AU50="","",'statement of marks'!AU50)</f>
        <v/>
      </c>
    </row>
    <row r="623" spans="1:34" ht="18.95" customHeight="1">
      <c r="A623" s="223"/>
      <c r="B623" s="990" t="str">
        <f>IF('statement of marks'!BD49="s","laLd`r",IF('statement of marks'!BD49="u","mnwZ",IF('statement of marks'!BD49="g","xqtjkrh",IF('statement of marks'!BD49="p","iatkch",IF('statement of marks'!BD49="sd","fla/kh","r`rh; Hkk""kk")))))</f>
        <v>r`rh; Hkk"kk</v>
      </c>
      <c r="C623" s="991"/>
      <c r="D623" s="209" t="str">
        <f>IF('statement of marks'!BE49="","",'statement of marks'!BE49)</f>
        <v/>
      </c>
      <c r="E623" s="209" t="str">
        <f>IF('statement of marks'!BF49="","",'statement of marks'!BF49)</f>
        <v/>
      </c>
      <c r="F623" s="207" t="str">
        <f>IF('statement of marks'!BG49="","",'statement of marks'!BG49)</f>
        <v/>
      </c>
      <c r="G623" s="209" t="str">
        <f>IF('statement of marks'!BH49="","",'statement of marks'!BH49)</f>
        <v/>
      </c>
      <c r="H623" s="209" t="str">
        <f>IF('statement of marks'!BI49="","",'statement of marks'!BI49)</f>
        <v/>
      </c>
      <c r="I623" s="207" t="str">
        <f>IF('statement of marks'!BJ49="","",'statement of marks'!BJ49)</f>
        <v/>
      </c>
      <c r="J623" s="209" t="str">
        <f>IF('statement of marks'!BK49="","",'statement of marks'!BK49)</f>
        <v/>
      </c>
      <c r="K623" s="209" t="str">
        <f>IF('statement of marks'!BL49="","",'statement of marks'!BL49)</f>
        <v/>
      </c>
      <c r="L623" s="207" t="str">
        <f>IF('statement of marks'!BM49="","",'statement of marks'!BM49)</f>
        <v/>
      </c>
      <c r="M623" s="209" t="str">
        <f>IF('statement of marks'!BO49="","",'statement of marks'!BO49)</f>
        <v/>
      </c>
      <c r="N623" s="209" t="str">
        <f>IF('statement of marks'!BP49="","",'statement of marks'!BP49)</f>
        <v/>
      </c>
      <c r="O623" s="207" t="str">
        <f>IF('statement of marks'!BQ49="","",'statement of marks'!BQ49)</f>
        <v/>
      </c>
      <c r="P623" s="213" t="str">
        <f>IF('statement of marks'!BR49="","",'statement of marks'!BR49)</f>
        <v/>
      </c>
      <c r="Q623" s="1035"/>
      <c r="R623" s="1035"/>
      <c r="S623" s="223"/>
      <c r="T623" s="990" t="str">
        <f>IF('statement of marks'!BD50="s","laLd`r",IF('statement of marks'!BD50="u","mnwZ",IF('statement of marks'!BD50="g","xqtjkrh",IF('statement of marks'!BD50="p","iatkch",IF('statement of marks'!BD50="sd","fla/kh","r`rh; Hkk""kk")))))</f>
        <v>r`rh; Hkk"kk</v>
      </c>
      <c r="U623" s="991"/>
      <c r="V623" s="209" t="str">
        <f>IF('statement of marks'!BE50="","",'statement of marks'!BE50)</f>
        <v/>
      </c>
      <c r="W623" s="209" t="str">
        <f>IF('statement of marks'!BF50="","",'statement of marks'!BF50)</f>
        <v/>
      </c>
      <c r="X623" s="207" t="str">
        <f>IF('statement of marks'!BG50="","",'statement of marks'!BG50)</f>
        <v/>
      </c>
      <c r="Y623" s="209" t="str">
        <f>IF('statement of marks'!BH50="","",'statement of marks'!BH50)</f>
        <v/>
      </c>
      <c r="Z623" s="209" t="str">
        <f>IF('statement of marks'!BI50="","",'statement of marks'!BI50)</f>
        <v/>
      </c>
      <c r="AA623" s="207" t="str">
        <f>IF('statement of marks'!BJ50="","",'statement of marks'!BJ50)</f>
        <v/>
      </c>
      <c r="AB623" s="209" t="str">
        <f>IF('statement of marks'!BK50="","",'statement of marks'!BK50)</f>
        <v/>
      </c>
      <c r="AC623" s="209" t="str">
        <f>IF('statement of marks'!BL50="","",'statement of marks'!BL50)</f>
        <v/>
      </c>
      <c r="AD623" s="207" t="str">
        <f>IF('statement of marks'!BM50="","",'statement of marks'!BM50)</f>
        <v/>
      </c>
      <c r="AE623" s="209" t="str">
        <f>IF('statement of marks'!BO50="","",'statement of marks'!BO50)</f>
        <v/>
      </c>
      <c r="AF623" s="209" t="str">
        <f>IF('statement of marks'!BP50="","",'statement of marks'!BP50)</f>
        <v/>
      </c>
      <c r="AG623" s="207" t="str">
        <f>IF('statement of marks'!BQ50="","",'statement of marks'!BQ50)</f>
        <v/>
      </c>
      <c r="AH623" s="213" t="str">
        <f>IF('statement of marks'!BR50="","",'statement of marks'!BR50)</f>
        <v/>
      </c>
    </row>
    <row r="624" spans="1:34" ht="18.95" customHeight="1">
      <c r="A624" s="223"/>
      <c r="B624" s="990" t="str">
        <f>IF('statement of marks'!$CA$3="","",'statement of marks'!$CA$3)</f>
        <v>xf.kr</v>
      </c>
      <c r="C624" s="991"/>
      <c r="D624" s="209" t="str">
        <f>IF('statement of marks'!CA49="","",'statement of marks'!CA49)</f>
        <v/>
      </c>
      <c r="E624" s="209" t="str">
        <f>IF('statement of marks'!CB49="","",'statement of marks'!CB49)</f>
        <v/>
      </c>
      <c r="F624" s="207" t="str">
        <f>IF('statement of marks'!CC49="","",'statement of marks'!CC49)</f>
        <v/>
      </c>
      <c r="G624" s="209" t="str">
        <f>IF('statement of marks'!CD49="","",'statement of marks'!CD49)</f>
        <v/>
      </c>
      <c r="H624" s="209" t="str">
        <f>IF('statement of marks'!CE49="","",'statement of marks'!CE49)</f>
        <v/>
      </c>
      <c r="I624" s="207" t="str">
        <f>IF('statement of marks'!CF49="","",'statement of marks'!CF49)</f>
        <v/>
      </c>
      <c r="J624" s="209" t="str">
        <f>IF('statement of marks'!CG49="","",'statement of marks'!CG49)</f>
        <v/>
      </c>
      <c r="K624" s="209" t="str">
        <f>IF('statement of marks'!CH49="","",'statement of marks'!CH49)</f>
        <v/>
      </c>
      <c r="L624" s="207" t="str">
        <f>IF('statement of marks'!CI49="","",'statement of marks'!CI49)</f>
        <v/>
      </c>
      <c r="M624" s="209" t="str">
        <f>IF('statement of marks'!CK49="","",'statement of marks'!CK49)</f>
        <v/>
      </c>
      <c r="N624" s="209" t="str">
        <f>IF('statement of marks'!CL49="","",'statement of marks'!CL49)</f>
        <v/>
      </c>
      <c r="O624" s="207" t="str">
        <f>IF('statement of marks'!CM49="","",'statement of marks'!CM49)</f>
        <v/>
      </c>
      <c r="P624" s="213" t="str">
        <f>IF('statement of marks'!CN49="","",'statement of marks'!CN49)</f>
        <v/>
      </c>
      <c r="Q624" s="1035"/>
      <c r="R624" s="1035"/>
      <c r="S624" s="223"/>
      <c r="T624" s="990" t="str">
        <f>IF('statement of marks'!$CA$3="","",'statement of marks'!$CA$3)</f>
        <v>xf.kr</v>
      </c>
      <c r="U624" s="991"/>
      <c r="V624" s="209" t="str">
        <f>IF('statement of marks'!CA50="","",'statement of marks'!CA50)</f>
        <v/>
      </c>
      <c r="W624" s="209" t="str">
        <f>IF('statement of marks'!CB50="","",'statement of marks'!CB50)</f>
        <v/>
      </c>
      <c r="X624" s="207" t="str">
        <f>IF('statement of marks'!CC50="","",'statement of marks'!CC50)</f>
        <v/>
      </c>
      <c r="Y624" s="209" t="str">
        <f>IF('statement of marks'!CD50="","",'statement of marks'!CD50)</f>
        <v/>
      </c>
      <c r="Z624" s="209" t="str">
        <f>IF('statement of marks'!CE50="","",'statement of marks'!CE50)</f>
        <v/>
      </c>
      <c r="AA624" s="207" t="str">
        <f>IF('statement of marks'!CF50="","",'statement of marks'!CF50)</f>
        <v/>
      </c>
      <c r="AB624" s="209" t="str">
        <f>IF('statement of marks'!CG50="","",'statement of marks'!CG50)</f>
        <v/>
      </c>
      <c r="AC624" s="209" t="str">
        <f>IF('statement of marks'!CH50="","",'statement of marks'!CH50)</f>
        <v/>
      </c>
      <c r="AD624" s="207" t="str">
        <f>IF('statement of marks'!CI50="","",'statement of marks'!CI50)</f>
        <v/>
      </c>
      <c r="AE624" s="209" t="str">
        <f>IF('statement of marks'!CK50="","",'statement of marks'!CK50)</f>
        <v/>
      </c>
      <c r="AF624" s="209" t="str">
        <f>IF('statement of marks'!CL50="","",'statement of marks'!CL50)</f>
        <v/>
      </c>
      <c r="AG624" s="207" t="str">
        <f>IF('statement of marks'!CM50="","",'statement of marks'!CM50)</f>
        <v/>
      </c>
      <c r="AH624" s="213" t="str">
        <f>IF('statement of marks'!CN50="","",'statement of marks'!CN50)</f>
        <v/>
      </c>
    </row>
    <row r="625" spans="1:34" ht="18.95" customHeight="1">
      <c r="A625" s="223"/>
      <c r="B625" s="990" t="str">
        <f>IF('statement of marks'!$CW$3="","",'statement of marks'!$CW$3)</f>
        <v>foKku</v>
      </c>
      <c r="C625" s="991"/>
      <c r="D625" s="209" t="str">
        <f>IF('statement of marks'!CW49="","",'statement of marks'!CW49)</f>
        <v/>
      </c>
      <c r="E625" s="209" t="str">
        <f>IF('statement of marks'!CX49="","",'statement of marks'!CX49)</f>
        <v/>
      </c>
      <c r="F625" s="207" t="str">
        <f>IF('statement of marks'!CY49="","",'statement of marks'!CY49)</f>
        <v/>
      </c>
      <c r="G625" s="209" t="str">
        <f>IF('statement of marks'!CZ49="","",'statement of marks'!CZ49)</f>
        <v/>
      </c>
      <c r="H625" s="209" t="str">
        <f>IF('statement of marks'!DA49="","",'statement of marks'!DA49)</f>
        <v/>
      </c>
      <c r="I625" s="207" t="str">
        <f>IF('statement of marks'!DB49="","",'statement of marks'!DB49)</f>
        <v/>
      </c>
      <c r="J625" s="209" t="str">
        <f>IF('statement of marks'!DC49="","",'statement of marks'!DC49)</f>
        <v/>
      </c>
      <c r="K625" s="209" t="str">
        <f>IF('statement of marks'!DD49="","",'statement of marks'!DD49)</f>
        <v/>
      </c>
      <c r="L625" s="207" t="str">
        <f>IF('statement of marks'!DE49="","",'statement of marks'!DE49)</f>
        <v/>
      </c>
      <c r="M625" s="209" t="str">
        <f>IF('statement of marks'!DG49="","",'statement of marks'!DG49)</f>
        <v/>
      </c>
      <c r="N625" s="209" t="str">
        <f>IF('statement of marks'!DH49="","",'statement of marks'!DH49)</f>
        <v/>
      </c>
      <c r="O625" s="207" t="str">
        <f>IF('statement of marks'!DI49="","",'statement of marks'!DI49)</f>
        <v/>
      </c>
      <c r="P625" s="213" t="str">
        <f>IF('statement of marks'!DJ49="","",'statement of marks'!DJ49)</f>
        <v/>
      </c>
      <c r="Q625" s="1035"/>
      <c r="R625" s="1035"/>
      <c r="S625" s="223"/>
      <c r="T625" s="990" t="str">
        <f>IF('statement of marks'!$CW$3="","",'statement of marks'!$CW$3)</f>
        <v>foKku</v>
      </c>
      <c r="U625" s="991"/>
      <c r="V625" s="209" t="str">
        <f>IF('statement of marks'!CW50="","",'statement of marks'!CW50)</f>
        <v/>
      </c>
      <c r="W625" s="209" t="str">
        <f>IF('statement of marks'!CX50="","",'statement of marks'!CX50)</f>
        <v/>
      </c>
      <c r="X625" s="207" t="str">
        <f>IF('statement of marks'!CY50="","",'statement of marks'!CY50)</f>
        <v/>
      </c>
      <c r="Y625" s="209" t="str">
        <f>IF('statement of marks'!CZ50="","",'statement of marks'!CZ50)</f>
        <v/>
      </c>
      <c r="Z625" s="209" t="str">
        <f>IF('statement of marks'!DA50="","",'statement of marks'!DA50)</f>
        <v/>
      </c>
      <c r="AA625" s="207" t="str">
        <f>IF('statement of marks'!DB50="","",'statement of marks'!DB50)</f>
        <v/>
      </c>
      <c r="AB625" s="209" t="str">
        <f>IF('statement of marks'!DC50="","",'statement of marks'!DC50)</f>
        <v/>
      </c>
      <c r="AC625" s="209" t="str">
        <f>IF('statement of marks'!DD50="","",'statement of marks'!DD50)</f>
        <v/>
      </c>
      <c r="AD625" s="207" t="str">
        <f>IF('statement of marks'!DE50="","",'statement of marks'!DE50)</f>
        <v/>
      </c>
      <c r="AE625" s="209" t="str">
        <f>IF('statement of marks'!DG50="","",'statement of marks'!DG50)</f>
        <v/>
      </c>
      <c r="AF625" s="209" t="str">
        <f>IF('statement of marks'!DH50="","",'statement of marks'!DH50)</f>
        <v/>
      </c>
      <c r="AG625" s="207" t="str">
        <f>IF('statement of marks'!DI50="","",'statement of marks'!DI50)</f>
        <v/>
      </c>
      <c r="AH625" s="213" t="str">
        <f>IF('statement of marks'!DJ50="","",'statement of marks'!DJ50)</f>
        <v/>
      </c>
    </row>
    <row r="626" spans="1:34" ht="18.95" customHeight="1">
      <c r="A626" s="223"/>
      <c r="B626" s="990" t="str">
        <f>IF('statement of marks'!$DS$3="","",'statement of marks'!$DS$3)</f>
        <v>lkekftd foKku</v>
      </c>
      <c r="C626" s="991"/>
      <c r="D626" s="209" t="str">
        <f>IF('statement of marks'!DS49="","",'statement of marks'!DS49)</f>
        <v/>
      </c>
      <c r="E626" s="209" t="str">
        <f>IF('statement of marks'!DT49="","",'statement of marks'!DT49)</f>
        <v/>
      </c>
      <c r="F626" s="207" t="str">
        <f>IF('statement of marks'!DU49="","",'statement of marks'!DU49)</f>
        <v/>
      </c>
      <c r="G626" s="209" t="str">
        <f>IF('statement of marks'!DV49="","",'statement of marks'!DV49)</f>
        <v/>
      </c>
      <c r="H626" s="209" t="str">
        <f>IF('statement of marks'!DW49="","",'statement of marks'!DW49)</f>
        <v/>
      </c>
      <c r="I626" s="207" t="str">
        <f>IF('statement of marks'!DX49="","",'statement of marks'!DX49)</f>
        <v/>
      </c>
      <c r="J626" s="209" t="str">
        <f>IF('statement of marks'!DY49="","",'statement of marks'!DY49)</f>
        <v/>
      </c>
      <c r="K626" s="209" t="str">
        <f>IF('statement of marks'!DZ49="","",'statement of marks'!DZ49)</f>
        <v/>
      </c>
      <c r="L626" s="207" t="str">
        <f>IF('statement of marks'!EA49="","",'statement of marks'!EA49)</f>
        <v/>
      </c>
      <c r="M626" s="209" t="str">
        <f>IF('statement of marks'!EC49="","",'statement of marks'!EC49)</f>
        <v/>
      </c>
      <c r="N626" s="209" t="str">
        <f>IF('statement of marks'!ED49="","",'statement of marks'!ED49)</f>
        <v/>
      </c>
      <c r="O626" s="207" t="str">
        <f>IF('statement of marks'!EE49="","",'statement of marks'!EE49)</f>
        <v/>
      </c>
      <c r="P626" s="213" t="str">
        <f>IF('statement of marks'!EF49="","",'statement of marks'!EF49)</f>
        <v/>
      </c>
      <c r="Q626" s="1035"/>
      <c r="R626" s="1035"/>
      <c r="S626" s="223"/>
      <c r="T626" s="990" t="str">
        <f>IF('statement of marks'!$DS$3="","",'statement of marks'!$DS$3)</f>
        <v>lkekftd foKku</v>
      </c>
      <c r="U626" s="991"/>
      <c r="V626" s="209" t="str">
        <f>IF('statement of marks'!DS50="","",'statement of marks'!DS50)</f>
        <v/>
      </c>
      <c r="W626" s="209" t="str">
        <f>IF('statement of marks'!DT50="","",'statement of marks'!DT50)</f>
        <v/>
      </c>
      <c r="X626" s="207" t="str">
        <f>IF('statement of marks'!DU50="","",'statement of marks'!DU50)</f>
        <v/>
      </c>
      <c r="Y626" s="209" t="str">
        <f>IF('statement of marks'!DV50="","",'statement of marks'!DV50)</f>
        <v/>
      </c>
      <c r="Z626" s="209" t="str">
        <f>IF('statement of marks'!DW50="","",'statement of marks'!DW50)</f>
        <v/>
      </c>
      <c r="AA626" s="207" t="str">
        <f>IF('statement of marks'!DX50="","",'statement of marks'!DX50)</f>
        <v/>
      </c>
      <c r="AB626" s="209" t="str">
        <f>IF('statement of marks'!DY50="","",'statement of marks'!DY50)</f>
        <v/>
      </c>
      <c r="AC626" s="209" t="str">
        <f>IF('statement of marks'!DZ50="","",'statement of marks'!DZ50)</f>
        <v/>
      </c>
      <c r="AD626" s="207" t="str">
        <f>IF('statement of marks'!EA50="","",'statement of marks'!EA50)</f>
        <v/>
      </c>
      <c r="AE626" s="209" t="str">
        <f>IF('statement of marks'!EC50="","",'statement of marks'!EC50)</f>
        <v/>
      </c>
      <c r="AF626" s="209" t="str">
        <f>IF('statement of marks'!ED50="","",'statement of marks'!ED50)</f>
        <v/>
      </c>
      <c r="AG626" s="207" t="str">
        <f>IF('statement of marks'!EE50="","",'statement of marks'!EE50)</f>
        <v/>
      </c>
      <c r="AH626" s="213" t="str">
        <f>IF('statement of marks'!EF50="","",'statement of marks'!EF50)</f>
        <v/>
      </c>
    </row>
    <row r="627" spans="1:34" ht="18.95" customHeight="1">
      <c r="A627" s="223"/>
      <c r="B627" s="996" t="s">
        <v>193</v>
      </c>
      <c r="C627" s="997"/>
      <c r="D627" s="1034" t="s">
        <v>1</v>
      </c>
      <c r="E627" s="1034"/>
      <c r="F627" s="1034"/>
      <c r="G627" s="1034" t="s">
        <v>21</v>
      </c>
      <c r="H627" s="1034"/>
      <c r="I627" s="1034"/>
      <c r="J627" s="1034" t="s">
        <v>194</v>
      </c>
      <c r="K627" s="1034"/>
      <c r="L627" s="1034"/>
      <c r="M627" s="1034" t="s">
        <v>68</v>
      </c>
      <c r="N627" s="1034"/>
      <c r="O627" s="1034"/>
      <c r="P627" s="214"/>
      <c r="Q627" s="1035"/>
      <c r="R627" s="1035"/>
      <c r="S627" s="223"/>
      <c r="T627" s="996" t="s">
        <v>193</v>
      </c>
      <c r="U627" s="997"/>
      <c r="V627" s="1034" t="s">
        <v>1</v>
      </c>
      <c r="W627" s="1034"/>
      <c r="X627" s="1034"/>
      <c r="Y627" s="1034" t="s">
        <v>21</v>
      </c>
      <c r="Z627" s="1034"/>
      <c r="AA627" s="1034"/>
      <c r="AB627" s="1034" t="s">
        <v>194</v>
      </c>
      <c r="AC627" s="1034"/>
      <c r="AD627" s="1034"/>
      <c r="AE627" s="1034" t="s">
        <v>68</v>
      </c>
      <c r="AF627" s="1034"/>
      <c r="AG627" s="1034"/>
      <c r="AH627" s="214"/>
    </row>
    <row r="628" spans="1:34" ht="18.95" customHeight="1">
      <c r="A628" s="223"/>
      <c r="B628" s="1000" t="s">
        <v>3</v>
      </c>
      <c r="C628" s="1001"/>
      <c r="D628" s="1002">
        <f>IF('statement of marks'!EO$6="","",'statement of marks'!EO$6)</f>
        <v>20</v>
      </c>
      <c r="E628" s="1002"/>
      <c r="F628" s="1002"/>
      <c r="G628" s="1002">
        <f>IF('statement of marks'!EP$6="","",'statement of marks'!EP$6)</f>
        <v>20</v>
      </c>
      <c r="H628" s="1002"/>
      <c r="I628" s="1002"/>
      <c r="J628" s="1002">
        <f>IF('statement of marks'!ER$6="","",'statement of marks'!ER$6)</f>
        <v>20</v>
      </c>
      <c r="K628" s="1002"/>
      <c r="L628" s="1002"/>
      <c r="M628" s="1002">
        <f>IF('statement of marks'!EX$6="","",'statement of marks'!EQ$6)</f>
        <v>20</v>
      </c>
      <c r="N628" s="1002"/>
      <c r="O628" s="1002"/>
      <c r="P628" s="215"/>
      <c r="Q628" s="1035"/>
      <c r="R628" s="1035"/>
      <c r="S628" s="223"/>
      <c r="T628" s="1000" t="s">
        <v>3</v>
      </c>
      <c r="U628" s="1001"/>
      <c r="V628" s="1002">
        <f>IF('statement of marks'!EO$6="","",'statement of marks'!EO$6)</f>
        <v>20</v>
      </c>
      <c r="W628" s="1002"/>
      <c r="X628" s="1002"/>
      <c r="Y628" s="1002">
        <f>IF('statement of marks'!EP$6="","",'statement of marks'!EP$6)</f>
        <v>20</v>
      </c>
      <c r="Z628" s="1002"/>
      <c r="AA628" s="1002"/>
      <c r="AB628" s="1002">
        <f>IF('statement of marks'!ER$6="","",'statement of marks'!ER$6)</f>
        <v>20</v>
      </c>
      <c r="AC628" s="1002"/>
      <c r="AD628" s="1002"/>
      <c r="AE628" s="1002">
        <f>IF('statement of marks'!EX$6="","",'statement of marks'!EQ$6)</f>
        <v>20</v>
      </c>
      <c r="AF628" s="1002"/>
      <c r="AG628" s="1002"/>
      <c r="AH628" s="215"/>
    </row>
    <row r="629" spans="1:34" ht="18.95" customHeight="1">
      <c r="A629" s="223"/>
      <c r="B629" s="990" t="str">
        <f>IF('statement of marks'!$EO$3="","",'statement of marks'!$EO$3)</f>
        <v>dk;kZuqHko</v>
      </c>
      <c r="C629" s="991"/>
      <c r="D629" s="1031" t="str">
        <f>IF('statement of marks'!EO49="","",'statement of marks'!EO49)</f>
        <v/>
      </c>
      <c r="E629" s="1031"/>
      <c r="F629" s="1031"/>
      <c r="G629" s="1031" t="str">
        <f>IF('statement of marks'!EP49="","",'statement of marks'!EP49)</f>
        <v/>
      </c>
      <c r="H629" s="1031"/>
      <c r="I629" s="1031"/>
      <c r="J629" s="1031" t="str">
        <f>IF('statement of marks'!ER49="","",'statement of marks'!ER49)</f>
        <v/>
      </c>
      <c r="K629" s="1031"/>
      <c r="L629" s="1031"/>
      <c r="M629" s="1031" t="str">
        <f>IF('statement of marks'!EQ49="","",'statement of marks'!EQ49)</f>
        <v/>
      </c>
      <c r="N629" s="1031"/>
      <c r="O629" s="1031"/>
      <c r="P629" s="216"/>
      <c r="Q629" s="1035"/>
      <c r="R629" s="1035"/>
      <c r="S629" s="223"/>
      <c r="T629" s="990" t="str">
        <f>IF('statement of marks'!$EO$3="","",'statement of marks'!$EO$3)</f>
        <v>dk;kZuqHko</v>
      </c>
      <c r="U629" s="991"/>
      <c r="V629" s="1031" t="str">
        <f>IF('statement of marks'!EO50="","",'statement of marks'!EO50)</f>
        <v/>
      </c>
      <c r="W629" s="1031"/>
      <c r="X629" s="1031"/>
      <c r="Y629" s="1031" t="str">
        <f>IF('statement of marks'!EP50="","",'statement of marks'!EP50)</f>
        <v/>
      </c>
      <c r="Z629" s="1031"/>
      <c r="AA629" s="1031"/>
      <c r="AB629" s="1031" t="str">
        <f>IF('statement of marks'!ER50="","",'statement of marks'!ER50)</f>
        <v/>
      </c>
      <c r="AC629" s="1031"/>
      <c r="AD629" s="1031"/>
      <c r="AE629" s="1031" t="str">
        <f>IF('statement of marks'!EQ50="","",'statement of marks'!EQ50)</f>
        <v/>
      </c>
      <c r="AF629" s="1031"/>
      <c r="AG629" s="1031"/>
      <c r="AH629" s="216"/>
    </row>
    <row r="630" spans="1:34" ht="18.95" customHeight="1">
      <c r="A630" s="223"/>
      <c r="B630" s="1027" t="str">
        <f>IF('statement of marks'!$EY$3="","",'statement of marks'!$EY$3)</f>
        <v>dyk f'k{kk</v>
      </c>
      <c r="C630" s="1028"/>
      <c r="D630" s="1031" t="str">
        <f>IF('statement of marks'!EY49="","",'statement of marks'!EY49)</f>
        <v/>
      </c>
      <c r="E630" s="1031"/>
      <c r="F630" s="1031"/>
      <c r="G630" s="1031" t="str">
        <f>IF('statement of marks'!EZ49="","",'statement of marks'!EZ49)</f>
        <v/>
      </c>
      <c r="H630" s="1031"/>
      <c r="I630" s="1031"/>
      <c r="J630" s="1031" t="str">
        <f>IF('statement of marks'!FB49="","",'statement of marks'!FB49)</f>
        <v/>
      </c>
      <c r="K630" s="1031"/>
      <c r="L630" s="1031"/>
      <c r="M630" s="1031" t="str">
        <f>IF('statement of marks'!FA49="","",'statement of marks'!FA49)</f>
        <v/>
      </c>
      <c r="N630" s="1031"/>
      <c r="O630" s="1031"/>
      <c r="P630" s="216"/>
      <c r="Q630" s="1035"/>
      <c r="R630" s="1035"/>
      <c r="S630" s="223"/>
      <c r="T630" s="1027" t="str">
        <f>IF('statement of marks'!$EY$3="","",'statement of marks'!$EY$3)</f>
        <v>dyk f'k{kk</v>
      </c>
      <c r="U630" s="1028"/>
      <c r="V630" s="1031" t="str">
        <f>IF('statement of marks'!EY50="","",'statement of marks'!EY50)</f>
        <v/>
      </c>
      <c r="W630" s="1031"/>
      <c r="X630" s="1031"/>
      <c r="Y630" s="1031" t="str">
        <f>IF('statement of marks'!EZ50="","",'statement of marks'!EZ50)</f>
        <v/>
      </c>
      <c r="Z630" s="1031"/>
      <c r="AA630" s="1031"/>
      <c r="AB630" s="1031" t="str">
        <f>IF('statement of marks'!FB50="","",'statement of marks'!FB50)</f>
        <v/>
      </c>
      <c r="AC630" s="1031"/>
      <c r="AD630" s="1031"/>
      <c r="AE630" s="1031" t="str">
        <f>IF('statement of marks'!FA50="","",'statement of marks'!FA50)</f>
        <v/>
      </c>
      <c r="AF630" s="1031"/>
      <c r="AG630" s="1031"/>
      <c r="AH630" s="216"/>
    </row>
    <row r="631" spans="1:34" ht="18.95" customHeight="1">
      <c r="A631" s="223"/>
      <c r="B631" s="1029" t="str">
        <f>IF('statement of marks'!$FI$3="","",'statement of marks'!$FI$3)</f>
        <v>LokLF; ,oe~ 'kkjhfjd f'k{kk</v>
      </c>
      <c r="C631" s="1030"/>
      <c r="D631" s="1031" t="str">
        <f>IF('statement of marks'!FI49="","",'statement of marks'!FI49)</f>
        <v/>
      </c>
      <c r="E631" s="1031"/>
      <c r="F631" s="1031"/>
      <c r="G631" s="1031" t="str">
        <f>IF('statement of marks'!FJ49="","",'statement of marks'!FJ49)</f>
        <v/>
      </c>
      <c r="H631" s="1031"/>
      <c r="I631" s="1031"/>
      <c r="J631" s="1031" t="str">
        <f>IF('statement of marks'!FL49="","",'statement of marks'!FL49)</f>
        <v/>
      </c>
      <c r="K631" s="1031"/>
      <c r="L631" s="1031"/>
      <c r="M631" s="1031" t="str">
        <f>IF('statement of marks'!FK49="","",'statement of marks'!FK49)</f>
        <v/>
      </c>
      <c r="N631" s="1031"/>
      <c r="O631" s="1031"/>
      <c r="P631" s="216"/>
      <c r="Q631" s="1035"/>
      <c r="R631" s="1035"/>
      <c r="S631" s="223"/>
      <c r="T631" s="1029" t="str">
        <f>IF('statement of marks'!$FI$3="","",'statement of marks'!$FI$3)</f>
        <v>LokLF; ,oe~ 'kkjhfjd f'k{kk</v>
      </c>
      <c r="U631" s="1030"/>
      <c r="V631" s="1031" t="str">
        <f>IF('statement of marks'!FI50="","",'statement of marks'!FI50)</f>
        <v/>
      </c>
      <c r="W631" s="1031"/>
      <c r="X631" s="1031"/>
      <c r="Y631" s="1031" t="str">
        <f>IF('statement of marks'!FJ50="","",'statement of marks'!FJ50)</f>
        <v/>
      </c>
      <c r="Z631" s="1031"/>
      <c r="AA631" s="1031"/>
      <c r="AB631" s="1031" t="str">
        <f>IF('statement of marks'!FL50="","",'statement of marks'!FL50)</f>
        <v/>
      </c>
      <c r="AC631" s="1031"/>
      <c r="AD631" s="1031"/>
      <c r="AE631" s="1031" t="str">
        <f>IF('statement of marks'!FK50="","",'statement of marks'!FK50)</f>
        <v/>
      </c>
      <c r="AF631" s="1031"/>
      <c r="AG631" s="1031"/>
      <c r="AH631" s="216"/>
    </row>
    <row r="632" spans="1:34" ht="18.95" customHeight="1">
      <c r="A632" s="223"/>
      <c r="B632" s="1000" t="s">
        <v>195</v>
      </c>
      <c r="C632" s="1001"/>
      <c r="D632" s="1007" t="str">
        <f>details!$DR$3</f>
        <v>vxLr rd</v>
      </c>
      <c r="E632" s="1007"/>
      <c r="F632" s="1007"/>
      <c r="G632" s="1007" t="str">
        <f>details!$DV$3</f>
        <v>vDVwcj rd</v>
      </c>
      <c r="H632" s="1007"/>
      <c r="I632" s="1007"/>
      <c r="J632" s="1007" t="str">
        <f>details!$ED$3</f>
        <v>Qjojh rd</v>
      </c>
      <c r="K632" s="1007"/>
      <c r="L632" s="1007"/>
      <c r="M632" s="1007" t="str">
        <f>details!$DZ$3</f>
        <v>fnlEcj rd</v>
      </c>
      <c r="N632" s="1007"/>
      <c r="O632" s="1007"/>
      <c r="P632" s="216"/>
      <c r="Q632" s="1035"/>
      <c r="R632" s="1035"/>
      <c r="S632" s="223"/>
      <c r="T632" s="1000" t="s">
        <v>195</v>
      </c>
      <c r="U632" s="1001"/>
      <c r="V632" s="1010" t="str">
        <f>details!$DR$3</f>
        <v>vxLr rd</v>
      </c>
      <c r="W632" s="1011"/>
      <c r="X632" s="1012"/>
      <c r="Y632" s="1010" t="str">
        <f>details!$DV$3</f>
        <v>vDVwcj rd</v>
      </c>
      <c r="Z632" s="1011"/>
      <c r="AA632" s="1012"/>
      <c r="AB632" s="1010" t="str">
        <f>details!$ED$3</f>
        <v>Qjojh rd</v>
      </c>
      <c r="AC632" s="1011"/>
      <c r="AD632" s="1012"/>
      <c r="AE632" s="1010" t="str">
        <f>details!$DZ$3</f>
        <v>fnlEcj rd</v>
      </c>
      <c r="AF632" s="1011"/>
      <c r="AG632" s="1012"/>
      <c r="AH632" s="216"/>
    </row>
    <row r="633" spans="1:34" ht="18.95" customHeight="1">
      <c r="A633" s="223"/>
      <c r="B633" s="1025" t="s">
        <v>98</v>
      </c>
      <c r="C633" s="1026"/>
      <c r="D633" s="1008" t="str">
        <f>IF(details!DS49="","",details!DS49)</f>
        <v/>
      </c>
      <c r="E633" s="1008"/>
      <c r="F633" s="1008"/>
      <c r="G633" s="1008" t="str">
        <f>IF(details!DW49="","",details!DW49)</f>
        <v/>
      </c>
      <c r="H633" s="1008"/>
      <c r="I633" s="1008"/>
      <c r="J633" s="1008" t="str">
        <f>IF(details!EE49="","",details!EE49)</f>
        <v/>
      </c>
      <c r="K633" s="1008"/>
      <c r="L633" s="1008"/>
      <c r="M633" s="1008" t="str">
        <f>IF(details!EA49="","",details!EA49)</f>
        <v/>
      </c>
      <c r="N633" s="1008"/>
      <c r="O633" s="1008"/>
      <c r="P633" s="227"/>
      <c r="Q633" s="1035"/>
      <c r="R633" s="1035"/>
      <c r="S633" s="223"/>
      <c r="T633" s="1025" t="s">
        <v>98</v>
      </c>
      <c r="U633" s="1026"/>
      <c r="V633" s="1015" t="str">
        <f>IF(details!DS50="","",details!DS50)</f>
        <v/>
      </c>
      <c r="W633" s="1016"/>
      <c r="X633" s="1017"/>
      <c r="Y633" s="1015" t="str">
        <f>IF(details!DW50="","",details!DW50)</f>
        <v/>
      </c>
      <c r="Z633" s="1016"/>
      <c r="AA633" s="1017"/>
      <c r="AB633" s="1015" t="str">
        <f>IF(details!EE50="","",details!EE50)</f>
        <v/>
      </c>
      <c r="AC633" s="1016"/>
      <c r="AD633" s="1017"/>
      <c r="AE633" s="1015" t="str">
        <f>IF(details!EA50="","",details!EA50)</f>
        <v/>
      </c>
      <c r="AF633" s="1016"/>
      <c r="AG633" s="1017"/>
      <c r="AH633" s="217"/>
    </row>
    <row r="634" spans="1:34" ht="18.95" customHeight="1">
      <c r="A634" s="224"/>
      <c r="B634" s="1023" t="s">
        <v>15</v>
      </c>
      <c r="C634" s="1024"/>
      <c r="D634" s="1009">
        <f>IF(details!DR49="","",details!DR49)</f>
        <v>83</v>
      </c>
      <c r="E634" s="1009"/>
      <c r="F634" s="1009"/>
      <c r="G634" s="1009" t="str">
        <f>IF(details!DV49="","",details!DV49)</f>
        <v/>
      </c>
      <c r="H634" s="1009"/>
      <c r="I634" s="1009"/>
      <c r="J634" s="1009" t="str">
        <f>IF(details!ED49="","",details!ED49)</f>
        <v/>
      </c>
      <c r="K634" s="1009"/>
      <c r="L634" s="1009"/>
      <c r="M634" s="1009" t="str">
        <f>IF(details!DZ49="","",details!DZ49)</f>
        <v/>
      </c>
      <c r="N634" s="1009"/>
      <c r="O634" s="1009"/>
      <c r="P634" s="228"/>
      <c r="Q634" s="1035"/>
      <c r="R634" s="1035"/>
      <c r="S634" s="224"/>
      <c r="T634" s="1023" t="s">
        <v>15</v>
      </c>
      <c r="U634" s="1024"/>
      <c r="V634" s="1018">
        <f>IF(details!DR50="","",details!DR50)</f>
        <v>83</v>
      </c>
      <c r="W634" s="1019"/>
      <c r="X634" s="1020"/>
      <c r="Y634" s="1018" t="str">
        <f>IF(details!DV50="","",details!DV50)</f>
        <v/>
      </c>
      <c r="Z634" s="1019"/>
      <c r="AA634" s="1020"/>
      <c r="AB634" s="1018" t="str">
        <f>IF(details!ED50="","",details!ED50)</f>
        <v/>
      </c>
      <c r="AC634" s="1019"/>
      <c r="AD634" s="1020"/>
      <c r="AE634" s="1018" t="str">
        <f>IF(details!DZ50="","",details!DZ50)</f>
        <v/>
      </c>
      <c r="AF634" s="1019"/>
      <c r="AG634" s="1020"/>
      <c r="AH634" s="218"/>
    </row>
    <row r="635" spans="1:34" ht="18.95" customHeight="1">
      <c r="A635" s="223"/>
      <c r="B635" s="1036" t="s">
        <v>99</v>
      </c>
      <c r="C635" s="1037"/>
      <c r="D635" s="1007"/>
      <c r="E635" s="1007"/>
      <c r="F635" s="1007"/>
      <c r="G635" s="1007"/>
      <c r="H635" s="1007"/>
      <c r="I635" s="1007"/>
      <c r="J635" s="1007"/>
      <c r="K635" s="1007"/>
      <c r="L635" s="1007"/>
      <c r="M635" s="1007"/>
      <c r="N635" s="1007"/>
      <c r="O635" s="1007"/>
      <c r="P635" s="219"/>
      <c r="Q635" s="1035"/>
      <c r="R635" s="1035"/>
      <c r="S635" s="223"/>
      <c r="T635" s="1036" t="s">
        <v>99</v>
      </c>
      <c r="U635" s="1037"/>
      <c r="V635" s="1007"/>
      <c r="W635" s="1007"/>
      <c r="X635" s="1007"/>
      <c r="Y635" s="1007"/>
      <c r="Z635" s="1007"/>
      <c r="AA635" s="1007"/>
      <c r="AB635" s="1007"/>
      <c r="AC635" s="1007"/>
      <c r="AD635" s="1007"/>
      <c r="AE635" s="1007"/>
      <c r="AF635" s="1007"/>
      <c r="AG635" s="1007"/>
      <c r="AH635" s="219"/>
    </row>
    <row r="636" spans="1:34" ht="18.95" customHeight="1">
      <c r="A636" s="223"/>
      <c r="B636" s="1013" t="s">
        <v>79</v>
      </c>
      <c r="C636" s="1014"/>
      <c r="D636" s="1007"/>
      <c r="E636" s="1007"/>
      <c r="F636" s="1007"/>
      <c r="G636" s="1007"/>
      <c r="H636" s="1007"/>
      <c r="I636" s="1007"/>
      <c r="J636" s="1007"/>
      <c r="K636" s="1007"/>
      <c r="L636" s="1007"/>
      <c r="M636" s="1007"/>
      <c r="N636" s="1007"/>
      <c r="O636" s="1007"/>
      <c r="P636" s="219"/>
      <c r="Q636" s="1035"/>
      <c r="R636" s="1035"/>
      <c r="S636" s="223"/>
      <c r="T636" s="1013" t="s">
        <v>79</v>
      </c>
      <c r="U636" s="1014"/>
      <c r="V636" s="1007"/>
      <c r="W636" s="1007"/>
      <c r="X636" s="1007"/>
      <c r="Y636" s="1007"/>
      <c r="Z636" s="1007"/>
      <c r="AA636" s="1007"/>
      <c r="AB636" s="1007"/>
      <c r="AC636" s="1007"/>
      <c r="AD636" s="1007"/>
      <c r="AE636" s="1007"/>
      <c r="AF636" s="1007"/>
      <c r="AG636" s="1007"/>
      <c r="AH636" s="219"/>
    </row>
    <row r="637" spans="1:34" ht="18.95" customHeight="1">
      <c r="A637" s="223"/>
      <c r="B637" s="1021" t="s">
        <v>100</v>
      </c>
      <c r="C637" s="1022"/>
      <c r="D637" s="1007"/>
      <c r="E637" s="1007"/>
      <c r="F637" s="1007"/>
      <c r="G637" s="1007"/>
      <c r="H637" s="1007"/>
      <c r="I637" s="1007"/>
      <c r="J637" s="1007"/>
      <c r="K637" s="1007"/>
      <c r="L637" s="1007"/>
      <c r="M637" s="1007"/>
      <c r="N637" s="1007"/>
      <c r="O637" s="1007"/>
      <c r="P637" s="219"/>
      <c r="Q637" s="1035"/>
      <c r="R637" s="1035"/>
      <c r="S637" s="223"/>
      <c r="T637" s="1021" t="s">
        <v>100</v>
      </c>
      <c r="U637" s="1022"/>
      <c r="V637" s="1007"/>
      <c r="W637" s="1007"/>
      <c r="X637" s="1007"/>
      <c r="Y637" s="1007"/>
      <c r="Z637" s="1007"/>
      <c r="AA637" s="1007"/>
      <c r="AB637" s="1007"/>
      <c r="AC637" s="1007"/>
      <c r="AD637" s="1007"/>
      <c r="AE637" s="1007"/>
      <c r="AF637" s="1007"/>
      <c r="AG637" s="1007"/>
      <c r="AH637" s="219"/>
    </row>
    <row r="638" spans="1:34" ht="18.95" customHeight="1" thickBot="1">
      <c r="A638" s="225"/>
      <c r="B638" s="998" t="s">
        <v>101</v>
      </c>
      <c r="C638" s="999"/>
      <c r="D638" s="995"/>
      <c r="E638" s="995"/>
      <c r="F638" s="995"/>
      <c r="G638" s="995"/>
      <c r="H638" s="995"/>
      <c r="I638" s="995"/>
      <c r="J638" s="995"/>
      <c r="K638" s="995"/>
      <c r="L638" s="995"/>
      <c r="M638" s="995"/>
      <c r="N638" s="995"/>
      <c r="O638" s="995"/>
      <c r="P638" s="220"/>
      <c r="Q638" s="1035"/>
      <c r="R638" s="1035"/>
      <c r="S638" s="225"/>
      <c r="T638" s="998" t="s">
        <v>101</v>
      </c>
      <c r="U638" s="999"/>
      <c r="V638" s="995"/>
      <c r="W638" s="995"/>
      <c r="X638" s="995"/>
      <c r="Y638" s="995"/>
      <c r="Z638" s="995"/>
      <c r="AA638" s="995"/>
      <c r="AB638" s="995"/>
      <c r="AC638" s="995"/>
      <c r="AD638" s="995"/>
      <c r="AE638" s="995"/>
      <c r="AF638" s="995"/>
      <c r="AG638" s="995"/>
      <c r="AH638" s="220"/>
    </row>
    <row r="639" spans="1:34" ht="18.95" customHeight="1">
      <c r="A639" s="222"/>
      <c r="B639" s="1004" t="s">
        <v>47</v>
      </c>
      <c r="C639" s="1005"/>
      <c r="D639" s="1005"/>
      <c r="E639" s="1005"/>
      <c r="F639" s="1005"/>
      <c r="G639" s="1005"/>
      <c r="H639" s="1005"/>
      <c r="I639" s="1005"/>
      <c r="J639" s="1005"/>
      <c r="K639" s="1005"/>
      <c r="L639" s="1005"/>
      <c r="M639" s="1005"/>
      <c r="N639" s="1005"/>
      <c r="O639" s="1005"/>
      <c r="P639" s="1006"/>
      <c r="Q639" s="1035"/>
      <c r="R639" s="1035"/>
      <c r="S639" s="222"/>
      <c r="T639" s="1004" t="s">
        <v>47</v>
      </c>
      <c r="U639" s="1005"/>
      <c r="V639" s="1005"/>
      <c r="W639" s="1005"/>
      <c r="X639" s="1005"/>
      <c r="Y639" s="1005"/>
      <c r="Z639" s="1005"/>
      <c r="AA639" s="1005"/>
      <c r="AB639" s="1005"/>
      <c r="AC639" s="1005"/>
      <c r="AD639" s="1005"/>
      <c r="AE639" s="1005"/>
      <c r="AF639" s="1005"/>
      <c r="AG639" s="1005"/>
      <c r="AH639" s="1006"/>
    </row>
    <row r="640" spans="1:34" ht="18.95" customHeight="1">
      <c r="A640" s="1003"/>
      <c r="B640" s="985" t="str">
        <f>'statement of marks'!$A$1</f>
        <v>MkW0Hkhejko vEcsMdj jkt0vkok0fo|k0cxMh]nkSlk</v>
      </c>
      <c r="C640" s="986"/>
      <c r="D640" s="986"/>
      <c r="E640" s="986"/>
      <c r="F640" s="986"/>
      <c r="G640" s="986"/>
      <c r="H640" s="986"/>
      <c r="I640" s="986"/>
      <c r="J640" s="986"/>
      <c r="K640" s="986"/>
      <c r="L640" s="986"/>
      <c r="M640" s="986"/>
      <c r="N640" s="986"/>
      <c r="O640" s="986"/>
      <c r="P640" s="987"/>
      <c r="Q640" s="1035"/>
      <c r="R640" s="1035"/>
      <c r="S640" s="1003"/>
      <c r="T640" s="985" t="str">
        <f>'statement of marks'!$A$1</f>
        <v>MkW0Hkhejko vEcsMdj jkt0vkok0fo|k0cxMh]nkSlk</v>
      </c>
      <c r="U640" s="986"/>
      <c r="V640" s="986"/>
      <c r="W640" s="986"/>
      <c r="X640" s="986"/>
      <c r="Y640" s="986"/>
      <c r="Z640" s="986"/>
      <c r="AA640" s="986"/>
      <c r="AB640" s="986"/>
      <c r="AC640" s="986"/>
      <c r="AD640" s="986"/>
      <c r="AE640" s="986"/>
      <c r="AF640" s="986"/>
      <c r="AG640" s="986"/>
      <c r="AH640" s="987"/>
    </row>
    <row r="641" spans="1:34" ht="18.95" customHeight="1">
      <c r="A641" s="1003"/>
      <c r="B641" s="985"/>
      <c r="C641" s="986"/>
      <c r="D641" s="986"/>
      <c r="E641" s="986"/>
      <c r="F641" s="986"/>
      <c r="G641" s="986"/>
      <c r="H641" s="986"/>
      <c r="I641" s="986"/>
      <c r="J641" s="986"/>
      <c r="K641" s="986"/>
      <c r="L641" s="986"/>
      <c r="M641" s="986"/>
      <c r="N641" s="986"/>
      <c r="O641" s="986"/>
      <c r="P641" s="987"/>
      <c r="Q641" s="1035"/>
      <c r="R641" s="1035"/>
      <c r="S641" s="1003"/>
      <c r="T641" s="985"/>
      <c r="U641" s="986"/>
      <c r="V641" s="986"/>
      <c r="W641" s="986"/>
      <c r="X641" s="986"/>
      <c r="Y641" s="986"/>
      <c r="Z641" s="986"/>
      <c r="AA641" s="986"/>
      <c r="AB641" s="986"/>
      <c r="AC641" s="986"/>
      <c r="AD641" s="986"/>
      <c r="AE641" s="986"/>
      <c r="AF641" s="986"/>
      <c r="AG641" s="986"/>
      <c r="AH641" s="987"/>
    </row>
    <row r="642" spans="1:34" ht="18.95" customHeight="1">
      <c r="A642" s="223"/>
      <c r="B642" s="988" t="s">
        <v>95</v>
      </c>
      <c r="C642" s="989"/>
      <c r="D642" s="992" t="str">
        <f>'statement of marks'!$H$3</f>
        <v>2016-17</v>
      </c>
      <c r="E642" s="992"/>
      <c r="F642" s="992"/>
      <c r="G642" s="992"/>
      <c r="H642" s="992"/>
      <c r="I642" s="992"/>
      <c r="J642" s="992"/>
      <c r="K642" s="992"/>
      <c r="L642" s="992"/>
      <c r="M642" s="992"/>
      <c r="N642" s="992"/>
      <c r="O642" s="992"/>
      <c r="P642" s="993"/>
      <c r="Q642" s="1035"/>
      <c r="R642" s="1035"/>
      <c r="S642" s="223"/>
      <c r="T642" s="988" t="s">
        <v>95</v>
      </c>
      <c r="U642" s="989"/>
      <c r="V642" s="992" t="str">
        <f>'statement of marks'!$H$3</f>
        <v>2016-17</v>
      </c>
      <c r="W642" s="992"/>
      <c r="X642" s="992"/>
      <c r="Y642" s="992"/>
      <c r="Z642" s="992"/>
      <c r="AA642" s="992"/>
      <c r="AB642" s="992"/>
      <c r="AC642" s="992"/>
      <c r="AD642" s="992"/>
      <c r="AE642" s="992"/>
      <c r="AF642" s="992"/>
      <c r="AG642" s="992"/>
      <c r="AH642" s="993"/>
    </row>
    <row r="643" spans="1:34" ht="18.95" customHeight="1">
      <c r="A643" s="223"/>
      <c r="B643" s="990" t="s">
        <v>185</v>
      </c>
      <c r="C643" s="991"/>
      <c r="D643" s="991" t="str">
        <f>IF('statement of marks'!I51="","",'statement of marks'!I51)</f>
        <v/>
      </c>
      <c r="E643" s="991"/>
      <c r="F643" s="991"/>
      <c r="G643" s="991"/>
      <c r="H643" s="991"/>
      <c r="I643" s="991"/>
      <c r="J643" s="991"/>
      <c r="K643" s="991"/>
      <c r="L643" s="991"/>
      <c r="M643" s="991"/>
      <c r="N643" s="991"/>
      <c r="O643" s="991"/>
      <c r="P643" s="994"/>
      <c r="Q643" s="1035"/>
      <c r="R643" s="1035"/>
      <c r="S643" s="223"/>
      <c r="T643" s="990" t="s">
        <v>185</v>
      </c>
      <c r="U643" s="991"/>
      <c r="V643" s="991" t="str">
        <f>IF('statement of marks'!I52="","",'statement of marks'!I52)</f>
        <v/>
      </c>
      <c r="W643" s="991"/>
      <c r="X643" s="991"/>
      <c r="Y643" s="991"/>
      <c r="Z643" s="991"/>
      <c r="AA643" s="991"/>
      <c r="AB643" s="991"/>
      <c r="AC643" s="991"/>
      <c r="AD643" s="991"/>
      <c r="AE643" s="991"/>
      <c r="AF643" s="991"/>
      <c r="AG643" s="991"/>
      <c r="AH643" s="994"/>
    </row>
    <row r="644" spans="1:34" ht="18.95" customHeight="1">
      <c r="A644" s="223"/>
      <c r="B644" s="990" t="s">
        <v>186</v>
      </c>
      <c r="C644" s="991"/>
      <c r="D644" s="991" t="str">
        <f>IF('statement of marks'!J51="","",'statement of marks'!J51)</f>
        <v/>
      </c>
      <c r="E644" s="991"/>
      <c r="F644" s="991"/>
      <c r="G644" s="991"/>
      <c r="H644" s="991"/>
      <c r="I644" s="991"/>
      <c r="J644" s="991"/>
      <c r="K644" s="991"/>
      <c r="L644" s="991"/>
      <c r="M644" s="991"/>
      <c r="N644" s="991"/>
      <c r="O644" s="991"/>
      <c r="P644" s="994"/>
      <c r="Q644" s="1035"/>
      <c r="R644" s="1035"/>
      <c r="S644" s="223"/>
      <c r="T644" s="990" t="s">
        <v>186</v>
      </c>
      <c r="U644" s="991"/>
      <c r="V644" s="991" t="str">
        <f>IF('statement of marks'!J52="","",'statement of marks'!J52)</f>
        <v/>
      </c>
      <c r="W644" s="991"/>
      <c r="X644" s="991"/>
      <c r="Y644" s="991"/>
      <c r="Z644" s="991"/>
      <c r="AA644" s="991"/>
      <c r="AB644" s="991"/>
      <c r="AC644" s="991"/>
      <c r="AD644" s="991"/>
      <c r="AE644" s="991"/>
      <c r="AF644" s="991"/>
      <c r="AG644" s="991"/>
      <c r="AH644" s="994"/>
    </row>
    <row r="645" spans="1:34" ht="18.95" customHeight="1">
      <c r="A645" s="223"/>
      <c r="B645" s="990" t="s">
        <v>187</v>
      </c>
      <c r="C645" s="991"/>
      <c r="D645" s="991" t="str">
        <f>IF('statement of marks'!K51="","",'statement of marks'!K51)</f>
        <v/>
      </c>
      <c r="E645" s="991"/>
      <c r="F645" s="991"/>
      <c r="G645" s="991"/>
      <c r="H645" s="991"/>
      <c r="I645" s="991"/>
      <c r="J645" s="991"/>
      <c r="K645" s="991"/>
      <c r="L645" s="991"/>
      <c r="M645" s="991"/>
      <c r="N645" s="991"/>
      <c r="O645" s="991"/>
      <c r="P645" s="994"/>
      <c r="Q645" s="1035"/>
      <c r="R645" s="1035"/>
      <c r="S645" s="223"/>
      <c r="T645" s="990" t="s">
        <v>187</v>
      </c>
      <c r="U645" s="991"/>
      <c r="V645" s="991" t="str">
        <f>IF('statement of marks'!K52="","",'statement of marks'!K52)</f>
        <v/>
      </c>
      <c r="W645" s="991"/>
      <c r="X645" s="991"/>
      <c r="Y645" s="991"/>
      <c r="Z645" s="991"/>
      <c r="AA645" s="991"/>
      <c r="AB645" s="991"/>
      <c r="AC645" s="991"/>
      <c r="AD645" s="991"/>
      <c r="AE645" s="991"/>
      <c r="AF645" s="991"/>
      <c r="AG645" s="991"/>
      <c r="AH645" s="994"/>
    </row>
    <row r="646" spans="1:34" ht="18.95" customHeight="1">
      <c r="A646" s="223"/>
      <c r="B646" s="990" t="s">
        <v>188</v>
      </c>
      <c r="C646" s="991"/>
      <c r="D646" s="992" t="str">
        <f>'statement of marks'!$G$3</f>
        <v>6 B</v>
      </c>
      <c r="E646" s="992"/>
      <c r="F646" s="992"/>
      <c r="G646" s="992"/>
      <c r="H646" s="991" t="s">
        <v>9</v>
      </c>
      <c r="I646" s="991"/>
      <c r="J646" s="991"/>
      <c r="K646" s="991"/>
      <c r="L646" s="991"/>
      <c r="M646" s="992" t="str">
        <f>IF('statement of marks'!D51="","",'statement of marks'!D51)</f>
        <v/>
      </c>
      <c r="N646" s="992"/>
      <c r="O646" s="992"/>
      <c r="P646" s="993"/>
      <c r="Q646" s="1035"/>
      <c r="R646" s="1035"/>
      <c r="S646" s="223"/>
      <c r="T646" s="990" t="s">
        <v>188</v>
      </c>
      <c r="U646" s="991"/>
      <c r="V646" s="992" t="str">
        <f>'statement of marks'!$G$3</f>
        <v>6 B</v>
      </c>
      <c r="W646" s="992"/>
      <c r="X646" s="992"/>
      <c r="Y646" s="992"/>
      <c r="Z646" s="991" t="s">
        <v>9</v>
      </c>
      <c r="AA646" s="991"/>
      <c r="AB646" s="991"/>
      <c r="AC646" s="991"/>
      <c r="AD646" s="991"/>
      <c r="AE646" s="992" t="str">
        <f>IF('statement of marks'!D52="","",'statement of marks'!D52)</f>
        <v/>
      </c>
      <c r="AF646" s="992"/>
      <c r="AG646" s="992"/>
      <c r="AH646" s="993"/>
    </row>
    <row r="647" spans="1:34" ht="18.95" customHeight="1">
      <c r="A647" s="223"/>
      <c r="B647" s="990" t="s">
        <v>189</v>
      </c>
      <c r="C647" s="991"/>
      <c r="D647" s="992" t="str">
        <f>IF('statement of marks'!F51="","",'statement of marks'!F51)</f>
        <v/>
      </c>
      <c r="E647" s="992"/>
      <c r="F647" s="992"/>
      <c r="G647" s="992"/>
      <c r="H647" s="991" t="s">
        <v>0</v>
      </c>
      <c r="I647" s="991"/>
      <c r="J647" s="991"/>
      <c r="K647" s="991"/>
      <c r="L647" s="991"/>
      <c r="M647" s="1032" t="str">
        <f>IF('statement of marks'!G51="","",'statement of marks'!G51)</f>
        <v/>
      </c>
      <c r="N647" s="1032"/>
      <c r="O647" s="1032"/>
      <c r="P647" s="1033"/>
      <c r="Q647" s="1035"/>
      <c r="R647" s="1035"/>
      <c r="S647" s="223"/>
      <c r="T647" s="990" t="s">
        <v>189</v>
      </c>
      <c r="U647" s="991"/>
      <c r="V647" s="992" t="str">
        <f>IF('statement of marks'!F52="","",'statement of marks'!F52)</f>
        <v/>
      </c>
      <c r="W647" s="992"/>
      <c r="X647" s="992"/>
      <c r="Y647" s="992"/>
      <c r="Z647" s="991" t="s">
        <v>0</v>
      </c>
      <c r="AA647" s="991"/>
      <c r="AB647" s="991"/>
      <c r="AC647" s="991"/>
      <c r="AD647" s="991"/>
      <c r="AE647" s="1032" t="str">
        <f>IF('statement of marks'!G52="","",'statement of marks'!G52)</f>
        <v/>
      </c>
      <c r="AF647" s="1032"/>
      <c r="AG647" s="1032"/>
      <c r="AH647" s="1033"/>
    </row>
    <row r="648" spans="1:34" ht="18.95" customHeight="1">
      <c r="A648" s="223"/>
      <c r="B648" s="221" t="s">
        <v>28</v>
      </c>
      <c r="C648" s="211" t="s">
        <v>96</v>
      </c>
      <c r="D648" s="1034" t="s">
        <v>1</v>
      </c>
      <c r="E648" s="1034"/>
      <c r="F648" s="1034"/>
      <c r="G648" s="1034" t="s">
        <v>21</v>
      </c>
      <c r="H648" s="1034"/>
      <c r="I648" s="1034"/>
      <c r="J648" s="1034" t="s">
        <v>68</v>
      </c>
      <c r="K648" s="1034"/>
      <c r="L648" s="1034"/>
      <c r="M648" s="1034" t="s">
        <v>97</v>
      </c>
      <c r="N648" s="1034"/>
      <c r="O648" s="1034"/>
      <c r="P648" s="212" t="s">
        <v>200</v>
      </c>
      <c r="Q648" s="1035"/>
      <c r="R648" s="1035"/>
      <c r="S648" s="223"/>
      <c r="T648" s="221" t="s">
        <v>28</v>
      </c>
      <c r="U648" s="211" t="s">
        <v>96</v>
      </c>
      <c r="V648" s="1034" t="s">
        <v>1</v>
      </c>
      <c r="W648" s="1034"/>
      <c r="X648" s="1034"/>
      <c r="Y648" s="1034" t="s">
        <v>21</v>
      </c>
      <c r="Z648" s="1034"/>
      <c r="AA648" s="1034"/>
      <c r="AB648" s="1034" t="s">
        <v>68</v>
      </c>
      <c r="AC648" s="1034"/>
      <c r="AD648" s="1034"/>
      <c r="AE648" s="1034" t="s">
        <v>97</v>
      </c>
      <c r="AF648" s="1034"/>
      <c r="AG648" s="1034"/>
      <c r="AH648" s="212" t="s">
        <v>200</v>
      </c>
    </row>
    <row r="649" spans="1:34" ht="18.95" customHeight="1">
      <c r="A649" s="223"/>
      <c r="B649" s="1000" t="s">
        <v>3</v>
      </c>
      <c r="C649" s="1001"/>
      <c r="D649" s="232">
        <f>IF('statement of marks'!L$6="","",'statement of marks'!L$6)</f>
        <v>5</v>
      </c>
      <c r="E649" s="232">
        <f>IF('statement of marks'!M$6="","",'statement of marks'!M$6)</f>
        <v>5</v>
      </c>
      <c r="F649" s="232">
        <f>IF('statement of marks'!N$6="","",'statement of marks'!N$6)</f>
        <v>10</v>
      </c>
      <c r="G649" s="232">
        <f>IF('statement of marks'!O$6="","",'statement of marks'!O$6)</f>
        <v>5</v>
      </c>
      <c r="H649" s="232">
        <f>IF('statement of marks'!P$6="","",'statement of marks'!P$6)</f>
        <v>5</v>
      </c>
      <c r="I649" s="232">
        <f>IF('statement of marks'!Q$6="","",'statement of marks'!Q$6)</f>
        <v>10</v>
      </c>
      <c r="J649" s="232">
        <f>IF('statement of marks'!R$6="","",'statement of marks'!R$6)</f>
        <v>5</v>
      </c>
      <c r="K649" s="232">
        <f>IF('statement of marks'!S$6="","",'statement of marks'!S$6)</f>
        <v>5</v>
      </c>
      <c r="L649" s="232">
        <f>IF('statement of marks'!T$6="","",'statement of marks'!T$6)</f>
        <v>10</v>
      </c>
      <c r="M649" s="232">
        <f>IF('statement of marks'!V$6="","",'statement of marks'!V$6)</f>
        <v>50</v>
      </c>
      <c r="N649" s="232">
        <f>IF('statement of marks'!W$6="","",'statement of marks'!W$6)</f>
        <v>20</v>
      </c>
      <c r="O649" s="232">
        <f>IF('statement of marks'!X$6="","",'statement of marks'!X$6)</f>
        <v>70</v>
      </c>
      <c r="P649" s="213">
        <f>IF('statement of marks'!Y$6="","",'statement of marks'!Y$6)</f>
        <v>100</v>
      </c>
      <c r="Q649" s="1035"/>
      <c r="R649" s="1035"/>
      <c r="S649" s="223"/>
      <c r="T649" s="1000" t="s">
        <v>3</v>
      </c>
      <c r="U649" s="1001"/>
      <c r="V649" s="232">
        <f>IF('statement of marks'!L$6="","",'statement of marks'!L$6)</f>
        <v>5</v>
      </c>
      <c r="W649" s="232">
        <f>IF('statement of marks'!M$6="","",'statement of marks'!M$6)</f>
        <v>5</v>
      </c>
      <c r="X649" s="232">
        <f>IF('statement of marks'!N$6="","",'statement of marks'!N$6)</f>
        <v>10</v>
      </c>
      <c r="Y649" s="232">
        <f>IF('statement of marks'!O$6="","",'statement of marks'!O$6)</f>
        <v>5</v>
      </c>
      <c r="Z649" s="232">
        <f>IF('statement of marks'!P$6="","",'statement of marks'!P$6)</f>
        <v>5</v>
      </c>
      <c r="AA649" s="232">
        <f>IF('statement of marks'!Q$6="","",'statement of marks'!Q$6)</f>
        <v>10</v>
      </c>
      <c r="AB649" s="232">
        <f>IF('statement of marks'!R$6="","",'statement of marks'!R$6)</f>
        <v>5</v>
      </c>
      <c r="AC649" s="232">
        <f>IF('statement of marks'!S$6="","",'statement of marks'!S$6)</f>
        <v>5</v>
      </c>
      <c r="AD649" s="232">
        <f>IF('statement of marks'!T$6="","",'statement of marks'!T$6)</f>
        <v>10</v>
      </c>
      <c r="AE649" s="232">
        <f>IF('statement of marks'!V$6="","",'statement of marks'!V$6)</f>
        <v>50</v>
      </c>
      <c r="AF649" s="232">
        <f>IF('statement of marks'!W$6="","",'statement of marks'!W$6)</f>
        <v>20</v>
      </c>
      <c r="AG649" s="232">
        <f>IF('statement of marks'!X$6="","",'statement of marks'!X$6)</f>
        <v>70</v>
      </c>
      <c r="AH649" s="213">
        <f>IF('statement of marks'!Y$6="","",'statement of marks'!Y$6)</f>
        <v>100</v>
      </c>
    </row>
    <row r="650" spans="1:34" ht="18.95" customHeight="1">
      <c r="A650" s="223"/>
      <c r="B650" s="990" t="str">
        <f>IF('statement of marks'!$L$3="","",'statement of marks'!$L$3)</f>
        <v>fgUnh</v>
      </c>
      <c r="C650" s="991"/>
      <c r="D650" s="209" t="str">
        <f>IF('statement of marks'!L51="","",'statement of marks'!L51)</f>
        <v/>
      </c>
      <c r="E650" s="209" t="str">
        <f>IF('statement of marks'!M51="","",'statement of marks'!M51)</f>
        <v/>
      </c>
      <c r="F650" s="207" t="str">
        <f>IF('statement of marks'!N51="","",'statement of marks'!N51)</f>
        <v/>
      </c>
      <c r="G650" s="209" t="str">
        <f>IF('statement of marks'!O51="","",'statement of marks'!O51)</f>
        <v/>
      </c>
      <c r="H650" s="209" t="str">
        <f>IF('statement of marks'!P51="","",'statement of marks'!P51)</f>
        <v/>
      </c>
      <c r="I650" s="207" t="str">
        <f>IF('statement of marks'!Q51="","",'statement of marks'!Q51)</f>
        <v/>
      </c>
      <c r="J650" s="209" t="str">
        <f>IF('statement of marks'!R51="","",'statement of marks'!R51)</f>
        <v/>
      </c>
      <c r="K650" s="209" t="str">
        <f>IF('statement of marks'!S51="","",'statement of marks'!S51)</f>
        <v/>
      </c>
      <c r="L650" s="207" t="str">
        <f>IF('statement of marks'!T51="","",'statement of marks'!T51)</f>
        <v/>
      </c>
      <c r="M650" s="209" t="str">
        <f>IF('statement of marks'!V51="","",'statement of marks'!V51)</f>
        <v/>
      </c>
      <c r="N650" s="209" t="str">
        <f>IF('statement of marks'!W51="","",'statement of marks'!W51)</f>
        <v/>
      </c>
      <c r="O650" s="207" t="str">
        <f>IF('statement of marks'!X51="","",'statement of marks'!X51)</f>
        <v/>
      </c>
      <c r="P650" s="213" t="str">
        <f>IF('statement of marks'!Y51="","",'statement of marks'!Y51)</f>
        <v/>
      </c>
      <c r="Q650" s="1035"/>
      <c r="R650" s="1035"/>
      <c r="S650" s="223"/>
      <c r="T650" s="990" t="str">
        <f>IF('statement of marks'!$L$3="","",'statement of marks'!$L$3)</f>
        <v>fgUnh</v>
      </c>
      <c r="U650" s="991"/>
      <c r="V650" s="209" t="str">
        <f>IF('statement of marks'!L52="","",'statement of marks'!L52)</f>
        <v/>
      </c>
      <c r="W650" s="209" t="str">
        <f>IF('statement of marks'!M52="","",'statement of marks'!M52)</f>
        <v/>
      </c>
      <c r="X650" s="207" t="str">
        <f>IF('statement of marks'!N52="","",'statement of marks'!N52)</f>
        <v/>
      </c>
      <c r="Y650" s="209" t="str">
        <f>IF('statement of marks'!O52="","",'statement of marks'!O52)</f>
        <v/>
      </c>
      <c r="Z650" s="209" t="str">
        <f>IF('statement of marks'!P52="","",'statement of marks'!P52)</f>
        <v/>
      </c>
      <c r="AA650" s="207" t="str">
        <f>IF('statement of marks'!Q52="","",'statement of marks'!Q52)</f>
        <v/>
      </c>
      <c r="AB650" s="209" t="str">
        <f>IF('statement of marks'!R52="","",'statement of marks'!R52)</f>
        <v/>
      </c>
      <c r="AC650" s="209" t="str">
        <f>IF('statement of marks'!S52="","",'statement of marks'!S52)</f>
        <v/>
      </c>
      <c r="AD650" s="207" t="str">
        <f>IF('statement of marks'!T52="","",'statement of marks'!T52)</f>
        <v/>
      </c>
      <c r="AE650" s="209" t="str">
        <f>IF('statement of marks'!V52="","",'statement of marks'!V52)</f>
        <v/>
      </c>
      <c r="AF650" s="209" t="str">
        <f>IF('statement of marks'!W52="","",'statement of marks'!W52)</f>
        <v/>
      </c>
      <c r="AG650" s="207" t="str">
        <f>IF('statement of marks'!X52="","",'statement of marks'!X52)</f>
        <v/>
      </c>
      <c r="AH650" s="213" t="str">
        <f>IF('statement of marks'!Y52="","",'statement of marks'!Y52)</f>
        <v/>
      </c>
    </row>
    <row r="651" spans="1:34" ht="18.95" customHeight="1">
      <c r="A651" s="223"/>
      <c r="B651" s="990" t="str">
        <f>IF('statement of marks'!$AH$3="","",'statement of marks'!$AH$3)</f>
        <v>vaxszth</v>
      </c>
      <c r="C651" s="991"/>
      <c r="D651" s="209" t="str">
        <f>IF('statement of marks'!AH51="","",'statement of marks'!AH51)</f>
        <v/>
      </c>
      <c r="E651" s="209" t="str">
        <f>IF('statement of marks'!AI51="","",'statement of marks'!AI51)</f>
        <v/>
      </c>
      <c r="F651" s="207" t="str">
        <f>IF('statement of marks'!AJ51="","",'statement of marks'!AJ51)</f>
        <v/>
      </c>
      <c r="G651" s="209" t="str">
        <f>IF('statement of marks'!AK51="","",'statement of marks'!AK51)</f>
        <v/>
      </c>
      <c r="H651" s="209" t="str">
        <f>IF('statement of marks'!AL51="","",'statement of marks'!AL51)</f>
        <v/>
      </c>
      <c r="I651" s="207" t="str">
        <f>IF('statement of marks'!AM51="","",'statement of marks'!AM51)</f>
        <v/>
      </c>
      <c r="J651" s="209" t="str">
        <f>IF('statement of marks'!AN51="","",'statement of marks'!AN51)</f>
        <v/>
      </c>
      <c r="K651" s="209" t="str">
        <f>IF('statement of marks'!AO51="","",'statement of marks'!AO51)</f>
        <v/>
      </c>
      <c r="L651" s="207" t="str">
        <f>IF('statement of marks'!AP51="","",'statement of marks'!AP51)</f>
        <v/>
      </c>
      <c r="M651" s="209" t="str">
        <f>IF('statement of marks'!AR51="","",'statement of marks'!AR51)</f>
        <v/>
      </c>
      <c r="N651" s="209" t="str">
        <f>IF('statement of marks'!AS51="","",'statement of marks'!AS51)</f>
        <v/>
      </c>
      <c r="O651" s="207" t="str">
        <f>IF('statement of marks'!AT51="","",'statement of marks'!AT51)</f>
        <v/>
      </c>
      <c r="P651" s="213" t="str">
        <f>IF('statement of marks'!AU51="","",'statement of marks'!AU51)</f>
        <v/>
      </c>
      <c r="Q651" s="1035"/>
      <c r="R651" s="1035"/>
      <c r="S651" s="223"/>
      <c r="T651" s="990" t="str">
        <f>IF('statement of marks'!$AH$3="","",'statement of marks'!$AH$3)</f>
        <v>vaxszth</v>
      </c>
      <c r="U651" s="991"/>
      <c r="V651" s="209" t="str">
        <f>IF('statement of marks'!AH52="","",'statement of marks'!AH52)</f>
        <v/>
      </c>
      <c r="W651" s="209" t="str">
        <f>IF('statement of marks'!AI52="","",'statement of marks'!AI52)</f>
        <v/>
      </c>
      <c r="X651" s="207" t="str">
        <f>IF('statement of marks'!AJ52="","",'statement of marks'!AJ52)</f>
        <v/>
      </c>
      <c r="Y651" s="209" t="str">
        <f>IF('statement of marks'!AK52="","",'statement of marks'!AK52)</f>
        <v/>
      </c>
      <c r="Z651" s="209" t="str">
        <f>IF('statement of marks'!AL52="","",'statement of marks'!AL52)</f>
        <v/>
      </c>
      <c r="AA651" s="207" t="str">
        <f>IF('statement of marks'!AM52="","",'statement of marks'!AM52)</f>
        <v/>
      </c>
      <c r="AB651" s="209" t="str">
        <f>IF('statement of marks'!AN52="","",'statement of marks'!AN52)</f>
        <v/>
      </c>
      <c r="AC651" s="209" t="str">
        <f>IF('statement of marks'!AO52="","",'statement of marks'!AO52)</f>
        <v/>
      </c>
      <c r="AD651" s="207" t="str">
        <f>IF('statement of marks'!AP52="","",'statement of marks'!AP52)</f>
        <v/>
      </c>
      <c r="AE651" s="209" t="str">
        <f>IF('statement of marks'!AR52="","",'statement of marks'!AR52)</f>
        <v/>
      </c>
      <c r="AF651" s="209" t="str">
        <f>IF('statement of marks'!AS52="","",'statement of marks'!AS52)</f>
        <v/>
      </c>
      <c r="AG651" s="207" t="str">
        <f>IF('statement of marks'!AT52="","",'statement of marks'!AT52)</f>
        <v/>
      </c>
      <c r="AH651" s="213" t="str">
        <f>IF('statement of marks'!AU52="","",'statement of marks'!AU52)</f>
        <v/>
      </c>
    </row>
    <row r="652" spans="1:34" ht="18.95" customHeight="1">
      <c r="A652" s="223"/>
      <c r="B652" s="990" t="str">
        <f>IF('statement of marks'!BD51="s","laLd`r",IF('statement of marks'!BD51="u","mnwZ",IF('statement of marks'!BD51="g","xqtjkrh",IF('statement of marks'!BD51="p","iatkch",IF('statement of marks'!BD51="sd","fla/kh","r`rh; Hkk""kk")))))</f>
        <v>r`rh; Hkk"kk</v>
      </c>
      <c r="C652" s="991"/>
      <c r="D652" s="209" t="str">
        <f>IF('statement of marks'!BE51="","",'statement of marks'!BE51)</f>
        <v/>
      </c>
      <c r="E652" s="209" t="str">
        <f>IF('statement of marks'!BF51="","",'statement of marks'!BF51)</f>
        <v/>
      </c>
      <c r="F652" s="207" t="str">
        <f>IF('statement of marks'!BG51="","",'statement of marks'!BG51)</f>
        <v/>
      </c>
      <c r="G652" s="209" t="str">
        <f>IF('statement of marks'!BH51="","",'statement of marks'!BH51)</f>
        <v/>
      </c>
      <c r="H652" s="209" t="str">
        <f>IF('statement of marks'!BI51="","",'statement of marks'!BI51)</f>
        <v/>
      </c>
      <c r="I652" s="207" t="str">
        <f>IF('statement of marks'!BJ51="","",'statement of marks'!BJ51)</f>
        <v/>
      </c>
      <c r="J652" s="209" t="str">
        <f>IF('statement of marks'!BK51="","",'statement of marks'!BK51)</f>
        <v/>
      </c>
      <c r="K652" s="209" t="str">
        <f>IF('statement of marks'!BL51="","",'statement of marks'!BL51)</f>
        <v/>
      </c>
      <c r="L652" s="207" t="str">
        <f>IF('statement of marks'!BM51="","",'statement of marks'!BM51)</f>
        <v/>
      </c>
      <c r="M652" s="209" t="str">
        <f>IF('statement of marks'!BO51="","",'statement of marks'!BO51)</f>
        <v/>
      </c>
      <c r="N652" s="209" t="str">
        <f>IF('statement of marks'!BP51="","",'statement of marks'!BP51)</f>
        <v/>
      </c>
      <c r="O652" s="207" t="str">
        <f>IF('statement of marks'!BQ51="","",'statement of marks'!BQ51)</f>
        <v/>
      </c>
      <c r="P652" s="213" t="str">
        <f>IF('statement of marks'!BR51="","",'statement of marks'!BR51)</f>
        <v/>
      </c>
      <c r="Q652" s="1035"/>
      <c r="R652" s="1035"/>
      <c r="S652" s="223"/>
      <c r="T652" s="990" t="str">
        <f>IF('statement of marks'!BD52="s","laLd`r",IF('statement of marks'!BD52="u","mnwZ",IF('statement of marks'!BD52="g","xqtjkrh",IF('statement of marks'!BD52="p","iatkch",IF('statement of marks'!BD52="sd","fla/kh","r`rh; Hkk""kk")))))</f>
        <v>r`rh; Hkk"kk</v>
      </c>
      <c r="U652" s="991"/>
      <c r="V652" s="209" t="str">
        <f>IF('statement of marks'!BE52="","",'statement of marks'!BE52)</f>
        <v/>
      </c>
      <c r="W652" s="209" t="str">
        <f>IF('statement of marks'!BF52="","",'statement of marks'!BF52)</f>
        <v/>
      </c>
      <c r="X652" s="207" t="str">
        <f>IF('statement of marks'!BG52="","",'statement of marks'!BG52)</f>
        <v/>
      </c>
      <c r="Y652" s="209" t="str">
        <f>IF('statement of marks'!BH52="","",'statement of marks'!BH52)</f>
        <v/>
      </c>
      <c r="Z652" s="209" t="str">
        <f>IF('statement of marks'!BI52="","",'statement of marks'!BI52)</f>
        <v/>
      </c>
      <c r="AA652" s="207" t="str">
        <f>IF('statement of marks'!BJ52="","",'statement of marks'!BJ52)</f>
        <v/>
      </c>
      <c r="AB652" s="209" t="str">
        <f>IF('statement of marks'!BK52="","",'statement of marks'!BK52)</f>
        <v/>
      </c>
      <c r="AC652" s="209" t="str">
        <f>IF('statement of marks'!BL52="","",'statement of marks'!BL52)</f>
        <v/>
      </c>
      <c r="AD652" s="207" t="str">
        <f>IF('statement of marks'!BM52="","",'statement of marks'!BM52)</f>
        <v/>
      </c>
      <c r="AE652" s="209" t="str">
        <f>IF('statement of marks'!BO52="","",'statement of marks'!BO52)</f>
        <v/>
      </c>
      <c r="AF652" s="209" t="str">
        <f>IF('statement of marks'!BP52="","",'statement of marks'!BP52)</f>
        <v/>
      </c>
      <c r="AG652" s="207" t="str">
        <f>IF('statement of marks'!BQ52="","",'statement of marks'!BQ52)</f>
        <v/>
      </c>
      <c r="AH652" s="213" t="str">
        <f>IF('statement of marks'!BR52="","",'statement of marks'!BR52)</f>
        <v/>
      </c>
    </row>
    <row r="653" spans="1:34" ht="18.95" customHeight="1">
      <c r="A653" s="223"/>
      <c r="B653" s="990" t="str">
        <f>IF('statement of marks'!$CA$3="","",'statement of marks'!$CA$3)</f>
        <v>xf.kr</v>
      </c>
      <c r="C653" s="991"/>
      <c r="D653" s="209" t="str">
        <f>IF('statement of marks'!CA51="","",'statement of marks'!CA51)</f>
        <v/>
      </c>
      <c r="E653" s="209" t="str">
        <f>IF('statement of marks'!CB51="","",'statement of marks'!CB51)</f>
        <v/>
      </c>
      <c r="F653" s="207" t="str">
        <f>IF('statement of marks'!CC51="","",'statement of marks'!CC51)</f>
        <v/>
      </c>
      <c r="G653" s="209" t="str">
        <f>IF('statement of marks'!CD51="","",'statement of marks'!CD51)</f>
        <v/>
      </c>
      <c r="H653" s="209" t="str">
        <f>IF('statement of marks'!CE51="","",'statement of marks'!CE51)</f>
        <v/>
      </c>
      <c r="I653" s="207" t="str">
        <f>IF('statement of marks'!CF51="","",'statement of marks'!CF51)</f>
        <v/>
      </c>
      <c r="J653" s="209" t="str">
        <f>IF('statement of marks'!CG51="","",'statement of marks'!CG51)</f>
        <v/>
      </c>
      <c r="K653" s="209" t="str">
        <f>IF('statement of marks'!CH51="","",'statement of marks'!CH51)</f>
        <v/>
      </c>
      <c r="L653" s="207" t="str">
        <f>IF('statement of marks'!CI51="","",'statement of marks'!CI51)</f>
        <v/>
      </c>
      <c r="M653" s="209" t="str">
        <f>IF('statement of marks'!CK51="","",'statement of marks'!CK51)</f>
        <v/>
      </c>
      <c r="N653" s="209" t="str">
        <f>IF('statement of marks'!CL51="","",'statement of marks'!CL51)</f>
        <v/>
      </c>
      <c r="O653" s="207" t="str">
        <f>IF('statement of marks'!CM51="","",'statement of marks'!CM51)</f>
        <v/>
      </c>
      <c r="P653" s="213" t="str">
        <f>IF('statement of marks'!CN51="","",'statement of marks'!CN51)</f>
        <v/>
      </c>
      <c r="Q653" s="1035"/>
      <c r="R653" s="1035"/>
      <c r="S653" s="223"/>
      <c r="T653" s="990" t="str">
        <f>IF('statement of marks'!$CA$3="","",'statement of marks'!$CA$3)</f>
        <v>xf.kr</v>
      </c>
      <c r="U653" s="991"/>
      <c r="V653" s="209" t="str">
        <f>IF('statement of marks'!CA52="","",'statement of marks'!CA52)</f>
        <v/>
      </c>
      <c r="W653" s="209" t="str">
        <f>IF('statement of marks'!CB52="","",'statement of marks'!CB52)</f>
        <v/>
      </c>
      <c r="X653" s="207" t="str">
        <f>IF('statement of marks'!CC52="","",'statement of marks'!CC52)</f>
        <v/>
      </c>
      <c r="Y653" s="209" t="str">
        <f>IF('statement of marks'!CD52="","",'statement of marks'!CD52)</f>
        <v/>
      </c>
      <c r="Z653" s="209" t="str">
        <f>IF('statement of marks'!CE52="","",'statement of marks'!CE52)</f>
        <v/>
      </c>
      <c r="AA653" s="207" t="str">
        <f>IF('statement of marks'!CF52="","",'statement of marks'!CF52)</f>
        <v/>
      </c>
      <c r="AB653" s="209" t="str">
        <f>IF('statement of marks'!CG52="","",'statement of marks'!CG52)</f>
        <v/>
      </c>
      <c r="AC653" s="209" t="str">
        <f>IF('statement of marks'!CH52="","",'statement of marks'!CH52)</f>
        <v/>
      </c>
      <c r="AD653" s="207" t="str">
        <f>IF('statement of marks'!CI52="","",'statement of marks'!CI52)</f>
        <v/>
      </c>
      <c r="AE653" s="209" t="str">
        <f>IF('statement of marks'!CK52="","",'statement of marks'!CK52)</f>
        <v/>
      </c>
      <c r="AF653" s="209" t="str">
        <f>IF('statement of marks'!CL52="","",'statement of marks'!CL52)</f>
        <v/>
      </c>
      <c r="AG653" s="207" t="str">
        <f>IF('statement of marks'!CM52="","",'statement of marks'!CM52)</f>
        <v/>
      </c>
      <c r="AH653" s="213" t="str">
        <f>IF('statement of marks'!CN52="","",'statement of marks'!CN52)</f>
        <v/>
      </c>
    </row>
    <row r="654" spans="1:34" ht="18.95" customHeight="1">
      <c r="A654" s="223"/>
      <c r="B654" s="990" t="str">
        <f>IF('statement of marks'!$CW$3="","",'statement of marks'!$CW$3)</f>
        <v>foKku</v>
      </c>
      <c r="C654" s="991"/>
      <c r="D654" s="209" t="str">
        <f>IF('statement of marks'!CW51="","",'statement of marks'!CW51)</f>
        <v/>
      </c>
      <c r="E654" s="209" t="str">
        <f>IF('statement of marks'!CX51="","",'statement of marks'!CX51)</f>
        <v/>
      </c>
      <c r="F654" s="207" t="str">
        <f>IF('statement of marks'!CY51="","",'statement of marks'!CY51)</f>
        <v/>
      </c>
      <c r="G654" s="209" t="str">
        <f>IF('statement of marks'!CZ51="","",'statement of marks'!CZ51)</f>
        <v/>
      </c>
      <c r="H654" s="209" t="str">
        <f>IF('statement of marks'!DA51="","",'statement of marks'!DA51)</f>
        <v/>
      </c>
      <c r="I654" s="207" t="str">
        <f>IF('statement of marks'!DB51="","",'statement of marks'!DB51)</f>
        <v/>
      </c>
      <c r="J654" s="209" t="str">
        <f>IF('statement of marks'!DC51="","",'statement of marks'!DC51)</f>
        <v/>
      </c>
      <c r="K654" s="209" t="str">
        <f>IF('statement of marks'!DD51="","",'statement of marks'!DD51)</f>
        <v/>
      </c>
      <c r="L654" s="207" t="str">
        <f>IF('statement of marks'!DE51="","",'statement of marks'!DE51)</f>
        <v/>
      </c>
      <c r="M654" s="209" t="str">
        <f>IF('statement of marks'!DG51="","",'statement of marks'!DG51)</f>
        <v/>
      </c>
      <c r="N654" s="209" t="str">
        <f>IF('statement of marks'!DH51="","",'statement of marks'!DH51)</f>
        <v/>
      </c>
      <c r="O654" s="207" t="str">
        <f>IF('statement of marks'!DI51="","",'statement of marks'!DI51)</f>
        <v/>
      </c>
      <c r="P654" s="213" t="str">
        <f>IF('statement of marks'!DJ51="","",'statement of marks'!DJ51)</f>
        <v/>
      </c>
      <c r="Q654" s="1035"/>
      <c r="R654" s="1035"/>
      <c r="S654" s="223"/>
      <c r="T654" s="990" t="str">
        <f>IF('statement of marks'!$CW$3="","",'statement of marks'!$CW$3)</f>
        <v>foKku</v>
      </c>
      <c r="U654" s="991"/>
      <c r="V654" s="209" t="str">
        <f>IF('statement of marks'!CW52="","",'statement of marks'!CW52)</f>
        <v/>
      </c>
      <c r="W654" s="209" t="str">
        <f>IF('statement of marks'!CX52="","",'statement of marks'!CX52)</f>
        <v/>
      </c>
      <c r="X654" s="207" t="str">
        <f>IF('statement of marks'!CY52="","",'statement of marks'!CY52)</f>
        <v/>
      </c>
      <c r="Y654" s="209" t="str">
        <f>IF('statement of marks'!CZ52="","",'statement of marks'!CZ52)</f>
        <v/>
      </c>
      <c r="Z654" s="209" t="str">
        <f>IF('statement of marks'!DA52="","",'statement of marks'!DA52)</f>
        <v/>
      </c>
      <c r="AA654" s="207" t="str">
        <f>IF('statement of marks'!DB52="","",'statement of marks'!DB52)</f>
        <v/>
      </c>
      <c r="AB654" s="209" t="str">
        <f>IF('statement of marks'!DC52="","",'statement of marks'!DC52)</f>
        <v/>
      </c>
      <c r="AC654" s="209" t="str">
        <f>IF('statement of marks'!DD52="","",'statement of marks'!DD52)</f>
        <v/>
      </c>
      <c r="AD654" s="207" t="str">
        <f>IF('statement of marks'!DE52="","",'statement of marks'!DE52)</f>
        <v/>
      </c>
      <c r="AE654" s="209" t="str">
        <f>IF('statement of marks'!DG52="","",'statement of marks'!DG52)</f>
        <v/>
      </c>
      <c r="AF654" s="209" t="str">
        <f>IF('statement of marks'!DH52="","",'statement of marks'!DH52)</f>
        <v/>
      </c>
      <c r="AG654" s="207" t="str">
        <f>IF('statement of marks'!DI52="","",'statement of marks'!DI52)</f>
        <v/>
      </c>
      <c r="AH654" s="213" t="str">
        <f>IF('statement of marks'!DJ52="","",'statement of marks'!DJ52)</f>
        <v/>
      </c>
    </row>
    <row r="655" spans="1:34" ht="18.95" customHeight="1">
      <c r="A655" s="223"/>
      <c r="B655" s="990" t="str">
        <f>IF('statement of marks'!$DS$3="","",'statement of marks'!$DS$3)</f>
        <v>lkekftd foKku</v>
      </c>
      <c r="C655" s="991"/>
      <c r="D655" s="209" t="str">
        <f>IF('statement of marks'!DS51="","",'statement of marks'!DS51)</f>
        <v/>
      </c>
      <c r="E655" s="209" t="str">
        <f>IF('statement of marks'!DT51="","",'statement of marks'!DT51)</f>
        <v/>
      </c>
      <c r="F655" s="207" t="str">
        <f>IF('statement of marks'!DU51="","",'statement of marks'!DU51)</f>
        <v/>
      </c>
      <c r="G655" s="209" t="str">
        <f>IF('statement of marks'!DV51="","",'statement of marks'!DV51)</f>
        <v/>
      </c>
      <c r="H655" s="209" t="str">
        <f>IF('statement of marks'!DW51="","",'statement of marks'!DW51)</f>
        <v/>
      </c>
      <c r="I655" s="207" t="str">
        <f>IF('statement of marks'!DX51="","",'statement of marks'!DX51)</f>
        <v/>
      </c>
      <c r="J655" s="209" t="str">
        <f>IF('statement of marks'!DY51="","",'statement of marks'!DY51)</f>
        <v/>
      </c>
      <c r="K655" s="209" t="str">
        <f>IF('statement of marks'!DZ51="","",'statement of marks'!DZ51)</f>
        <v/>
      </c>
      <c r="L655" s="207" t="str">
        <f>IF('statement of marks'!EA51="","",'statement of marks'!EA51)</f>
        <v/>
      </c>
      <c r="M655" s="209" t="str">
        <f>IF('statement of marks'!EC51="","",'statement of marks'!EC51)</f>
        <v/>
      </c>
      <c r="N655" s="209" t="str">
        <f>IF('statement of marks'!ED51="","",'statement of marks'!ED51)</f>
        <v/>
      </c>
      <c r="O655" s="207" t="str">
        <f>IF('statement of marks'!EE51="","",'statement of marks'!EE51)</f>
        <v/>
      </c>
      <c r="P655" s="213" t="str">
        <f>IF('statement of marks'!EF51="","",'statement of marks'!EF51)</f>
        <v/>
      </c>
      <c r="Q655" s="1035"/>
      <c r="R655" s="1035"/>
      <c r="S655" s="223"/>
      <c r="T655" s="990" t="str">
        <f>IF('statement of marks'!$DS$3="","",'statement of marks'!$DS$3)</f>
        <v>lkekftd foKku</v>
      </c>
      <c r="U655" s="991"/>
      <c r="V655" s="209" t="str">
        <f>IF('statement of marks'!DS52="","",'statement of marks'!DS52)</f>
        <v/>
      </c>
      <c r="W655" s="209" t="str">
        <f>IF('statement of marks'!DT52="","",'statement of marks'!DT52)</f>
        <v/>
      </c>
      <c r="X655" s="207" t="str">
        <f>IF('statement of marks'!DU52="","",'statement of marks'!DU52)</f>
        <v/>
      </c>
      <c r="Y655" s="209" t="str">
        <f>IF('statement of marks'!DV52="","",'statement of marks'!DV52)</f>
        <v/>
      </c>
      <c r="Z655" s="209" t="str">
        <f>IF('statement of marks'!DW52="","",'statement of marks'!DW52)</f>
        <v/>
      </c>
      <c r="AA655" s="207" t="str">
        <f>IF('statement of marks'!DX52="","",'statement of marks'!DX52)</f>
        <v/>
      </c>
      <c r="AB655" s="209" t="str">
        <f>IF('statement of marks'!DY52="","",'statement of marks'!DY52)</f>
        <v/>
      </c>
      <c r="AC655" s="209" t="str">
        <f>IF('statement of marks'!DZ52="","",'statement of marks'!DZ52)</f>
        <v/>
      </c>
      <c r="AD655" s="207" t="str">
        <f>IF('statement of marks'!EA52="","",'statement of marks'!EA52)</f>
        <v/>
      </c>
      <c r="AE655" s="209" t="str">
        <f>IF('statement of marks'!EC52="","",'statement of marks'!EC52)</f>
        <v/>
      </c>
      <c r="AF655" s="209" t="str">
        <f>IF('statement of marks'!ED52="","",'statement of marks'!ED52)</f>
        <v/>
      </c>
      <c r="AG655" s="207" t="str">
        <f>IF('statement of marks'!EE52="","",'statement of marks'!EE52)</f>
        <v/>
      </c>
      <c r="AH655" s="213" t="str">
        <f>IF('statement of marks'!EF52="","",'statement of marks'!EF52)</f>
        <v/>
      </c>
    </row>
    <row r="656" spans="1:34" ht="18.95" customHeight="1">
      <c r="A656" s="223"/>
      <c r="B656" s="996" t="s">
        <v>193</v>
      </c>
      <c r="C656" s="997"/>
      <c r="D656" s="1034" t="s">
        <v>1</v>
      </c>
      <c r="E656" s="1034"/>
      <c r="F656" s="1034"/>
      <c r="G656" s="1034" t="s">
        <v>21</v>
      </c>
      <c r="H656" s="1034"/>
      <c r="I656" s="1034"/>
      <c r="J656" s="1034" t="s">
        <v>194</v>
      </c>
      <c r="K656" s="1034"/>
      <c r="L656" s="1034"/>
      <c r="M656" s="1034" t="s">
        <v>68</v>
      </c>
      <c r="N656" s="1034"/>
      <c r="O656" s="1034"/>
      <c r="P656" s="214"/>
      <c r="Q656" s="1035"/>
      <c r="R656" s="1035"/>
      <c r="S656" s="223"/>
      <c r="T656" s="996" t="s">
        <v>193</v>
      </c>
      <c r="U656" s="997"/>
      <c r="V656" s="1034" t="s">
        <v>1</v>
      </c>
      <c r="W656" s="1034"/>
      <c r="X656" s="1034"/>
      <c r="Y656" s="1034" t="s">
        <v>21</v>
      </c>
      <c r="Z656" s="1034"/>
      <c r="AA656" s="1034"/>
      <c r="AB656" s="1034" t="s">
        <v>194</v>
      </c>
      <c r="AC656" s="1034"/>
      <c r="AD656" s="1034"/>
      <c r="AE656" s="1034" t="s">
        <v>68</v>
      </c>
      <c r="AF656" s="1034"/>
      <c r="AG656" s="1034"/>
      <c r="AH656" s="214"/>
    </row>
    <row r="657" spans="1:34" ht="18.95" customHeight="1">
      <c r="A657" s="223"/>
      <c r="B657" s="1000" t="s">
        <v>3</v>
      </c>
      <c r="C657" s="1001"/>
      <c r="D657" s="1002">
        <f>IF('statement of marks'!EO$6="","",'statement of marks'!EO$6)</f>
        <v>20</v>
      </c>
      <c r="E657" s="1002"/>
      <c r="F657" s="1002"/>
      <c r="G657" s="1002">
        <f>IF('statement of marks'!EP$6="","",'statement of marks'!EP$6)</f>
        <v>20</v>
      </c>
      <c r="H657" s="1002"/>
      <c r="I657" s="1002"/>
      <c r="J657" s="1002">
        <f>IF('statement of marks'!ER$6="","",'statement of marks'!ER$6)</f>
        <v>20</v>
      </c>
      <c r="K657" s="1002"/>
      <c r="L657" s="1002"/>
      <c r="M657" s="1002">
        <f>IF('statement of marks'!EX$6="","",'statement of marks'!EQ$6)</f>
        <v>20</v>
      </c>
      <c r="N657" s="1002"/>
      <c r="O657" s="1002"/>
      <c r="P657" s="215"/>
      <c r="Q657" s="1035"/>
      <c r="R657" s="1035"/>
      <c r="S657" s="223"/>
      <c r="T657" s="1000" t="s">
        <v>3</v>
      </c>
      <c r="U657" s="1001"/>
      <c r="V657" s="1002">
        <f>IF('statement of marks'!EO$6="","",'statement of marks'!EO$6)</f>
        <v>20</v>
      </c>
      <c r="W657" s="1002"/>
      <c r="X657" s="1002"/>
      <c r="Y657" s="1002">
        <f>IF('statement of marks'!EP$6="","",'statement of marks'!EP$6)</f>
        <v>20</v>
      </c>
      <c r="Z657" s="1002"/>
      <c r="AA657" s="1002"/>
      <c r="AB657" s="1002">
        <f>IF('statement of marks'!ER$6="","",'statement of marks'!ER$6)</f>
        <v>20</v>
      </c>
      <c r="AC657" s="1002"/>
      <c r="AD657" s="1002"/>
      <c r="AE657" s="1002">
        <f>IF('statement of marks'!EX$6="","",'statement of marks'!EQ$6)</f>
        <v>20</v>
      </c>
      <c r="AF657" s="1002"/>
      <c r="AG657" s="1002"/>
      <c r="AH657" s="215"/>
    </row>
    <row r="658" spans="1:34" ht="18.95" customHeight="1">
      <c r="A658" s="223"/>
      <c r="B658" s="990" t="str">
        <f>IF('statement of marks'!$EO$3="","",'statement of marks'!$EO$3)</f>
        <v>dk;kZuqHko</v>
      </c>
      <c r="C658" s="991"/>
      <c r="D658" s="1031" t="str">
        <f>IF('statement of marks'!EO51="","",'statement of marks'!EO51)</f>
        <v/>
      </c>
      <c r="E658" s="1031"/>
      <c r="F658" s="1031"/>
      <c r="G658" s="1031" t="str">
        <f>IF('statement of marks'!EP51="","",'statement of marks'!EP51)</f>
        <v/>
      </c>
      <c r="H658" s="1031"/>
      <c r="I658" s="1031"/>
      <c r="J658" s="1031" t="str">
        <f>IF('statement of marks'!ER51="","",'statement of marks'!ER51)</f>
        <v/>
      </c>
      <c r="K658" s="1031"/>
      <c r="L658" s="1031"/>
      <c r="M658" s="1031" t="str">
        <f>IF('statement of marks'!EQ51="","",'statement of marks'!EQ51)</f>
        <v/>
      </c>
      <c r="N658" s="1031"/>
      <c r="O658" s="1031"/>
      <c r="P658" s="216"/>
      <c r="Q658" s="1035"/>
      <c r="R658" s="1035"/>
      <c r="S658" s="223"/>
      <c r="T658" s="990" t="str">
        <f>IF('statement of marks'!$EO$3="","",'statement of marks'!$EO$3)</f>
        <v>dk;kZuqHko</v>
      </c>
      <c r="U658" s="991"/>
      <c r="V658" s="1031" t="str">
        <f>IF('statement of marks'!EO52="","",'statement of marks'!EO52)</f>
        <v/>
      </c>
      <c r="W658" s="1031"/>
      <c r="X658" s="1031"/>
      <c r="Y658" s="1031" t="str">
        <f>IF('statement of marks'!EP52="","",'statement of marks'!EP52)</f>
        <v/>
      </c>
      <c r="Z658" s="1031"/>
      <c r="AA658" s="1031"/>
      <c r="AB658" s="1031" t="str">
        <f>IF('statement of marks'!ER52="","",'statement of marks'!ER52)</f>
        <v/>
      </c>
      <c r="AC658" s="1031"/>
      <c r="AD658" s="1031"/>
      <c r="AE658" s="1031" t="str">
        <f>IF('statement of marks'!EQ52="","",'statement of marks'!EQ52)</f>
        <v/>
      </c>
      <c r="AF658" s="1031"/>
      <c r="AG658" s="1031"/>
      <c r="AH658" s="216"/>
    </row>
    <row r="659" spans="1:34" ht="18.95" customHeight="1">
      <c r="A659" s="223"/>
      <c r="B659" s="1027" t="str">
        <f>IF('statement of marks'!$EY$3="","",'statement of marks'!$EY$3)</f>
        <v>dyk f'k{kk</v>
      </c>
      <c r="C659" s="1028"/>
      <c r="D659" s="1031" t="str">
        <f>IF('statement of marks'!EY51="","",'statement of marks'!EY51)</f>
        <v/>
      </c>
      <c r="E659" s="1031"/>
      <c r="F659" s="1031"/>
      <c r="G659" s="1031" t="str">
        <f>IF('statement of marks'!EZ51="","",'statement of marks'!EZ51)</f>
        <v/>
      </c>
      <c r="H659" s="1031"/>
      <c r="I659" s="1031"/>
      <c r="J659" s="1031" t="str">
        <f>IF('statement of marks'!FB51="","",'statement of marks'!FB51)</f>
        <v/>
      </c>
      <c r="K659" s="1031"/>
      <c r="L659" s="1031"/>
      <c r="M659" s="1031" t="str">
        <f>IF('statement of marks'!FA51="","",'statement of marks'!FA51)</f>
        <v/>
      </c>
      <c r="N659" s="1031"/>
      <c r="O659" s="1031"/>
      <c r="P659" s="216"/>
      <c r="Q659" s="1035"/>
      <c r="R659" s="1035"/>
      <c r="S659" s="223"/>
      <c r="T659" s="1027" t="str">
        <f>IF('statement of marks'!$EY$3="","",'statement of marks'!$EY$3)</f>
        <v>dyk f'k{kk</v>
      </c>
      <c r="U659" s="1028"/>
      <c r="V659" s="1031" t="str">
        <f>IF('statement of marks'!EY52="","",'statement of marks'!EY52)</f>
        <v/>
      </c>
      <c r="W659" s="1031"/>
      <c r="X659" s="1031"/>
      <c r="Y659" s="1031" t="str">
        <f>IF('statement of marks'!EZ52="","",'statement of marks'!EZ52)</f>
        <v/>
      </c>
      <c r="Z659" s="1031"/>
      <c r="AA659" s="1031"/>
      <c r="AB659" s="1031" t="str">
        <f>IF('statement of marks'!FB52="","",'statement of marks'!FB52)</f>
        <v/>
      </c>
      <c r="AC659" s="1031"/>
      <c r="AD659" s="1031"/>
      <c r="AE659" s="1031" t="str">
        <f>IF('statement of marks'!FA52="","",'statement of marks'!FA52)</f>
        <v/>
      </c>
      <c r="AF659" s="1031"/>
      <c r="AG659" s="1031"/>
      <c r="AH659" s="216"/>
    </row>
    <row r="660" spans="1:34" ht="18.95" customHeight="1">
      <c r="A660" s="223"/>
      <c r="B660" s="1029" t="str">
        <f>IF('statement of marks'!$FI$3="","",'statement of marks'!$FI$3)</f>
        <v>LokLF; ,oe~ 'kkjhfjd f'k{kk</v>
      </c>
      <c r="C660" s="1030"/>
      <c r="D660" s="1031" t="str">
        <f>IF('statement of marks'!FI51="","",'statement of marks'!FI51)</f>
        <v/>
      </c>
      <c r="E660" s="1031"/>
      <c r="F660" s="1031"/>
      <c r="G660" s="1031" t="str">
        <f>IF('statement of marks'!FJ51="","",'statement of marks'!FJ51)</f>
        <v/>
      </c>
      <c r="H660" s="1031"/>
      <c r="I660" s="1031"/>
      <c r="J660" s="1031" t="str">
        <f>IF('statement of marks'!FL51="","",'statement of marks'!FL51)</f>
        <v/>
      </c>
      <c r="K660" s="1031"/>
      <c r="L660" s="1031"/>
      <c r="M660" s="1031" t="str">
        <f>IF('statement of marks'!FK51="","",'statement of marks'!FK51)</f>
        <v/>
      </c>
      <c r="N660" s="1031"/>
      <c r="O660" s="1031"/>
      <c r="P660" s="216"/>
      <c r="Q660" s="1035"/>
      <c r="R660" s="1035"/>
      <c r="S660" s="223"/>
      <c r="T660" s="1029" t="str">
        <f>IF('statement of marks'!$FI$3="","",'statement of marks'!$FI$3)</f>
        <v>LokLF; ,oe~ 'kkjhfjd f'k{kk</v>
      </c>
      <c r="U660" s="1030"/>
      <c r="V660" s="1031" t="str">
        <f>IF('statement of marks'!FI52="","",'statement of marks'!FI52)</f>
        <v/>
      </c>
      <c r="W660" s="1031"/>
      <c r="X660" s="1031"/>
      <c r="Y660" s="1031" t="str">
        <f>IF('statement of marks'!FJ52="","",'statement of marks'!FJ52)</f>
        <v/>
      </c>
      <c r="Z660" s="1031"/>
      <c r="AA660" s="1031"/>
      <c r="AB660" s="1031" t="str">
        <f>IF('statement of marks'!FL52="","",'statement of marks'!FL52)</f>
        <v/>
      </c>
      <c r="AC660" s="1031"/>
      <c r="AD660" s="1031"/>
      <c r="AE660" s="1031" t="str">
        <f>IF('statement of marks'!FK52="","",'statement of marks'!FK52)</f>
        <v/>
      </c>
      <c r="AF660" s="1031"/>
      <c r="AG660" s="1031"/>
      <c r="AH660" s="216"/>
    </row>
    <row r="661" spans="1:34" ht="18.95" customHeight="1">
      <c r="A661" s="223"/>
      <c r="B661" s="1000" t="s">
        <v>195</v>
      </c>
      <c r="C661" s="1001"/>
      <c r="D661" s="1007" t="str">
        <f>details!$DR$3</f>
        <v>vxLr rd</v>
      </c>
      <c r="E661" s="1007"/>
      <c r="F661" s="1007"/>
      <c r="G661" s="1007" t="str">
        <f>details!$DV$3</f>
        <v>vDVwcj rd</v>
      </c>
      <c r="H661" s="1007"/>
      <c r="I661" s="1007"/>
      <c r="J661" s="1007" t="str">
        <f>details!$ED$3</f>
        <v>Qjojh rd</v>
      </c>
      <c r="K661" s="1007"/>
      <c r="L661" s="1007"/>
      <c r="M661" s="1007" t="str">
        <f>details!$DZ$3</f>
        <v>fnlEcj rd</v>
      </c>
      <c r="N661" s="1007"/>
      <c r="O661" s="1007"/>
      <c r="P661" s="216"/>
      <c r="Q661" s="1035"/>
      <c r="R661" s="1035"/>
      <c r="S661" s="223"/>
      <c r="T661" s="1000" t="s">
        <v>195</v>
      </c>
      <c r="U661" s="1001"/>
      <c r="V661" s="1010" t="str">
        <f>details!$DR$3</f>
        <v>vxLr rd</v>
      </c>
      <c r="W661" s="1011"/>
      <c r="X661" s="1012"/>
      <c r="Y661" s="1010" t="str">
        <f>details!$DV$3</f>
        <v>vDVwcj rd</v>
      </c>
      <c r="Z661" s="1011"/>
      <c r="AA661" s="1012"/>
      <c r="AB661" s="1010" t="str">
        <f>details!$ED$3</f>
        <v>Qjojh rd</v>
      </c>
      <c r="AC661" s="1011"/>
      <c r="AD661" s="1012"/>
      <c r="AE661" s="1010" t="str">
        <f>details!$DZ$3</f>
        <v>fnlEcj rd</v>
      </c>
      <c r="AF661" s="1011"/>
      <c r="AG661" s="1012"/>
      <c r="AH661" s="216"/>
    </row>
    <row r="662" spans="1:34" ht="18.95" customHeight="1">
      <c r="A662" s="223"/>
      <c r="B662" s="1025" t="s">
        <v>98</v>
      </c>
      <c r="C662" s="1026"/>
      <c r="D662" s="1008" t="str">
        <f>IF(details!DS51="","",details!DS51)</f>
        <v/>
      </c>
      <c r="E662" s="1008"/>
      <c r="F662" s="1008"/>
      <c r="G662" s="1008" t="str">
        <f>IF(details!DW51="","",details!DW51)</f>
        <v/>
      </c>
      <c r="H662" s="1008"/>
      <c r="I662" s="1008"/>
      <c r="J662" s="1008" t="str">
        <f>IF(details!EE51="","",details!EE51)</f>
        <v/>
      </c>
      <c r="K662" s="1008"/>
      <c r="L662" s="1008"/>
      <c r="M662" s="1008" t="str">
        <f>IF(details!EA51="","",details!EA51)</f>
        <v/>
      </c>
      <c r="N662" s="1008"/>
      <c r="O662" s="1008"/>
      <c r="P662" s="227"/>
      <c r="Q662" s="1035"/>
      <c r="R662" s="1035"/>
      <c r="S662" s="223"/>
      <c r="T662" s="1025" t="s">
        <v>98</v>
      </c>
      <c r="U662" s="1026"/>
      <c r="V662" s="1015" t="str">
        <f>IF(details!DS52="","",details!DS52)</f>
        <v/>
      </c>
      <c r="W662" s="1016"/>
      <c r="X662" s="1017"/>
      <c r="Y662" s="1015" t="str">
        <f>IF(details!DW52="","",details!DW52)</f>
        <v/>
      </c>
      <c r="Z662" s="1016"/>
      <c r="AA662" s="1017"/>
      <c r="AB662" s="1015" t="str">
        <f>IF(details!EE52="","",details!EE52)</f>
        <v/>
      </c>
      <c r="AC662" s="1016"/>
      <c r="AD662" s="1017"/>
      <c r="AE662" s="1015" t="str">
        <f>IF(details!EA52="","",details!EA52)</f>
        <v/>
      </c>
      <c r="AF662" s="1016"/>
      <c r="AG662" s="1017"/>
      <c r="AH662" s="217"/>
    </row>
    <row r="663" spans="1:34" ht="18.95" customHeight="1">
      <c r="A663" s="224"/>
      <c r="B663" s="1023" t="s">
        <v>15</v>
      </c>
      <c r="C663" s="1024"/>
      <c r="D663" s="1009">
        <f>IF(details!DR51="","",details!DR51)</f>
        <v>83</v>
      </c>
      <c r="E663" s="1009"/>
      <c r="F663" s="1009"/>
      <c r="G663" s="1009" t="str">
        <f>IF(details!DV51="","",details!DV51)</f>
        <v/>
      </c>
      <c r="H663" s="1009"/>
      <c r="I663" s="1009"/>
      <c r="J663" s="1009" t="str">
        <f>IF(details!ED51="","",details!ED51)</f>
        <v/>
      </c>
      <c r="K663" s="1009"/>
      <c r="L663" s="1009"/>
      <c r="M663" s="1009" t="str">
        <f>IF(details!DZ51="","",details!DZ51)</f>
        <v/>
      </c>
      <c r="N663" s="1009"/>
      <c r="O663" s="1009"/>
      <c r="P663" s="228"/>
      <c r="Q663" s="1035"/>
      <c r="R663" s="1035"/>
      <c r="S663" s="224"/>
      <c r="T663" s="1023" t="s">
        <v>15</v>
      </c>
      <c r="U663" s="1024"/>
      <c r="V663" s="1018">
        <f>IF(details!DR52="","",details!DR52)</f>
        <v>83</v>
      </c>
      <c r="W663" s="1019"/>
      <c r="X663" s="1020"/>
      <c r="Y663" s="1018" t="str">
        <f>IF(details!DV52="","",details!DV52)</f>
        <v/>
      </c>
      <c r="Z663" s="1019"/>
      <c r="AA663" s="1020"/>
      <c r="AB663" s="1018" t="str">
        <f>IF(details!ED52="","",details!ED52)</f>
        <v/>
      </c>
      <c r="AC663" s="1019"/>
      <c r="AD663" s="1020"/>
      <c r="AE663" s="1018" t="str">
        <f>IF(details!DZ52="","",details!DZ52)</f>
        <v/>
      </c>
      <c r="AF663" s="1019"/>
      <c r="AG663" s="1020"/>
      <c r="AH663" s="218"/>
    </row>
    <row r="664" spans="1:34" ht="18.95" customHeight="1">
      <c r="A664" s="223"/>
      <c r="B664" s="1036" t="s">
        <v>99</v>
      </c>
      <c r="C664" s="1037"/>
      <c r="D664" s="1007"/>
      <c r="E664" s="1007"/>
      <c r="F664" s="1007"/>
      <c r="G664" s="1007"/>
      <c r="H664" s="1007"/>
      <c r="I664" s="1007"/>
      <c r="J664" s="1007"/>
      <c r="K664" s="1007"/>
      <c r="L664" s="1007"/>
      <c r="M664" s="1007"/>
      <c r="N664" s="1007"/>
      <c r="O664" s="1007"/>
      <c r="P664" s="219"/>
      <c r="Q664" s="1035"/>
      <c r="R664" s="1035"/>
      <c r="S664" s="223"/>
      <c r="T664" s="1036" t="s">
        <v>99</v>
      </c>
      <c r="U664" s="1037"/>
      <c r="V664" s="1007"/>
      <c r="W664" s="1007"/>
      <c r="X664" s="1007"/>
      <c r="Y664" s="1007"/>
      <c r="Z664" s="1007"/>
      <c r="AA664" s="1007"/>
      <c r="AB664" s="1007"/>
      <c r="AC664" s="1007"/>
      <c r="AD664" s="1007"/>
      <c r="AE664" s="1007"/>
      <c r="AF664" s="1007"/>
      <c r="AG664" s="1007"/>
      <c r="AH664" s="219"/>
    </row>
    <row r="665" spans="1:34" ht="18.95" customHeight="1">
      <c r="A665" s="223"/>
      <c r="B665" s="1013" t="s">
        <v>79</v>
      </c>
      <c r="C665" s="1014"/>
      <c r="D665" s="1007"/>
      <c r="E665" s="1007"/>
      <c r="F665" s="1007"/>
      <c r="G665" s="1007"/>
      <c r="H665" s="1007"/>
      <c r="I665" s="1007"/>
      <c r="J665" s="1007"/>
      <c r="K665" s="1007"/>
      <c r="L665" s="1007"/>
      <c r="M665" s="1007"/>
      <c r="N665" s="1007"/>
      <c r="O665" s="1007"/>
      <c r="P665" s="219"/>
      <c r="Q665" s="1035"/>
      <c r="R665" s="1035"/>
      <c r="S665" s="223"/>
      <c r="T665" s="1013" t="s">
        <v>79</v>
      </c>
      <c r="U665" s="1014"/>
      <c r="V665" s="1007"/>
      <c r="W665" s="1007"/>
      <c r="X665" s="1007"/>
      <c r="Y665" s="1007"/>
      <c r="Z665" s="1007"/>
      <c r="AA665" s="1007"/>
      <c r="AB665" s="1007"/>
      <c r="AC665" s="1007"/>
      <c r="AD665" s="1007"/>
      <c r="AE665" s="1007"/>
      <c r="AF665" s="1007"/>
      <c r="AG665" s="1007"/>
      <c r="AH665" s="219"/>
    </row>
    <row r="666" spans="1:34" ht="18.95" customHeight="1">
      <c r="A666" s="223"/>
      <c r="B666" s="1021" t="s">
        <v>100</v>
      </c>
      <c r="C666" s="1022"/>
      <c r="D666" s="1007"/>
      <c r="E666" s="1007"/>
      <c r="F666" s="1007"/>
      <c r="G666" s="1007"/>
      <c r="H666" s="1007"/>
      <c r="I666" s="1007"/>
      <c r="J666" s="1007"/>
      <c r="K666" s="1007"/>
      <c r="L666" s="1007"/>
      <c r="M666" s="1007"/>
      <c r="N666" s="1007"/>
      <c r="O666" s="1007"/>
      <c r="P666" s="219"/>
      <c r="Q666" s="1035"/>
      <c r="R666" s="1035"/>
      <c r="S666" s="223"/>
      <c r="T666" s="1021" t="s">
        <v>100</v>
      </c>
      <c r="U666" s="1022"/>
      <c r="V666" s="1007"/>
      <c r="W666" s="1007"/>
      <c r="X666" s="1007"/>
      <c r="Y666" s="1007"/>
      <c r="Z666" s="1007"/>
      <c r="AA666" s="1007"/>
      <c r="AB666" s="1007"/>
      <c r="AC666" s="1007"/>
      <c r="AD666" s="1007"/>
      <c r="AE666" s="1007"/>
      <c r="AF666" s="1007"/>
      <c r="AG666" s="1007"/>
      <c r="AH666" s="219"/>
    </row>
    <row r="667" spans="1:34" ht="18.95" customHeight="1" thickBot="1">
      <c r="A667" s="225"/>
      <c r="B667" s="998" t="s">
        <v>101</v>
      </c>
      <c r="C667" s="999"/>
      <c r="D667" s="995"/>
      <c r="E667" s="995"/>
      <c r="F667" s="995"/>
      <c r="G667" s="995"/>
      <c r="H667" s="995"/>
      <c r="I667" s="995"/>
      <c r="J667" s="995"/>
      <c r="K667" s="995"/>
      <c r="L667" s="995"/>
      <c r="M667" s="995"/>
      <c r="N667" s="995"/>
      <c r="O667" s="995"/>
      <c r="P667" s="220"/>
      <c r="Q667" s="1035"/>
      <c r="R667" s="1035"/>
      <c r="S667" s="225"/>
      <c r="T667" s="998" t="s">
        <v>101</v>
      </c>
      <c r="U667" s="999"/>
      <c r="V667" s="995"/>
      <c r="W667" s="995"/>
      <c r="X667" s="995"/>
      <c r="Y667" s="995"/>
      <c r="Z667" s="995"/>
      <c r="AA667" s="995"/>
      <c r="AB667" s="995"/>
      <c r="AC667" s="995"/>
      <c r="AD667" s="995"/>
      <c r="AE667" s="995"/>
      <c r="AF667" s="995"/>
      <c r="AG667" s="995"/>
      <c r="AH667" s="220"/>
    </row>
    <row r="668" spans="1:34" ht="18.95" customHeight="1">
      <c r="A668" s="222"/>
      <c r="B668" s="1004" t="s">
        <v>47</v>
      </c>
      <c r="C668" s="1005"/>
      <c r="D668" s="1005"/>
      <c r="E668" s="1005"/>
      <c r="F668" s="1005"/>
      <c r="G668" s="1005"/>
      <c r="H668" s="1005"/>
      <c r="I668" s="1005"/>
      <c r="J668" s="1005"/>
      <c r="K668" s="1005"/>
      <c r="L668" s="1005"/>
      <c r="M668" s="1005"/>
      <c r="N668" s="1005"/>
      <c r="O668" s="1005"/>
      <c r="P668" s="1006"/>
      <c r="Q668" s="1035"/>
      <c r="R668" s="1035"/>
      <c r="S668" s="222"/>
      <c r="T668" s="1004" t="s">
        <v>47</v>
      </c>
      <c r="U668" s="1005"/>
      <c r="V668" s="1005"/>
      <c r="W668" s="1005"/>
      <c r="X668" s="1005"/>
      <c r="Y668" s="1005"/>
      <c r="Z668" s="1005"/>
      <c r="AA668" s="1005"/>
      <c r="AB668" s="1005"/>
      <c r="AC668" s="1005"/>
      <c r="AD668" s="1005"/>
      <c r="AE668" s="1005"/>
      <c r="AF668" s="1005"/>
      <c r="AG668" s="1005"/>
      <c r="AH668" s="1006"/>
    </row>
    <row r="669" spans="1:34" ht="18.95" customHeight="1">
      <c r="A669" s="1003"/>
      <c r="B669" s="985" t="str">
        <f>'statement of marks'!$A$1</f>
        <v>MkW0Hkhejko vEcsMdj jkt0vkok0fo|k0cxMh]nkSlk</v>
      </c>
      <c r="C669" s="986"/>
      <c r="D669" s="986"/>
      <c r="E669" s="986"/>
      <c r="F669" s="986"/>
      <c r="G669" s="986"/>
      <c r="H669" s="986"/>
      <c r="I669" s="986"/>
      <c r="J669" s="986"/>
      <c r="K669" s="986"/>
      <c r="L669" s="986"/>
      <c r="M669" s="986"/>
      <c r="N669" s="986"/>
      <c r="O669" s="986"/>
      <c r="P669" s="987"/>
      <c r="Q669" s="1035"/>
      <c r="R669" s="1035"/>
      <c r="S669" s="1003"/>
      <c r="T669" s="985" t="str">
        <f>'statement of marks'!$A$1</f>
        <v>MkW0Hkhejko vEcsMdj jkt0vkok0fo|k0cxMh]nkSlk</v>
      </c>
      <c r="U669" s="986"/>
      <c r="V669" s="986"/>
      <c r="W669" s="986"/>
      <c r="X669" s="986"/>
      <c r="Y669" s="986"/>
      <c r="Z669" s="986"/>
      <c r="AA669" s="986"/>
      <c r="AB669" s="986"/>
      <c r="AC669" s="986"/>
      <c r="AD669" s="986"/>
      <c r="AE669" s="986"/>
      <c r="AF669" s="986"/>
      <c r="AG669" s="986"/>
      <c r="AH669" s="987"/>
    </row>
    <row r="670" spans="1:34" ht="18.95" customHeight="1">
      <c r="A670" s="1003"/>
      <c r="B670" s="985"/>
      <c r="C670" s="986"/>
      <c r="D670" s="986"/>
      <c r="E670" s="986"/>
      <c r="F670" s="986"/>
      <c r="G670" s="986"/>
      <c r="H670" s="986"/>
      <c r="I670" s="986"/>
      <c r="J670" s="986"/>
      <c r="K670" s="986"/>
      <c r="L670" s="986"/>
      <c r="M670" s="986"/>
      <c r="N670" s="986"/>
      <c r="O670" s="986"/>
      <c r="P670" s="987"/>
      <c r="Q670" s="1035"/>
      <c r="R670" s="1035"/>
      <c r="S670" s="1003"/>
      <c r="T670" s="985"/>
      <c r="U670" s="986"/>
      <c r="V670" s="986"/>
      <c r="W670" s="986"/>
      <c r="X670" s="986"/>
      <c r="Y670" s="986"/>
      <c r="Z670" s="986"/>
      <c r="AA670" s="986"/>
      <c r="AB670" s="986"/>
      <c r="AC670" s="986"/>
      <c r="AD670" s="986"/>
      <c r="AE670" s="986"/>
      <c r="AF670" s="986"/>
      <c r="AG670" s="986"/>
      <c r="AH670" s="987"/>
    </row>
    <row r="671" spans="1:34" ht="18.95" customHeight="1">
      <c r="A671" s="223"/>
      <c r="B671" s="988" t="s">
        <v>95</v>
      </c>
      <c r="C671" s="989"/>
      <c r="D671" s="992" t="str">
        <f>'statement of marks'!$H$3</f>
        <v>2016-17</v>
      </c>
      <c r="E671" s="992"/>
      <c r="F671" s="992"/>
      <c r="G671" s="992"/>
      <c r="H671" s="992"/>
      <c r="I671" s="992"/>
      <c r="J671" s="992"/>
      <c r="K671" s="992"/>
      <c r="L671" s="992"/>
      <c r="M671" s="992"/>
      <c r="N671" s="992"/>
      <c r="O671" s="992"/>
      <c r="P671" s="993"/>
      <c r="Q671" s="1035"/>
      <c r="R671" s="1035"/>
      <c r="S671" s="223"/>
      <c r="T671" s="988" t="s">
        <v>95</v>
      </c>
      <c r="U671" s="989"/>
      <c r="V671" s="992" t="str">
        <f>'statement of marks'!$H$3</f>
        <v>2016-17</v>
      </c>
      <c r="W671" s="992"/>
      <c r="X671" s="992"/>
      <c r="Y671" s="992"/>
      <c r="Z671" s="992"/>
      <c r="AA671" s="992"/>
      <c r="AB671" s="992"/>
      <c r="AC671" s="992"/>
      <c r="AD671" s="992"/>
      <c r="AE671" s="992"/>
      <c r="AF671" s="992"/>
      <c r="AG671" s="992"/>
      <c r="AH671" s="993"/>
    </row>
    <row r="672" spans="1:34" ht="18.95" customHeight="1">
      <c r="A672" s="223"/>
      <c r="B672" s="990" t="s">
        <v>185</v>
      </c>
      <c r="C672" s="991"/>
      <c r="D672" s="991" t="str">
        <f>IF('statement of marks'!I53="","",'statement of marks'!I53)</f>
        <v/>
      </c>
      <c r="E672" s="991"/>
      <c r="F672" s="991"/>
      <c r="G672" s="991"/>
      <c r="H672" s="991"/>
      <c r="I672" s="991"/>
      <c r="J672" s="991"/>
      <c r="K672" s="991"/>
      <c r="L672" s="991"/>
      <c r="M672" s="991"/>
      <c r="N672" s="991"/>
      <c r="O672" s="991"/>
      <c r="P672" s="994"/>
      <c r="Q672" s="1035"/>
      <c r="R672" s="1035"/>
      <c r="S672" s="223"/>
      <c r="T672" s="990" t="s">
        <v>185</v>
      </c>
      <c r="U672" s="991"/>
      <c r="V672" s="991" t="str">
        <f>IF('statement of marks'!I54="","",'statement of marks'!I54)</f>
        <v/>
      </c>
      <c r="W672" s="991"/>
      <c r="X672" s="991"/>
      <c r="Y672" s="991"/>
      <c r="Z672" s="991"/>
      <c r="AA672" s="991"/>
      <c r="AB672" s="991"/>
      <c r="AC672" s="991"/>
      <c r="AD672" s="991"/>
      <c r="AE672" s="991"/>
      <c r="AF672" s="991"/>
      <c r="AG672" s="991"/>
      <c r="AH672" s="994"/>
    </row>
    <row r="673" spans="1:34" ht="18.95" customHeight="1">
      <c r="A673" s="223"/>
      <c r="B673" s="990" t="s">
        <v>186</v>
      </c>
      <c r="C673" s="991"/>
      <c r="D673" s="991" t="str">
        <f>IF('statement of marks'!J53="","",'statement of marks'!J53)</f>
        <v/>
      </c>
      <c r="E673" s="991"/>
      <c r="F673" s="991"/>
      <c r="G673" s="991"/>
      <c r="H673" s="991"/>
      <c r="I673" s="991"/>
      <c r="J673" s="991"/>
      <c r="K673" s="991"/>
      <c r="L673" s="991"/>
      <c r="M673" s="991"/>
      <c r="N673" s="991"/>
      <c r="O673" s="991"/>
      <c r="P673" s="994"/>
      <c r="Q673" s="1035"/>
      <c r="R673" s="1035"/>
      <c r="S673" s="223"/>
      <c r="T673" s="990" t="s">
        <v>186</v>
      </c>
      <c r="U673" s="991"/>
      <c r="V673" s="991" t="str">
        <f>IF('statement of marks'!J54="","",'statement of marks'!J54)</f>
        <v/>
      </c>
      <c r="W673" s="991"/>
      <c r="X673" s="991"/>
      <c r="Y673" s="991"/>
      <c r="Z673" s="991"/>
      <c r="AA673" s="991"/>
      <c r="AB673" s="991"/>
      <c r="AC673" s="991"/>
      <c r="AD673" s="991"/>
      <c r="AE673" s="991"/>
      <c r="AF673" s="991"/>
      <c r="AG673" s="991"/>
      <c r="AH673" s="994"/>
    </row>
    <row r="674" spans="1:34" ht="18.95" customHeight="1">
      <c r="A674" s="223"/>
      <c r="B674" s="990" t="s">
        <v>187</v>
      </c>
      <c r="C674" s="991"/>
      <c r="D674" s="991" t="str">
        <f>IF('statement of marks'!K53="","",'statement of marks'!K53)</f>
        <v/>
      </c>
      <c r="E674" s="991"/>
      <c r="F674" s="991"/>
      <c r="G674" s="991"/>
      <c r="H674" s="991"/>
      <c r="I674" s="991"/>
      <c r="J674" s="991"/>
      <c r="K674" s="991"/>
      <c r="L674" s="991"/>
      <c r="M674" s="991"/>
      <c r="N674" s="991"/>
      <c r="O674" s="991"/>
      <c r="P674" s="994"/>
      <c r="Q674" s="1035"/>
      <c r="R674" s="1035"/>
      <c r="S674" s="223"/>
      <c r="T674" s="990" t="s">
        <v>187</v>
      </c>
      <c r="U674" s="991"/>
      <c r="V674" s="991" t="str">
        <f>IF('statement of marks'!K54="","",'statement of marks'!K54)</f>
        <v/>
      </c>
      <c r="W674" s="991"/>
      <c r="X674" s="991"/>
      <c r="Y674" s="991"/>
      <c r="Z674" s="991"/>
      <c r="AA674" s="991"/>
      <c r="AB674" s="991"/>
      <c r="AC674" s="991"/>
      <c r="AD674" s="991"/>
      <c r="AE674" s="991"/>
      <c r="AF674" s="991"/>
      <c r="AG674" s="991"/>
      <c r="AH674" s="994"/>
    </row>
    <row r="675" spans="1:34" ht="18.95" customHeight="1">
      <c r="A675" s="223"/>
      <c r="B675" s="990" t="s">
        <v>188</v>
      </c>
      <c r="C675" s="991"/>
      <c r="D675" s="992" t="str">
        <f>'statement of marks'!$G$3</f>
        <v>6 B</v>
      </c>
      <c r="E675" s="992"/>
      <c r="F675" s="992"/>
      <c r="G675" s="992"/>
      <c r="H675" s="991" t="s">
        <v>9</v>
      </c>
      <c r="I675" s="991"/>
      <c r="J675" s="991"/>
      <c r="K675" s="991"/>
      <c r="L675" s="991"/>
      <c r="M675" s="992" t="str">
        <f>IF('statement of marks'!D53="","",'statement of marks'!D53)</f>
        <v/>
      </c>
      <c r="N675" s="992"/>
      <c r="O675" s="992"/>
      <c r="P675" s="993"/>
      <c r="Q675" s="1035"/>
      <c r="R675" s="1035"/>
      <c r="S675" s="223"/>
      <c r="T675" s="990" t="s">
        <v>188</v>
      </c>
      <c r="U675" s="991"/>
      <c r="V675" s="992" t="str">
        <f>'statement of marks'!$G$3</f>
        <v>6 B</v>
      </c>
      <c r="W675" s="992"/>
      <c r="X675" s="992"/>
      <c r="Y675" s="992"/>
      <c r="Z675" s="991" t="s">
        <v>9</v>
      </c>
      <c r="AA675" s="991"/>
      <c r="AB675" s="991"/>
      <c r="AC675" s="991"/>
      <c r="AD675" s="991"/>
      <c r="AE675" s="992" t="str">
        <f>IF('statement of marks'!D54="","",'statement of marks'!D54)</f>
        <v/>
      </c>
      <c r="AF675" s="992"/>
      <c r="AG675" s="992"/>
      <c r="AH675" s="993"/>
    </row>
    <row r="676" spans="1:34" ht="18.95" customHeight="1">
      <c r="A676" s="223"/>
      <c r="B676" s="990" t="s">
        <v>189</v>
      </c>
      <c r="C676" s="991"/>
      <c r="D676" s="992" t="str">
        <f>IF('statement of marks'!F53="","",'statement of marks'!F53)</f>
        <v/>
      </c>
      <c r="E676" s="992"/>
      <c r="F676" s="992"/>
      <c r="G676" s="992"/>
      <c r="H676" s="991" t="s">
        <v>0</v>
      </c>
      <c r="I676" s="991"/>
      <c r="J676" s="991"/>
      <c r="K676" s="991"/>
      <c r="L676" s="991"/>
      <c r="M676" s="1032" t="str">
        <f>IF('statement of marks'!G53="","",'statement of marks'!G53)</f>
        <v/>
      </c>
      <c r="N676" s="1032"/>
      <c r="O676" s="1032"/>
      <c r="P676" s="1033"/>
      <c r="Q676" s="1035"/>
      <c r="R676" s="1035"/>
      <c r="S676" s="223"/>
      <c r="T676" s="990" t="s">
        <v>189</v>
      </c>
      <c r="U676" s="991"/>
      <c r="V676" s="992" t="str">
        <f>IF('statement of marks'!F54="","",'statement of marks'!F54)</f>
        <v/>
      </c>
      <c r="W676" s="992"/>
      <c r="X676" s="992"/>
      <c r="Y676" s="992"/>
      <c r="Z676" s="991" t="s">
        <v>0</v>
      </c>
      <c r="AA676" s="991"/>
      <c r="AB676" s="991"/>
      <c r="AC676" s="991"/>
      <c r="AD676" s="991"/>
      <c r="AE676" s="1032" t="str">
        <f>IF('statement of marks'!G54="","",'statement of marks'!G54)</f>
        <v/>
      </c>
      <c r="AF676" s="1032"/>
      <c r="AG676" s="1032"/>
      <c r="AH676" s="1033"/>
    </row>
    <row r="677" spans="1:34" ht="18.95" customHeight="1">
      <c r="A677" s="223"/>
      <c r="B677" s="221" t="s">
        <v>28</v>
      </c>
      <c r="C677" s="211" t="s">
        <v>96</v>
      </c>
      <c r="D677" s="1034" t="s">
        <v>1</v>
      </c>
      <c r="E677" s="1034"/>
      <c r="F677" s="1034"/>
      <c r="G677" s="1034" t="s">
        <v>21</v>
      </c>
      <c r="H677" s="1034"/>
      <c r="I677" s="1034"/>
      <c r="J677" s="1034" t="s">
        <v>68</v>
      </c>
      <c r="K677" s="1034"/>
      <c r="L677" s="1034"/>
      <c r="M677" s="1034" t="s">
        <v>97</v>
      </c>
      <c r="N677" s="1034"/>
      <c r="O677" s="1034"/>
      <c r="P677" s="212" t="s">
        <v>200</v>
      </c>
      <c r="Q677" s="1035"/>
      <c r="R677" s="1035"/>
      <c r="S677" s="223"/>
      <c r="T677" s="221" t="s">
        <v>28</v>
      </c>
      <c r="U677" s="211" t="s">
        <v>96</v>
      </c>
      <c r="V677" s="1034" t="s">
        <v>1</v>
      </c>
      <c r="W677" s="1034"/>
      <c r="X677" s="1034"/>
      <c r="Y677" s="1034" t="s">
        <v>21</v>
      </c>
      <c r="Z677" s="1034"/>
      <c r="AA677" s="1034"/>
      <c r="AB677" s="1034" t="s">
        <v>68</v>
      </c>
      <c r="AC677" s="1034"/>
      <c r="AD677" s="1034"/>
      <c r="AE677" s="1034" t="s">
        <v>97</v>
      </c>
      <c r="AF677" s="1034"/>
      <c r="AG677" s="1034"/>
      <c r="AH677" s="212" t="s">
        <v>200</v>
      </c>
    </row>
    <row r="678" spans="1:34" ht="18.95" customHeight="1">
      <c r="A678" s="223"/>
      <c r="B678" s="1000" t="s">
        <v>3</v>
      </c>
      <c r="C678" s="1001"/>
      <c r="D678" s="232">
        <f>IF('statement of marks'!L$6="","",'statement of marks'!L$6)</f>
        <v>5</v>
      </c>
      <c r="E678" s="232">
        <f>IF('statement of marks'!M$6="","",'statement of marks'!M$6)</f>
        <v>5</v>
      </c>
      <c r="F678" s="232">
        <f>IF('statement of marks'!N$6="","",'statement of marks'!N$6)</f>
        <v>10</v>
      </c>
      <c r="G678" s="232">
        <f>IF('statement of marks'!O$6="","",'statement of marks'!O$6)</f>
        <v>5</v>
      </c>
      <c r="H678" s="232">
        <f>IF('statement of marks'!P$6="","",'statement of marks'!P$6)</f>
        <v>5</v>
      </c>
      <c r="I678" s="232">
        <f>IF('statement of marks'!Q$6="","",'statement of marks'!Q$6)</f>
        <v>10</v>
      </c>
      <c r="J678" s="232">
        <f>IF('statement of marks'!R$6="","",'statement of marks'!R$6)</f>
        <v>5</v>
      </c>
      <c r="K678" s="232">
        <f>IF('statement of marks'!S$6="","",'statement of marks'!S$6)</f>
        <v>5</v>
      </c>
      <c r="L678" s="232">
        <f>IF('statement of marks'!T$6="","",'statement of marks'!T$6)</f>
        <v>10</v>
      </c>
      <c r="M678" s="232">
        <f>IF('statement of marks'!V$6="","",'statement of marks'!V$6)</f>
        <v>50</v>
      </c>
      <c r="N678" s="232">
        <f>IF('statement of marks'!W$6="","",'statement of marks'!W$6)</f>
        <v>20</v>
      </c>
      <c r="O678" s="232">
        <f>IF('statement of marks'!X$6="","",'statement of marks'!X$6)</f>
        <v>70</v>
      </c>
      <c r="P678" s="213">
        <f>IF('statement of marks'!Y$6="","",'statement of marks'!Y$6)</f>
        <v>100</v>
      </c>
      <c r="Q678" s="1035"/>
      <c r="R678" s="1035"/>
      <c r="S678" s="223"/>
      <c r="T678" s="1000" t="s">
        <v>3</v>
      </c>
      <c r="U678" s="1001"/>
      <c r="V678" s="232">
        <f>IF('statement of marks'!L$6="","",'statement of marks'!L$6)</f>
        <v>5</v>
      </c>
      <c r="W678" s="232">
        <f>IF('statement of marks'!M$6="","",'statement of marks'!M$6)</f>
        <v>5</v>
      </c>
      <c r="X678" s="232">
        <f>IF('statement of marks'!N$6="","",'statement of marks'!N$6)</f>
        <v>10</v>
      </c>
      <c r="Y678" s="232">
        <f>IF('statement of marks'!O$6="","",'statement of marks'!O$6)</f>
        <v>5</v>
      </c>
      <c r="Z678" s="232">
        <f>IF('statement of marks'!P$6="","",'statement of marks'!P$6)</f>
        <v>5</v>
      </c>
      <c r="AA678" s="232">
        <f>IF('statement of marks'!Q$6="","",'statement of marks'!Q$6)</f>
        <v>10</v>
      </c>
      <c r="AB678" s="232">
        <f>IF('statement of marks'!R$6="","",'statement of marks'!R$6)</f>
        <v>5</v>
      </c>
      <c r="AC678" s="232">
        <f>IF('statement of marks'!S$6="","",'statement of marks'!S$6)</f>
        <v>5</v>
      </c>
      <c r="AD678" s="232">
        <f>IF('statement of marks'!T$6="","",'statement of marks'!T$6)</f>
        <v>10</v>
      </c>
      <c r="AE678" s="232">
        <f>IF('statement of marks'!V$6="","",'statement of marks'!V$6)</f>
        <v>50</v>
      </c>
      <c r="AF678" s="232">
        <f>IF('statement of marks'!W$6="","",'statement of marks'!W$6)</f>
        <v>20</v>
      </c>
      <c r="AG678" s="232">
        <f>IF('statement of marks'!X$6="","",'statement of marks'!X$6)</f>
        <v>70</v>
      </c>
      <c r="AH678" s="213">
        <f>IF('statement of marks'!Y$6="","",'statement of marks'!Y$6)</f>
        <v>100</v>
      </c>
    </row>
    <row r="679" spans="1:34" ht="18.95" customHeight="1">
      <c r="A679" s="223"/>
      <c r="B679" s="990" t="str">
        <f>IF('statement of marks'!$L$3="","",'statement of marks'!$L$3)</f>
        <v>fgUnh</v>
      </c>
      <c r="C679" s="991"/>
      <c r="D679" s="209" t="str">
        <f>IF('statement of marks'!L53="","",'statement of marks'!L53)</f>
        <v/>
      </c>
      <c r="E679" s="209" t="str">
        <f>IF('statement of marks'!M53="","",'statement of marks'!M53)</f>
        <v/>
      </c>
      <c r="F679" s="207" t="str">
        <f>IF('statement of marks'!N53="","",'statement of marks'!N53)</f>
        <v/>
      </c>
      <c r="G679" s="209" t="str">
        <f>IF('statement of marks'!O53="","",'statement of marks'!O53)</f>
        <v/>
      </c>
      <c r="H679" s="209" t="str">
        <f>IF('statement of marks'!P53="","",'statement of marks'!P53)</f>
        <v/>
      </c>
      <c r="I679" s="207" t="str">
        <f>IF('statement of marks'!Q53="","",'statement of marks'!Q53)</f>
        <v/>
      </c>
      <c r="J679" s="209" t="str">
        <f>IF('statement of marks'!R53="","",'statement of marks'!R53)</f>
        <v/>
      </c>
      <c r="K679" s="209" t="str">
        <f>IF('statement of marks'!S53="","",'statement of marks'!S53)</f>
        <v/>
      </c>
      <c r="L679" s="207" t="str">
        <f>IF('statement of marks'!T53="","",'statement of marks'!T53)</f>
        <v/>
      </c>
      <c r="M679" s="209" t="str">
        <f>IF('statement of marks'!V53="","",'statement of marks'!V53)</f>
        <v/>
      </c>
      <c r="N679" s="209" t="str">
        <f>IF('statement of marks'!W53="","",'statement of marks'!W53)</f>
        <v/>
      </c>
      <c r="O679" s="207" t="str">
        <f>IF('statement of marks'!X53="","",'statement of marks'!X53)</f>
        <v/>
      </c>
      <c r="P679" s="213" t="str">
        <f>IF('statement of marks'!Y53="","",'statement of marks'!Y53)</f>
        <v/>
      </c>
      <c r="Q679" s="1035"/>
      <c r="R679" s="1035"/>
      <c r="S679" s="223"/>
      <c r="T679" s="990" t="str">
        <f>IF('statement of marks'!$L$3="","",'statement of marks'!$L$3)</f>
        <v>fgUnh</v>
      </c>
      <c r="U679" s="991"/>
      <c r="V679" s="209" t="str">
        <f>IF('statement of marks'!L54="","",'statement of marks'!L54)</f>
        <v/>
      </c>
      <c r="W679" s="209" t="str">
        <f>IF('statement of marks'!M54="","",'statement of marks'!M54)</f>
        <v/>
      </c>
      <c r="X679" s="207" t="str">
        <f>IF('statement of marks'!N54="","",'statement of marks'!N54)</f>
        <v/>
      </c>
      <c r="Y679" s="209" t="str">
        <f>IF('statement of marks'!O54="","",'statement of marks'!O54)</f>
        <v/>
      </c>
      <c r="Z679" s="209" t="str">
        <f>IF('statement of marks'!P54="","",'statement of marks'!P54)</f>
        <v/>
      </c>
      <c r="AA679" s="207" t="str">
        <f>IF('statement of marks'!Q54="","",'statement of marks'!Q54)</f>
        <v/>
      </c>
      <c r="AB679" s="209" t="str">
        <f>IF('statement of marks'!R54="","",'statement of marks'!R54)</f>
        <v/>
      </c>
      <c r="AC679" s="209" t="str">
        <f>IF('statement of marks'!S54="","",'statement of marks'!S54)</f>
        <v/>
      </c>
      <c r="AD679" s="207" t="str">
        <f>IF('statement of marks'!T54="","",'statement of marks'!T54)</f>
        <v/>
      </c>
      <c r="AE679" s="209" t="str">
        <f>IF('statement of marks'!V54="","",'statement of marks'!V54)</f>
        <v/>
      </c>
      <c r="AF679" s="209" t="str">
        <f>IF('statement of marks'!W54="","",'statement of marks'!W54)</f>
        <v/>
      </c>
      <c r="AG679" s="207" t="str">
        <f>IF('statement of marks'!X54="","",'statement of marks'!X54)</f>
        <v/>
      </c>
      <c r="AH679" s="213" t="str">
        <f>IF('statement of marks'!Y54="","",'statement of marks'!Y54)</f>
        <v/>
      </c>
    </row>
    <row r="680" spans="1:34" ht="18.95" customHeight="1">
      <c r="A680" s="223"/>
      <c r="B680" s="990" t="str">
        <f>IF('statement of marks'!$AH$3="","",'statement of marks'!$AH$3)</f>
        <v>vaxszth</v>
      </c>
      <c r="C680" s="991"/>
      <c r="D680" s="209" t="str">
        <f>IF('statement of marks'!AH53="","",'statement of marks'!AH53)</f>
        <v/>
      </c>
      <c r="E680" s="209" t="str">
        <f>IF('statement of marks'!AI53="","",'statement of marks'!AI53)</f>
        <v/>
      </c>
      <c r="F680" s="207" t="str">
        <f>IF('statement of marks'!AJ53="","",'statement of marks'!AJ53)</f>
        <v/>
      </c>
      <c r="G680" s="209" t="str">
        <f>IF('statement of marks'!AK53="","",'statement of marks'!AK53)</f>
        <v/>
      </c>
      <c r="H680" s="209" t="str">
        <f>IF('statement of marks'!AL53="","",'statement of marks'!AL53)</f>
        <v/>
      </c>
      <c r="I680" s="207" t="str">
        <f>IF('statement of marks'!AM53="","",'statement of marks'!AM53)</f>
        <v/>
      </c>
      <c r="J680" s="209" t="str">
        <f>IF('statement of marks'!AN53="","",'statement of marks'!AN53)</f>
        <v/>
      </c>
      <c r="K680" s="209" t="str">
        <f>IF('statement of marks'!AO53="","",'statement of marks'!AO53)</f>
        <v/>
      </c>
      <c r="L680" s="207" t="str">
        <f>IF('statement of marks'!AP53="","",'statement of marks'!AP53)</f>
        <v/>
      </c>
      <c r="M680" s="209" t="str">
        <f>IF('statement of marks'!AR53="","",'statement of marks'!AR53)</f>
        <v/>
      </c>
      <c r="N680" s="209" t="str">
        <f>IF('statement of marks'!AS53="","",'statement of marks'!AS53)</f>
        <v/>
      </c>
      <c r="O680" s="207" t="str">
        <f>IF('statement of marks'!AT53="","",'statement of marks'!AT53)</f>
        <v/>
      </c>
      <c r="P680" s="213" t="str">
        <f>IF('statement of marks'!AU53="","",'statement of marks'!AU53)</f>
        <v/>
      </c>
      <c r="Q680" s="1035"/>
      <c r="R680" s="1035"/>
      <c r="S680" s="223"/>
      <c r="T680" s="990" t="str">
        <f>IF('statement of marks'!$AH$3="","",'statement of marks'!$AH$3)</f>
        <v>vaxszth</v>
      </c>
      <c r="U680" s="991"/>
      <c r="V680" s="209" t="str">
        <f>IF('statement of marks'!AH54="","",'statement of marks'!AH54)</f>
        <v/>
      </c>
      <c r="W680" s="209" t="str">
        <f>IF('statement of marks'!AI54="","",'statement of marks'!AI54)</f>
        <v/>
      </c>
      <c r="X680" s="207" t="str">
        <f>IF('statement of marks'!AJ54="","",'statement of marks'!AJ54)</f>
        <v/>
      </c>
      <c r="Y680" s="209" t="str">
        <f>IF('statement of marks'!AK54="","",'statement of marks'!AK54)</f>
        <v/>
      </c>
      <c r="Z680" s="209" t="str">
        <f>IF('statement of marks'!AL54="","",'statement of marks'!AL54)</f>
        <v/>
      </c>
      <c r="AA680" s="207" t="str">
        <f>IF('statement of marks'!AM54="","",'statement of marks'!AM54)</f>
        <v/>
      </c>
      <c r="AB680" s="209" t="str">
        <f>IF('statement of marks'!AN54="","",'statement of marks'!AN54)</f>
        <v/>
      </c>
      <c r="AC680" s="209" t="str">
        <f>IF('statement of marks'!AO54="","",'statement of marks'!AO54)</f>
        <v/>
      </c>
      <c r="AD680" s="207" t="str">
        <f>IF('statement of marks'!AP54="","",'statement of marks'!AP54)</f>
        <v/>
      </c>
      <c r="AE680" s="209" t="str">
        <f>IF('statement of marks'!AR54="","",'statement of marks'!AR54)</f>
        <v/>
      </c>
      <c r="AF680" s="209" t="str">
        <f>IF('statement of marks'!AS54="","",'statement of marks'!AS54)</f>
        <v/>
      </c>
      <c r="AG680" s="207" t="str">
        <f>IF('statement of marks'!AT54="","",'statement of marks'!AT54)</f>
        <v/>
      </c>
      <c r="AH680" s="213" t="str">
        <f>IF('statement of marks'!AU54="","",'statement of marks'!AU54)</f>
        <v/>
      </c>
    </row>
    <row r="681" spans="1:34" ht="18.95" customHeight="1">
      <c r="A681" s="223"/>
      <c r="B681" s="990" t="str">
        <f>IF('statement of marks'!BD53="s","laLd`r",IF('statement of marks'!BD53="u","mnwZ",IF('statement of marks'!BD53="g","xqtjkrh",IF('statement of marks'!BD53="p","iatkch",IF('statement of marks'!BD53="sd","fla/kh","r`rh; Hkk""kk")))))</f>
        <v>r`rh; Hkk"kk</v>
      </c>
      <c r="C681" s="991"/>
      <c r="D681" s="209" t="str">
        <f>IF('statement of marks'!BE53="","",'statement of marks'!BE53)</f>
        <v/>
      </c>
      <c r="E681" s="209" t="str">
        <f>IF('statement of marks'!BF53="","",'statement of marks'!BF53)</f>
        <v/>
      </c>
      <c r="F681" s="207" t="str">
        <f>IF('statement of marks'!BG53="","",'statement of marks'!BG53)</f>
        <v/>
      </c>
      <c r="G681" s="209" t="str">
        <f>IF('statement of marks'!BH53="","",'statement of marks'!BH53)</f>
        <v/>
      </c>
      <c r="H681" s="209" t="str">
        <f>IF('statement of marks'!BI53="","",'statement of marks'!BI53)</f>
        <v/>
      </c>
      <c r="I681" s="207" t="str">
        <f>IF('statement of marks'!BJ53="","",'statement of marks'!BJ53)</f>
        <v/>
      </c>
      <c r="J681" s="209" t="str">
        <f>IF('statement of marks'!BK53="","",'statement of marks'!BK53)</f>
        <v/>
      </c>
      <c r="K681" s="209" t="str">
        <f>IF('statement of marks'!BL53="","",'statement of marks'!BL53)</f>
        <v/>
      </c>
      <c r="L681" s="207" t="str">
        <f>IF('statement of marks'!BM53="","",'statement of marks'!BM53)</f>
        <v/>
      </c>
      <c r="M681" s="209" t="str">
        <f>IF('statement of marks'!BO53="","",'statement of marks'!BO53)</f>
        <v/>
      </c>
      <c r="N681" s="209" t="str">
        <f>IF('statement of marks'!BP53="","",'statement of marks'!BP53)</f>
        <v/>
      </c>
      <c r="O681" s="207" t="str">
        <f>IF('statement of marks'!BQ53="","",'statement of marks'!BQ53)</f>
        <v/>
      </c>
      <c r="P681" s="213" t="str">
        <f>IF('statement of marks'!BR53="","",'statement of marks'!BR53)</f>
        <v/>
      </c>
      <c r="Q681" s="1035"/>
      <c r="R681" s="1035"/>
      <c r="S681" s="223"/>
      <c r="T681" s="990" t="str">
        <f>IF('statement of marks'!BD54="s","laLd`r",IF('statement of marks'!BD54="u","mnwZ",IF('statement of marks'!BD54="g","xqtjkrh",IF('statement of marks'!BD54="p","iatkch",IF('statement of marks'!BD54="sd","fla/kh","r`rh; Hkk""kk")))))</f>
        <v>r`rh; Hkk"kk</v>
      </c>
      <c r="U681" s="991"/>
      <c r="V681" s="209" t="str">
        <f>IF('statement of marks'!BE54="","",'statement of marks'!BE54)</f>
        <v/>
      </c>
      <c r="W681" s="209" t="str">
        <f>IF('statement of marks'!BF54="","",'statement of marks'!BF54)</f>
        <v/>
      </c>
      <c r="X681" s="207" t="str">
        <f>IF('statement of marks'!BG54="","",'statement of marks'!BG54)</f>
        <v/>
      </c>
      <c r="Y681" s="209" t="str">
        <f>IF('statement of marks'!BH54="","",'statement of marks'!BH54)</f>
        <v/>
      </c>
      <c r="Z681" s="209" t="str">
        <f>IF('statement of marks'!BI54="","",'statement of marks'!BI54)</f>
        <v/>
      </c>
      <c r="AA681" s="207" t="str">
        <f>IF('statement of marks'!BJ54="","",'statement of marks'!BJ54)</f>
        <v/>
      </c>
      <c r="AB681" s="209" t="str">
        <f>IF('statement of marks'!BK54="","",'statement of marks'!BK54)</f>
        <v/>
      </c>
      <c r="AC681" s="209" t="str">
        <f>IF('statement of marks'!BL54="","",'statement of marks'!BL54)</f>
        <v/>
      </c>
      <c r="AD681" s="207" t="str">
        <f>IF('statement of marks'!BM54="","",'statement of marks'!BM54)</f>
        <v/>
      </c>
      <c r="AE681" s="209" t="str">
        <f>IF('statement of marks'!BO54="","",'statement of marks'!BO54)</f>
        <v/>
      </c>
      <c r="AF681" s="209" t="str">
        <f>IF('statement of marks'!BP54="","",'statement of marks'!BP54)</f>
        <v/>
      </c>
      <c r="AG681" s="207" t="str">
        <f>IF('statement of marks'!BQ54="","",'statement of marks'!BQ54)</f>
        <v/>
      </c>
      <c r="AH681" s="213" t="str">
        <f>IF('statement of marks'!BR54="","",'statement of marks'!BR54)</f>
        <v/>
      </c>
    </row>
    <row r="682" spans="1:34" ht="18.95" customHeight="1">
      <c r="A682" s="223"/>
      <c r="B682" s="990" t="str">
        <f>IF('statement of marks'!$CA$3="","",'statement of marks'!$CA$3)</f>
        <v>xf.kr</v>
      </c>
      <c r="C682" s="991"/>
      <c r="D682" s="209" t="str">
        <f>IF('statement of marks'!CA53="","",'statement of marks'!CA53)</f>
        <v/>
      </c>
      <c r="E682" s="209" t="str">
        <f>IF('statement of marks'!CB53="","",'statement of marks'!CB53)</f>
        <v/>
      </c>
      <c r="F682" s="207" t="str">
        <f>IF('statement of marks'!CC53="","",'statement of marks'!CC53)</f>
        <v/>
      </c>
      <c r="G682" s="209" t="str">
        <f>IF('statement of marks'!CD53="","",'statement of marks'!CD53)</f>
        <v/>
      </c>
      <c r="H682" s="209" t="str">
        <f>IF('statement of marks'!CE53="","",'statement of marks'!CE53)</f>
        <v/>
      </c>
      <c r="I682" s="207" t="str">
        <f>IF('statement of marks'!CF53="","",'statement of marks'!CF53)</f>
        <v/>
      </c>
      <c r="J682" s="209" t="str">
        <f>IF('statement of marks'!CG53="","",'statement of marks'!CG53)</f>
        <v/>
      </c>
      <c r="K682" s="209" t="str">
        <f>IF('statement of marks'!CH53="","",'statement of marks'!CH53)</f>
        <v/>
      </c>
      <c r="L682" s="207" t="str">
        <f>IF('statement of marks'!CI53="","",'statement of marks'!CI53)</f>
        <v/>
      </c>
      <c r="M682" s="209" t="str">
        <f>IF('statement of marks'!CK53="","",'statement of marks'!CK53)</f>
        <v/>
      </c>
      <c r="N682" s="209" t="str">
        <f>IF('statement of marks'!CL53="","",'statement of marks'!CL53)</f>
        <v/>
      </c>
      <c r="O682" s="207" t="str">
        <f>IF('statement of marks'!CM53="","",'statement of marks'!CM53)</f>
        <v/>
      </c>
      <c r="P682" s="213" t="str">
        <f>IF('statement of marks'!CN53="","",'statement of marks'!CN53)</f>
        <v/>
      </c>
      <c r="Q682" s="1035"/>
      <c r="R682" s="1035"/>
      <c r="S682" s="223"/>
      <c r="T682" s="990" t="str">
        <f>IF('statement of marks'!$CA$3="","",'statement of marks'!$CA$3)</f>
        <v>xf.kr</v>
      </c>
      <c r="U682" s="991"/>
      <c r="V682" s="209" t="str">
        <f>IF('statement of marks'!CA54="","",'statement of marks'!CA54)</f>
        <v/>
      </c>
      <c r="W682" s="209" t="str">
        <f>IF('statement of marks'!CB54="","",'statement of marks'!CB54)</f>
        <v/>
      </c>
      <c r="X682" s="207" t="str">
        <f>IF('statement of marks'!CC54="","",'statement of marks'!CC54)</f>
        <v/>
      </c>
      <c r="Y682" s="209" t="str">
        <f>IF('statement of marks'!CD54="","",'statement of marks'!CD54)</f>
        <v/>
      </c>
      <c r="Z682" s="209" t="str">
        <f>IF('statement of marks'!CE54="","",'statement of marks'!CE54)</f>
        <v/>
      </c>
      <c r="AA682" s="207" t="str">
        <f>IF('statement of marks'!CF54="","",'statement of marks'!CF54)</f>
        <v/>
      </c>
      <c r="AB682" s="209" t="str">
        <f>IF('statement of marks'!CG54="","",'statement of marks'!CG54)</f>
        <v/>
      </c>
      <c r="AC682" s="209" t="str">
        <f>IF('statement of marks'!CH54="","",'statement of marks'!CH54)</f>
        <v/>
      </c>
      <c r="AD682" s="207" t="str">
        <f>IF('statement of marks'!CI54="","",'statement of marks'!CI54)</f>
        <v/>
      </c>
      <c r="AE682" s="209" t="str">
        <f>IF('statement of marks'!CK54="","",'statement of marks'!CK54)</f>
        <v/>
      </c>
      <c r="AF682" s="209" t="str">
        <f>IF('statement of marks'!CL54="","",'statement of marks'!CL54)</f>
        <v/>
      </c>
      <c r="AG682" s="207" t="str">
        <f>IF('statement of marks'!CM54="","",'statement of marks'!CM54)</f>
        <v/>
      </c>
      <c r="AH682" s="213" t="str">
        <f>IF('statement of marks'!CN54="","",'statement of marks'!CN54)</f>
        <v/>
      </c>
    </row>
    <row r="683" spans="1:34" ht="18.95" customHeight="1">
      <c r="A683" s="223"/>
      <c r="B683" s="990" t="str">
        <f>IF('statement of marks'!$CW$3="","",'statement of marks'!$CW$3)</f>
        <v>foKku</v>
      </c>
      <c r="C683" s="991"/>
      <c r="D683" s="209" t="str">
        <f>IF('statement of marks'!CW53="","",'statement of marks'!CW53)</f>
        <v/>
      </c>
      <c r="E683" s="209" t="str">
        <f>IF('statement of marks'!CX53="","",'statement of marks'!CX53)</f>
        <v/>
      </c>
      <c r="F683" s="207" t="str">
        <f>IF('statement of marks'!CY53="","",'statement of marks'!CY53)</f>
        <v/>
      </c>
      <c r="G683" s="209" t="str">
        <f>IF('statement of marks'!CZ53="","",'statement of marks'!CZ53)</f>
        <v/>
      </c>
      <c r="H683" s="209" t="str">
        <f>IF('statement of marks'!DA53="","",'statement of marks'!DA53)</f>
        <v/>
      </c>
      <c r="I683" s="207" t="str">
        <f>IF('statement of marks'!DB53="","",'statement of marks'!DB53)</f>
        <v/>
      </c>
      <c r="J683" s="209" t="str">
        <f>IF('statement of marks'!DC53="","",'statement of marks'!DC53)</f>
        <v/>
      </c>
      <c r="K683" s="209" t="str">
        <f>IF('statement of marks'!DD53="","",'statement of marks'!DD53)</f>
        <v/>
      </c>
      <c r="L683" s="207" t="str">
        <f>IF('statement of marks'!DE53="","",'statement of marks'!DE53)</f>
        <v/>
      </c>
      <c r="M683" s="209" t="str">
        <f>IF('statement of marks'!DG53="","",'statement of marks'!DG53)</f>
        <v/>
      </c>
      <c r="N683" s="209" t="str">
        <f>IF('statement of marks'!DH53="","",'statement of marks'!DH53)</f>
        <v/>
      </c>
      <c r="O683" s="207" t="str">
        <f>IF('statement of marks'!DI53="","",'statement of marks'!DI53)</f>
        <v/>
      </c>
      <c r="P683" s="213" t="str">
        <f>IF('statement of marks'!DJ53="","",'statement of marks'!DJ53)</f>
        <v/>
      </c>
      <c r="Q683" s="1035"/>
      <c r="R683" s="1035"/>
      <c r="S683" s="223"/>
      <c r="T683" s="990" t="str">
        <f>IF('statement of marks'!$CW$3="","",'statement of marks'!$CW$3)</f>
        <v>foKku</v>
      </c>
      <c r="U683" s="991"/>
      <c r="V683" s="209" t="str">
        <f>IF('statement of marks'!CW54="","",'statement of marks'!CW54)</f>
        <v/>
      </c>
      <c r="W683" s="209" t="str">
        <f>IF('statement of marks'!CX54="","",'statement of marks'!CX54)</f>
        <v/>
      </c>
      <c r="X683" s="207" t="str">
        <f>IF('statement of marks'!CY54="","",'statement of marks'!CY54)</f>
        <v/>
      </c>
      <c r="Y683" s="209" t="str">
        <f>IF('statement of marks'!CZ54="","",'statement of marks'!CZ54)</f>
        <v/>
      </c>
      <c r="Z683" s="209" t="str">
        <f>IF('statement of marks'!DA54="","",'statement of marks'!DA54)</f>
        <v/>
      </c>
      <c r="AA683" s="207" t="str">
        <f>IF('statement of marks'!DB54="","",'statement of marks'!DB54)</f>
        <v/>
      </c>
      <c r="AB683" s="209" t="str">
        <f>IF('statement of marks'!DC54="","",'statement of marks'!DC54)</f>
        <v/>
      </c>
      <c r="AC683" s="209" t="str">
        <f>IF('statement of marks'!DD54="","",'statement of marks'!DD54)</f>
        <v/>
      </c>
      <c r="AD683" s="207" t="str">
        <f>IF('statement of marks'!DE54="","",'statement of marks'!DE54)</f>
        <v/>
      </c>
      <c r="AE683" s="209" t="str">
        <f>IF('statement of marks'!DG54="","",'statement of marks'!DG54)</f>
        <v/>
      </c>
      <c r="AF683" s="209" t="str">
        <f>IF('statement of marks'!DH54="","",'statement of marks'!DH54)</f>
        <v/>
      </c>
      <c r="AG683" s="207" t="str">
        <f>IF('statement of marks'!DI54="","",'statement of marks'!DI54)</f>
        <v/>
      </c>
      <c r="AH683" s="213" t="str">
        <f>IF('statement of marks'!DJ54="","",'statement of marks'!DJ54)</f>
        <v/>
      </c>
    </row>
    <row r="684" spans="1:34" ht="18.95" customHeight="1">
      <c r="A684" s="223"/>
      <c r="B684" s="990" t="str">
        <f>IF('statement of marks'!$DS$3="","",'statement of marks'!$DS$3)</f>
        <v>lkekftd foKku</v>
      </c>
      <c r="C684" s="991"/>
      <c r="D684" s="209" t="str">
        <f>IF('statement of marks'!DS53="","",'statement of marks'!DS53)</f>
        <v/>
      </c>
      <c r="E684" s="209" t="str">
        <f>IF('statement of marks'!DT53="","",'statement of marks'!DT53)</f>
        <v/>
      </c>
      <c r="F684" s="207" t="str">
        <f>IF('statement of marks'!DU53="","",'statement of marks'!DU53)</f>
        <v/>
      </c>
      <c r="G684" s="209" t="str">
        <f>IF('statement of marks'!DV53="","",'statement of marks'!DV53)</f>
        <v/>
      </c>
      <c r="H684" s="209" t="str">
        <f>IF('statement of marks'!DW53="","",'statement of marks'!DW53)</f>
        <v/>
      </c>
      <c r="I684" s="207" t="str">
        <f>IF('statement of marks'!DX53="","",'statement of marks'!DX53)</f>
        <v/>
      </c>
      <c r="J684" s="209" t="str">
        <f>IF('statement of marks'!DY53="","",'statement of marks'!DY53)</f>
        <v/>
      </c>
      <c r="K684" s="209" t="str">
        <f>IF('statement of marks'!DZ53="","",'statement of marks'!DZ53)</f>
        <v/>
      </c>
      <c r="L684" s="207" t="str">
        <f>IF('statement of marks'!EA53="","",'statement of marks'!EA53)</f>
        <v/>
      </c>
      <c r="M684" s="209" t="str">
        <f>IF('statement of marks'!EC53="","",'statement of marks'!EC53)</f>
        <v/>
      </c>
      <c r="N684" s="209" t="str">
        <f>IF('statement of marks'!ED53="","",'statement of marks'!ED53)</f>
        <v/>
      </c>
      <c r="O684" s="207" t="str">
        <f>IF('statement of marks'!EE53="","",'statement of marks'!EE53)</f>
        <v/>
      </c>
      <c r="P684" s="213" t="str">
        <f>IF('statement of marks'!EF53="","",'statement of marks'!EF53)</f>
        <v/>
      </c>
      <c r="Q684" s="1035"/>
      <c r="R684" s="1035"/>
      <c r="S684" s="223"/>
      <c r="T684" s="990" t="str">
        <f>IF('statement of marks'!$DS$3="","",'statement of marks'!$DS$3)</f>
        <v>lkekftd foKku</v>
      </c>
      <c r="U684" s="991"/>
      <c r="V684" s="209" t="str">
        <f>IF('statement of marks'!DS54="","",'statement of marks'!DS54)</f>
        <v/>
      </c>
      <c r="W684" s="209" t="str">
        <f>IF('statement of marks'!DT54="","",'statement of marks'!DT54)</f>
        <v/>
      </c>
      <c r="X684" s="207" t="str">
        <f>IF('statement of marks'!DU54="","",'statement of marks'!DU54)</f>
        <v/>
      </c>
      <c r="Y684" s="209" t="str">
        <f>IF('statement of marks'!DV54="","",'statement of marks'!DV54)</f>
        <v/>
      </c>
      <c r="Z684" s="209" t="str">
        <f>IF('statement of marks'!DW54="","",'statement of marks'!DW54)</f>
        <v/>
      </c>
      <c r="AA684" s="207" t="str">
        <f>IF('statement of marks'!DX54="","",'statement of marks'!DX54)</f>
        <v/>
      </c>
      <c r="AB684" s="209" t="str">
        <f>IF('statement of marks'!DY54="","",'statement of marks'!DY54)</f>
        <v/>
      </c>
      <c r="AC684" s="209" t="str">
        <f>IF('statement of marks'!DZ54="","",'statement of marks'!DZ54)</f>
        <v/>
      </c>
      <c r="AD684" s="207" t="str">
        <f>IF('statement of marks'!EA54="","",'statement of marks'!EA54)</f>
        <v/>
      </c>
      <c r="AE684" s="209" t="str">
        <f>IF('statement of marks'!EC54="","",'statement of marks'!EC54)</f>
        <v/>
      </c>
      <c r="AF684" s="209" t="str">
        <f>IF('statement of marks'!ED54="","",'statement of marks'!ED54)</f>
        <v/>
      </c>
      <c r="AG684" s="207" t="str">
        <f>IF('statement of marks'!EE54="","",'statement of marks'!EE54)</f>
        <v/>
      </c>
      <c r="AH684" s="213" t="str">
        <f>IF('statement of marks'!EF54="","",'statement of marks'!EF54)</f>
        <v/>
      </c>
    </row>
    <row r="685" spans="1:34" ht="18.95" customHeight="1">
      <c r="A685" s="223"/>
      <c r="B685" s="996" t="s">
        <v>193</v>
      </c>
      <c r="C685" s="997"/>
      <c r="D685" s="1034" t="s">
        <v>1</v>
      </c>
      <c r="E685" s="1034"/>
      <c r="F685" s="1034"/>
      <c r="G685" s="1034" t="s">
        <v>21</v>
      </c>
      <c r="H685" s="1034"/>
      <c r="I685" s="1034"/>
      <c r="J685" s="1034" t="s">
        <v>194</v>
      </c>
      <c r="K685" s="1034"/>
      <c r="L685" s="1034"/>
      <c r="M685" s="1034" t="s">
        <v>68</v>
      </c>
      <c r="N685" s="1034"/>
      <c r="O685" s="1034"/>
      <c r="P685" s="214"/>
      <c r="Q685" s="1035"/>
      <c r="R685" s="1035"/>
      <c r="S685" s="223"/>
      <c r="T685" s="996" t="s">
        <v>193</v>
      </c>
      <c r="U685" s="997"/>
      <c r="V685" s="1034" t="s">
        <v>1</v>
      </c>
      <c r="W685" s="1034"/>
      <c r="X685" s="1034"/>
      <c r="Y685" s="1034" t="s">
        <v>21</v>
      </c>
      <c r="Z685" s="1034"/>
      <c r="AA685" s="1034"/>
      <c r="AB685" s="1034" t="s">
        <v>194</v>
      </c>
      <c r="AC685" s="1034"/>
      <c r="AD685" s="1034"/>
      <c r="AE685" s="1034" t="s">
        <v>68</v>
      </c>
      <c r="AF685" s="1034"/>
      <c r="AG685" s="1034"/>
      <c r="AH685" s="214"/>
    </row>
    <row r="686" spans="1:34" ht="18.95" customHeight="1">
      <c r="A686" s="223"/>
      <c r="B686" s="1000" t="s">
        <v>3</v>
      </c>
      <c r="C686" s="1001"/>
      <c r="D686" s="1002">
        <f>IF('statement of marks'!EO$6="","",'statement of marks'!EO$6)</f>
        <v>20</v>
      </c>
      <c r="E686" s="1002"/>
      <c r="F686" s="1002"/>
      <c r="G686" s="1002">
        <f>IF('statement of marks'!EP$6="","",'statement of marks'!EP$6)</f>
        <v>20</v>
      </c>
      <c r="H686" s="1002"/>
      <c r="I686" s="1002"/>
      <c r="J686" s="1002">
        <f>IF('statement of marks'!ER$6="","",'statement of marks'!ER$6)</f>
        <v>20</v>
      </c>
      <c r="K686" s="1002"/>
      <c r="L686" s="1002"/>
      <c r="M686" s="1002">
        <f>IF('statement of marks'!EX$6="","",'statement of marks'!EQ$6)</f>
        <v>20</v>
      </c>
      <c r="N686" s="1002"/>
      <c r="O686" s="1002"/>
      <c r="P686" s="215"/>
      <c r="Q686" s="1035"/>
      <c r="R686" s="1035"/>
      <c r="S686" s="223"/>
      <c r="T686" s="1000" t="s">
        <v>3</v>
      </c>
      <c r="U686" s="1001"/>
      <c r="V686" s="1002">
        <f>IF('statement of marks'!EO$6="","",'statement of marks'!EO$6)</f>
        <v>20</v>
      </c>
      <c r="W686" s="1002"/>
      <c r="X686" s="1002"/>
      <c r="Y686" s="1002">
        <f>IF('statement of marks'!EP$6="","",'statement of marks'!EP$6)</f>
        <v>20</v>
      </c>
      <c r="Z686" s="1002"/>
      <c r="AA686" s="1002"/>
      <c r="AB686" s="1002">
        <f>IF('statement of marks'!ER$6="","",'statement of marks'!ER$6)</f>
        <v>20</v>
      </c>
      <c r="AC686" s="1002"/>
      <c r="AD686" s="1002"/>
      <c r="AE686" s="1002">
        <f>IF('statement of marks'!EX$6="","",'statement of marks'!EQ$6)</f>
        <v>20</v>
      </c>
      <c r="AF686" s="1002"/>
      <c r="AG686" s="1002"/>
      <c r="AH686" s="215"/>
    </row>
    <row r="687" spans="1:34" ht="18.95" customHeight="1">
      <c r="A687" s="223"/>
      <c r="B687" s="990" t="str">
        <f>IF('statement of marks'!$EO$3="","",'statement of marks'!$EO$3)</f>
        <v>dk;kZuqHko</v>
      </c>
      <c r="C687" s="991"/>
      <c r="D687" s="1031" t="str">
        <f>IF('statement of marks'!EO53="","",'statement of marks'!EO53)</f>
        <v/>
      </c>
      <c r="E687" s="1031"/>
      <c r="F687" s="1031"/>
      <c r="G687" s="1031" t="str">
        <f>IF('statement of marks'!EP53="","",'statement of marks'!EP53)</f>
        <v/>
      </c>
      <c r="H687" s="1031"/>
      <c r="I687" s="1031"/>
      <c r="J687" s="1031" t="str">
        <f>IF('statement of marks'!ER53="","",'statement of marks'!ER53)</f>
        <v/>
      </c>
      <c r="K687" s="1031"/>
      <c r="L687" s="1031"/>
      <c r="M687" s="1031" t="str">
        <f>IF('statement of marks'!EQ53="","",'statement of marks'!EQ53)</f>
        <v/>
      </c>
      <c r="N687" s="1031"/>
      <c r="O687" s="1031"/>
      <c r="P687" s="216"/>
      <c r="Q687" s="1035"/>
      <c r="R687" s="1035"/>
      <c r="S687" s="223"/>
      <c r="T687" s="990" t="str">
        <f>IF('statement of marks'!$EO$3="","",'statement of marks'!$EO$3)</f>
        <v>dk;kZuqHko</v>
      </c>
      <c r="U687" s="991"/>
      <c r="V687" s="1031" t="str">
        <f>IF('statement of marks'!EO54="","",'statement of marks'!EO54)</f>
        <v/>
      </c>
      <c r="W687" s="1031"/>
      <c r="X687" s="1031"/>
      <c r="Y687" s="1031" t="str">
        <f>IF('statement of marks'!EP54="","",'statement of marks'!EP54)</f>
        <v/>
      </c>
      <c r="Z687" s="1031"/>
      <c r="AA687" s="1031"/>
      <c r="AB687" s="1031" t="str">
        <f>IF('statement of marks'!ER54="","",'statement of marks'!ER54)</f>
        <v/>
      </c>
      <c r="AC687" s="1031"/>
      <c r="AD687" s="1031"/>
      <c r="AE687" s="1031" t="str">
        <f>IF('statement of marks'!EQ54="","",'statement of marks'!EQ54)</f>
        <v/>
      </c>
      <c r="AF687" s="1031"/>
      <c r="AG687" s="1031"/>
      <c r="AH687" s="216"/>
    </row>
    <row r="688" spans="1:34" ht="18.95" customHeight="1">
      <c r="A688" s="223"/>
      <c r="B688" s="1027" t="str">
        <f>IF('statement of marks'!$EY$3="","",'statement of marks'!$EY$3)</f>
        <v>dyk f'k{kk</v>
      </c>
      <c r="C688" s="1028"/>
      <c r="D688" s="1031" t="str">
        <f>IF('statement of marks'!EY53="","",'statement of marks'!EY53)</f>
        <v/>
      </c>
      <c r="E688" s="1031"/>
      <c r="F688" s="1031"/>
      <c r="G688" s="1031" t="str">
        <f>IF('statement of marks'!EZ53="","",'statement of marks'!EZ53)</f>
        <v/>
      </c>
      <c r="H688" s="1031"/>
      <c r="I688" s="1031"/>
      <c r="J688" s="1031" t="str">
        <f>IF('statement of marks'!FB53="","",'statement of marks'!FB53)</f>
        <v/>
      </c>
      <c r="K688" s="1031"/>
      <c r="L688" s="1031"/>
      <c r="M688" s="1031" t="str">
        <f>IF('statement of marks'!FA53="","",'statement of marks'!FA53)</f>
        <v/>
      </c>
      <c r="N688" s="1031"/>
      <c r="O688" s="1031"/>
      <c r="P688" s="216"/>
      <c r="Q688" s="1035"/>
      <c r="R688" s="1035"/>
      <c r="S688" s="223"/>
      <c r="T688" s="1027" t="str">
        <f>IF('statement of marks'!$EY$3="","",'statement of marks'!$EY$3)</f>
        <v>dyk f'k{kk</v>
      </c>
      <c r="U688" s="1028"/>
      <c r="V688" s="1031" t="str">
        <f>IF('statement of marks'!EY54="","",'statement of marks'!EY54)</f>
        <v/>
      </c>
      <c r="W688" s="1031"/>
      <c r="X688" s="1031"/>
      <c r="Y688" s="1031" t="str">
        <f>IF('statement of marks'!EZ54="","",'statement of marks'!EZ54)</f>
        <v/>
      </c>
      <c r="Z688" s="1031"/>
      <c r="AA688" s="1031"/>
      <c r="AB688" s="1031" t="str">
        <f>IF('statement of marks'!FB54="","",'statement of marks'!FB54)</f>
        <v/>
      </c>
      <c r="AC688" s="1031"/>
      <c r="AD688" s="1031"/>
      <c r="AE688" s="1031" t="str">
        <f>IF('statement of marks'!FA54="","",'statement of marks'!FA54)</f>
        <v/>
      </c>
      <c r="AF688" s="1031"/>
      <c r="AG688" s="1031"/>
      <c r="AH688" s="216"/>
    </row>
    <row r="689" spans="1:34" ht="18.95" customHeight="1">
      <c r="A689" s="223"/>
      <c r="B689" s="1029" t="str">
        <f>IF('statement of marks'!$FI$3="","",'statement of marks'!$FI$3)</f>
        <v>LokLF; ,oe~ 'kkjhfjd f'k{kk</v>
      </c>
      <c r="C689" s="1030"/>
      <c r="D689" s="1031" t="str">
        <f>IF('statement of marks'!FI53="","",'statement of marks'!FI53)</f>
        <v/>
      </c>
      <c r="E689" s="1031"/>
      <c r="F689" s="1031"/>
      <c r="G689" s="1031" t="str">
        <f>IF('statement of marks'!FJ53="","",'statement of marks'!FJ53)</f>
        <v/>
      </c>
      <c r="H689" s="1031"/>
      <c r="I689" s="1031"/>
      <c r="J689" s="1031" t="str">
        <f>IF('statement of marks'!FL53="","",'statement of marks'!FL53)</f>
        <v/>
      </c>
      <c r="K689" s="1031"/>
      <c r="L689" s="1031"/>
      <c r="M689" s="1031" t="str">
        <f>IF('statement of marks'!FK53="","",'statement of marks'!FK53)</f>
        <v/>
      </c>
      <c r="N689" s="1031"/>
      <c r="O689" s="1031"/>
      <c r="P689" s="216"/>
      <c r="Q689" s="1035"/>
      <c r="R689" s="1035"/>
      <c r="S689" s="223"/>
      <c r="T689" s="1029" t="str">
        <f>IF('statement of marks'!$FI$3="","",'statement of marks'!$FI$3)</f>
        <v>LokLF; ,oe~ 'kkjhfjd f'k{kk</v>
      </c>
      <c r="U689" s="1030"/>
      <c r="V689" s="1031" t="str">
        <f>IF('statement of marks'!FI54="","",'statement of marks'!FI54)</f>
        <v/>
      </c>
      <c r="W689" s="1031"/>
      <c r="X689" s="1031"/>
      <c r="Y689" s="1031" t="str">
        <f>IF('statement of marks'!FJ54="","",'statement of marks'!FJ54)</f>
        <v/>
      </c>
      <c r="Z689" s="1031"/>
      <c r="AA689" s="1031"/>
      <c r="AB689" s="1031" t="str">
        <f>IF('statement of marks'!FL54="","",'statement of marks'!FL54)</f>
        <v/>
      </c>
      <c r="AC689" s="1031"/>
      <c r="AD689" s="1031"/>
      <c r="AE689" s="1031" t="str">
        <f>IF('statement of marks'!FK54="","",'statement of marks'!FK54)</f>
        <v/>
      </c>
      <c r="AF689" s="1031"/>
      <c r="AG689" s="1031"/>
      <c r="AH689" s="216"/>
    </row>
    <row r="690" spans="1:34" ht="18.95" customHeight="1">
      <c r="A690" s="223"/>
      <c r="B690" s="1000" t="s">
        <v>195</v>
      </c>
      <c r="C690" s="1001"/>
      <c r="D690" s="1007" t="str">
        <f>details!$DR$3</f>
        <v>vxLr rd</v>
      </c>
      <c r="E690" s="1007"/>
      <c r="F690" s="1007"/>
      <c r="G690" s="1007" t="str">
        <f>details!$DV$3</f>
        <v>vDVwcj rd</v>
      </c>
      <c r="H690" s="1007"/>
      <c r="I690" s="1007"/>
      <c r="J690" s="1007" t="str">
        <f>details!$ED$3</f>
        <v>Qjojh rd</v>
      </c>
      <c r="K690" s="1007"/>
      <c r="L690" s="1007"/>
      <c r="M690" s="1007" t="str">
        <f>details!$DZ$3</f>
        <v>fnlEcj rd</v>
      </c>
      <c r="N690" s="1007"/>
      <c r="O690" s="1007"/>
      <c r="P690" s="216"/>
      <c r="Q690" s="1035"/>
      <c r="R690" s="1035"/>
      <c r="S690" s="223"/>
      <c r="T690" s="1000" t="s">
        <v>195</v>
      </c>
      <c r="U690" s="1001"/>
      <c r="V690" s="1010" t="str">
        <f>details!$DR$3</f>
        <v>vxLr rd</v>
      </c>
      <c r="W690" s="1011"/>
      <c r="X690" s="1012"/>
      <c r="Y690" s="1010" t="str">
        <f>details!$DV$3</f>
        <v>vDVwcj rd</v>
      </c>
      <c r="Z690" s="1011"/>
      <c r="AA690" s="1012"/>
      <c r="AB690" s="1010" t="str">
        <f>details!$ED$3</f>
        <v>Qjojh rd</v>
      </c>
      <c r="AC690" s="1011"/>
      <c r="AD690" s="1012"/>
      <c r="AE690" s="1010" t="str">
        <f>details!$DZ$3</f>
        <v>fnlEcj rd</v>
      </c>
      <c r="AF690" s="1011"/>
      <c r="AG690" s="1012"/>
      <c r="AH690" s="216"/>
    </row>
    <row r="691" spans="1:34" ht="18.95" customHeight="1">
      <c r="A691" s="223"/>
      <c r="B691" s="1025" t="s">
        <v>98</v>
      </c>
      <c r="C691" s="1026"/>
      <c r="D691" s="1008" t="str">
        <f>IF(details!DS53="","",details!DS53)</f>
        <v/>
      </c>
      <c r="E691" s="1008"/>
      <c r="F691" s="1008"/>
      <c r="G691" s="1008" t="str">
        <f>IF(details!DW53="","",details!DW53)</f>
        <v/>
      </c>
      <c r="H691" s="1008"/>
      <c r="I691" s="1008"/>
      <c r="J691" s="1008" t="str">
        <f>IF(details!EE53="","",details!EE53)</f>
        <v/>
      </c>
      <c r="K691" s="1008"/>
      <c r="L691" s="1008"/>
      <c r="M691" s="1008" t="str">
        <f>IF(details!EA53="","",details!EA53)</f>
        <v/>
      </c>
      <c r="N691" s="1008"/>
      <c r="O691" s="1008"/>
      <c r="P691" s="227"/>
      <c r="Q691" s="1035"/>
      <c r="R691" s="1035"/>
      <c r="S691" s="223"/>
      <c r="T691" s="1025" t="s">
        <v>98</v>
      </c>
      <c r="U691" s="1026"/>
      <c r="V691" s="1015" t="str">
        <f>IF(details!DS54="","",details!DS54)</f>
        <v/>
      </c>
      <c r="W691" s="1016"/>
      <c r="X691" s="1017"/>
      <c r="Y691" s="1015" t="str">
        <f>IF(details!DW54="","",details!DW54)</f>
        <v/>
      </c>
      <c r="Z691" s="1016"/>
      <c r="AA691" s="1017"/>
      <c r="AB691" s="1015" t="str">
        <f>IF(details!EE54="","",details!EE54)</f>
        <v/>
      </c>
      <c r="AC691" s="1016"/>
      <c r="AD691" s="1017"/>
      <c r="AE691" s="1015" t="str">
        <f>IF(details!EA54="","",details!EA54)</f>
        <v/>
      </c>
      <c r="AF691" s="1016"/>
      <c r="AG691" s="1017"/>
      <c r="AH691" s="217"/>
    </row>
    <row r="692" spans="1:34" ht="18.95" customHeight="1">
      <c r="A692" s="224"/>
      <c r="B692" s="1023" t="s">
        <v>15</v>
      </c>
      <c r="C692" s="1024"/>
      <c r="D692" s="1009">
        <f>IF(details!DR53="","",details!DR53)</f>
        <v>83</v>
      </c>
      <c r="E692" s="1009"/>
      <c r="F692" s="1009"/>
      <c r="G692" s="1009" t="str">
        <f>IF(details!DV53="","",details!DV53)</f>
        <v/>
      </c>
      <c r="H692" s="1009"/>
      <c r="I692" s="1009"/>
      <c r="J692" s="1009" t="str">
        <f>IF(details!ED53="","",details!ED53)</f>
        <v/>
      </c>
      <c r="K692" s="1009"/>
      <c r="L692" s="1009"/>
      <c r="M692" s="1009" t="str">
        <f>IF(details!DZ53="","",details!DZ53)</f>
        <v/>
      </c>
      <c r="N692" s="1009"/>
      <c r="O692" s="1009"/>
      <c r="P692" s="228"/>
      <c r="Q692" s="1035"/>
      <c r="R692" s="1035"/>
      <c r="S692" s="224"/>
      <c r="T692" s="1023" t="s">
        <v>15</v>
      </c>
      <c r="U692" s="1024"/>
      <c r="V692" s="1018">
        <f>IF(details!DR54="","",details!DR54)</f>
        <v>83</v>
      </c>
      <c r="W692" s="1019"/>
      <c r="X692" s="1020"/>
      <c r="Y692" s="1018" t="str">
        <f>IF(details!DV54="","",details!DV54)</f>
        <v/>
      </c>
      <c r="Z692" s="1019"/>
      <c r="AA692" s="1020"/>
      <c r="AB692" s="1018" t="str">
        <f>IF(details!ED54="","",details!ED54)</f>
        <v/>
      </c>
      <c r="AC692" s="1019"/>
      <c r="AD692" s="1020"/>
      <c r="AE692" s="1018" t="str">
        <f>IF(details!DZ54="","",details!DZ54)</f>
        <v/>
      </c>
      <c r="AF692" s="1019"/>
      <c r="AG692" s="1020"/>
      <c r="AH692" s="218"/>
    </row>
    <row r="693" spans="1:34" ht="18.95" customHeight="1">
      <c r="A693" s="223"/>
      <c r="B693" s="1036" t="s">
        <v>99</v>
      </c>
      <c r="C693" s="1037"/>
      <c r="D693" s="1007"/>
      <c r="E693" s="1007"/>
      <c r="F693" s="1007"/>
      <c r="G693" s="1007"/>
      <c r="H693" s="1007"/>
      <c r="I693" s="1007"/>
      <c r="J693" s="1007"/>
      <c r="K693" s="1007"/>
      <c r="L693" s="1007"/>
      <c r="M693" s="1007"/>
      <c r="N693" s="1007"/>
      <c r="O693" s="1007"/>
      <c r="P693" s="219"/>
      <c r="Q693" s="1035"/>
      <c r="R693" s="1035"/>
      <c r="S693" s="223"/>
      <c r="T693" s="1036" t="s">
        <v>99</v>
      </c>
      <c r="U693" s="1037"/>
      <c r="V693" s="1007"/>
      <c r="W693" s="1007"/>
      <c r="X693" s="1007"/>
      <c r="Y693" s="1007"/>
      <c r="Z693" s="1007"/>
      <c r="AA693" s="1007"/>
      <c r="AB693" s="1007"/>
      <c r="AC693" s="1007"/>
      <c r="AD693" s="1007"/>
      <c r="AE693" s="1007"/>
      <c r="AF693" s="1007"/>
      <c r="AG693" s="1007"/>
      <c r="AH693" s="219"/>
    </row>
    <row r="694" spans="1:34" ht="18.95" customHeight="1">
      <c r="A694" s="223"/>
      <c r="B694" s="1013" t="s">
        <v>79</v>
      </c>
      <c r="C694" s="1014"/>
      <c r="D694" s="1007"/>
      <c r="E694" s="1007"/>
      <c r="F694" s="1007"/>
      <c r="G694" s="1007"/>
      <c r="H694" s="1007"/>
      <c r="I694" s="1007"/>
      <c r="J694" s="1007"/>
      <c r="K694" s="1007"/>
      <c r="L694" s="1007"/>
      <c r="M694" s="1007"/>
      <c r="N694" s="1007"/>
      <c r="O694" s="1007"/>
      <c r="P694" s="219"/>
      <c r="Q694" s="1035"/>
      <c r="R694" s="1035"/>
      <c r="S694" s="223"/>
      <c r="T694" s="1013" t="s">
        <v>79</v>
      </c>
      <c r="U694" s="1014"/>
      <c r="V694" s="1007"/>
      <c r="W694" s="1007"/>
      <c r="X694" s="1007"/>
      <c r="Y694" s="1007"/>
      <c r="Z694" s="1007"/>
      <c r="AA694" s="1007"/>
      <c r="AB694" s="1007"/>
      <c r="AC694" s="1007"/>
      <c r="AD694" s="1007"/>
      <c r="AE694" s="1007"/>
      <c r="AF694" s="1007"/>
      <c r="AG694" s="1007"/>
      <c r="AH694" s="219"/>
    </row>
    <row r="695" spans="1:34" ht="18.95" customHeight="1">
      <c r="A695" s="223"/>
      <c r="B695" s="1021" t="s">
        <v>100</v>
      </c>
      <c r="C695" s="1022"/>
      <c r="D695" s="1007"/>
      <c r="E695" s="1007"/>
      <c r="F695" s="1007"/>
      <c r="G695" s="1007"/>
      <c r="H695" s="1007"/>
      <c r="I695" s="1007"/>
      <c r="J695" s="1007"/>
      <c r="K695" s="1007"/>
      <c r="L695" s="1007"/>
      <c r="M695" s="1007"/>
      <c r="N695" s="1007"/>
      <c r="O695" s="1007"/>
      <c r="P695" s="219"/>
      <c r="Q695" s="1035"/>
      <c r="R695" s="1035"/>
      <c r="S695" s="223"/>
      <c r="T695" s="1021" t="s">
        <v>100</v>
      </c>
      <c r="U695" s="1022"/>
      <c r="V695" s="1007"/>
      <c r="W695" s="1007"/>
      <c r="X695" s="1007"/>
      <c r="Y695" s="1007"/>
      <c r="Z695" s="1007"/>
      <c r="AA695" s="1007"/>
      <c r="AB695" s="1007"/>
      <c r="AC695" s="1007"/>
      <c r="AD695" s="1007"/>
      <c r="AE695" s="1007"/>
      <c r="AF695" s="1007"/>
      <c r="AG695" s="1007"/>
      <c r="AH695" s="219"/>
    </row>
    <row r="696" spans="1:34" ht="18.95" customHeight="1" thickBot="1">
      <c r="A696" s="225"/>
      <c r="B696" s="998" t="s">
        <v>101</v>
      </c>
      <c r="C696" s="999"/>
      <c r="D696" s="995"/>
      <c r="E696" s="995"/>
      <c r="F696" s="995"/>
      <c r="G696" s="995"/>
      <c r="H696" s="995"/>
      <c r="I696" s="995"/>
      <c r="J696" s="995"/>
      <c r="K696" s="995"/>
      <c r="L696" s="995"/>
      <c r="M696" s="995"/>
      <c r="N696" s="995"/>
      <c r="O696" s="995"/>
      <c r="P696" s="220"/>
      <c r="Q696" s="1035"/>
      <c r="R696" s="1035"/>
      <c r="S696" s="225"/>
      <c r="T696" s="998" t="s">
        <v>101</v>
      </c>
      <c r="U696" s="999"/>
      <c r="V696" s="995"/>
      <c r="W696" s="995"/>
      <c r="X696" s="995"/>
      <c r="Y696" s="995"/>
      <c r="Z696" s="995"/>
      <c r="AA696" s="995"/>
      <c r="AB696" s="995"/>
      <c r="AC696" s="995"/>
      <c r="AD696" s="995"/>
      <c r="AE696" s="995"/>
      <c r="AF696" s="995"/>
      <c r="AG696" s="995"/>
      <c r="AH696" s="220"/>
    </row>
    <row r="697" spans="1:34" ht="18.95" customHeight="1">
      <c r="A697" s="222"/>
      <c r="B697" s="1004" t="s">
        <v>47</v>
      </c>
      <c r="C697" s="1005"/>
      <c r="D697" s="1005"/>
      <c r="E697" s="1005"/>
      <c r="F697" s="1005"/>
      <c r="G697" s="1005"/>
      <c r="H697" s="1005"/>
      <c r="I697" s="1005"/>
      <c r="J697" s="1005"/>
      <c r="K697" s="1005"/>
      <c r="L697" s="1005"/>
      <c r="M697" s="1005"/>
      <c r="N697" s="1005"/>
      <c r="O697" s="1005"/>
      <c r="P697" s="1006"/>
      <c r="Q697" s="1035"/>
      <c r="R697" s="1035"/>
      <c r="S697" s="222"/>
      <c r="T697" s="1004" t="s">
        <v>47</v>
      </c>
      <c r="U697" s="1005"/>
      <c r="V697" s="1005"/>
      <c r="W697" s="1005"/>
      <c r="X697" s="1005"/>
      <c r="Y697" s="1005"/>
      <c r="Z697" s="1005"/>
      <c r="AA697" s="1005"/>
      <c r="AB697" s="1005"/>
      <c r="AC697" s="1005"/>
      <c r="AD697" s="1005"/>
      <c r="AE697" s="1005"/>
      <c r="AF697" s="1005"/>
      <c r="AG697" s="1005"/>
      <c r="AH697" s="1006"/>
    </row>
    <row r="698" spans="1:34" ht="18.95" customHeight="1">
      <c r="A698" s="1003"/>
      <c r="B698" s="985" t="str">
        <f>'statement of marks'!$A$1</f>
        <v>MkW0Hkhejko vEcsMdj jkt0vkok0fo|k0cxMh]nkSlk</v>
      </c>
      <c r="C698" s="986"/>
      <c r="D698" s="986"/>
      <c r="E698" s="986"/>
      <c r="F698" s="986"/>
      <c r="G698" s="986"/>
      <c r="H698" s="986"/>
      <c r="I698" s="986"/>
      <c r="J698" s="986"/>
      <c r="K698" s="986"/>
      <c r="L698" s="986"/>
      <c r="M698" s="986"/>
      <c r="N698" s="986"/>
      <c r="O698" s="986"/>
      <c r="P698" s="987"/>
      <c r="Q698" s="1035"/>
      <c r="R698" s="1035"/>
      <c r="S698" s="1003"/>
      <c r="T698" s="985" t="str">
        <f>'statement of marks'!$A$1</f>
        <v>MkW0Hkhejko vEcsMdj jkt0vkok0fo|k0cxMh]nkSlk</v>
      </c>
      <c r="U698" s="986"/>
      <c r="V698" s="986"/>
      <c r="W698" s="986"/>
      <c r="X698" s="986"/>
      <c r="Y698" s="986"/>
      <c r="Z698" s="986"/>
      <c r="AA698" s="986"/>
      <c r="AB698" s="986"/>
      <c r="AC698" s="986"/>
      <c r="AD698" s="986"/>
      <c r="AE698" s="986"/>
      <c r="AF698" s="986"/>
      <c r="AG698" s="986"/>
      <c r="AH698" s="987"/>
    </row>
    <row r="699" spans="1:34" ht="18.95" customHeight="1">
      <c r="A699" s="1003"/>
      <c r="B699" s="985"/>
      <c r="C699" s="986"/>
      <c r="D699" s="986"/>
      <c r="E699" s="986"/>
      <c r="F699" s="986"/>
      <c r="G699" s="986"/>
      <c r="H699" s="986"/>
      <c r="I699" s="986"/>
      <c r="J699" s="986"/>
      <c r="K699" s="986"/>
      <c r="L699" s="986"/>
      <c r="M699" s="986"/>
      <c r="N699" s="986"/>
      <c r="O699" s="986"/>
      <c r="P699" s="987"/>
      <c r="Q699" s="1035"/>
      <c r="R699" s="1035"/>
      <c r="S699" s="1003"/>
      <c r="T699" s="985"/>
      <c r="U699" s="986"/>
      <c r="V699" s="986"/>
      <c r="W699" s="986"/>
      <c r="X699" s="986"/>
      <c r="Y699" s="986"/>
      <c r="Z699" s="986"/>
      <c r="AA699" s="986"/>
      <c r="AB699" s="986"/>
      <c r="AC699" s="986"/>
      <c r="AD699" s="986"/>
      <c r="AE699" s="986"/>
      <c r="AF699" s="986"/>
      <c r="AG699" s="986"/>
      <c r="AH699" s="987"/>
    </row>
    <row r="700" spans="1:34" ht="18.95" customHeight="1">
      <c r="A700" s="223"/>
      <c r="B700" s="988" t="s">
        <v>95</v>
      </c>
      <c r="C700" s="989"/>
      <c r="D700" s="992" t="str">
        <f>'statement of marks'!$H$3</f>
        <v>2016-17</v>
      </c>
      <c r="E700" s="992"/>
      <c r="F700" s="992"/>
      <c r="G700" s="992"/>
      <c r="H700" s="992"/>
      <c r="I700" s="992"/>
      <c r="J700" s="992"/>
      <c r="K700" s="992"/>
      <c r="L700" s="992"/>
      <c r="M700" s="992"/>
      <c r="N700" s="992"/>
      <c r="O700" s="992"/>
      <c r="P700" s="993"/>
      <c r="Q700" s="1035"/>
      <c r="R700" s="1035"/>
      <c r="S700" s="223"/>
      <c r="T700" s="988" t="s">
        <v>95</v>
      </c>
      <c r="U700" s="989"/>
      <c r="V700" s="992" t="str">
        <f>'statement of marks'!$H$3</f>
        <v>2016-17</v>
      </c>
      <c r="W700" s="992"/>
      <c r="X700" s="992"/>
      <c r="Y700" s="992"/>
      <c r="Z700" s="992"/>
      <c r="AA700" s="992"/>
      <c r="AB700" s="992"/>
      <c r="AC700" s="992"/>
      <c r="AD700" s="992"/>
      <c r="AE700" s="992"/>
      <c r="AF700" s="992"/>
      <c r="AG700" s="992"/>
      <c r="AH700" s="993"/>
    </row>
    <row r="701" spans="1:34" ht="18.95" customHeight="1">
      <c r="A701" s="223"/>
      <c r="B701" s="990" t="s">
        <v>185</v>
      </c>
      <c r="C701" s="991"/>
      <c r="D701" s="991" t="str">
        <f>IF('statement of marks'!I55="","",'statement of marks'!I55)</f>
        <v/>
      </c>
      <c r="E701" s="991"/>
      <c r="F701" s="991"/>
      <c r="G701" s="991"/>
      <c r="H701" s="991"/>
      <c r="I701" s="991"/>
      <c r="J701" s="991"/>
      <c r="K701" s="991"/>
      <c r="L701" s="991"/>
      <c r="M701" s="991"/>
      <c r="N701" s="991"/>
      <c r="O701" s="991"/>
      <c r="P701" s="994"/>
      <c r="Q701" s="1035"/>
      <c r="R701" s="1035"/>
      <c r="S701" s="223"/>
      <c r="T701" s="990" t="s">
        <v>185</v>
      </c>
      <c r="U701" s="991"/>
      <c r="V701" s="991" t="str">
        <f>IF('statement of marks'!I56="","",'statement of marks'!I56)</f>
        <v/>
      </c>
      <c r="W701" s="991"/>
      <c r="X701" s="991"/>
      <c r="Y701" s="991"/>
      <c r="Z701" s="991"/>
      <c r="AA701" s="991"/>
      <c r="AB701" s="991"/>
      <c r="AC701" s="991"/>
      <c r="AD701" s="991"/>
      <c r="AE701" s="991"/>
      <c r="AF701" s="991"/>
      <c r="AG701" s="991"/>
      <c r="AH701" s="994"/>
    </row>
    <row r="702" spans="1:34" ht="18.95" customHeight="1">
      <c r="A702" s="223"/>
      <c r="B702" s="990" t="s">
        <v>186</v>
      </c>
      <c r="C702" s="991"/>
      <c r="D702" s="991" t="str">
        <f>IF('statement of marks'!J55="","",'statement of marks'!J55)</f>
        <v/>
      </c>
      <c r="E702" s="991"/>
      <c r="F702" s="991"/>
      <c r="G702" s="991"/>
      <c r="H702" s="991"/>
      <c r="I702" s="991"/>
      <c r="J702" s="991"/>
      <c r="K702" s="991"/>
      <c r="L702" s="991"/>
      <c r="M702" s="991"/>
      <c r="N702" s="991"/>
      <c r="O702" s="991"/>
      <c r="P702" s="994"/>
      <c r="Q702" s="1035"/>
      <c r="R702" s="1035"/>
      <c r="S702" s="223"/>
      <c r="T702" s="990" t="s">
        <v>186</v>
      </c>
      <c r="U702" s="991"/>
      <c r="V702" s="991" t="str">
        <f>IF('statement of marks'!J56="","",'statement of marks'!J56)</f>
        <v/>
      </c>
      <c r="W702" s="991"/>
      <c r="X702" s="991"/>
      <c r="Y702" s="991"/>
      <c r="Z702" s="991"/>
      <c r="AA702" s="991"/>
      <c r="AB702" s="991"/>
      <c r="AC702" s="991"/>
      <c r="AD702" s="991"/>
      <c r="AE702" s="991"/>
      <c r="AF702" s="991"/>
      <c r="AG702" s="991"/>
      <c r="AH702" s="994"/>
    </row>
    <row r="703" spans="1:34" ht="18.95" customHeight="1">
      <c r="A703" s="223"/>
      <c r="B703" s="990" t="s">
        <v>187</v>
      </c>
      <c r="C703" s="991"/>
      <c r="D703" s="991" t="str">
        <f>IF('statement of marks'!K55="","",'statement of marks'!K55)</f>
        <v/>
      </c>
      <c r="E703" s="991"/>
      <c r="F703" s="991"/>
      <c r="G703" s="991"/>
      <c r="H703" s="991"/>
      <c r="I703" s="991"/>
      <c r="J703" s="991"/>
      <c r="K703" s="991"/>
      <c r="L703" s="991"/>
      <c r="M703" s="991"/>
      <c r="N703" s="991"/>
      <c r="O703" s="991"/>
      <c r="P703" s="994"/>
      <c r="Q703" s="1035"/>
      <c r="R703" s="1035"/>
      <c r="S703" s="223"/>
      <c r="T703" s="990" t="s">
        <v>187</v>
      </c>
      <c r="U703" s="991"/>
      <c r="V703" s="991" t="str">
        <f>IF('statement of marks'!K56="","",'statement of marks'!K56)</f>
        <v/>
      </c>
      <c r="W703" s="991"/>
      <c r="X703" s="991"/>
      <c r="Y703" s="991"/>
      <c r="Z703" s="991"/>
      <c r="AA703" s="991"/>
      <c r="AB703" s="991"/>
      <c r="AC703" s="991"/>
      <c r="AD703" s="991"/>
      <c r="AE703" s="991"/>
      <c r="AF703" s="991"/>
      <c r="AG703" s="991"/>
      <c r="AH703" s="994"/>
    </row>
    <row r="704" spans="1:34" ht="18.95" customHeight="1">
      <c r="A704" s="223"/>
      <c r="B704" s="990" t="s">
        <v>188</v>
      </c>
      <c r="C704" s="991"/>
      <c r="D704" s="992" t="str">
        <f>'statement of marks'!$G$3</f>
        <v>6 B</v>
      </c>
      <c r="E704" s="992"/>
      <c r="F704" s="992"/>
      <c r="G704" s="992"/>
      <c r="H704" s="991" t="s">
        <v>9</v>
      </c>
      <c r="I704" s="991"/>
      <c r="J704" s="991"/>
      <c r="K704" s="991"/>
      <c r="L704" s="991"/>
      <c r="M704" s="992" t="str">
        <f>IF('statement of marks'!D55="","",'statement of marks'!D55)</f>
        <v/>
      </c>
      <c r="N704" s="992"/>
      <c r="O704" s="992"/>
      <c r="P704" s="993"/>
      <c r="Q704" s="1035"/>
      <c r="R704" s="1035"/>
      <c r="S704" s="223"/>
      <c r="T704" s="990" t="s">
        <v>188</v>
      </c>
      <c r="U704" s="991"/>
      <c r="V704" s="992" t="str">
        <f>'statement of marks'!$G$3</f>
        <v>6 B</v>
      </c>
      <c r="W704" s="992"/>
      <c r="X704" s="992"/>
      <c r="Y704" s="992"/>
      <c r="Z704" s="991" t="s">
        <v>9</v>
      </c>
      <c r="AA704" s="991"/>
      <c r="AB704" s="991"/>
      <c r="AC704" s="991"/>
      <c r="AD704" s="991"/>
      <c r="AE704" s="992" t="str">
        <f>IF('statement of marks'!D56="","",'statement of marks'!D56)</f>
        <v/>
      </c>
      <c r="AF704" s="992"/>
      <c r="AG704" s="992"/>
      <c r="AH704" s="993"/>
    </row>
    <row r="705" spans="1:34" ht="18.95" customHeight="1">
      <c r="A705" s="223"/>
      <c r="B705" s="990" t="s">
        <v>189</v>
      </c>
      <c r="C705" s="991"/>
      <c r="D705" s="992" t="str">
        <f>IF('statement of marks'!F55="","",'statement of marks'!F55)</f>
        <v/>
      </c>
      <c r="E705" s="992"/>
      <c r="F705" s="992"/>
      <c r="G705" s="992"/>
      <c r="H705" s="991" t="s">
        <v>0</v>
      </c>
      <c r="I705" s="991"/>
      <c r="J705" s="991"/>
      <c r="K705" s="991"/>
      <c r="L705" s="991"/>
      <c r="M705" s="1032" t="str">
        <f>IF('statement of marks'!G55="","",'statement of marks'!G55)</f>
        <v/>
      </c>
      <c r="N705" s="1032"/>
      <c r="O705" s="1032"/>
      <c r="P705" s="1033"/>
      <c r="Q705" s="1035"/>
      <c r="R705" s="1035"/>
      <c r="S705" s="223"/>
      <c r="T705" s="990" t="s">
        <v>189</v>
      </c>
      <c r="U705" s="991"/>
      <c r="V705" s="992" t="str">
        <f>IF('statement of marks'!F56="","",'statement of marks'!F56)</f>
        <v/>
      </c>
      <c r="W705" s="992"/>
      <c r="X705" s="992"/>
      <c r="Y705" s="992"/>
      <c r="Z705" s="991" t="s">
        <v>0</v>
      </c>
      <c r="AA705" s="991"/>
      <c r="AB705" s="991"/>
      <c r="AC705" s="991"/>
      <c r="AD705" s="991"/>
      <c r="AE705" s="1032" t="str">
        <f>IF('statement of marks'!G56="","",'statement of marks'!G56)</f>
        <v/>
      </c>
      <c r="AF705" s="1032"/>
      <c r="AG705" s="1032"/>
      <c r="AH705" s="1033"/>
    </row>
    <row r="706" spans="1:34" ht="18.95" customHeight="1">
      <c r="A706" s="223"/>
      <c r="B706" s="221" t="s">
        <v>28</v>
      </c>
      <c r="C706" s="211" t="s">
        <v>96</v>
      </c>
      <c r="D706" s="1034" t="s">
        <v>1</v>
      </c>
      <c r="E706" s="1034"/>
      <c r="F706" s="1034"/>
      <c r="G706" s="1034" t="s">
        <v>21</v>
      </c>
      <c r="H706" s="1034"/>
      <c r="I706" s="1034"/>
      <c r="J706" s="1034" t="s">
        <v>68</v>
      </c>
      <c r="K706" s="1034"/>
      <c r="L706" s="1034"/>
      <c r="M706" s="1034" t="s">
        <v>97</v>
      </c>
      <c r="N706" s="1034"/>
      <c r="O706" s="1034"/>
      <c r="P706" s="212" t="s">
        <v>200</v>
      </c>
      <c r="Q706" s="1035"/>
      <c r="R706" s="1035"/>
      <c r="S706" s="223"/>
      <c r="T706" s="221" t="s">
        <v>28</v>
      </c>
      <c r="U706" s="211" t="s">
        <v>96</v>
      </c>
      <c r="V706" s="1034" t="s">
        <v>1</v>
      </c>
      <c r="W706" s="1034"/>
      <c r="X706" s="1034"/>
      <c r="Y706" s="1034" t="s">
        <v>21</v>
      </c>
      <c r="Z706" s="1034"/>
      <c r="AA706" s="1034"/>
      <c r="AB706" s="1034" t="s">
        <v>68</v>
      </c>
      <c r="AC706" s="1034"/>
      <c r="AD706" s="1034"/>
      <c r="AE706" s="1034" t="s">
        <v>97</v>
      </c>
      <c r="AF706" s="1034"/>
      <c r="AG706" s="1034"/>
      <c r="AH706" s="212" t="s">
        <v>200</v>
      </c>
    </row>
    <row r="707" spans="1:34" ht="18.95" customHeight="1">
      <c r="A707" s="223"/>
      <c r="B707" s="1000" t="s">
        <v>3</v>
      </c>
      <c r="C707" s="1001"/>
      <c r="D707" s="232">
        <f>IF('statement of marks'!L$6="","",'statement of marks'!L$6)</f>
        <v>5</v>
      </c>
      <c r="E707" s="232">
        <f>IF('statement of marks'!M$6="","",'statement of marks'!M$6)</f>
        <v>5</v>
      </c>
      <c r="F707" s="232">
        <f>IF('statement of marks'!N$6="","",'statement of marks'!N$6)</f>
        <v>10</v>
      </c>
      <c r="G707" s="232">
        <f>IF('statement of marks'!O$6="","",'statement of marks'!O$6)</f>
        <v>5</v>
      </c>
      <c r="H707" s="232">
        <f>IF('statement of marks'!P$6="","",'statement of marks'!P$6)</f>
        <v>5</v>
      </c>
      <c r="I707" s="232">
        <f>IF('statement of marks'!Q$6="","",'statement of marks'!Q$6)</f>
        <v>10</v>
      </c>
      <c r="J707" s="232">
        <f>IF('statement of marks'!R$6="","",'statement of marks'!R$6)</f>
        <v>5</v>
      </c>
      <c r="K707" s="232">
        <f>IF('statement of marks'!S$6="","",'statement of marks'!S$6)</f>
        <v>5</v>
      </c>
      <c r="L707" s="232">
        <f>IF('statement of marks'!T$6="","",'statement of marks'!T$6)</f>
        <v>10</v>
      </c>
      <c r="M707" s="232">
        <f>IF('statement of marks'!V$6="","",'statement of marks'!V$6)</f>
        <v>50</v>
      </c>
      <c r="N707" s="232">
        <f>IF('statement of marks'!W$6="","",'statement of marks'!W$6)</f>
        <v>20</v>
      </c>
      <c r="O707" s="232">
        <f>IF('statement of marks'!X$6="","",'statement of marks'!X$6)</f>
        <v>70</v>
      </c>
      <c r="P707" s="213">
        <f>IF('statement of marks'!Y$6="","",'statement of marks'!Y$6)</f>
        <v>100</v>
      </c>
      <c r="Q707" s="1035"/>
      <c r="R707" s="1035"/>
      <c r="S707" s="223"/>
      <c r="T707" s="1000" t="s">
        <v>3</v>
      </c>
      <c r="U707" s="1001"/>
      <c r="V707" s="232">
        <f>IF('statement of marks'!L$6="","",'statement of marks'!L$6)</f>
        <v>5</v>
      </c>
      <c r="W707" s="232">
        <f>IF('statement of marks'!M$6="","",'statement of marks'!M$6)</f>
        <v>5</v>
      </c>
      <c r="X707" s="232">
        <f>IF('statement of marks'!N$6="","",'statement of marks'!N$6)</f>
        <v>10</v>
      </c>
      <c r="Y707" s="232">
        <f>IF('statement of marks'!O$6="","",'statement of marks'!O$6)</f>
        <v>5</v>
      </c>
      <c r="Z707" s="232">
        <f>IF('statement of marks'!P$6="","",'statement of marks'!P$6)</f>
        <v>5</v>
      </c>
      <c r="AA707" s="232">
        <f>IF('statement of marks'!Q$6="","",'statement of marks'!Q$6)</f>
        <v>10</v>
      </c>
      <c r="AB707" s="232">
        <f>IF('statement of marks'!R$6="","",'statement of marks'!R$6)</f>
        <v>5</v>
      </c>
      <c r="AC707" s="232">
        <f>IF('statement of marks'!S$6="","",'statement of marks'!S$6)</f>
        <v>5</v>
      </c>
      <c r="AD707" s="232">
        <f>IF('statement of marks'!T$6="","",'statement of marks'!T$6)</f>
        <v>10</v>
      </c>
      <c r="AE707" s="232">
        <f>IF('statement of marks'!V$6="","",'statement of marks'!V$6)</f>
        <v>50</v>
      </c>
      <c r="AF707" s="232">
        <f>IF('statement of marks'!W$6="","",'statement of marks'!W$6)</f>
        <v>20</v>
      </c>
      <c r="AG707" s="232">
        <f>IF('statement of marks'!X$6="","",'statement of marks'!X$6)</f>
        <v>70</v>
      </c>
      <c r="AH707" s="213">
        <f>IF('statement of marks'!Y$6="","",'statement of marks'!Y$6)</f>
        <v>100</v>
      </c>
    </row>
    <row r="708" spans="1:34" ht="18.95" customHeight="1">
      <c r="A708" s="223"/>
      <c r="B708" s="990" t="str">
        <f>IF('statement of marks'!$L$3="","",'statement of marks'!$L$3)</f>
        <v>fgUnh</v>
      </c>
      <c r="C708" s="991"/>
      <c r="D708" s="209" t="str">
        <f>IF('statement of marks'!L55="","",'statement of marks'!L55)</f>
        <v/>
      </c>
      <c r="E708" s="209" t="str">
        <f>IF('statement of marks'!M55="","",'statement of marks'!M55)</f>
        <v/>
      </c>
      <c r="F708" s="207" t="str">
        <f>IF('statement of marks'!N55="","",'statement of marks'!N55)</f>
        <v/>
      </c>
      <c r="G708" s="209" t="str">
        <f>IF('statement of marks'!O55="","",'statement of marks'!O55)</f>
        <v/>
      </c>
      <c r="H708" s="209" t="str">
        <f>IF('statement of marks'!P55="","",'statement of marks'!P55)</f>
        <v/>
      </c>
      <c r="I708" s="207" t="str">
        <f>IF('statement of marks'!Q55="","",'statement of marks'!Q55)</f>
        <v/>
      </c>
      <c r="J708" s="209" t="str">
        <f>IF('statement of marks'!R55="","",'statement of marks'!R55)</f>
        <v/>
      </c>
      <c r="K708" s="209" t="str">
        <f>IF('statement of marks'!S55="","",'statement of marks'!S55)</f>
        <v/>
      </c>
      <c r="L708" s="207" t="str">
        <f>IF('statement of marks'!T55="","",'statement of marks'!T55)</f>
        <v/>
      </c>
      <c r="M708" s="209" t="str">
        <f>IF('statement of marks'!V55="","",'statement of marks'!V55)</f>
        <v/>
      </c>
      <c r="N708" s="209" t="str">
        <f>IF('statement of marks'!W55="","",'statement of marks'!W55)</f>
        <v/>
      </c>
      <c r="O708" s="207" t="str">
        <f>IF('statement of marks'!X55="","",'statement of marks'!X55)</f>
        <v/>
      </c>
      <c r="P708" s="213" t="str">
        <f>IF('statement of marks'!Y55="","",'statement of marks'!Y55)</f>
        <v/>
      </c>
      <c r="Q708" s="1035"/>
      <c r="R708" s="1035"/>
      <c r="S708" s="223"/>
      <c r="T708" s="990" t="str">
        <f>IF('statement of marks'!$L$3="","",'statement of marks'!$L$3)</f>
        <v>fgUnh</v>
      </c>
      <c r="U708" s="991"/>
      <c r="V708" s="209" t="str">
        <f>IF('statement of marks'!L56="","",'statement of marks'!L56)</f>
        <v/>
      </c>
      <c r="W708" s="209" t="str">
        <f>IF('statement of marks'!M56="","",'statement of marks'!M56)</f>
        <v/>
      </c>
      <c r="X708" s="207" t="str">
        <f>IF('statement of marks'!N56="","",'statement of marks'!N56)</f>
        <v/>
      </c>
      <c r="Y708" s="209" t="str">
        <f>IF('statement of marks'!O56="","",'statement of marks'!O56)</f>
        <v/>
      </c>
      <c r="Z708" s="209" t="str">
        <f>IF('statement of marks'!P56="","",'statement of marks'!P56)</f>
        <v/>
      </c>
      <c r="AA708" s="207" t="str">
        <f>IF('statement of marks'!Q56="","",'statement of marks'!Q56)</f>
        <v/>
      </c>
      <c r="AB708" s="209" t="str">
        <f>IF('statement of marks'!R56="","",'statement of marks'!R56)</f>
        <v/>
      </c>
      <c r="AC708" s="209" t="str">
        <f>IF('statement of marks'!S56="","",'statement of marks'!S56)</f>
        <v/>
      </c>
      <c r="AD708" s="207" t="str">
        <f>IF('statement of marks'!T56="","",'statement of marks'!T56)</f>
        <v/>
      </c>
      <c r="AE708" s="209" t="str">
        <f>IF('statement of marks'!V56="","",'statement of marks'!V56)</f>
        <v/>
      </c>
      <c r="AF708" s="209" t="str">
        <f>IF('statement of marks'!W56="","",'statement of marks'!W56)</f>
        <v/>
      </c>
      <c r="AG708" s="207" t="str">
        <f>IF('statement of marks'!X56="","",'statement of marks'!X56)</f>
        <v/>
      </c>
      <c r="AH708" s="213" t="str">
        <f>IF('statement of marks'!Y56="","",'statement of marks'!Y56)</f>
        <v/>
      </c>
    </row>
    <row r="709" spans="1:34" ht="18.95" customHeight="1">
      <c r="A709" s="223"/>
      <c r="B709" s="990" t="str">
        <f>IF('statement of marks'!$AH$3="","",'statement of marks'!$AH$3)</f>
        <v>vaxszth</v>
      </c>
      <c r="C709" s="991"/>
      <c r="D709" s="209" t="str">
        <f>IF('statement of marks'!AH55="","",'statement of marks'!AH55)</f>
        <v/>
      </c>
      <c r="E709" s="209" t="str">
        <f>IF('statement of marks'!AI55="","",'statement of marks'!AI55)</f>
        <v/>
      </c>
      <c r="F709" s="207" t="str">
        <f>IF('statement of marks'!AJ55="","",'statement of marks'!AJ55)</f>
        <v/>
      </c>
      <c r="G709" s="209" t="str">
        <f>IF('statement of marks'!AK55="","",'statement of marks'!AK55)</f>
        <v/>
      </c>
      <c r="H709" s="209" t="str">
        <f>IF('statement of marks'!AL55="","",'statement of marks'!AL55)</f>
        <v/>
      </c>
      <c r="I709" s="207" t="str">
        <f>IF('statement of marks'!AM55="","",'statement of marks'!AM55)</f>
        <v/>
      </c>
      <c r="J709" s="209" t="str">
        <f>IF('statement of marks'!AN55="","",'statement of marks'!AN55)</f>
        <v/>
      </c>
      <c r="K709" s="209" t="str">
        <f>IF('statement of marks'!AO55="","",'statement of marks'!AO55)</f>
        <v/>
      </c>
      <c r="L709" s="207" t="str">
        <f>IF('statement of marks'!AP55="","",'statement of marks'!AP55)</f>
        <v/>
      </c>
      <c r="M709" s="209" t="str">
        <f>IF('statement of marks'!AR55="","",'statement of marks'!AR55)</f>
        <v/>
      </c>
      <c r="N709" s="209" t="str">
        <f>IF('statement of marks'!AS55="","",'statement of marks'!AS55)</f>
        <v/>
      </c>
      <c r="O709" s="207" t="str">
        <f>IF('statement of marks'!AT55="","",'statement of marks'!AT55)</f>
        <v/>
      </c>
      <c r="P709" s="213" t="str">
        <f>IF('statement of marks'!AU55="","",'statement of marks'!AU55)</f>
        <v/>
      </c>
      <c r="Q709" s="1035"/>
      <c r="R709" s="1035"/>
      <c r="S709" s="223"/>
      <c r="T709" s="990" t="str">
        <f>IF('statement of marks'!$AH$3="","",'statement of marks'!$AH$3)</f>
        <v>vaxszth</v>
      </c>
      <c r="U709" s="991"/>
      <c r="V709" s="209" t="str">
        <f>IF('statement of marks'!AH56="","",'statement of marks'!AH56)</f>
        <v/>
      </c>
      <c r="W709" s="209" t="str">
        <f>IF('statement of marks'!AI56="","",'statement of marks'!AI56)</f>
        <v/>
      </c>
      <c r="X709" s="207" t="str">
        <f>IF('statement of marks'!AJ56="","",'statement of marks'!AJ56)</f>
        <v/>
      </c>
      <c r="Y709" s="209" t="str">
        <f>IF('statement of marks'!AK56="","",'statement of marks'!AK56)</f>
        <v/>
      </c>
      <c r="Z709" s="209" t="str">
        <f>IF('statement of marks'!AL56="","",'statement of marks'!AL56)</f>
        <v/>
      </c>
      <c r="AA709" s="207" t="str">
        <f>IF('statement of marks'!AM56="","",'statement of marks'!AM56)</f>
        <v/>
      </c>
      <c r="AB709" s="209" t="str">
        <f>IF('statement of marks'!AN56="","",'statement of marks'!AN56)</f>
        <v/>
      </c>
      <c r="AC709" s="209" t="str">
        <f>IF('statement of marks'!AO56="","",'statement of marks'!AO56)</f>
        <v/>
      </c>
      <c r="AD709" s="207" t="str">
        <f>IF('statement of marks'!AP56="","",'statement of marks'!AP56)</f>
        <v/>
      </c>
      <c r="AE709" s="209" t="str">
        <f>IF('statement of marks'!AR56="","",'statement of marks'!AR56)</f>
        <v/>
      </c>
      <c r="AF709" s="209" t="str">
        <f>IF('statement of marks'!AS56="","",'statement of marks'!AS56)</f>
        <v/>
      </c>
      <c r="AG709" s="207" t="str">
        <f>IF('statement of marks'!AT56="","",'statement of marks'!AT56)</f>
        <v/>
      </c>
      <c r="AH709" s="213" t="str">
        <f>IF('statement of marks'!AU56="","",'statement of marks'!AU56)</f>
        <v/>
      </c>
    </row>
    <row r="710" spans="1:34" ht="18.95" customHeight="1">
      <c r="A710" s="223"/>
      <c r="B710" s="990" t="str">
        <f>IF('statement of marks'!BD55="s","laLd`r",IF('statement of marks'!BD55="u","mnwZ",IF('statement of marks'!BD55="g","xqtjkrh",IF('statement of marks'!BD55="p","iatkch",IF('statement of marks'!BD55="sd","fla/kh","r`rh; Hkk""kk")))))</f>
        <v>r`rh; Hkk"kk</v>
      </c>
      <c r="C710" s="991"/>
      <c r="D710" s="209" t="str">
        <f>IF('statement of marks'!BE55="","",'statement of marks'!BE55)</f>
        <v/>
      </c>
      <c r="E710" s="209" t="str">
        <f>IF('statement of marks'!BF55="","",'statement of marks'!BF55)</f>
        <v/>
      </c>
      <c r="F710" s="207" t="str">
        <f>IF('statement of marks'!BG55="","",'statement of marks'!BG55)</f>
        <v/>
      </c>
      <c r="G710" s="209" t="str">
        <f>IF('statement of marks'!BH55="","",'statement of marks'!BH55)</f>
        <v/>
      </c>
      <c r="H710" s="209" t="str">
        <f>IF('statement of marks'!BI55="","",'statement of marks'!BI55)</f>
        <v/>
      </c>
      <c r="I710" s="207" t="str">
        <f>IF('statement of marks'!BJ55="","",'statement of marks'!BJ55)</f>
        <v/>
      </c>
      <c r="J710" s="209" t="str">
        <f>IF('statement of marks'!BK55="","",'statement of marks'!BK55)</f>
        <v/>
      </c>
      <c r="K710" s="209" t="str">
        <f>IF('statement of marks'!BL55="","",'statement of marks'!BL55)</f>
        <v/>
      </c>
      <c r="L710" s="207" t="str">
        <f>IF('statement of marks'!BM55="","",'statement of marks'!BM55)</f>
        <v/>
      </c>
      <c r="M710" s="209" t="str">
        <f>IF('statement of marks'!BO55="","",'statement of marks'!BO55)</f>
        <v/>
      </c>
      <c r="N710" s="209" t="str">
        <f>IF('statement of marks'!BP55="","",'statement of marks'!BP55)</f>
        <v/>
      </c>
      <c r="O710" s="207" t="str">
        <f>IF('statement of marks'!BQ55="","",'statement of marks'!BQ55)</f>
        <v/>
      </c>
      <c r="P710" s="213" t="str">
        <f>IF('statement of marks'!BR55="","",'statement of marks'!BR55)</f>
        <v/>
      </c>
      <c r="Q710" s="1035"/>
      <c r="R710" s="1035"/>
      <c r="S710" s="223"/>
      <c r="T710" s="990" t="str">
        <f>IF('statement of marks'!BD56="s","laLd`r",IF('statement of marks'!BD56="u","mnwZ",IF('statement of marks'!BD56="g","xqtjkrh",IF('statement of marks'!BD56="p","iatkch",IF('statement of marks'!BD56="sd","fla/kh","r`rh; Hkk""kk")))))</f>
        <v>r`rh; Hkk"kk</v>
      </c>
      <c r="U710" s="991"/>
      <c r="V710" s="209" t="str">
        <f>IF('statement of marks'!BE56="","",'statement of marks'!BE56)</f>
        <v/>
      </c>
      <c r="W710" s="209" t="str">
        <f>IF('statement of marks'!BF56="","",'statement of marks'!BF56)</f>
        <v/>
      </c>
      <c r="X710" s="207" t="str">
        <f>IF('statement of marks'!BG56="","",'statement of marks'!BG56)</f>
        <v/>
      </c>
      <c r="Y710" s="209" t="str">
        <f>IF('statement of marks'!BH56="","",'statement of marks'!BH56)</f>
        <v/>
      </c>
      <c r="Z710" s="209" t="str">
        <f>IF('statement of marks'!BI56="","",'statement of marks'!BI56)</f>
        <v/>
      </c>
      <c r="AA710" s="207" t="str">
        <f>IF('statement of marks'!BJ56="","",'statement of marks'!BJ56)</f>
        <v/>
      </c>
      <c r="AB710" s="209" t="str">
        <f>IF('statement of marks'!BK56="","",'statement of marks'!BK56)</f>
        <v/>
      </c>
      <c r="AC710" s="209" t="str">
        <f>IF('statement of marks'!BL56="","",'statement of marks'!BL56)</f>
        <v/>
      </c>
      <c r="AD710" s="207" t="str">
        <f>IF('statement of marks'!BM56="","",'statement of marks'!BM56)</f>
        <v/>
      </c>
      <c r="AE710" s="209" t="str">
        <f>IF('statement of marks'!BO56="","",'statement of marks'!BO56)</f>
        <v/>
      </c>
      <c r="AF710" s="209" t="str">
        <f>IF('statement of marks'!BP56="","",'statement of marks'!BP56)</f>
        <v/>
      </c>
      <c r="AG710" s="207" t="str">
        <f>IF('statement of marks'!BQ56="","",'statement of marks'!BQ56)</f>
        <v/>
      </c>
      <c r="AH710" s="213" t="str">
        <f>IF('statement of marks'!BR56="","",'statement of marks'!BR56)</f>
        <v/>
      </c>
    </row>
    <row r="711" spans="1:34" ht="18.95" customHeight="1">
      <c r="A711" s="223"/>
      <c r="B711" s="990" t="str">
        <f>IF('statement of marks'!$CA$3="","",'statement of marks'!$CA$3)</f>
        <v>xf.kr</v>
      </c>
      <c r="C711" s="991"/>
      <c r="D711" s="209" t="str">
        <f>IF('statement of marks'!CA55="","",'statement of marks'!CA55)</f>
        <v/>
      </c>
      <c r="E711" s="209" t="str">
        <f>IF('statement of marks'!CB55="","",'statement of marks'!CB55)</f>
        <v/>
      </c>
      <c r="F711" s="207" t="str">
        <f>IF('statement of marks'!CC55="","",'statement of marks'!CC55)</f>
        <v/>
      </c>
      <c r="G711" s="209" t="str">
        <f>IF('statement of marks'!CD55="","",'statement of marks'!CD55)</f>
        <v/>
      </c>
      <c r="H711" s="209" t="str">
        <f>IF('statement of marks'!CE55="","",'statement of marks'!CE55)</f>
        <v/>
      </c>
      <c r="I711" s="207" t="str">
        <f>IF('statement of marks'!CF55="","",'statement of marks'!CF55)</f>
        <v/>
      </c>
      <c r="J711" s="209" t="str">
        <f>IF('statement of marks'!CG55="","",'statement of marks'!CG55)</f>
        <v/>
      </c>
      <c r="K711" s="209" t="str">
        <f>IF('statement of marks'!CH55="","",'statement of marks'!CH55)</f>
        <v/>
      </c>
      <c r="L711" s="207" t="str">
        <f>IF('statement of marks'!CI55="","",'statement of marks'!CI55)</f>
        <v/>
      </c>
      <c r="M711" s="209" t="str">
        <f>IF('statement of marks'!CK55="","",'statement of marks'!CK55)</f>
        <v/>
      </c>
      <c r="N711" s="209" t="str">
        <f>IF('statement of marks'!CL55="","",'statement of marks'!CL55)</f>
        <v/>
      </c>
      <c r="O711" s="207" t="str">
        <f>IF('statement of marks'!CM55="","",'statement of marks'!CM55)</f>
        <v/>
      </c>
      <c r="P711" s="213" t="str">
        <f>IF('statement of marks'!CN55="","",'statement of marks'!CN55)</f>
        <v/>
      </c>
      <c r="Q711" s="1035"/>
      <c r="R711" s="1035"/>
      <c r="S711" s="223"/>
      <c r="T711" s="990" t="str">
        <f>IF('statement of marks'!$CA$3="","",'statement of marks'!$CA$3)</f>
        <v>xf.kr</v>
      </c>
      <c r="U711" s="991"/>
      <c r="V711" s="209" t="str">
        <f>IF('statement of marks'!CA56="","",'statement of marks'!CA56)</f>
        <v/>
      </c>
      <c r="W711" s="209" t="str">
        <f>IF('statement of marks'!CB56="","",'statement of marks'!CB56)</f>
        <v/>
      </c>
      <c r="X711" s="207" t="str">
        <f>IF('statement of marks'!CC56="","",'statement of marks'!CC56)</f>
        <v/>
      </c>
      <c r="Y711" s="209" t="str">
        <f>IF('statement of marks'!CD56="","",'statement of marks'!CD56)</f>
        <v/>
      </c>
      <c r="Z711" s="209" t="str">
        <f>IF('statement of marks'!CE56="","",'statement of marks'!CE56)</f>
        <v/>
      </c>
      <c r="AA711" s="207" t="str">
        <f>IF('statement of marks'!CF56="","",'statement of marks'!CF56)</f>
        <v/>
      </c>
      <c r="AB711" s="209" t="str">
        <f>IF('statement of marks'!CG56="","",'statement of marks'!CG56)</f>
        <v/>
      </c>
      <c r="AC711" s="209" t="str">
        <f>IF('statement of marks'!CH56="","",'statement of marks'!CH56)</f>
        <v/>
      </c>
      <c r="AD711" s="207" t="str">
        <f>IF('statement of marks'!CI56="","",'statement of marks'!CI56)</f>
        <v/>
      </c>
      <c r="AE711" s="209" t="str">
        <f>IF('statement of marks'!CK56="","",'statement of marks'!CK56)</f>
        <v/>
      </c>
      <c r="AF711" s="209" t="str">
        <f>IF('statement of marks'!CL56="","",'statement of marks'!CL56)</f>
        <v/>
      </c>
      <c r="AG711" s="207" t="str">
        <f>IF('statement of marks'!CM56="","",'statement of marks'!CM56)</f>
        <v/>
      </c>
      <c r="AH711" s="213" t="str">
        <f>IF('statement of marks'!CN56="","",'statement of marks'!CN56)</f>
        <v/>
      </c>
    </row>
    <row r="712" spans="1:34" ht="18.95" customHeight="1">
      <c r="A712" s="223"/>
      <c r="B712" s="990" t="str">
        <f>IF('statement of marks'!$CW$3="","",'statement of marks'!$CW$3)</f>
        <v>foKku</v>
      </c>
      <c r="C712" s="991"/>
      <c r="D712" s="209" t="str">
        <f>IF('statement of marks'!CW55="","",'statement of marks'!CW55)</f>
        <v/>
      </c>
      <c r="E712" s="209" t="str">
        <f>IF('statement of marks'!CX55="","",'statement of marks'!CX55)</f>
        <v/>
      </c>
      <c r="F712" s="207" t="str">
        <f>IF('statement of marks'!CY55="","",'statement of marks'!CY55)</f>
        <v/>
      </c>
      <c r="G712" s="209" t="str">
        <f>IF('statement of marks'!CZ55="","",'statement of marks'!CZ55)</f>
        <v/>
      </c>
      <c r="H712" s="209" t="str">
        <f>IF('statement of marks'!DA55="","",'statement of marks'!DA55)</f>
        <v/>
      </c>
      <c r="I712" s="207" t="str">
        <f>IF('statement of marks'!DB55="","",'statement of marks'!DB55)</f>
        <v/>
      </c>
      <c r="J712" s="209" t="str">
        <f>IF('statement of marks'!DC55="","",'statement of marks'!DC55)</f>
        <v/>
      </c>
      <c r="K712" s="209" t="str">
        <f>IF('statement of marks'!DD55="","",'statement of marks'!DD55)</f>
        <v/>
      </c>
      <c r="L712" s="207" t="str">
        <f>IF('statement of marks'!DE55="","",'statement of marks'!DE55)</f>
        <v/>
      </c>
      <c r="M712" s="209" t="str">
        <f>IF('statement of marks'!DG55="","",'statement of marks'!DG55)</f>
        <v/>
      </c>
      <c r="N712" s="209" t="str">
        <f>IF('statement of marks'!DH55="","",'statement of marks'!DH55)</f>
        <v/>
      </c>
      <c r="O712" s="207" t="str">
        <f>IF('statement of marks'!DI55="","",'statement of marks'!DI55)</f>
        <v/>
      </c>
      <c r="P712" s="213" t="str">
        <f>IF('statement of marks'!DJ55="","",'statement of marks'!DJ55)</f>
        <v/>
      </c>
      <c r="Q712" s="1035"/>
      <c r="R712" s="1035"/>
      <c r="S712" s="223"/>
      <c r="T712" s="990" t="str">
        <f>IF('statement of marks'!$CW$3="","",'statement of marks'!$CW$3)</f>
        <v>foKku</v>
      </c>
      <c r="U712" s="991"/>
      <c r="V712" s="209" t="str">
        <f>IF('statement of marks'!CW56="","",'statement of marks'!CW56)</f>
        <v/>
      </c>
      <c r="W712" s="209" t="str">
        <f>IF('statement of marks'!CX56="","",'statement of marks'!CX56)</f>
        <v/>
      </c>
      <c r="X712" s="207" t="str">
        <f>IF('statement of marks'!CY56="","",'statement of marks'!CY56)</f>
        <v/>
      </c>
      <c r="Y712" s="209" t="str">
        <f>IF('statement of marks'!CZ56="","",'statement of marks'!CZ56)</f>
        <v/>
      </c>
      <c r="Z712" s="209" t="str">
        <f>IF('statement of marks'!DA56="","",'statement of marks'!DA56)</f>
        <v/>
      </c>
      <c r="AA712" s="207" t="str">
        <f>IF('statement of marks'!DB56="","",'statement of marks'!DB56)</f>
        <v/>
      </c>
      <c r="AB712" s="209" t="str">
        <f>IF('statement of marks'!DC56="","",'statement of marks'!DC56)</f>
        <v/>
      </c>
      <c r="AC712" s="209" t="str">
        <f>IF('statement of marks'!DD56="","",'statement of marks'!DD56)</f>
        <v/>
      </c>
      <c r="AD712" s="207" t="str">
        <f>IF('statement of marks'!DE56="","",'statement of marks'!DE56)</f>
        <v/>
      </c>
      <c r="AE712" s="209" t="str">
        <f>IF('statement of marks'!DG56="","",'statement of marks'!DG56)</f>
        <v/>
      </c>
      <c r="AF712" s="209" t="str">
        <f>IF('statement of marks'!DH56="","",'statement of marks'!DH56)</f>
        <v/>
      </c>
      <c r="AG712" s="207" t="str">
        <f>IF('statement of marks'!DI56="","",'statement of marks'!DI56)</f>
        <v/>
      </c>
      <c r="AH712" s="213" t="str">
        <f>IF('statement of marks'!DJ56="","",'statement of marks'!DJ56)</f>
        <v/>
      </c>
    </row>
    <row r="713" spans="1:34" ht="18.95" customHeight="1">
      <c r="A713" s="223"/>
      <c r="B713" s="990" t="str">
        <f>IF('statement of marks'!$DS$3="","",'statement of marks'!$DS$3)</f>
        <v>lkekftd foKku</v>
      </c>
      <c r="C713" s="991"/>
      <c r="D713" s="209" t="str">
        <f>IF('statement of marks'!DS55="","",'statement of marks'!DS55)</f>
        <v/>
      </c>
      <c r="E713" s="209" t="str">
        <f>IF('statement of marks'!DT55="","",'statement of marks'!DT55)</f>
        <v/>
      </c>
      <c r="F713" s="207" t="str">
        <f>IF('statement of marks'!DU55="","",'statement of marks'!DU55)</f>
        <v/>
      </c>
      <c r="G713" s="209" t="str">
        <f>IF('statement of marks'!DV55="","",'statement of marks'!DV55)</f>
        <v/>
      </c>
      <c r="H713" s="209" t="str">
        <f>IF('statement of marks'!DW55="","",'statement of marks'!DW55)</f>
        <v/>
      </c>
      <c r="I713" s="207" t="str">
        <f>IF('statement of marks'!DX55="","",'statement of marks'!DX55)</f>
        <v/>
      </c>
      <c r="J713" s="209" t="str">
        <f>IF('statement of marks'!DY55="","",'statement of marks'!DY55)</f>
        <v/>
      </c>
      <c r="K713" s="209" t="str">
        <f>IF('statement of marks'!DZ55="","",'statement of marks'!DZ55)</f>
        <v/>
      </c>
      <c r="L713" s="207" t="str">
        <f>IF('statement of marks'!EA55="","",'statement of marks'!EA55)</f>
        <v/>
      </c>
      <c r="M713" s="209" t="str">
        <f>IF('statement of marks'!EC55="","",'statement of marks'!EC55)</f>
        <v/>
      </c>
      <c r="N713" s="209" t="str">
        <f>IF('statement of marks'!ED55="","",'statement of marks'!ED55)</f>
        <v/>
      </c>
      <c r="O713" s="207" t="str">
        <f>IF('statement of marks'!EE55="","",'statement of marks'!EE55)</f>
        <v/>
      </c>
      <c r="P713" s="213" t="str">
        <f>IF('statement of marks'!EF55="","",'statement of marks'!EF55)</f>
        <v/>
      </c>
      <c r="Q713" s="1035"/>
      <c r="R713" s="1035"/>
      <c r="S713" s="223"/>
      <c r="T713" s="990" t="str">
        <f>IF('statement of marks'!$DS$3="","",'statement of marks'!$DS$3)</f>
        <v>lkekftd foKku</v>
      </c>
      <c r="U713" s="991"/>
      <c r="V713" s="209" t="str">
        <f>IF('statement of marks'!DS56="","",'statement of marks'!DS56)</f>
        <v/>
      </c>
      <c r="W713" s="209" t="str">
        <f>IF('statement of marks'!DT56="","",'statement of marks'!DT56)</f>
        <v/>
      </c>
      <c r="X713" s="207" t="str">
        <f>IF('statement of marks'!DU56="","",'statement of marks'!DU56)</f>
        <v/>
      </c>
      <c r="Y713" s="209" t="str">
        <f>IF('statement of marks'!DV56="","",'statement of marks'!DV56)</f>
        <v/>
      </c>
      <c r="Z713" s="209" t="str">
        <f>IF('statement of marks'!DW56="","",'statement of marks'!DW56)</f>
        <v/>
      </c>
      <c r="AA713" s="207" t="str">
        <f>IF('statement of marks'!DX56="","",'statement of marks'!DX56)</f>
        <v/>
      </c>
      <c r="AB713" s="209" t="str">
        <f>IF('statement of marks'!DY56="","",'statement of marks'!DY56)</f>
        <v/>
      </c>
      <c r="AC713" s="209" t="str">
        <f>IF('statement of marks'!DZ56="","",'statement of marks'!DZ56)</f>
        <v/>
      </c>
      <c r="AD713" s="207" t="str">
        <f>IF('statement of marks'!EA56="","",'statement of marks'!EA56)</f>
        <v/>
      </c>
      <c r="AE713" s="209" t="str">
        <f>IF('statement of marks'!EC56="","",'statement of marks'!EC56)</f>
        <v/>
      </c>
      <c r="AF713" s="209" t="str">
        <f>IF('statement of marks'!ED56="","",'statement of marks'!ED56)</f>
        <v/>
      </c>
      <c r="AG713" s="207" t="str">
        <f>IF('statement of marks'!EE56="","",'statement of marks'!EE56)</f>
        <v/>
      </c>
      <c r="AH713" s="213" t="str">
        <f>IF('statement of marks'!EF56="","",'statement of marks'!EF56)</f>
        <v/>
      </c>
    </row>
    <row r="714" spans="1:34" ht="18.95" customHeight="1">
      <c r="A714" s="223"/>
      <c r="B714" s="996" t="s">
        <v>193</v>
      </c>
      <c r="C714" s="997"/>
      <c r="D714" s="1034" t="s">
        <v>1</v>
      </c>
      <c r="E714" s="1034"/>
      <c r="F714" s="1034"/>
      <c r="G714" s="1034" t="s">
        <v>21</v>
      </c>
      <c r="H714" s="1034"/>
      <c r="I714" s="1034"/>
      <c r="J714" s="1034" t="s">
        <v>194</v>
      </c>
      <c r="K714" s="1034"/>
      <c r="L714" s="1034"/>
      <c r="M714" s="1034" t="s">
        <v>68</v>
      </c>
      <c r="N714" s="1034"/>
      <c r="O714" s="1034"/>
      <c r="P714" s="214"/>
      <c r="Q714" s="1035"/>
      <c r="R714" s="1035"/>
      <c r="S714" s="223"/>
      <c r="T714" s="996" t="s">
        <v>193</v>
      </c>
      <c r="U714" s="997"/>
      <c r="V714" s="1034" t="s">
        <v>1</v>
      </c>
      <c r="W714" s="1034"/>
      <c r="X714" s="1034"/>
      <c r="Y714" s="1034" t="s">
        <v>21</v>
      </c>
      <c r="Z714" s="1034"/>
      <c r="AA714" s="1034"/>
      <c r="AB714" s="1034" t="s">
        <v>194</v>
      </c>
      <c r="AC714" s="1034"/>
      <c r="AD714" s="1034"/>
      <c r="AE714" s="1034" t="s">
        <v>68</v>
      </c>
      <c r="AF714" s="1034"/>
      <c r="AG714" s="1034"/>
      <c r="AH714" s="214"/>
    </row>
    <row r="715" spans="1:34" ht="18.95" customHeight="1">
      <c r="A715" s="223"/>
      <c r="B715" s="1000" t="s">
        <v>3</v>
      </c>
      <c r="C715" s="1001"/>
      <c r="D715" s="1002">
        <f>IF('statement of marks'!EO$6="","",'statement of marks'!EO$6)</f>
        <v>20</v>
      </c>
      <c r="E715" s="1002"/>
      <c r="F715" s="1002"/>
      <c r="G715" s="1002">
        <f>IF('statement of marks'!EP$6="","",'statement of marks'!EP$6)</f>
        <v>20</v>
      </c>
      <c r="H715" s="1002"/>
      <c r="I715" s="1002"/>
      <c r="J715" s="1002">
        <f>IF('statement of marks'!ER$6="","",'statement of marks'!ER$6)</f>
        <v>20</v>
      </c>
      <c r="K715" s="1002"/>
      <c r="L715" s="1002"/>
      <c r="M715" s="1002">
        <f>IF('statement of marks'!EX$6="","",'statement of marks'!EQ$6)</f>
        <v>20</v>
      </c>
      <c r="N715" s="1002"/>
      <c r="O715" s="1002"/>
      <c r="P715" s="215"/>
      <c r="Q715" s="1035"/>
      <c r="R715" s="1035"/>
      <c r="S715" s="223"/>
      <c r="T715" s="1000" t="s">
        <v>3</v>
      </c>
      <c r="U715" s="1001"/>
      <c r="V715" s="1002">
        <f>IF('statement of marks'!EO$6="","",'statement of marks'!EO$6)</f>
        <v>20</v>
      </c>
      <c r="W715" s="1002"/>
      <c r="X715" s="1002"/>
      <c r="Y715" s="1002">
        <f>IF('statement of marks'!EP$6="","",'statement of marks'!EP$6)</f>
        <v>20</v>
      </c>
      <c r="Z715" s="1002"/>
      <c r="AA715" s="1002"/>
      <c r="AB715" s="1002">
        <f>IF('statement of marks'!ER$6="","",'statement of marks'!ER$6)</f>
        <v>20</v>
      </c>
      <c r="AC715" s="1002"/>
      <c r="AD715" s="1002"/>
      <c r="AE715" s="1002">
        <f>IF('statement of marks'!EX$6="","",'statement of marks'!EQ$6)</f>
        <v>20</v>
      </c>
      <c r="AF715" s="1002"/>
      <c r="AG715" s="1002"/>
      <c r="AH715" s="215"/>
    </row>
    <row r="716" spans="1:34" ht="18.95" customHeight="1">
      <c r="A716" s="223"/>
      <c r="B716" s="990" t="str">
        <f>IF('statement of marks'!$EO$3="","",'statement of marks'!$EO$3)</f>
        <v>dk;kZuqHko</v>
      </c>
      <c r="C716" s="991"/>
      <c r="D716" s="1031" t="str">
        <f>IF('statement of marks'!EO55="","",'statement of marks'!EO55)</f>
        <v/>
      </c>
      <c r="E716" s="1031"/>
      <c r="F716" s="1031"/>
      <c r="G716" s="1031" t="str">
        <f>IF('statement of marks'!EP55="","",'statement of marks'!EP55)</f>
        <v/>
      </c>
      <c r="H716" s="1031"/>
      <c r="I716" s="1031"/>
      <c r="J716" s="1031" t="str">
        <f>IF('statement of marks'!ER55="","",'statement of marks'!ER55)</f>
        <v/>
      </c>
      <c r="K716" s="1031"/>
      <c r="L716" s="1031"/>
      <c r="M716" s="1031" t="str">
        <f>IF('statement of marks'!EQ55="","",'statement of marks'!EQ55)</f>
        <v/>
      </c>
      <c r="N716" s="1031"/>
      <c r="O716" s="1031"/>
      <c r="P716" s="216"/>
      <c r="Q716" s="1035"/>
      <c r="R716" s="1035"/>
      <c r="S716" s="223"/>
      <c r="T716" s="990" t="str">
        <f>IF('statement of marks'!$EO$3="","",'statement of marks'!$EO$3)</f>
        <v>dk;kZuqHko</v>
      </c>
      <c r="U716" s="991"/>
      <c r="V716" s="1031" t="str">
        <f>IF('statement of marks'!EO56="","",'statement of marks'!EO56)</f>
        <v/>
      </c>
      <c r="W716" s="1031"/>
      <c r="X716" s="1031"/>
      <c r="Y716" s="1031" t="str">
        <f>IF('statement of marks'!EP56="","",'statement of marks'!EP56)</f>
        <v/>
      </c>
      <c r="Z716" s="1031"/>
      <c r="AA716" s="1031"/>
      <c r="AB716" s="1031" t="str">
        <f>IF('statement of marks'!ER56="","",'statement of marks'!ER56)</f>
        <v/>
      </c>
      <c r="AC716" s="1031"/>
      <c r="AD716" s="1031"/>
      <c r="AE716" s="1031" t="str">
        <f>IF('statement of marks'!EQ56="","",'statement of marks'!EQ56)</f>
        <v/>
      </c>
      <c r="AF716" s="1031"/>
      <c r="AG716" s="1031"/>
      <c r="AH716" s="216"/>
    </row>
    <row r="717" spans="1:34" ht="18.95" customHeight="1">
      <c r="A717" s="223"/>
      <c r="B717" s="1027" t="str">
        <f>IF('statement of marks'!$EY$3="","",'statement of marks'!$EY$3)</f>
        <v>dyk f'k{kk</v>
      </c>
      <c r="C717" s="1028"/>
      <c r="D717" s="1031" t="str">
        <f>IF('statement of marks'!EY55="","",'statement of marks'!EY55)</f>
        <v/>
      </c>
      <c r="E717" s="1031"/>
      <c r="F717" s="1031"/>
      <c r="G717" s="1031" t="str">
        <f>IF('statement of marks'!EZ55="","",'statement of marks'!EZ55)</f>
        <v/>
      </c>
      <c r="H717" s="1031"/>
      <c r="I717" s="1031"/>
      <c r="J717" s="1031" t="str">
        <f>IF('statement of marks'!FB55="","",'statement of marks'!FB55)</f>
        <v/>
      </c>
      <c r="K717" s="1031"/>
      <c r="L717" s="1031"/>
      <c r="M717" s="1031" t="str">
        <f>IF('statement of marks'!FA55="","",'statement of marks'!FA55)</f>
        <v/>
      </c>
      <c r="N717" s="1031"/>
      <c r="O717" s="1031"/>
      <c r="P717" s="216"/>
      <c r="Q717" s="1035"/>
      <c r="R717" s="1035"/>
      <c r="S717" s="223"/>
      <c r="T717" s="1027" t="str">
        <f>IF('statement of marks'!$EY$3="","",'statement of marks'!$EY$3)</f>
        <v>dyk f'k{kk</v>
      </c>
      <c r="U717" s="1028"/>
      <c r="V717" s="1031" t="str">
        <f>IF('statement of marks'!EY56="","",'statement of marks'!EY56)</f>
        <v/>
      </c>
      <c r="W717" s="1031"/>
      <c r="X717" s="1031"/>
      <c r="Y717" s="1031" t="str">
        <f>IF('statement of marks'!EZ56="","",'statement of marks'!EZ56)</f>
        <v/>
      </c>
      <c r="Z717" s="1031"/>
      <c r="AA717" s="1031"/>
      <c r="AB717" s="1031" t="str">
        <f>IF('statement of marks'!FB56="","",'statement of marks'!FB56)</f>
        <v/>
      </c>
      <c r="AC717" s="1031"/>
      <c r="AD717" s="1031"/>
      <c r="AE717" s="1031" t="str">
        <f>IF('statement of marks'!FA56="","",'statement of marks'!FA56)</f>
        <v/>
      </c>
      <c r="AF717" s="1031"/>
      <c r="AG717" s="1031"/>
      <c r="AH717" s="216"/>
    </row>
    <row r="718" spans="1:34" ht="18.95" customHeight="1">
      <c r="A718" s="223"/>
      <c r="B718" s="1029" t="str">
        <f>IF('statement of marks'!$FI$3="","",'statement of marks'!$FI$3)</f>
        <v>LokLF; ,oe~ 'kkjhfjd f'k{kk</v>
      </c>
      <c r="C718" s="1030"/>
      <c r="D718" s="1031" t="str">
        <f>IF('statement of marks'!FI55="","",'statement of marks'!FI55)</f>
        <v/>
      </c>
      <c r="E718" s="1031"/>
      <c r="F718" s="1031"/>
      <c r="G718" s="1031" t="str">
        <f>IF('statement of marks'!FJ55="","",'statement of marks'!FJ55)</f>
        <v/>
      </c>
      <c r="H718" s="1031"/>
      <c r="I718" s="1031"/>
      <c r="J718" s="1031" t="str">
        <f>IF('statement of marks'!FL55="","",'statement of marks'!FL55)</f>
        <v/>
      </c>
      <c r="K718" s="1031"/>
      <c r="L718" s="1031"/>
      <c r="M718" s="1031" t="str">
        <f>IF('statement of marks'!FK55="","",'statement of marks'!FK55)</f>
        <v/>
      </c>
      <c r="N718" s="1031"/>
      <c r="O718" s="1031"/>
      <c r="P718" s="216"/>
      <c r="Q718" s="1035"/>
      <c r="R718" s="1035"/>
      <c r="S718" s="223"/>
      <c r="T718" s="1029" t="str">
        <f>IF('statement of marks'!$FI$3="","",'statement of marks'!$FI$3)</f>
        <v>LokLF; ,oe~ 'kkjhfjd f'k{kk</v>
      </c>
      <c r="U718" s="1030"/>
      <c r="V718" s="1031" t="str">
        <f>IF('statement of marks'!FI56="","",'statement of marks'!FI56)</f>
        <v/>
      </c>
      <c r="W718" s="1031"/>
      <c r="X718" s="1031"/>
      <c r="Y718" s="1031" t="str">
        <f>IF('statement of marks'!FJ56="","",'statement of marks'!FJ56)</f>
        <v/>
      </c>
      <c r="Z718" s="1031"/>
      <c r="AA718" s="1031"/>
      <c r="AB718" s="1031" t="str">
        <f>IF('statement of marks'!FL56="","",'statement of marks'!FL56)</f>
        <v/>
      </c>
      <c r="AC718" s="1031"/>
      <c r="AD718" s="1031"/>
      <c r="AE718" s="1031" t="str">
        <f>IF('statement of marks'!FK56="","",'statement of marks'!FK56)</f>
        <v/>
      </c>
      <c r="AF718" s="1031"/>
      <c r="AG718" s="1031"/>
      <c r="AH718" s="216"/>
    </row>
    <row r="719" spans="1:34" ht="18.95" customHeight="1">
      <c r="A719" s="223"/>
      <c r="B719" s="1000" t="s">
        <v>195</v>
      </c>
      <c r="C719" s="1001"/>
      <c r="D719" s="1007" t="str">
        <f>details!$DR$3</f>
        <v>vxLr rd</v>
      </c>
      <c r="E719" s="1007"/>
      <c r="F719" s="1007"/>
      <c r="G719" s="1007" t="str">
        <f>details!$DV$3</f>
        <v>vDVwcj rd</v>
      </c>
      <c r="H719" s="1007"/>
      <c r="I719" s="1007"/>
      <c r="J719" s="1007" t="str">
        <f>details!$ED$3</f>
        <v>Qjojh rd</v>
      </c>
      <c r="K719" s="1007"/>
      <c r="L719" s="1007"/>
      <c r="M719" s="1007" t="str">
        <f>details!$DZ$3</f>
        <v>fnlEcj rd</v>
      </c>
      <c r="N719" s="1007"/>
      <c r="O719" s="1007"/>
      <c r="P719" s="216"/>
      <c r="Q719" s="1035"/>
      <c r="R719" s="1035"/>
      <c r="S719" s="223"/>
      <c r="T719" s="1000" t="s">
        <v>195</v>
      </c>
      <c r="U719" s="1001"/>
      <c r="V719" s="1010" t="str">
        <f>details!$DR$3</f>
        <v>vxLr rd</v>
      </c>
      <c r="W719" s="1011"/>
      <c r="X719" s="1012"/>
      <c r="Y719" s="1010" t="str">
        <f>details!$DV$3</f>
        <v>vDVwcj rd</v>
      </c>
      <c r="Z719" s="1011"/>
      <c r="AA719" s="1012"/>
      <c r="AB719" s="1010" t="str">
        <f>details!$ED$3</f>
        <v>Qjojh rd</v>
      </c>
      <c r="AC719" s="1011"/>
      <c r="AD719" s="1012"/>
      <c r="AE719" s="1010" t="str">
        <f>details!$DZ$3</f>
        <v>fnlEcj rd</v>
      </c>
      <c r="AF719" s="1011"/>
      <c r="AG719" s="1012"/>
      <c r="AH719" s="216"/>
    </row>
    <row r="720" spans="1:34" ht="18.95" customHeight="1">
      <c r="A720" s="223"/>
      <c r="B720" s="1025" t="s">
        <v>98</v>
      </c>
      <c r="C720" s="1026"/>
      <c r="D720" s="1008" t="str">
        <f>IF(details!DS55="","",details!DS55)</f>
        <v/>
      </c>
      <c r="E720" s="1008"/>
      <c r="F720" s="1008"/>
      <c r="G720" s="1008" t="str">
        <f>IF(details!DW55="","",details!DW55)</f>
        <v/>
      </c>
      <c r="H720" s="1008"/>
      <c r="I720" s="1008"/>
      <c r="J720" s="1008" t="str">
        <f>IF(details!EE55="","",details!EE55)</f>
        <v/>
      </c>
      <c r="K720" s="1008"/>
      <c r="L720" s="1008"/>
      <c r="M720" s="1008" t="str">
        <f>IF(details!EA55="","",details!EA55)</f>
        <v/>
      </c>
      <c r="N720" s="1008"/>
      <c r="O720" s="1008"/>
      <c r="P720" s="227"/>
      <c r="Q720" s="1035"/>
      <c r="R720" s="1035"/>
      <c r="S720" s="223"/>
      <c r="T720" s="1025" t="s">
        <v>98</v>
      </c>
      <c r="U720" s="1026"/>
      <c r="V720" s="1015" t="str">
        <f>IF(details!DS56="","",details!DS56)</f>
        <v/>
      </c>
      <c r="W720" s="1016"/>
      <c r="X720" s="1017"/>
      <c r="Y720" s="1015" t="str">
        <f>IF(details!DW56="","",details!DW56)</f>
        <v/>
      </c>
      <c r="Z720" s="1016"/>
      <c r="AA720" s="1017"/>
      <c r="AB720" s="1015" t="str">
        <f>IF(details!EE56="","",details!EE56)</f>
        <v/>
      </c>
      <c r="AC720" s="1016"/>
      <c r="AD720" s="1017"/>
      <c r="AE720" s="1015" t="str">
        <f>IF(details!EA56="","",details!EA56)</f>
        <v/>
      </c>
      <c r="AF720" s="1016"/>
      <c r="AG720" s="1017"/>
      <c r="AH720" s="217"/>
    </row>
    <row r="721" spans="1:34" ht="18.95" customHeight="1">
      <c r="A721" s="224"/>
      <c r="B721" s="1023" t="s">
        <v>15</v>
      </c>
      <c r="C721" s="1024"/>
      <c r="D721" s="1009">
        <f>IF(details!DR55="","",details!DR55)</f>
        <v>83</v>
      </c>
      <c r="E721" s="1009"/>
      <c r="F721" s="1009"/>
      <c r="G721" s="1009" t="str">
        <f>IF(details!DV55="","",details!DV55)</f>
        <v/>
      </c>
      <c r="H721" s="1009"/>
      <c r="I721" s="1009"/>
      <c r="J721" s="1009" t="str">
        <f>IF(details!ED55="","",details!ED55)</f>
        <v/>
      </c>
      <c r="K721" s="1009"/>
      <c r="L721" s="1009"/>
      <c r="M721" s="1009" t="str">
        <f>IF(details!DZ55="","",details!DZ55)</f>
        <v/>
      </c>
      <c r="N721" s="1009"/>
      <c r="O721" s="1009"/>
      <c r="P721" s="228"/>
      <c r="Q721" s="1035"/>
      <c r="R721" s="1035"/>
      <c r="S721" s="224"/>
      <c r="T721" s="1023" t="s">
        <v>15</v>
      </c>
      <c r="U721" s="1024"/>
      <c r="V721" s="1018">
        <f>IF(details!DR56="","",details!DR56)</f>
        <v>83</v>
      </c>
      <c r="W721" s="1019"/>
      <c r="X721" s="1020"/>
      <c r="Y721" s="1018" t="str">
        <f>IF(details!DV56="","",details!DV56)</f>
        <v/>
      </c>
      <c r="Z721" s="1019"/>
      <c r="AA721" s="1020"/>
      <c r="AB721" s="1018" t="str">
        <f>IF(details!ED56="","",details!ED56)</f>
        <v/>
      </c>
      <c r="AC721" s="1019"/>
      <c r="AD721" s="1020"/>
      <c r="AE721" s="1018" t="str">
        <f>IF(details!DZ56="","",details!DZ56)</f>
        <v/>
      </c>
      <c r="AF721" s="1019"/>
      <c r="AG721" s="1020"/>
      <c r="AH721" s="218"/>
    </row>
    <row r="722" spans="1:34" ht="18.95" customHeight="1">
      <c r="A722" s="223"/>
      <c r="B722" s="1036" t="s">
        <v>99</v>
      </c>
      <c r="C722" s="1037"/>
      <c r="D722" s="1007"/>
      <c r="E722" s="1007"/>
      <c r="F722" s="1007"/>
      <c r="G722" s="1007"/>
      <c r="H722" s="1007"/>
      <c r="I722" s="1007"/>
      <c r="J722" s="1007"/>
      <c r="K722" s="1007"/>
      <c r="L722" s="1007"/>
      <c r="M722" s="1007"/>
      <c r="N722" s="1007"/>
      <c r="O722" s="1007"/>
      <c r="P722" s="219"/>
      <c r="Q722" s="1035"/>
      <c r="R722" s="1035"/>
      <c r="S722" s="223"/>
      <c r="T722" s="1036" t="s">
        <v>99</v>
      </c>
      <c r="U722" s="1037"/>
      <c r="V722" s="1007"/>
      <c r="W722" s="1007"/>
      <c r="X722" s="1007"/>
      <c r="Y722" s="1007"/>
      <c r="Z722" s="1007"/>
      <c r="AA722" s="1007"/>
      <c r="AB722" s="1007"/>
      <c r="AC722" s="1007"/>
      <c r="AD722" s="1007"/>
      <c r="AE722" s="1007"/>
      <c r="AF722" s="1007"/>
      <c r="AG722" s="1007"/>
      <c r="AH722" s="219"/>
    </row>
    <row r="723" spans="1:34" ht="18.95" customHeight="1">
      <c r="A723" s="223"/>
      <c r="B723" s="1013" t="s">
        <v>79</v>
      </c>
      <c r="C723" s="1014"/>
      <c r="D723" s="1007"/>
      <c r="E723" s="1007"/>
      <c r="F723" s="1007"/>
      <c r="G723" s="1007"/>
      <c r="H723" s="1007"/>
      <c r="I723" s="1007"/>
      <c r="J723" s="1007"/>
      <c r="K723" s="1007"/>
      <c r="L723" s="1007"/>
      <c r="M723" s="1007"/>
      <c r="N723" s="1007"/>
      <c r="O723" s="1007"/>
      <c r="P723" s="219"/>
      <c r="Q723" s="1035"/>
      <c r="R723" s="1035"/>
      <c r="S723" s="223"/>
      <c r="T723" s="1013" t="s">
        <v>79</v>
      </c>
      <c r="U723" s="1014"/>
      <c r="V723" s="1007"/>
      <c r="W723" s="1007"/>
      <c r="X723" s="1007"/>
      <c r="Y723" s="1007"/>
      <c r="Z723" s="1007"/>
      <c r="AA723" s="1007"/>
      <c r="AB723" s="1007"/>
      <c r="AC723" s="1007"/>
      <c r="AD723" s="1007"/>
      <c r="AE723" s="1007"/>
      <c r="AF723" s="1007"/>
      <c r="AG723" s="1007"/>
      <c r="AH723" s="219"/>
    </row>
    <row r="724" spans="1:34" ht="18.95" customHeight="1">
      <c r="A724" s="223"/>
      <c r="B724" s="1021" t="s">
        <v>100</v>
      </c>
      <c r="C724" s="1022"/>
      <c r="D724" s="1007"/>
      <c r="E724" s="1007"/>
      <c r="F724" s="1007"/>
      <c r="G724" s="1007"/>
      <c r="H724" s="1007"/>
      <c r="I724" s="1007"/>
      <c r="J724" s="1007"/>
      <c r="K724" s="1007"/>
      <c r="L724" s="1007"/>
      <c r="M724" s="1007"/>
      <c r="N724" s="1007"/>
      <c r="O724" s="1007"/>
      <c r="P724" s="219"/>
      <c r="Q724" s="1035"/>
      <c r="R724" s="1035"/>
      <c r="S724" s="223"/>
      <c r="T724" s="1021" t="s">
        <v>100</v>
      </c>
      <c r="U724" s="1022"/>
      <c r="V724" s="1007"/>
      <c r="W724" s="1007"/>
      <c r="X724" s="1007"/>
      <c r="Y724" s="1007"/>
      <c r="Z724" s="1007"/>
      <c r="AA724" s="1007"/>
      <c r="AB724" s="1007"/>
      <c r="AC724" s="1007"/>
      <c r="AD724" s="1007"/>
      <c r="AE724" s="1007"/>
      <c r="AF724" s="1007"/>
      <c r="AG724" s="1007"/>
      <c r="AH724" s="219"/>
    </row>
    <row r="725" spans="1:34" ht="18.95" customHeight="1" thickBot="1">
      <c r="A725" s="225"/>
      <c r="B725" s="998" t="s">
        <v>101</v>
      </c>
      <c r="C725" s="999"/>
      <c r="D725" s="995"/>
      <c r="E725" s="995"/>
      <c r="F725" s="995"/>
      <c r="G725" s="995"/>
      <c r="H725" s="995"/>
      <c r="I725" s="995"/>
      <c r="J725" s="995"/>
      <c r="K725" s="995"/>
      <c r="L725" s="995"/>
      <c r="M725" s="995"/>
      <c r="N725" s="995"/>
      <c r="O725" s="995"/>
      <c r="P725" s="220"/>
      <c r="Q725" s="1035"/>
      <c r="R725" s="1035"/>
      <c r="S725" s="225"/>
      <c r="T725" s="998" t="s">
        <v>101</v>
      </c>
      <c r="U725" s="999"/>
      <c r="V725" s="995"/>
      <c r="W725" s="995"/>
      <c r="X725" s="995"/>
      <c r="Y725" s="995"/>
      <c r="Z725" s="995"/>
      <c r="AA725" s="995"/>
      <c r="AB725" s="995"/>
      <c r="AC725" s="995"/>
      <c r="AD725" s="995"/>
      <c r="AE725" s="995"/>
      <c r="AF725" s="995"/>
      <c r="AG725" s="995"/>
      <c r="AH725" s="220"/>
    </row>
    <row r="726" spans="1:34" ht="18.95" customHeight="1">
      <c r="A726" s="222"/>
      <c r="B726" s="1004" t="s">
        <v>47</v>
      </c>
      <c r="C726" s="1005"/>
      <c r="D726" s="1005"/>
      <c r="E726" s="1005"/>
      <c r="F726" s="1005"/>
      <c r="G726" s="1005"/>
      <c r="H726" s="1005"/>
      <c r="I726" s="1005"/>
      <c r="J726" s="1005"/>
      <c r="K726" s="1005"/>
      <c r="L726" s="1005"/>
      <c r="M726" s="1005"/>
      <c r="N726" s="1005"/>
      <c r="O726" s="1005"/>
      <c r="P726" s="1006"/>
      <c r="Q726" s="1035"/>
      <c r="R726" s="1035"/>
      <c r="S726" s="222"/>
      <c r="T726" s="1004" t="s">
        <v>47</v>
      </c>
      <c r="U726" s="1005"/>
      <c r="V726" s="1005"/>
      <c r="W726" s="1005"/>
      <c r="X726" s="1005"/>
      <c r="Y726" s="1005"/>
      <c r="Z726" s="1005"/>
      <c r="AA726" s="1005"/>
      <c r="AB726" s="1005"/>
      <c r="AC726" s="1005"/>
      <c r="AD726" s="1005"/>
      <c r="AE726" s="1005"/>
      <c r="AF726" s="1005"/>
      <c r="AG726" s="1005"/>
      <c r="AH726" s="1006"/>
    </row>
    <row r="727" spans="1:34" ht="18.95" customHeight="1">
      <c r="A727" s="1003"/>
      <c r="B727" s="985" t="str">
        <f>'statement of marks'!$A$1</f>
        <v>MkW0Hkhejko vEcsMdj jkt0vkok0fo|k0cxMh]nkSlk</v>
      </c>
      <c r="C727" s="986"/>
      <c r="D727" s="986"/>
      <c r="E727" s="986"/>
      <c r="F727" s="986"/>
      <c r="G727" s="986"/>
      <c r="H727" s="986"/>
      <c r="I727" s="986"/>
      <c r="J727" s="986"/>
      <c r="K727" s="986"/>
      <c r="L727" s="986"/>
      <c r="M727" s="986"/>
      <c r="N727" s="986"/>
      <c r="O727" s="986"/>
      <c r="P727" s="987"/>
      <c r="Q727" s="1035"/>
      <c r="R727" s="1035"/>
      <c r="S727" s="1003"/>
      <c r="T727" s="985" t="str">
        <f>'statement of marks'!$A$1</f>
        <v>MkW0Hkhejko vEcsMdj jkt0vkok0fo|k0cxMh]nkSlk</v>
      </c>
      <c r="U727" s="986"/>
      <c r="V727" s="986"/>
      <c r="W727" s="986"/>
      <c r="X727" s="986"/>
      <c r="Y727" s="986"/>
      <c r="Z727" s="986"/>
      <c r="AA727" s="986"/>
      <c r="AB727" s="986"/>
      <c r="AC727" s="986"/>
      <c r="AD727" s="986"/>
      <c r="AE727" s="986"/>
      <c r="AF727" s="986"/>
      <c r="AG727" s="986"/>
      <c r="AH727" s="987"/>
    </row>
    <row r="728" spans="1:34" ht="18.95" customHeight="1">
      <c r="A728" s="1003"/>
      <c r="B728" s="985"/>
      <c r="C728" s="986"/>
      <c r="D728" s="986"/>
      <c r="E728" s="986"/>
      <c r="F728" s="986"/>
      <c r="G728" s="986"/>
      <c r="H728" s="986"/>
      <c r="I728" s="986"/>
      <c r="J728" s="986"/>
      <c r="K728" s="986"/>
      <c r="L728" s="986"/>
      <c r="M728" s="986"/>
      <c r="N728" s="986"/>
      <c r="O728" s="986"/>
      <c r="P728" s="987"/>
      <c r="Q728" s="1035"/>
      <c r="R728" s="1035"/>
      <c r="S728" s="1003"/>
      <c r="T728" s="985"/>
      <c r="U728" s="986"/>
      <c r="V728" s="986"/>
      <c r="W728" s="986"/>
      <c r="X728" s="986"/>
      <c r="Y728" s="986"/>
      <c r="Z728" s="986"/>
      <c r="AA728" s="986"/>
      <c r="AB728" s="986"/>
      <c r="AC728" s="986"/>
      <c r="AD728" s="986"/>
      <c r="AE728" s="986"/>
      <c r="AF728" s="986"/>
      <c r="AG728" s="986"/>
      <c r="AH728" s="987"/>
    </row>
    <row r="729" spans="1:34" ht="18.95" customHeight="1">
      <c r="A729" s="223"/>
      <c r="B729" s="988" t="s">
        <v>95</v>
      </c>
      <c r="C729" s="989"/>
      <c r="D729" s="992" t="str">
        <f>'statement of marks'!$H$3</f>
        <v>2016-17</v>
      </c>
      <c r="E729" s="992"/>
      <c r="F729" s="992"/>
      <c r="G729" s="992"/>
      <c r="H729" s="992"/>
      <c r="I729" s="992"/>
      <c r="J729" s="992"/>
      <c r="K729" s="992"/>
      <c r="L729" s="992"/>
      <c r="M729" s="992"/>
      <c r="N729" s="992"/>
      <c r="O729" s="992"/>
      <c r="P729" s="993"/>
      <c r="Q729" s="1035"/>
      <c r="R729" s="1035"/>
      <c r="S729" s="223"/>
      <c r="T729" s="988" t="s">
        <v>95</v>
      </c>
      <c r="U729" s="989"/>
      <c r="V729" s="992" t="str">
        <f>'statement of marks'!$H$3</f>
        <v>2016-17</v>
      </c>
      <c r="W729" s="992"/>
      <c r="X729" s="992"/>
      <c r="Y729" s="992"/>
      <c r="Z729" s="992"/>
      <c r="AA729" s="992"/>
      <c r="AB729" s="992"/>
      <c r="AC729" s="992"/>
      <c r="AD729" s="992"/>
      <c r="AE729" s="992"/>
      <c r="AF729" s="992"/>
      <c r="AG729" s="992"/>
      <c r="AH729" s="993"/>
    </row>
    <row r="730" spans="1:34" ht="18.95" customHeight="1">
      <c r="A730" s="223"/>
      <c r="B730" s="990" t="s">
        <v>185</v>
      </c>
      <c r="C730" s="991"/>
      <c r="D730" s="991" t="str">
        <f>IF('statement of marks'!I57="","",'statement of marks'!I57)</f>
        <v/>
      </c>
      <c r="E730" s="991"/>
      <c r="F730" s="991"/>
      <c r="G730" s="991"/>
      <c r="H730" s="991"/>
      <c r="I730" s="991"/>
      <c r="J730" s="991"/>
      <c r="K730" s="991"/>
      <c r="L730" s="991"/>
      <c r="M730" s="991"/>
      <c r="N730" s="991"/>
      <c r="O730" s="991"/>
      <c r="P730" s="994"/>
      <c r="Q730" s="1035"/>
      <c r="R730" s="1035"/>
      <c r="S730" s="223"/>
      <c r="T730" s="990" t="s">
        <v>185</v>
      </c>
      <c r="U730" s="991"/>
      <c r="V730" s="991" t="str">
        <f>IF('statement of marks'!I58="","",'statement of marks'!I58)</f>
        <v/>
      </c>
      <c r="W730" s="991"/>
      <c r="X730" s="991"/>
      <c r="Y730" s="991"/>
      <c r="Z730" s="991"/>
      <c r="AA730" s="991"/>
      <c r="AB730" s="991"/>
      <c r="AC730" s="991"/>
      <c r="AD730" s="991"/>
      <c r="AE730" s="991"/>
      <c r="AF730" s="991"/>
      <c r="AG730" s="991"/>
      <c r="AH730" s="994"/>
    </row>
    <row r="731" spans="1:34" ht="18.95" customHeight="1">
      <c r="A731" s="223"/>
      <c r="B731" s="990" t="s">
        <v>186</v>
      </c>
      <c r="C731" s="991"/>
      <c r="D731" s="991" t="str">
        <f>IF('statement of marks'!J57="","",'statement of marks'!J57)</f>
        <v/>
      </c>
      <c r="E731" s="991"/>
      <c r="F731" s="991"/>
      <c r="G731" s="991"/>
      <c r="H731" s="991"/>
      <c r="I731" s="991"/>
      <c r="J731" s="991"/>
      <c r="K731" s="991"/>
      <c r="L731" s="991"/>
      <c r="M731" s="991"/>
      <c r="N731" s="991"/>
      <c r="O731" s="991"/>
      <c r="P731" s="994"/>
      <c r="Q731" s="1035"/>
      <c r="R731" s="1035"/>
      <c r="S731" s="223"/>
      <c r="T731" s="990" t="s">
        <v>186</v>
      </c>
      <c r="U731" s="991"/>
      <c r="V731" s="991" t="str">
        <f>IF('statement of marks'!J58="","",'statement of marks'!J58)</f>
        <v/>
      </c>
      <c r="W731" s="991"/>
      <c r="X731" s="991"/>
      <c r="Y731" s="991"/>
      <c r="Z731" s="991"/>
      <c r="AA731" s="991"/>
      <c r="AB731" s="991"/>
      <c r="AC731" s="991"/>
      <c r="AD731" s="991"/>
      <c r="AE731" s="991"/>
      <c r="AF731" s="991"/>
      <c r="AG731" s="991"/>
      <c r="AH731" s="994"/>
    </row>
    <row r="732" spans="1:34" ht="18.95" customHeight="1">
      <c r="A732" s="223"/>
      <c r="B732" s="990" t="s">
        <v>187</v>
      </c>
      <c r="C732" s="991"/>
      <c r="D732" s="991" t="str">
        <f>IF('statement of marks'!K57="","",'statement of marks'!K57)</f>
        <v/>
      </c>
      <c r="E732" s="991"/>
      <c r="F732" s="991"/>
      <c r="G732" s="991"/>
      <c r="H732" s="991"/>
      <c r="I732" s="991"/>
      <c r="J732" s="991"/>
      <c r="K732" s="991"/>
      <c r="L732" s="991"/>
      <c r="M732" s="991"/>
      <c r="N732" s="991"/>
      <c r="O732" s="991"/>
      <c r="P732" s="994"/>
      <c r="Q732" s="1035"/>
      <c r="R732" s="1035"/>
      <c r="S732" s="223"/>
      <c r="T732" s="990" t="s">
        <v>187</v>
      </c>
      <c r="U732" s="991"/>
      <c r="V732" s="991" t="str">
        <f>IF('statement of marks'!K58="","",'statement of marks'!K58)</f>
        <v/>
      </c>
      <c r="W732" s="991"/>
      <c r="X732" s="991"/>
      <c r="Y732" s="991"/>
      <c r="Z732" s="991"/>
      <c r="AA732" s="991"/>
      <c r="AB732" s="991"/>
      <c r="AC732" s="991"/>
      <c r="AD732" s="991"/>
      <c r="AE732" s="991"/>
      <c r="AF732" s="991"/>
      <c r="AG732" s="991"/>
      <c r="AH732" s="994"/>
    </row>
    <row r="733" spans="1:34" ht="18.95" customHeight="1">
      <c r="A733" s="223"/>
      <c r="B733" s="990" t="s">
        <v>188</v>
      </c>
      <c r="C733" s="991"/>
      <c r="D733" s="992" t="str">
        <f>'statement of marks'!$G$3</f>
        <v>6 B</v>
      </c>
      <c r="E733" s="992"/>
      <c r="F733" s="992"/>
      <c r="G733" s="992"/>
      <c r="H733" s="991" t="s">
        <v>9</v>
      </c>
      <c r="I733" s="991"/>
      <c r="J733" s="991"/>
      <c r="K733" s="991"/>
      <c r="L733" s="991"/>
      <c r="M733" s="992" t="str">
        <f>IF('statement of marks'!D57="","",'statement of marks'!D57)</f>
        <v/>
      </c>
      <c r="N733" s="992"/>
      <c r="O733" s="992"/>
      <c r="P733" s="993"/>
      <c r="Q733" s="1035"/>
      <c r="R733" s="1035"/>
      <c r="S733" s="223"/>
      <c r="T733" s="990" t="s">
        <v>188</v>
      </c>
      <c r="U733" s="991"/>
      <c r="V733" s="992" t="str">
        <f>'statement of marks'!$G$3</f>
        <v>6 B</v>
      </c>
      <c r="W733" s="992"/>
      <c r="X733" s="992"/>
      <c r="Y733" s="992"/>
      <c r="Z733" s="991" t="s">
        <v>9</v>
      </c>
      <c r="AA733" s="991"/>
      <c r="AB733" s="991"/>
      <c r="AC733" s="991"/>
      <c r="AD733" s="991"/>
      <c r="AE733" s="992" t="str">
        <f>IF('statement of marks'!D58="","",'statement of marks'!D58)</f>
        <v/>
      </c>
      <c r="AF733" s="992"/>
      <c r="AG733" s="992"/>
      <c r="AH733" s="993"/>
    </row>
    <row r="734" spans="1:34" ht="18.95" customHeight="1">
      <c r="A734" s="223"/>
      <c r="B734" s="990" t="s">
        <v>189</v>
      </c>
      <c r="C734" s="991"/>
      <c r="D734" s="992" t="str">
        <f>IF('statement of marks'!F57="","",'statement of marks'!F57)</f>
        <v/>
      </c>
      <c r="E734" s="992"/>
      <c r="F734" s="992"/>
      <c r="G734" s="992"/>
      <c r="H734" s="991" t="s">
        <v>0</v>
      </c>
      <c r="I734" s="991"/>
      <c r="J734" s="991"/>
      <c r="K734" s="991"/>
      <c r="L734" s="991"/>
      <c r="M734" s="1032" t="str">
        <f>IF('statement of marks'!G57="","",'statement of marks'!G57)</f>
        <v/>
      </c>
      <c r="N734" s="1032"/>
      <c r="O734" s="1032"/>
      <c r="P734" s="1033"/>
      <c r="Q734" s="1035"/>
      <c r="R734" s="1035"/>
      <c r="S734" s="223"/>
      <c r="T734" s="990" t="s">
        <v>189</v>
      </c>
      <c r="U734" s="991"/>
      <c r="V734" s="992" t="str">
        <f>IF('statement of marks'!F58="","",'statement of marks'!F58)</f>
        <v/>
      </c>
      <c r="W734" s="992"/>
      <c r="X734" s="992"/>
      <c r="Y734" s="992"/>
      <c r="Z734" s="991" t="s">
        <v>0</v>
      </c>
      <c r="AA734" s="991"/>
      <c r="AB734" s="991"/>
      <c r="AC734" s="991"/>
      <c r="AD734" s="991"/>
      <c r="AE734" s="1032" t="str">
        <f>IF('statement of marks'!G58="","",'statement of marks'!G58)</f>
        <v/>
      </c>
      <c r="AF734" s="1032"/>
      <c r="AG734" s="1032"/>
      <c r="AH734" s="1033"/>
    </row>
    <row r="735" spans="1:34" ht="18.95" customHeight="1">
      <c r="A735" s="223"/>
      <c r="B735" s="221" t="s">
        <v>28</v>
      </c>
      <c r="C735" s="211" t="s">
        <v>96</v>
      </c>
      <c r="D735" s="1034" t="s">
        <v>1</v>
      </c>
      <c r="E735" s="1034"/>
      <c r="F735" s="1034"/>
      <c r="G735" s="1034" t="s">
        <v>21</v>
      </c>
      <c r="H735" s="1034"/>
      <c r="I735" s="1034"/>
      <c r="J735" s="1034" t="s">
        <v>68</v>
      </c>
      <c r="K735" s="1034"/>
      <c r="L735" s="1034"/>
      <c r="M735" s="1034" t="s">
        <v>97</v>
      </c>
      <c r="N735" s="1034"/>
      <c r="O735" s="1034"/>
      <c r="P735" s="212" t="s">
        <v>200</v>
      </c>
      <c r="Q735" s="1035"/>
      <c r="R735" s="1035"/>
      <c r="S735" s="223"/>
      <c r="T735" s="221" t="s">
        <v>28</v>
      </c>
      <c r="U735" s="211" t="s">
        <v>96</v>
      </c>
      <c r="V735" s="1034" t="s">
        <v>1</v>
      </c>
      <c r="W735" s="1034"/>
      <c r="X735" s="1034"/>
      <c r="Y735" s="1034" t="s">
        <v>21</v>
      </c>
      <c r="Z735" s="1034"/>
      <c r="AA735" s="1034"/>
      <c r="AB735" s="1034" t="s">
        <v>68</v>
      </c>
      <c r="AC735" s="1034"/>
      <c r="AD735" s="1034"/>
      <c r="AE735" s="1034" t="s">
        <v>97</v>
      </c>
      <c r="AF735" s="1034"/>
      <c r="AG735" s="1034"/>
      <c r="AH735" s="212" t="s">
        <v>200</v>
      </c>
    </row>
    <row r="736" spans="1:34" ht="18.95" customHeight="1">
      <c r="A736" s="223"/>
      <c r="B736" s="1000" t="s">
        <v>3</v>
      </c>
      <c r="C736" s="1001"/>
      <c r="D736" s="232">
        <f>IF('statement of marks'!L$6="","",'statement of marks'!L$6)</f>
        <v>5</v>
      </c>
      <c r="E736" s="232">
        <f>IF('statement of marks'!M$6="","",'statement of marks'!M$6)</f>
        <v>5</v>
      </c>
      <c r="F736" s="232">
        <f>IF('statement of marks'!N$6="","",'statement of marks'!N$6)</f>
        <v>10</v>
      </c>
      <c r="G736" s="232">
        <f>IF('statement of marks'!O$6="","",'statement of marks'!O$6)</f>
        <v>5</v>
      </c>
      <c r="H736" s="232">
        <f>IF('statement of marks'!P$6="","",'statement of marks'!P$6)</f>
        <v>5</v>
      </c>
      <c r="I736" s="232">
        <f>IF('statement of marks'!Q$6="","",'statement of marks'!Q$6)</f>
        <v>10</v>
      </c>
      <c r="J736" s="232">
        <f>IF('statement of marks'!R$6="","",'statement of marks'!R$6)</f>
        <v>5</v>
      </c>
      <c r="K736" s="232">
        <f>IF('statement of marks'!S$6="","",'statement of marks'!S$6)</f>
        <v>5</v>
      </c>
      <c r="L736" s="232">
        <f>IF('statement of marks'!T$6="","",'statement of marks'!T$6)</f>
        <v>10</v>
      </c>
      <c r="M736" s="232">
        <f>IF('statement of marks'!V$6="","",'statement of marks'!V$6)</f>
        <v>50</v>
      </c>
      <c r="N736" s="232">
        <f>IF('statement of marks'!W$6="","",'statement of marks'!W$6)</f>
        <v>20</v>
      </c>
      <c r="O736" s="232">
        <f>IF('statement of marks'!X$6="","",'statement of marks'!X$6)</f>
        <v>70</v>
      </c>
      <c r="P736" s="213">
        <f>IF('statement of marks'!Y$6="","",'statement of marks'!Y$6)</f>
        <v>100</v>
      </c>
      <c r="Q736" s="1035"/>
      <c r="R736" s="1035"/>
      <c r="S736" s="223"/>
      <c r="T736" s="1000" t="s">
        <v>3</v>
      </c>
      <c r="U736" s="1001"/>
      <c r="V736" s="232">
        <f>IF('statement of marks'!L$6="","",'statement of marks'!L$6)</f>
        <v>5</v>
      </c>
      <c r="W736" s="232">
        <f>IF('statement of marks'!M$6="","",'statement of marks'!M$6)</f>
        <v>5</v>
      </c>
      <c r="X736" s="232">
        <f>IF('statement of marks'!N$6="","",'statement of marks'!N$6)</f>
        <v>10</v>
      </c>
      <c r="Y736" s="232">
        <f>IF('statement of marks'!O$6="","",'statement of marks'!O$6)</f>
        <v>5</v>
      </c>
      <c r="Z736" s="232">
        <f>IF('statement of marks'!P$6="","",'statement of marks'!P$6)</f>
        <v>5</v>
      </c>
      <c r="AA736" s="232">
        <f>IF('statement of marks'!Q$6="","",'statement of marks'!Q$6)</f>
        <v>10</v>
      </c>
      <c r="AB736" s="232">
        <f>IF('statement of marks'!R$6="","",'statement of marks'!R$6)</f>
        <v>5</v>
      </c>
      <c r="AC736" s="232">
        <f>IF('statement of marks'!S$6="","",'statement of marks'!S$6)</f>
        <v>5</v>
      </c>
      <c r="AD736" s="232">
        <f>IF('statement of marks'!T$6="","",'statement of marks'!T$6)</f>
        <v>10</v>
      </c>
      <c r="AE736" s="232">
        <f>IF('statement of marks'!V$6="","",'statement of marks'!V$6)</f>
        <v>50</v>
      </c>
      <c r="AF736" s="232">
        <f>IF('statement of marks'!W$6="","",'statement of marks'!W$6)</f>
        <v>20</v>
      </c>
      <c r="AG736" s="232">
        <f>IF('statement of marks'!X$6="","",'statement of marks'!X$6)</f>
        <v>70</v>
      </c>
      <c r="AH736" s="213">
        <f>IF('statement of marks'!Y$6="","",'statement of marks'!Y$6)</f>
        <v>100</v>
      </c>
    </row>
    <row r="737" spans="1:34" ht="18.95" customHeight="1">
      <c r="A737" s="223"/>
      <c r="B737" s="990" t="str">
        <f>IF('statement of marks'!$L$3="","",'statement of marks'!$L$3)</f>
        <v>fgUnh</v>
      </c>
      <c r="C737" s="991"/>
      <c r="D737" s="209" t="str">
        <f>IF('statement of marks'!L57="","",'statement of marks'!L57)</f>
        <v/>
      </c>
      <c r="E737" s="209" t="str">
        <f>IF('statement of marks'!M57="","",'statement of marks'!M57)</f>
        <v/>
      </c>
      <c r="F737" s="207" t="str">
        <f>IF('statement of marks'!N57="","",'statement of marks'!N57)</f>
        <v/>
      </c>
      <c r="G737" s="209" t="str">
        <f>IF('statement of marks'!O57="","",'statement of marks'!O57)</f>
        <v/>
      </c>
      <c r="H737" s="209" t="str">
        <f>IF('statement of marks'!P57="","",'statement of marks'!P57)</f>
        <v/>
      </c>
      <c r="I737" s="207" t="str">
        <f>IF('statement of marks'!Q57="","",'statement of marks'!Q57)</f>
        <v/>
      </c>
      <c r="J737" s="209" t="str">
        <f>IF('statement of marks'!R57="","",'statement of marks'!R57)</f>
        <v/>
      </c>
      <c r="K737" s="209" t="str">
        <f>IF('statement of marks'!S57="","",'statement of marks'!S57)</f>
        <v/>
      </c>
      <c r="L737" s="207" t="str">
        <f>IF('statement of marks'!T57="","",'statement of marks'!T57)</f>
        <v/>
      </c>
      <c r="M737" s="209" t="str">
        <f>IF('statement of marks'!V57="","",'statement of marks'!V57)</f>
        <v/>
      </c>
      <c r="N737" s="209" t="str">
        <f>IF('statement of marks'!W57="","",'statement of marks'!W57)</f>
        <v/>
      </c>
      <c r="O737" s="207" t="str">
        <f>IF('statement of marks'!X57="","",'statement of marks'!X57)</f>
        <v/>
      </c>
      <c r="P737" s="213" t="str">
        <f>IF('statement of marks'!Y57="","",'statement of marks'!Y57)</f>
        <v/>
      </c>
      <c r="Q737" s="1035"/>
      <c r="R737" s="1035"/>
      <c r="S737" s="223"/>
      <c r="T737" s="990" t="str">
        <f>IF('statement of marks'!$L$3="","",'statement of marks'!$L$3)</f>
        <v>fgUnh</v>
      </c>
      <c r="U737" s="991"/>
      <c r="V737" s="209" t="str">
        <f>IF('statement of marks'!L58="","",'statement of marks'!L58)</f>
        <v/>
      </c>
      <c r="W737" s="209" t="str">
        <f>IF('statement of marks'!M58="","",'statement of marks'!M58)</f>
        <v/>
      </c>
      <c r="X737" s="207" t="str">
        <f>IF('statement of marks'!N58="","",'statement of marks'!N58)</f>
        <v/>
      </c>
      <c r="Y737" s="209" t="str">
        <f>IF('statement of marks'!O58="","",'statement of marks'!O58)</f>
        <v/>
      </c>
      <c r="Z737" s="209" t="str">
        <f>IF('statement of marks'!P58="","",'statement of marks'!P58)</f>
        <v/>
      </c>
      <c r="AA737" s="207" t="str">
        <f>IF('statement of marks'!Q58="","",'statement of marks'!Q58)</f>
        <v/>
      </c>
      <c r="AB737" s="209" t="str">
        <f>IF('statement of marks'!R58="","",'statement of marks'!R58)</f>
        <v/>
      </c>
      <c r="AC737" s="209" t="str">
        <f>IF('statement of marks'!S58="","",'statement of marks'!S58)</f>
        <v/>
      </c>
      <c r="AD737" s="207" t="str">
        <f>IF('statement of marks'!T58="","",'statement of marks'!T58)</f>
        <v/>
      </c>
      <c r="AE737" s="209" t="str">
        <f>IF('statement of marks'!V58="","",'statement of marks'!V58)</f>
        <v/>
      </c>
      <c r="AF737" s="209" t="str">
        <f>IF('statement of marks'!W58="","",'statement of marks'!W58)</f>
        <v/>
      </c>
      <c r="AG737" s="207" t="str">
        <f>IF('statement of marks'!X58="","",'statement of marks'!X58)</f>
        <v/>
      </c>
      <c r="AH737" s="213" t="str">
        <f>IF('statement of marks'!Y58="","",'statement of marks'!Y58)</f>
        <v/>
      </c>
    </row>
    <row r="738" spans="1:34" ht="18.95" customHeight="1">
      <c r="A738" s="223"/>
      <c r="B738" s="990" t="str">
        <f>IF('statement of marks'!$AH$3="","",'statement of marks'!$AH$3)</f>
        <v>vaxszth</v>
      </c>
      <c r="C738" s="991"/>
      <c r="D738" s="209" t="str">
        <f>IF('statement of marks'!AH57="","",'statement of marks'!AH57)</f>
        <v/>
      </c>
      <c r="E738" s="209" t="str">
        <f>IF('statement of marks'!AI57="","",'statement of marks'!AI57)</f>
        <v/>
      </c>
      <c r="F738" s="207" t="str">
        <f>IF('statement of marks'!AJ57="","",'statement of marks'!AJ57)</f>
        <v/>
      </c>
      <c r="G738" s="209" t="str">
        <f>IF('statement of marks'!AK57="","",'statement of marks'!AK57)</f>
        <v/>
      </c>
      <c r="H738" s="209" t="str">
        <f>IF('statement of marks'!AL57="","",'statement of marks'!AL57)</f>
        <v/>
      </c>
      <c r="I738" s="207" t="str">
        <f>IF('statement of marks'!AM57="","",'statement of marks'!AM57)</f>
        <v/>
      </c>
      <c r="J738" s="209" t="str">
        <f>IF('statement of marks'!AN57="","",'statement of marks'!AN57)</f>
        <v/>
      </c>
      <c r="K738" s="209" t="str">
        <f>IF('statement of marks'!AO57="","",'statement of marks'!AO57)</f>
        <v/>
      </c>
      <c r="L738" s="207" t="str">
        <f>IF('statement of marks'!AP57="","",'statement of marks'!AP57)</f>
        <v/>
      </c>
      <c r="M738" s="209" t="str">
        <f>IF('statement of marks'!AR57="","",'statement of marks'!AR57)</f>
        <v/>
      </c>
      <c r="N738" s="209" t="str">
        <f>IF('statement of marks'!AS57="","",'statement of marks'!AS57)</f>
        <v/>
      </c>
      <c r="O738" s="207" t="str">
        <f>IF('statement of marks'!AT57="","",'statement of marks'!AT57)</f>
        <v/>
      </c>
      <c r="P738" s="213" t="str">
        <f>IF('statement of marks'!AU57="","",'statement of marks'!AU57)</f>
        <v/>
      </c>
      <c r="Q738" s="1035"/>
      <c r="R738" s="1035"/>
      <c r="S738" s="223"/>
      <c r="T738" s="990" t="str">
        <f>IF('statement of marks'!$AH$3="","",'statement of marks'!$AH$3)</f>
        <v>vaxszth</v>
      </c>
      <c r="U738" s="991"/>
      <c r="V738" s="209" t="str">
        <f>IF('statement of marks'!AH58="","",'statement of marks'!AH58)</f>
        <v/>
      </c>
      <c r="W738" s="209" t="str">
        <f>IF('statement of marks'!AI58="","",'statement of marks'!AI58)</f>
        <v/>
      </c>
      <c r="X738" s="207" t="str">
        <f>IF('statement of marks'!AJ58="","",'statement of marks'!AJ58)</f>
        <v/>
      </c>
      <c r="Y738" s="209" t="str">
        <f>IF('statement of marks'!AK58="","",'statement of marks'!AK58)</f>
        <v/>
      </c>
      <c r="Z738" s="209" t="str">
        <f>IF('statement of marks'!AL58="","",'statement of marks'!AL58)</f>
        <v/>
      </c>
      <c r="AA738" s="207" t="str">
        <f>IF('statement of marks'!AM58="","",'statement of marks'!AM58)</f>
        <v/>
      </c>
      <c r="AB738" s="209" t="str">
        <f>IF('statement of marks'!AN58="","",'statement of marks'!AN58)</f>
        <v/>
      </c>
      <c r="AC738" s="209" t="str">
        <f>IF('statement of marks'!AO58="","",'statement of marks'!AO58)</f>
        <v/>
      </c>
      <c r="AD738" s="207" t="str">
        <f>IF('statement of marks'!AP58="","",'statement of marks'!AP58)</f>
        <v/>
      </c>
      <c r="AE738" s="209" t="str">
        <f>IF('statement of marks'!AR58="","",'statement of marks'!AR58)</f>
        <v/>
      </c>
      <c r="AF738" s="209" t="str">
        <f>IF('statement of marks'!AS58="","",'statement of marks'!AS58)</f>
        <v/>
      </c>
      <c r="AG738" s="207" t="str">
        <f>IF('statement of marks'!AT58="","",'statement of marks'!AT58)</f>
        <v/>
      </c>
      <c r="AH738" s="213" t="str">
        <f>IF('statement of marks'!AU58="","",'statement of marks'!AU58)</f>
        <v/>
      </c>
    </row>
    <row r="739" spans="1:34" ht="18.95" customHeight="1">
      <c r="A739" s="223"/>
      <c r="B739" s="990" t="str">
        <f>IF('statement of marks'!BD57="s","laLd`r",IF('statement of marks'!BD57="u","mnwZ",IF('statement of marks'!BD57="g","xqtjkrh",IF('statement of marks'!BD57="p","iatkch",IF('statement of marks'!BD57="sd","fla/kh","r`rh; Hkk""kk")))))</f>
        <v>r`rh; Hkk"kk</v>
      </c>
      <c r="C739" s="991"/>
      <c r="D739" s="209" t="str">
        <f>IF('statement of marks'!BE57="","",'statement of marks'!BE57)</f>
        <v/>
      </c>
      <c r="E739" s="209" t="str">
        <f>IF('statement of marks'!BF57="","",'statement of marks'!BF57)</f>
        <v/>
      </c>
      <c r="F739" s="207" t="str">
        <f>IF('statement of marks'!BG57="","",'statement of marks'!BG57)</f>
        <v/>
      </c>
      <c r="G739" s="209" t="str">
        <f>IF('statement of marks'!BH57="","",'statement of marks'!BH57)</f>
        <v/>
      </c>
      <c r="H739" s="209" t="str">
        <f>IF('statement of marks'!BI57="","",'statement of marks'!BI57)</f>
        <v/>
      </c>
      <c r="I739" s="207" t="str">
        <f>IF('statement of marks'!BJ57="","",'statement of marks'!BJ57)</f>
        <v/>
      </c>
      <c r="J739" s="209" t="str">
        <f>IF('statement of marks'!BK57="","",'statement of marks'!BK57)</f>
        <v/>
      </c>
      <c r="K739" s="209" t="str">
        <f>IF('statement of marks'!BL57="","",'statement of marks'!BL57)</f>
        <v/>
      </c>
      <c r="L739" s="207" t="str">
        <f>IF('statement of marks'!BM57="","",'statement of marks'!BM57)</f>
        <v/>
      </c>
      <c r="M739" s="209" t="str">
        <f>IF('statement of marks'!BO57="","",'statement of marks'!BO57)</f>
        <v/>
      </c>
      <c r="N739" s="209" t="str">
        <f>IF('statement of marks'!BP57="","",'statement of marks'!BP57)</f>
        <v/>
      </c>
      <c r="O739" s="207" t="str">
        <f>IF('statement of marks'!BQ57="","",'statement of marks'!BQ57)</f>
        <v/>
      </c>
      <c r="P739" s="213" t="str">
        <f>IF('statement of marks'!BR57="","",'statement of marks'!BR57)</f>
        <v/>
      </c>
      <c r="Q739" s="1035"/>
      <c r="R739" s="1035"/>
      <c r="S739" s="223"/>
      <c r="T739" s="990" t="str">
        <f>IF('statement of marks'!BD58="s","laLd`r",IF('statement of marks'!BD58="u","mnwZ",IF('statement of marks'!BD58="g","xqtjkrh",IF('statement of marks'!BD58="p","iatkch",IF('statement of marks'!BD58="sd","fla/kh","r`rh; Hkk""kk")))))</f>
        <v>r`rh; Hkk"kk</v>
      </c>
      <c r="U739" s="991"/>
      <c r="V739" s="209" t="str">
        <f>IF('statement of marks'!BE58="","",'statement of marks'!BE58)</f>
        <v/>
      </c>
      <c r="W739" s="209" t="str">
        <f>IF('statement of marks'!BF58="","",'statement of marks'!BF58)</f>
        <v/>
      </c>
      <c r="X739" s="207" t="str">
        <f>IF('statement of marks'!BG58="","",'statement of marks'!BG58)</f>
        <v/>
      </c>
      <c r="Y739" s="209" t="str">
        <f>IF('statement of marks'!BH58="","",'statement of marks'!BH58)</f>
        <v/>
      </c>
      <c r="Z739" s="209" t="str">
        <f>IF('statement of marks'!BI58="","",'statement of marks'!BI58)</f>
        <v/>
      </c>
      <c r="AA739" s="207" t="str">
        <f>IF('statement of marks'!BJ58="","",'statement of marks'!BJ58)</f>
        <v/>
      </c>
      <c r="AB739" s="209" t="str">
        <f>IF('statement of marks'!BK58="","",'statement of marks'!BK58)</f>
        <v/>
      </c>
      <c r="AC739" s="209" t="str">
        <f>IF('statement of marks'!BL58="","",'statement of marks'!BL58)</f>
        <v/>
      </c>
      <c r="AD739" s="207" t="str">
        <f>IF('statement of marks'!BM58="","",'statement of marks'!BM58)</f>
        <v/>
      </c>
      <c r="AE739" s="209" t="str">
        <f>IF('statement of marks'!BO58="","",'statement of marks'!BO58)</f>
        <v/>
      </c>
      <c r="AF739" s="209" t="str">
        <f>IF('statement of marks'!BP58="","",'statement of marks'!BP58)</f>
        <v/>
      </c>
      <c r="AG739" s="207" t="str">
        <f>IF('statement of marks'!BQ58="","",'statement of marks'!BQ58)</f>
        <v/>
      </c>
      <c r="AH739" s="213" t="str">
        <f>IF('statement of marks'!BR58="","",'statement of marks'!BR58)</f>
        <v/>
      </c>
    </row>
    <row r="740" spans="1:34" ht="18.95" customHeight="1">
      <c r="A740" s="223"/>
      <c r="B740" s="990" t="str">
        <f>IF('statement of marks'!$CA$3="","",'statement of marks'!$CA$3)</f>
        <v>xf.kr</v>
      </c>
      <c r="C740" s="991"/>
      <c r="D740" s="209" t="str">
        <f>IF('statement of marks'!CA57="","",'statement of marks'!CA57)</f>
        <v/>
      </c>
      <c r="E740" s="209" t="str">
        <f>IF('statement of marks'!CB57="","",'statement of marks'!CB57)</f>
        <v/>
      </c>
      <c r="F740" s="207" t="str">
        <f>IF('statement of marks'!CC57="","",'statement of marks'!CC57)</f>
        <v/>
      </c>
      <c r="G740" s="209" t="str">
        <f>IF('statement of marks'!CD57="","",'statement of marks'!CD57)</f>
        <v/>
      </c>
      <c r="H740" s="209" t="str">
        <f>IF('statement of marks'!CE57="","",'statement of marks'!CE57)</f>
        <v/>
      </c>
      <c r="I740" s="207" t="str">
        <f>IF('statement of marks'!CF57="","",'statement of marks'!CF57)</f>
        <v/>
      </c>
      <c r="J740" s="209" t="str">
        <f>IF('statement of marks'!CG57="","",'statement of marks'!CG57)</f>
        <v/>
      </c>
      <c r="K740" s="209" t="str">
        <f>IF('statement of marks'!CH57="","",'statement of marks'!CH57)</f>
        <v/>
      </c>
      <c r="L740" s="207" t="str">
        <f>IF('statement of marks'!CI57="","",'statement of marks'!CI57)</f>
        <v/>
      </c>
      <c r="M740" s="209" t="str">
        <f>IF('statement of marks'!CK57="","",'statement of marks'!CK57)</f>
        <v/>
      </c>
      <c r="N740" s="209" t="str">
        <f>IF('statement of marks'!CL57="","",'statement of marks'!CL57)</f>
        <v/>
      </c>
      <c r="O740" s="207" t="str">
        <f>IF('statement of marks'!CM57="","",'statement of marks'!CM57)</f>
        <v/>
      </c>
      <c r="P740" s="213" t="str">
        <f>IF('statement of marks'!CN57="","",'statement of marks'!CN57)</f>
        <v/>
      </c>
      <c r="Q740" s="1035"/>
      <c r="R740" s="1035"/>
      <c r="S740" s="223"/>
      <c r="T740" s="990" t="str">
        <f>IF('statement of marks'!$CA$3="","",'statement of marks'!$CA$3)</f>
        <v>xf.kr</v>
      </c>
      <c r="U740" s="991"/>
      <c r="V740" s="209" t="str">
        <f>IF('statement of marks'!CA58="","",'statement of marks'!CA58)</f>
        <v/>
      </c>
      <c r="W740" s="209" t="str">
        <f>IF('statement of marks'!CB58="","",'statement of marks'!CB58)</f>
        <v/>
      </c>
      <c r="X740" s="207" t="str">
        <f>IF('statement of marks'!CC58="","",'statement of marks'!CC58)</f>
        <v/>
      </c>
      <c r="Y740" s="209" t="str">
        <f>IF('statement of marks'!CD58="","",'statement of marks'!CD58)</f>
        <v/>
      </c>
      <c r="Z740" s="209" t="str">
        <f>IF('statement of marks'!CE58="","",'statement of marks'!CE58)</f>
        <v/>
      </c>
      <c r="AA740" s="207" t="str">
        <f>IF('statement of marks'!CF58="","",'statement of marks'!CF58)</f>
        <v/>
      </c>
      <c r="AB740" s="209" t="str">
        <f>IF('statement of marks'!CG58="","",'statement of marks'!CG58)</f>
        <v/>
      </c>
      <c r="AC740" s="209" t="str">
        <f>IF('statement of marks'!CH58="","",'statement of marks'!CH58)</f>
        <v/>
      </c>
      <c r="AD740" s="207" t="str">
        <f>IF('statement of marks'!CI58="","",'statement of marks'!CI58)</f>
        <v/>
      </c>
      <c r="AE740" s="209" t="str">
        <f>IF('statement of marks'!CK58="","",'statement of marks'!CK58)</f>
        <v/>
      </c>
      <c r="AF740" s="209" t="str">
        <f>IF('statement of marks'!CL58="","",'statement of marks'!CL58)</f>
        <v/>
      </c>
      <c r="AG740" s="207" t="str">
        <f>IF('statement of marks'!CM58="","",'statement of marks'!CM58)</f>
        <v/>
      </c>
      <c r="AH740" s="213" t="str">
        <f>IF('statement of marks'!CN58="","",'statement of marks'!CN58)</f>
        <v/>
      </c>
    </row>
    <row r="741" spans="1:34" ht="18.95" customHeight="1">
      <c r="A741" s="223"/>
      <c r="B741" s="990" t="str">
        <f>IF('statement of marks'!$CW$3="","",'statement of marks'!$CW$3)</f>
        <v>foKku</v>
      </c>
      <c r="C741" s="991"/>
      <c r="D741" s="209" t="str">
        <f>IF('statement of marks'!CW57="","",'statement of marks'!CW57)</f>
        <v/>
      </c>
      <c r="E741" s="209" t="str">
        <f>IF('statement of marks'!CX57="","",'statement of marks'!CX57)</f>
        <v/>
      </c>
      <c r="F741" s="207" t="str">
        <f>IF('statement of marks'!CY57="","",'statement of marks'!CY57)</f>
        <v/>
      </c>
      <c r="G741" s="209" t="str">
        <f>IF('statement of marks'!CZ57="","",'statement of marks'!CZ57)</f>
        <v/>
      </c>
      <c r="H741" s="209" t="str">
        <f>IF('statement of marks'!DA57="","",'statement of marks'!DA57)</f>
        <v/>
      </c>
      <c r="I741" s="207" t="str">
        <f>IF('statement of marks'!DB57="","",'statement of marks'!DB57)</f>
        <v/>
      </c>
      <c r="J741" s="209" t="str">
        <f>IF('statement of marks'!DC57="","",'statement of marks'!DC57)</f>
        <v/>
      </c>
      <c r="K741" s="209" t="str">
        <f>IF('statement of marks'!DD57="","",'statement of marks'!DD57)</f>
        <v/>
      </c>
      <c r="L741" s="207" t="str">
        <f>IF('statement of marks'!DE57="","",'statement of marks'!DE57)</f>
        <v/>
      </c>
      <c r="M741" s="209" t="str">
        <f>IF('statement of marks'!DG57="","",'statement of marks'!DG57)</f>
        <v/>
      </c>
      <c r="N741" s="209" t="str">
        <f>IF('statement of marks'!DH57="","",'statement of marks'!DH57)</f>
        <v/>
      </c>
      <c r="O741" s="207" t="str">
        <f>IF('statement of marks'!DI57="","",'statement of marks'!DI57)</f>
        <v/>
      </c>
      <c r="P741" s="213" t="str">
        <f>IF('statement of marks'!DJ57="","",'statement of marks'!DJ57)</f>
        <v/>
      </c>
      <c r="Q741" s="1035"/>
      <c r="R741" s="1035"/>
      <c r="S741" s="223"/>
      <c r="T741" s="990" t="str">
        <f>IF('statement of marks'!$CW$3="","",'statement of marks'!$CW$3)</f>
        <v>foKku</v>
      </c>
      <c r="U741" s="991"/>
      <c r="V741" s="209" t="str">
        <f>IF('statement of marks'!CW58="","",'statement of marks'!CW58)</f>
        <v/>
      </c>
      <c r="W741" s="209" t="str">
        <f>IF('statement of marks'!CX58="","",'statement of marks'!CX58)</f>
        <v/>
      </c>
      <c r="X741" s="207" t="str">
        <f>IF('statement of marks'!CY58="","",'statement of marks'!CY58)</f>
        <v/>
      </c>
      <c r="Y741" s="209" t="str">
        <f>IF('statement of marks'!CZ58="","",'statement of marks'!CZ58)</f>
        <v/>
      </c>
      <c r="Z741" s="209" t="str">
        <f>IF('statement of marks'!DA58="","",'statement of marks'!DA58)</f>
        <v/>
      </c>
      <c r="AA741" s="207" t="str">
        <f>IF('statement of marks'!DB58="","",'statement of marks'!DB58)</f>
        <v/>
      </c>
      <c r="AB741" s="209" t="str">
        <f>IF('statement of marks'!DC58="","",'statement of marks'!DC58)</f>
        <v/>
      </c>
      <c r="AC741" s="209" t="str">
        <f>IF('statement of marks'!DD58="","",'statement of marks'!DD58)</f>
        <v/>
      </c>
      <c r="AD741" s="207" t="str">
        <f>IF('statement of marks'!DE58="","",'statement of marks'!DE58)</f>
        <v/>
      </c>
      <c r="AE741" s="209" t="str">
        <f>IF('statement of marks'!DG58="","",'statement of marks'!DG58)</f>
        <v/>
      </c>
      <c r="AF741" s="209" t="str">
        <f>IF('statement of marks'!DH58="","",'statement of marks'!DH58)</f>
        <v/>
      </c>
      <c r="AG741" s="207" t="str">
        <f>IF('statement of marks'!DI58="","",'statement of marks'!DI58)</f>
        <v/>
      </c>
      <c r="AH741" s="213" t="str">
        <f>IF('statement of marks'!DJ58="","",'statement of marks'!DJ58)</f>
        <v/>
      </c>
    </row>
    <row r="742" spans="1:34" ht="18.95" customHeight="1">
      <c r="A742" s="223"/>
      <c r="B742" s="990" t="str">
        <f>IF('statement of marks'!$DS$3="","",'statement of marks'!$DS$3)</f>
        <v>lkekftd foKku</v>
      </c>
      <c r="C742" s="991"/>
      <c r="D742" s="209" t="str">
        <f>IF('statement of marks'!DS57="","",'statement of marks'!DS57)</f>
        <v/>
      </c>
      <c r="E742" s="209" t="str">
        <f>IF('statement of marks'!DT57="","",'statement of marks'!DT57)</f>
        <v/>
      </c>
      <c r="F742" s="207" t="str">
        <f>IF('statement of marks'!DU57="","",'statement of marks'!DU57)</f>
        <v/>
      </c>
      <c r="G742" s="209" t="str">
        <f>IF('statement of marks'!DV57="","",'statement of marks'!DV57)</f>
        <v/>
      </c>
      <c r="H742" s="209" t="str">
        <f>IF('statement of marks'!DW57="","",'statement of marks'!DW57)</f>
        <v/>
      </c>
      <c r="I742" s="207" t="str">
        <f>IF('statement of marks'!DX57="","",'statement of marks'!DX57)</f>
        <v/>
      </c>
      <c r="J742" s="209" t="str">
        <f>IF('statement of marks'!DY57="","",'statement of marks'!DY57)</f>
        <v/>
      </c>
      <c r="K742" s="209" t="str">
        <f>IF('statement of marks'!DZ57="","",'statement of marks'!DZ57)</f>
        <v/>
      </c>
      <c r="L742" s="207" t="str">
        <f>IF('statement of marks'!EA57="","",'statement of marks'!EA57)</f>
        <v/>
      </c>
      <c r="M742" s="209" t="str">
        <f>IF('statement of marks'!EC57="","",'statement of marks'!EC57)</f>
        <v/>
      </c>
      <c r="N742" s="209" t="str">
        <f>IF('statement of marks'!ED57="","",'statement of marks'!ED57)</f>
        <v/>
      </c>
      <c r="O742" s="207" t="str">
        <f>IF('statement of marks'!EE57="","",'statement of marks'!EE57)</f>
        <v/>
      </c>
      <c r="P742" s="213" t="str">
        <f>IF('statement of marks'!EF57="","",'statement of marks'!EF57)</f>
        <v/>
      </c>
      <c r="Q742" s="1035"/>
      <c r="R742" s="1035"/>
      <c r="S742" s="223"/>
      <c r="T742" s="990" t="str">
        <f>IF('statement of marks'!$DS$3="","",'statement of marks'!$DS$3)</f>
        <v>lkekftd foKku</v>
      </c>
      <c r="U742" s="991"/>
      <c r="V742" s="209" t="str">
        <f>IF('statement of marks'!DS58="","",'statement of marks'!DS58)</f>
        <v/>
      </c>
      <c r="W742" s="209" t="str">
        <f>IF('statement of marks'!DT58="","",'statement of marks'!DT58)</f>
        <v/>
      </c>
      <c r="X742" s="207" t="str">
        <f>IF('statement of marks'!DU58="","",'statement of marks'!DU58)</f>
        <v/>
      </c>
      <c r="Y742" s="209" t="str">
        <f>IF('statement of marks'!DV58="","",'statement of marks'!DV58)</f>
        <v/>
      </c>
      <c r="Z742" s="209" t="str">
        <f>IF('statement of marks'!DW58="","",'statement of marks'!DW58)</f>
        <v/>
      </c>
      <c r="AA742" s="207" t="str">
        <f>IF('statement of marks'!DX58="","",'statement of marks'!DX58)</f>
        <v/>
      </c>
      <c r="AB742" s="209" t="str">
        <f>IF('statement of marks'!DY58="","",'statement of marks'!DY58)</f>
        <v/>
      </c>
      <c r="AC742" s="209" t="str">
        <f>IF('statement of marks'!DZ58="","",'statement of marks'!DZ58)</f>
        <v/>
      </c>
      <c r="AD742" s="207" t="str">
        <f>IF('statement of marks'!EA58="","",'statement of marks'!EA58)</f>
        <v/>
      </c>
      <c r="AE742" s="209" t="str">
        <f>IF('statement of marks'!EC58="","",'statement of marks'!EC58)</f>
        <v/>
      </c>
      <c r="AF742" s="209" t="str">
        <f>IF('statement of marks'!ED58="","",'statement of marks'!ED58)</f>
        <v/>
      </c>
      <c r="AG742" s="207" t="str">
        <f>IF('statement of marks'!EE58="","",'statement of marks'!EE58)</f>
        <v/>
      </c>
      <c r="AH742" s="213" t="str">
        <f>IF('statement of marks'!EF58="","",'statement of marks'!EF58)</f>
        <v/>
      </c>
    </row>
    <row r="743" spans="1:34" ht="18.95" customHeight="1">
      <c r="A743" s="223"/>
      <c r="B743" s="996" t="s">
        <v>193</v>
      </c>
      <c r="C743" s="997"/>
      <c r="D743" s="1034" t="s">
        <v>1</v>
      </c>
      <c r="E743" s="1034"/>
      <c r="F743" s="1034"/>
      <c r="G743" s="1034" t="s">
        <v>21</v>
      </c>
      <c r="H743" s="1034"/>
      <c r="I743" s="1034"/>
      <c r="J743" s="1034" t="s">
        <v>194</v>
      </c>
      <c r="K743" s="1034"/>
      <c r="L743" s="1034"/>
      <c r="M743" s="1034" t="s">
        <v>68</v>
      </c>
      <c r="N743" s="1034"/>
      <c r="O743" s="1034"/>
      <c r="P743" s="214"/>
      <c r="Q743" s="1035"/>
      <c r="R743" s="1035"/>
      <c r="S743" s="223"/>
      <c r="T743" s="996" t="s">
        <v>193</v>
      </c>
      <c r="U743" s="997"/>
      <c r="V743" s="1034" t="s">
        <v>1</v>
      </c>
      <c r="W743" s="1034"/>
      <c r="X743" s="1034"/>
      <c r="Y743" s="1034" t="s">
        <v>21</v>
      </c>
      <c r="Z743" s="1034"/>
      <c r="AA743" s="1034"/>
      <c r="AB743" s="1034" t="s">
        <v>194</v>
      </c>
      <c r="AC743" s="1034"/>
      <c r="AD743" s="1034"/>
      <c r="AE743" s="1034" t="s">
        <v>68</v>
      </c>
      <c r="AF743" s="1034"/>
      <c r="AG743" s="1034"/>
      <c r="AH743" s="214"/>
    </row>
    <row r="744" spans="1:34" ht="18.95" customHeight="1">
      <c r="A744" s="223"/>
      <c r="B744" s="1000" t="s">
        <v>3</v>
      </c>
      <c r="C744" s="1001"/>
      <c r="D744" s="1002">
        <f>IF('statement of marks'!EO$6="","",'statement of marks'!EO$6)</f>
        <v>20</v>
      </c>
      <c r="E744" s="1002"/>
      <c r="F744" s="1002"/>
      <c r="G744" s="1002">
        <f>IF('statement of marks'!EP$6="","",'statement of marks'!EP$6)</f>
        <v>20</v>
      </c>
      <c r="H744" s="1002"/>
      <c r="I744" s="1002"/>
      <c r="J744" s="1002">
        <f>IF('statement of marks'!ER$6="","",'statement of marks'!ER$6)</f>
        <v>20</v>
      </c>
      <c r="K744" s="1002"/>
      <c r="L744" s="1002"/>
      <c r="M744" s="1002">
        <f>IF('statement of marks'!EX$6="","",'statement of marks'!EQ$6)</f>
        <v>20</v>
      </c>
      <c r="N744" s="1002"/>
      <c r="O744" s="1002"/>
      <c r="P744" s="215"/>
      <c r="Q744" s="1035"/>
      <c r="R744" s="1035"/>
      <c r="S744" s="223"/>
      <c r="T744" s="1000" t="s">
        <v>3</v>
      </c>
      <c r="U744" s="1001"/>
      <c r="V744" s="1002">
        <f>IF('statement of marks'!EO$6="","",'statement of marks'!EO$6)</f>
        <v>20</v>
      </c>
      <c r="W744" s="1002"/>
      <c r="X744" s="1002"/>
      <c r="Y744" s="1002">
        <f>IF('statement of marks'!EP$6="","",'statement of marks'!EP$6)</f>
        <v>20</v>
      </c>
      <c r="Z744" s="1002"/>
      <c r="AA744" s="1002"/>
      <c r="AB744" s="1002">
        <f>IF('statement of marks'!ER$6="","",'statement of marks'!ER$6)</f>
        <v>20</v>
      </c>
      <c r="AC744" s="1002"/>
      <c r="AD744" s="1002"/>
      <c r="AE744" s="1002">
        <f>IF('statement of marks'!EX$6="","",'statement of marks'!EQ$6)</f>
        <v>20</v>
      </c>
      <c r="AF744" s="1002"/>
      <c r="AG744" s="1002"/>
      <c r="AH744" s="215"/>
    </row>
    <row r="745" spans="1:34" ht="18.95" customHeight="1">
      <c r="A745" s="223"/>
      <c r="B745" s="990" t="str">
        <f>IF('statement of marks'!$EO$3="","",'statement of marks'!$EO$3)</f>
        <v>dk;kZuqHko</v>
      </c>
      <c r="C745" s="991"/>
      <c r="D745" s="1031" t="str">
        <f>IF('statement of marks'!EO57="","",'statement of marks'!EO57)</f>
        <v/>
      </c>
      <c r="E745" s="1031"/>
      <c r="F745" s="1031"/>
      <c r="G745" s="1031" t="str">
        <f>IF('statement of marks'!EP57="","",'statement of marks'!EP57)</f>
        <v/>
      </c>
      <c r="H745" s="1031"/>
      <c r="I745" s="1031"/>
      <c r="J745" s="1031" t="str">
        <f>IF('statement of marks'!ER57="","",'statement of marks'!ER57)</f>
        <v/>
      </c>
      <c r="K745" s="1031"/>
      <c r="L745" s="1031"/>
      <c r="M745" s="1031" t="str">
        <f>IF('statement of marks'!EQ57="","",'statement of marks'!EQ57)</f>
        <v/>
      </c>
      <c r="N745" s="1031"/>
      <c r="O745" s="1031"/>
      <c r="P745" s="216"/>
      <c r="Q745" s="1035"/>
      <c r="R745" s="1035"/>
      <c r="S745" s="223"/>
      <c r="T745" s="990" t="str">
        <f>IF('statement of marks'!$EO$3="","",'statement of marks'!$EO$3)</f>
        <v>dk;kZuqHko</v>
      </c>
      <c r="U745" s="991"/>
      <c r="V745" s="1031" t="str">
        <f>IF('statement of marks'!EO58="","",'statement of marks'!EO58)</f>
        <v/>
      </c>
      <c r="W745" s="1031"/>
      <c r="X745" s="1031"/>
      <c r="Y745" s="1031" t="str">
        <f>IF('statement of marks'!EP58="","",'statement of marks'!EP58)</f>
        <v/>
      </c>
      <c r="Z745" s="1031"/>
      <c r="AA745" s="1031"/>
      <c r="AB745" s="1031" t="str">
        <f>IF('statement of marks'!ER58="","",'statement of marks'!ER58)</f>
        <v/>
      </c>
      <c r="AC745" s="1031"/>
      <c r="AD745" s="1031"/>
      <c r="AE745" s="1031" t="str">
        <f>IF('statement of marks'!EQ58="","",'statement of marks'!EQ58)</f>
        <v/>
      </c>
      <c r="AF745" s="1031"/>
      <c r="AG745" s="1031"/>
      <c r="AH745" s="216"/>
    </row>
    <row r="746" spans="1:34" ht="18.95" customHeight="1">
      <c r="A746" s="223"/>
      <c r="B746" s="1027" t="str">
        <f>IF('statement of marks'!$EY$3="","",'statement of marks'!$EY$3)</f>
        <v>dyk f'k{kk</v>
      </c>
      <c r="C746" s="1028"/>
      <c r="D746" s="1031" t="str">
        <f>IF('statement of marks'!EY57="","",'statement of marks'!EY57)</f>
        <v/>
      </c>
      <c r="E746" s="1031"/>
      <c r="F746" s="1031"/>
      <c r="G746" s="1031" t="str">
        <f>IF('statement of marks'!EZ57="","",'statement of marks'!EZ57)</f>
        <v/>
      </c>
      <c r="H746" s="1031"/>
      <c r="I746" s="1031"/>
      <c r="J746" s="1031" t="str">
        <f>IF('statement of marks'!FB57="","",'statement of marks'!FB57)</f>
        <v/>
      </c>
      <c r="K746" s="1031"/>
      <c r="L746" s="1031"/>
      <c r="M746" s="1031" t="str">
        <f>IF('statement of marks'!FA57="","",'statement of marks'!FA57)</f>
        <v/>
      </c>
      <c r="N746" s="1031"/>
      <c r="O746" s="1031"/>
      <c r="P746" s="216"/>
      <c r="Q746" s="1035"/>
      <c r="R746" s="1035"/>
      <c r="S746" s="223"/>
      <c r="T746" s="1027" t="str">
        <f>IF('statement of marks'!$EY$3="","",'statement of marks'!$EY$3)</f>
        <v>dyk f'k{kk</v>
      </c>
      <c r="U746" s="1028"/>
      <c r="V746" s="1031" t="str">
        <f>IF('statement of marks'!EY58="","",'statement of marks'!EY58)</f>
        <v/>
      </c>
      <c r="W746" s="1031"/>
      <c r="X746" s="1031"/>
      <c r="Y746" s="1031" t="str">
        <f>IF('statement of marks'!EZ58="","",'statement of marks'!EZ58)</f>
        <v/>
      </c>
      <c r="Z746" s="1031"/>
      <c r="AA746" s="1031"/>
      <c r="AB746" s="1031" t="str">
        <f>IF('statement of marks'!FB58="","",'statement of marks'!FB58)</f>
        <v/>
      </c>
      <c r="AC746" s="1031"/>
      <c r="AD746" s="1031"/>
      <c r="AE746" s="1031" t="str">
        <f>IF('statement of marks'!FA58="","",'statement of marks'!FA58)</f>
        <v/>
      </c>
      <c r="AF746" s="1031"/>
      <c r="AG746" s="1031"/>
      <c r="AH746" s="216"/>
    </row>
    <row r="747" spans="1:34" ht="18.95" customHeight="1">
      <c r="A747" s="223"/>
      <c r="B747" s="1029" t="str">
        <f>IF('statement of marks'!$FI$3="","",'statement of marks'!$FI$3)</f>
        <v>LokLF; ,oe~ 'kkjhfjd f'k{kk</v>
      </c>
      <c r="C747" s="1030"/>
      <c r="D747" s="1031" t="str">
        <f>IF('statement of marks'!FI57="","",'statement of marks'!FI57)</f>
        <v/>
      </c>
      <c r="E747" s="1031"/>
      <c r="F747" s="1031"/>
      <c r="G747" s="1031" t="str">
        <f>IF('statement of marks'!FJ57="","",'statement of marks'!FJ57)</f>
        <v/>
      </c>
      <c r="H747" s="1031"/>
      <c r="I747" s="1031"/>
      <c r="J747" s="1031" t="str">
        <f>IF('statement of marks'!FL57="","",'statement of marks'!FL57)</f>
        <v/>
      </c>
      <c r="K747" s="1031"/>
      <c r="L747" s="1031"/>
      <c r="M747" s="1031" t="str">
        <f>IF('statement of marks'!FK57="","",'statement of marks'!FK57)</f>
        <v/>
      </c>
      <c r="N747" s="1031"/>
      <c r="O747" s="1031"/>
      <c r="P747" s="216"/>
      <c r="Q747" s="1035"/>
      <c r="R747" s="1035"/>
      <c r="S747" s="223"/>
      <c r="T747" s="1029" t="str">
        <f>IF('statement of marks'!$FI$3="","",'statement of marks'!$FI$3)</f>
        <v>LokLF; ,oe~ 'kkjhfjd f'k{kk</v>
      </c>
      <c r="U747" s="1030"/>
      <c r="V747" s="1031" t="str">
        <f>IF('statement of marks'!FI58="","",'statement of marks'!FI58)</f>
        <v/>
      </c>
      <c r="W747" s="1031"/>
      <c r="X747" s="1031"/>
      <c r="Y747" s="1031" t="str">
        <f>IF('statement of marks'!FJ58="","",'statement of marks'!FJ58)</f>
        <v/>
      </c>
      <c r="Z747" s="1031"/>
      <c r="AA747" s="1031"/>
      <c r="AB747" s="1031" t="str">
        <f>IF('statement of marks'!FL58="","",'statement of marks'!FL58)</f>
        <v/>
      </c>
      <c r="AC747" s="1031"/>
      <c r="AD747" s="1031"/>
      <c r="AE747" s="1031" t="str">
        <f>IF('statement of marks'!FK58="","",'statement of marks'!FK58)</f>
        <v/>
      </c>
      <c r="AF747" s="1031"/>
      <c r="AG747" s="1031"/>
      <c r="AH747" s="216"/>
    </row>
    <row r="748" spans="1:34" ht="18.95" customHeight="1">
      <c r="A748" s="223"/>
      <c r="B748" s="1000" t="s">
        <v>195</v>
      </c>
      <c r="C748" s="1001"/>
      <c r="D748" s="1007" t="str">
        <f>details!$DR$3</f>
        <v>vxLr rd</v>
      </c>
      <c r="E748" s="1007"/>
      <c r="F748" s="1007"/>
      <c r="G748" s="1007" t="str">
        <f>details!$DV$3</f>
        <v>vDVwcj rd</v>
      </c>
      <c r="H748" s="1007"/>
      <c r="I748" s="1007"/>
      <c r="J748" s="1007" t="str">
        <f>details!$ED$3</f>
        <v>Qjojh rd</v>
      </c>
      <c r="K748" s="1007"/>
      <c r="L748" s="1007"/>
      <c r="M748" s="1007" t="str">
        <f>details!$DZ$3</f>
        <v>fnlEcj rd</v>
      </c>
      <c r="N748" s="1007"/>
      <c r="O748" s="1007"/>
      <c r="P748" s="216"/>
      <c r="Q748" s="1035"/>
      <c r="R748" s="1035"/>
      <c r="S748" s="223"/>
      <c r="T748" s="1000" t="s">
        <v>195</v>
      </c>
      <c r="U748" s="1001"/>
      <c r="V748" s="1010" t="str">
        <f>details!$DR$3</f>
        <v>vxLr rd</v>
      </c>
      <c r="W748" s="1011"/>
      <c r="X748" s="1012"/>
      <c r="Y748" s="1010" t="str">
        <f>details!$DV$3</f>
        <v>vDVwcj rd</v>
      </c>
      <c r="Z748" s="1011"/>
      <c r="AA748" s="1012"/>
      <c r="AB748" s="1010" t="str">
        <f>details!$ED$3</f>
        <v>Qjojh rd</v>
      </c>
      <c r="AC748" s="1011"/>
      <c r="AD748" s="1012"/>
      <c r="AE748" s="1010" t="str">
        <f>details!$DZ$3</f>
        <v>fnlEcj rd</v>
      </c>
      <c r="AF748" s="1011"/>
      <c r="AG748" s="1012"/>
      <c r="AH748" s="216"/>
    </row>
    <row r="749" spans="1:34" ht="18.95" customHeight="1">
      <c r="A749" s="223"/>
      <c r="B749" s="1025" t="s">
        <v>98</v>
      </c>
      <c r="C749" s="1026"/>
      <c r="D749" s="1008" t="str">
        <f>IF(details!DS57="","",details!DS57)</f>
        <v/>
      </c>
      <c r="E749" s="1008"/>
      <c r="F749" s="1008"/>
      <c r="G749" s="1008" t="str">
        <f>IF(details!DW57="","",details!DW57)</f>
        <v/>
      </c>
      <c r="H749" s="1008"/>
      <c r="I749" s="1008"/>
      <c r="J749" s="1008" t="str">
        <f>IF(details!EE57="","",details!EE57)</f>
        <v/>
      </c>
      <c r="K749" s="1008"/>
      <c r="L749" s="1008"/>
      <c r="M749" s="1008" t="str">
        <f>IF(details!EA57="","",details!EA57)</f>
        <v/>
      </c>
      <c r="N749" s="1008"/>
      <c r="O749" s="1008"/>
      <c r="P749" s="227"/>
      <c r="Q749" s="1035"/>
      <c r="R749" s="1035"/>
      <c r="S749" s="223"/>
      <c r="T749" s="1025" t="s">
        <v>98</v>
      </c>
      <c r="U749" s="1026"/>
      <c r="V749" s="1015" t="str">
        <f>IF(details!DS58="","",details!DS58)</f>
        <v/>
      </c>
      <c r="W749" s="1016"/>
      <c r="X749" s="1017"/>
      <c r="Y749" s="1015" t="str">
        <f>IF(details!DW58="","",details!DW58)</f>
        <v/>
      </c>
      <c r="Z749" s="1016"/>
      <c r="AA749" s="1017"/>
      <c r="AB749" s="1015" t="str">
        <f>IF(details!EE58="","",details!EE58)</f>
        <v/>
      </c>
      <c r="AC749" s="1016"/>
      <c r="AD749" s="1017"/>
      <c r="AE749" s="1015" t="str">
        <f>IF(details!EA58="","",details!EA58)</f>
        <v/>
      </c>
      <c r="AF749" s="1016"/>
      <c r="AG749" s="1017"/>
      <c r="AH749" s="217"/>
    </row>
    <row r="750" spans="1:34" ht="18.95" customHeight="1">
      <c r="A750" s="224"/>
      <c r="B750" s="1023" t="s">
        <v>15</v>
      </c>
      <c r="C750" s="1024"/>
      <c r="D750" s="1009">
        <f>IF(details!DR57="","",details!DR57)</f>
        <v>83</v>
      </c>
      <c r="E750" s="1009"/>
      <c r="F750" s="1009"/>
      <c r="G750" s="1009" t="str">
        <f>IF(details!DV57="","",details!DV57)</f>
        <v/>
      </c>
      <c r="H750" s="1009"/>
      <c r="I750" s="1009"/>
      <c r="J750" s="1009" t="str">
        <f>IF(details!ED57="","",details!ED57)</f>
        <v/>
      </c>
      <c r="K750" s="1009"/>
      <c r="L750" s="1009"/>
      <c r="M750" s="1009" t="str">
        <f>IF(details!DZ57="","",details!DZ57)</f>
        <v/>
      </c>
      <c r="N750" s="1009"/>
      <c r="O750" s="1009"/>
      <c r="P750" s="228"/>
      <c r="Q750" s="1035"/>
      <c r="R750" s="1035"/>
      <c r="S750" s="224"/>
      <c r="T750" s="1023" t="s">
        <v>15</v>
      </c>
      <c r="U750" s="1024"/>
      <c r="V750" s="1018">
        <f>IF(details!DR58="","",details!DR58)</f>
        <v>83</v>
      </c>
      <c r="W750" s="1019"/>
      <c r="X750" s="1020"/>
      <c r="Y750" s="1018" t="str">
        <f>IF(details!DV58="","",details!DV58)</f>
        <v/>
      </c>
      <c r="Z750" s="1019"/>
      <c r="AA750" s="1020"/>
      <c r="AB750" s="1018" t="str">
        <f>IF(details!ED58="","",details!ED58)</f>
        <v/>
      </c>
      <c r="AC750" s="1019"/>
      <c r="AD750" s="1020"/>
      <c r="AE750" s="1018" t="str">
        <f>IF(details!DZ58="","",details!DZ58)</f>
        <v/>
      </c>
      <c r="AF750" s="1019"/>
      <c r="AG750" s="1020"/>
      <c r="AH750" s="218"/>
    </row>
    <row r="751" spans="1:34" ht="18.95" customHeight="1">
      <c r="A751" s="223"/>
      <c r="B751" s="1036" t="s">
        <v>99</v>
      </c>
      <c r="C751" s="1037"/>
      <c r="D751" s="1007"/>
      <c r="E751" s="1007"/>
      <c r="F751" s="1007"/>
      <c r="G751" s="1007"/>
      <c r="H751" s="1007"/>
      <c r="I751" s="1007"/>
      <c r="J751" s="1007"/>
      <c r="K751" s="1007"/>
      <c r="L751" s="1007"/>
      <c r="M751" s="1007"/>
      <c r="N751" s="1007"/>
      <c r="O751" s="1007"/>
      <c r="P751" s="219"/>
      <c r="Q751" s="1035"/>
      <c r="R751" s="1035"/>
      <c r="S751" s="223"/>
      <c r="T751" s="1036" t="s">
        <v>99</v>
      </c>
      <c r="U751" s="1037"/>
      <c r="V751" s="1007"/>
      <c r="W751" s="1007"/>
      <c r="X751" s="1007"/>
      <c r="Y751" s="1007"/>
      <c r="Z751" s="1007"/>
      <c r="AA751" s="1007"/>
      <c r="AB751" s="1007"/>
      <c r="AC751" s="1007"/>
      <c r="AD751" s="1007"/>
      <c r="AE751" s="1007"/>
      <c r="AF751" s="1007"/>
      <c r="AG751" s="1007"/>
      <c r="AH751" s="219"/>
    </row>
    <row r="752" spans="1:34" ht="18.95" customHeight="1">
      <c r="A752" s="223"/>
      <c r="B752" s="1013" t="s">
        <v>79</v>
      </c>
      <c r="C752" s="1014"/>
      <c r="D752" s="1007"/>
      <c r="E752" s="1007"/>
      <c r="F752" s="1007"/>
      <c r="G752" s="1007"/>
      <c r="H752" s="1007"/>
      <c r="I752" s="1007"/>
      <c r="J752" s="1007"/>
      <c r="K752" s="1007"/>
      <c r="L752" s="1007"/>
      <c r="M752" s="1007"/>
      <c r="N752" s="1007"/>
      <c r="O752" s="1007"/>
      <c r="P752" s="219"/>
      <c r="Q752" s="1035"/>
      <c r="R752" s="1035"/>
      <c r="S752" s="223"/>
      <c r="T752" s="1013" t="s">
        <v>79</v>
      </c>
      <c r="U752" s="1014"/>
      <c r="V752" s="1007"/>
      <c r="W752" s="1007"/>
      <c r="X752" s="1007"/>
      <c r="Y752" s="1007"/>
      <c r="Z752" s="1007"/>
      <c r="AA752" s="1007"/>
      <c r="AB752" s="1007"/>
      <c r="AC752" s="1007"/>
      <c r="AD752" s="1007"/>
      <c r="AE752" s="1007"/>
      <c r="AF752" s="1007"/>
      <c r="AG752" s="1007"/>
      <c r="AH752" s="219"/>
    </row>
    <row r="753" spans="1:34" ht="18.95" customHeight="1">
      <c r="A753" s="223"/>
      <c r="B753" s="1021" t="s">
        <v>100</v>
      </c>
      <c r="C753" s="1022"/>
      <c r="D753" s="1007"/>
      <c r="E753" s="1007"/>
      <c r="F753" s="1007"/>
      <c r="G753" s="1007"/>
      <c r="H753" s="1007"/>
      <c r="I753" s="1007"/>
      <c r="J753" s="1007"/>
      <c r="K753" s="1007"/>
      <c r="L753" s="1007"/>
      <c r="M753" s="1007"/>
      <c r="N753" s="1007"/>
      <c r="O753" s="1007"/>
      <c r="P753" s="219"/>
      <c r="Q753" s="1035"/>
      <c r="R753" s="1035"/>
      <c r="S753" s="223"/>
      <c r="T753" s="1021" t="s">
        <v>100</v>
      </c>
      <c r="U753" s="1022"/>
      <c r="V753" s="1007"/>
      <c r="W753" s="1007"/>
      <c r="X753" s="1007"/>
      <c r="Y753" s="1007"/>
      <c r="Z753" s="1007"/>
      <c r="AA753" s="1007"/>
      <c r="AB753" s="1007"/>
      <c r="AC753" s="1007"/>
      <c r="AD753" s="1007"/>
      <c r="AE753" s="1007"/>
      <c r="AF753" s="1007"/>
      <c r="AG753" s="1007"/>
      <c r="AH753" s="219"/>
    </row>
    <row r="754" spans="1:34" ht="18.95" customHeight="1" thickBot="1">
      <c r="A754" s="225"/>
      <c r="B754" s="998" t="s">
        <v>101</v>
      </c>
      <c r="C754" s="999"/>
      <c r="D754" s="995"/>
      <c r="E754" s="995"/>
      <c r="F754" s="995"/>
      <c r="G754" s="995"/>
      <c r="H754" s="995"/>
      <c r="I754" s="995"/>
      <c r="J754" s="995"/>
      <c r="K754" s="995"/>
      <c r="L754" s="995"/>
      <c r="M754" s="995"/>
      <c r="N754" s="995"/>
      <c r="O754" s="995"/>
      <c r="P754" s="220"/>
      <c r="Q754" s="1035"/>
      <c r="R754" s="1035"/>
      <c r="S754" s="225"/>
      <c r="T754" s="998" t="s">
        <v>101</v>
      </c>
      <c r="U754" s="999"/>
      <c r="V754" s="995"/>
      <c r="W754" s="995"/>
      <c r="X754" s="995"/>
      <c r="Y754" s="995"/>
      <c r="Z754" s="995"/>
      <c r="AA754" s="995"/>
      <c r="AB754" s="995"/>
      <c r="AC754" s="995"/>
      <c r="AD754" s="995"/>
      <c r="AE754" s="995"/>
      <c r="AF754" s="995"/>
      <c r="AG754" s="995"/>
      <c r="AH754" s="220"/>
    </row>
    <row r="755" spans="1:34" ht="18.95" customHeight="1">
      <c r="A755" s="222"/>
      <c r="B755" s="1004" t="s">
        <v>47</v>
      </c>
      <c r="C755" s="1005"/>
      <c r="D755" s="1005"/>
      <c r="E755" s="1005"/>
      <c r="F755" s="1005"/>
      <c r="G755" s="1005"/>
      <c r="H755" s="1005"/>
      <c r="I755" s="1005"/>
      <c r="J755" s="1005"/>
      <c r="K755" s="1005"/>
      <c r="L755" s="1005"/>
      <c r="M755" s="1005"/>
      <c r="N755" s="1005"/>
      <c r="O755" s="1005"/>
      <c r="P755" s="1006"/>
      <c r="Q755" s="1035"/>
      <c r="R755" s="1035"/>
      <c r="S755" s="222"/>
      <c r="T755" s="1004" t="s">
        <v>47</v>
      </c>
      <c r="U755" s="1005"/>
      <c r="V755" s="1005"/>
      <c r="W755" s="1005"/>
      <c r="X755" s="1005"/>
      <c r="Y755" s="1005"/>
      <c r="Z755" s="1005"/>
      <c r="AA755" s="1005"/>
      <c r="AB755" s="1005"/>
      <c r="AC755" s="1005"/>
      <c r="AD755" s="1005"/>
      <c r="AE755" s="1005"/>
      <c r="AF755" s="1005"/>
      <c r="AG755" s="1005"/>
      <c r="AH755" s="1006"/>
    </row>
    <row r="756" spans="1:34" ht="18.95" customHeight="1">
      <c r="A756" s="1003"/>
      <c r="B756" s="985" t="str">
        <f>'statement of marks'!$A$1</f>
        <v>MkW0Hkhejko vEcsMdj jkt0vkok0fo|k0cxMh]nkSlk</v>
      </c>
      <c r="C756" s="986"/>
      <c r="D756" s="986"/>
      <c r="E756" s="986"/>
      <c r="F756" s="986"/>
      <c r="G756" s="986"/>
      <c r="H756" s="986"/>
      <c r="I756" s="986"/>
      <c r="J756" s="986"/>
      <c r="K756" s="986"/>
      <c r="L756" s="986"/>
      <c r="M756" s="986"/>
      <c r="N756" s="986"/>
      <c r="O756" s="986"/>
      <c r="P756" s="987"/>
      <c r="Q756" s="1035"/>
      <c r="R756" s="1035"/>
      <c r="S756" s="1003"/>
      <c r="T756" s="985" t="str">
        <f>'statement of marks'!$A$1</f>
        <v>MkW0Hkhejko vEcsMdj jkt0vkok0fo|k0cxMh]nkSlk</v>
      </c>
      <c r="U756" s="986"/>
      <c r="V756" s="986"/>
      <c r="W756" s="986"/>
      <c r="X756" s="986"/>
      <c r="Y756" s="986"/>
      <c r="Z756" s="986"/>
      <c r="AA756" s="986"/>
      <c r="AB756" s="986"/>
      <c r="AC756" s="986"/>
      <c r="AD756" s="986"/>
      <c r="AE756" s="986"/>
      <c r="AF756" s="986"/>
      <c r="AG756" s="986"/>
      <c r="AH756" s="987"/>
    </row>
    <row r="757" spans="1:34" ht="18.95" customHeight="1">
      <c r="A757" s="1003"/>
      <c r="B757" s="985"/>
      <c r="C757" s="986"/>
      <c r="D757" s="986"/>
      <c r="E757" s="986"/>
      <c r="F757" s="986"/>
      <c r="G757" s="986"/>
      <c r="H757" s="986"/>
      <c r="I757" s="986"/>
      <c r="J757" s="986"/>
      <c r="K757" s="986"/>
      <c r="L757" s="986"/>
      <c r="M757" s="986"/>
      <c r="N757" s="986"/>
      <c r="O757" s="986"/>
      <c r="P757" s="987"/>
      <c r="Q757" s="1035"/>
      <c r="R757" s="1035"/>
      <c r="S757" s="1003"/>
      <c r="T757" s="985"/>
      <c r="U757" s="986"/>
      <c r="V757" s="986"/>
      <c r="W757" s="986"/>
      <c r="X757" s="986"/>
      <c r="Y757" s="986"/>
      <c r="Z757" s="986"/>
      <c r="AA757" s="986"/>
      <c r="AB757" s="986"/>
      <c r="AC757" s="986"/>
      <c r="AD757" s="986"/>
      <c r="AE757" s="986"/>
      <c r="AF757" s="986"/>
      <c r="AG757" s="986"/>
      <c r="AH757" s="987"/>
    </row>
    <row r="758" spans="1:34" ht="18.95" customHeight="1">
      <c r="A758" s="223"/>
      <c r="B758" s="988" t="s">
        <v>95</v>
      </c>
      <c r="C758" s="989"/>
      <c r="D758" s="992" t="str">
        <f>'statement of marks'!$H$3</f>
        <v>2016-17</v>
      </c>
      <c r="E758" s="992"/>
      <c r="F758" s="992"/>
      <c r="G758" s="992"/>
      <c r="H758" s="992"/>
      <c r="I758" s="992"/>
      <c r="J758" s="992"/>
      <c r="K758" s="992"/>
      <c r="L758" s="992"/>
      <c r="M758" s="992"/>
      <c r="N758" s="992"/>
      <c r="O758" s="992"/>
      <c r="P758" s="993"/>
      <c r="Q758" s="1035"/>
      <c r="R758" s="1035"/>
      <c r="S758" s="223"/>
      <c r="T758" s="988" t="s">
        <v>95</v>
      </c>
      <c r="U758" s="989"/>
      <c r="V758" s="992" t="str">
        <f>'statement of marks'!$H$3</f>
        <v>2016-17</v>
      </c>
      <c r="W758" s="992"/>
      <c r="X758" s="992"/>
      <c r="Y758" s="992"/>
      <c r="Z758" s="992"/>
      <c r="AA758" s="992"/>
      <c r="AB758" s="992"/>
      <c r="AC758" s="992"/>
      <c r="AD758" s="992"/>
      <c r="AE758" s="992"/>
      <c r="AF758" s="992"/>
      <c r="AG758" s="992"/>
      <c r="AH758" s="993"/>
    </row>
    <row r="759" spans="1:34" ht="18.95" customHeight="1">
      <c r="A759" s="223"/>
      <c r="B759" s="990" t="s">
        <v>185</v>
      </c>
      <c r="C759" s="991"/>
      <c r="D759" s="991" t="str">
        <f>IF('statement of marks'!I59="","",'statement of marks'!I59)</f>
        <v/>
      </c>
      <c r="E759" s="991"/>
      <c r="F759" s="991"/>
      <c r="G759" s="991"/>
      <c r="H759" s="991"/>
      <c r="I759" s="991"/>
      <c r="J759" s="991"/>
      <c r="K759" s="991"/>
      <c r="L759" s="991"/>
      <c r="M759" s="991"/>
      <c r="N759" s="991"/>
      <c r="O759" s="991"/>
      <c r="P759" s="994"/>
      <c r="Q759" s="1035"/>
      <c r="R759" s="1035"/>
      <c r="S759" s="223"/>
      <c r="T759" s="990" t="s">
        <v>185</v>
      </c>
      <c r="U759" s="991"/>
      <c r="V759" s="991" t="str">
        <f>IF('statement of marks'!I60="","",'statement of marks'!I60)</f>
        <v/>
      </c>
      <c r="W759" s="991"/>
      <c r="X759" s="991"/>
      <c r="Y759" s="991"/>
      <c r="Z759" s="991"/>
      <c r="AA759" s="991"/>
      <c r="AB759" s="991"/>
      <c r="AC759" s="991"/>
      <c r="AD759" s="991"/>
      <c r="AE759" s="991"/>
      <c r="AF759" s="991"/>
      <c r="AG759" s="991"/>
      <c r="AH759" s="994"/>
    </row>
    <row r="760" spans="1:34" ht="18.95" customHeight="1">
      <c r="A760" s="223"/>
      <c r="B760" s="990" t="s">
        <v>186</v>
      </c>
      <c r="C760" s="991"/>
      <c r="D760" s="991" t="str">
        <f>IF('statement of marks'!J59="","",'statement of marks'!J59)</f>
        <v/>
      </c>
      <c r="E760" s="991"/>
      <c r="F760" s="991"/>
      <c r="G760" s="991"/>
      <c r="H760" s="991"/>
      <c r="I760" s="991"/>
      <c r="J760" s="991"/>
      <c r="K760" s="991"/>
      <c r="L760" s="991"/>
      <c r="M760" s="991"/>
      <c r="N760" s="991"/>
      <c r="O760" s="991"/>
      <c r="P760" s="994"/>
      <c r="Q760" s="1035"/>
      <c r="R760" s="1035"/>
      <c r="S760" s="223"/>
      <c r="T760" s="990" t="s">
        <v>186</v>
      </c>
      <c r="U760" s="991"/>
      <c r="V760" s="991" t="str">
        <f>IF('statement of marks'!J60="","",'statement of marks'!J60)</f>
        <v/>
      </c>
      <c r="W760" s="991"/>
      <c r="X760" s="991"/>
      <c r="Y760" s="991"/>
      <c r="Z760" s="991"/>
      <c r="AA760" s="991"/>
      <c r="AB760" s="991"/>
      <c r="AC760" s="991"/>
      <c r="AD760" s="991"/>
      <c r="AE760" s="991"/>
      <c r="AF760" s="991"/>
      <c r="AG760" s="991"/>
      <c r="AH760" s="994"/>
    </row>
    <row r="761" spans="1:34" ht="18.95" customHeight="1">
      <c r="A761" s="223"/>
      <c r="B761" s="990" t="s">
        <v>187</v>
      </c>
      <c r="C761" s="991"/>
      <c r="D761" s="991" t="str">
        <f>IF('statement of marks'!K59="","",'statement of marks'!K59)</f>
        <v/>
      </c>
      <c r="E761" s="991"/>
      <c r="F761" s="991"/>
      <c r="G761" s="991"/>
      <c r="H761" s="991"/>
      <c r="I761" s="991"/>
      <c r="J761" s="991"/>
      <c r="K761" s="991"/>
      <c r="L761" s="991"/>
      <c r="M761" s="991"/>
      <c r="N761" s="991"/>
      <c r="O761" s="991"/>
      <c r="P761" s="994"/>
      <c r="Q761" s="1035"/>
      <c r="R761" s="1035"/>
      <c r="S761" s="223"/>
      <c r="T761" s="990" t="s">
        <v>187</v>
      </c>
      <c r="U761" s="991"/>
      <c r="V761" s="991" t="str">
        <f>IF('statement of marks'!K60="","",'statement of marks'!K60)</f>
        <v/>
      </c>
      <c r="W761" s="991"/>
      <c r="X761" s="991"/>
      <c r="Y761" s="991"/>
      <c r="Z761" s="991"/>
      <c r="AA761" s="991"/>
      <c r="AB761" s="991"/>
      <c r="AC761" s="991"/>
      <c r="AD761" s="991"/>
      <c r="AE761" s="991"/>
      <c r="AF761" s="991"/>
      <c r="AG761" s="991"/>
      <c r="AH761" s="994"/>
    </row>
    <row r="762" spans="1:34" ht="18.95" customHeight="1">
      <c r="A762" s="223"/>
      <c r="B762" s="990" t="s">
        <v>188</v>
      </c>
      <c r="C762" s="991"/>
      <c r="D762" s="992" t="str">
        <f>'statement of marks'!$G$3</f>
        <v>6 B</v>
      </c>
      <c r="E762" s="992"/>
      <c r="F762" s="992"/>
      <c r="G762" s="992"/>
      <c r="H762" s="991" t="s">
        <v>9</v>
      </c>
      <c r="I762" s="991"/>
      <c r="J762" s="991"/>
      <c r="K762" s="991"/>
      <c r="L762" s="991"/>
      <c r="M762" s="992" t="str">
        <f>IF('statement of marks'!D59="","",'statement of marks'!D59)</f>
        <v/>
      </c>
      <c r="N762" s="992"/>
      <c r="O762" s="992"/>
      <c r="P762" s="993"/>
      <c r="Q762" s="1035"/>
      <c r="R762" s="1035"/>
      <c r="S762" s="223"/>
      <c r="T762" s="990" t="s">
        <v>188</v>
      </c>
      <c r="U762" s="991"/>
      <c r="V762" s="992" t="str">
        <f>'statement of marks'!$G$3</f>
        <v>6 B</v>
      </c>
      <c r="W762" s="992"/>
      <c r="X762" s="992"/>
      <c r="Y762" s="992"/>
      <c r="Z762" s="991" t="s">
        <v>9</v>
      </c>
      <c r="AA762" s="991"/>
      <c r="AB762" s="991"/>
      <c r="AC762" s="991"/>
      <c r="AD762" s="991"/>
      <c r="AE762" s="992" t="str">
        <f>IF('statement of marks'!D60="","",'statement of marks'!D60)</f>
        <v/>
      </c>
      <c r="AF762" s="992"/>
      <c r="AG762" s="992"/>
      <c r="AH762" s="993"/>
    </row>
    <row r="763" spans="1:34" ht="18.95" customHeight="1">
      <c r="A763" s="223"/>
      <c r="B763" s="990" t="s">
        <v>189</v>
      </c>
      <c r="C763" s="991"/>
      <c r="D763" s="992" t="str">
        <f>IF('statement of marks'!F59="","",'statement of marks'!F59)</f>
        <v/>
      </c>
      <c r="E763" s="992"/>
      <c r="F763" s="992"/>
      <c r="G763" s="992"/>
      <c r="H763" s="991" t="s">
        <v>0</v>
      </c>
      <c r="I763" s="991"/>
      <c r="J763" s="991"/>
      <c r="K763" s="991"/>
      <c r="L763" s="991"/>
      <c r="M763" s="1032" t="str">
        <f>IF('statement of marks'!G59="","",'statement of marks'!G59)</f>
        <v/>
      </c>
      <c r="N763" s="1032"/>
      <c r="O763" s="1032"/>
      <c r="P763" s="1033"/>
      <c r="Q763" s="1035"/>
      <c r="R763" s="1035"/>
      <c r="S763" s="223"/>
      <c r="T763" s="990" t="s">
        <v>189</v>
      </c>
      <c r="U763" s="991"/>
      <c r="V763" s="992" t="str">
        <f>IF('statement of marks'!F60="","",'statement of marks'!F60)</f>
        <v/>
      </c>
      <c r="W763" s="992"/>
      <c r="X763" s="992"/>
      <c r="Y763" s="992"/>
      <c r="Z763" s="991" t="s">
        <v>0</v>
      </c>
      <c r="AA763" s="991"/>
      <c r="AB763" s="991"/>
      <c r="AC763" s="991"/>
      <c r="AD763" s="991"/>
      <c r="AE763" s="1032" t="str">
        <f>IF('statement of marks'!G60="","",'statement of marks'!G60)</f>
        <v/>
      </c>
      <c r="AF763" s="1032"/>
      <c r="AG763" s="1032"/>
      <c r="AH763" s="1033"/>
    </row>
    <row r="764" spans="1:34" ht="18.95" customHeight="1">
      <c r="A764" s="223"/>
      <c r="B764" s="221" t="s">
        <v>28</v>
      </c>
      <c r="C764" s="211" t="s">
        <v>96</v>
      </c>
      <c r="D764" s="1034" t="s">
        <v>1</v>
      </c>
      <c r="E764" s="1034"/>
      <c r="F764" s="1034"/>
      <c r="G764" s="1034" t="s">
        <v>21</v>
      </c>
      <c r="H764" s="1034"/>
      <c r="I764" s="1034"/>
      <c r="J764" s="1034" t="s">
        <v>68</v>
      </c>
      <c r="K764" s="1034"/>
      <c r="L764" s="1034"/>
      <c r="M764" s="1034" t="s">
        <v>97</v>
      </c>
      <c r="N764" s="1034"/>
      <c r="O764" s="1034"/>
      <c r="P764" s="212" t="s">
        <v>200</v>
      </c>
      <c r="Q764" s="1035"/>
      <c r="R764" s="1035"/>
      <c r="S764" s="223"/>
      <c r="T764" s="221" t="s">
        <v>28</v>
      </c>
      <c r="U764" s="211" t="s">
        <v>96</v>
      </c>
      <c r="V764" s="1034" t="s">
        <v>1</v>
      </c>
      <c r="W764" s="1034"/>
      <c r="X764" s="1034"/>
      <c r="Y764" s="1034" t="s">
        <v>21</v>
      </c>
      <c r="Z764" s="1034"/>
      <c r="AA764" s="1034"/>
      <c r="AB764" s="1034" t="s">
        <v>68</v>
      </c>
      <c r="AC764" s="1034"/>
      <c r="AD764" s="1034"/>
      <c r="AE764" s="1034" t="s">
        <v>97</v>
      </c>
      <c r="AF764" s="1034"/>
      <c r="AG764" s="1034"/>
      <c r="AH764" s="212" t="s">
        <v>200</v>
      </c>
    </row>
    <row r="765" spans="1:34" ht="18.95" customHeight="1">
      <c r="A765" s="223"/>
      <c r="B765" s="1000" t="s">
        <v>3</v>
      </c>
      <c r="C765" s="1001"/>
      <c r="D765" s="232">
        <f>IF('statement of marks'!L$6="","",'statement of marks'!L$6)</f>
        <v>5</v>
      </c>
      <c r="E765" s="232">
        <f>IF('statement of marks'!M$6="","",'statement of marks'!M$6)</f>
        <v>5</v>
      </c>
      <c r="F765" s="232">
        <f>IF('statement of marks'!N$6="","",'statement of marks'!N$6)</f>
        <v>10</v>
      </c>
      <c r="G765" s="232">
        <f>IF('statement of marks'!O$6="","",'statement of marks'!O$6)</f>
        <v>5</v>
      </c>
      <c r="H765" s="232">
        <f>IF('statement of marks'!P$6="","",'statement of marks'!P$6)</f>
        <v>5</v>
      </c>
      <c r="I765" s="232">
        <f>IF('statement of marks'!Q$6="","",'statement of marks'!Q$6)</f>
        <v>10</v>
      </c>
      <c r="J765" s="232">
        <f>IF('statement of marks'!R$6="","",'statement of marks'!R$6)</f>
        <v>5</v>
      </c>
      <c r="K765" s="232">
        <f>IF('statement of marks'!S$6="","",'statement of marks'!S$6)</f>
        <v>5</v>
      </c>
      <c r="L765" s="232">
        <f>IF('statement of marks'!T$6="","",'statement of marks'!T$6)</f>
        <v>10</v>
      </c>
      <c r="M765" s="232">
        <f>IF('statement of marks'!V$6="","",'statement of marks'!V$6)</f>
        <v>50</v>
      </c>
      <c r="N765" s="232">
        <f>IF('statement of marks'!W$6="","",'statement of marks'!W$6)</f>
        <v>20</v>
      </c>
      <c r="O765" s="232">
        <f>IF('statement of marks'!X$6="","",'statement of marks'!X$6)</f>
        <v>70</v>
      </c>
      <c r="P765" s="213">
        <f>IF('statement of marks'!Y$6="","",'statement of marks'!Y$6)</f>
        <v>100</v>
      </c>
      <c r="Q765" s="1035"/>
      <c r="R765" s="1035"/>
      <c r="S765" s="223"/>
      <c r="T765" s="1000" t="s">
        <v>3</v>
      </c>
      <c r="U765" s="1001"/>
      <c r="V765" s="232">
        <f>IF('statement of marks'!L$6="","",'statement of marks'!L$6)</f>
        <v>5</v>
      </c>
      <c r="W765" s="232">
        <f>IF('statement of marks'!M$6="","",'statement of marks'!M$6)</f>
        <v>5</v>
      </c>
      <c r="X765" s="232">
        <f>IF('statement of marks'!N$6="","",'statement of marks'!N$6)</f>
        <v>10</v>
      </c>
      <c r="Y765" s="232">
        <f>IF('statement of marks'!O$6="","",'statement of marks'!O$6)</f>
        <v>5</v>
      </c>
      <c r="Z765" s="232">
        <f>IF('statement of marks'!P$6="","",'statement of marks'!P$6)</f>
        <v>5</v>
      </c>
      <c r="AA765" s="232">
        <f>IF('statement of marks'!Q$6="","",'statement of marks'!Q$6)</f>
        <v>10</v>
      </c>
      <c r="AB765" s="232">
        <f>IF('statement of marks'!R$6="","",'statement of marks'!R$6)</f>
        <v>5</v>
      </c>
      <c r="AC765" s="232">
        <f>IF('statement of marks'!S$6="","",'statement of marks'!S$6)</f>
        <v>5</v>
      </c>
      <c r="AD765" s="232">
        <f>IF('statement of marks'!T$6="","",'statement of marks'!T$6)</f>
        <v>10</v>
      </c>
      <c r="AE765" s="232">
        <f>IF('statement of marks'!V$6="","",'statement of marks'!V$6)</f>
        <v>50</v>
      </c>
      <c r="AF765" s="232">
        <f>IF('statement of marks'!W$6="","",'statement of marks'!W$6)</f>
        <v>20</v>
      </c>
      <c r="AG765" s="232">
        <f>IF('statement of marks'!X$6="","",'statement of marks'!X$6)</f>
        <v>70</v>
      </c>
      <c r="AH765" s="213">
        <f>IF('statement of marks'!Y$6="","",'statement of marks'!Y$6)</f>
        <v>100</v>
      </c>
    </row>
    <row r="766" spans="1:34" ht="18.95" customHeight="1">
      <c r="A766" s="223"/>
      <c r="B766" s="990" t="str">
        <f>IF('statement of marks'!$L$3="","",'statement of marks'!$L$3)</f>
        <v>fgUnh</v>
      </c>
      <c r="C766" s="991"/>
      <c r="D766" s="209" t="str">
        <f>IF('statement of marks'!L59="","",'statement of marks'!L59)</f>
        <v/>
      </c>
      <c r="E766" s="209" t="str">
        <f>IF('statement of marks'!M59="","",'statement of marks'!M59)</f>
        <v/>
      </c>
      <c r="F766" s="207" t="str">
        <f>IF('statement of marks'!N59="","",'statement of marks'!N59)</f>
        <v/>
      </c>
      <c r="G766" s="209" t="str">
        <f>IF('statement of marks'!O59="","",'statement of marks'!O59)</f>
        <v/>
      </c>
      <c r="H766" s="209" t="str">
        <f>IF('statement of marks'!P59="","",'statement of marks'!P59)</f>
        <v/>
      </c>
      <c r="I766" s="207" t="str">
        <f>IF('statement of marks'!Q59="","",'statement of marks'!Q59)</f>
        <v/>
      </c>
      <c r="J766" s="209" t="str">
        <f>IF('statement of marks'!R59="","",'statement of marks'!R59)</f>
        <v/>
      </c>
      <c r="K766" s="209" t="str">
        <f>IF('statement of marks'!S59="","",'statement of marks'!S59)</f>
        <v/>
      </c>
      <c r="L766" s="207" t="str">
        <f>IF('statement of marks'!T59="","",'statement of marks'!T59)</f>
        <v/>
      </c>
      <c r="M766" s="209" t="str">
        <f>IF('statement of marks'!V59="","",'statement of marks'!V59)</f>
        <v/>
      </c>
      <c r="N766" s="209" t="str">
        <f>IF('statement of marks'!W59="","",'statement of marks'!W59)</f>
        <v/>
      </c>
      <c r="O766" s="207" t="str">
        <f>IF('statement of marks'!X59="","",'statement of marks'!X59)</f>
        <v/>
      </c>
      <c r="P766" s="213" t="str">
        <f>IF('statement of marks'!Y59="","",'statement of marks'!Y59)</f>
        <v/>
      </c>
      <c r="Q766" s="1035"/>
      <c r="R766" s="1035"/>
      <c r="S766" s="223"/>
      <c r="T766" s="990" t="str">
        <f>IF('statement of marks'!$L$3="","",'statement of marks'!$L$3)</f>
        <v>fgUnh</v>
      </c>
      <c r="U766" s="991"/>
      <c r="V766" s="209" t="str">
        <f>IF('statement of marks'!L60="","",'statement of marks'!L60)</f>
        <v/>
      </c>
      <c r="W766" s="209" t="str">
        <f>IF('statement of marks'!M60="","",'statement of marks'!M60)</f>
        <v/>
      </c>
      <c r="X766" s="207" t="str">
        <f>IF('statement of marks'!N60="","",'statement of marks'!N60)</f>
        <v/>
      </c>
      <c r="Y766" s="209" t="str">
        <f>IF('statement of marks'!O60="","",'statement of marks'!O60)</f>
        <v/>
      </c>
      <c r="Z766" s="209" t="str">
        <f>IF('statement of marks'!P60="","",'statement of marks'!P60)</f>
        <v/>
      </c>
      <c r="AA766" s="207" t="str">
        <f>IF('statement of marks'!Q60="","",'statement of marks'!Q60)</f>
        <v/>
      </c>
      <c r="AB766" s="209" t="str">
        <f>IF('statement of marks'!R60="","",'statement of marks'!R60)</f>
        <v/>
      </c>
      <c r="AC766" s="209" t="str">
        <f>IF('statement of marks'!S60="","",'statement of marks'!S60)</f>
        <v/>
      </c>
      <c r="AD766" s="207" t="str">
        <f>IF('statement of marks'!T60="","",'statement of marks'!T60)</f>
        <v/>
      </c>
      <c r="AE766" s="209" t="str">
        <f>IF('statement of marks'!V60="","",'statement of marks'!V60)</f>
        <v/>
      </c>
      <c r="AF766" s="209" t="str">
        <f>IF('statement of marks'!W60="","",'statement of marks'!W60)</f>
        <v/>
      </c>
      <c r="AG766" s="207" t="str">
        <f>IF('statement of marks'!X60="","",'statement of marks'!X60)</f>
        <v/>
      </c>
      <c r="AH766" s="213" t="str">
        <f>IF('statement of marks'!Y60="","",'statement of marks'!Y60)</f>
        <v/>
      </c>
    </row>
    <row r="767" spans="1:34" ht="18.95" customHeight="1">
      <c r="A767" s="223"/>
      <c r="B767" s="990" t="str">
        <f>IF('statement of marks'!$AH$3="","",'statement of marks'!$AH$3)</f>
        <v>vaxszth</v>
      </c>
      <c r="C767" s="991"/>
      <c r="D767" s="209" t="str">
        <f>IF('statement of marks'!AH59="","",'statement of marks'!AH59)</f>
        <v/>
      </c>
      <c r="E767" s="209" t="str">
        <f>IF('statement of marks'!AI59="","",'statement of marks'!AI59)</f>
        <v/>
      </c>
      <c r="F767" s="207" t="str">
        <f>IF('statement of marks'!AJ59="","",'statement of marks'!AJ59)</f>
        <v/>
      </c>
      <c r="G767" s="209" t="str">
        <f>IF('statement of marks'!AK59="","",'statement of marks'!AK59)</f>
        <v/>
      </c>
      <c r="H767" s="209" t="str">
        <f>IF('statement of marks'!AL59="","",'statement of marks'!AL59)</f>
        <v/>
      </c>
      <c r="I767" s="207" t="str">
        <f>IF('statement of marks'!AM59="","",'statement of marks'!AM59)</f>
        <v/>
      </c>
      <c r="J767" s="209" t="str">
        <f>IF('statement of marks'!AN59="","",'statement of marks'!AN59)</f>
        <v/>
      </c>
      <c r="K767" s="209" t="str">
        <f>IF('statement of marks'!AO59="","",'statement of marks'!AO59)</f>
        <v/>
      </c>
      <c r="L767" s="207" t="str">
        <f>IF('statement of marks'!AP59="","",'statement of marks'!AP59)</f>
        <v/>
      </c>
      <c r="M767" s="209" t="str">
        <f>IF('statement of marks'!AR59="","",'statement of marks'!AR59)</f>
        <v/>
      </c>
      <c r="N767" s="209" t="str">
        <f>IF('statement of marks'!AS59="","",'statement of marks'!AS59)</f>
        <v/>
      </c>
      <c r="O767" s="207" t="str">
        <f>IF('statement of marks'!AT59="","",'statement of marks'!AT59)</f>
        <v/>
      </c>
      <c r="P767" s="213" t="str">
        <f>IF('statement of marks'!AU59="","",'statement of marks'!AU59)</f>
        <v/>
      </c>
      <c r="Q767" s="1035"/>
      <c r="R767" s="1035"/>
      <c r="S767" s="223"/>
      <c r="T767" s="990" t="str">
        <f>IF('statement of marks'!$AH$3="","",'statement of marks'!$AH$3)</f>
        <v>vaxszth</v>
      </c>
      <c r="U767" s="991"/>
      <c r="V767" s="209" t="str">
        <f>IF('statement of marks'!AH60="","",'statement of marks'!AH60)</f>
        <v/>
      </c>
      <c r="W767" s="209" t="str">
        <f>IF('statement of marks'!AI60="","",'statement of marks'!AI60)</f>
        <v/>
      </c>
      <c r="X767" s="207" t="str">
        <f>IF('statement of marks'!AJ60="","",'statement of marks'!AJ60)</f>
        <v/>
      </c>
      <c r="Y767" s="209" t="str">
        <f>IF('statement of marks'!AK60="","",'statement of marks'!AK60)</f>
        <v/>
      </c>
      <c r="Z767" s="209" t="str">
        <f>IF('statement of marks'!AL60="","",'statement of marks'!AL60)</f>
        <v/>
      </c>
      <c r="AA767" s="207" t="str">
        <f>IF('statement of marks'!AM60="","",'statement of marks'!AM60)</f>
        <v/>
      </c>
      <c r="AB767" s="209" t="str">
        <f>IF('statement of marks'!AN60="","",'statement of marks'!AN60)</f>
        <v/>
      </c>
      <c r="AC767" s="209" t="str">
        <f>IF('statement of marks'!AO60="","",'statement of marks'!AO60)</f>
        <v/>
      </c>
      <c r="AD767" s="207" t="str">
        <f>IF('statement of marks'!AP60="","",'statement of marks'!AP60)</f>
        <v/>
      </c>
      <c r="AE767" s="209" t="str">
        <f>IF('statement of marks'!AR60="","",'statement of marks'!AR60)</f>
        <v/>
      </c>
      <c r="AF767" s="209" t="str">
        <f>IF('statement of marks'!AS60="","",'statement of marks'!AS60)</f>
        <v/>
      </c>
      <c r="AG767" s="207" t="str">
        <f>IF('statement of marks'!AT60="","",'statement of marks'!AT60)</f>
        <v/>
      </c>
      <c r="AH767" s="213" t="str">
        <f>IF('statement of marks'!AU60="","",'statement of marks'!AU60)</f>
        <v/>
      </c>
    </row>
    <row r="768" spans="1:34" ht="18.95" customHeight="1">
      <c r="A768" s="223"/>
      <c r="B768" s="990" t="str">
        <f>IF('statement of marks'!BD59="s","laLd`r",IF('statement of marks'!BD59="u","mnwZ",IF('statement of marks'!BD59="g","xqtjkrh",IF('statement of marks'!BD59="p","iatkch",IF('statement of marks'!BD59="sd","fla/kh","r`rh; Hkk""kk")))))</f>
        <v>r`rh; Hkk"kk</v>
      </c>
      <c r="C768" s="991"/>
      <c r="D768" s="209" t="str">
        <f>IF('statement of marks'!BE59="","",'statement of marks'!BE59)</f>
        <v/>
      </c>
      <c r="E768" s="209" t="str">
        <f>IF('statement of marks'!BF59="","",'statement of marks'!BF59)</f>
        <v/>
      </c>
      <c r="F768" s="207" t="str">
        <f>IF('statement of marks'!BG59="","",'statement of marks'!BG59)</f>
        <v/>
      </c>
      <c r="G768" s="209" t="str">
        <f>IF('statement of marks'!BH59="","",'statement of marks'!BH59)</f>
        <v/>
      </c>
      <c r="H768" s="209" t="str">
        <f>IF('statement of marks'!BI59="","",'statement of marks'!BI59)</f>
        <v/>
      </c>
      <c r="I768" s="207" t="str">
        <f>IF('statement of marks'!BJ59="","",'statement of marks'!BJ59)</f>
        <v/>
      </c>
      <c r="J768" s="209" t="str">
        <f>IF('statement of marks'!BK59="","",'statement of marks'!BK59)</f>
        <v/>
      </c>
      <c r="K768" s="209" t="str">
        <f>IF('statement of marks'!BL59="","",'statement of marks'!BL59)</f>
        <v/>
      </c>
      <c r="L768" s="207" t="str">
        <f>IF('statement of marks'!BM59="","",'statement of marks'!BM59)</f>
        <v/>
      </c>
      <c r="M768" s="209" t="str">
        <f>IF('statement of marks'!BO59="","",'statement of marks'!BO59)</f>
        <v/>
      </c>
      <c r="N768" s="209" t="str">
        <f>IF('statement of marks'!BP59="","",'statement of marks'!BP59)</f>
        <v/>
      </c>
      <c r="O768" s="207" t="str">
        <f>IF('statement of marks'!BQ59="","",'statement of marks'!BQ59)</f>
        <v/>
      </c>
      <c r="P768" s="213" t="str">
        <f>IF('statement of marks'!BR59="","",'statement of marks'!BR59)</f>
        <v/>
      </c>
      <c r="Q768" s="1035"/>
      <c r="R768" s="1035"/>
      <c r="S768" s="223"/>
      <c r="T768" s="990" t="str">
        <f>IF('statement of marks'!BD60="s","laLd`r",IF('statement of marks'!BD60="u","mnwZ",IF('statement of marks'!BD60="g","xqtjkrh",IF('statement of marks'!BD60="p","iatkch",IF('statement of marks'!BD60="sd","fla/kh","r`rh; Hkk""kk")))))</f>
        <v>r`rh; Hkk"kk</v>
      </c>
      <c r="U768" s="991"/>
      <c r="V768" s="209" t="str">
        <f>IF('statement of marks'!BE60="","",'statement of marks'!BE60)</f>
        <v/>
      </c>
      <c r="W768" s="209" t="str">
        <f>IF('statement of marks'!BF60="","",'statement of marks'!BF60)</f>
        <v/>
      </c>
      <c r="X768" s="207" t="str">
        <f>IF('statement of marks'!BG60="","",'statement of marks'!BG60)</f>
        <v/>
      </c>
      <c r="Y768" s="209" t="str">
        <f>IF('statement of marks'!BH60="","",'statement of marks'!BH60)</f>
        <v/>
      </c>
      <c r="Z768" s="209" t="str">
        <f>IF('statement of marks'!BI60="","",'statement of marks'!BI60)</f>
        <v/>
      </c>
      <c r="AA768" s="207" t="str">
        <f>IF('statement of marks'!BJ60="","",'statement of marks'!BJ60)</f>
        <v/>
      </c>
      <c r="AB768" s="209" t="str">
        <f>IF('statement of marks'!BK60="","",'statement of marks'!BK60)</f>
        <v/>
      </c>
      <c r="AC768" s="209" t="str">
        <f>IF('statement of marks'!BL60="","",'statement of marks'!BL60)</f>
        <v/>
      </c>
      <c r="AD768" s="207" t="str">
        <f>IF('statement of marks'!BM60="","",'statement of marks'!BM60)</f>
        <v/>
      </c>
      <c r="AE768" s="209" t="str">
        <f>IF('statement of marks'!BO60="","",'statement of marks'!BO60)</f>
        <v/>
      </c>
      <c r="AF768" s="209" t="str">
        <f>IF('statement of marks'!BP60="","",'statement of marks'!BP60)</f>
        <v/>
      </c>
      <c r="AG768" s="207" t="str">
        <f>IF('statement of marks'!BQ60="","",'statement of marks'!BQ60)</f>
        <v/>
      </c>
      <c r="AH768" s="213" t="str">
        <f>IF('statement of marks'!BR60="","",'statement of marks'!BR60)</f>
        <v/>
      </c>
    </row>
    <row r="769" spans="1:34" ht="18.95" customHeight="1">
      <c r="A769" s="223"/>
      <c r="B769" s="990" t="str">
        <f>IF('statement of marks'!$CA$3="","",'statement of marks'!$CA$3)</f>
        <v>xf.kr</v>
      </c>
      <c r="C769" s="991"/>
      <c r="D769" s="209" t="str">
        <f>IF('statement of marks'!CA59="","",'statement of marks'!CA59)</f>
        <v/>
      </c>
      <c r="E769" s="209" t="str">
        <f>IF('statement of marks'!CB59="","",'statement of marks'!CB59)</f>
        <v/>
      </c>
      <c r="F769" s="207" t="str">
        <f>IF('statement of marks'!CC59="","",'statement of marks'!CC59)</f>
        <v/>
      </c>
      <c r="G769" s="209" t="str">
        <f>IF('statement of marks'!CD59="","",'statement of marks'!CD59)</f>
        <v/>
      </c>
      <c r="H769" s="209" t="str">
        <f>IF('statement of marks'!CE59="","",'statement of marks'!CE59)</f>
        <v/>
      </c>
      <c r="I769" s="207" t="str">
        <f>IF('statement of marks'!CF59="","",'statement of marks'!CF59)</f>
        <v/>
      </c>
      <c r="J769" s="209" t="str">
        <f>IF('statement of marks'!CG59="","",'statement of marks'!CG59)</f>
        <v/>
      </c>
      <c r="K769" s="209" t="str">
        <f>IF('statement of marks'!CH59="","",'statement of marks'!CH59)</f>
        <v/>
      </c>
      <c r="L769" s="207" t="str">
        <f>IF('statement of marks'!CI59="","",'statement of marks'!CI59)</f>
        <v/>
      </c>
      <c r="M769" s="209" t="str">
        <f>IF('statement of marks'!CK59="","",'statement of marks'!CK59)</f>
        <v/>
      </c>
      <c r="N769" s="209" t="str">
        <f>IF('statement of marks'!CL59="","",'statement of marks'!CL59)</f>
        <v/>
      </c>
      <c r="O769" s="207" t="str">
        <f>IF('statement of marks'!CM59="","",'statement of marks'!CM59)</f>
        <v/>
      </c>
      <c r="P769" s="213" t="str">
        <f>IF('statement of marks'!CN59="","",'statement of marks'!CN59)</f>
        <v/>
      </c>
      <c r="Q769" s="1035"/>
      <c r="R769" s="1035"/>
      <c r="S769" s="223"/>
      <c r="T769" s="990" t="str">
        <f>IF('statement of marks'!$CA$3="","",'statement of marks'!$CA$3)</f>
        <v>xf.kr</v>
      </c>
      <c r="U769" s="991"/>
      <c r="V769" s="209" t="str">
        <f>IF('statement of marks'!CA60="","",'statement of marks'!CA60)</f>
        <v/>
      </c>
      <c r="W769" s="209" t="str">
        <f>IF('statement of marks'!CB60="","",'statement of marks'!CB60)</f>
        <v/>
      </c>
      <c r="X769" s="207" t="str">
        <f>IF('statement of marks'!CC60="","",'statement of marks'!CC60)</f>
        <v/>
      </c>
      <c r="Y769" s="209" t="str">
        <f>IF('statement of marks'!CD60="","",'statement of marks'!CD60)</f>
        <v/>
      </c>
      <c r="Z769" s="209" t="str">
        <f>IF('statement of marks'!CE60="","",'statement of marks'!CE60)</f>
        <v/>
      </c>
      <c r="AA769" s="207" t="str">
        <f>IF('statement of marks'!CF60="","",'statement of marks'!CF60)</f>
        <v/>
      </c>
      <c r="AB769" s="209" t="str">
        <f>IF('statement of marks'!CG60="","",'statement of marks'!CG60)</f>
        <v/>
      </c>
      <c r="AC769" s="209" t="str">
        <f>IF('statement of marks'!CH60="","",'statement of marks'!CH60)</f>
        <v/>
      </c>
      <c r="AD769" s="207" t="str">
        <f>IF('statement of marks'!CI60="","",'statement of marks'!CI60)</f>
        <v/>
      </c>
      <c r="AE769" s="209" t="str">
        <f>IF('statement of marks'!CK60="","",'statement of marks'!CK60)</f>
        <v/>
      </c>
      <c r="AF769" s="209" t="str">
        <f>IF('statement of marks'!CL60="","",'statement of marks'!CL60)</f>
        <v/>
      </c>
      <c r="AG769" s="207" t="str">
        <f>IF('statement of marks'!CM60="","",'statement of marks'!CM60)</f>
        <v/>
      </c>
      <c r="AH769" s="213" t="str">
        <f>IF('statement of marks'!CN60="","",'statement of marks'!CN60)</f>
        <v/>
      </c>
    </row>
    <row r="770" spans="1:34" ht="18.95" customHeight="1">
      <c r="A770" s="223"/>
      <c r="B770" s="990" t="str">
        <f>IF('statement of marks'!$CW$3="","",'statement of marks'!$CW$3)</f>
        <v>foKku</v>
      </c>
      <c r="C770" s="991"/>
      <c r="D770" s="209" t="str">
        <f>IF('statement of marks'!CW59="","",'statement of marks'!CW59)</f>
        <v/>
      </c>
      <c r="E770" s="209" t="str">
        <f>IF('statement of marks'!CX59="","",'statement of marks'!CX59)</f>
        <v/>
      </c>
      <c r="F770" s="207" t="str">
        <f>IF('statement of marks'!CY59="","",'statement of marks'!CY59)</f>
        <v/>
      </c>
      <c r="G770" s="209" t="str">
        <f>IF('statement of marks'!CZ59="","",'statement of marks'!CZ59)</f>
        <v/>
      </c>
      <c r="H770" s="209" t="str">
        <f>IF('statement of marks'!DA59="","",'statement of marks'!DA59)</f>
        <v/>
      </c>
      <c r="I770" s="207" t="str">
        <f>IF('statement of marks'!DB59="","",'statement of marks'!DB59)</f>
        <v/>
      </c>
      <c r="J770" s="209" t="str">
        <f>IF('statement of marks'!DC59="","",'statement of marks'!DC59)</f>
        <v/>
      </c>
      <c r="K770" s="209" t="str">
        <f>IF('statement of marks'!DD59="","",'statement of marks'!DD59)</f>
        <v/>
      </c>
      <c r="L770" s="207" t="str">
        <f>IF('statement of marks'!DE59="","",'statement of marks'!DE59)</f>
        <v/>
      </c>
      <c r="M770" s="209" t="str">
        <f>IF('statement of marks'!DG59="","",'statement of marks'!DG59)</f>
        <v/>
      </c>
      <c r="N770" s="209" t="str">
        <f>IF('statement of marks'!DH59="","",'statement of marks'!DH59)</f>
        <v/>
      </c>
      <c r="O770" s="207" t="str">
        <f>IF('statement of marks'!DI59="","",'statement of marks'!DI59)</f>
        <v/>
      </c>
      <c r="P770" s="213" t="str">
        <f>IF('statement of marks'!DJ59="","",'statement of marks'!DJ59)</f>
        <v/>
      </c>
      <c r="Q770" s="1035"/>
      <c r="R770" s="1035"/>
      <c r="S770" s="223"/>
      <c r="T770" s="990" t="str">
        <f>IF('statement of marks'!$CW$3="","",'statement of marks'!$CW$3)</f>
        <v>foKku</v>
      </c>
      <c r="U770" s="991"/>
      <c r="V770" s="209" t="str">
        <f>IF('statement of marks'!CW60="","",'statement of marks'!CW60)</f>
        <v/>
      </c>
      <c r="W770" s="209" t="str">
        <f>IF('statement of marks'!CX60="","",'statement of marks'!CX60)</f>
        <v/>
      </c>
      <c r="X770" s="207" t="str">
        <f>IF('statement of marks'!CY60="","",'statement of marks'!CY60)</f>
        <v/>
      </c>
      <c r="Y770" s="209" t="str">
        <f>IF('statement of marks'!CZ60="","",'statement of marks'!CZ60)</f>
        <v/>
      </c>
      <c r="Z770" s="209" t="str">
        <f>IF('statement of marks'!DA60="","",'statement of marks'!DA60)</f>
        <v/>
      </c>
      <c r="AA770" s="207" t="str">
        <f>IF('statement of marks'!DB60="","",'statement of marks'!DB60)</f>
        <v/>
      </c>
      <c r="AB770" s="209" t="str">
        <f>IF('statement of marks'!DC60="","",'statement of marks'!DC60)</f>
        <v/>
      </c>
      <c r="AC770" s="209" t="str">
        <f>IF('statement of marks'!DD60="","",'statement of marks'!DD60)</f>
        <v/>
      </c>
      <c r="AD770" s="207" t="str">
        <f>IF('statement of marks'!DE60="","",'statement of marks'!DE60)</f>
        <v/>
      </c>
      <c r="AE770" s="209" t="str">
        <f>IF('statement of marks'!DG60="","",'statement of marks'!DG60)</f>
        <v/>
      </c>
      <c r="AF770" s="209" t="str">
        <f>IF('statement of marks'!DH60="","",'statement of marks'!DH60)</f>
        <v/>
      </c>
      <c r="AG770" s="207" t="str">
        <f>IF('statement of marks'!DI60="","",'statement of marks'!DI60)</f>
        <v/>
      </c>
      <c r="AH770" s="213" t="str">
        <f>IF('statement of marks'!DJ60="","",'statement of marks'!DJ60)</f>
        <v/>
      </c>
    </row>
    <row r="771" spans="1:34" ht="18.95" customHeight="1">
      <c r="A771" s="223"/>
      <c r="B771" s="990" t="str">
        <f>IF('statement of marks'!$DS$3="","",'statement of marks'!$DS$3)</f>
        <v>lkekftd foKku</v>
      </c>
      <c r="C771" s="991"/>
      <c r="D771" s="209" t="str">
        <f>IF('statement of marks'!DS59="","",'statement of marks'!DS59)</f>
        <v/>
      </c>
      <c r="E771" s="209" t="str">
        <f>IF('statement of marks'!DT59="","",'statement of marks'!DT59)</f>
        <v/>
      </c>
      <c r="F771" s="207" t="str">
        <f>IF('statement of marks'!DU59="","",'statement of marks'!DU59)</f>
        <v/>
      </c>
      <c r="G771" s="209" t="str">
        <f>IF('statement of marks'!DV59="","",'statement of marks'!DV59)</f>
        <v/>
      </c>
      <c r="H771" s="209" t="str">
        <f>IF('statement of marks'!DW59="","",'statement of marks'!DW59)</f>
        <v/>
      </c>
      <c r="I771" s="207" t="str">
        <f>IF('statement of marks'!DX59="","",'statement of marks'!DX59)</f>
        <v/>
      </c>
      <c r="J771" s="209" t="str">
        <f>IF('statement of marks'!DY59="","",'statement of marks'!DY59)</f>
        <v/>
      </c>
      <c r="K771" s="209" t="str">
        <f>IF('statement of marks'!DZ59="","",'statement of marks'!DZ59)</f>
        <v/>
      </c>
      <c r="L771" s="207" t="str">
        <f>IF('statement of marks'!EA59="","",'statement of marks'!EA59)</f>
        <v/>
      </c>
      <c r="M771" s="209" t="str">
        <f>IF('statement of marks'!EC59="","",'statement of marks'!EC59)</f>
        <v/>
      </c>
      <c r="N771" s="209" t="str">
        <f>IF('statement of marks'!ED59="","",'statement of marks'!ED59)</f>
        <v/>
      </c>
      <c r="O771" s="207" t="str">
        <f>IF('statement of marks'!EE59="","",'statement of marks'!EE59)</f>
        <v/>
      </c>
      <c r="P771" s="213" t="str">
        <f>IF('statement of marks'!EF59="","",'statement of marks'!EF59)</f>
        <v/>
      </c>
      <c r="Q771" s="1035"/>
      <c r="R771" s="1035"/>
      <c r="S771" s="223"/>
      <c r="T771" s="990" t="str">
        <f>IF('statement of marks'!$DS$3="","",'statement of marks'!$DS$3)</f>
        <v>lkekftd foKku</v>
      </c>
      <c r="U771" s="991"/>
      <c r="V771" s="209" t="str">
        <f>IF('statement of marks'!DS60="","",'statement of marks'!DS60)</f>
        <v/>
      </c>
      <c r="W771" s="209" t="str">
        <f>IF('statement of marks'!DT60="","",'statement of marks'!DT60)</f>
        <v/>
      </c>
      <c r="X771" s="207" t="str">
        <f>IF('statement of marks'!DU60="","",'statement of marks'!DU60)</f>
        <v/>
      </c>
      <c r="Y771" s="209" t="str">
        <f>IF('statement of marks'!DV60="","",'statement of marks'!DV60)</f>
        <v/>
      </c>
      <c r="Z771" s="209" t="str">
        <f>IF('statement of marks'!DW60="","",'statement of marks'!DW60)</f>
        <v/>
      </c>
      <c r="AA771" s="207" t="str">
        <f>IF('statement of marks'!DX60="","",'statement of marks'!DX60)</f>
        <v/>
      </c>
      <c r="AB771" s="209" t="str">
        <f>IF('statement of marks'!DY60="","",'statement of marks'!DY60)</f>
        <v/>
      </c>
      <c r="AC771" s="209" t="str">
        <f>IF('statement of marks'!DZ60="","",'statement of marks'!DZ60)</f>
        <v/>
      </c>
      <c r="AD771" s="207" t="str">
        <f>IF('statement of marks'!EA60="","",'statement of marks'!EA60)</f>
        <v/>
      </c>
      <c r="AE771" s="209" t="str">
        <f>IF('statement of marks'!EC60="","",'statement of marks'!EC60)</f>
        <v/>
      </c>
      <c r="AF771" s="209" t="str">
        <f>IF('statement of marks'!ED60="","",'statement of marks'!ED60)</f>
        <v/>
      </c>
      <c r="AG771" s="207" t="str">
        <f>IF('statement of marks'!EE60="","",'statement of marks'!EE60)</f>
        <v/>
      </c>
      <c r="AH771" s="213" t="str">
        <f>IF('statement of marks'!EF60="","",'statement of marks'!EF60)</f>
        <v/>
      </c>
    </row>
    <row r="772" spans="1:34" ht="18.95" customHeight="1">
      <c r="A772" s="223"/>
      <c r="B772" s="996" t="s">
        <v>193</v>
      </c>
      <c r="C772" s="997"/>
      <c r="D772" s="1034" t="s">
        <v>1</v>
      </c>
      <c r="E772" s="1034"/>
      <c r="F772" s="1034"/>
      <c r="G772" s="1034" t="s">
        <v>21</v>
      </c>
      <c r="H772" s="1034"/>
      <c r="I772" s="1034"/>
      <c r="J772" s="1034" t="s">
        <v>194</v>
      </c>
      <c r="K772" s="1034"/>
      <c r="L772" s="1034"/>
      <c r="M772" s="1034" t="s">
        <v>68</v>
      </c>
      <c r="N772" s="1034"/>
      <c r="O772" s="1034"/>
      <c r="P772" s="214"/>
      <c r="Q772" s="1035"/>
      <c r="R772" s="1035"/>
      <c r="S772" s="223"/>
      <c r="T772" s="996" t="s">
        <v>193</v>
      </c>
      <c r="U772" s="997"/>
      <c r="V772" s="1034" t="s">
        <v>1</v>
      </c>
      <c r="W772" s="1034"/>
      <c r="X772" s="1034"/>
      <c r="Y772" s="1034" t="s">
        <v>21</v>
      </c>
      <c r="Z772" s="1034"/>
      <c r="AA772" s="1034"/>
      <c r="AB772" s="1034" t="s">
        <v>194</v>
      </c>
      <c r="AC772" s="1034"/>
      <c r="AD772" s="1034"/>
      <c r="AE772" s="1034" t="s">
        <v>68</v>
      </c>
      <c r="AF772" s="1034"/>
      <c r="AG772" s="1034"/>
      <c r="AH772" s="214"/>
    </row>
    <row r="773" spans="1:34" ht="18.95" customHeight="1">
      <c r="A773" s="223"/>
      <c r="B773" s="1000" t="s">
        <v>3</v>
      </c>
      <c r="C773" s="1001"/>
      <c r="D773" s="1002">
        <f>IF('statement of marks'!EO$6="","",'statement of marks'!EO$6)</f>
        <v>20</v>
      </c>
      <c r="E773" s="1002"/>
      <c r="F773" s="1002"/>
      <c r="G773" s="1002">
        <f>IF('statement of marks'!EP$6="","",'statement of marks'!EP$6)</f>
        <v>20</v>
      </c>
      <c r="H773" s="1002"/>
      <c r="I773" s="1002"/>
      <c r="J773" s="1002">
        <f>IF('statement of marks'!ER$6="","",'statement of marks'!ER$6)</f>
        <v>20</v>
      </c>
      <c r="K773" s="1002"/>
      <c r="L773" s="1002"/>
      <c r="M773" s="1002">
        <f>IF('statement of marks'!EX$6="","",'statement of marks'!EQ$6)</f>
        <v>20</v>
      </c>
      <c r="N773" s="1002"/>
      <c r="O773" s="1002"/>
      <c r="P773" s="215"/>
      <c r="Q773" s="1035"/>
      <c r="R773" s="1035"/>
      <c r="S773" s="223"/>
      <c r="T773" s="1000" t="s">
        <v>3</v>
      </c>
      <c r="U773" s="1001"/>
      <c r="V773" s="1002">
        <f>IF('statement of marks'!EO$6="","",'statement of marks'!EO$6)</f>
        <v>20</v>
      </c>
      <c r="W773" s="1002"/>
      <c r="X773" s="1002"/>
      <c r="Y773" s="1002">
        <f>IF('statement of marks'!EP$6="","",'statement of marks'!EP$6)</f>
        <v>20</v>
      </c>
      <c r="Z773" s="1002"/>
      <c r="AA773" s="1002"/>
      <c r="AB773" s="1002">
        <f>IF('statement of marks'!ER$6="","",'statement of marks'!ER$6)</f>
        <v>20</v>
      </c>
      <c r="AC773" s="1002"/>
      <c r="AD773" s="1002"/>
      <c r="AE773" s="1002">
        <f>IF('statement of marks'!EX$6="","",'statement of marks'!EQ$6)</f>
        <v>20</v>
      </c>
      <c r="AF773" s="1002"/>
      <c r="AG773" s="1002"/>
      <c r="AH773" s="215"/>
    </row>
    <row r="774" spans="1:34" ht="18.95" customHeight="1">
      <c r="A774" s="223"/>
      <c r="B774" s="990" t="str">
        <f>IF('statement of marks'!$EO$3="","",'statement of marks'!$EO$3)</f>
        <v>dk;kZuqHko</v>
      </c>
      <c r="C774" s="991"/>
      <c r="D774" s="1031" t="str">
        <f>IF('statement of marks'!EO59="","",'statement of marks'!EO59)</f>
        <v/>
      </c>
      <c r="E774" s="1031"/>
      <c r="F774" s="1031"/>
      <c r="G774" s="1031" t="str">
        <f>IF('statement of marks'!EP59="","",'statement of marks'!EP59)</f>
        <v/>
      </c>
      <c r="H774" s="1031"/>
      <c r="I774" s="1031"/>
      <c r="J774" s="1031" t="str">
        <f>IF('statement of marks'!ER59="","",'statement of marks'!ER59)</f>
        <v/>
      </c>
      <c r="K774" s="1031"/>
      <c r="L774" s="1031"/>
      <c r="M774" s="1031" t="str">
        <f>IF('statement of marks'!EQ59="","",'statement of marks'!EQ59)</f>
        <v/>
      </c>
      <c r="N774" s="1031"/>
      <c r="O774" s="1031"/>
      <c r="P774" s="216"/>
      <c r="Q774" s="1035"/>
      <c r="R774" s="1035"/>
      <c r="S774" s="223"/>
      <c r="T774" s="990" t="str">
        <f>IF('statement of marks'!$EO$3="","",'statement of marks'!$EO$3)</f>
        <v>dk;kZuqHko</v>
      </c>
      <c r="U774" s="991"/>
      <c r="V774" s="1031" t="str">
        <f>IF('statement of marks'!EO60="","",'statement of marks'!EO60)</f>
        <v/>
      </c>
      <c r="W774" s="1031"/>
      <c r="X774" s="1031"/>
      <c r="Y774" s="1031" t="str">
        <f>IF('statement of marks'!EP60="","",'statement of marks'!EP60)</f>
        <v/>
      </c>
      <c r="Z774" s="1031"/>
      <c r="AA774" s="1031"/>
      <c r="AB774" s="1031" t="str">
        <f>IF('statement of marks'!ER60="","",'statement of marks'!ER60)</f>
        <v/>
      </c>
      <c r="AC774" s="1031"/>
      <c r="AD774" s="1031"/>
      <c r="AE774" s="1031" t="str">
        <f>IF('statement of marks'!EQ60="","",'statement of marks'!EQ60)</f>
        <v/>
      </c>
      <c r="AF774" s="1031"/>
      <c r="AG774" s="1031"/>
      <c r="AH774" s="216"/>
    </row>
    <row r="775" spans="1:34" ht="18.95" customHeight="1">
      <c r="A775" s="223"/>
      <c r="B775" s="1027" t="str">
        <f>IF('statement of marks'!$EY$3="","",'statement of marks'!$EY$3)</f>
        <v>dyk f'k{kk</v>
      </c>
      <c r="C775" s="1028"/>
      <c r="D775" s="1031" t="str">
        <f>IF('statement of marks'!EY59="","",'statement of marks'!EY59)</f>
        <v/>
      </c>
      <c r="E775" s="1031"/>
      <c r="F775" s="1031"/>
      <c r="G775" s="1031" t="str">
        <f>IF('statement of marks'!EZ59="","",'statement of marks'!EZ59)</f>
        <v/>
      </c>
      <c r="H775" s="1031"/>
      <c r="I775" s="1031"/>
      <c r="J775" s="1031" t="str">
        <f>IF('statement of marks'!FB59="","",'statement of marks'!FB59)</f>
        <v/>
      </c>
      <c r="K775" s="1031"/>
      <c r="L775" s="1031"/>
      <c r="M775" s="1031" t="str">
        <f>IF('statement of marks'!FA59="","",'statement of marks'!FA59)</f>
        <v/>
      </c>
      <c r="N775" s="1031"/>
      <c r="O775" s="1031"/>
      <c r="P775" s="216"/>
      <c r="Q775" s="1035"/>
      <c r="R775" s="1035"/>
      <c r="S775" s="223"/>
      <c r="T775" s="1027" t="str">
        <f>IF('statement of marks'!$EY$3="","",'statement of marks'!$EY$3)</f>
        <v>dyk f'k{kk</v>
      </c>
      <c r="U775" s="1028"/>
      <c r="V775" s="1031" t="str">
        <f>IF('statement of marks'!EY60="","",'statement of marks'!EY60)</f>
        <v/>
      </c>
      <c r="W775" s="1031"/>
      <c r="X775" s="1031"/>
      <c r="Y775" s="1031" t="str">
        <f>IF('statement of marks'!EZ60="","",'statement of marks'!EZ60)</f>
        <v/>
      </c>
      <c r="Z775" s="1031"/>
      <c r="AA775" s="1031"/>
      <c r="AB775" s="1031" t="str">
        <f>IF('statement of marks'!FB60="","",'statement of marks'!FB60)</f>
        <v/>
      </c>
      <c r="AC775" s="1031"/>
      <c r="AD775" s="1031"/>
      <c r="AE775" s="1031" t="str">
        <f>IF('statement of marks'!FA60="","",'statement of marks'!FA60)</f>
        <v/>
      </c>
      <c r="AF775" s="1031"/>
      <c r="AG775" s="1031"/>
      <c r="AH775" s="216"/>
    </row>
    <row r="776" spans="1:34" ht="18.95" customHeight="1">
      <c r="A776" s="223"/>
      <c r="B776" s="1029" t="str">
        <f>IF('statement of marks'!$FI$3="","",'statement of marks'!$FI$3)</f>
        <v>LokLF; ,oe~ 'kkjhfjd f'k{kk</v>
      </c>
      <c r="C776" s="1030"/>
      <c r="D776" s="1031" t="str">
        <f>IF('statement of marks'!FI59="","",'statement of marks'!FI59)</f>
        <v/>
      </c>
      <c r="E776" s="1031"/>
      <c r="F776" s="1031"/>
      <c r="G776" s="1031" t="str">
        <f>IF('statement of marks'!FJ59="","",'statement of marks'!FJ59)</f>
        <v/>
      </c>
      <c r="H776" s="1031"/>
      <c r="I776" s="1031"/>
      <c r="J776" s="1031" t="str">
        <f>IF('statement of marks'!FL59="","",'statement of marks'!FL59)</f>
        <v/>
      </c>
      <c r="K776" s="1031"/>
      <c r="L776" s="1031"/>
      <c r="M776" s="1031" t="str">
        <f>IF('statement of marks'!FK59="","",'statement of marks'!FK59)</f>
        <v/>
      </c>
      <c r="N776" s="1031"/>
      <c r="O776" s="1031"/>
      <c r="P776" s="216"/>
      <c r="Q776" s="1035"/>
      <c r="R776" s="1035"/>
      <c r="S776" s="223"/>
      <c r="T776" s="1029" t="str">
        <f>IF('statement of marks'!$FI$3="","",'statement of marks'!$FI$3)</f>
        <v>LokLF; ,oe~ 'kkjhfjd f'k{kk</v>
      </c>
      <c r="U776" s="1030"/>
      <c r="V776" s="1031" t="str">
        <f>IF('statement of marks'!FI60="","",'statement of marks'!FI60)</f>
        <v/>
      </c>
      <c r="W776" s="1031"/>
      <c r="X776" s="1031"/>
      <c r="Y776" s="1031" t="str">
        <f>IF('statement of marks'!FJ60="","",'statement of marks'!FJ60)</f>
        <v/>
      </c>
      <c r="Z776" s="1031"/>
      <c r="AA776" s="1031"/>
      <c r="AB776" s="1031" t="str">
        <f>IF('statement of marks'!FL60="","",'statement of marks'!FL60)</f>
        <v/>
      </c>
      <c r="AC776" s="1031"/>
      <c r="AD776" s="1031"/>
      <c r="AE776" s="1031" t="str">
        <f>IF('statement of marks'!FK60="","",'statement of marks'!FK60)</f>
        <v/>
      </c>
      <c r="AF776" s="1031"/>
      <c r="AG776" s="1031"/>
      <c r="AH776" s="216"/>
    </row>
    <row r="777" spans="1:34" ht="18.95" customHeight="1">
      <c r="A777" s="223"/>
      <c r="B777" s="1000" t="s">
        <v>195</v>
      </c>
      <c r="C777" s="1001"/>
      <c r="D777" s="1007" t="str">
        <f>details!$DR$3</f>
        <v>vxLr rd</v>
      </c>
      <c r="E777" s="1007"/>
      <c r="F777" s="1007"/>
      <c r="G777" s="1007" t="str">
        <f>details!$DV$3</f>
        <v>vDVwcj rd</v>
      </c>
      <c r="H777" s="1007"/>
      <c r="I777" s="1007"/>
      <c r="J777" s="1007" t="str">
        <f>details!$ED$3</f>
        <v>Qjojh rd</v>
      </c>
      <c r="K777" s="1007"/>
      <c r="L777" s="1007"/>
      <c r="M777" s="1007" t="str">
        <f>details!$DZ$3</f>
        <v>fnlEcj rd</v>
      </c>
      <c r="N777" s="1007"/>
      <c r="O777" s="1007"/>
      <c r="P777" s="216"/>
      <c r="Q777" s="1035"/>
      <c r="R777" s="1035"/>
      <c r="S777" s="223"/>
      <c r="T777" s="1000" t="s">
        <v>195</v>
      </c>
      <c r="U777" s="1001"/>
      <c r="V777" s="1010" t="str">
        <f>details!$DR$3</f>
        <v>vxLr rd</v>
      </c>
      <c r="W777" s="1011"/>
      <c r="X777" s="1012"/>
      <c r="Y777" s="1010" t="str">
        <f>details!$DV$3</f>
        <v>vDVwcj rd</v>
      </c>
      <c r="Z777" s="1011"/>
      <c r="AA777" s="1012"/>
      <c r="AB777" s="1010" t="str">
        <f>details!$ED$3</f>
        <v>Qjojh rd</v>
      </c>
      <c r="AC777" s="1011"/>
      <c r="AD777" s="1012"/>
      <c r="AE777" s="1010" t="str">
        <f>details!$DZ$3</f>
        <v>fnlEcj rd</v>
      </c>
      <c r="AF777" s="1011"/>
      <c r="AG777" s="1012"/>
      <c r="AH777" s="216"/>
    </row>
    <row r="778" spans="1:34" ht="18.95" customHeight="1">
      <c r="A778" s="223"/>
      <c r="B778" s="1025" t="s">
        <v>98</v>
      </c>
      <c r="C778" s="1026"/>
      <c r="D778" s="1008" t="str">
        <f>IF(details!DS59="","",details!DS59)</f>
        <v/>
      </c>
      <c r="E778" s="1008"/>
      <c r="F778" s="1008"/>
      <c r="G778" s="1008" t="str">
        <f>IF(details!DW59="","",details!DW59)</f>
        <v/>
      </c>
      <c r="H778" s="1008"/>
      <c r="I778" s="1008"/>
      <c r="J778" s="1008" t="str">
        <f>IF(details!EE59="","",details!EE59)</f>
        <v/>
      </c>
      <c r="K778" s="1008"/>
      <c r="L778" s="1008"/>
      <c r="M778" s="1008" t="str">
        <f>IF(details!EA59="","",details!EA59)</f>
        <v/>
      </c>
      <c r="N778" s="1008"/>
      <c r="O778" s="1008"/>
      <c r="P778" s="227"/>
      <c r="Q778" s="1035"/>
      <c r="R778" s="1035"/>
      <c r="S778" s="223"/>
      <c r="T778" s="1025" t="s">
        <v>98</v>
      </c>
      <c r="U778" s="1026"/>
      <c r="V778" s="1015" t="str">
        <f>IF(details!DS60="","",details!DS60)</f>
        <v/>
      </c>
      <c r="W778" s="1016"/>
      <c r="X778" s="1017"/>
      <c r="Y778" s="1015" t="str">
        <f>IF(details!DW60="","",details!DW60)</f>
        <v/>
      </c>
      <c r="Z778" s="1016"/>
      <c r="AA778" s="1017"/>
      <c r="AB778" s="1015" t="str">
        <f>IF(details!EE60="","",details!EE60)</f>
        <v/>
      </c>
      <c r="AC778" s="1016"/>
      <c r="AD778" s="1017"/>
      <c r="AE778" s="1015" t="str">
        <f>IF(details!EA60="","",details!EA60)</f>
        <v/>
      </c>
      <c r="AF778" s="1016"/>
      <c r="AG778" s="1017"/>
      <c r="AH778" s="217"/>
    </row>
    <row r="779" spans="1:34" ht="18.95" customHeight="1">
      <c r="A779" s="224"/>
      <c r="B779" s="1023" t="s">
        <v>15</v>
      </c>
      <c r="C779" s="1024"/>
      <c r="D779" s="1009">
        <f>IF(details!DR59="","",details!DR59)</f>
        <v>83</v>
      </c>
      <c r="E779" s="1009"/>
      <c r="F779" s="1009"/>
      <c r="G779" s="1009" t="str">
        <f>IF(details!DV59="","",details!DV59)</f>
        <v/>
      </c>
      <c r="H779" s="1009"/>
      <c r="I779" s="1009"/>
      <c r="J779" s="1009" t="str">
        <f>IF(details!ED59="","",details!ED59)</f>
        <v/>
      </c>
      <c r="K779" s="1009"/>
      <c r="L779" s="1009"/>
      <c r="M779" s="1009" t="str">
        <f>IF(details!DZ59="","",details!DZ59)</f>
        <v/>
      </c>
      <c r="N779" s="1009"/>
      <c r="O779" s="1009"/>
      <c r="P779" s="228"/>
      <c r="Q779" s="1035"/>
      <c r="R779" s="1035"/>
      <c r="S779" s="224"/>
      <c r="T779" s="1023" t="s">
        <v>15</v>
      </c>
      <c r="U779" s="1024"/>
      <c r="V779" s="1018">
        <f>IF(details!DR60="","",details!DR60)</f>
        <v>83</v>
      </c>
      <c r="W779" s="1019"/>
      <c r="X779" s="1020"/>
      <c r="Y779" s="1018" t="str">
        <f>IF(details!DV60="","",details!DV60)</f>
        <v/>
      </c>
      <c r="Z779" s="1019"/>
      <c r="AA779" s="1020"/>
      <c r="AB779" s="1018" t="str">
        <f>IF(details!ED60="","",details!ED60)</f>
        <v/>
      </c>
      <c r="AC779" s="1019"/>
      <c r="AD779" s="1020"/>
      <c r="AE779" s="1018" t="str">
        <f>IF(details!DZ60="","",details!DZ60)</f>
        <v/>
      </c>
      <c r="AF779" s="1019"/>
      <c r="AG779" s="1020"/>
      <c r="AH779" s="218"/>
    </row>
    <row r="780" spans="1:34" ht="18.95" customHeight="1">
      <c r="A780" s="223"/>
      <c r="B780" s="1036" t="s">
        <v>99</v>
      </c>
      <c r="C780" s="1037"/>
      <c r="D780" s="1007"/>
      <c r="E780" s="1007"/>
      <c r="F780" s="1007"/>
      <c r="G780" s="1007"/>
      <c r="H780" s="1007"/>
      <c r="I780" s="1007"/>
      <c r="J780" s="1007"/>
      <c r="K780" s="1007"/>
      <c r="L780" s="1007"/>
      <c r="M780" s="1007"/>
      <c r="N780" s="1007"/>
      <c r="O780" s="1007"/>
      <c r="P780" s="219"/>
      <c r="Q780" s="1035"/>
      <c r="R780" s="1035"/>
      <c r="S780" s="223"/>
      <c r="T780" s="1036" t="s">
        <v>99</v>
      </c>
      <c r="U780" s="1037"/>
      <c r="V780" s="1007"/>
      <c r="W780" s="1007"/>
      <c r="X780" s="1007"/>
      <c r="Y780" s="1007"/>
      <c r="Z780" s="1007"/>
      <c r="AA780" s="1007"/>
      <c r="AB780" s="1007"/>
      <c r="AC780" s="1007"/>
      <c r="AD780" s="1007"/>
      <c r="AE780" s="1007"/>
      <c r="AF780" s="1007"/>
      <c r="AG780" s="1007"/>
      <c r="AH780" s="219"/>
    </row>
    <row r="781" spans="1:34" ht="18.95" customHeight="1">
      <c r="A781" s="223"/>
      <c r="B781" s="1013" t="s">
        <v>79</v>
      </c>
      <c r="C781" s="1014"/>
      <c r="D781" s="1007"/>
      <c r="E781" s="1007"/>
      <c r="F781" s="1007"/>
      <c r="G781" s="1007"/>
      <c r="H781" s="1007"/>
      <c r="I781" s="1007"/>
      <c r="J781" s="1007"/>
      <c r="K781" s="1007"/>
      <c r="L781" s="1007"/>
      <c r="M781" s="1007"/>
      <c r="N781" s="1007"/>
      <c r="O781" s="1007"/>
      <c r="P781" s="219"/>
      <c r="Q781" s="1035"/>
      <c r="R781" s="1035"/>
      <c r="S781" s="223"/>
      <c r="T781" s="1013" t="s">
        <v>79</v>
      </c>
      <c r="U781" s="1014"/>
      <c r="V781" s="1007"/>
      <c r="W781" s="1007"/>
      <c r="X781" s="1007"/>
      <c r="Y781" s="1007"/>
      <c r="Z781" s="1007"/>
      <c r="AA781" s="1007"/>
      <c r="AB781" s="1007"/>
      <c r="AC781" s="1007"/>
      <c r="AD781" s="1007"/>
      <c r="AE781" s="1007"/>
      <c r="AF781" s="1007"/>
      <c r="AG781" s="1007"/>
      <c r="AH781" s="219"/>
    </row>
    <row r="782" spans="1:34" ht="18.95" customHeight="1">
      <c r="A782" s="223"/>
      <c r="B782" s="1021" t="s">
        <v>100</v>
      </c>
      <c r="C782" s="1022"/>
      <c r="D782" s="1007"/>
      <c r="E782" s="1007"/>
      <c r="F782" s="1007"/>
      <c r="G782" s="1007"/>
      <c r="H782" s="1007"/>
      <c r="I782" s="1007"/>
      <c r="J782" s="1007"/>
      <c r="K782" s="1007"/>
      <c r="L782" s="1007"/>
      <c r="M782" s="1007"/>
      <c r="N782" s="1007"/>
      <c r="O782" s="1007"/>
      <c r="P782" s="219"/>
      <c r="Q782" s="1035"/>
      <c r="R782" s="1035"/>
      <c r="S782" s="223"/>
      <c r="T782" s="1021" t="s">
        <v>100</v>
      </c>
      <c r="U782" s="1022"/>
      <c r="V782" s="1007"/>
      <c r="W782" s="1007"/>
      <c r="X782" s="1007"/>
      <c r="Y782" s="1007"/>
      <c r="Z782" s="1007"/>
      <c r="AA782" s="1007"/>
      <c r="AB782" s="1007"/>
      <c r="AC782" s="1007"/>
      <c r="AD782" s="1007"/>
      <c r="AE782" s="1007"/>
      <c r="AF782" s="1007"/>
      <c r="AG782" s="1007"/>
      <c r="AH782" s="219"/>
    </row>
    <row r="783" spans="1:34" ht="18.95" customHeight="1" thickBot="1">
      <c r="A783" s="225"/>
      <c r="B783" s="998" t="s">
        <v>101</v>
      </c>
      <c r="C783" s="999"/>
      <c r="D783" s="995"/>
      <c r="E783" s="995"/>
      <c r="F783" s="995"/>
      <c r="G783" s="995"/>
      <c r="H783" s="995"/>
      <c r="I783" s="995"/>
      <c r="J783" s="995"/>
      <c r="K783" s="995"/>
      <c r="L783" s="995"/>
      <c r="M783" s="995"/>
      <c r="N783" s="995"/>
      <c r="O783" s="995"/>
      <c r="P783" s="220"/>
      <c r="Q783" s="1035"/>
      <c r="R783" s="1035"/>
      <c r="S783" s="225"/>
      <c r="T783" s="998" t="s">
        <v>101</v>
      </c>
      <c r="U783" s="999"/>
      <c r="V783" s="995"/>
      <c r="W783" s="995"/>
      <c r="X783" s="995"/>
      <c r="Y783" s="995"/>
      <c r="Z783" s="995"/>
      <c r="AA783" s="995"/>
      <c r="AB783" s="995"/>
      <c r="AC783" s="995"/>
      <c r="AD783" s="995"/>
      <c r="AE783" s="995"/>
      <c r="AF783" s="995"/>
      <c r="AG783" s="995"/>
      <c r="AH783" s="220"/>
    </row>
    <row r="784" spans="1:34" ht="18.95" customHeight="1">
      <c r="A784" s="222"/>
      <c r="B784" s="1004" t="s">
        <v>47</v>
      </c>
      <c r="C784" s="1005"/>
      <c r="D784" s="1005"/>
      <c r="E784" s="1005"/>
      <c r="F784" s="1005"/>
      <c r="G784" s="1005"/>
      <c r="H784" s="1005"/>
      <c r="I784" s="1005"/>
      <c r="J784" s="1005"/>
      <c r="K784" s="1005"/>
      <c r="L784" s="1005"/>
      <c r="M784" s="1005"/>
      <c r="N784" s="1005"/>
      <c r="O784" s="1005"/>
      <c r="P784" s="1006"/>
      <c r="Q784" s="1035"/>
      <c r="R784" s="1035"/>
      <c r="S784" s="222"/>
      <c r="T784" s="1004" t="s">
        <v>47</v>
      </c>
      <c r="U784" s="1005"/>
      <c r="V784" s="1005"/>
      <c r="W784" s="1005"/>
      <c r="X784" s="1005"/>
      <c r="Y784" s="1005"/>
      <c r="Z784" s="1005"/>
      <c r="AA784" s="1005"/>
      <c r="AB784" s="1005"/>
      <c r="AC784" s="1005"/>
      <c r="AD784" s="1005"/>
      <c r="AE784" s="1005"/>
      <c r="AF784" s="1005"/>
      <c r="AG784" s="1005"/>
      <c r="AH784" s="1006"/>
    </row>
    <row r="785" spans="1:34" ht="18.95" customHeight="1">
      <c r="A785" s="1003"/>
      <c r="B785" s="985" t="str">
        <f>'statement of marks'!$A$1</f>
        <v>MkW0Hkhejko vEcsMdj jkt0vkok0fo|k0cxMh]nkSlk</v>
      </c>
      <c r="C785" s="986"/>
      <c r="D785" s="986"/>
      <c r="E785" s="986"/>
      <c r="F785" s="986"/>
      <c r="G785" s="986"/>
      <c r="H785" s="986"/>
      <c r="I785" s="986"/>
      <c r="J785" s="986"/>
      <c r="K785" s="986"/>
      <c r="L785" s="986"/>
      <c r="M785" s="986"/>
      <c r="N785" s="986"/>
      <c r="O785" s="986"/>
      <c r="P785" s="987"/>
      <c r="Q785" s="1035"/>
      <c r="R785" s="1035"/>
      <c r="S785" s="1003"/>
      <c r="T785" s="985" t="str">
        <f>'statement of marks'!$A$1</f>
        <v>MkW0Hkhejko vEcsMdj jkt0vkok0fo|k0cxMh]nkSlk</v>
      </c>
      <c r="U785" s="986"/>
      <c r="V785" s="986"/>
      <c r="W785" s="986"/>
      <c r="X785" s="986"/>
      <c r="Y785" s="986"/>
      <c r="Z785" s="986"/>
      <c r="AA785" s="986"/>
      <c r="AB785" s="986"/>
      <c r="AC785" s="986"/>
      <c r="AD785" s="986"/>
      <c r="AE785" s="986"/>
      <c r="AF785" s="986"/>
      <c r="AG785" s="986"/>
      <c r="AH785" s="987"/>
    </row>
    <row r="786" spans="1:34" ht="18.95" customHeight="1">
      <c r="A786" s="1003"/>
      <c r="B786" s="985"/>
      <c r="C786" s="986"/>
      <c r="D786" s="986"/>
      <c r="E786" s="986"/>
      <c r="F786" s="986"/>
      <c r="G786" s="986"/>
      <c r="H786" s="986"/>
      <c r="I786" s="986"/>
      <c r="J786" s="986"/>
      <c r="K786" s="986"/>
      <c r="L786" s="986"/>
      <c r="M786" s="986"/>
      <c r="N786" s="986"/>
      <c r="O786" s="986"/>
      <c r="P786" s="987"/>
      <c r="Q786" s="1035"/>
      <c r="R786" s="1035"/>
      <c r="S786" s="1003"/>
      <c r="T786" s="985"/>
      <c r="U786" s="986"/>
      <c r="V786" s="986"/>
      <c r="W786" s="986"/>
      <c r="X786" s="986"/>
      <c r="Y786" s="986"/>
      <c r="Z786" s="986"/>
      <c r="AA786" s="986"/>
      <c r="AB786" s="986"/>
      <c r="AC786" s="986"/>
      <c r="AD786" s="986"/>
      <c r="AE786" s="986"/>
      <c r="AF786" s="986"/>
      <c r="AG786" s="986"/>
      <c r="AH786" s="987"/>
    </row>
    <row r="787" spans="1:34" ht="18.95" customHeight="1">
      <c r="A787" s="223"/>
      <c r="B787" s="988" t="s">
        <v>95</v>
      </c>
      <c r="C787" s="989"/>
      <c r="D787" s="992" t="str">
        <f>'statement of marks'!$H$3</f>
        <v>2016-17</v>
      </c>
      <c r="E787" s="992"/>
      <c r="F787" s="992"/>
      <c r="G787" s="992"/>
      <c r="H787" s="992"/>
      <c r="I787" s="992"/>
      <c r="J787" s="992"/>
      <c r="K787" s="992"/>
      <c r="L787" s="992"/>
      <c r="M787" s="992"/>
      <c r="N787" s="992"/>
      <c r="O787" s="992"/>
      <c r="P787" s="993"/>
      <c r="Q787" s="1035"/>
      <c r="R787" s="1035"/>
      <c r="S787" s="223"/>
      <c r="T787" s="988" t="s">
        <v>95</v>
      </c>
      <c r="U787" s="989"/>
      <c r="V787" s="992" t="str">
        <f>'statement of marks'!$H$3</f>
        <v>2016-17</v>
      </c>
      <c r="W787" s="992"/>
      <c r="X787" s="992"/>
      <c r="Y787" s="992"/>
      <c r="Z787" s="992"/>
      <c r="AA787" s="992"/>
      <c r="AB787" s="992"/>
      <c r="AC787" s="992"/>
      <c r="AD787" s="992"/>
      <c r="AE787" s="992"/>
      <c r="AF787" s="992"/>
      <c r="AG787" s="992"/>
      <c r="AH787" s="993"/>
    </row>
    <row r="788" spans="1:34" ht="18.95" customHeight="1">
      <c r="A788" s="223"/>
      <c r="B788" s="990" t="s">
        <v>185</v>
      </c>
      <c r="C788" s="991"/>
      <c r="D788" s="991" t="str">
        <f>IF('statement of marks'!I61="","",'statement of marks'!I61)</f>
        <v/>
      </c>
      <c r="E788" s="991"/>
      <c r="F788" s="991"/>
      <c r="G788" s="991"/>
      <c r="H788" s="991"/>
      <c r="I788" s="991"/>
      <c r="J788" s="991"/>
      <c r="K788" s="991"/>
      <c r="L788" s="991"/>
      <c r="M788" s="991"/>
      <c r="N788" s="991"/>
      <c r="O788" s="991"/>
      <c r="P788" s="994"/>
      <c r="Q788" s="1035"/>
      <c r="R788" s="1035"/>
      <c r="S788" s="223"/>
      <c r="T788" s="990" t="s">
        <v>185</v>
      </c>
      <c r="U788" s="991"/>
      <c r="V788" s="991" t="str">
        <f>IF('statement of marks'!I62="","",'statement of marks'!I62)</f>
        <v/>
      </c>
      <c r="W788" s="991"/>
      <c r="X788" s="991"/>
      <c r="Y788" s="991"/>
      <c r="Z788" s="991"/>
      <c r="AA788" s="991"/>
      <c r="AB788" s="991"/>
      <c r="AC788" s="991"/>
      <c r="AD788" s="991"/>
      <c r="AE788" s="991"/>
      <c r="AF788" s="991"/>
      <c r="AG788" s="991"/>
      <c r="AH788" s="994"/>
    </row>
    <row r="789" spans="1:34" ht="18.95" customHeight="1">
      <c r="A789" s="223"/>
      <c r="B789" s="990" t="s">
        <v>186</v>
      </c>
      <c r="C789" s="991"/>
      <c r="D789" s="991" t="str">
        <f>IF('statement of marks'!J61="","",'statement of marks'!J61)</f>
        <v/>
      </c>
      <c r="E789" s="991"/>
      <c r="F789" s="991"/>
      <c r="G789" s="991"/>
      <c r="H789" s="991"/>
      <c r="I789" s="991"/>
      <c r="J789" s="991"/>
      <c r="K789" s="991"/>
      <c r="L789" s="991"/>
      <c r="M789" s="991"/>
      <c r="N789" s="991"/>
      <c r="O789" s="991"/>
      <c r="P789" s="994"/>
      <c r="Q789" s="1035"/>
      <c r="R789" s="1035"/>
      <c r="S789" s="223"/>
      <c r="T789" s="990" t="s">
        <v>186</v>
      </c>
      <c r="U789" s="991"/>
      <c r="V789" s="991" t="str">
        <f>IF('statement of marks'!J62="","",'statement of marks'!J62)</f>
        <v/>
      </c>
      <c r="W789" s="991"/>
      <c r="X789" s="991"/>
      <c r="Y789" s="991"/>
      <c r="Z789" s="991"/>
      <c r="AA789" s="991"/>
      <c r="AB789" s="991"/>
      <c r="AC789" s="991"/>
      <c r="AD789" s="991"/>
      <c r="AE789" s="991"/>
      <c r="AF789" s="991"/>
      <c r="AG789" s="991"/>
      <c r="AH789" s="994"/>
    </row>
    <row r="790" spans="1:34" ht="18.95" customHeight="1">
      <c r="A790" s="223"/>
      <c r="B790" s="990" t="s">
        <v>187</v>
      </c>
      <c r="C790" s="991"/>
      <c r="D790" s="991" t="str">
        <f>IF('statement of marks'!K61="","",'statement of marks'!K61)</f>
        <v/>
      </c>
      <c r="E790" s="991"/>
      <c r="F790" s="991"/>
      <c r="G790" s="991"/>
      <c r="H790" s="991"/>
      <c r="I790" s="991"/>
      <c r="J790" s="991"/>
      <c r="K790" s="991"/>
      <c r="L790" s="991"/>
      <c r="M790" s="991"/>
      <c r="N790" s="991"/>
      <c r="O790" s="991"/>
      <c r="P790" s="994"/>
      <c r="Q790" s="1035"/>
      <c r="R790" s="1035"/>
      <c r="S790" s="223"/>
      <c r="T790" s="990" t="s">
        <v>187</v>
      </c>
      <c r="U790" s="991"/>
      <c r="V790" s="991" t="str">
        <f>IF('statement of marks'!K62="","",'statement of marks'!K62)</f>
        <v/>
      </c>
      <c r="W790" s="991"/>
      <c r="X790" s="991"/>
      <c r="Y790" s="991"/>
      <c r="Z790" s="991"/>
      <c r="AA790" s="991"/>
      <c r="AB790" s="991"/>
      <c r="AC790" s="991"/>
      <c r="AD790" s="991"/>
      <c r="AE790" s="991"/>
      <c r="AF790" s="991"/>
      <c r="AG790" s="991"/>
      <c r="AH790" s="994"/>
    </row>
    <row r="791" spans="1:34" ht="18.95" customHeight="1">
      <c r="A791" s="223"/>
      <c r="B791" s="990" t="s">
        <v>188</v>
      </c>
      <c r="C791" s="991"/>
      <c r="D791" s="992" t="str">
        <f>'statement of marks'!$G$3</f>
        <v>6 B</v>
      </c>
      <c r="E791" s="992"/>
      <c r="F791" s="992"/>
      <c r="G791" s="992"/>
      <c r="H791" s="991" t="s">
        <v>9</v>
      </c>
      <c r="I791" s="991"/>
      <c r="J791" s="991"/>
      <c r="K791" s="991"/>
      <c r="L791" s="991"/>
      <c r="M791" s="992" t="str">
        <f>IF('statement of marks'!D61="","",'statement of marks'!D61)</f>
        <v/>
      </c>
      <c r="N791" s="992"/>
      <c r="O791" s="992"/>
      <c r="P791" s="993"/>
      <c r="Q791" s="1035"/>
      <c r="R791" s="1035"/>
      <c r="S791" s="223"/>
      <c r="T791" s="990" t="s">
        <v>188</v>
      </c>
      <c r="U791" s="991"/>
      <c r="V791" s="992" t="str">
        <f>'statement of marks'!$G$3</f>
        <v>6 B</v>
      </c>
      <c r="W791" s="992"/>
      <c r="X791" s="992"/>
      <c r="Y791" s="992"/>
      <c r="Z791" s="991" t="s">
        <v>9</v>
      </c>
      <c r="AA791" s="991"/>
      <c r="AB791" s="991"/>
      <c r="AC791" s="991"/>
      <c r="AD791" s="991"/>
      <c r="AE791" s="992" t="str">
        <f>IF('statement of marks'!D62="","",'statement of marks'!D62)</f>
        <v/>
      </c>
      <c r="AF791" s="992"/>
      <c r="AG791" s="992"/>
      <c r="AH791" s="993"/>
    </row>
    <row r="792" spans="1:34" ht="18.95" customHeight="1">
      <c r="A792" s="223"/>
      <c r="B792" s="990" t="s">
        <v>189</v>
      </c>
      <c r="C792" s="991"/>
      <c r="D792" s="992" t="str">
        <f>IF('statement of marks'!F61="","",'statement of marks'!F61)</f>
        <v/>
      </c>
      <c r="E792" s="992"/>
      <c r="F792" s="992"/>
      <c r="G792" s="992"/>
      <c r="H792" s="991" t="s">
        <v>0</v>
      </c>
      <c r="I792" s="991"/>
      <c r="J792" s="991"/>
      <c r="K792" s="991"/>
      <c r="L792" s="991"/>
      <c r="M792" s="1032" t="str">
        <f>IF('statement of marks'!G61="","",'statement of marks'!G61)</f>
        <v/>
      </c>
      <c r="N792" s="1032"/>
      <c r="O792" s="1032"/>
      <c r="P792" s="1033"/>
      <c r="Q792" s="1035"/>
      <c r="R792" s="1035"/>
      <c r="S792" s="223"/>
      <c r="T792" s="990" t="s">
        <v>189</v>
      </c>
      <c r="U792" s="991"/>
      <c r="V792" s="992" t="str">
        <f>IF('statement of marks'!F62="","",'statement of marks'!F62)</f>
        <v/>
      </c>
      <c r="W792" s="992"/>
      <c r="X792" s="992"/>
      <c r="Y792" s="992"/>
      <c r="Z792" s="991" t="s">
        <v>0</v>
      </c>
      <c r="AA792" s="991"/>
      <c r="AB792" s="991"/>
      <c r="AC792" s="991"/>
      <c r="AD792" s="991"/>
      <c r="AE792" s="1032" t="str">
        <f>IF('statement of marks'!G62="","",'statement of marks'!G62)</f>
        <v/>
      </c>
      <c r="AF792" s="1032"/>
      <c r="AG792" s="1032"/>
      <c r="AH792" s="1033"/>
    </row>
    <row r="793" spans="1:34" ht="18.95" customHeight="1">
      <c r="A793" s="223"/>
      <c r="B793" s="221" t="s">
        <v>28</v>
      </c>
      <c r="C793" s="211" t="s">
        <v>96</v>
      </c>
      <c r="D793" s="1034" t="s">
        <v>1</v>
      </c>
      <c r="E793" s="1034"/>
      <c r="F793" s="1034"/>
      <c r="G793" s="1034" t="s">
        <v>21</v>
      </c>
      <c r="H793" s="1034"/>
      <c r="I793" s="1034"/>
      <c r="J793" s="1034" t="s">
        <v>68</v>
      </c>
      <c r="K793" s="1034"/>
      <c r="L793" s="1034"/>
      <c r="M793" s="1034" t="s">
        <v>97</v>
      </c>
      <c r="N793" s="1034"/>
      <c r="O793" s="1034"/>
      <c r="P793" s="212" t="s">
        <v>200</v>
      </c>
      <c r="Q793" s="1035"/>
      <c r="R793" s="1035"/>
      <c r="S793" s="223"/>
      <c r="T793" s="221" t="s">
        <v>28</v>
      </c>
      <c r="U793" s="211" t="s">
        <v>96</v>
      </c>
      <c r="V793" s="1034" t="s">
        <v>1</v>
      </c>
      <c r="W793" s="1034"/>
      <c r="X793" s="1034"/>
      <c r="Y793" s="1034" t="s">
        <v>21</v>
      </c>
      <c r="Z793" s="1034"/>
      <c r="AA793" s="1034"/>
      <c r="AB793" s="1034" t="s">
        <v>68</v>
      </c>
      <c r="AC793" s="1034"/>
      <c r="AD793" s="1034"/>
      <c r="AE793" s="1034" t="s">
        <v>97</v>
      </c>
      <c r="AF793" s="1034"/>
      <c r="AG793" s="1034"/>
      <c r="AH793" s="212" t="s">
        <v>200</v>
      </c>
    </row>
    <row r="794" spans="1:34" ht="18.95" customHeight="1">
      <c r="A794" s="223"/>
      <c r="B794" s="1000" t="s">
        <v>3</v>
      </c>
      <c r="C794" s="1001"/>
      <c r="D794" s="232">
        <f>IF('statement of marks'!L$6="","",'statement of marks'!L$6)</f>
        <v>5</v>
      </c>
      <c r="E794" s="232">
        <f>IF('statement of marks'!M$6="","",'statement of marks'!M$6)</f>
        <v>5</v>
      </c>
      <c r="F794" s="232">
        <f>IF('statement of marks'!N$6="","",'statement of marks'!N$6)</f>
        <v>10</v>
      </c>
      <c r="G794" s="232">
        <f>IF('statement of marks'!O$6="","",'statement of marks'!O$6)</f>
        <v>5</v>
      </c>
      <c r="H794" s="232">
        <f>IF('statement of marks'!P$6="","",'statement of marks'!P$6)</f>
        <v>5</v>
      </c>
      <c r="I794" s="232">
        <f>IF('statement of marks'!Q$6="","",'statement of marks'!Q$6)</f>
        <v>10</v>
      </c>
      <c r="J794" s="232">
        <f>IF('statement of marks'!R$6="","",'statement of marks'!R$6)</f>
        <v>5</v>
      </c>
      <c r="K794" s="232">
        <f>IF('statement of marks'!S$6="","",'statement of marks'!S$6)</f>
        <v>5</v>
      </c>
      <c r="L794" s="232">
        <f>IF('statement of marks'!T$6="","",'statement of marks'!T$6)</f>
        <v>10</v>
      </c>
      <c r="M794" s="232">
        <f>IF('statement of marks'!V$6="","",'statement of marks'!V$6)</f>
        <v>50</v>
      </c>
      <c r="N794" s="232">
        <f>IF('statement of marks'!W$6="","",'statement of marks'!W$6)</f>
        <v>20</v>
      </c>
      <c r="O794" s="232">
        <f>IF('statement of marks'!X$6="","",'statement of marks'!X$6)</f>
        <v>70</v>
      </c>
      <c r="P794" s="213">
        <f>IF('statement of marks'!Y$6="","",'statement of marks'!Y$6)</f>
        <v>100</v>
      </c>
      <c r="Q794" s="1035"/>
      <c r="R794" s="1035"/>
      <c r="S794" s="223"/>
      <c r="T794" s="1000" t="s">
        <v>3</v>
      </c>
      <c r="U794" s="1001"/>
      <c r="V794" s="232">
        <f>IF('statement of marks'!L$6="","",'statement of marks'!L$6)</f>
        <v>5</v>
      </c>
      <c r="W794" s="232">
        <f>IF('statement of marks'!M$6="","",'statement of marks'!M$6)</f>
        <v>5</v>
      </c>
      <c r="X794" s="232">
        <f>IF('statement of marks'!N$6="","",'statement of marks'!N$6)</f>
        <v>10</v>
      </c>
      <c r="Y794" s="232">
        <f>IF('statement of marks'!O$6="","",'statement of marks'!O$6)</f>
        <v>5</v>
      </c>
      <c r="Z794" s="232">
        <f>IF('statement of marks'!P$6="","",'statement of marks'!P$6)</f>
        <v>5</v>
      </c>
      <c r="AA794" s="232">
        <f>IF('statement of marks'!Q$6="","",'statement of marks'!Q$6)</f>
        <v>10</v>
      </c>
      <c r="AB794" s="232">
        <f>IF('statement of marks'!R$6="","",'statement of marks'!R$6)</f>
        <v>5</v>
      </c>
      <c r="AC794" s="232">
        <f>IF('statement of marks'!S$6="","",'statement of marks'!S$6)</f>
        <v>5</v>
      </c>
      <c r="AD794" s="232">
        <f>IF('statement of marks'!T$6="","",'statement of marks'!T$6)</f>
        <v>10</v>
      </c>
      <c r="AE794" s="232">
        <f>IF('statement of marks'!V$6="","",'statement of marks'!V$6)</f>
        <v>50</v>
      </c>
      <c r="AF794" s="232">
        <f>IF('statement of marks'!W$6="","",'statement of marks'!W$6)</f>
        <v>20</v>
      </c>
      <c r="AG794" s="232">
        <f>IF('statement of marks'!X$6="","",'statement of marks'!X$6)</f>
        <v>70</v>
      </c>
      <c r="AH794" s="213">
        <f>IF('statement of marks'!Y$6="","",'statement of marks'!Y$6)</f>
        <v>100</v>
      </c>
    </row>
    <row r="795" spans="1:34" ht="18.95" customHeight="1">
      <c r="A795" s="223"/>
      <c r="B795" s="990" t="str">
        <f>IF('statement of marks'!$L$3="","",'statement of marks'!$L$3)</f>
        <v>fgUnh</v>
      </c>
      <c r="C795" s="991"/>
      <c r="D795" s="209" t="str">
        <f>IF('statement of marks'!L61="","",'statement of marks'!L61)</f>
        <v/>
      </c>
      <c r="E795" s="209" t="str">
        <f>IF('statement of marks'!M61="","",'statement of marks'!M61)</f>
        <v/>
      </c>
      <c r="F795" s="207" t="str">
        <f>IF('statement of marks'!N61="","",'statement of marks'!N61)</f>
        <v/>
      </c>
      <c r="G795" s="209" t="str">
        <f>IF('statement of marks'!O61="","",'statement of marks'!O61)</f>
        <v/>
      </c>
      <c r="H795" s="209" t="str">
        <f>IF('statement of marks'!P61="","",'statement of marks'!P61)</f>
        <v/>
      </c>
      <c r="I795" s="207" t="str">
        <f>IF('statement of marks'!Q61="","",'statement of marks'!Q61)</f>
        <v/>
      </c>
      <c r="J795" s="209" t="str">
        <f>IF('statement of marks'!R61="","",'statement of marks'!R61)</f>
        <v/>
      </c>
      <c r="K795" s="209" t="str">
        <f>IF('statement of marks'!S61="","",'statement of marks'!S61)</f>
        <v/>
      </c>
      <c r="L795" s="207" t="str">
        <f>IF('statement of marks'!T61="","",'statement of marks'!T61)</f>
        <v/>
      </c>
      <c r="M795" s="209" t="str">
        <f>IF('statement of marks'!V61="","",'statement of marks'!V61)</f>
        <v/>
      </c>
      <c r="N795" s="209" t="str">
        <f>IF('statement of marks'!W61="","",'statement of marks'!W61)</f>
        <v/>
      </c>
      <c r="O795" s="207" t="str">
        <f>IF('statement of marks'!X61="","",'statement of marks'!X61)</f>
        <v/>
      </c>
      <c r="P795" s="213" t="str">
        <f>IF('statement of marks'!Y61="","",'statement of marks'!Y61)</f>
        <v/>
      </c>
      <c r="Q795" s="1035"/>
      <c r="R795" s="1035"/>
      <c r="S795" s="223"/>
      <c r="T795" s="990" t="str">
        <f>IF('statement of marks'!$L$3="","",'statement of marks'!$L$3)</f>
        <v>fgUnh</v>
      </c>
      <c r="U795" s="991"/>
      <c r="V795" s="209" t="str">
        <f>IF('statement of marks'!L62="","",'statement of marks'!L62)</f>
        <v/>
      </c>
      <c r="W795" s="209" t="str">
        <f>IF('statement of marks'!M62="","",'statement of marks'!M62)</f>
        <v/>
      </c>
      <c r="X795" s="207" t="str">
        <f>IF('statement of marks'!N62="","",'statement of marks'!N62)</f>
        <v/>
      </c>
      <c r="Y795" s="209" t="str">
        <f>IF('statement of marks'!O62="","",'statement of marks'!O62)</f>
        <v/>
      </c>
      <c r="Z795" s="209" t="str">
        <f>IF('statement of marks'!P62="","",'statement of marks'!P62)</f>
        <v/>
      </c>
      <c r="AA795" s="207" t="str">
        <f>IF('statement of marks'!Q62="","",'statement of marks'!Q62)</f>
        <v/>
      </c>
      <c r="AB795" s="209" t="str">
        <f>IF('statement of marks'!R62="","",'statement of marks'!R62)</f>
        <v/>
      </c>
      <c r="AC795" s="209" t="str">
        <f>IF('statement of marks'!S62="","",'statement of marks'!S62)</f>
        <v/>
      </c>
      <c r="AD795" s="207" t="str">
        <f>IF('statement of marks'!T62="","",'statement of marks'!T62)</f>
        <v/>
      </c>
      <c r="AE795" s="209" t="str">
        <f>IF('statement of marks'!V62="","",'statement of marks'!V62)</f>
        <v/>
      </c>
      <c r="AF795" s="209" t="str">
        <f>IF('statement of marks'!W62="","",'statement of marks'!W62)</f>
        <v/>
      </c>
      <c r="AG795" s="207" t="str">
        <f>IF('statement of marks'!X62="","",'statement of marks'!X62)</f>
        <v/>
      </c>
      <c r="AH795" s="213" t="str">
        <f>IF('statement of marks'!Y62="","",'statement of marks'!Y62)</f>
        <v/>
      </c>
    </row>
    <row r="796" spans="1:34" ht="18.95" customHeight="1">
      <c r="A796" s="223"/>
      <c r="B796" s="990" t="str">
        <f>IF('statement of marks'!$AH$3="","",'statement of marks'!$AH$3)</f>
        <v>vaxszth</v>
      </c>
      <c r="C796" s="991"/>
      <c r="D796" s="209" t="str">
        <f>IF('statement of marks'!AH61="","",'statement of marks'!AH61)</f>
        <v/>
      </c>
      <c r="E796" s="209" t="str">
        <f>IF('statement of marks'!AI61="","",'statement of marks'!AI61)</f>
        <v/>
      </c>
      <c r="F796" s="207" t="str">
        <f>IF('statement of marks'!AJ61="","",'statement of marks'!AJ61)</f>
        <v/>
      </c>
      <c r="G796" s="209" t="str">
        <f>IF('statement of marks'!AK61="","",'statement of marks'!AK61)</f>
        <v/>
      </c>
      <c r="H796" s="209" t="str">
        <f>IF('statement of marks'!AL61="","",'statement of marks'!AL61)</f>
        <v/>
      </c>
      <c r="I796" s="207" t="str">
        <f>IF('statement of marks'!AM61="","",'statement of marks'!AM61)</f>
        <v/>
      </c>
      <c r="J796" s="209" t="str">
        <f>IF('statement of marks'!AN61="","",'statement of marks'!AN61)</f>
        <v/>
      </c>
      <c r="K796" s="209" t="str">
        <f>IF('statement of marks'!AO61="","",'statement of marks'!AO61)</f>
        <v/>
      </c>
      <c r="L796" s="207" t="str">
        <f>IF('statement of marks'!AP61="","",'statement of marks'!AP61)</f>
        <v/>
      </c>
      <c r="M796" s="209" t="str">
        <f>IF('statement of marks'!AR61="","",'statement of marks'!AR61)</f>
        <v/>
      </c>
      <c r="N796" s="209" t="str">
        <f>IF('statement of marks'!AS61="","",'statement of marks'!AS61)</f>
        <v/>
      </c>
      <c r="O796" s="207" t="str">
        <f>IF('statement of marks'!AT61="","",'statement of marks'!AT61)</f>
        <v/>
      </c>
      <c r="P796" s="213" t="str">
        <f>IF('statement of marks'!AU61="","",'statement of marks'!AU61)</f>
        <v/>
      </c>
      <c r="Q796" s="1035"/>
      <c r="R796" s="1035"/>
      <c r="S796" s="223"/>
      <c r="T796" s="990" t="str">
        <f>IF('statement of marks'!$AH$3="","",'statement of marks'!$AH$3)</f>
        <v>vaxszth</v>
      </c>
      <c r="U796" s="991"/>
      <c r="V796" s="209" t="str">
        <f>IF('statement of marks'!AH62="","",'statement of marks'!AH62)</f>
        <v/>
      </c>
      <c r="W796" s="209" t="str">
        <f>IF('statement of marks'!AI62="","",'statement of marks'!AI62)</f>
        <v/>
      </c>
      <c r="X796" s="207" t="str">
        <f>IF('statement of marks'!AJ62="","",'statement of marks'!AJ62)</f>
        <v/>
      </c>
      <c r="Y796" s="209" t="str">
        <f>IF('statement of marks'!AK62="","",'statement of marks'!AK62)</f>
        <v/>
      </c>
      <c r="Z796" s="209" t="str">
        <f>IF('statement of marks'!AL62="","",'statement of marks'!AL62)</f>
        <v/>
      </c>
      <c r="AA796" s="207" t="str">
        <f>IF('statement of marks'!AM62="","",'statement of marks'!AM62)</f>
        <v/>
      </c>
      <c r="AB796" s="209" t="str">
        <f>IF('statement of marks'!AN62="","",'statement of marks'!AN62)</f>
        <v/>
      </c>
      <c r="AC796" s="209" t="str">
        <f>IF('statement of marks'!AO62="","",'statement of marks'!AO62)</f>
        <v/>
      </c>
      <c r="AD796" s="207" t="str">
        <f>IF('statement of marks'!AP62="","",'statement of marks'!AP62)</f>
        <v/>
      </c>
      <c r="AE796" s="209" t="str">
        <f>IF('statement of marks'!AR62="","",'statement of marks'!AR62)</f>
        <v/>
      </c>
      <c r="AF796" s="209" t="str">
        <f>IF('statement of marks'!AS62="","",'statement of marks'!AS62)</f>
        <v/>
      </c>
      <c r="AG796" s="207" t="str">
        <f>IF('statement of marks'!AT62="","",'statement of marks'!AT62)</f>
        <v/>
      </c>
      <c r="AH796" s="213" t="str">
        <f>IF('statement of marks'!AU62="","",'statement of marks'!AU62)</f>
        <v/>
      </c>
    </row>
    <row r="797" spans="1:34" ht="18.95" customHeight="1">
      <c r="A797" s="223"/>
      <c r="B797" s="990" t="str">
        <f>IF('statement of marks'!BD61="s","laLd`r",IF('statement of marks'!BD61="u","mnwZ",IF('statement of marks'!BD61="g","xqtjkrh",IF('statement of marks'!BD61="p","iatkch",IF('statement of marks'!BD61="sd","fla/kh","r`rh; Hkk""kk")))))</f>
        <v>r`rh; Hkk"kk</v>
      </c>
      <c r="C797" s="991"/>
      <c r="D797" s="209" t="str">
        <f>IF('statement of marks'!BE61="","",'statement of marks'!BE61)</f>
        <v/>
      </c>
      <c r="E797" s="209" t="str">
        <f>IF('statement of marks'!BF61="","",'statement of marks'!BF61)</f>
        <v/>
      </c>
      <c r="F797" s="207" t="str">
        <f>IF('statement of marks'!BG61="","",'statement of marks'!BG61)</f>
        <v/>
      </c>
      <c r="G797" s="209" t="str">
        <f>IF('statement of marks'!BH61="","",'statement of marks'!BH61)</f>
        <v/>
      </c>
      <c r="H797" s="209" t="str">
        <f>IF('statement of marks'!BI61="","",'statement of marks'!BI61)</f>
        <v/>
      </c>
      <c r="I797" s="207" t="str">
        <f>IF('statement of marks'!BJ61="","",'statement of marks'!BJ61)</f>
        <v/>
      </c>
      <c r="J797" s="209" t="str">
        <f>IF('statement of marks'!BK61="","",'statement of marks'!BK61)</f>
        <v/>
      </c>
      <c r="K797" s="209" t="str">
        <f>IF('statement of marks'!BL61="","",'statement of marks'!BL61)</f>
        <v/>
      </c>
      <c r="L797" s="207" t="str">
        <f>IF('statement of marks'!BM61="","",'statement of marks'!BM61)</f>
        <v/>
      </c>
      <c r="M797" s="209" t="str">
        <f>IF('statement of marks'!BO61="","",'statement of marks'!BO61)</f>
        <v/>
      </c>
      <c r="N797" s="209" t="str">
        <f>IF('statement of marks'!BP61="","",'statement of marks'!BP61)</f>
        <v/>
      </c>
      <c r="O797" s="207" t="str">
        <f>IF('statement of marks'!BQ61="","",'statement of marks'!BQ61)</f>
        <v/>
      </c>
      <c r="P797" s="213" t="str">
        <f>IF('statement of marks'!BR61="","",'statement of marks'!BR61)</f>
        <v/>
      </c>
      <c r="Q797" s="1035"/>
      <c r="R797" s="1035"/>
      <c r="S797" s="223"/>
      <c r="T797" s="990" t="str">
        <f>IF('statement of marks'!BD62="s","laLd`r",IF('statement of marks'!BD62="u","mnwZ",IF('statement of marks'!BD62="g","xqtjkrh",IF('statement of marks'!BD62="p","iatkch",IF('statement of marks'!BD62="sd","fla/kh","r`rh; Hkk""kk")))))</f>
        <v>r`rh; Hkk"kk</v>
      </c>
      <c r="U797" s="991"/>
      <c r="V797" s="209" t="str">
        <f>IF('statement of marks'!BE62="","",'statement of marks'!BE62)</f>
        <v/>
      </c>
      <c r="W797" s="209" t="str">
        <f>IF('statement of marks'!BF62="","",'statement of marks'!BF62)</f>
        <v/>
      </c>
      <c r="X797" s="207" t="str">
        <f>IF('statement of marks'!BG62="","",'statement of marks'!BG62)</f>
        <v/>
      </c>
      <c r="Y797" s="209" t="str">
        <f>IF('statement of marks'!BH62="","",'statement of marks'!BH62)</f>
        <v/>
      </c>
      <c r="Z797" s="209" t="str">
        <f>IF('statement of marks'!BI62="","",'statement of marks'!BI62)</f>
        <v/>
      </c>
      <c r="AA797" s="207" t="str">
        <f>IF('statement of marks'!BJ62="","",'statement of marks'!BJ62)</f>
        <v/>
      </c>
      <c r="AB797" s="209" t="str">
        <f>IF('statement of marks'!BK62="","",'statement of marks'!BK62)</f>
        <v/>
      </c>
      <c r="AC797" s="209" t="str">
        <f>IF('statement of marks'!BL62="","",'statement of marks'!BL62)</f>
        <v/>
      </c>
      <c r="AD797" s="207" t="str">
        <f>IF('statement of marks'!BM62="","",'statement of marks'!BM62)</f>
        <v/>
      </c>
      <c r="AE797" s="209" t="str">
        <f>IF('statement of marks'!BO62="","",'statement of marks'!BO62)</f>
        <v/>
      </c>
      <c r="AF797" s="209" t="str">
        <f>IF('statement of marks'!BP62="","",'statement of marks'!BP62)</f>
        <v/>
      </c>
      <c r="AG797" s="207" t="str">
        <f>IF('statement of marks'!BQ62="","",'statement of marks'!BQ62)</f>
        <v/>
      </c>
      <c r="AH797" s="213" t="str">
        <f>IF('statement of marks'!BR62="","",'statement of marks'!BR62)</f>
        <v/>
      </c>
    </row>
    <row r="798" spans="1:34" ht="18.95" customHeight="1">
      <c r="A798" s="223"/>
      <c r="B798" s="990" t="str">
        <f>IF('statement of marks'!$CA$3="","",'statement of marks'!$CA$3)</f>
        <v>xf.kr</v>
      </c>
      <c r="C798" s="991"/>
      <c r="D798" s="209" t="str">
        <f>IF('statement of marks'!CA61="","",'statement of marks'!CA61)</f>
        <v/>
      </c>
      <c r="E798" s="209" t="str">
        <f>IF('statement of marks'!CB61="","",'statement of marks'!CB61)</f>
        <v/>
      </c>
      <c r="F798" s="207" t="str">
        <f>IF('statement of marks'!CC61="","",'statement of marks'!CC61)</f>
        <v/>
      </c>
      <c r="G798" s="209" t="str">
        <f>IF('statement of marks'!CD61="","",'statement of marks'!CD61)</f>
        <v/>
      </c>
      <c r="H798" s="209" t="str">
        <f>IF('statement of marks'!CE61="","",'statement of marks'!CE61)</f>
        <v/>
      </c>
      <c r="I798" s="207" t="str">
        <f>IF('statement of marks'!CF61="","",'statement of marks'!CF61)</f>
        <v/>
      </c>
      <c r="J798" s="209" t="str">
        <f>IF('statement of marks'!CG61="","",'statement of marks'!CG61)</f>
        <v/>
      </c>
      <c r="K798" s="209" t="str">
        <f>IF('statement of marks'!CH61="","",'statement of marks'!CH61)</f>
        <v/>
      </c>
      <c r="L798" s="207" t="str">
        <f>IF('statement of marks'!CI61="","",'statement of marks'!CI61)</f>
        <v/>
      </c>
      <c r="M798" s="209" t="str">
        <f>IF('statement of marks'!CK61="","",'statement of marks'!CK61)</f>
        <v/>
      </c>
      <c r="N798" s="209" t="str">
        <f>IF('statement of marks'!CL61="","",'statement of marks'!CL61)</f>
        <v/>
      </c>
      <c r="O798" s="207" t="str">
        <f>IF('statement of marks'!CM61="","",'statement of marks'!CM61)</f>
        <v/>
      </c>
      <c r="P798" s="213" t="str">
        <f>IF('statement of marks'!CN61="","",'statement of marks'!CN61)</f>
        <v/>
      </c>
      <c r="Q798" s="1035"/>
      <c r="R798" s="1035"/>
      <c r="S798" s="223"/>
      <c r="T798" s="990" t="str">
        <f>IF('statement of marks'!$CA$3="","",'statement of marks'!$CA$3)</f>
        <v>xf.kr</v>
      </c>
      <c r="U798" s="991"/>
      <c r="V798" s="209" t="str">
        <f>IF('statement of marks'!CA62="","",'statement of marks'!CA62)</f>
        <v/>
      </c>
      <c r="W798" s="209" t="str">
        <f>IF('statement of marks'!CB62="","",'statement of marks'!CB62)</f>
        <v/>
      </c>
      <c r="X798" s="207" t="str">
        <f>IF('statement of marks'!CC62="","",'statement of marks'!CC62)</f>
        <v/>
      </c>
      <c r="Y798" s="209" t="str">
        <f>IF('statement of marks'!CD62="","",'statement of marks'!CD62)</f>
        <v/>
      </c>
      <c r="Z798" s="209" t="str">
        <f>IF('statement of marks'!CE62="","",'statement of marks'!CE62)</f>
        <v/>
      </c>
      <c r="AA798" s="207" t="str">
        <f>IF('statement of marks'!CF62="","",'statement of marks'!CF62)</f>
        <v/>
      </c>
      <c r="AB798" s="209" t="str">
        <f>IF('statement of marks'!CG62="","",'statement of marks'!CG62)</f>
        <v/>
      </c>
      <c r="AC798" s="209" t="str">
        <f>IF('statement of marks'!CH62="","",'statement of marks'!CH62)</f>
        <v/>
      </c>
      <c r="AD798" s="207" t="str">
        <f>IF('statement of marks'!CI62="","",'statement of marks'!CI62)</f>
        <v/>
      </c>
      <c r="AE798" s="209" t="str">
        <f>IF('statement of marks'!CK62="","",'statement of marks'!CK62)</f>
        <v/>
      </c>
      <c r="AF798" s="209" t="str">
        <f>IF('statement of marks'!CL62="","",'statement of marks'!CL62)</f>
        <v/>
      </c>
      <c r="AG798" s="207" t="str">
        <f>IF('statement of marks'!CM62="","",'statement of marks'!CM62)</f>
        <v/>
      </c>
      <c r="AH798" s="213" t="str">
        <f>IF('statement of marks'!CN62="","",'statement of marks'!CN62)</f>
        <v/>
      </c>
    </row>
    <row r="799" spans="1:34" ht="18.95" customHeight="1">
      <c r="A799" s="223"/>
      <c r="B799" s="990" t="str">
        <f>IF('statement of marks'!$CW$3="","",'statement of marks'!$CW$3)</f>
        <v>foKku</v>
      </c>
      <c r="C799" s="991"/>
      <c r="D799" s="209" t="str">
        <f>IF('statement of marks'!CW61="","",'statement of marks'!CW61)</f>
        <v/>
      </c>
      <c r="E799" s="209" t="str">
        <f>IF('statement of marks'!CX61="","",'statement of marks'!CX61)</f>
        <v/>
      </c>
      <c r="F799" s="207" t="str">
        <f>IF('statement of marks'!CY61="","",'statement of marks'!CY61)</f>
        <v/>
      </c>
      <c r="G799" s="209" t="str">
        <f>IF('statement of marks'!CZ61="","",'statement of marks'!CZ61)</f>
        <v/>
      </c>
      <c r="H799" s="209" t="str">
        <f>IF('statement of marks'!DA61="","",'statement of marks'!DA61)</f>
        <v/>
      </c>
      <c r="I799" s="207" t="str">
        <f>IF('statement of marks'!DB61="","",'statement of marks'!DB61)</f>
        <v/>
      </c>
      <c r="J799" s="209" t="str">
        <f>IF('statement of marks'!DC61="","",'statement of marks'!DC61)</f>
        <v/>
      </c>
      <c r="K799" s="209" t="str">
        <f>IF('statement of marks'!DD61="","",'statement of marks'!DD61)</f>
        <v/>
      </c>
      <c r="L799" s="207" t="str">
        <f>IF('statement of marks'!DE61="","",'statement of marks'!DE61)</f>
        <v/>
      </c>
      <c r="M799" s="209" t="str">
        <f>IF('statement of marks'!DG61="","",'statement of marks'!DG61)</f>
        <v/>
      </c>
      <c r="N799" s="209" t="str">
        <f>IF('statement of marks'!DH61="","",'statement of marks'!DH61)</f>
        <v/>
      </c>
      <c r="O799" s="207" t="str">
        <f>IF('statement of marks'!DI61="","",'statement of marks'!DI61)</f>
        <v/>
      </c>
      <c r="P799" s="213" t="str">
        <f>IF('statement of marks'!DJ61="","",'statement of marks'!DJ61)</f>
        <v/>
      </c>
      <c r="Q799" s="1035"/>
      <c r="R799" s="1035"/>
      <c r="S799" s="223"/>
      <c r="T799" s="990" t="str">
        <f>IF('statement of marks'!$CW$3="","",'statement of marks'!$CW$3)</f>
        <v>foKku</v>
      </c>
      <c r="U799" s="991"/>
      <c r="V799" s="209" t="str">
        <f>IF('statement of marks'!CW62="","",'statement of marks'!CW62)</f>
        <v/>
      </c>
      <c r="W799" s="209" t="str">
        <f>IF('statement of marks'!CX62="","",'statement of marks'!CX62)</f>
        <v/>
      </c>
      <c r="X799" s="207" t="str">
        <f>IF('statement of marks'!CY62="","",'statement of marks'!CY62)</f>
        <v/>
      </c>
      <c r="Y799" s="209" t="str">
        <f>IF('statement of marks'!CZ62="","",'statement of marks'!CZ62)</f>
        <v/>
      </c>
      <c r="Z799" s="209" t="str">
        <f>IF('statement of marks'!DA62="","",'statement of marks'!DA62)</f>
        <v/>
      </c>
      <c r="AA799" s="207" t="str">
        <f>IF('statement of marks'!DB62="","",'statement of marks'!DB62)</f>
        <v/>
      </c>
      <c r="AB799" s="209" t="str">
        <f>IF('statement of marks'!DC62="","",'statement of marks'!DC62)</f>
        <v/>
      </c>
      <c r="AC799" s="209" t="str">
        <f>IF('statement of marks'!DD62="","",'statement of marks'!DD62)</f>
        <v/>
      </c>
      <c r="AD799" s="207" t="str">
        <f>IF('statement of marks'!DE62="","",'statement of marks'!DE62)</f>
        <v/>
      </c>
      <c r="AE799" s="209" t="str">
        <f>IF('statement of marks'!DG62="","",'statement of marks'!DG62)</f>
        <v/>
      </c>
      <c r="AF799" s="209" t="str">
        <f>IF('statement of marks'!DH62="","",'statement of marks'!DH62)</f>
        <v/>
      </c>
      <c r="AG799" s="207" t="str">
        <f>IF('statement of marks'!DI62="","",'statement of marks'!DI62)</f>
        <v/>
      </c>
      <c r="AH799" s="213" t="str">
        <f>IF('statement of marks'!DJ62="","",'statement of marks'!DJ62)</f>
        <v/>
      </c>
    </row>
    <row r="800" spans="1:34" ht="18.95" customHeight="1">
      <c r="A800" s="223"/>
      <c r="B800" s="990" t="str">
        <f>IF('statement of marks'!$DS$3="","",'statement of marks'!$DS$3)</f>
        <v>lkekftd foKku</v>
      </c>
      <c r="C800" s="991"/>
      <c r="D800" s="209" t="str">
        <f>IF('statement of marks'!DS61="","",'statement of marks'!DS61)</f>
        <v/>
      </c>
      <c r="E800" s="209" t="str">
        <f>IF('statement of marks'!DT61="","",'statement of marks'!DT61)</f>
        <v/>
      </c>
      <c r="F800" s="207" t="str">
        <f>IF('statement of marks'!DU61="","",'statement of marks'!DU61)</f>
        <v/>
      </c>
      <c r="G800" s="209" t="str">
        <f>IF('statement of marks'!DV61="","",'statement of marks'!DV61)</f>
        <v/>
      </c>
      <c r="H800" s="209" t="str">
        <f>IF('statement of marks'!DW61="","",'statement of marks'!DW61)</f>
        <v/>
      </c>
      <c r="I800" s="207" t="str">
        <f>IF('statement of marks'!DX61="","",'statement of marks'!DX61)</f>
        <v/>
      </c>
      <c r="J800" s="209" t="str">
        <f>IF('statement of marks'!DY61="","",'statement of marks'!DY61)</f>
        <v/>
      </c>
      <c r="K800" s="209" t="str">
        <f>IF('statement of marks'!DZ61="","",'statement of marks'!DZ61)</f>
        <v/>
      </c>
      <c r="L800" s="207" t="str">
        <f>IF('statement of marks'!EA61="","",'statement of marks'!EA61)</f>
        <v/>
      </c>
      <c r="M800" s="209" t="str">
        <f>IF('statement of marks'!EC61="","",'statement of marks'!EC61)</f>
        <v/>
      </c>
      <c r="N800" s="209" t="str">
        <f>IF('statement of marks'!ED61="","",'statement of marks'!ED61)</f>
        <v/>
      </c>
      <c r="O800" s="207" t="str">
        <f>IF('statement of marks'!EE61="","",'statement of marks'!EE61)</f>
        <v/>
      </c>
      <c r="P800" s="213" t="str">
        <f>IF('statement of marks'!EF61="","",'statement of marks'!EF61)</f>
        <v/>
      </c>
      <c r="Q800" s="1035"/>
      <c r="R800" s="1035"/>
      <c r="S800" s="223"/>
      <c r="T800" s="990" t="str">
        <f>IF('statement of marks'!$DS$3="","",'statement of marks'!$DS$3)</f>
        <v>lkekftd foKku</v>
      </c>
      <c r="U800" s="991"/>
      <c r="V800" s="209" t="str">
        <f>IF('statement of marks'!DS62="","",'statement of marks'!DS62)</f>
        <v/>
      </c>
      <c r="W800" s="209" t="str">
        <f>IF('statement of marks'!DT62="","",'statement of marks'!DT62)</f>
        <v/>
      </c>
      <c r="X800" s="207" t="str">
        <f>IF('statement of marks'!DU62="","",'statement of marks'!DU62)</f>
        <v/>
      </c>
      <c r="Y800" s="209" t="str">
        <f>IF('statement of marks'!DV62="","",'statement of marks'!DV62)</f>
        <v/>
      </c>
      <c r="Z800" s="209" t="str">
        <f>IF('statement of marks'!DW62="","",'statement of marks'!DW62)</f>
        <v/>
      </c>
      <c r="AA800" s="207" t="str">
        <f>IF('statement of marks'!DX62="","",'statement of marks'!DX62)</f>
        <v/>
      </c>
      <c r="AB800" s="209" t="str">
        <f>IF('statement of marks'!DY62="","",'statement of marks'!DY62)</f>
        <v/>
      </c>
      <c r="AC800" s="209" t="str">
        <f>IF('statement of marks'!DZ62="","",'statement of marks'!DZ62)</f>
        <v/>
      </c>
      <c r="AD800" s="207" t="str">
        <f>IF('statement of marks'!EA62="","",'statement of marks'!EA62)</f>
        <v/>
      </c>
      <c r="AE800" s="209" t="str">
        <f>IF('statement of marks'!EC62="","",'statement of marks'!EC62)</f>
        <v/>
      </c>
      <c r="AF800" s="209" t="str">
        <f>IF('statement of marks'!ED62="","",'statement of marks'!ED62)</f>
        <v/>
      </c>
      <c r="AG800" s="207" t="str">
        <f>IF('statement of marks'!EE62="","",'statement of marks'!EE62)</f>
        <v/>
      </c>
      <c r="AH800" s="213" t="str">
        <f>IF('statement of marks'!EF62="","",'statement of marks'!EF62)</f>
        <v/>
      </c>
    </row>
    <row r="801" spans="1:34" ht="18.95" customHeight="1">
      <c r="A801" s="223"/>
      <c r="B801" s="996" t="s">
        <v>193</v>
      </c>
      <c r="C801" s="997"/>
      <c r="D801" s="1034" t="s">
        <v>1</v>
      </c>
      <c r="E801" s="1034"/>
      <c r="F801" s="1034"/>
      <c r="G801" s="1034" t="s">
        <v>21</v>
      </c>
      <c r="H801" s="1034"/>
      <c r="I801" s="1034"/>
      <c r="J801" s="1034" t="s">
        <v>194</v>
      </c>
      <c r="K801" s="1034"/>
      <c r="L801" s="1034"/>
      <c r="M801" s="1034" t="s">
        <v>68</v>
      </c>
      <c r="N801" s="1034"/>
      <c r="O801" s="1034"/>
      <c r="P801" s="214"/>
      <c r="Q801" s="1035"/>
      <c r="R801" s="1035"/>
      <c r="S801" s="223"/>
      <c r="T801" s="996" t="s">
        <v>193</v>
      </c>
      <c r="U801" s="997"/>
      <c r="V801" s="1034" t="s">
        <v>1</v>
      </c>
      <c r="W801" s="1034"/>
      <c r="X801" s="1034"/>
      <c r="Y801" s="1034" t="s">
        <v>21</v>
      </c>
      <c r="Z801" s="1034"/>
      <c r="AA801" s="1034"/>
      <c r="AB801" s="1034" t="s">
        <v>194</v>
      </c>
      <c r="AC801" s="1034"/>
      <c r="AD801" s="1034"/>
      <c r="AE801" s="1034" t="s">
        <v>68</v>
      </c>
      <c r="AF801" s="1034"/>
      <c r="AG801" s="1034"/>
      <c r="AH801" s="214"/>
    </row>
    <row r="802" spans="1:34" ht="18.95" customHeight="1">
      <c r="A802" s="223"/>
      <c r="B802" s="1000" t="s">
        <v>3</v>
      </c>
      <c r="C802" s="1001"/>
      <c r="D802" s="1002">
        <f>IF('statement of marks'!EO$6="","",'statement of marks'!EO$6)</f>
        <v>20</v>
      </c>
      <c r="E802" s="1002"/>
      <c r="F802" s="1002"/>
      <c r="G802" s="1002">
        <f>IF('statement of marks'!EP$6="","",'statement of marks'!EP$6)</f>
        <v>20</v>
      </c>
      <c r="H802" s="1002"/>
      <c r="I802" s="1002"/>
      <c r="J802" s="1002">
        <f>IF('statement of marks'!ER$6="","",'statement of marks'!ER$6)</f>
        <v>20</v>
      </c>
      <c r="K802" s="1002"/>
      <c r="L802" s="1002"/>
      <c r="M802" s="1002">
        <f>IF('statement of marks'!EX$6="","",'statement of marks'!EQ$6)</f>
        <v>20</v>
      </c>
      <c r="N802" s="1002"/>
      <c r="O802" s="1002"/>
      <c r="P802" s="215"/>
      <c r="Q802" s="1035"/>
      <c r="R802" s="1035"/>
      <c r="S802" s="223"/>
      <c r="T802" s="1000" t="s">
        <v>3</v>
      </c>
      <c r="U802" s="1001"/>
      <c r="V802" s="1002">
        <f>IF('statement of marks'!EO$6="","",'statement of marks'!EO$6)</f>
        <v>20</v>
      </c>
      <c r="W802" s="1002"/>
      <c r="X802" s="1002"/>
      <c r="Y802" s="1002">
        <f>IF('statement of marks'!EP$6="","",'statement of marks'!EP$6)</f>
        <v>20</v>
      </c>
      <c r="Z802" s="1002"/>
      <c r="AA802" s="1002"/>
      <c r="AB802" s="1002">
        <f>IF('statement of marks'!ER$6="","",'statement of marks'!ER$6)</f>
        <v>20</v>
      </c>
      <c r="AC802" s="1002"/>
      <c r="AD802" s="1002"/>
      <c r="AE802" s="1002">
        <f>IF('statement of marks'!EX$6="","",'statement of marks'!EQ$6)</f>
        <v>20</v>
      </c>
      <c r="AF802" s="1002"/>
      <c r="AG802" s="1002"/>
      <c r="AH802" s="215"/>
    </row>
    <row r="803" spans="1:34" ht="18.95" customHeight="1">
      <c r="A803" s="223"/>
      <c r="B803" s="990" t="str">
        <f>IF('statement of marks'!$EO$3="","",'statement of marks'!$EO$3)</f>
        <v>dk;kZuqHko</v>
      </c>
      <c r="C803" s="991"/>
      <c r="D803" s="1031" t="str">
        <f>IF('statement of marks'!EO61="","",'statement of marks'!EO61)</f>
        <v/>
      </c>
      <c r="E803" s="1031"/>
      <c r="F803" s="1031"/>
      <c r="G803" s="1031" t="str">
        <f>IF('statement of marks'!EP61="","",'statement of marks'!EP61)</f>
        <v/>
      </c>
      <c r="H803" s="1031"/>
      <c r="I803" s="1031"/>
      <c r="J803" s="1031" t="str">
        <f>IF('statement of marks'!ER61="","",'statement of marks'!ER61)</f>
        <v/>
      </c>
      <c r="K803" s="1031"/>
      <c r="L803" s="1031"/>
      <c r="M803" s="1031" t="str">
        <f>IF('statement of marks'!EQ61="","",'statement of marks'!EQ61)</f>
        <v/>
      </c>
      <c r="N803" s="1031"/>
      <c r="O803" s="1031"/>
      <c r="P803" s="216"/>
      <c r="Q803" s="1035"/>
      <c r="R803" s="1035"/>
      <c r="S803" s="223"/>
      <c r="T803" s="990" t="str">
        <f>IF('statement of marks'!$EO$3="","",'statement of marks'!$EO$3)</f>
        <v>dk;kZuqHko</v>
      </c>
      <c r="U803" s="991"/>
      <c r="V803" s="1031" t="str">
        <f>IF('statement of marks'!EO62="","",'statement of marks'!EO62)</f>
        <v/>
      </c>
      <c r="W803" s="1031"/>
      <c r="X803" s="1031"/>
      <c r="Y803" s="1031" t="str">
        <f>IF('statement of marks'!EP62="","",'statement of marks'!EP62)</f>
        <v/>
      </c>
      <c r="Z803" s="1031"/>
      <c r="AA803" s="1031"/>
      <c r="AB803" s="1031" t="str">
        <f>IF('statement of marks'!ER62="","",'statement of marks'!ER62)</f>
        <v/>
      </c>
      <c r="AC803" s="1031"/>
      <c r="AD803" s="1031"/>
      <c r="AE803" s="1031" t="str">
        <f>IF('statement of marks'!EQ62="","",'statement of marks'!EQ62)</f>
        <v/>
      </c>
      <c r="AF803" s="1031"/>
      <c r="AG803" s="1031"/>
      <c r="AH803" s="216"/>
    </row>
    <row r="804" spans="1:34" ht="18.95" customHeight="1">
      <c r="A804" s="223"/>
      <c r="B804" s="1027" t="str">
        <f>IF('statement of marks'!$EY$3="","",'statement of marks'!$EY$3)</f>
        <v>dyk f'k{kk</v>
      </c>
      <c r="C804" s="1028"/>
      <c r="D804" s="1031" t="str">
        <f>IF('statement of marks'!EY61="","",'statement of marks'!EY61)</f>
        <v/>
      </c>
      <c r="E804" s="1031"/>
      <c r="F804" s="1031"/>
      <c r="G804" s="1031" t="str">
        <f>IF('statement of marks'!EZ61="","",'statement of marks'!EZ61)</f>
        <v/>
      </c>
      <c r="H804" s="1031"/>
      <c r="I804" s="1031"/>
      <c r="J804" s="1031" t="str">
        <f>IF('statement of marks'!FB61="","",'statement of marks'!FB61)</f>
        <v/>
      </c>
      <c r="K804" s="1031"/>
      <c r="L804" s="1031"/>
      <c r="M804" s="1031" t="str">
        <f>IF('statement of marks'!FA61="","",'statement of marks'!FA61)</f>
        <v/>
      </c>
      <c r="N804" s="1031"/>
      <c r="O804" s="1031"/>
      <c r="P804" s="216"/>
      <c r="Q804" s="1035"/>
      <c r="R804" s="1035"/>
      <c r="S804" s="223"/>
      <c r="T804" s="1027" t="str">
        <f>IF('statement of marks'!$EY$3="","",'statement of marks'!$EY$3)</f>
        <v>dyk f'k{kk</v>
      </c>
      <c r="U804" s="1028"/>
      <c r="V804" s="1031" t="str">
        <f>IF('statement of marks'!EY62="","",'statement of marks'!EY62)</f>
        <v/>
      </c>
      <c r="W804" s="1031"/>
      <c r="X804" s="1031"/>
      <c r="Y804" s="1031" t="str">
        <f>IF('statement of marks'!EZ62="","",'statement of marks'!EZ62)</f>
        <v/>
      </c>
      <c r="Z804" s="1031"/>
      <c r="AA804" s="1031"/>
      <c r="AB804" s="1031" t="str">
        <f>IF('statement of marks'!FB62="","",'statement of marks'!FB62)</f>
        <v/>
      </c>
      <c r="AC804" s="1031"/>
      <c r="AD804" s="1031"/>
      <c r="AE804" s="1031" t="str">
        <f>IF('statement of marks'!FA62="","",'statement of marks'!FA62)</f>
        <v/>
      </c>
      <c r="AF804" s="1031"/>
      <c r="AG804" s="1031"/>
      <c r="AH804" s="216"/>
    </row>
    <row r="805" spans="1:34" ht="18.95" customHeight="1">
      <c r="A805" s="223"/>
      <c r="B805" s="1029" t="str">
        <f>IF('statement of marks'!$FI$3="","",'statement of marks'!$FI$3)</f>
        <v>LokLF; ,oe~ 'kkjhfjd f'k{kk</v>
      </c>
      <c r="C805" s="1030"/>
      <c r="D805" s="1031" t="str">
        <f>IF('statement of marks'!FI61="","",'statement of marks'!FI61)</f>
        <v/>
      </c>
      <c r="E805" s="1031"/>
      <c r="F805" s="1031"/>
      <c r="G805" s="1031" t="str">
        <f>IF('statement of marks'!FJ61="","",'statement of marks'!FJ61)</f>
        <v/>
      </c>
      <c r="H805" s="1031"/>
      <c r="I805" s="1031"/>
      <c r="J805" s="1031" t="str">
        <f>IF('statement of marks'!FL61="","",'statement of marks'!FL61)</f>
        <v/>
      </c>
      <c r="K805" s="1031"/>
      <c r="L805" s="1031"/>
      <c r="M805" s="1031" t="str">
        <f>IF('statement of marks'!FK61="","",'statement of marks'!FK61)</f>
        <v/>
      </c>
      <c r="N805" s="1031"/>
      <c r="O805" s="1031"/>
      <c r="P805" s="216"/>
      <c r="Q805" s="1035"/>
      <c r="R805" s="1035"/>
      <c r="S805" s="223"/>
      <c r="T805" s="1029" t="str">
        <f>IF('statement of marks'!$FI$3="","",'statement of marks'!$FI$3)</f>
        <v>LokLF; ,oe~ 'kkjhfjd f'k{kk</v>
      </c>
      <c r="U805" s="1030"/>
      <c r="V805" s="1031" t="str">
        <f>IF('statement of marks'!FI62="","",'statement of marks'!FI62)</f>
        <v/>
      </c>
      <c r="W805" s="1031"/>
      <c r="X805" s="1031"/>
      <c r="Y805" s="1031" t="str">
        <f>IF('statement of marks'!FJ62="","",'statement of marks'!FJ62)</f>
        <v/>
      </c>
      <c r="Z805" s="1031"/>
      <c r="AA805" s="1031"/>
      <c r="AB805" s="1031" t="str">
        <f>IF('statement of marks'!FL62="","",'statement of marks'!FL62)</f>
        <v/>
      </c>
      <c r="AC805" s="1031"/>
      <c r="AD805" s="1031"/>
      <c r="AE805" s="1031" t="str">
        <f>IF('statement of marks'!FK62="","",'statement of marks'!FK62)</f>
        <v/>
      </c>
      <c r="AF805" s="1031"/>
      <c r="AG805" s="1031"/>
      <c r="AH805" s="216"/>
    </row>
    <row r="806" spans="1:34" ht="18.95" customHeight="1">
      <c r="A806" s="223"/>
      <c r="B806" s="1000" t="s">
        <v>195</v>
      </c>
      <c r="C806" s="1001"/>
      <c r="D806" s="1007" t="str">
        <f>details!$DR$3</f>
        <v>vxLr rd</v>
      </c>
      <c r="E806" s="1007"/>
      <c r="F806" s="1007"/>
      <c r="G806" s="1007" t="str">
        <f>details!$DV$3</f>
        <v>vDVwcj rd</v>
      </c>
      <c r="H806" s="1007"/>
      <c r="I806" s="1007"/>
      <c r="J806" s="1007" t="str">
        <f>details!$ED$3</f>
        <v>Qjojh rd</v>
      </c>
      <c r="K806" s="1007"/>
      <c r="L806" s="1007"/>
      <c r="M806" s="1007" t="str">
        <f>details!$DZ$3</f>
        <v>fnlEcj rd</v>
      </c>
      <c r="N806" s="1007"/>
      <c r="O806" s="1007"/>
      <c r="P806" s="216"/>
      <c r="Q806" s="1035"/>
      <c r="R806" s="1035"/>
      <c r="S806" s="223"/>
      <c r="T806" s="1000" t="s">
        <v>195</v>
      </c>
      <c r="U806" s="1001"/>
      <c r="V806" s="1010" t="str">
        <f>details!$DR$3</f>
        <v>vxLr rd</v>
      </c>
      <c r="W806" s="1011"/>
      <c r="X806" s="1012"/>
      <c r="Y806" s="1010" t="str">
        <f>details!$DV$3</f>
        <v>vDVwcj rd</v>
      </c>
      <c r="Z806" s="1011"/>
      <c r="AA806" s="1012"/>
      <c r="AB806" s="1010" t="str">
        <f>details!$ED$3</f>
        <v>Qjojh rd</v>
      </c>
      <c r="AC806" s="1011"/>
      <c r="AD806" s="1012"/>
      <c r="AE806" s="1010" t="str">
        <f>details!$DZ$3</f>
        <v>fnlEcj rd</v>
      </c>
      <c r="AF806" s="1011"/>
      <c r="AG806" s="1012"/>
      <c r="AH806" s="216"/>
    </row>
    <row r="807" spans="1:34" ht="18.95" customHeight="1">
      <c r="A807" s="223"/>
      <c r="B807" s="1025" t="s">
        <v>98</v>
      </c>
      <c r="C807" s="1026"/>
      <c r="D807" s="1008" t="str">
        <f>IF(details!DS61="","",details!DS61)</f>
        <v/>
      </c>
      <c r="E807" s="1008"/>
      <c r="F807" s="1008"/>
      <c r="G807" s="1008" t="str">
        <f>IF(details!DW61="","",details!DW61)</f>
        <v/>
      </c>
      <c r="H807" s="1008"/>
      <c r="I807" s="1008"/>
      <c r="J807" s="1008" t="str">
        <f>IF(details!EE61="","",details!EE61)</f>
        <v/>
      </c>
      <c r="K807" s="1008"/>
      <c r="L807" s="1008"/>
      <c r="M807" s="1008" t="str">
        <f>IF(details!EA61="","",details!EA61)</f>
        <v/>
      </c>
      <c r="N807" s="1008"/>
      <c r="O807" s="1008"/>
      <c r="P807" s="227"/>
      <c r="Q807" s="1035"/>
      <c r="R807" s="1035"/>
      <c r="S807" s="223"/>
      <c r="T807" s="1025" t="s">
        <v>98</v>
      </c>
      <c r="U807" s="1026"/>
      <c r="V807" s="1015" t="str">
        <f>IF(details!DS62="","",details!DS62)</f>
        <v/>
      </c>
      <c r="W807" s="1016"/>
      <c r="X807" s="1017"/>
      <c r="Y807" s="1015" t="str">
        <f>IF(details!DW62="","",details!DW62)</f>
        <v/>
      </c>
      <c r="Z807" s="1016"/>
      <c r="AA807" s="1017"/>
      <c r="AB807" s="1015" t="str">
        <f>IF(details!EE62="","",details!EE62)</f>
        <v/>
      </c>
      <c r="AC807" s="1016"/>
      <c r="AD807" s="1017"/>
      <c r="AE807" s="1015" t="str">
        <f>IF(details!EA62="","",details!EA62)</f>
        <v/>
      </c>
      <c r="AF807" s="1016"/>
      <c r="AG807" s="1017"/>
      <c r="AH807" s="217"/>
    </row>
    <row r="808" spans="1:34" ht="18.95" customHeight="1">
      <c r="A808" s="224"/>
      <c r="B808" s="1023" t="s">
        <v>15</v>
      </c>
      <c r="C808" s="1024"/>
      <c r="D808" s="1009">
        <f>IF(details!DR61="","",details!DR61)</f>
        <v>83</v>
      </c>
      <c r="E808" s="1009"/>
      <c r="F808" s="1009"/>
      <c r="G808" s="1009" t="str">
        <f>IF(details!DV61="","",details!DV61)</f>
        <v/>
      </c>
      <c r="H808" s="1009"/>
      <c r="I808" s="1009"/>
      <c r="J808" s="1009" t="str">
        <f>IF(details!ED61="","",details!ED61)</f>
        <v/>
      </c>
      <c r="K808" s="1009"/>
      <c r="L808" s="1009"/>
      <c r="M808" s="1009" t="str">
        <f>IF(details!DZ61="","",details!DZ61)</f>
        <v/>
      </c>
      <c r="N808" s="1009"/>
      <c r="O808" s="1009"/>
      <c r="P808" s="228"/>
      <c r="Q808" s="1035"/>
      <c r="R808" s="1035"/>
      <c r="S808" s="224"/>
      <c r="T808" s="1023" t="s">
        <v>15</v>
      </c>
      <c r="U808" s="1024"/>
      <c r="V808" s="1018">
        <f>IF(details!DR62="","",details!DR62)</f>
        <v>83</v>
      </c>
      <c r="W808" s="1019"/>
      <c r="X808" s="1020"/>
      <c r="Y808" s="1018" t="str">
        <f>IF(details!DV62="","",details!DV62)</f>
        <v/>
      </c>
      <c r="Z808" s="1019"/>
      <c r="AA808" s="1020"/>
      <c r="AB808" s="1018" t="str">
        <f>IF(details!ED62="","",details!ED62)</f>
        <v/>
      </c>
      <c r="AC808" s="1019"/>
      <c r="AD808" s="1020"/>
      <c r="AE808" s="1018" t="str">
        <f>IF(details!DZ62="","",details!DZ62)</f>
        <v/>
      </c>
      <c r="AF808" s="1019"/>
      <c r="AG808" s="1020"/>
      <c r="AH808" s="218"/>
    </row>
    <row r="809" spans="1:34" ht="18.95" customHeight="1">
      <c r="A809" s="223"/>
      <c r="B809" s="1036" t="s">
        <v>99</v>
      </c>
      <c r="C809" s="1037"/>
      <c r="D809" s="1007"/>
      <c r="E809" s="1007"/>
      <c r="F809" s="1007"/>
      <c r="G809" s="1007"/>
      <c r="H809" s="1007"/>
      <c r="I809" s="1007"/>
      <c r="J809" s="1007"/>
      <c r="K809" s="1007"/>
      <c r="L809" s="1007"/>
      <c r="M809" s="1007"/>
      <c r="N809" s="1007"/>
      <c r="O809" s="1007"/>
      <c r="P809" s="219"/>
      <c r="Q809" s="1035"/>
      <c r="R809" s="1035"/>
      <c r="S809" s="223"/>
      <c r="T809" s="1036" t="s">
        <v>99</v>
      </c>
      <c r="U809" s="1037"/>
      <c r="V809" s="1007"/>
      <c r="W809" s="1007"/>
      <c r="X809" s="1007"/>
      <c r="Y809" s="1007"/>
      <c r="Z809" s="1007"/>
      <c r="AA809" s="1007"/>
      <c r="AB809" s="1007"/>
      <c r="AC809" s="1007"/>
      <c r="AD809" s="1007"/>
      <c r="AE809" s="1007"/>
      <c r="AF809" s="1007"/>
      <c r="AG809" s="1007"/>
      <c r="AH809" s="219"/>
    </row>
    <row r="810" spans="1:34" ht="18.95" customHeight="1">
      <c r="A810" s="223"/>
      <c r="B810" s="1013" t="s">
        <v>79</v>
      </c>
      <c r="C810" s="1014"/>
      <c r="D810" s="1007"/>
      <c r="E810" s="1007"/>
      <c r="F810" s="1007"/>
      <c r="G810" s="1007"/>
      <c r="H810" s="1007"/>
      <c r="I810" s="1007"/>
      <c r="J810" s="1007"/>
      <c r="K810" s="1007"/>
      <c r="L810" s="1007"/>
      <c r="M810" s="1007"/>
      <c r="N810" s="1007"/>
      <c r="O810" s="1007"/>
      <c r="P810" s="219"/>
      <c r="Q810" s="1035"/>
      <c r="R810" s="1035"/>
      <c r="S810" s="223"/>
      <c r="T810" s="1013" t="s">
        <v>79</v>
      </c>
      <c r="U810" s="1014"/>
      <c r="V810" s="1007"/>
      <c r="W810" s="1007"/>
      <c r="X810" s="1007"/>
      <c r="Y810" s="1007"/>
      <c r="Z810" s="1007"/>
      <c r="AA810" s="1007"/>
      <c r="AB810" s="1007"/>
      <c r="AC810" s="1007"/>
      <c r="AD810" s="1007"/>
      <c r="AE810" s="1007"/>
      <c r="AF810" s="1007"/>
      <c r="AG810" s="1007"/>
      <c r="AH810" s="219"/>
    </row>
    <row r="811" spans="1:34" ht="18.95" customHeight="1">
      <c r="A811" s="223"/>
      <c r="B811" s="1021" t="s">
        <v>100</v>
      </c>
      <c r="C811" s="1022"/>
      <c r="D811" s="1007"/>
      <c r="E811" s="1007"/>
      <c r="F811" s="1007"/>
      <c r="G811" s="1007"/>
      <c r="H811" s="1007"/>
      <c r="I811" s="1007"/>
      <c r="J811" s="1007"/>
      <c r="K811" s="1007"/>
      <c r="L811" s="1007"/>
      <c r="M811" s="1007"/>
      <c r="N811" s="1007"/>
      <c r="O811" s="1007"/>
      <c r="P811" s="219"/>
      <c r="Q811" s="1035"/>
      <c r="R811" s="1035"/>
      <c r="S811" s="223"/>
      <c r="T811" s="1021" t="s">
        <v>100</v>
      </c>
      <c r="U811" s="1022"/>
      <c r="V811" s="1007"/>
      <c r="W811" s="1007"/>
      <c r="X811" s="1007"/>
      <c r="Y811" s="1007"/>
      <c r="Z811" s="1007"/>
      <c r="AA811" s="1007"/>
      <c r="AB811" s="1007"/>
      <c r="AC811" s="1007"/>
      <c r="AD811" s="1007"/>
      <c r="AE811" s="1007"/>
      <c r="AF811" s="1007"/>
      <c r="AG811" s="1007"/>
      <c r="AH811" s="219"/>
    </row>
    <row r="812" spans="1:34" ht="18.95" customHeight="1" thickBot="1">
      <c r="A812" s="225"/>
      <c r="B812" s="998" t="s">
        <v>101</v>
      </c>
      <c r="C812" s="999"/>
      <c r="D812" s="995"/>
      <c r="E812" s="995"/>
      <c r="F812" s="995"/>
      <c r="G812" s="995"/>
      <c r="H812" s="995"/>
      <c r="I812" s="995"/>
      <c r="J812" s="995"/>
      <c r="K812" s="995"/>
      <c r="L812" s="995"/>
      <c r="M812" s="995"/>
      <c r="N812" s="995"/>
      <c r="O812" s="995"/>
      <c r="P812" s="220"/>
      <c r="Q812" s="1035"/>
      <c r="R812" s="1035"/>
      <c r="S812" s="225"/>
      <c r="T812" s="998" t="s">
        <v>101</v>
      </c>
      <c r="U812" s="999"/>
      <c r="V812" s="995"/>
      <c r="W812" s="995"/>
      <c r="X812" s="995"/>
      <c r="Y812" s="995"/>
      <c r="Z812" s="995"/>
      <c r="AA812" s="995"/>
      <c r="AB812" s="995"/>
      <c r="AC812" s="995"/>
      <c r="AD812" s="995"/>
      <c r="AE812" s="995"/>
      <c r="AF812" s="995"/>
      <c r="AG812" s="995"/>
      <c r="AH812" s="220"/>
    </row>
    <row r="813" spans="1:34" ht="18.95" customHeight="1">
      <c r="A813" s="222"/>
      <c r="B813" s="1004" t="s">
        <v>47</v>
      </c>
      <c r="C813" s="1005"/>
      <c r="D813" s="1005"/>
      <c r="E813" s="1005"/>
      <c r="F813" s="1005"/>
      <c r="G813" s="1005"/>
      <c r="H813" s="1005"/>
      <c r="I813" s="1005"/>
      <c r="J813" s="1005"/>
      <c r="K813" s="1005"/>
      <c r="L813" s="1005"/>
      <c r="M813" s="1005"/>
      <c r="N813" s="1005"/>
      <c r="O813" s="1005"/>
      <c r="P813" s="1006"/>
      <c r="Q813" s="1035"/>
      <c r="R813" s="1035"/>
      <c r="S813" s="222"/>
      <c r="T813" s="1004" t="s">
        <v>47</v>
      </c>
      <c r="U813" s="1005"/>
      <c r="V813" s="1005"/>
      <c r="W813" s="1005"/>
      <c r="X813" s="1005"/>
      <c r="Y813" s="1005"/>
      <c r="Z813" s="1005"/>
      <c r="AA813" s="1005"/>
      <c r="AB813" s="1005"/>
      <c r="AC813" s="1005"/>
      <c r="AD813" s="1005"/>
      <c r="AE813" s="1005"/>
      <c r="AF813" s="1005"/>
      <c r="AG813" s="1005"/>
      <c r="AH813" s="1006"/>
    </row>
    <row r="814" spans="1:34" ht="18.95" customHeight="1">
      <c r="A814" s="1003"/>
      <c r="B814" s="985" t="str">
        <f>'statement of marks'!$A$1</f>
        <v>MkW0Hkhejko vEcsMdj jkt0vkok0fo|k0cxMh]nkSlk</v>
      </c>
      <c r="C814" s="986"/>
      <c r="D814" s="986"/>
      <c r="E814" s="986"/>
      <c r="F814" s="986"/>
      <c r="G814" s="986"/>
      <c r="H814" s="986"/>
      <c r="I814" s="986"/>
      <c r="J814" s="986"/>
      <c r="K814" s="986"/>
      <c r="L814" s="986"/>
      <c r="M814" s="986"/>
      <c r="N814" s="986"/>
      <c r="O814" s="986"/>
      <c r="P814" s="987"/>
      <c r="Q814" s="1035"/>
      <c r="R814" s="1035"/>
      <c r="S814" s="1003"/>
      <c r="T814" s="985" t="str">
        <f>'statement of marks'!$A$1</f>
        <v>MkW0Hkhejko vEcsMdj jkt0vkok0fo|k0cxMh]nkSlk</v>
      </c>
      <c r="U814" s="986"/>
      <c r="V814" s="986"/>
      <c r="W814" s="986"/>
      <c r="X814" s="986"/>
      <c r="Y814" s="986"/>
      <c r="Z814" s="986"/>
      <c r="AA814" s="986"/>
      <c r="AB814" s="986"/>
      <c r="AC814" s="986"/>
      <c r="AD814" s="986"/>
      <c r="AE814" s="986"/>
      <c r="AF814" s="986"/>
      <c r="AG814" s="986"/>
      <c r="AH814" s="987"/>
    </row>
    <row r="815" spans="1:34" ht="18.95" customHeight="1">
      <c r="A815" s="1003"/>
      <c r="B815" s="985"/>
      <c r="C815" s="986"/>
      <c r="D815" s="986"/>
      <c r="E815" s="986"/>
      <c r="F815" s="986"/>
      <c r="G815" s="986"/>
      <c r="H815" s="986"/>
      <c r="I815" s="986"/>
      <c r="J815" s="986"/>
      <c r="K815" s="986"/>
      <c r="L815" s="986"/>
      <c r="M815" s="986"/>
      <c r="N815" s="986"/>
      <c r="O815" s="986"/>
      <c r="P815" s="987"/>
      <c r="Q815" s="1035"/>
      <c r="R815" s="1035"/>
      <c r="S815" s="1003"/>
      <c r="T815" s="985"/>
      <c r="U815" s="986"/>
      <c r="V815" s="986"/>
      <c r="W815" s="986"/>
      <c r="X815" s="986"/>
      <c r="Y815" s="986"/>
      <c r="Z815" s="986"/>
      <c r="AA815" s="986"/>
      <c r="AB815" s="986"/>
      <c r="AC815" s="986"/>
      <c r="AD815" s="986"/>
      <c r="AE815" s="986"/>
      <c r="AF815" s="986"/>
      <c r="AG815" s="986"/>
      <c r="AH815" s="987"/>
    </row>
    <row r="816" spans="1:34" ht="18.95" customHeight="1">
      <c r="A816" s="223"/>
      <c r="B816" s="988" t="s">
        <v>95</v>
      </c>
      <c r="C816" s="989"/>
      <c r="D816" s="992" t="str">
        <f>'statement of marks'!$H$3</f>
        <v>2016-17</v>
      </c>
      <c r="E816" s="992"/>
      <c r="F816" s="992"/>
      <c r="G816" s="992"/>
      <c r="H816" s="992"/>
      <c r="I816" s="992"/>
      <c r="J816" s="992"/>
      <c r="K816" s="992"/>
      <c r="L816" s="992"/>
      <c r="M816" s="992"/>
      <c r="N816" s="992"/>
      <c r="O816" s="992"/>
      <c r="P816" s="993"/>
      <c r="Q816" s="1035"/>
      <c r="R816" s="1035"/>
      <c r="S816" s="223"/>
      <c r="T816" s="988" t="s">
        <v>95</v>
      </c>
      <c r="U816" s="989"/>
      <c r="V816" s="992" t="str">
        <f>'statement of marks'!$H$3</f>
        <v>2016-17</v>
      </c>
      <c r="W816" s="992"/>
      <c r="X816" s="992"/>
      <c r="Y816" s="992"/>
      <c r="Z816" s="992"/>
      <c r="AA816" s="992"/>
      <c r="AB816" s="992"/>
      <c r="AC816" s="992"/>
      <c r="AD816" s="992"/>
      <c r="AE816" s="992"/>
      <c r="AF816" s="992"/>
      <c r="AG816" s="992"/>
      <c r="AH816" s="993"/>
    </row>
    <row r="817" spans="1:34" ht="18.95" customHeight="1">
      <c r="A817" s="223"/>
      <c r="B817" s="990" t="s">
        <v>185</v>
      </c>
      <c r="C817" s="991"/>
      <c r="D817" s="991" t="str">
        <f>IF('statement of marks'!I63="","",'statement of marks'!I63)</f>
        <v/>
      </c>
      <c r="E817" s="991"/>
      <c r="F817" s="991"/>
      <c r="G817" s="991"/>
      <c r="H817" s="991"/>
      <c r="I817" s="991"/>
      <c r="J817" s="991"/>
      <c r="K817" s="991"/>
      <c r="L817" s="991"/>
      <c r="M817" s="991"/>
      <c r="N817" s="991"/>
      <c r="O817" s="991"/>
      <c r="P817" s="994"/>
      <c r="Q817" s="1035"/>
      <c r="R817" s="1035"/>
      <c r="S817" s="223"/>
      <c r="T817" s="990" t="s">
        <v>185</v>
      </c>
      <c r="U817" s="991"/>
      <c r="V817" s="991" t="str">
        <f>IF('statement of marks'!I64="","",'statement of marks'!I64)</f>
        <v/>
      </c>
      <c r="W817" s="991"/>
      <c r="X817" s="991"/>
      <c r="Y817" s="991"/>
      <c r="Z817" s="991"/>
      <c r="AA817" s="991"/>
      <c r="AB817" s="991"/>
      <c r="AC817" s="991"/>
      <c r="AD817" s="991"/>
      <c r="AE817" s="991"/>
      <c r="AF817" s="991"/>
      <c r="AG817" s="991"/>
      <c r="AH817" s="994"/>
    </row>
    <row r="818" spans="1:34" ht="18.95" customHeight="1">
      <c r="A818" s="223"/>
      <c r="B818" s="990" t="s">
        <v>186</v>
      </c>
      <c r="C818" s="991"/>
      <c r="D818" s="991" t="str">
        <f>IF('statement of marks'!J63="","",'statement of marks'!J63)</f>
        <v/>
      </c>
      <c r="E818" s="991"/>
      <c r="F818" s="991"/>
      <c r="G818" s="991"/>
      <c r="H818" s="991"/>
      <c r="I818" s="991"/>
      <c r="J818" s="991"/>
      <c r="K818" s="991"/>
      <c r="L818" s="991"/>
      <c r="M818" s="991"/>
      <c r="N818" s="991"/>
      <c r="O818" s="991"/>
      <c r="P818" s="994"/>
      <c r="Q818" s="1035"/>
      <c r="R818" s="1035"/>
      <c r="S818" s="223"/>
      <c r="T818" s="990" t="s">
        <v>186</v>
      </c>
      <c r="U818" s="991"/>
      <c r="V818" s="991" t="str">
        <f>IF('statement of marks'!J64="","",'statement of marks'!J64)</f>
        <v/>
      </c>
      <c r="W818" s="991"/>
      <c r="X818" s="991"/>
      <c r="Y818" s="991"/>
      <c r="Z818" s="991"/>
      <c r="AA818" s="991"/>
      <c r="AB818" s="991"/>
      <c r="AC818" s="991"/>
      <c r="AD818" s="991"/>
      <c r="AE818" s="991"/>
      <c r="AF818" s="991"/>
      <c r="AG818" s="991"/>
      <c r="AH818" s="994"/>
    </row>
    <row r="819" spans="1:34" ht="18.95" customHeight="1">
      <c r="A819" s="223"/>
      <c r="B819" s="990" t="s">
        <v>187</v>
      </c>
      <c r="C819" s="991"/>
      <c r="D819" s="991" t="str">
        <f>IF('statement of marks'!K63="","",'statement of marks'!K63)</f>
        <v/>
      </c>
      <c r="E819" s="991"/>
      <c r="F819" s="991"/>
      <c r="G819" s="991"/>
      <c r="H819" s="991"/>
      <c r="I819" s="991"/>
      <c r="J819" s="991"/>
      <c r="K819" s="991"/>
      <c r="L819" s="991"/>
      <c r="M819" s="991"/>
      <c r="N819" s="991"/>
      <c r="O819" s="991"/>
      <c r="P819" s="994"/>
      <c r="Q819" s="1035"/>
      <c r="R819" s="1035"/>
      <c r="S819" s="223"/>
      <c r="T819" s="990" t="s">
        <v>187</v>
      </c>
      <c r="U819" s="991"/>
      <c r="V819" s="991" t="str">
        <f>IF('statement of marks'!K64="","",'statement of marks'!K64)</f>
        <v/>
      </c>
      <c r="W819" s="991"/>
      <c r="X819" s="991"/>
      <c r="Y819" s="991"/>
      <c r="Z819" s="991"/>
      <c r="AA819" s="991"/>
      <c r="AB819" s="991"/>
      <c r="AC819" s="991"/>
      <c r="AD819" s="991"/>
      <c r="AE819" s="991"/>
      <c r="AF819" s="991"/>
      <c r="AG819" s="991"/>
      <c r="AH819" s="994"/>
    </row>
    <row r="820" spans="1:34" ht="18.95" customHeight="1">
      <c r="A820" s="223"/>
      <c r="B820" s="990" t="s">
        <v>188</v>
      </c>
      <c r="C820" s="991"/>
      <c r="D820" s="992" t="str">
        <f>'statement of marks'!$G$3</f>
        <v>6 B</v>
      </c>
      <c r="E820" s="992"/>
      <c r="F820" s="992"/>
      <c r="G820" s="992"/>
      <c r="H820" s="991" t="s">
        <v>9</v>
      </c>
      <c r="I820" s="991"/>
      <c r="J820" s="991"/>
      <c r="K820" s="991"/>
      <c r="L820" s="991"/>
      <c r="M820" s="992" t="str">
        <f>IF('statement of marks'!D63="","",'statement of marks'!D63)</f>
        <v/>
      </c>
      <c r="N820" s="992"/>
      <c r="O820" s="992"/>
      <c r="P820" s="993"/>
      <c r="Q820" s="1035"/>
      <c r="R820" s="1035"/>
      <c r="S820" s="223"/>
      <c r="T820" s="990" t="s">
        <v>188</v>
      </c>
      <c r="U820" s="991"/>
      <c r="V820" s="992" t="str">
        <f>'statement of marks'!$G$3</f>
        <v>6 B</v>
      </c>
      <c r="W820" s="992"/>
      <c r="X820" s="992"/>
      <c r="Y820" s="992"/>
      <c r="Z820" s="991" t="s">
        <v>9</v>
      </c>
      <c r="AA820" s="991"/>
      <c r="AB820" s="991"/>
      <c r="AC820" s="991"/>
      <c r="AD820" s="991"/>
      <c r="AE820" s="992" t="str">
        <f>IF('statement of marks'!D64="","",'statement of marks'!D64)</f>
        <v/>
      </c>
      <c r="AF820" s="992"/>
      <c r="AG820" s="992"/>
      <c r="AH820" s="993"/>
    </row>
    <row r="821" spans="1:34" ht="18.95" customHeight="1">
      <c r="A821" s="223"/>
      <c r="B821" s="990" t="s">
        <v>189</v>
      </c>
      <c r="C821" s="991"/>
      <c r="D821" s="992" t="str">
        <f>IF('statement of marks'!F63="","",'statement of marks'!F63)</f>
        <v/>
      </c>
      <c r="E821" s="992"/>
      <c r="F821" s="992"/>
      <c r="G821" s="992"/>
      <c r="H821" s="991" t="s">
        <v>0</v>
      </c>
      <c r="I821" s="991"/>
      <c r="J821" s="991"/>
      <c r="K821" s="991"/>
      <c r="L821" s="991"/>
      <c r="M821" s="1032" t="str">
        <f>IF('statement of marks'!G63="","",'statement of marks'!G63)</f>
        <v/>
      </c>
      <c r="N821" s="1032"/>
      <c r="O821" s="1032"/>
      <c r="P821" s="1033"/>
      <c r="Q821" s="1035"/>
      <c r="R821" s="1035"/>
      <c r="S821" s="223"/>
      <c r="T821" s="990" t="s">
        <v>189</v>
      </c>
      <c r="U821" s="991"/>
      <c r="V821" s="992" t="str">
        <f>IF('statement of marks'!F64="","",'statement of marks'!F64)</f>
        <v/>
      </c>
      <c r="W821" s="992"/>
      <c r="X821" s="992"/>
      <c r="Y821" s="992"/>
      <c r="Z821" s="991" t="s">
        <v>0</v>
      </c>
      <c r="AA821" s="991"/>
      <c r="AB821" s="991"/>
      <c r="AC821" s="991"/>
      <c r="AD821" s="991"/>
      <c r="AE821" s="1032" t="str">
        <f>IF('statement of marks'!G64="","",'statement of marks'!G64)</f>
        <v/>
      </c>
      <c r="AF821" s="1032"/>
      <c r="AG821" s="1032"/>
      <c r="AH821" s="1033"/>
    </row>
    <row r="822" spans="1:34" ht="18.95" customHeight="1">
      <c r="A822" s="223"/>
      <c r="B822" s="221" t="s">
        <v>28</v>
      </c>
      <c r="C822" s="211" t="s">
        <v>96</v>
      </c>
      <c r="D822" s="1034" t="s">
        <v>1</v>
      </c>
      <c r="E822" s="1034"/>
      <c r="F822" s="1034"/>
      <c r="G822" s="1034" t="s">
        <v>21</v>
      </c>
      <c r="H822" s="1034"/>
      <c r="I822" s="1034"/>
      <c r="J822" s="1034" t="s">
        <v>68</v>
      </c>
      <c r="K822" s="1034"/>
      <c r="L822" s="1034"/>
      <c r="M822" s="1034" t="s">
        <v>97</v>
      </c>
      <c r="N822" s="1034"/>
      <c r="O822" s="1034"/>
      <c r="P822" s="212" t="s">
        <v>200</v>
      </c>
      <c r="Q822" s="1035"/>
      <c r="R822" s="1035"/>
      <c r="S822" s="223"/>
      <c r="T822" s="221" t="s">
        <v>28</v>
      </c>
      <c r="U822" s="211" t="s">
        <v>96</v>
      </c>
      <c r="V822" s="1034" t="s">
        <v>1</v>
      </c>
      <c r="W822" s="1034"/>
      <c r="X822" s="1034"/>
      <c r="Y822" s="1034" t="s">
        <v>21</v>
      </c>
      <c r="Z822" s="1034"/>
      <c r="AA822" s="1034"/>
      <c r="AB822" s="1034" t="s">
        <v>68</v>
      </c>
      <c r="AC822" s="1034"/>
      <c r="AD822" s="1034"/>
      <c r="AE822" s="1034" t="s">
        <v>97</v>
      </c>
      <c r="AF822" s="1034"/>
      <c r="AG822" s="1034"/>
      <c r="AH822" s="212" t="s">
        <v>200</v>
      </c>
    </row>
    <row r="823" spans="1:34" ht="18.95" customHeight="1">
      <c r="A823" s="223"/>
      <c r="B823" s="1000" t="s">
        <v>3</v>
      </c>
      <c r="C823" s="1001"/>
      <c r="D823" s="232">
        <f>IF('statement of marks'!L$6="","",'statement of marks'!L$6)</f>
        <v>5</v>
      </c>
      <c r="E823" s="232">
        <f>IF('statement of marks'!M$6="","",'statement of marks'!M$6)</f>
        <v>5</v>
      </c>
      <c r="F823" s="232">
        <f>IF('statement of marks'!N$6="","",'statement of marks'!N$6)</f>
        <v>10</v>
      </c>
      <c r="G823" s="232">
        <f>IF('statement of marks'!O$6="","",'statement of marks'!O$6)</f>
        <v>5</v>
      </c>
      <c r="H823" s="232">
        <f>IF('statement of marks'!P$6="","",'statement of marks'!P$6)</f>
        <v>5</v>
      </c>
      <c r="I823" s="232">
        <f>IF('statement of marks'!Q$6="","",'statement of marks'!Q$6)</f>
        <v>10</v>
      </c>
      <c r="J823" s="232">
        <f>IF('statement of marks'!R$6="","",'statement of marks'!R$6)</f>
        <v>5</v>
      </c>
      <c r="K823" s="232">
        <f>IF('statement of marks'!S$6="","",'statement of marks'!S$6)</f>
        <v>5</v>
      </c>
      <c r="L823" s="232">
        <f>IF('statement of marks'!T$6="","",'statement of marks'!T$6)</f>
        <v>10</v>
      </c>
      <c r="M823" s="232">
        <f>IF('statement of marks'!V$6="","",'statement of marks'!V$6)</f>
        <v>50</v>
      </c>
      <c r="N823" s="232">
        <f>IF('statement of marks'!W$6="","",'statement of marks'!W$6)</f>
        <v>20</v>
      </c>
      <c r="O823" s="232">
        <f>IF('statement of marks'!X$6="","",'statement of marks'!X$6)</f>
        <v>70</v>
      </c>
      <c r="P823" s="213">
        <f>IF('statement of marks'!Y$6="","",'statement of marks'!Y$6)</f>
        <v>100</v>
      </c>
      <c r="Q823" s="1035"/>
      <c r="R823" s="1035"/>
      <c r="S823" s="223"/>
      <c r="T823" s="1000" t="s">
        <v>3</v>
      </c>
      <c r="U823" s="1001"/>
      <c r="V823" s="232">
        <f>IF('statement of marks'!L$6="","",'statement of marks'!L$6)</f>
        <v>5</v>
      </c>
      <c r="W823" s="232">
        <f>IF('statement of marks'!M$6="","",'statement of marks'!M$6)</f>
        <v>5</v>
      </c>
      <c r="X823" s="232">
        <f>IF('statement of marks'!N$6="","",'statement of marks'!N$6)</f>
        <v>10</v>
      </c>
      <c r="Y823" s="232">
        <f>IF('statement of marks'!O$6="","",'statement of marks'!O$6)</f>
        <v>5</v>
      </c>
      <c r="Z823" s="232">
        <f>IF('statement of marks'!P$6="","",'statement of marks'!P$6)</f>
        <v>5</v>
      </c>
      <c r="AA823" s="232">
        <f>IF('statement of marks'!Q$6="","",'statement of marks'!Q$6)</f>
        <v>10</v>
      </c>
      <c r="AB823" s="232">
        <f>IF('statement of marks'!R$6="","",'statement of marks'!R$6)</f>
        <v>5</v>
      </c>
      <c r="AC823" s="232">
        <f>IF('statement of marks'!S$6="","",'statement of marks'!S$6)</f>
        <v>5</v>
      </c>
      <c r="AD823" s="232">
        <f>IF('statement of marks'!T$6="","",'statement of marks'!T$6)</f>
        <v>10</v>
      </c>
      <c r="AE823" s="232">
        <f>IF('statement of marks'!V$6="","",'statement of marks'!V$6)</f>
        <v>50</v>
      </c>
      <c r="AF823" s="232">
        <f>IF('statement of marks'!W$6="","",'statement of marks'!W$6)</f>
        <v>20</v>
      </c>
      <c r="AG823" s="232">
        <f>IF('statement of marks'!X$6="","",'statement of marks'!X$6)</f>
        <v>70</v>
      </c>
      <c r="AH823" s="213">
        <f>IF('statement of marks'!Y$6="","",'statement of marks'!Y$6)</f>
        <v>100</v>
      </c>
    </row>
    <row r="824" spans="1:34" ht="18.95" customHeight="1">
      <c r="A824" s="223"/>
      <c r="B824" s="990" t="str">
        <f>IF('statement of marks'!$L$3="","",'statement of marks'!$L$3)</f>
        <v>fgUnh</v>
      </c>
      <c r="C824" s="991"/>
      <c r="D824" s="209" t="str">
        <f>IF('statement of marks'!L63="","",'statement of marks'!L63)</f>
        <v/>
      </c>
      <c r="E824" s="209" t="str">
        <f>IF('statement of marks'!M63="","",'statement of marks'!M63)</f>
        <v/>
      </c>
      <c r="F824" s="207" t="str">
        <f>IF('statement of marks'!N63="","",'statement of marks'!N63)</f>
        <v/>
      </c>
      <c r="G824" s="209" t="str">
        <f>IF('statement of marks'!O63="","",'statement of marks'!O63)</f>
        <v/>
      </c>
      <c r="H824" s="209" t="str">
        <f>IF('statement of marks'!P63="","",'statement of marks'!P63)</f>
        <v/>
      </c>
      <c r="I824" s="207" t="str">
        <f>IF('statement of marks'!Q63="","",'statement of marks'!Q63)</f>
        <v/>
      </c>
      <c r="J824" s="209" t="str">
        <f>IF('statement of marks'!R63="","",'statement of marks'!R63)</f>
        <v/>
      </c>
      <c r="K824" s="209" t="str">
        <f>IF('statement of marks'!S63="","",'statement of marks'!S63)</f>
        <v/>
      </c>
      <c r="L824" s="207" t="str">
        <f>IF('statement of marks'!T63="","",'statement of marks'!T63)</f>
        <v/>
      </c>
      <c r="M824" s="209" t="str">
        <f>IF('statement of marks'!V63="","",'statement of marks'!V63)</f>
        <v/>
      </c>
      <c r="N824" s="209" t="str">
        <f>IF('statement of marks'!W63="","",'statement of marks'!W63)</f>
        <v/>
      </c>
      <c r="O824" s="207" t="str">
        <f>IF('statement of marks'!X63="","",'statement of marks'!X63)</f>
        <v/>
      </c>
      <c r="P824" s="213" t="str">
        <f>IF('statement of marks'!Y63="","",'statement of marks'!Y63)</f>
        <v/>
      </c>
      <c r="Q824" s="1035"/>
      <c r="R824" s="1035"/>
      <c r="S824" s="223"/>
      <c r="T824" s="990" t="str">
        <f>IF('statement of marks'!$L$3="","",'statement of marks'!$L$3)</f>
        <v>fgUnh</v>
      </c>
      <c r="U824" s="991"/>
      <c r="V824" s="209" t="str">
        <f>IF('statement of marks'!L64="","",'statement of marks'!L64)</f>
        <v/>
      </c>
      <c r="W824" s="209" t="str">
        <f>IF('statement of marks'!M64="","",'statement of marks'!M64)</f>
        <v/>
      </c>
      <c r="X824" s="207" t="str">
        <f>IF('statement of marks'!N64="","",'statement of marks'!N64)</f>
        <v/>
      </c>
      <c r="Y824" s="209" t="str">
        <f>IF('statement of marks'!O64="","",'statement of marks'!O64)</f>
        <v/>
      </c>
      <c r="Z824" s="209" t="str">
        <f>IF('statement of marks'!P64="","",'statement of marks'!P64)</f>
        <v/>
      </c>
      <c r="AA824" s="207" t="str">
        <f>IF('statement of marks'!Q64="","",'statement of marks'!Q64)</f>
        <v/>
      </c>
      <c r="AB824" s="209" t="str">
        <f>IF('statement of marks'!R64="","",'statement of marks'!R64)</f>
        <v/>
      </c>
      <c r="AC824" s="209" t="str">
        <f>IF('statement of marks'!S64="","",'statement of marks'!S64)</f>
        <v/>
      </c>
      <c r="AD824" s="207" t="str">
        <f>IF('statement of marks'!T64="","",'statement of marks'!T64)</f>
        <v/>
      </c>
      <c r="AE824" s="209" t="str">
        <f>IF('statement of marks'!V64="","",'statement of marks'!V64)</f>
        <v/>
      </c>
      <c r="AF824" s="209" t="str">
        <f>IF('statement of marks'!W64="","",'statement of marks'!W64)</f>
        <v/>
      </c>
      <c r="AG824" s="207" t="str">
        <f>IF('statement of marks'!X64="","",'statement of marks'!X64)</f>
        <v/>
      </c>
      <c r="AH824" s="213" t="str">
        <f>IF('statement of marks'!Y64="","",'statement of marks'!Y64)</f>
        <v/>
      </c>
    </row>
    <row r="825" spans="1:34" ht="18.95" customHeight="1">
      <c r="A825" s="223"/>
      <c r="B825" s="990" t="str">
        <f>IF('statement of marks'!$AH$3="","",'statement of marks'!$AH$3)</f>
        <v>vaxszth</v>
      </c>
      <c r="C825" s="991"/>
      <c r="D825" s="209" t="str">
        <f>IF('statement of marks'!AH63="","",'statement of marks'!AH63)</f>
        <v/>
      </c>
      <c r="E825" s="209" t="str">
        <f>IF('statement of marks'!AI63="","",'statement of marks'!AI63)</f>
        <v/>
      </c>
      <c r="F825" s="207" t="str">
        <f>IF('statement of marks'!AJ63="","",'statement of marks'!AJ63)</f>
        <v/>
      </c>
      <c r="G825" s="209" t="str">
        <f>IF('statement of marks'!AK63="","",'statement of marks'!AK63)</f>
        <v/>
      </c>
      <c r="H825" s="209" t="str">
        <f>IF('statement of marks'!AL63="","",'statement of marks'!AL63)</f>
        <v/>
      </c>
      <c r="I825" s="207" t="str">
        <f>IF('statement of marks'!AM63="","",'statement of marks'!AM63)</f>
        <v/>
      </c>
      <c r="J825" s="209" t="str">
        <f>IF('statement of marks'!AN63="","",'statement of marks'!AN63)</f>
        <v/>
      </c>
      <c r="K825" s="209" t="str">
        <f>IF('statement of marks'!AO63="","",'statement of marks'!AO63)</f>
        <v/>
      </c>
      <c r="L825" s="207" t="str">
        <f>IF('statement of marks'!AP63="","",'statement of marks'!AP63)</f>
        <v/>
      </c>
      <c r="M825" s="209" t="str">
        <f>IF('statement of marks'!AR63="","",'statement of marks'!AR63)</f>
        <v/>
      </c>
      <c r="N825" s="209" t="str">
        <f>IF('statement of marks'!AS63="","",'statement of marks'!AS63)</f>
        <v/>
      </c>
      <c r="O825" s="207" t="str">
        <f>IF('statement of marks'!AT63="","",'statement of marks'!AT63)</f>
        <v/>
      </c>
      <c r="P825" s="213" t="str">
        <f>IF('statement of marks'!AU63="","",'statement of marks'!AU63)</f>
        <v/>
      </c>
      <c r="Q825" s="1035"/>
      <c r="R825" s="1035"/>
      <c r="S825" s="223"/>
      <c r="T825" s="990" t="str">
        <f>IF('statement of marks'!$AH$3="","",'statement of marks'!$AH$3)</f>
        <v>vaxszth</v>
      </c>
      <c r="U825" s="991"/>
      <c r="V825" s="209" t="str">
        <f>IF('statement of marks'!AH64="","",'statement of marks'!AH64)</f>
        <v/>
      </c>
      <c r="W825" s="209" t="str">
        <f>IF('statement of marks'!AI64="","",'statement of marks'!AI64)</f>
        <v/>
      </c>
      <c r="X825" s="207" t="str">
        <f>IF('statement of marks'!AJ64="","",'statement of marks'!AJ64)</f>
        <v/>
      </c>
      <c r="Y825" s="209" t="str">
        <f>IF('statement of marks'!AK64="","",'statement of marks'!AK64)</f>
        <v/>
      </c>
      <c r="Z825" s="209" t="str">
        <f>IF('statement of marks'!AL64="","",'statement of marks'!AL64)</f>
        <v/>
      </c>
      <c r="AA825" s="207" t="str">
        <f>IF('statement of marks'!AM64="","",'statement of marks'!AM64)</f>
        <v/>
      </c>
      <c r="AB825" s="209" t="str">
        <f>IF('statement of marks'!AN64="","",'statement of marks'!AN64)</f>
        <v/>
      </c>
      <c r="AC825" s="209" t="str">
        <f>IF('statement of marks'!AO64="","",'statement of marks'!AO64)</f>
        <v/>
      </c>
      <c r="AD825" s="207" t="str">
        <f>IF('statement of marks'!AP64="","",'statement of marks'!AP64)</f>
        <v/>
      </c>
      <c r="AE825" s="209" t="str">
        <f>IF('statement of marks'!AR64="","",'statement of marks'!AR64)</f>
        <v/>
      </c>
      <c r="AF825" s="209" t="str">
        <f>IF('statement of marks'!AS64="","",'statement of marks'!AS64)</f>
        <v/>
      </c>
      <c r="AG825" s="207" t="str">
        <f>IF('statement of marks'!AT64="","",'statement of marks'!AT64)</f>
        <v/>
      </c>
      <c r="AH825" s="213" t="str">
        <f>IF('statement of marks'!AU64="","",'statement of marks'!AU64)</f>
        <v/>
      </c>
    </row>
    <row r="826" spans="1:34" ht="18.95" customHeight="1">
      <c r="A826" s="223"/>
      <c r="B826" s="990" t="str">
        <f>IF('statement of marks'!BD63="s","laLd`r",IF('statement of marks'!BD63="u","mnwZ",IF('statement of marks'!BD63="g","xqtjkrh",IF('statement of marks'!BD63="p","iatkch",IF('statement of marks'!BD63="sd","fla/kh","r`rh; Hkk""kk")))))</f>
        <v>r`rh; Hkk"kk</v>
      </c>
      <c r="C826" s="991"/>
      <c r="D826" s="209" t="str">
        <f>IF('statement of marks'!BE63="","",'statement of marks'!BE63)</f>
        <v/>
      </c>
      <c r="E826" s="209" t="str">
        <f>IF('statement of marks'!BF63="","",'statement of marks'!BF63)</f>
        <v/>
      </c>
      <c r="F826" s="207" t="str">
        <f>IF('statement of marks'!BG63="","",'statement of marks'!BG63)</f>
        <v/>
      </c>
      <c r="G826" s="209" t="str">
        <f>IF('statement of marks'!BH63="","",'statement of marks'!BH63)</f>
        <v/>
      </c>
      <c r="H826" s="209" t="str">
        <f>IF('statement of marks'!BI63="","",'statement of marks'!BI63)</f>
        <v/>
      </c>
      <c r="I826" s="207" t="str">
        <f>IF('statement of marks'!BJ63="","",'statement of marks'!BJ63)</f>
        <v/>
      </c>
      <c r="J826" s="209" t="str">
        <f>IF('statement of marks'!BK63="","",'statement of marks'!BK63)</f>
        <v/>
      </c>
      <c r="K826" s="209" t="str">
        <f>IF('statement of marks'!BL63="","",'statement of marks'!BL63)</f>
        <v/>
      </c>
      <c r="L826" s="207" t="str">
        <f>IF('statement of marks'!BM63="","",'statement of marks'!BM63)</f>
        <v/>
      </c>
      <c r="M826" s="209" t="str">
        <f>IF('statement of marks'!BO63="","",'statement of marks'!BO63)</f>
        <v/>
      </c>
      <c r="N826" s="209" t="str">
        <f>IF('statement of marks'!BP63="","",'statement of marks'!BP63)</f>
        <v/>
      </c>
      <c r="O826" s="207" t="str">
        <f>IF('statement of marks'!BQ63="","",'statement of marks'!BQ63)</f>
        <v/>
      </c>
      <c r="P826" s="213" t="str">
        <f>IF('statement of marks'!BR63="","",'statement of marks'!BR63)</f>
        <v/>
      </c>
      <c r="Q826" s="1035"/>
      <c r="R826" s="1035"/>
      <c r="S826" s="223"/>
      <c r="T826" s="990" t="str">
        <f>IF('statement of marks'!BD64="s","laLd`r",IF('statement of marks'!BD64="u","mnwZ",IF('statement of marks'!BD64="g","xqtjkrh",IF('statement of marks'!BD64="p","iatkch",IF('statement of marks'!BD64="sd","fla/kh","r`rh; Hkk""kk")))))</f>
        <v>r`rh; Hkk"kk</v>
      </c>
      <c r="U826" s="991"/>
      <c r="V826" s="209" t="str">
        <f>IF('statement of marks'!BE64="","",'statement of marks'!BE64)</f>
        <v/>
      </c>
      <c r="W826" s="209" t="str">
        <f>IF('statement of marks'!BF64="","",'statement of marks'!BF64)</f>
        <v/>
      </c>
      <c r="X826" s="207" t="str">
        <f>IF('statement of marks'!BG64="","",'statement of marks'!BG64)</f>
        <v/>
      </c>
      <c r="Y826" s="209" t="str">
        <f>IF('statement of marks'!BH64="","",'statement of marks'!BH64)</f>
        <v/>
      </c>
      <c r="Z826" s="209" t="str">
        <f>IF('statement of marks'!BI64="","",'statement of marks'!BI64)</f>
        <v/>
      </c>
      <c r="AA826" s="207" t="str">
        <f>IF('statement of marks'!BJ64="","",'statement of marks'!BJ64)</f>
        <v/>
      </c>
      <c r="AB826" s="209" t="str">
        <f>IF('statement of marks'!BK64="","",'statement of marks'!BK64)</f>
        <v/>
      </c>
      <c r="AC826" s="209" t="str">
        <f>IF('statement of marks'!BL64="","",'statement of marks'!BL64)</f>
        <v/>
      </c>
      <c r="AD826" s="207" t="str">
        <f>IF('statement of marks'!BM64="","",'statement of marks'!BM64)</f>
        <v/>
      </c>
      <c r="AE826" s="209" t="str">
        <f>IF('statement of marks'!BO64="","",'statement of marks'!BO64)</f>
        <v/>
      </c>
      <c r="AF826" s="209" t="str">
        <f>IF('statement of marks'!BP64="","",'statement of marks'!BP64)</f>
        <v/>
      </c>
      <c r="AG826" s="207" t="str">
        <f>IF('statement of marks'!BQ64="","",'statement of marks'!BQ64)</f>
        <v/>
      </c>
      <c r="AH826" s="213" t="str">
        <f>IF('statement of marks'!BR64="","",'statement of marks'!BR64)</f>
        <v/>
      </c>
    </row>
    <row r="827" spans="1:34" ht="18.95" customHeight="1">
      <c r="A827" s="223"/>
      <c r="B827" s="990" t="str">
        <f>IF('statement of marks'!$CA$3="","",'statement of marks'!$CA$3)</f>
        <v>xf.kr</v>
      </c>
      <c r="C827" s="991"/>
      <c r="D827" s="209" t="str">
        <f>IF('statement of marks'!CA63="","",'statement of marks'!CA63)</f>
        <v/>
      </c>
      <c r="E827" s="209" t="str">
        <f>IF('statement of marks'!CB63="","",'statement of marks'!CB63)</f>
        <v/>
      </c>
      <c r="F827" s="207" t="str">
        <f>IF('statement of marks'!CC63="","",'statement of marks'!CC63)</f>
        <v/>
      </c>
      <c r="G827" s="209" t="str">
        <f>IF('statement of marks'!CD63="","",'statement of marks'!CD63)</f>
        <v/>
      </c>
      <c r="H827" s="209" t="str">
        <f>IF('statement of marks'!CE63="","",'statement of marks'!CE63)</f>
        <v/>
      </c>
      <c r="I827" s="207" t="str">
        <f>IF('statement of marks'!CF63="","",'statement of marks'!CF63)</f>
        <v/>
      </c>
      <c r="J827" s="209" t="str">
        <f>IF('statement of marks'!CG63="","",'statement of marks'!CG63)</f>
        <v/>
      </c>
      <c r="K827" s="209" t="str">
        <f>IF('statement of marks'!CH63="","",'statement of marks'!CH63)</f>
        <v/>
      </c>
      <c r="L827" s="207" t="str">
        <f>IF('statement of marks'!CI63="","",'statement of marks'!CI63)</f>
        <v/>
      </c>
      <c r="M827" s="209" t="str">
        <f>IF('statement of marks'!CK63="","",'statement of marks'!CK63)</f>
        <v/>
      </c>
      <c r="N827" s="209" t="str">
        <f>IF('statement of marks'!CL63="","",'statement of marks'!CL63)</f>
        <v/>
      </c>
      <c r="O827" s="207" t="str">
        <f>IF('statement of marks'!CM63="","",'statement of marks'!CM63)</f>
        <v/>
      </c>
      <c r="P827" s="213" t="str">
        <f>IF('statement of marks'!CN63="","",'statement of marks'!CN63)</f>
        <v/>
      </c>
      <c r="Q827" s="1035"/>
      <c r="R827" s="1035"/>
      <c r="S827" s="223"/>
      <c r="T827" s="990" t="str">
        <f>IF('statement of marks'!$CA$3="","",'statement of marks'!$CA$3)</f>
        <v>xf.kr</v>
      </c>
      <c r="U827" s="991"/>
      <c r="V827" s="209" t="str">
        <f>IF('statement of marks'!CA64="","",'statement of marks'!CA64)</f>
        <v/>
      </c>
      <c r="W827" s="209" t="str">
        <f>IF('statement of marks'!CB64="","",'statement of marks'!CB64)</f>
        <v/>
      </c>
      <c r="X827" s="207" t="str">
        <f>IF('statement of marks'!CC64="","",'statement of marks'!CC64)</f>
        <v/>
      </c>
      <c r="Y827" s="209" t="str">
        <f>IF('statement of marks'!CD64="","",'statement of marks'!CD64)</f>
        <v/>
      </c>
      <c r="Z827" s="209" t="str">
        <f>IF('statement of marks'!CE64="","",'statement of marks'!CE64)</f>
        <v/>
      </c>
      <c r="AA827" s="207" t="str">
        <f>IF('statement of marks'!CF64="","",'statement of marks'!CF64)</f>
        <v/>
      </c>
      <c r="AB827" s="209" t="str">
        <f>IF('statement of marks'!CG64="","",'statement of marks'!CG64)</f>
        <v/>
      </c>
      <c r="AC827" s="209" t="str">
        <f>IF('statement of marks'!CH64="","",'statement of marks'!CH64)</f>
        <v/>
      </c>
      <c r="AD827" s="207" t="str">
        <f>IF('statement of marks'!CI64="","",'statement of marks'!CI64)</f>
        <v/>
      </c>
      <c r="AE827" s="209" t="str">
        <f>IF('statement of marks'!CK64="","",'statement of marks'!CK64)</f>
        <v/>
      </c>
      <c r="AF827" s="209" t="str">
        <f>IF('statement of marks'!CL64="","",'statement of marks'!CL64)</f>
        <v/>
      </c>
      <c r="AG827" s="207" t="str">
        <f>IF('statement of marks'!CM64="","",'statement of marks'!CM64)</f>
        <v/>
      </c>
      <c r="AH827" s="213" t="str">
        <f>IF('statement of marks'!CN64="","",'statement of marks'!CN64)</f>
        <v/>
      </c>
    </row>
    <row r="828" spans="1:34" ht="18.95" customHeight="1">
      <c r="A828" s="223"/>
      <c r="B828" s="990" t="str">
        <f>IF('statement of marks'!$CW$3="","",'statement of marks'!$CW$3)</f>
        <v>foKku</v>
      </c>
      <c r="C828" s="991"/>
      <c r="D828" s="209" t="str">
        <f>IF('statement of marks'!CW63="","",'statement of marks'!CW63)</f>
        <v/>
      </c>
      <c r="E828" s="209" t="str">
        <f>IF('statement of marks'!CX63="","",'statement of marks'!CX63)</f>
        <v/>
      </c>
      <c r="F828" s="207" t="str">
        <f>IF('statement of marks'!CY63="","",'statement of marks'!CY63)</f>
        <v/>
      </c>
      <c r="G828" s="209" t="str">
        <f>IF('statement of marks'!CZ63="","",'statement of marks'!CZ63)</f>
        <v/>
      </c>
      <c r="H828" s="209" t="str">
        <f>IF('statement of marks'!DA63="","",'statement of marks'!DA63)</f>
        <v/>
      </c>
      <c r="I828" s="207" t="str">
        <f>IF('statement of marks'!DB63="","",'statement of marks'!DB63)</f>
        <v/>
      </c>
      <c r="J828" s="209" t="str">
        <f>IF('statement of marks'!DC63="","",'statement of marks'!DC63)</f>
        <v/>
      </c>
      <c r="K828" s="209" t="str">
        <f>IF('statement of marks'!DD63="","",'statement of marks'!DD63)</f>
        <v/>
      </c>
      <c r="L828" s="207" t="str">
        <f>IF('statement of marks'!DE63="","",'statement of marks'!DE63)</f>
        <v/>
      </c>
      <c r="M828" s="209" t="str">
        <f>IF('statement of marks'!DG63="","",'statement of marks'!DG63)</f>
        <v/>
      </c>
      <c r="N828" s="209" t="str">
        <f>IF('statement of marks'!DH63="","",'statement of marks'!DH63)</f>
        <v/>
      </c>
      <c r="O828" s="207" t="str">
        <f>IF('statement of marks'!DI63="","",'statement of marks'!DI63)</f>
        <v/>
      </c>
      <c r="P828" s="213" t="str">
        <f>IF('statement of marks'!DJ63="","",'statement of marks'!DJ63)</f>
        <v/>
      </c>
      <c r="Q828" s="1035"/>
      <c r="R828" s="1035"/>
      <c r="S828" s="223"/>
      <c r="T828" s="990" t="str">
        <f>IF('statement of marks'!$CW$3="","",'statement of marks'!$CW$3)</f>
        <v>foKku</v>
      </c>
      <c r="U828" s="991"/>
      <c r="V828" s="209" t="str">
        <f>IF('statement of marks'!CW64="","",'statement of marks'!CW64)</f>
        <v/>
      </c>
      <c r="W828" s="209" t="str">
        <f>IF('statement of marks'!CX64="","",'statement of marks'!CX64)</f>
        <v/>
      </c>
      <c r="X828" s="207" t="str">
        <f>IF('statement of marks'!CY64="","",'statement of marks'!CY64)</f>
        <v/>
      </c>
      <c r="Y828" s="209" t="str">
        <f>IF('statement of marks'!CZ64="","",'statement of marks'!CZ64)</f>
        <v/>
      </c>
      <c r="Z828" s="209" t="str">
        <f>IF('statement of marks'!DA64="","",'statement of marks'!DA64)</f>
        <v/>
      </c>
      <c r="AA828" s="207" t="str">
        <f>IF('statement of marks'!DB64="","",'statement of marks'!DB64)</f>
        <v/>
      </c>
      <c r="AB828" s="209" t="str">
        <f>IF('statement of marks'!DC64="","",'statement of marks'!DC64)</f>
        <v/>
      </c>
      <c r="AC828" s="209" t="str">
        <f>IF('statement of marks'!DD64="","",'statement of marks'!DD64)</f>
        <v/>
      </c>
      <c r="AD828" s="207" t="str">
        <f>IF('statement of marks'!DE64="","",'statement of marks'!DE64)</f>
        <v/>
      </c>
      <c r="AE828" s="209" t="str">
        <f>IF('statement of marks'!DG64="","",'statement of marks'!DG64)</f>
        <v/>
      </c>
      <c r="AF828" s="209" t="str">
        <f>IF('statement of marks'!DH64="","",'statement of marks'!DH64)</f>
        <v/>
      </c>
      <c r="AG828" s="207" t="str">
        <f>IF('statement of marks'!DI64="","",'statement of marks'!DI64)</f>
        <v/>
      </c>
      <c r="AH828" s="213" t="str">
        <f>IF('statement of marks'!DJ64="","",'statement of marks'!DJ64)</f>
        <v/>
      </c>
    </row>
    <row r="829" spans="1:34" ht="18.95" customHeight="1">
      <c r="A829" s="223"/>
      <c r="B829" s="990" t="str">
        <f>IF('statement of marks'!$DS$3="","",'statement of marks'!$DS$3)</f>
        <v>lkekftd foKku</v>
      </c>
      <c r="C829" s="991"/>
      <c r="D829" s="209" t="str">
        <f>IF('statement of marks'!DS63="","",'statement of marks'!DS63)</f>
        <v/>
      </c>
      <c r="E829" s="209" t="str">
        <f>IF('statement of marks'!DT63="","",'statement of marks'!DT63)</f>
        <v/>
      </c>
      <c r="F829" s="207" t="str">
        <f>IF('statement of marks'!DU63="","",'statement of marks'!DU63)</f>
        <v/>
      </c>
      <c r="G829" s="209" t="str">
        <f>IF('statement of marks'!DV63="","",'statement of marks'!DV63)</f>
        <v/>
      </c>
      <c r="H829" s="209" t="str">
        <f>IF('statement of marks'!DW63="","",'statement of marks'!DW63)</f>
        <v/>
      </c>
      <c r="I829" s="207" t="str">
        <f>IF('statement of marks'!DX63="","",'statement of marks'!DX63)</f>
        <v/>
      </c>
      <c r="J829" s="209" t="str">
        <f>IF('statement of marks'!DY63="","",'statement of marks'!DY63)</f>
        <v/>
      </c>
      <c r="K829" s="209" t="str">
        <f>IF('statement of marks'!DZ63="","",'statement of marks'!DZ63)</f>
        <v/>
      </c>
      <c r="L829" s="207" t="str">
        <f>IF('statement of marks'!EA63="","",'statement of marks'!EA63)</f>
        <v/>
      </c>
      <c r="M829" s="209" t="str">
        <f>IF('statement of marks'!EC63="","",'statement of marks'!EC63)</f>
        <v/>
      </c>
      <c r="N829" s="209" t="str">
        <f>IF('statement of marks'!ED63="","",'statement of marks'!ED63)</f>
        <v/>
      </c>
      <c r="O829" s="207" t="str">
        <f>IF('statement of marks'!EE63="","",'statement of marks'!EE63)</f>
        <v/>
      </c>
      <c r="P829" s="213" t="str">
        <f>IF('statement of marks'!EF63="","",'statement of marks'!EF63)</f>
        <v/>
      </c>
      <c r="Q829" s="1035"/>
      <c r="R829" s="1035"/>
      <c r="S829" s="223"/>
      <c r="T829" s="990" t="str">
        <f>IF('statement of marks'!$DS$3="","",'statement of marks'!$DS$3)</f>
        <v>lkekftd foKku</v>
      </c>
      <c r="U829" s="991"/>
      <c r="V829" s="209" t="str">
        <f>IF('statement of marks'!DS64="","",'statement of marks'!DS64)</f>
        <v/>
      </c>
      <c r="W829" s="209" t="str">
        <f>IF('statement of marks'!DT64="","",'statement of marks'!DT64)</f>
        <v/>
      </c>
      <c r="X829" s="207" t="str">
        <f>IF('statement of marks'!DU64="","",'statement of marks'!DU64)</f>
        <v/>
      </c>
      <c r="Y829" s="209" t="str">
        <f>IF('statement of marks'!DV64="","",'statement of marks'!DV64)</f>
        <v/>
      </c>
      <c r="Z829" s="209" t="str">
        <f>IF('statement of marks'!DW64="","",'statement of marks'!DW64)</f>
        <v/>
      </c>
      <c r="AA829" s="207" t="str">
        <f>IF('statement of marks'!DX64="","",'statement of marks'!DX64)</f>
        <v/>
      </c>
      <c r="AB829" s="209" t="str">
        <f>IF('statement of marks'!DY64="","",'statement of marks'!DY64)</f>
        <v/>
      </c>
      <c r="AC829" s="209" t="str">
        <f>IF('statement of marks'!DZ64="","",'statement of marks'!DZ64)</f>
        <v/>
      </c>
      <c r="AD829" s="207" t="str">
        <f>IF('statement of marks'!EA64="","",'statement of marks'!EA64)</f>
        <v/>
      </c>
      <c r="AE829" s="209" t="str">
        <f>IF('statement of marks'!EC64="","",'statement of marks'!EC64)</f>
        <v/>
      </c>
      <c r="AF829" s="209" t="str">
        <f>IF('statement of marks'!ED64="","",'statement of marks'!ED64)</f>
        <v/>
      </c>
      <c r="AG829" s="207" t="str">
        <f>IF('statement of marks'!EE64="","",'statement of marks'!EE64)</f>
        <v/>
      </c>
      <c r="AH829" s="213" t="str">
        <f>IF('statement of marks'!EF64="","",'statement of marks'!EF64)</f>
        <v/>
      </c>
    </row>
    <row r="830" spans="1:34" ht="18.95" customHeight="1">
      <c r="A830" s="223"/>
      <c r="B830" s="996" t="s">
        <v>193</v>
      </c>
      <c r="C830" s="997"/>
      <c r="D830" s="1034" t="s">
        <v>1</v>
      </c>
      <c r="E830" s="1034"/>
      <c r="F830" s="1034"/>
      <c r="G830" s="1034" t="s">
        <v>21</v>
      </c>
      <c r="H830" s="1034"/>
      <c r="I830" s="1034"/>
      <c r="J830" s="1034" t="s">
        <v>194</v>
      </c>
      <c r="K830" s="1034"/>
      <c r="L830" s="1034"/>
      <c r="M830" s="1034" t="s">
        <v>68</v>
      </c>
      <c r="N830" s="1034"/>
      <c r="O830" s="1034"/>
      <c r="P830" s="214"/>
      <c r="Q830" s="1035"/>
      <c r="R830" s="1035"/>
      <c r="S830" s="223"/>
      <c r="T830" s="996" t="s">
        <v>193</v>
      </c>
      <c r="U830" s="997"/>
      <c r="V830" s="1034" t="s">
        <v>1</v>
      </c>
      <c r="W830" s="1034"/>
      <c r="X830" s="1034"/>
      <c r="Y830" s="1034" t="s">
        <v>21</v>
      </c>
      <c r="Z830" s="1034"/>
      <c r="AA830" s="1034"/>
      <c r="AB830" s="1034" t="s">
        <v>194</v>
      </c>
      <c r="AC830" s="1034"/>
      <c r="AD830" s="1034"/>
      <c r="AE830" s="1034" t="s">
        <v>68</v>
      </c>
      <c r="AF830" s="1034"/>
      <c r="AG830" s="1034"/>
      <c r="AH830" s="214"/>
    </row>
    <row r="831" spans="1:34" ht="18.95" customHeight="1">
      <c r="A831" s="223"/>
      <c r="B831" s="1000" t="s">
        <v>3</v>
      </c>
      <c r="C831" s="1001"/>
      <c r="D831" s="1002">
        <f>IF('statement of marks'!EO$6="","",'statement of marks'!EO$6)</f>
        <v>20</v>
      </c>
      <c r="E831" s="1002"/>
      <c r="F831" s="1002"/>
      <c r="G831" s="1002">
        <f>IF('statement of marks'!EP$6="","",'statement of marks'!EP$6)</f>
        <v>20</v>
      </c>
      <c r="H831" s="1002"/>
      <c r="I831" s="1002"/>
      <c r="J831" s="1002">
        <f>IF('statement of marks'!ER$6="","",'statement of marks'!ER$6)</f>
        <v>20</v>
      </c>
      <c r="K831" s="1002"/>
      <c r="L831" s="1002"/>
      <c r="M831" s="1002">
        <f>IF('statement of marks'!EX$6="","",'statement of marks'!EQ$6)</f>
        <v>20</v>
      </c>
      <c r="N831" s="1002"/>
      <c r="O831" s="1002"/>
      <c r="P831" s="215"/>
      <c r="Q831" s="1035"/>
      <c r="R831" s="1035"/>
      <c r="S831" s="223"/>
      <c r="T831" s="1000" t="s">
        <v>3</v>
      </c>
      <c r="U831" s="1001"/>
      <c r="V831" s="1002">
        <f>IF('statement of marks'!EO$6="","",'statement of marks'!EO$6)</f>
        <v>20</v>
      </c>
      <c r="W831" s="1002"/>
      <c r="X831" s="1002"/>
      <c r="Y831" s="1002">
        <f>IF('statement of marks'!EP$6="","",'statement of marks'!EP$6)</f>
        <v>20</v>
      </c>
      <c r="Z831" s="1002"/>
      <c r="AA831" s="1002"/>
      <c r="AB831" s="1002">
        <f>IF('statement of marks'!ER$6="","",'statement of marks'!ER$6)</f>
        <v>20</v>
      </c>
      <c r="AC831" s="1002"/>
      <c r="AD831" s="1002"/>
      <c r="AE831" s="1002">
        <f>IF('statement of marks'!EX$6="","",'statement of marks'!EQ$6)</f>
        <v>20</v>
      </c>
      <c r="AF831" s="1002"/>
      <c r="AG831" s="1002"/>
      <c r="AH831" s="215"/>
    </row>
    <row r="832" spans="1:34" ht="18.95" customHeight="1">
      <c r="A832" s="223"/>
      <c r="B832" s="990" t="str">
        <f>IF('statement of marks'!$EO$3="","",'statement of marks'!$EO$3)</f>
        <v>dk;kZuqHko</v>
      </c>
      <c r="C832" s="991"/>
      <c r="D832" s="1031" t="str">
        <f>IF('statement of marks'!EO63="","",'statement of marks'!EO63)</f>
        <v/>
      </c>
      <c r="E832" s="1031"/>
      <c r="F832" s="1031"/>
      <c r="G832" s="1031" t="str">
        <f>IF('statement of marks'!EP63="","",'statement of marks'!EP63)</f>
        <v/>
      </c>
      <c r="H832" s="1031"/>
      <c r="I832" s="1031"/>
      <c r="J832" s="1031" t="str">
        <f>IF('statement of marks'!ER63="","",'statement of marks'!ER63)</f>
        <v/>
      </c>
      <c r="K832" s="1031"/>
      <c r="L832" s="1031"/>
      <c r="M832" s="1031" t="str">
        <f>IF('statement of marks'!EQ63="","",'statement of marks'!EQ63)</f>
        <v/>
      </c>
      <c r="N832" s="1031"/>
      <c r="O832" s="1031"/>
      <c r="P832" s="216"/>
      <c r="Q832" s="1035"/>
      <c r="R832" s="1035"/>
      <c r="S832" s="223"/>
      <c r="T832" s="990" t="str">
        <f>IF('statement of marks'!$EO$3="","",'statement of marks'!$EO$3)</f>
        <v>dk;kZuqHko</v>
      </c>
      <c r="U832" s="991"/>
      <c r="V832" s="1031" t="str">
        <f>IF('statement of marks'!EO64="","",'statement of marks'!EO64)</f>
        <v/>
      </c>
      <c r="W832" s="1031"/>
      <c r="X832" s="1031"/>
      <c r="Y832" s="1031" t="str">
        <f>IF('statement of marks'!EP64="","",'statement of marks'!EP64)</f>
        <v/>
      </c>
      <c r="Z832" s="1031"/>
      <c r="AA832" s="1031"/>
      <c r="AB832" s="1031" t="str">
        <f>IF('statement of marks'!ER64="","",'statement of marks'!ER64)</f>
        <v/>
      </c>
      <c r="AC832" s="1031"/>
      <c r="AD832" s="1031"/>
      <c r="AE832" s="1031" t="str">
        <f>IF('statement of marks'!EQ64="","",'statement of marks'!EQ64)</f>
        <v/>
      </c>
      <c r="AF832" s="1031"/>
      <c r="AG832" s="1031"/>
      <c r="AH832" s="216"/>
    </row>
    <row r="833" spans="1:34" ht="18.95" customHeight="1">
      <c r="A833" s="223"/>
      <c r="B833" s="1027" t="str">
        <f>IF('statement of marks'!$EY$3="","",'statement of marks'!$EY$3)</f>
        <v>dyk f'k{kk</v>
      </c>
      <c r="C833" s="1028"/>
      <c r="D833" s="1031" t="str">
        <f>IF('statement of marks'!EY63="","",'statement of marks'!EY63)</f>
        <v/>
      </c>
      <c r="E833" s="1031"/>
      <c r="F833" s="1031"/>
      <c r="G833" s="1031" t="str">
        <f>IF('statement of marks'!EZ63="","",'statement of marks'!EZ63)</f>
        <v/>
      </c>
      <c r="H833" s="1031"/>
      <c r="I833" s="1031"/>
      <c r="J833" s="1031" t="str">
        <f>IF('statement of marks'!FB63="","",'statement of marks'!FB63)</f>
        <v/>
      </c>
      <c r="K833" s="1031"/>
      <c r="L833" s="1031"/>
      <c r="M833" s="1031" t="str">
        <f>IF('statement of marks'!FA63="","",'statement of marks'!FA63)</f>
        <v/>
      </c>
      <c r="N833" s="1031"/>
      <c r="O833" s="1031"/>
      <c r="P833" s="216"/>
      <c r="Q833" s="1035"/>
      <c r="R833" s="1035"/>
      <c r="S833" s="223"/>
      <c r="T833" s="1027" t="str">
        <f>IF('statement of marks'!$EY$3="","",'statement of marks'!$EY$3)</f>
        <v>dyk f'k{kk</v>
      </c>
      <c r="U833" s="1028"/>
      <c r="V833" s="1031" t="str">
        <f>IF('statement of marks'!EY64="","",'statement of marks'!EY64)</f>
        <v/>
      </c>
      <c r="W833" s="1031"/>
      <c r="X833" s="1031"/>
      <c r="Y833" s="1031" t="str">
        <f>IF('statement of marks'!EZ64="","",'statement of marks'!EZ64)</f>
        <v/>
      </c>
      <c r="Z833" s="1031"/>
      <c r="AA833" s="1031"/>
      <c r="AB833" s="1031" t="str">
        <f>IF('statement of marks'!FB64="","",'statement of marks'!FB64)</f>
        <v/>
      </c>
      <c r="AC833" s="1031"/>
      <c r="AD833" s="1031"/>
      <c r="AE833" s="1031" t="str">
        <f>IF('statement of marks'!FA64="","",'statement of marks'!FA64)</f>
        <v/>
      </c>
      <c r="AF833" s="1031"/>
      <c r="AG833" s="1031"/>
      <c r="AH833" s="216"/>
    </row>
    <row r="834" spans="1:34" ht="18.95" customHeight="1">
      <c r="A834" s="223"/>
      <c r="B834" s="1029" t="str">
        <f>IF('statement of marks'!$FI$3="","",'statement of marks'!$FI$3)</f>
        <v>LokLF; ,oe~ 'kkjhfjd f'k{kk</v>
      </c>
      <c r="C834" s="1030"/>
      <c r="D834" s="1031" t="str">
        <f>IF('statement of marks'!FI63="","",'statement of marks'!FI63)</f>
        <v/>
      </c>
      <c r="E834" s="1031"/>
      <c r="F834" s="1031"/>
      <c r="G834" s="1031" t="str">
        <f>IF('statement of marks'!FJ63="","",'statement of marks'!FJ63)</f>
        <v/>
      </c>
      <c r="H834" s="1031"/>
      <c r="I834" s="1031"/>
      <c r="J834" s="1031" t="str">
        <f>IF('statement of marks'!FL63="","",'statement of marks'!FL63)</f>
        <v/>
      </c>
      <c r="K834" s="1031"/>
      <c r="L834" s="1031"/>
      <c r="M834" s="1031" t="str">
        <f>IF('statement of marks'!FK63="","",'statement of marks'!FK63)</f>
        <v/>
      </c>
      <c r="N834" s="1031"/>
      <c r="O834" s="1031"/>
      <c r="P834" s="216"/>
      <c r="Q834" s="1035"/>
      <c r="R834" s="1035"/>
      <c r="S834" s="223"/>
      <c r="T834" s="1029" t="str">
        <f>IF('statement of marks'!$FI$3="","",'statement of marks'!$FI$3)</f>
        <v>LokLF; ,oe~ 'kkjhfjd f'k{kk</v>
      </c>
      <c r="U834" s="1030"/>
      <c r="V834" s="1031" t="str">
        <f>IF('statement of marks'!FI64="","",'statement of marks'!FI64)</f>
        <v/>
      </c>
      <c r="W834" s="1031"/>
      <c r="X834" s="1031"/>
      <c r="Y834" s="1031" t="str">
        <f>IF('statement of marks'!FJ64="","",'statement of marks'!FJ64)</f>
        <v/>
      </c>
      <c r="Z834" s="1031"/>
      <c r="AA834" s="1031"/>
      <c r="AB834" s="1031" t="str">
        <f>IF('statement of marks'!FL64="","",'statement of marks'!FL64)</f>
        <v/>
      </c>
      <c r="AC834" s="1031"/>
      <c r="AD834" s="1031"/>
      <c r="AE834" s="1031" t="str">
        <f>IF('statement of marks'!FK64="","",'statement of marks'!FK64)</f>
        <v/>
      </c>
      <c r="AF834" s="1031"/>
      <c r="AG834" s="1031"/>
      <c r="AH834" s="216"/>
    </row>
    <row r="835" spans="1:34" ht="18.95" customHeight="1">
      <c r="A835" s="223"/>
      <c r="B835" s="1000" t="s">
        <v>195</v>
      </c>
      <c r="C835" s="1001"/>
      <c r="D835" s="1007" t="str">
        <f>details!$DR$3</f>
        <v>vxLr rd</v>
      </c>
      <c r="E835" s="1007"/>
      <c r="F835" s="1007"/>
      <c r="G835" s="1007" t="str">
        <f>details!$DV$3</f>
        <v>vDVwcj rd</v>
      </c>
      <c r="H835" s="1007"/>
      <c r="I835" s="1007"/>
      <c r="J835" s="1007" t="str">
        <f>details!$ED$3</f>
        <v>Qjojh rd</v>
      </c>
      <c r="K835" s="1007"/>
      <c r="L835" s="1007"/>
      <c r="M835" s="1007" t="str">
        <f>details!$DZ$3</f>
        <v>fnlEcj rd</v>
      </c>
      <c r="N835" s="1007"/>
      <c r="O835" s="1007"/>
      <c r="P835" s="216"/>
      <c r="Q835" s="1035"/>
      <c r="R835" s="1035"/>
      <c r="S835" s="223"/>
      <c r="T835" s="1000" t="s">
        <v>195</v>
      </c>
      <c r="U835" s="1001"/>
      <c r="V835" s="1010" t="str">
        <f>details!$DR$3</f>
        <v>vxLr rd</v>
      </c>
      <c r="W835" s="1011"/>
      <c r="X835" s="1012"/>
      <c r="Y835" s="1010" t="str">
        <f>details!$DV$3</f>
        <v>vDVwcj rd</v>
      </c>
      <c r="Z835" s="1011"/>
      <c r="AA835" s="1012"/>
      <c r="AB835" s="1010" t="str">
        <f>details!$ED$3</f>
        <v>Qjojh rd</v>
      </c>
      <c r="AC835" s="1011"/>
      <c r="AD835" s="1012"/>
      <c r="AE835" s="1010" t="str">
        <f>details!$DZ$3</f>
        <v>fnlEcj rd</v>
      </c>
      <c r="AF835" s="1011"/>
      <c r="AG835" s="1012"/>
      <c r="AH835" s="216"/>
    </row>
    <row r="836" spans="1:34" ht="18.95" customHeight="1">
      <c r="A836" s="223"/>
      <c r="B836" s="1025" t="s">
        <v>98</v>
      </c>
      <c r="C836" s="1026"/>
      <c r="D836" s="1008" t="str">
        <f>IF(details!DS63="","",details!DS63)</f>
        <v/>
      </c>
      <c r="E836" s="1008"/>
      <c r="F836" s="1008"/>
      <c r="G836" s="1008" t="str">
        <f>IF(details!DW63="","",details!DW63)</f>
        <v/>
      </c>
      <c r="H836" s="1008"/>
      <c r="I836" s="1008"/>
      <c r="J836" s="1008" t="str">
        <f>IF(details!EE63="","",details!EE63)</f>
        <v/>
      </c>
      <c r="K836" s="1008"/>
      <c r="L836" s="1008"/>
      <c r="M836" s="1008" t="str">
        <f>IF(details!EA63="","",details!EA63)</f>
        <v/>
      </c>
      <c r="N836" s="1008"/>
      <c r="O836" s="1008"/>
      <c r="P836" s="227"/>
      <c r="Q836" s="1035"/>
      <c r="R836" s="1035"/>
      <c r="S836" s="223"/>
      <c r="T836" s="1025" t="s">
        <v>98</v>
      </c>
      <c r="U836" s="1026"/>
      <c r="V836" s="1015" t="str">
        <f>IF(details!DS64="","",details!DS64)</f>
        <v/>
      </c>
      <c r="W836" s="1016"/>
      <c r="X836" s="1017"/>
      <c r="Y836" s="1015" t="str">
        <f>IF(details!DW64="","",details!DW64)</f>
        <v/>
      </c>
      <c r="Z836" s="1016"/>
      <c r="AA836" s="1017"/>
      <c r="AB836" s="1015" t="str">
        <f>IF(details!EE64="","",details!EE64)</f>
        <v/>
      </c>
      <c r="AC836" s="1016"/>
      <c r="AD836" s="1017"/>
      <c r="AE836" s="1015" t="str">
        <f>IF(details!EA64="","",details!EA64)</f>
        <v/>
      </c>
      <c r="AF836" s="1016"/>
      <c r="AG836" s="1017"/>
      <c r="AH836" s="217"/>
    </row>
    <row r="837" spans="1:34" ht="18.95" customHeight="1">
      <c r="A837" s="224"/>
      <c r="B837" s="1023" t="s">
        <v>15</v>
      </c>
      <c r="C837" s="1024"/>
      <c r="D837" s="1009">
        <f>IF(details!DR63="","",details!DR63)</f>
        <v>83</v>
      </c>
      <c r="E837" s="1009"/>
      <c r="F837" s="1009"/>
      <c r="G837" s="1009" t="str">
        <f>IF(details!DV63="","",details!DV63)</f>
        <v/>
      </c>
      <c r="H837" s="1009"/>
      <c r="I837" s="1009"/>
      <c r="J837" s="1009" t="str">
        <f>IF(details!ED63="","",details!ED63)</f>
        <v/>
      </c>
      <c r="K837" s="1009"/>
      <c r="L837" s="1009"/>
      <c r="M837" s="1009" t="str">
        <f>IF(details!DZ63="","",details!DZ63)</f>
        <v/>
      </c>
      <c r="N837" s="1009"/>
      <c r="O837" s="1009"/>
      <c r="P837" s="228"/>
      <c r="Q837" s="1035"/>
      <c r="R837" s="1035"/>
      <c r="S837" s="224"/>
      <c r="T837" s="1023" t="s">
        <v>15</v>
      </c>
      <c r="U837" s="1024"/>
      <c r="V837" s="1018">
        <f>IF(details!DR64="","",details!DR64)</f>
        <v>83</v>
      </c>
      <c r="W837" s="1019"/>
      <c r="X837" s="1020"/>
      <c r="Y837" s="1018" t="str">
        <f>IF(details!DV64="","",details!DV64)</f>
        <v/>
      </c>
      <c r="Z837" s="1019"/>
      <c r="AA837" s="1020"/>
      <c r="AB837" s="1018" t="str">
        <f>IF(details!ED64="","",details!ED64)</f>
        <v/>
      </c>
      <c r="AC837" s="1019"/>
      <c r="AD837" s="1020"/>
      <c r="AE837" s="1018" t="str">
        <f>IF(details!DZ64="","",details!DZ64)</f>
        <v/>
      </c>
      <c r="AF837" s="1019"/>
      <c r="AG837" s="1020"/>
      <c r="AH837" s="218"/>
    </row>
    <row r="838" spans="1:34" ht="18.95" customHeight="1">
      <c r="A838" s="223"/>
      <c r="B838" s="1036" t="s">
        <v>99</v>
      </c>
      <c r="C838" s="1037"/>
      <c r="D838" s="1007"/>
      <c r="E838" s="1007"/>
      <c r="F838" s="1007"/>
      <c r="G838" s="1007"/>
      <c r="H838" s="1007"/>
      <c r="I838" s="1007"/>
      <c r="J838" s="1007"/>
      <c r="K838" s="1007"/>
      <c r="L838" s="1007"/>
      <c r="M838" s="1007"/>
      <c r="N838" s="1007"/>
      <c r="O838" s="1007"/>
      <c r="P838" s="219"/>
      <c r="Q838" s="1035"/>
      <c r="R838" s="1035"/>
      <c r="S838" s="223"/>
      <c r="T838" s="1036" t="s">
        <v>99</v>
      </c>
      <c r="U838" s="1037"/>
      <c r="V838" s="1007"/>
      <c r="W838" s="1007"/>
      <c r="X838" s="1007"/>
      <c r="Y838" s="1007"/>
      <c r="Z838" s="1007"/>
      <c r="AA838" s="1007"/>
      <c r="AB838" s="1007"/>
      <c r="AC838" s="1007"/>
      <c r="AD838" s="1007"/>
      <c r="AE838" s="1007"/>
      <c r="AF838" s="1007"/>
      <c r="AG838" s="1007"/>
      <c r="AH838" s="219"/>
    </row>
    <row r="839" spans="1:34" ht="18.95" customHeight="1">
      <c r="A839" s="223"/>
      <c r="B839" s="1013" t="s">
        <v>79</v>
      </c>
      <c r="C839" s="1014"/>
      <c r="D839" s="1007"/>
      <c r="E839" s="1007"/>
      <c r="F839" s="1007"/>
      <c r="G839" s="1007"/>
      <c r="H839" s="1007"/>
      <c r="I839" s="1007"/>
      <c r="J839" s="1007"/>
      <c r="K839" s="1007"/>
      <c r="L839" s="1007"/>
      <c r="M839" s="1007"/>
      <c r="N839" s="1007"/>
      <c r="O839" s="1007"/>
      <c r="P839" s="219"/>
      <c r="Q839" s="1035"/>
      <c r="R839" s="1035"/>
      <c r="S839" s="223"/>
      <c r="T839" s="1013" t="s">
        <v>79</v>
      </c>
      <c r="U839" s="1014"/>
      <c r="V839" s="1007"/>
      <c r="W839" s="1007"/>
      <c r="X839" s="1007"/>
      <c r="Y839" s="1007"/>
      <c r="Z839" s="1007"/>
      <c r="AA839" s="1007"/>
      <c r="AB839" s="1007"/>
      <c r="AC839" s="1007"/>
      <c r="AD839" s="1007"/>
      <c r="AE839" s="1007"/>
      <c r="AF839" s="1007"/>
      <c r="AG839" s="1007"/>
      <c r="AH839" s="219"/>
    </row>
    <row r="840" spans="1:34" ht="18.95" customHeight="1">
      <c r="A840" s="223"/>
      <c r="B840" s="1021" t="s">
        <v>100</v>
      </c>
      <c r="C840" s="1022"/>
      <c r="D840" s="1007"/>
      <c r="E840" s="1007"/>
      <c r="F840" s="1007"/>
      <c r="G840" s="1007"/>
      <c r="H840" s="1007"/>
      <c r="I840" s="1007"/>
      <c r="J840" s="1007"/>
      <c r="K840" s="1007"/>
      <c r="L840" s="1007"/>
      <c r="M840" s="1007"/>
      <c r="N840" s="1007"/>
      <c r="O840" s="1007"/>
      <c r="P840" s="219"/>
      <c r="Q840" s="1035"/>
      <c r="R840" s="1035"/>
      <c r="S840" s="223"/>
      <c r="T840" s="1021" t="s">
        <v>100</v>
      </c>
      <c r="U840" s="1022"/>
      <c r="V840" s="1007"/>
      <c r="W840" s="1007"/>
      <c r="X840" s="1007"/>
      <c r="Y840" s="1007"/>
      <c r="Z840" s="1007"/>
      <c r="AA840" s="1007"/>
      <c r="AB840" s="1007"/>
      <c r="AC840" s="1007"/>
      <c r="AD840" s="1007"/>
      <c r="AE840" s="1007"/>
      <c r="AF840" s="1007"/>
      <c r="AG840" s="1007"/>
      <c r="AH840" s="219"/>
    </row>
    <row r="841" spans="1:34" ht="18.95" customHeight="1" thickBot="1">
      <c r="A841" s="225"/>
      <c r="B841" s="998" t="s">
        <v>101</v>
      </c>
      <c r="C841" s="999"/>
      <c r="D841" s="995"/>
      <c r="E841" s="995"/>
      <c r="F841" s="995"/>
      <c r="G841" s="995"/>
      <c r="H841" s="995"/>
      <c r="I841" s="995"/>
      <c r="J841" s="995"/>
      <c r="K841" s="995"/>
      <c r="L841" s="995"/>
      <c r="M841" s="995"/>
      <c r="N841" s="995"/>
      <c r="O841" s="995"/>
      <c r="P841" s="220"/>
      <c r="Q841" s="1035"/>
      <c r="R841" s="1035"/>
      <c r="S841" s="225"/>
      <c r="T841" s="998" t="s">
        <v>101</v>
      </c>
      <c r="U841" s="999"/>
      <c r="V841" s="995"/>
      <c r="W841" s="995"/>
      <c r="X841" s="995"/>
      <c r="Y841" s="995"/>
      <c r="Z841" s="995"/>
      <c r="AA841" s="995"/>
      <c r="AB841" s="995"/>
      <c r="AC841" s="995"/>
      <c r="AD841" s="995"/>
      <c r="AE841" s="995"/>
      <c r="AF841" s="995"/>
      <c r="AG841" s="995"/>
      <c r="AH841" s="220"/>
    </row>
    <row r="842" spans="1:34" ht="18.95" customHeight="1">
      <c r="A842" s="222"/>
      <c r="B842" s="1004" t="s">
        <v>47</v>
      </c>
      <c r="C842" s="1005"/>
      <c r="D842" s="1005"/>
      <c r="E842" s="1005"/>
      <c r="F842" s="1005"/>
      <c r="G842" s="1005"/>
      <c r="H842" s="1005"/>
      <c r="I842" s="1005"/>
      <c r="J842" s="1005"/>
      <c r="K842" s="1005"/>
      <c r="L842" s="1005"/>
      <c r="M842" s="1005"/>
      <c r="N842" s="1005"/>
      <c r="O842" s="1005"/>
      <c r="P842" s="1006"/>
      <c r="Q842" s="1035"/>
      <c r="R842" s="1035"/>
      <c r="S842" s="222"/>
      <c r="T842" s="1004" t="s">
        <v>47</v>
      </c>
      <c r="U842" s="1005"/>
      <c r="V842" s="1005"/>
      <c r="W842" s="1005"/>
      <c r="X842" s="1005"/>
      <c r="Y842" s="1005"/>
      <c r="Z842" s="1005"/>
      <c r="AA842" s="1005"/>
      <c r="AB842" s="1005"/>
      <c r="AC842" s="1005"/>
      <c r="AD842" s="1005"/>
      <c r="AE842" s="1005"/>
      <c r="AF842" s="1005"/>
      <c r="AG842" s="1005"/>
      <c r="AH842" s="1006"/>
    </row>
    <row r="843" spans="1:34" ht="18.95" customHeight="1">
      <c r="A843" s="1003"/>
      <c r="B843" s="985" t="str">
        <f>'statement of marks'!$A$1</f>
        <v>MkW0Hkhejko vEcsMdj jkt0vkok0fo|k0cxMh]nkSlk</v>
      </c>
      <c r="C843" s="986"/>
      <c r="D843" s="986"/>
      <c r="E843" s="986"/>
      <c r="F843" s="986"/>
      <c r="G843" s="986"/>
      <c r="H843" s="986"/>
      <c r="I843" s="986"/>
      <c r="J843" s="986"/>
      <c r="K843" s="986"/>
      <c r="L843" s="986"/>
      <c r="M843" s="986"/>
      <c r="N843" s="986"/>
      <c r="O843" s="986"/>
      <c r="P843" s="987"/>
      <c r="Q843" s="1035"/>
      <c r="R843" s="1035"/>
      <c r="S843" s="1003"/>
      <c r="T843" s="985" t="str">
        <f>'statement of marks'!$A$1</f>
        <v>MkW0Hkhejko vEcsMdj jkt0vkok0fo|k0cxMh]nkSlk</v>
      </c>
      <c r="U843" s="986"/>
      <c r="V843" s="986"/>
      <c r="W843" s="986"/>
      <c r="X843" s="986"/>
      <c r="Y843" s="986"/>
      <c r="Z843" s="986"/>
      <c r="AA843" s="986"/>
      <c r="AB843" s="986"/>
      <c r="AC843" s="986"/>
      <c r="AD843" s="986"/>
      <c r="AE843" s="986"/>
      <c r="AF843" s="986"/>
      <c r="AG843" s="986"/>
      <c r="AH843" s="987"/>
    </row>
    <row r="844" spans="1:34" ht="18.95" customHeight="1">
      <c r="A844" s="1003"/>
      <c r="B844" s="985"/>
      <c r="C844" s="986"/>
      <c r="D844" s="986"/>
      <c r="E844" s="986"/>
      <c r="F844" s="986"/>
      <c r="G844" s="986"/>
      <c r="H844" s="986"/>
      <c r="I844" s="986"/>
      <c r="J844" s="986"/>
      <c r="K844" s="986"/>
      <c r="L844" s="986"/>
      <c r="M844" s="986"/>
      <c r="N844" s="986"/>
      <c r="O844" s="986"/>
      <c r="P844" s="987"/>
      <c r="Q844" s="1035"/>
      <c r="R844" s="1035"/>
      <c r="S844" s="1003"/>
      <c r="T844" s="985"/>
      <c r="U844" s="986"/>
      <c r="V844" s="986"/>
      <c r="W844" s="986"/>
      <c r="X844" s="986"/>
      <c r="Y844" s="986"/>
      <c r="Z844" s="986"/>
      <c r="AA844" s="986"/>
      <c r="AB844" s="986"/>
      <c r="AC844" s="986"/>
      <c r="AD844" s="986"/>
      <c r="AE844" s="986"/>
      <c r="AF844" s="986"/>
      <c r="AG844" s="986"/>
      <c r="AH844" s="987"/>
    </row>
    <row r="845" spans="1:34" ht="18.95" customHeight="1">
      <c r="A845" s="223"/>
      <c r="B845" s="988" t="s">
        <v>95</v>
      </c>
      <c r="C845" s="989"/>
      <c r="D845" s="992" t="str">
        <f>'statement of marks'!$H$3</f>
        <v>2016-17</v>
      </c>
      <c r="E845" s="992"/>
      <c r="F845" s="992"/>
      <c r="G845" s="992"/>
      <c r="H845" s="992"/>
      <c r="I845" s="992"/>
      <c r="J845" s="992"/>
      <c r="K845" s="992"/>
      <c r="L845" s="992"/>
      <c r="M845" s="992"/>
      <c r="N845" s="992"/>
      <c r="O845" s="992"/>
      <c r="P845" s="993"/>
      <c r="Q845" s="1035"/>
      <c r="R845" s="1035"/>
      <c r="S845" s="223"/>
      <c r="T845" s="988" t="s">
        <v>95</v>
      </c>
      <c r="U845" s="989"/>
      <c r="V845" s="992" t="str">
        <f>'statement of marks'!$H$3</f>
        <v>2016-17</v>
      </c>
      <c r="W845" s="992"/>
      <c r="X845" s="992"/>
      <c r="Y845" s="992"/>
      <c r="Z845" s="992"/>
      <c r="AA845" s="992"/>
      <c r="AB845" s="992"/>
      <c r="AC845" s="992"/>
      <c r="AD845" s="992"/>
      <c r="AE845" s="992"/>
      <c r="AF845" s="992"/>
      <c r="AG845" s="992"/>
      <c r="AH845" s="993"/>
    </row>
    <row r="846" spans="1:34" ht="18.95" customHeight="1">
      <c r="A846" s="223"/>
      <c r="B846" s="990" t="s">
        <v>185</v>
      </c>
      <c r="C846" s="991"/>
      <c r="D846" s="991" t="str">
        <f>IF('statement of marks'!I65="","",'statement of marks'!I65)</f>
        <v/>
      </c>
      <c r="E846" s="991"/>
      <c r="F846" s="991"/>
      <c r="G846" s="991"/>
      <c r="H846" s="991"/>
      <c r="I846" s="991"/>
      <c r="J846" s="991"/>
      <c r="K846" s="991"/>
      <c r="L846" s="991"/>
      <c r="M846" s="991"/>
      <c r="N846" s="991"/>
      <c r="O846" s="991"/>
      <c r="P846" s="994"/>
      <c r="Q846" s="1035"/>
      <c r="R846" s="1035"/>
      <c r="S846" s="223"/>
      <c r="T846" s="990" t="s">
        <v>185</v>
      </c>
      <c r="U846" s="991"/>
      <c r="V846" s="991" t="str">
        <f>IF('statement of marks'!I66="","",'statement of marks'!I66)</f>
        <v/>
      </c>
      <c r="W846" s="991"/>
      <c r="X846" s="991"/>
      <c r="Y846" s="991"/>
      <c r="Z846" s="991"/>
      <c r="AA846" s="991"/>
      <c r="AB846" s="991"/>
      <c r="AC846" s="991"/>
      <c r="AD846" s="991"/>
      <c r="AE846" s="991"/>
      <c r="AF846" s="991"/>
      <c r="AG846" s="991"/>
      <c r="AH846" s="994"/>
    </row>
    <row r="847" spans="1:34" ht="18.95" customHeight="1">
      <c r="A847" s="223"/>
      <c r="B847" s="990" t="s">
        <v>186</v>
      </c>
      <c r="C847" s="991"/>
      <c r="D847" s="991" t="str">
        <f>IF('statement of marks'!J65="","",'statement of marks'!J65)</f>
        <v/>
      </c>
      <c r="E847" s="991"/>
      <c r="F847" s="991"/>
      <c r="G847" s="991"/>
      <c r="H847" s="991"/>
      <c r="I847" s="991"/>
      <c r="J847" s="991"/>
      <c r="K847" s="991"/>
      <c r="L847" s="991"/>
      <c r="M847" s="991"/>
      <c r="N847" s="991"/>
      <c r="O847" s="991"/>
      <c r="P847" s="994"/>
      <c r="Q847" s="1035"/>
      <c r="R847" s="1035"/>
      <c r="S847" s="223"/>
      <c r="T847" s="990" t="s">
        <v>186</v>
      </c>
      <c r="U847" s="991"/>
      <c r="V847" s="991" t="str">
        <f>IF('statement of marks'!J66="","",'statement of marks'!J66)</f>
        <v/>
      </c>
      <c r="W847" s="991"/>
      <c r="X847" s="991"/>
      <c r="Y847" s="991"/>
      <c r="Z847" s="991"/>
      <c r="AA847" s="991"/>
      <c r="AB847" s="991"/>
      <c r="AC847" s="991"/>
      <c r="AD847" s="991"/>
      <c r="AE847" s="991"/>
      <c r="AF847" s="991"/>
      <c r="AG847" s="991"/>
      <c r="AH847" s="994"/>
    </row>
    <row r="848" spans="1:34" ht="18.95" customHeight="1">
      <c r="A848" s="223"/>
      <c r="B848" s="990" t="s">
        <v>187</v>
      </c>
      <c r="C848" s="991"/>
      <c r="D848" s="991" t="str">
        <f>IF('statement of marks'!K65="","",'statement of marks'!K65)</f>
        <v/>
      </c>
      <c r="E848" s="991"/>
      <c r="F848" s="991"/>
      <c r="G848" s="991"/>
      <c r="H848" s="991"/>
      <c r="I848" s="991"/>
      <c r="J848" s="991"/>
      <c r="K848" s="991"/>
      <c r="L848" s="991"/>
      <c r="M848" s="991"/>
      <c r="N848" s="991"/>
      <c r="O848" s="991"/>
      <c r="P848" s="994"/>
      <c r="Q848" s="1035"/>
      <c r="R848" s="1035"/>
      <c r="S848" s="223"/>
      <c r="T848" s="990" t="s">
        <v>187</v>
      </c>
      <c r="U848" s="991"/>
      <c r="V848" s="991" t="str">
        <f>IF('statement of marks'!K66="","",'statement of marks'!K66)</f>
        <v/>
      </c>
      <c r="W848" s="991"/>
      <c r="X848" s="991"/>
      <c r="Y848" s="991"/>
      <c r="Z848" s="991"/>
      <c r="AA848" s="991"/>
      <c r="AB848" s="991"/>
      <c r="AC848" s="991"/>
      <c r="AD848" s="991"/>
      <c r="AE848" s="991"/>
      <c r="AF848" s="991"/>
      <c r="AG848" s="991"/>
      <c r="AH848" s="994"/>
    </row>
    <row r="849" spans="1:34" ht="18.95" customHeight="1">
      <c r="A849" s="223"/>
      <c r="B849" s="990" t="s">
        <v>188</v>
      </c>
      <c r="C849" s="991"/>
      <c r="D849" s="992" t="str">
        <f>'statement of marks'!$G$3</f>
        <v>6 B</v>
      </c>
      <c r="E849" s="992"/>
      <c r="F849" s="992"/>
      <c r="G849" s="992"/>
      <c r="H849" s="991" t="s">
        <v>9</v>
      </c>
      <c r="I849" s="991"/>
      <c r="J849" s="991"/>
      <c r="K849" s="991"/>
      <c r="L849" s="991"/>
      <c r="M849" s="992" t="str">
        <f>IF('statement of marks'!D65="","",'statement of marks'!D65)</f>
        <v/>
      </c>
      <c r="N849" s="992"/>
      <c r="O849" s="992"/>
      <c r="P849" s="993"/>
      <c r="Q849" s="1035"/>
      <c r="R849" s="1035"/>
      <c r="S849" s="223"/>
      <c r="T849" s="990" t="s">
        <v>188</v>
      </c>
      <c r="U849" s="991"/>
      <c r="V849" s="992" t="str">
        <f>'statement of marks'!$G$3</f>
        <v>6 B</v>
      </c>
      <c r="W849" s="992"/>
      <c r="X849" s="992"/>
      <c r="Y849" s="992"/>
      <c r="Z849" s="991" t="s">
        <v>9</v>
      </c>
      <c r="AA849" s="991"/>
      <c r="AB849" s="991"/>
      <c r="AC849" s="991"/>
      <c r="AD849" s="991"/>
      <c r="AE849" s="992" t="str">
        <f>IF('statement of marks'!D66="","",'statement of marks'!D66)</f>
        <v/>
      </c>
      <c r="AF849" s="992"/>
      <c r="AG849" s="992"/>
      <c r="AH849" s="993"/>
    </row>
    <row r="850" spans="1:34" ht="18.95" customHeight="1">
      <c r="A850" s="223"/>
      <c r="B850" s="990" t="s">
        <v>189</v>
      </c>
      <c r="C850" s="991"/>
      <c r="D850" s="992" t="str">
        <f>IF('statement of marks'!F65="","",'statement of marks'!F65)</f>
        <v/>
      </c>
      <c r="E850" s="992"/>
      <c r="F850" s="992"/>
      <c r="G850" s="992"/>
      <c r="H850" s="991" t="s">
        <v>0</v>
      </c>
      <c r="I850" s="991"/>
      <c r="J850" s="991"/>
      <c r="K850" s="991"/>
      <c r="L850" s="991"/>
      <c r="M850" s="1032" t="str">
        <f>IF('statement of marks'!G65="","",'statement of marks'!G65)</f>
        <v/>
      </c>
      <c r="N850" s="1032"/>
      <c r="O850" s="1032"/>
      <c r="P850" s="1033"/>
      <c r="Q850" s="1035"/>
      <c r="R850" s="1035"/>
      <c r="S850" s="223"/>
      <c r="T850" s="990" t="s">
        <v>189</v>
      </c>
      <c r="U850" s="991"/>
      <c r="V850" s="992" t="str">
        <f>IF('statement of marks'!F66="","",'statement of marks'!F66)</f>
        <v/>
      </c>
      <c r="W850" s="992"/>
      <c r="X850" s="992"/>
      <c r="Y850" s="992"/>
      <c r="Z850" s="991" t="s">
        <v>0</v>
      </c>
      <c r="AA850" s="991"/>
      <c r="AB850" s="991"/>
      <c r="AC850" s="991"/>
      <c r="AD850" s="991"/>
      <c r="AE850" s="1032" t="str">
        <f>IF('statement of marks'!G66="","",'statement of marks'!G66)</f>
        <v/>
      </c>
      <c r="AF850" s="1032"/>
      <c r="AG850" s="1032"/>
      <c r="AH850" s="1033"/>
    </row>
    <row r="851" spans="1:34" ht="18.95" customHeight="1">
      <c r="A851" s="223"/>
      <c r="B851" s="221" t="s">
        <v>28</v>
      </c>
      <c r="C851" s="211" t="s">
        <v>96</v>
      </c>
      <c r="D851" s="1034" t="s">
        <v>1</v>
      </c>
      <c r="E851" s="1034"/>
      <c r="F851" s="1034"/>
      <c r="G851" s="1034" t="s">
        <v>21</v>
      </c>
      <c r="H851" s="1034"/>
      <c r="I851" s="1034"/>
      <c r="J851" s="1034" t="s">
        <v>68</v>
      </c>
      <c r="K851" s="1034"/>
      <c r="L851" s="1034"/>
      <c r="M851" s="1034" t="s">
        <v>97</v>
      </c>
      <c r="N851" s="1034"/>
      <c r="O851" s="1034"/>
      <c r="P851" s="212" t="s">
        <v>200</v>
      </c>
      <c r="Q851" s="1035"/>
      <c r="R851" s="1035"/>
      <c r="S851" s="223"/>
      <c r="T851" s="221" t="s">
        <v>28</v>
      </c>
      <c r="U851" s="211" t="s">
        <v>96</v>
      </c>
      <c r="V851" s="1034" t="s">
        <v>1</v>
      </c>
      <c r="W851" s="1034"/>
      <c r="X851" s="1034"/>
      <c r="Y851" s="1034" t="s">
        <v>21</v>
      </c>
      <c r="Z851" s="1034"/>
      <c r="AA851" s="1034"/>
      <c r="AB851" s="1034" t="s">
        <v>68</v>
      </c>
      <c r="AC851" s="1034"/>
      <c r="AD851" s="1034"/>
      <c r="AE851" s="1034" t="s">
        <v>97</v>
      </c>
      <c r="AF851" s="1034"/>
      <c r="AG851" s="1034"/>
      <c r="AH851" s="212" t="s">
        <v>200</v>
      </c>
    </row>
    <row r="852" spans="1:34" ht="18.95" customHeight="1">
      <c r="A852" s="223"/>
      <c r="B852" s="1000" t="s">
        <v>3</v>
      </c>
      <c r="C852" s="1001"/>
      <c r="D852" s="232">
        <f>IF('statement of marks'!L$6="","",'statement of marks'!L$6)</f>
        <v>5</v>
      </c>
      <c r="E852" s="232">
        <f>IF('statement of marks'!M$6="","",'statement of marks'!M$6)</f>
        <v>5</v>
      </c>
      <c r="F852" s="232">
        <f>IF('statement of marks'!N$6="","",'statement of marks'!N$6)</f>
        <v>10</v>
      </c>
      <c r="G852" s="232">
        <f>IF('statement of marks'!O$6="","",'statement of marks'!O$6)</f>
        <v>5</v>
      </c>
      <c r="H852" s="232">
        <f>IF('statement of marks'!P$6="","",'statement of marks'!P$6)</f>
        <v>5</v>
      </c>
      <c r="I852" s="232">
        <f>IF('statement of marks'!Q$6="","",'statement of marks'!Q$6)</f>
        <v>10</v>
      </c>
      <c r="J852" s="232">
        <f>IF('statement of marks'!R$6="","",'statement of marks'!R$6)</f>
        <v>5</v>
      </c>
      <c r="K852" s="232">
        <f>IF('statement of marks'!S$6="","",'statement of marks'!S$6)</f>
        <v>5</v>
      </c>
      <c r="L852" s="232">
        <f>IF('statement of marks'!T$6="","",'statement of marks'!T$6)</f>
        <v>10</v>
      </c>
      <c r="M852" s="232">
        <f>IF('statement of marks'!V$6="","",'statement of marks'!V$6)</f>
        <v>50</v>
      </c>
      <c r="N852" s="232">
        <f>IF('statement of marks'!W$6="","",'statement of marks'!W$6)</f>
        <v>20</v>
      </c>
      <c r="O852" s="232">
        <f>IF('statement of marks'!X$6="","",'statement of marks'!X$6)</f>
        <v>70</v>
      </c>
      <c r="P852" s="213">
        <f>IF('statement of marks'!Y$6="","",'statement of marks'!Y$6)</f>
        <v>100</v>
      </c>
      <c r="Q852" s="1035"/>
      <c r="R852" s="1035"/>
      <c r="S852" s="223"/>
      <c r="T852" s="1000" t="s">
        <v>3</v>
      </c>
      <c r="U852" s="1001"/>
      <c r="V852" s="232">
        <f>IF('statement of marks'!L$6="","",'statement of marks'!L$6)</f>
        <v>5</v>
      </c>
      <c r="W852" s="232">
        <f>IF('statement of marks'!M$6="","",'statement of marks'!M$6)</f>
        <v>5</v>
      </c>
      <c r="X852" s="232">
        <f>IF('statement of marks'!N$6="","",'statement of marks'!N$6)</f>
        <v>10</v>
      </c>
      <c r="Y852" s="232">
        <f>IF('statement of marks'!O$6="","",'statement of marks'!O$6)</f>
        <v>5</v>
      </c>
      <c r="Z852" s="232">
        <f>IF('statement of marks'!P$6="","",'statement of marks'!P$6)</f>
        <v>5</v>
      </c>
      <c r="AA852" s="232">
        <f>IF('statement of marks'!Q$6="","",'statement of marks'!Q$6)</f>
        <v>10</v>
      </c>
      <c r="AB852" s="232">
        <f>IF('statement of marks'!R$6="","",'statement of marks'!R$6)</f>
        <v>5</v>
      </c>
      <c r="AC852" s="232">
        <f>IF('statement of marks'!S$6="","",'statement of marks'!S$6)</f>
        <v>5</v>
      </c>
      <c r="AD852" s="232">
        <f>IF('statement of marks'!T$6="","",'statement of marks'!T$6)</f>
        <v>10</v>
      </c>
      <c r="AE852" s="232">
        <f>IF('statement of marks'!V$6="","",'statement of marks'!V$6)</f>
        <v>50</v>
      </c>
      <c r="AF852" s="232">
        <f>IF('statement of marks'!W$6="","",'statement of marks'!W$6)</f>
        <v>20</v>
      </c>
      <c r="AG852" s="232">
        <f>IF('statement of marks'!X$6="","",'statement of marks'!X$6)</f>
        <v>70</v>
      </c>
      <c r="AH852" s="213">
        <f>IF('statement of marks'!Y$6="","",'statement of marks'!Y$6)</f>
        <v>100</v>
      </c>
    </row>
    <row r="853" spans="1:34" ht="18.95" customHeight="1">
      <c r="A853" s="223"/>
      <c r="B853" s="990" t="str">
        <f>IF('statement of marks'!$L$3="","",'statement of marks'!$L$3)</f>
        <v>fgUnh</v>
      </c>
      <c r="C853" s="991"/>
      <c r="D853" s="209" t="str">
        <f>IF('statement of marks'!L65="","",'statement of marks'!L65)</f>
        <v/>
      </c>
      <c r="E853" s="209" t="str">
        <f>IF('statement of marks'!M65="","",'statement of marks'!M65)</f>
        <v/>
      </c>
      <c r="F853" s="207" t="str">
        <f>IF('statement of marks'!N65="","",'statement of marks'!N65)</f>
        <v/>
      </c>
      <c r="G853" s="209" t="str">
        <f>IF('statement of marks'!O65="","",'statement of marks'!O65)</f>
        <v/>
      </c>
      <c r="H853" s="209" t="str">
        <f>IF('statement of marks'!P65="","",'statement of marks'!P65)</f>
        <v/>
      </c>
      <c r="I853" s="207" t="str">
        <f>IF('statement of marks'!Q65="","",'statement of marks'!Q65)</f>
        <v/>
      </c>
      <c r="J853" s="209" t="str">
        <f>IF('statement of marks'!R65="","",'statement of marks'!R65)</f>
        <v/>
      </c>
      <c r="K853" s="209" t="str">
        <f>IF('statement of marks'!S65="","",'statement of marks'!S65)</f>
        <v/>
      </c>
      <c r="L853" s="207" t="str">
        <f>IF('statement of marks'!T65="","",'statement of marks'!T65)</f>
        <v/>
      </c>
      <c r="M853" s="209" t="str">
        <f>IF('statement of marks'!V65="","",'statement of marks'!V65)</f>
        <v/>
      </c>
      <c r="N853" s="209" t="str">
        <f>IF('statement of marks'!W65="","",'statement of marks'!W65)</f>
        <v/>
      </c>
      <c r="O853" s="207" t="str">
        <f>IF('statement of marks'!X65="","",'statement of marks'!X65)</f>
        <v/>
      </c>
      <c r="P853" s="213" t="str">
        <f>IF('statement of marks'!Y65="","",'statement of marks'!Y65)</f>
        <v/>
      </c>
      <c r="Q853" s="1035"/>
      <c r="R853" s="1035"/>
      <c r="S853" s="223"/>
      <c r="T853" s="990" t="str">
        <f>IF('statement of marks'!$L$3="","",'statement of marks'!$L$3)</f>
        <v>fgUnh</v>
      </c>
      <c r="U853" s="991"/>
      <c r="V853" s="209" t="str">
        <f>IF('statement of marks'!L66="","",'statement of marks'!L66)</f>
        <v/>
      </c>
      <c r="W853" s="209" t="str">
        <f>IF('statement of marks'!M66="","",'statement of marks'!M66)</f>
        <v/>
      </c>
      <c r="X853" s="207" t="str">
        <f>IF('statement of marks'!N66="","",'statement of marks'!N66)</f>
        <v/>
      </c>
      <c r="Y853" s="209" t="str">
        <f>IF('statement of marks'!O66="","",'statement of marks'!O66)</f>
        <v/>
      </c>
      <c r="Z853" s="209" t="str">
        <f>IF('statement of marks'!P66="","",'statement of marks'!P66)</f>
        <v/>
      </c>
      <c r="AA853" s="207" t="str">
        <f>IF('statement of marks'!Q66="","",'statement of marks'!Q66)</f>
        <v/>
      </c>
      <c r="AB853" s="209" t="str">
        <f>IF('statement of marks'!R66="","",'statement of marks'!R66)</f>
        <v/>
      </c>
      <c r="AC853" s="209" t="str">
        <f>IF('statement of marks'!S66="","",'statement of marks'!S66)</f>
        <v/>
      </c>
      <c r="AD853" s="207" t="str">
        <f>IF('statement of marks'!T66="","",'statement of marks'!T66)</f>
        <v/>
      </c>
      <c r="AE853" s="209" t="str">
        <f>IF('statement of marks'!V66="","",'statement of marks'!V66)</f>
        <v/>
      </c>
      <c r="AF853" s="209" t="str">
        <f>IF('statement of marks'!W66="","",'statement of marks'!W66)</f>
        <v/>
      </c>
      <c r="AG853" s="207" t="str">
        <f>IF('statement of marks'!X66="","",'statement of marks'!X66)</f>
        <v/>
      </c>
      <c r="AH853" s="213" t="str">
        <f>IF('statement of marks'!Y66="","",'statement of marks'!Y66)</f>
        <v/>
      </c>
    </row>
    <row r="854" spans="1:34" ht="18.95" customHeight="1">
      <c r="A854" s="223"/>
      <c r="B854" s="990" t="str">
        <f>IF('statement of marks'!$AH$3="","",'statement of marks'!$AH$3)</f>
        <v>vaxszth</v>
      </c>
      <c r="C854" s="991"/>
      <c r="D854" s="209" t="str">
        <f>IF('statement of marks'!AH65="","",'statement of marks'!AH65)</f>
        <v/>
      </c>
      <c r="E854" s="209" t="str">
        <f>IF('statement of marks'!AI65="","",'statement of marks'!AI65)</f>
        <v/>
      </c>
      <c r="F854" s="207" t="str">
        <f>IF('statement of marks'!AJ65="","",'statement of marks'!AJ65)</f>
        <v/>
      </c>
      <c r="G854" s="209" t="str">
        <f>IF('statement of marks'!AK65="","",'statement of marks'!AK65)</f>
        <v/>
      </c>
      <c r="H854" s="209" t="str">
        <f>IF('statement of marks'!AL65="","",'statement of marks'!AL65)</f>
        <v/>
      </c>
      <c r="I854" s="207" t="str">
        <f>IF('statement of marks'!AM65="","",'statement of marks'!AM65)</f>
        <v/>
      </c>
      <c r="J854" s="209" t="str">
        <f>IF('statement of marks'!AN65="","",'statement of marks'!AN65)</f>
        <v/>
      </c>
      <c r="K854" s="209" t="str">
        <f>IF('statement of marks'!AO65="","",'statement of marks'!AO65)</f>
        <v/>
      </c>
      <c r="L854" s="207" t="str">
        <f>IF('statement of marks'!AP65="","",'statement of marks'!AP65)</f>
        <v/>
      </c>
      <c r="M854" s="209" t="str">
        <f>IF('statement of marks'!AR65="","",'statement of marks'!AR65)</f>
        <v/>
      </c>
      <c r="N854" s="209" t="str">
        <f>IF('statement of marks'!AS65="","",'statement of marks'!AS65)</f>
        <v/>
      </c>
      <c r="O854" s="207" t="str">
        <f>IF('statement of marks'!AT65="","",'statement of marks'!AT65)</f>
        <v/>
      </c>
      <c r="P854" s="213" t="str">
        <f>IF('statement of marks'!AU65="","",'statement of marks'!AU65)</f>
        <v/>
      </c>
      <c r="Q854" s="1035"/>
      <c r="R854" s="1035"/>
      <c r="S854" s="223"/>
      <c r="T854" s="990" t="str">
        <f>IF('statement of marks'!$AH$3="","",'statement of marks'!$AH$3)</f>
        <v>vaxszth</v>
      </c>
      <c r="U854" s="991"/>
      <c r="V854" s="209" t="str">
        <f>IF('statement of marks'!AH66="","",'statement of marks'!AH66)</f>
        <v/>
      </c>
      <c r="W854" s="209" t="str">
        <f>IF('statement of marks'!AI66="","",'statement of marks'!AI66)</f>
        <v/>
      </c>
      <c r="X854" s="207" t="str">
        <f>IF('statement of marks'!AJ66="","",'statement of marks'!AJ66)</f>
        <v/>
      </c>
      <c r="Y854" s="209" t="str">
        <f>IF('statement of marks'!AK66="","",'statement of marks'!AK66)</f>
        <v/>
      </c>
      <c r="Z854" s="209" t="str">
        <f>IF('statement of marks'!AL66="","",'statement of marks'!AL66)</f>
        <v/>
      </c>
      <c r="AA854" s="207" t="str">
        <f>IF('statement of marks'!AM66="","",'statement of marks'!AM66)</f>
        <v/>
      </c>
      <c r="AB854" s="209" t="str">
        <f>IF('statement of marks'!AN66="","",'statement of marks'!AN66)</f>
        <v/>
      </c>
      <c r="AC854" s="209" t="str">
        <f>IF('statement of marks'!AO66="","",'statement of marks'!AO66)</f>
        <v/>
      </c>
      <c r="AD854" s="207" t="str">
        <f>IF('statement of marks'!AP66="","",'statement of marks'!AP66)</f>
        <v/>
      </c>
      <c r="AE854" s="209" t="str">
        <f>IF('statement of marks'!AR66="","",'statement of marks'!AR66)</f>
        <v/>
      </c>
      <c r="AF854" s="209" t="str">
        <f>IF('statement of marks'!AS66="","",'statement of marks'!AS66)</f>
        <v/>
      </c>
      <c r="AG854" s="207" t="str">
        <f>IF('statement of marks'!AT66="","",'statement of marks'!AT66)</f>
        <v/>
      </c>
      <c r="AH854" s="213" t="str">
        <f>IF('statement of marks'!AU66="","",'statement of marks'!AU66)</f>
        <v/>
      </c>
    </row>
    <row r="855" spans="1:34" ht="18.95" customHeight="1">
      <c r="A855" s="223"/>
      <c r="B855" s="990" t="str">
        <f>IF('statement of marks'!BD65="s","laLd`r",IF('statement of marks'!BD65="u","mnwZ",IF('statement of marks'!BD65="g","xqtjkrh",IF('statement of marks'!BD65="p","iatkch",IF('statement of marks'!BD65="sd","fla/kh","r`rh; Hkk""kk")))))</f>
        <v>r`rh; Hkk"kk</v>
      </c>
      <c r="C855" s="991"/>
      <c r="D855" s="209" t="str">
        <f>IF('statement of marks'!BE65="","",'statement of marks'!BE65)</f>
        <v/>
      </c>
      <c r="E855" s="209" t="str">
        <f>IF('statement of marks'!BF65="","",'statement of marks'!BF65)</f>
        <v/>
      </c>
      <c r="F855" s="207" t="str">
        <f>IF('statement of marks'!BG65="","",'statement of marks'!BG65)</f>
        <v/>
      </c>
      <c r="G855" s="209" t="str">
        <f>IF('statement of marks'!BH65="","",'statement of marks'!BH65)</f>
        <v/>
      </c>
      <c r="H855" s="209" t="str">
        <f>IF('statement of marks'!BI65="","",'statement of marks'!BI65)</f>
        <v/>
      </c>
      <c r="I855" s="207" t="str">
        <f>IF('statement of marks'!BJ65="","",'statement of marks'!BJ65)</f>
        <v/>
      </c>
      <c r="J855" s="209" t="str">
        <f>IF('statement of marks'!BK65="","",'statement of marks'!BK65)</f>
        <v/>
      </c>
      <c r="K855" s="209" t="str">
        <f>IF('statement of marks'!BL65="","",'statement of marks'!BL65)</f>
        <v/>
      </c>
      <c r="L855" s="207" t="str">
        <f>IF('statement of marks'!BM65="","",'statement of marks'!BM65)</f>
        <v/>
      </c>
      <c r="M855" s="209" t="str">
        <f>IF('statement of marks'!BO65="","",'statement of marks'!BO65)</f>
        <v/>
      </c>
      <c r="N855" s="209" t="str">
        <f>IF('statement of marks'!BP65="","",'statement of marks'!BP65)</f>
        <v/>
      </c>
      <c r="O855" s="207" t="str">
        <f>IF('statement of marks'!BQ65="","",'statement of marks'!BQ65)</f>
        <v/>
      </c>
      <c r="P855" s="213" t="str">
        <f>IF('statement of marks'!BR65="","",'statement of marks'!BR65)</f>
        <v/>
      </c>
      <c r="Q855" s="1035"/>
      <c r="R855" s="1035"/>
      <c r="S855" s="223"/>
      <c r="T855" s="990" t="str">
        <f>IF('statement of marks'!BD66="s","laLd`r",IF('statement of marks'!BD66="u","mnwZ",IF('statement of marks'!BD66="g","xqtjkrh",IF('statement of marks'!BD66="p","iatkch",IF('statement of marks'!BD66="sd","fla/kh","r`rh; Hkk""kk")))))</f>
        <v>r`rh; Hkk"kk</v>
      </c>
      <c r="U855" s="991"/>
      <c r="V855" s="209" t="str">
        <f>IF('statement of marks'!BE66="","",'statement of marks'!BE66)</f>
        <v/>
      </c>
      <c r="W855" s="209" t="str">
        <f>IF('statement of marks'!BF66="","",'statement of marks'!BF66)</f>
        <v/>
      </c>
      <c r="X855" s="207" t="str">
        <f>IF('statement of marks'!BG66="","",'statement of marks'!BG66)</f>
        <v/>
      </c>
      <c r="Y855" s="209" t="str">
        <f>IF('statement of marks'!BH66="","",'statement of marks'!BH66)</f>
        <v/>
      </c>
      <c r="Z855" s="209" t="str">
        <f>IF('statement of marks'!BI66="","",'statement of marks'!BI66)</f>
        <v/>
      </c>
      <c r="AA855" s="207" t="str">
        <f>IF('statement of marks'!BJ66="","",'statement of marks'!BJ66)</f>
        <v/>
      </c>
      <c r="AB855" s="209" t="str">
        <f>IF('statement of marks'!BK66="","",'statement of marks'!BK66)</f>
        <v/>
      </c>
      <c r="AC855" s="209" t="str">
        <f>IF('statement of marks'!BL66="","",'statement of marks'!BL66)</f>
        <v/>
      </c>
      <c r="AD855" s="207" t="str">
        <f>IF('statement of marks'!BM66="","",'statement of marks'!BM66)</f>
        <v/>
      </c>
      <c r="AE855" s="209" t="str">
        <f>IF('statement of marks'!BO66="","",'statement of marks'!BO66)</f>
        <v/>
      </c>
      <c r="AF855" s="209" t="str">
        <f>IF('statement of marks'!BP66="","",'statement of marks'!BP66)</f>
        <v/>
      </c>
      <c r="AG855" s="207" t="str">
        <f>IF('statement of marks'!BQ66="","",'statement of marks'!BQ66)</f>
        <v/>
      </c>
      <c r="AH855" s="213" t="str">
        <f>IF('statement of marks'!BR66="","",'statement of marks'!BR66)</f>
        <v/>
      </c>
    </row>
    <row r="856" spans="1:34" ht="18.95" customHeight="1">
      <c r="A856" s="223"/>
      <c r="B856" s="990" t="str">
        <f>IF('statement of marks'!$CA$3="","",'statement of marks'!$CA$3)</f>
        <v>xf.kr</v>
      </c>
      <c r="C856" s="991"/>
      <c r="D856" s="209" t="str">
        <f>IF('statement of marks'!CA65="","",'statement of marks'!CA65)</f>
        <v/>
      </c>
      <c r="E856" s="209" t="str">
        <f>IF('statement of marks'!CB65="","",'statement of marks'!CB65)</f>
        <v/>
      </c>
      <c r="F856" s="207" t="str">
        <f>IF('statement of marks'!CC65="","",'statement of marks'!CC65)</f>
        <v/>
      </c>
      <c r="G856" s="209" t="str">
        <f>IF('statement of marks'!CD65="","",'statement of marks'!CD65)</f>
        <v/>
      </c>
      <c r="H856" s="209" t="str">
        <f>IF('statement of marks'!CE65="","",'statement of marks'!CE65)</f>
        <v/>
      </c>
      <c r="I856" s="207" t="str">
        <f>IF('statement of marks'!CF65="","",'statement of marks'!CF65)</f>
        <v/>
      </c>
      <c r="J856" s="209" t="str">
        <f>IF('statement of marks'!CG65="","",'statement of marks'!CG65)</f>
        <v/>
      </c>
      <c r="K856" s="209" t="str">
        <f>IF('statement of marks'!CH65="","",'statement of marks'!CH65)</f>
        <v/>
      </c>
      <c r="L856" s="207" t="str">
        <f>IF('statement of marks'!CI65="","",'statement of marks'!CI65)</f>
        <v/>
      </c>
      <c r="M856" s="209" t="str">
        <f>IF('statement of marks'!CK65="","",'statement of marks'!CK65)</f>
        <v/>
      </c>
      <c r="N856" s="209" t="str">
        <f>IF('statement of marks'!CL65="","",'statement of marks'!CL65)</f>
        <v/>
      </c>
      <c r="O856" s="207" t="str">
        <f>IF('statement of marks'!CM65="","",'statement of marks'!CM65)</f>
        <v/>
      </c>
      <c r="P856" s="213" t="str">
        <f>IF('statement of marks'!CN65="","",'statement of marks'!CN65)</f>
        <v/>
      </c>
      <c r="Q856" s="1035"/>
      <c r="R856" s="1035"/>
      <c r="S856" s="223"/>
      <c r="T856" s="990" t="str">
        <f>IF('statement of marks'!$CA$3="","",'statement of marks'!$CA$3)</f>
        <v>xf.kr</v>
      </c>
      <c r="U856" s="991"/>
      <c r="V856" s="209" t="str">
        <f>IF('statement of marks'!CA66="","",'statement of marks'!CA66)</f>
        <v/>
      </c>
      <c r="W856" s="209" t="str">
        <f>IF('statement of marks'!CB66="","",'statement of marks'!CB66)</f>
        <v/>
      </c>
      <c r="X856" s="207" t="str">
        <f>IF('statement of marks'!CC66="","",'statement of marks'!CC66)</f>
        <v/>
      </c>
      <c r="Y856" s="209" t="str">
        <f>IF('statement of marks'!CD66="","",'statement of marks'!CD66)</f>
        <v/>
      </c>
      <c r="Z856" s="209" t="str">
        <f>IF('statement of marks'!CE66="","",'statement of marks'!CE66)</f>
        <v/>
      </c>
      <c r="AA856" s="207" t="str">
        <f>IF('statement of marks'!CF66="","",'statement of marks'!CF66)</f>
        <v/>
      </c>
      <c r="AB856" s="209" t="str">
        <f>IF('statement of marks'!CG66="","",'statement of marks'!CG66)</f>
        <v/>
      </c>
      <c r="AC856" s="209" t="str">
        <f>IF('statement of marks'!CH66="","",'statement of marks'!CH66)</f>
        <v/>
      </c>
      <c r="AD856" s="207" t="str">
        <f>IF('statement of marks'!CI66="","",'statement of marks'!CI66)</f>
        <v/>
      </c>
      <c r="AE856" s="209" t="str">
        <f>IF('statement of marks'!CK66="","",'statement of marks'!CK66)</f>
        <v/>
      </c>
      <c r="AF856" s="209" t="str">
        <f>IF('statement of marks'!CL66="","",'statement of marks'!CL66)</f>
        <v/>
      </c>
      <c r="AG856" s="207" t="str">
        <f>IF('statement of marks'!CM66="","",'statement of marks'!CM66)</f>
        <v/>
      </c>
      <c r="AH856" s="213" t="str">
        <f>IF('statement of marks'!CN66="","",'statement of marks'!CN66)</f>
        <v/>
      </c>
    </row>
    <row r="857" spans="1:34" ht="18.95" customHeight="1">
      <c r="A857" s="223"/>
      <c r="B857" s="990" t="str">
        <f>IF('statement of marks'!$CW$3="","",'statement of marks'!$CW$3)</f>
        <v>foKku</v>
      </c>
      <c r="C857" s="991"/>
      <c r="D857" s="209" t="str">
        <f>IF('statement of marks'!CW65="","",'statement of marks'!CW65)</f>
        <v/>
      </c>
      <c r="E857" s="209" t="str">
        <f>IF('statement of marks'!CX65="","",'statement of marks'!CX65)</f>
        <v/>
      </c>
      <c r="F857" s="207" t="str">
        <f>IF('statement of marks'!CY65="","",'statement of marks'!CY65)</f>
        <v/>
      </c>
      <c r="G857" s="209" t="str">
        <f>IF('statement of marks'!CZ65="","",'statement of marks'!CZ65)</f>
        <v/>
      </c>
      <c r="H857" s="209" t="str">
        <f>IF('statement of marks'!DA65="","",'statement of marks'!DA65)</f>
        <v/>
      </c>
      <c r="I857" s="207" t="str">
        <f>IF('statement of marks'!DB65="","",'statement of marks'!DB65)</f>
        <v/>
      </c>
      <c r="J857" s="209" t="str">
        <f>IF('statement of marks'!DC65="","",'statement of marks'!DC65)</f>
        <v/>
      </c>
      <c r="K857" s="209" t="str">
        <f>IF('statement of marks'!DD65="","",'statement of marks'!DD65)</f>
        <v/>
      </c>
      <c r="L857" s="207" t="str">
        <f>IF('statement of marks'!DE65="","",'statement of marks'!DE65)</f>
        <v/>
      </c>
      <c r="M857" s="209" t="str">
        <f>IF('statement of marks'!DG65="","",'statement of marks'!DG65)</f>
        <v/>
      </c>
      <c r="N857" s="209" t="str">
        <f>IF('statement of marks'!DH65="","",'statement of marks'!DH65)</f>
        <v/>
      </c>
      <c r="O857" s="207" t="str">
        <f>IF('statement of marks'!DI65="","",'statement of marks'!DI65)</f>
        <v/>
      </c>
      <c r="P857" s="213" t="str">
        <f>IF('statement of marks'!DJ65="","",'statement of marks'!DJ65)</f>
        <v/>
      </c>
      <c r="Q857" s="1035"/>
      <c r="R857" s="1035"/>
      <c r="S857" s="223"/>
      <c r="T857" s="990" t="str">
        <f>IF('statement of marks'!$CW$3="","",'statement of marks'!$CW$3)</f>
        <v>foKku</v>
      </c>
      <c r="U857" s="991"/>
      <c r="V857" s="209" t="str">
        <f>IF('statement of marks'!CW66="","",'statement of marks'!CW66)</f>
        <v/>
      </c>
      <c r="W857" s="209" t="str">
        <f>IF('statement of marks'!CX66="","",'statement of marks'!CX66)</f>
        <v/>
      </c>
      <c r="X857" s="207" t="str">
        <f>IF('statement of marks'!CY66="","",'statement of marks'!CY66)</f>
        <v/>
      </c>
      <c r="Y857" s="209" t="str">
        <f>IF('statement of marks'!CZ66="","",'statement of marks'!CZ66)</f>
        <v/>
      </c>
      <c r="Z857" s="209" t="str">
        <f>IF('statement of marks'!DA66="","",'statement of marks'!DA66)</f>
        <v/>
      </c>
      <c r="AA857" s="207" t="str">
        <f>IF('statement of marks'!DB66="","",'statement of marks'!DB66)</f>
        <v/>
      </c>
      <c r="AB857" s="209" t="str">
        <f>IF('statement of marks'!DC66="","",'statement of marks'!DC66)</f>
        <v/>
      </c>
      <c r="AC857" s="209" t="str">
        <f>IF('statement of marks'!DD66="","",'statement of marks'!DD66)</f>
        <v/>
      </c>
      <c r="AD857" s="207" t="str">
        <f>IF('statement of marks'!DE66="","",'statement of marks'!DE66)</f>
        <v/>
      </c>
      <c r="AE857" s="209" t="str">
        <f>IF('statement of marks'!DG66="","",'statement of marks'!DG66)</f>
        <v/>
      </c>
      <c r="AF857" s="209" t="str">
        <f>IF('statement of marks'!DH66="","",'statement of marks'!DH66)</f>
        <v/>
      </c>
      <c r="AG857" s="207" t="str">
        <f>IF('statement of marks'!DI66="","",'statement of marks'!DI66)</f>
        <v/>
      </c>
      <c r="AH857" s="213" t="str">
        <f>IF('statement of marks'!DJ66="","",'statement of marks'!DJ66)</f>
        <v/>
      </c>
    </row>
    <row r="858" spans="1:34" ht="18.95" customHeight="1">
      <c r="A858" s="223"/>
      <c r="B858" s="990" t="str">
        <f>IF('statement of marks'!$DS$3="","",'statement of marks'!$DS$3)</f>
        <v>lkekftd foKku</v>
      </c>
      <c r="C858" s="991"/>
      <c r="D858" s="209" t="str">
        <f>IF('statement of marks'!DS65="","",'statement of marks'!DS65)</f>
        <v/>
      </c>
      <c r="E858" s="209" t="str">
        <f>IF('statement of marks'!DT65="","",'statement of marks'!DT65)</f>
        <v/>
      </c>
      <c r="F858" s="207" t="str">
        <f>IF('statement of marks'!DU65="","",'statement of marks'!DU65)</f>
        <v/>
      </c>
      <c r="G858" s="209" t="str">
        <f>IF('statement of marks'!DV65="","",'statement of marks'!DV65)</f>
        <v/>
      </c>
      <c r="H858" s="209" t="str">
        <f>IF('statement of marks'!DW65="","",'statement of marks'!DW65)</f>
        <v/>
      </c>
      <c r="I858" s="207" t="str">
        <f>IF('statement of marks'!DX65="","",'statement of marks'!DX65)</f>
        <v/>
      </c>
      <c r="J858" s="209" t="str">
        <f>IF('statement of marks'!DY65="","",'statement of marks'!DY65)</f>
        <v/>
      </c>
      <c r="K858" s="209" t="str">
        <f>IF('statement of marks'!DZ65="","",'statement of marks'!DZ65)</f>
        <v/>
      </c>
      <c r="L858" s="207" t="str">
        <f>IF('statement of marks'!EA65="","",'statement of marks'!EA65)</f>
        <v/>
      </c>
      <c r="M858" s="209" t="str">
        <f>IF('statement of marks'!EC65="","",'statement of marks'!EC65)</f>
        <v/>
      </c>
      <c r="N858" s="209" t="str">
        <f>IF('statement of marks'!ED65="","",'statement of marks'!ED65)</f>
        <v/>
      </c>
      <c r="O858" s="207" t="str">
        <f>IF('statement of marks'!EE65="","",'statement of marks'!EE65)</f>
        <v/>
      </c>
      <c r="P858" s="213" t="str">
        <f>IF('statement of marks'!EF65="","",'statement of marks'!EF65)</f>
        <v/>
      </c>
      <c r="Q858" s="1035"/>
      <c r="R858" s="1035"/>
      <c r="S858" s="223"/>
      <c r="T858" s="990" t="str">
        <f>IF('statement of marks'!$DS$3="","",'statement of marks'!$DS$3)</f>
        <v>lkekftd foKku</v>
      </c>
      <c r="U858" s="991"/>
      <c r="V858" s="209" t="str">
        <f>IF('statement of marks'!DS66="","",'statement of marks'!DS66)</f>
        <v/>
      </c>
      <c r="W858" s="209" t="str">
        <f>IF('statement of marks'!DT66="","",'statement of marks'!DT66)</f>
        <v/>
      </c>
      <c r="X858" s="207" t="str">
        <f>IF('statement of marks'!DU66="","",'statement of marks'!DU66)</f>
        <v/>
      </c>
      <c r="Y858" s="209" t="str">
        <f>IF('statement of marks'!DV66="","",'statement of marks'!DV66)</f>
        <v/>
      </c>
      <c r="Z858" s="209" t="str">
        <f>IF('statement of marks'!DW66="","",'statement of marks'!DW66)</f>
        <v/>
      </c>
      <c r="AA858" s="207" t="str">
        <f>IF('statement of marks'!DX66="","",'statement of marks'!DX66)</f>
        <v/>
      </c>
      <c r="AB858" s="209" t="str">
        <f>IF('statement of marks'!DY66="","",'statement of marks'!DY66)</f>
        <v/>
      </c>
      <c r="AC858" s="209" t="str">
        <f>IF('statement of marks'!DZ66="","",'statement of marks'!DZ66)</f>
        <v/>
      </c>
      <c r="AD858" s="207" t="str">
        <f>IF('statement of marks'!EA66="","",'statement of marks'!EA66)</f>
        <v/>
      </c>
      <c r="AE858" s="209" t="str">
        <f>IF('statement of marks'!EC66="","",'statement of marks'!EC66)</f>
        <v/>
      </c>
      <c r="AF858" s="209" t="str">
        <f>IF('statement of marks'!ED66="","",'statement of marks'!ED66)</f>
        <v/>
      </c>
      <c r="AG858" s="207" t="str">
        <f>IF('statement of marks'!EE66="","",'statement of marks'!EE66)</f>
        <v/>
      </c>
      <c r="AH858" s="213" t="str">
        <f>IF('statement of marks'!EF66="","",'statement of marks'!EF66)</f>
        <v/>
      </c>
    </row>
    <row r="859" spans="1:34" ht="18.95" customHeight="1">
      <c r="A859" s="223"/>
      <c r="B859" s="996" t="s">
        <v>193</v>
      </c>
      <c r="C859" s="997"/>
      <c r="D859" s="1034" t="s">
        <v>1</v>
      </c>
      <c r="E859" s="1034"/>
      <c r="F859" s="1034"/>
      <c r="G859" s="1034" t="s">
        <v>21</v>
      </c>
      <c r="H859" s="1034"/>
      <c r="I859" s="1034"/>
      <c r="J859" s="1034" t="s">
        <v>194</v>
      </c>
      <c r="K859" s="1034"/>
      <c r="L859" s="1034"/>
      <c r="M859" s="1034" t="s">
        <v>68</v>
      </c>
      <c r="N859" s="1034"/>
      <c r="O859" s="1034"/>
      <c r="P859" s="214"/>
      <c r="Q859" s="1035"/>
      <c r="R859" s="1035"/>
      <c r="S859" s="223"/>
      <c r="T859" s="996" t="s">
        <v>193</v>
      </c>
      <c r="U859" s="997"/>
      <c r="V859" s="1034" t="s">
        <v>1</v>
      </c>
      <c r="W859" s="1034"/>
      <c r="X859" s="1034"/>
      <c r="Y859" s="1034" t="s">
        <v>21</v>
      </c>
      <c r="Z859" s="1034"/>
      <c r="AA859" s="1034"/>
      <c r="AB859" s="1034" t="s">
        <v>194</v>
      </c>
      <c r="AC859" s="1034"/>
      <c r="AD859" s="1034"/>
      <c r="AE859" s="1034" t="s">
        <v>68</v>
      </c>
      <c r="AF859" s="1034"/>
      <c r="AG859" s="1034"/>
      <c r="AH859" s="214"/>
    </row>
    <row r="860" spans="1:34" ht="18.95" customHeight="1">
      <c r="A860" s="223"/>
      <c r="B860" s="1000" t="s">
        <v>3</v>
      </c>
      <c r="C860" s="1001"/>
      <c r="D860" s="1002">
        <f>IF('statement of marks'!EO$6="","",'statement of marks'!EO$6)</f>
        <v>20</v>
      </c>
      <c r="E860" s="1002"/>
      <c r="F860" s="1002"/>
      <c r="G860" s="1002">
        <f>IF('statement of marks'!EP$6="","",'statement of marks'!EP$6)</f>
        <v>20</v>
      </c>
      <c r="H860" s="1002"/>
      <c r="I860" s="1002"/>
      <c r="J860" s="1002">
        <f>IF('statement of marks'!ER$6="","",'statement of marks'!ER$6)</f>
        <v>20</v>
      </c>
      <c r="K860" s="1002"/>
      <c r="L860" s="1002"/>
      <c r="M860" s="1002">
        <f>IF('statement of marks'!EX$6="","",'statement of marks'!EQ$6)</f>
        <v>20</v>
      </c>
      <c r="N860" s="1002"/>
      <c r="O860" s="1002"/>
      <c r="P860" s="215"/>
      <c r="Q860" s="1035"/>
      <c r="R860" s="1035"/>
      <c r="S860" s="223"/>
      <c r="T860" s="1000" t="s">
        <v>3</v>
      </c>
      <c r="U860" s="1001"/>
      <c r="V860" s="1002">
        <f>IF('statement of marks'!EO$6="","",'statement of marks'!EO$6)</f>
        <v>20</v>
      </c>
      <c r="W860" s="1002"/>
      <c r="X860" s="1002"/>
      <c r="Y860" s="1002">
        <f>IF('statement of marks'!EP$6="","",'statement of marks'!EP$6)</f>
        <v>20</v>
      </c>
      <c r="Z860" s="1002"/>
      <c r="AA860" s="1002"/>
      <c r="AB860" s="1002">
        <f>IF('statement of marks'!ER$6="","",'statement of marks'!ER$6)</f>
        <v>20</v>
      </c>
      <c r="AC860" s="1002"/>
      <c r="AD860" s="1002"/>
      <c r="AE860" s="1002">
        <f>IF('statement of marks'!EX$6="","",'statement of marks'!EQ$6)</f>
        <v>20</v>
      </c>
      <c r="AF860" s="1002"/>
      <c r="AG860" s="1002"/>
      <c r="AH860" s="215"/>
    </row>
    <row r="861" spans="1:34" ht="18.95" customHeight="1">
      <c r="A861" s="223"/>
      <c r="B861" s="990" t="str">
        <f>IF('statement of marks'!$EO$3="","",'statement of marks'!$EO$3)</f>
        <v>dk;kZuqHko</v>
      </c>
      <c r="C861" s="991"/>
      <c r="D861" s="1031" t="str">
        <f>IF('statement of marks'!EO65="","",'statement of marks'!EO65)</f>
        <v/>
      </c>
      <c r="E861" s="1031"/>
      <c r="F861" s="1031"/>
      <c r="G861" s="1031" t="str">
        <f>IF('statement of marks'!EP65="","",'statement of marks'!EP65)</f>
        <v/>
      </c>
      <c r="H861" s="1031"/>
      <c r="I861" s="1031"/>
      <c r="J861" s="1031" t="str">
        <f>IF('statement of marks'!ER65="","",'statement of marks'!ER65)</f>
        <v/>
      </c>
      <c r="K861" s="1031"/>
      <c r="L861" s="1031"/>
      <c r="M861" s="1031" t="str">
        <f>IF('statement of marks'!EQ65="","",'statement of marks'!EQ65)</f>
        <v/>
      </c>
      <c r="N861" s="1031"/>
      <c r="O861" s="1031"/>
      <c r="P861" s="216"/>
      <c r="Q861" s="1035"/>
      <c r="R861" s="1035"/>
      <c r="S861" s="223"/>
      <c r="T861" s="990" t="str">
        <f>IF('statement of marks'!$EO$3="","",'statement of marks'!$EO$3)</f>
        <v>dk;kZuqHko</v>
      </c>
      <c r="U861" s="991"/>
      <c r="V861" s="1031" t="str">
        <f>IF('statement of marks'!EO66="","",'statement of marks'!EO66)</f>
        <v/>
      </c>
      <c r="W861" s="1031"/>
      <c r="X861" s="1031"/>
      <c r="Y861" s="1031" t="str">
        <f>IF('statement of marks'!EP66="","",'statement of marks'!EP66)</f>
        <v/>
      </c>
      <c r="Z861" s="1031"/>
      <c r="AA861" s="1031"/>
      <c r="AB861" s="1031" t="str">
        <f>IF('statement of marks'!ER66="","",'statement of marks'!ER66)</f>
        <v/>
      </c>
      <c r="AC861" s="1031"/>
      <c r="AD861" s="1031"/>
      <c r="AE861" s="1031" t="str">
        <f>IF('statement of marks'!EQ66="","",'statement of marks'!EQ66)</f>
        <v/>
      </c>
      <c r="AF861" s="1031"/>
      <c r="AG861" s="1031"/>
      <c r="AH861" s="216"/>
    </row>
    <row r="862" spans="1:34" ht="18.95" customHeight="1">
      <c r="A862" s="223"/>
      <c r="B862" s="1027" t="str">
        <f>IF('statement of marks'!$EY$3="","",'statement of marks'!$EY$3)</f>
        <v>dyk f'k{kk</v>
      </c>
      <c r="C862" s="1028"/>
      <c r="D862" s="1031" t="str">
        <f>IF('statement of marks'!EY65="","",'statement of marks'!EY65)</f>
        <v/>
      </c>
      <c r="E862" s="1031"/>
      <c r="F862" s="1031"/>
      <c r="G862" s="1031" t="str">
        <f>IF('statement of marks'!EZ65="","",'statement of marks'!EZ65)</f>
        <v/>
      </c>
      <c r="H862" s="1031"/>
      <c r="I862" s="1031"/>
      <c r="J862" s="1031" t="str">
        <f>IF('statement of marks'!FB65="","",'statement of marks'!FB65)</f>
        <v/>
      </c>
      <c r="K862" s="1031"/>
      <c r="L862" s="1031"/>
      <c r="M862" s="1031" t="str">
        <f>IF('statement of marks'!FA65="","",'statement of marks'!FA65)</f>
        <v/>
      </c>
      <c r="N862" s="1031"/>
      <c r="O862" s="1031"/>
      <c r="P862" s="216"/>
      <c r="Q862" s="1035"/>
      <c r="R862" s="1035"/>
      <c r="S862" s="223"/>
      <c r="T862" s="1027" t="str">
        <f>IF('statement of marks'!$EY$3="","",'statement of marks'!$EY$3)</f>
        <v>dyk f'k{kk</v>
      </c>
      <c r="U862" s="1028"/>
      <c r="V862" s="1031" t="str">
        <f>IF('statement of marks'!EY66="","",'statement of marks'!EY66)</f>
        <v/>
      </c>
      <c r="W862" s="1031"/>
      <c r="X862" s="1031"/>
      <c r="Y862" s="1031" t="str">
        <f>IF('statement of marks'!EZ66="","",'statement of marks'!EZ66)</f>
        <v/>
      </c>
      <c r="Z862" s="1031"/>
      <c r="AA862" s="1031"/>
      <c r="AB862" s="1031" t="str">
        <f>IF('statement of marks'!FB66="","",'statement of marks'!FB66)</f>
        <v/>
      </c>
      <c r="AC862" s="1031"/>
      <c r="AD862" s="1031"/>
      <c r="AE862" s="1031" t="str">
        <f>IF('statement of marks'!FA66="","",'statement of marks'!FA66)</f>
        <v/>
      </c>
      <c r="AF862" s="1031"/>
      <c r="AG862" s="1031"/>
      <c r="AH862" s="216"/>
    </row>
    <row r="863" spans="1:34" ht="18.95" customHeight="1">
      <c r="A863" s="223"/>
      <c r="B863" s="1029" t="str">
        <f>IF('statement of marks'!$FI$3="","",'statement of marks'!$FI$3)</f>
        <v>LokLF; ,oe~ 'kkjhfjd f'k{kk</v>
      </c>
      <c r="C863" s="1030"/>
      <c r="D863" s="1031" t="str">
        <f>IF('statement of marks'!FI65="","",'statement of marks'!FI65)</f>
        <v/>
      </c>
      <c r="E863" s="1031"/>
      <c r="F863" s="1031"/>
      <c r="G863" s="1031" t="str">
        <f>IF('statement of marks'!FJ65="","",'statement of marks'!FJ65)</f>
        <v/>
      </c>
      <c r="H863" s="1031"/>
      <c r="I863" s="1031"/>
      <c r="J863" s="1031" t="str">
        <f>IF('statement of marks'!FL65="","",'statement of marks'!FL65)</f>
        <v/>
      </c>
      <c r="K863" s="1031"/>
      <c r="L863" s="1031"/>
      <c r="M863" s="1031" t="str">
        <f>IF('statement of marks'!FK65="","",'statement of marks'!FK65)</f>
        <v/>
      </c>
      <c r="N863" s="1031"/>
      <c r="O863" s="1031"/>
      <c r="P863" s="216"/>
      <c r="Q863" s="1035"/>
      <c r="R863" s="1035"/>
      <c r="S863" s="223"/>
      <c r="T863" s="1029" t="str">
        <f>IF('statement of marks'!$FI$3="","",'statement of marks'!$FI$3)</f>
        <v>LokLF; ,oe~ 'kkjhfjd f'k{kk</v>
      </c>
      <c r="U863" s="1030"/>
      <c r="V863" s="1031" t="str">
        <f>IF('statement of marks'!FI66="","",'statement of marks'!FI66)</f>
        <v/>
      </c>
      <c r="W863" s="1031"/>
      <c r="X863" s="1031"/>
      <c r="Y863" s="1031" t="str">
        <f>IF('statement of marks'!FJ66="","",'statement of marks'!FJ66)</f>
        <v/>
      </c>
      <c r="Z863" s="1031"/>
      <c r="AA863" s="1031"/>
      <c r="AB863" s="1031" t="str">
        <f>IF('statement of marks'!FL66="","",'statement of marks'!FL66)</f>
        <v/>
      </c>
      <c r="AC863" s="1031"/>
      <c r="AD863" s="1031"/>
      <c r="AE863" s="1031" t="str">
        <f>IF('statement of marks'!FK66="","",'statement of marks'!FK66)</f>
        <v/>
      </c>
      <c r="AF863" s="1031"/>
      <c r="AG863" s="1031"/>
      <c r="AH863" s="216"/>
    </row>
    <row r="864" spans="1:34" ht="18.95" customHeight="1">
      <c r="A864" s="223"/>
      <c r="B864" s="1000" t="s">
        <v>195</v>
      </c>
      <c r="C864" s="1001"/>
      <c r="D864" s="1007" t="str">
        <f>details!$DR$3</f>
        <v>vxLr rd</v>
      </c>
      <c r="E864" s="1007"/>
      <c r="F864" s="1007"/>
      <c r="G864" s="1007" t="str">
        <f>details!$DV$3</f>
        <v>vDVwcj rd</v>
      </c>
      <c r="H864" s="1007"/>
      <c r="I864" s="1007"/>
      <c r="J864" s="1007" t="str">
        <f>details!$ED$3</f>
        <v>Qjojh rd</v>
      </c>
      <c r="K864" s="1007"/>
      <c r="L864" s="1007"/>
      <c r="M864" s="1007" t="str">
        <f>details!$DZ$3</f>
        <v>fnlEcj rd</v>
      </c>
      <c r="N864" s="1007"/>
      <c r="O864" s="1007"/>
      <c r="P864" s="216"/>
      <c r="Q864" s="1035"/>
      <c r="R864" s="1035"/>
      <c r="S864" s="223"/>
      <c r="T864" s="1000" t="s">
        <v>195</v>
      </c>
      <c r="U864" s="1001"/>
      <c r="V864" s="1010" t="str">
        <f>details!$DR$3</f>
        <v>vxLr rd</v>
      </c>
      <c r="W864" s="1011"/>
      <c r="X864" s="1012"/>
      <c r="Y864" s="1010" t="str">
        <f>details!$DV$3</f>
        <v>vDVwcj rd</v>
      </c>
      <c r="Z864" s="1011"/>
      <c r="AA864" s="1012"/>
      <c r="AB864" s="1010" t="str">
        <f>details!$ED$3</f>
        <v>Qjojh rd</v>
      </c>
      <c r="AC864" s="1011"/>
      <c r="AD864" s="1012"/>
      <c r="AE864" s="1010" t="str">
        <f>details!$DZ$3</f>
        <v>fnlEcj rd</v>
      </c>
      <c r="AF864" s="1011"/>
      <c r="AG864" s="1012"/>
      <c r="AH864" s="216"/>
    </row>
    <row r="865" spans="1:34" ht="18.95" customHeight="1">
      <c r="A865" s="223"/>
      <c r="B865" s="1025" t="s">
        <v>98</v>
      </c>
      <c r="C865" s="1026"/>
      <c r="D865" s="1008" t="str">
        <f>IF(details!DS65="","",details!DS65)</f>
        <v/>
      </c>
      <c r="E865" s="1008"/>
      <c r="F865" s="1008"/>
      <c r="G865" s="1008" t="str">
        <f>IF(details!DW65="","",details!DW65)</f>
        <v/>
      </c>
      <c r="H865" s="1008"/>
      <c r="I865" s="1008"/>
      <c r="J865" s="1008" t="str">
        <f>IF(details!EE65="","",details!EE65)</f>
        <v/>
      </c>
      <c r="K865" s="1008"/>
      <c r="L865" s="1008"/>
      <c r="M865" s="1008" t="str">
        <f>IF(details!EA65="","",details!EA65)</f>
        <v/>
      </c>
      <c r="N865" s="1008"/>
      <c r="O865" s="1008"/>
      <c r="P865" s="227"/>
      <c r="Q865" s="1035"/>
      <c r="R865" s="1035"/>
      <c r="S865" s="223"/>
      <c r="T865" s="1025" t="s">
        <v>98</v>
      </c>
      <c r="U865" s="1026"/>
      <c r="V865" s="1015" t="str">
        <f>IF(details!DS66="","",details!DS66)</f>
        <v/>
      </c>
      <c r="W865" s="1016"/>
      <c r="X865" s="1017"/>
      <c r="Y865" s="1015" t="str">
        <f>IF(details!DW66="","",details!DW66)</f>
        <v/>
      </c>
      <c r="Z865" s="1016"/>
      <c r="AA865" s="1017"/>
      <c r="AB865" s="1015" t="str">
        <f>IF(details!EE66="","",details!EE66)</f>
        <v/>
      </c>
      <c r="AC865" s="1016"/>
      <c r="AD865" s="1017"/>
      <c r="AE865" s="1015" t="str">
        <f>IF(details!EA66="","",details!EA66)</f>
        <v/>
      </c>
      <c r="AF865" s="1016"/>
      <c r="AG865" s="1017"/>
      <c r="AH865" s="217"/>
    </row>
    <row r="866" spans="1:34" ht="18.95" customHeight="1">
      <c r="A866" s="224"/>
      <c r="B866" s="1023" t="s">
        <v>15</v>
      </c>
      <c r="C866" s="1024"/>
      <c r="D866" s="1009">
        <f>IF(details!DR65="","",details!DR65)</f>
        <v>83</v>
      </c>
      <c r="E866" s="1009"/>
      <c r="F866" s="1009"/>
      <c r="G866" s="1009" t="str">
        <f>IF(details!DV65="","",details!DV65)</f>
        <v/>
      </c>
      <c r="H866" s="1009"/>
      <c r="I866" s="1009"/>
      <c r="J866" s="1009" t="str">
        <f>IF(details!ED65="","",details!ED65)</f>
        <v/>
      </c>
      <c r="K866" s="1009"/>
      <c r="L866" s="1009"/>
      <c r="M866" s="1009" t="str">
        <f>IF(details!DZ65="","",details!DZ65)</f>
        <v/>
      </c>
      <c r="N866" s="1009"/>
      <c r="O866" s="1009"/>
      <c r="P866" s="228"/>
      <c r="Q866" s="1035"/>
      <c r="R866" s="1035"/>
      <c r="S866" s="224"/>
      <c r="T866" s="1023" t="s">
        <v>15</v>
      </c>
      <c r="U866" s="1024"/>
      <c r="V866" s="1018">
        <f>IF(details!DR66="","",details!DR66)</f>
        <v>83</v>
      </c>
      <c r="W866" s="1019"/>
      <c r="X866" s="1020"/>
      <c r="Y866" s="1018" t="str">
        <f>IF(details!DV66="","",details!DV66)</f>
        <v/>
      </c>
      <c r="Z866" s="1019"/>
      <c r="AA866" s="1020"/>
      <c r="AB866" s="1018" t="str">
        <f>IF(details!ED66="","",details!ED66)</f>
        <v/>
      </c>
      <c r="AC866" s="1019"/>
      <c r="AD866" s="1020"/>
      <c r="AE866" s="1018" t="str">
        <f>IF(details!DZ66="","",details!DZ66)</f>
        <v/>
      </c>
      <c r="AF866" s="1019"/>
      <c r="AG866" s="1020"/>
      <c r="AH866" s="218"/>
    </row>
    <row r="867" spans="1:34" ht="18.95" customHeight="1">
      <c r="A867" s="223"/>
      <c r="B867" s="1036" t="s">
        <v>99</v>
      </c>
      <c r="C867" s="1037"/>
      <c r="D867" s="1007"/>
      <c r="E867" s="1007"/>
      <c r="F867" s="1007"/>
      <c r="G867" s="1007"/>
      <c r="H867" s="1007"/>
      <c r="I867" s="1007"/>
      <c r="J867" s="1007"/>
      <c r="K867" s="1007"/>
      <c r="L867" s="1007"/>
      <c r="M867" s="1007"/>
      <c r="N867" s="1007"/>
      <c r="O867" s="1007"/>
      <c r="P867" s="219"/>
      <c r="Q867" s="1035"/>
      <c r="R867" s="1035"/>
      <c r="S867" s="223"/>
      <c r="T867" s="1036" t="s">
        <v>99</v>
      </c>
      <c r="U867" s="1037"/>
      <c r="V867" s="1007"/>
      <c r="W867" s="1007"/>
      <c r="X867" s="1007"/>
      <c r="Y867" s="1007"/>
      <c r="Z867" s="1007"/>
      <c r="AA867" s="1007"/>
      <c r="AB867" s="1007"/>
      <c r="AC867" s="1007"/>
      <c r="AD867" s="1007"/>
      <c r="AE867" s="1007"/>
      <c r="AF867" s="1007"/>
      <c r="AG867" s="1007"/>
      <c r="AH867" s="219"/>
    </row>
    <row r="868" spans="1:34" ht="18.95" customHeight="1">
      <c r="A868" s="223"/>
      <c r="B868" s="1013" t="s">
        <v>79</v>
      </c>
      <c r="C868" s="1014"/>
      <c r="D868" s="1007"/>
      <c r="E868" s="1007"/>
      <c r="F868" s="1007"/>
      <c r="G868" s="1007"/>
      <c r="H868" s="1007"/>
      <c r="I868" s="1007"/>
      <c r="J868" s="1007"/>
      <c r="K868" s="1007"/>
      <c r="L868" s="1007"/>
      <c r="M868" s="1007"/>
      <c r="N868" s="1007"/>
      <c r="O868" s="1007"/>
      <c r="P868" s="219"/>
      <c r="Q868" s="1035"/>
      <c r="R868" s="1035"/>
      <c r="S868" s="223"/>
      <c r="T868" s="1013" t="s">
        <v>79</v>
      </c>
      <c r="U868" s="1014"/>
      <c r="V868" s="1007"/>
      <c r="W868" s="1007"/>
      <c r="X868" s="1007"/>
      <c r="Y868" s="1007"/>
      <c r="Z868" s="1007"/>
      <c r="AA868" s="1007"/>
      <c r="AB868" s="1007"/>
      <c r="AC868" s="1007"/>
      <c r="AD868" s="1007"/>
      <c r="AE868" s="1007"/>
      <c r="AF868" s="1007"/>
      <c r="AG868" s="1007"/>
      <c r="AH868" s="219"/>
    </row>
    <row r="869" spans="1:34" ht="18.95" customHeight="1">
      <c r="A869" s="223"/>
      <c r="B869" s="1021" t="s">
        <v>100</v>
      </c>
      <c r="C869" s="1022"/>
      <c r="D869" s="1007"/>
      <c r="E869" s="1007"/>
      <c r="F869" s="1007"/>
      <c r="G869" s="1007"/>
      <c r="H869" s="1007"/>
      <c r="I869" s="1007"/>
      <c r="J869" s="1007"/>
      <c r="K869" s="1007"/>
      <c r="L869" s="1007"/>
      <c r="M869" s="1007"/>
      <c r="N869" s="1007"/>
      <c r="O869" s="1007"/>
      <c r="P869" s="219"/>
      <c r="Q869" s="1035"/>
      <c r="R869" s="1035"/>
      <c r="S869" s="223"/>
      <c r="T869" s="1021" t="s">
        <v>100</v>
      </c>
      <c r="U869" s="1022"/>
      <c r="V869" s="1007"/>
      <c r="W869" s="1007"/>
      <c r="X869" s="1007"/>
      <c r="Y869" s="1007"/>
      <c r="Z869" s="1007"/>
      <c r="AA869" s="1007"/>
      <c r="AB869" s="1007"/>
      <c r="AC869" s="1007"/>
      <c r="AD869" s="1007"/>
      <c r="AE869" s="1007"/>
      <c r="AF869" s="1007"/>
      <c r="AG869" s="1007"/>
      <c r="AH869" s="219"/>
    </row>
    <row r="870" spans="1:34" ht="18.95" customHeight="1" thickBot="1">
      <c r="A870" s="225"/>
      <c r="B870" s="998" t="s">
        <v>101</v>
      </c>
      <c r="C870" s="999"/>
      <c r="D870" s="995"/>
      <c r="E870" s="995"/>
      <c r="F870" s="995"/>
      <c r="G870" s="995"/>
      <c r="H870" s="995"/>
      <c r="I870" s="995"/>
      <c r="J870" s="995"/>
      <c r="K870" s="995"/>
      <c r="L870" s="995"/>
      <c r="M870" s="995"/>
      <c r="N870" s="995"/>
      <c r="O870" s="995"/>
      <c r="P870" s="220"/>
      <c r="Q870" s="1035"/>
      <c r="R870" s="1035"/>
      <c r="S870" s="225"/>
      <c r="T870" s="998" t="s">
        <v>101</v>
      </c>
      <c r="U870" s="999"/>
      <c r="V870" s="995"/>
      <c r="W870" s="995"/>
      <c r="X870" s="995"/>
      <c r="Y870" s="995"/>
      <c r="Z870" s="995"/>
      <c r="AA870" s="995"/>
      <c r="AB870" s="995"/>
      <c r="AC870" s="995"/>
      <c r="AD870" s="995"/>
      <c r="AE870" s="995"/>
      <c r="AF870" s="995"/>
      <c r="AG870" s="995"/>
      <c r="AH870" s="220"/>
    </row>
    <row r="871" spans="1:34" ht="18.95" customHeight="1">
      <c r="A871" s="222"/>
      <c r="B871" s="1004" t="s">
        <v>47</v>
      </c>
      <c r="C871" s="1005"/>
      <c r="D871" s="1005"/>
      <c r="E871" s="1005"/>
      <c r="F871" s="1005"/>
      <c r="G871" s="1005"/>
      <c r="H871" s="1005"/>
      <c r="I871" s="1005"/>
      <c r="J871" s="1005"/>
      <c r="K871" s="1005"/>
      <c r="L871" s="1005"/>
      <c r="M871" s="1005"/>
      <c r="N871" s="1005"/>
      <c r="O871" s="1005"/>
      <c r="P871" s="1006"/>
      <c r="Q871" s="1035"/>
      <c r="R871" s="1035"/>
      <c r="S871" s="222"/>
      <c r="T871" s="1004" t="s">
        <v>47</v>
      </c>
      <c r="U871" s="1005"/>
      <c r="V871" s="1005"/>
      <c r="W871" s="1005"/>
      <c r="X871" s="1005"/>
      <c r="Y871" s="1005"/>
      <c r="Z871" s="1005"/>
      <c r="AA871" s="1005"/>
      <c r="AB871" s="1005"/>
      <c r="AC871" s="1005"/>
      <c r="AD871" s="1005"/>
      <c r="AE871" s="1005"/>
      <c r="AF871" s="1005"/>
      <c r="AG871" s="1005"/>
      <c r="AH871" s="1006"/>
    </row>
    <row r="872" spans="1:34" ht="18.95" customHeight="1">
      <c r="A872" s="1003"/>
      <c r="B872" s="985" t="str">
        <f>'statement of marks'!$A$1</f>
        <v>MkW0Hkhejko vEcsMdj jkt0vkok0fo|k0cxMh]nkSlk</v>
      </c>
      <c r="C872" s="986"/>
      <c r="D872" s="986"/>
      <c r="E872" s="986"/>
      <c r="F872" s="986"/>
      <c r="G872" s="986"/>
      <c r="H872" s="986"/>
      <c r="I872" s="986"/>
      <c r="J872" s="986"/>
      <c r="K872" s="986"/>
      <c r="L872" s="986"/>
      <c r="M872" s="986"/>
      <c r="N872" s="986"/>
      <c r="O872" s="986"/>
      <c r="P872" s="987"/>
      <c r="Q872" s="1035"/>
      <c r="R872" s="1035"/>
      <c r="S872" s="1003"/>
      <c r="T872" s="985" t="str">
        <f>'statement of marks'!$A$1</f>
        <v>MkW0Hkhejko vEcsMdj jkt0vkok0fo|k0cxMh]nkSlk</v>
      </c>
      <c r="U872" s="986"/>
      <c r="V872" s="986"/>
      <c r="W872" s="986"/>
      <c r="X872" s="986"/>
      <c r="Y872" s="986"/>
      <c r="Z872" s="986"/>
      <c r="AA872" s="986"/>
      <c r="AB872" s="986"/>
      <c r="AC872" s="986"/>
      <c r="AD872" s="986"/>
      <c r="AE872" s="986"/>
      <c r="AF872" s="986"/>
      <c r="AG872" s="986"/>
      <c r="AH872" s="987"/>
    </row>
    <row r="873" spans="1:34" ht="18.95" customHeight="1">
      <c r="A873" s="1003"/>
      <c r="B873" s="985"/>
      <c r="C873" s="986"/>
      <c r="D873" s="986"/>
      <c r="E873" s="986"/>
      <c r="F873" s="986"/>
      <c r="G873" s="986"/>
      <c r="H873" s="986"/>
      <c r="I873" s="986"/>
      <c r="J873" s="986"/>
      <c r="K873" s="986"/>
      <c r="L873" s="986"/>
      <c r="M873" s="986"/>
      <c r="N873" s="986"/>
      <c r="O873" s="986"/>
      <c r="P873" s="987"/>
      <c r="Q873" s="1035"/>
      <c r="R873" s="1035"/>
      <c r="S873" s="1003"/>
      <c r="T873" s="985"/>
      <c r="U873" s="986"/>
      <c r="V873" s="986"/>
      <c r="W873" s="986"/>
      <c r="X873" s="986"/>
      <c r="Y873" s="986"/>
      <c r="Z873" s="986"/>
      <c r="AA873" s="986"/>
      <c r="AB873" s="986"/>
      <c r="AC873" s="986"/>
      <c r="AD873" s="986"/>
      <c r="AE873" s="986"/>
      <c r="AF873" s="986"/>
      <c r="AG873" s="986"/>
      <c r="AH873" s="987"/>
    </row>
    <row r="874" spans="1:34" ht="18.95" customHeight="1">
      <c r="A874" s="223"/>
      <c r="B874" s="988" t="s">
        <v>95</v>
      </c>
      <c r="C874" s="989"/>
      <c r="D874" s="992" t="str">
        <f>'statement of marks'!$H$3</f>
        <v>2016-17</v>
      </c>
      <c r="E874" s="992"/>
      <c r="F874" s="992"/>
      <c r="G874" s="992"/>
      <c r="H874" s="992"/>
      <c r="I874" s="992"/>
      <c r="J874" s="992"/>
      <c r="K874" s="992"/>
      <c r="L874" s="992"/>
      <c r="M874" s="992"/>
      <c r="N874" s="992"/>
      <c r="O874" s="992"/>
      <c r="P874" s="993"/>
      <c r="Q874" s="1035"/>
      <c r="R874" s="1035"/>
      <c r="S874" s="223"/>
      <c r="T874" s="988" t="s">
        <v>95</v>
      </c>
      <c r="U874" s="989"/>
      <c r="V874" s="992" t="str">
        <f>'statement of marks'!$H$3</f>
        <v>2016-17</v>
      </c>
      <c r="W874" s="992"/>
      <c r="X874" s="992"/>
      <c r="Y874" s="992"/>
      <c r="Z874" s="992"/>
      <c r="AA874" s="992"/>
      <c r="AB874" s="992"/>
      <c r="AC874" s="992"/>
      <c r="AD874" s="992"/>
      <c r="AE874" s="992"/>
      <c r="AF874" s="992"/>
      <c r="AG874" s="992"/>
      <c r="AH874" s="993"/>
    </row>
    <row r="875" spans="1:34" ht="18.95" customHeight="1">
      <c r="A875" s="223"/>
      <c r="B875" s="990" t="s">
        <v>185</v>
      </c>
      <c r="C875" s="991"/>
      <c r="D875" s="991" t="str">
        <f>IF('statement of marks'!I67="","",'statement of marks'!I67)</f>
        <v/>
      </c>
      <c r="E875" s="991"/>
      <c r="F875" s="991"/>
      <c r="G875" s="991"/>
      <c r="H875" s="991"/>
      <c r="I875" s="991"/>
      <c r="J875" s="991"/>
      <c r="K875" s="991"/>
      <c r="L875" s="991"/>
      <c r="M875" s="991"/>
      <c r="N875" s="991"/>
      <c r="O875" s="991"/>
      <c r="P875" s="994"/>
      <c r="Q875" s="1035"/>
      <c r="R875" s="1035"/>
      <c r="S875" s="223"/>
      <c r="T875" s="990" t="s">
        <v>185</v>
      </c>
      <c r="U875" s="991"/>
      <c r="V875" s="991" t="str">
        <f>IF('statement of marks'!I68="","",'statement of marks'!I68)</f>
        <v/>
      </c>
      <c r="W875" s="991"/>
      <c r="X875" s="991"/>
      <c r="Y875" s="991"/>
      <c r="Z875" s="991"/>
      <c r="AA875" s="991"/>
      <c r="AB875" s="991"/>
      <c r="AC875" s="991"/>
      <c r="AD875" s="991"/>
      <c r="AE875" s="991"/>
      <c r="AF875" s="991"/>
      <c r="AG875" s="991"/>
      <c r="AH875" s="994"/>
    </row>
    <row r="876" spans="1:34" ht="18.95" customHeight="1">
      <c r="A876" s="223"/>
      <c r="B876" s="990" t="s">
        <v>186</v>
      </c>
      <c r="C876" s="991"/>
      <c r="D876" s="991" t="str">
        <f>IF('statement of marks'!J67="","",'statement of marks'!J67)</f>
        <v/>
      </c>
      <c r="E876" s="991"/>
      <c r="F876" s="991"/>
      <c r="G876" s="991"/>
      <c r="H876" s="991"/>
      <c r="I876" s="991"/>
      <c r="J876" s="991"/>
      <c r="K876" s="991"/>
      <c r="L876" s="991"/>
      <c r="M876" s="991"/>
      <c r="N876" s="991"/>
      <c r="O876" s="991"/>
      <c r="P876" s="994"/>
      <c r="Q876" s="1035"/>
      <c r="R876" s="1035"/>
      <c r="S876" s="223"/>
      <c r="T876" s="990" t="s">
        <v>186</v>
      </c>
      <c r="U876" s="991"/>
      <c r="V876" s="991" t="str">
        <f>IF('statement of marks'!J68="","",'statement of marks'!J68)</f>
        <v/>
      </c>
      <c r="W876" s="991"/>
      <c r="X876" s="991"/>
      <c r="Y876" s="991"/>
      <c r="Z876" s="991"/>
      <c r="AA876" s="991"/>
      <c r="AB876" s="991"/>
      <c r="AC876" s="991"/>
      <c r="AD876" s="991"/>
      <c r="AE876" s="991"/>
      <c r="AF876" s="991"/>
      <c r="AG876" s="991"/>
      <c r="AH876" s="994"/>
    </row>
    <row r="877" spans="1:34" ht="18.95" customHeight="1">
      <c r="A877" s="223"/>
      <c r="B877" s="990" t="s">
        <v>187</v>
      </c>
      <c r="C877" s="991"/>
      <c r="D877" s="991" t="str">
        <f>IF('statement of marks'!K67="","",'statement of marks'!K67)</f>
        <v/>
      </c>
      <c r="E877" s="991"/>
      <c r="F877" s="991"/>
      <c r="G877" s="991"/>
      <c r="H877" s="991"/>
      <c r="I877" s="991"/>
      <c r="J877" s="991"/>
      <c r="K877" s="991"/>
      <c r="L877" s="991"/>
      <c r="M877" s="991"/>
      <c r="N877" s="991"/>
      <c r="O877" s="991"/>
      <c r="P877" s="994"/>
      <c r="Q877" s="1035"/>
      <c r="R877" s="1035"/>
      <c r="S877" s="223"/>
      <c r="T877" s="990" t="s">
        <v>187</v>
      </c>
      <c r="U877" s="991"/>
      <c r="V877" s="991" t="str">
        <f>IF('statement of marks'!K68="","",'statement of marks'!K68)</f>
        <v/>
      </c>
      <c r="W877" s="991"/>
      <c r="X877" s="991"/>
      <c r="Y877" s="991"/>
      <c r="Z877" s="991"/>
      <c r="AA877" s="991"/>
      <c r="AB877" s="991"/>
      <c r="AC877" s="991"/>
      <c r="AD877" s="991"/>
      <c r="AE877" s="991"/>
      <c r="AF877" s="991"/>
      <c r="AG877" s="991"/>
      <c r="AH877" s="994"/>
    </row>
    <row r="878" spans="1:34" ht="18.95" customHeight="1">
      <c r="A878" s="223"/>
      <c r="B878" s="990" t="s">
        <v>188</v>
      </c>
      <c r="C878" s="991"/>
      <c r="D878" s="992" t="str">
        <f>'statement of marks'!$G$3</f>
        <v>6 B</v>
      </c>
      <c r="E878" s="992"/>
      <c r="F878" s="992"/>
      <c r="G878" s="992"/>
      <c r="H878" s="991" t="s">
        <v>9</v>
      </c>
      <c r="I878" s="991"/>
      <c r="J878" s="991"/>
      <c r="K878" s="991"/>
      <c r="L878" s="991"/>
      <c r="M878" s="992" t="str">
        <f>IF('statement of marks'!D67="","",'statement of marks'!D67)</f>
        <v/>
      </c>
      <c r="N878" s="992"/>
      <c r="O878" s="992"/>
      <c r="P878" s="993"/>
      <c r="Q878" s="1035"/>
      <c r="R878" s="1035"/>
      <c r="S878" s="223"/>
      <c r="T878" s="990" t="s">
        <v>188</v>
      </c>
      <c r="U878" s="991"/>
      <c r="V878" s="992" t="str">
        <f>'statement of marks'!$G$3</f>
        <v>6 B</v>
      </c>
      <c r="W878" s="992"/>
      <c r="X878" s="992"/>
      <c r="Y878" s="992"/>
      <c r="Z878" s="991" t="s">
        <v>9</v>
      </c>
      <c r="AA878" s="991"/>
      <c r="AB878" s="991"/>
      <c r="AC878" s="991"/>
      <c r="AD878" s="991"/>
      <c r="AE878" s="992" t="str">
        <f>IF('statement of marks'!D68="","",'statement of marks'!D68)</f>
        <v/>
      </c>
      <c r="AF878" s="992"/>
      <c r="AG878" s="992"/>
      <c r="AH878" s="993"/>
    </row>
    <row r="879" spans="1:34" ht="18.95" customHeight="1">
      <c r="A879" s="223"/>
      <c r="B879" s="990" t="s">
        <v>189</v>
      </c>
      <c r="C879" s="991"/>
      <c r="D879" s="992" t="str">
        <f>IF('statement of marks'!F67="","",'statement of marks'!F67)</f>
        <v/>
      </c>
      <c r="E879" s="992"/>
      <c r="F879" s="992"/>
      <c r="G879" s="992"/>
      <c r="H879" s="991" t="s">
        <v>0</v>
      </c>
      <c r="I879" s="991"/>
      <c r="J879" s="991"/>
      <c r="K879" s="991"/>
      <c r="L879" s="991"/>
      <c r="M879" s="1032" t="str">
        <f>IF('statement of marks'!G67="","",'statement of marks'!G67)</f>
        <v/>
      </c>
      <c r="N879" s="1032"/>
      <c r="O879" s="1032"/>
      <c r="P879" s="1033"/>
      <c r="Q879" s="1035"/>
      <c r="R879" s="1035"/>
      <c r="S879" s="223"/>
      <c r="T879" s="990" t="s">
        <v>189</v>
      </c>
      <c r="U879" s="991"/>
      <c r="V879" s="992" t="str">
        <f>IF('statement of marks'!F68="","",'statement of marks'!F68)</f>
        <v/>
      </c>
      <c r="W879" s="992"/>
      <c r="X879" s="992"/>
      <c r="Y879" s="992"/>
      <c r="Z879" s="991" t="s">
        <v>0</v>
      </c>
      <c r="AA879" s="991"/>
      <c r="AB879" s="991"/>
      <c r="AC879" s="991"/>
      <c r="AD879" s="991"/>
      <c r="AE879" s="1032" t="str">
        <f>IF('statement of marks'!G68="","",'statement of marks'!G68)</f>
        <v/>
      </c>
      <c r="AF879" s="1032"/>
      <c r="AG879" s="1032"/>
      <c r="AH879" s="1033"/>
    </row>
    <row r="880" spans="1:34" ht="18.95" customHeight="1">
      <c r="A880" s="223"/>
      <c r="B880" s="221" t="s">
        <v>28</v>
      </c>
      <c r="C880" s="211" t="s">
        <v>96</v>
      </c>
      <c r="D880" s="1034" t="s">
        <v>1</v>
      </c>
      <c r="E880" s="1034"/>
      <c r="F880" s="1034"/>
      <c r="G880" s="1034" t="s">
        <v>21</v>
      </c>
      <c r="H880" s="1034"/>
      <c r="I880" s="1034"/>
      <c r="J880" s="1034" t="s">
        <v>68</v>
      </c>
      <c r="K880" s="1034"/>
      <c r="L880" s="1034"/>
      <c r="M880" s="1034" t="s">
        <v>97</v>
      </c>
      <c r="N880" s="1034"/>
      <c r="O880" s="1034"/>
      <c r="P880" s="212" t="s">
        <v>200</v>
      </c>
      <c r="Q880" s="1035"/>
      <c r="R880" s="1035"/>
      <c r="S880" s="223"/>
      <c r="T880" s="221" t="s">
        <v>28</v>
      </c>
      <c r="U880" s="211" t="s">
        <v>96</v>
      </c>
      <c r="V880" s="1034" t="s">
        <v>1</v>
      </c>
      <c r="W880" s="1034"/>
      <c r="X880" s="1034"/>
      <c r="Y880" s="1034" t="s">
        <v>21</v>
      </c>
      <c r="Z880" s="1034"/>
      <c r="AA880" s="1034"/>
      <c r="AB880" s="1034" t="s">
        <v>68</v>
      </c>
      <c r="AC880" s="1034"/>
      <c r="AD880" s="1034"/>
      <c r="AE880" s="1034" t="s">
        <v>97</v>
      </c>
      <c r="AF880" s="1034"/>
      <c r="AG880" s="1034"/>
      <c r="AH880" s="212" t="s">
        <v>200</v>
      </c>
    </row>
    <row r="881" spans="1:34" ht="18.95" customHeight="1">
      <c r="A881" s="223"/>
      <c r="B881" s="1000" t="s">
        <v>3</v>
      </c>
      <c r="C881" s="1001"/>
      <c r="D881" s="232">
        <f>IF('statement of marks'!L$6="","",'statement of marks'!L$6)</f>
        <v>5</v>
      </c>
      <c r="E881" s="232">
        <f>IF('statement of marks'!M$6="","",'statement of marks'!M$6)</f>
        <v>5</v>
      </c>
      <c r="F881" s="232">
        <f>IF('statement of marks'!N$6="","",'statement of marks'!N$6)</f>
        <v>10</v>
      </c>
      <c r="G881" s="232">
        <f>IF('statement of marks'!O$6="","",'statement of marks'!O$6)</f>
        <v>5</v>
      </c>
      <c r="H881" s="232">
        <f>IF('statement of marks'!P$6="","",'statement of marks'!P$6)</f>
        <v>5</v>
      </c>
      <c r="I881" s="232">
        <f>IF('statement of marks'!Q$6="","",'statement of marks'!Q$6)</f>
        <v>10</v>
      </c>
      <c r="J881" s="232">
        <f>IF('statement of marks'!R$6="","",'statement of marks'!R$6)</f>
        <v>5</v>
      </c>
      <c r="K881" s="232">
        <f>IF('statement of marks'!S$6="","",'statement of marks'!S$6)</f>
        <v>5</v>
      </c>
      <c r="L881" s="232">
        <f>IF('statement of marks'!T$6="","",'statement of marks'!T$6)</f>
        <v>10</v>
      </c>
      <c r="M881" s="232">
        <f>IF('statement of marks'!V$6="","",'statement of marks'!V$6)</f>
        <v>50</v>
      </c>
      <c r="N881" s="232">
        <f>IF('statement of marks'!W$6="","",'statement of marks'!W$6)</f>
        <v>20</v>
      </c>
      <c r="O881" s="232">
        <f>IF('statement of marks'!X$6="","",'statement of marks'!X$6)</f>
        <v>70</v>
      </c>
      <c r="P881" s="213">
        <f>IF('statement of marks'!Y$6="","",'statement of marks'!Y$6)</f>
        <v>100</v>
      </c>
      <c r="Q881" s="1035"/>
      <c r="R881" s="1035"/>
      <c r="S881" s="223"/>
      <c r="T881" s="1000" t="s">
        <v>3</v>
      </c>
      <c r="U881" s="1001"/>
      <c r="V881" s="232">
        <f>IF('statement of marks'!L$6="","",'statement of marks'!L$6)</f>
        <v>5</v>
      </c>
      <c r="W881" s="232">
        <f>IF('statement of marks'!M$6="","",'statement of marks'!M$6)</f>
        <v>5</v>
      </c>
      <c r="X881" s="232">
        <f>IF('statement of marks'!N$6="","",'statement of marks'!N$6)</f>
        <v>10</v>
      </c>
      <c r="Y881" s="232">
        <f>IF('statement of marks'!O$6="","",'statement of marks'!O$6)</f>
        <v>5</v>
      </c>
      <c r="Z881" s="232">
        <f>IF('statement of marks'!P$6="","",'statement of marks'!P$6)</f>
        <v>5</v>
      </c>
      <c r="AA881" s="232">
        <f>IF('statement of marks'!Q$6="","",'statement of marks'!Q$6)</f>
        <v>10</v>
      </c>
      <c r="AB881" s="232">
        <f>IF('statement of marks'!R$6="","",'statement of marks'!R$6)</f>
        <v>5</v>
      </c>
      <c r="AC881" s="232">
        <f>IF('statement of marks'!S$6="","",'statement of marks'!S$6)</f>
        <v>5</v>
      </c>
      <c r="AD881" s="232">
        <f>IF('statement of marks'!T$6="","",'statement of marks'!T$6)</f>
        <v>10</v>
      </c>
      <c r="AE881" s="232">
        <f>IF('statement of marks'!V$6="","",'statement of marks'!V$6)</f>
        <v>50</v>
      </c>
      <c r="AF881" s="232">
        <f>IF('statement of marks'!W$6="","",'statement of marks'!W$6)</f>
        <v>20</v>
      </c>
      <c r="AG881" s="232">
        <f>IF('statement of marks'!X$6="","",'statement of marks'!X$6)</f>
        <v>70</v>
      </c>
      <c r="AH881" s="213">
        <f>IF('statement of marks'!Y$6="","",'statement of marks'!Y$6)</f>
        <v>100</v>
      </c>
    </row>
    <row r="882" spans="1:34" ht="18.95" customHeight="1">
      <c r="A882" s="223"/>
      <c r="B882" s="990" t="str">
        <f>IF('statement of marks'!$L$3="","",'statement of marks'!$L$3)</f>
        <v>fgUnh</v>
      </c>
      <c r="C882" s="991"/>
      <c r="D882" s="209" t="str">
        <f>IF('statement of marks'!L67="","",'statement of marks'!L67)</f>
        <v/>
      </c>
      <c r="E882" s="209" t="str">
        <f>IF('statement of marks'!M67="","",'statement of marks'!M67)</f>
        <v/>
      </c>
      <c r="F882" s="207" t="str">
        <f>IF('statement of marks'!N67="","",'statement of marks'!N67)</f>
        <v/>
      </c>
      <c r="G882" s="209" t="str">
        <f>IF('statement of marks'!O67="","",'statement of marks'!O67)</f>
        <v/>
      </c>
      <c r="H882" s="209" t="str">
        <f>IF('statement of marks'!P67="","",'statement of marks'!P67)</f>
        <v/>
      </c>
      <c r="I882" s="207" t="str">
        <f>IF('statement of marks'!Q67="","",'statement of marks'!Q67)</f>
        <v/>
      </c>
      <c r="J882" s="209" t="str">
        <f>IF('statement of marks'!R67="","",'statement of marks'!R67)</f>
        <v/>
      </c>
      <c r="K882" s="209" t="str">
        <f>IF('statement of marks'!S67="","",'statement of marks'!S67)</f>
        <v/>
      </c>
      <c r="L882" s="207" t="str">
        <f>IF('statement of marks'!T67="","",'statement of marks'!T67)</f>
        <v/>
      </c>
      <c r="M882" s="209" t="str">
        <f>IF('statement of marks'!V67="","",'statement of marks'!V67)</f>
        <v/>
      </c>
      <c r="N882" s="209" t="str">
        <f>IF('statement of marks'!W67="","",'statement of marks'!W67)</f>
        <v/>
      </c>
      <c r="O882" s="207" t="str">
        <f>IF('statement of marks'!X67="","",'statement of marks'!X67)</f>
        <v/>
      </c>
      <c r="P882" s="213" t="str">
        <f>IF('statement of marks'!Y67="","",'statement of marks'!Y67)</f>
        <v/>
      </c>
      <c r="Q882" s="1035"/>
      <c r="R882" s="1035"/>
      <c r="S882" s="223"/>
      <c r="T882" s="990" t="str">
        <f>IF('statement of marks'!$L$3="","",'statement of marks'!$L$3)</f>
        <v>fgUnh</v>
      </c>
      <c r="U882" s="991"/>
      <c r="V882" s="209" t="str">
        <f>IF('statement of marks'!L68="","",'statement of marks'!L68)</f>
        <v/>
      </c>
      <c r="W882" s="209" t="str">
        <f>IF('statement of marks'!M68="","",'statement of marks'!M68)</f>
        <v/>
      </c>
      <c r="X882" s="207" t="str">
        <f>IF('statement of marks'!N68="","",'statement of marks'!N68)</f>
        <v/>
      </c>
      <c r="Y882" s="209" t="str">
        <f>IF('statement of marks'!O68="","",'statement of marks'!O68)</f>
        <v/>
      </c>
      <c r="Z882" s="209" t="str">
        <f>IF('statement of marks'!P68="","",'statement of marks'!P68)</f>
        <v/>
      </c>
      <c r="AA882" s="207" t="str">
        <f>IF('statement of marks'!Q68="","",'statement of marks'!Q68)</f>
        <v/>
      </c>
      <c r="AB882" s="209" t="str">
        <f>IF('statement of marks'!R68="","",'statement of marks'!R68)</f>
        <v/>
      </c>
      <c r="AC882" s="209" t="str">
        <f>IF('statement of marks'!S68="","",'statement of marks'!S68)</f>
        <v/>
      </c>
      <c r="AD882" s="207" t="str">
        <f>IF('statement of marks'!T68="","",'statement of marks'!T68)</f>
        <v/>
      </c>
      <c r="AE882" s="209" t="str">
        <f>IF('statement of marks'!V68="","",'statement of marks'!V68)</f>
        <v/>
      </c>
      <c r="AF882" s="209" t="str">
        <f>IF('statement of marks'!W68="","",'statement of marks'!W68)</f>
        <v/>
      </c>
      <c r="AG882" s="207" t="str">
        <f>IF('statement of marks'!X68="","",'statement of marks'!X68)</f>
        <v/>
      </c>
      <c r="AH882" s="213" t="str">
        <f>IF('statement of marks'!Y68="","",'statement of marks'!Y68)</f>
        <v/>
      </c>
    </row>
    <row r="883" spans="1:34" ht="18.95" customHeight="1">
      <c r="A883" s="223"/>
      <c r="B883" s="990" t="str">
        <f>IF('statement of marks'!$AH$3="","",'statement of marks'!$AH$3)</f>
        <v>vaxszth</v>
      </c>
      <c r="C883" s="991"/>
      <c r="D883" s="209" t="str">
        <f>IF('statement of marks'!AH67="","",'statement of marks'!AH67)</f>
        <v/>
      </c>
      <c r="E883" s="209" t="str">
        <f>IF('statement of marks'!AI67="","",'statement of marks'!AI67)</f>
        <v/>
      </c>
      <c r="F883" s="207" t="str">
        <f>IF('statement of marks'!AJ67="","",'statement of marks'!AJ67)</f>
        <v/>
      </c>
      <c r="G883" s="209" t="str">
        <f>IF('statement of marks'!AK67="","",'statement of marks'!AK67)</f>
        <v/>
      </c>
      <c r="H883" s="209" t="str">
        <f>IF('statement of marks'!AL67="","",'statement of marks'!AL67)</f>
        <v/>
      </c>
      <c r="I883" s="207" t="str">
        <f>IF('statement of marks'!AM67="","",'statement of marks'!AM67)</f>
        <v/>
      </c>
      <c r="J883" s="209" t="str">
        <f>IF('statement of marks'!AN67="","",'statement of marks'!AN67)</f>
        <v/>
      </c>
      <c r="K883" s="209" t="str">
        <f>IF('statement of marks'!AO67="","",'statement of marks'!AO67)</f>
        <v/>
      </c>
      <c r="L883" s="207" t="str">
        <f>IF('statement of marks'!AP67="","",'statement of marks'!AP67)</f>
        <v/>
      </c>
      <c r="M883" s="209" t="str">
        <f>IF('statement of marks'!AR67="","",'statement of marks'!AR67)</f>
        <v/>
      </c>
      <c r="N883" s="209" t="str">
        <f>IF('statement of marks'!AS67="","",'statement of marks'!AS67)</f>
        <v/>
      </c>
      <c r="O883" s="207" t="str">
        <f>IF('statement of marks'!AT67="","",'statement of marks'!AT67)</f>
        <v/>
      </c>
      <c r="P883" s="213" t="str">
        <f>IF('statement of marks'!AU67="","",'statement of marks'!AU67)</f>
        <v/>
      </c>
      <c r="Q883" s="1035"/>
      <c r="R883" s="1035"/>
      <c r="S883" s="223"/>
      <c r="T883" s="990" t="str">
        <f>IF('statement of marks'!$AH$3="","",'statement of marks'!$AH$3)</f>
        <v>vaxszth</v>
      </c>
      <c r="U883" s="991"/>
      <c r="V883" s="209" t="str">
        <f>IF('statement of marks'!AH68="","",'statement of marks'!AH68)</f>
        <v/>
      </c>
      <c r="W883" s="209" t="str">
        <f>IF('statement of marks'!AI68="","",'statement of marks'!AI68)</f>
        <v/>
      </c>
      <c r="X883" s="207" t="str">
        <f>IF('statement of marks'!AJ68="","",'statement of marks'!AJ68)</f>
        <v/>
      </c>
      <c r="Y883" s="209" t="str">
        <f>IF('statement of marks'!AK68="","",'statement of marks'!AK68)</f>
        <v/>
      </c>
      <c r="Z883" s="209" t="str">
        <f>IF('statement of marks'!AL68="","",'statement of marks'!AL68)</f>
        <v/>
      </c>
      <c r="AA883" s="207" t="str">
        <f>IF('statement of marks'!AM68="","",'statement of marks'!AM68)</f>
        <v/>
      </c>
      <c r="AB883" s="209" t="str">
        <f>IF('statement of marks'!AN68="","",'statement of marks'!AN68)</f>
        <v/>
      </c>
      <c r="AC883" s="209" t="str">
        <f>IF('statement of marks'!AO68="","",'statement of marks'!AO68)</f>
        <v/>
      </c>
      <c r="AD883" s="207" t="str">
        <f>IF('statement of marks'!AP68="","",'statement of marks'!AP68)</f>
        <v/>
      </c>
      <c r="AE883" s="209" t="str">
        <f>IF('statement of marks'!AR68="","",'statement of marks'!AR68)</f>
        <v/>
      </c>
      <c r="AF883" s="209" t="str">
        <f>IF('statement of marks'!AS68="","",'statement of marks'!AS68)</f>
        <v/>
      </c>
      <c r="AG883" s="207" t="str">
        <f>IF('statement of marks'!AT68="","",'statement of marks'!AT68)</f>
        <v/>
      </c>
      <c r="AH883" s="213" t="str">
        <f>IF('statement of marks'!AU68="","",'statement of marks'!AU68)</f>
        <v/>
      </c>
    </row>
    <row r="884" spans="1:34" ht="18.95" customHeight="1">
      <c r="A884" s="223"/>
      <c r="B884" s="990" t="str">
        <f>IF('statement of marks'!BD67="s","laLd`r",IF('statement of marks'!BD67="u","mnwZ",IF('statement of marks'!BD67="g","xqtjkrh",IF('statement of marks'!BD67="p","iatkch",IF('statement of marks'!BD67="sd","fla/kh","r`rh; Hkk""kk")))))</f>
        <v>r`rh; Hkk"kk</v>
      </c>
      <c r="C884" s="991"/>
      <c r="D884" s="209" t="str">
        <f>IF('statement of marks'!BE67="","",'statement of marks'!BE67)</f>
        <v/>
      </c>
      <c r="E884" s="209" t="str">
        <f>IF('statement of marks'!BF67="","",'statement of marks'!BF67)</f>
        <v/>
      </c>
      <c r="F884" s="207" t="str">
        <f>IF('statement of marks'!BG67="","",'statement of marks'!BG67)</f>
        <v/>
      </c>
      <c r="G884" s="209" t="str">
        <f>IF('statement of marks'!BH67="","",'statement of marks'!BH67)</f>
        <v/>
      </c>
      <c r="H884" s="209" t="str">
        <f>IF('statement of marks'!BI67="","",'statement of marks'!BI67)</f>
        <v/>
      </c>
      <c r="I884" s="207" t="str">
        <f>IF('statement of marks'!BJ67="","",'statement of marks'!BJ67)</f>
        <v/>
      </c>
      <c r="J884" s="209" t="str">
        <f>IF('statement of marks'!BK67="","",'statement of marks'!BK67)</f>
        <v/>
      </c>
      <c r="K884" s="209" t="str">
        <f>IF('statement of marks'!BL67="","",'statement of marks'!BL67)</f>
        <v/>
      </c>
      <c r="L884" s="207" t="str">
        <f>IF('statement of marks'!BM67="","",'statement of marks'!BM67)</f>
        <v/>
      </c>
      <c r="M884" s="209" t="str">
        <f>IF('statement of marks'!BO67="","",'statement of marks'!BO67)</f>
        <v/>
      </c>
      <c r="N884" s="209" t="str">
        <f>IF('statement of marks'!BP67="","",'statement of marks'!BP67)</f>
        <v/>
      </c>
      <c r="O884" s="207" t="str">
        <f>IF('statement of marks'!BQ67="","",'statement of marks'!BQ67)</f>
        <v/>
      </c>
      <c r="P884" s="213" t="str">
        <f>IF('statement of marks'!BR67="","",'statement of marks'!BR67)</f>
        <v/>
      </c>
      <c r="Q884" s="1035"/>
      <c r="R884" s="1035"/>
      <c r="S884" s="223"/>
      <c r="T884" s="990" t="str">
        <f>IF('statement of marks'!BD68="s","laLd`r",IF('statement of marks'!BD68="u","mnwZ",IF('statement of marks'!BD68="g","xqtjkrh",IF('statement of marks'!BD68="p","iatkch",IF('statement of marks'!BD68="sd","fla/kh","r`rh; Hkk""kk")))))</f>
        <v>r`rh; Hkk"kk</v>
      </c>
      <c r="U884" s="991"/>
      <c r="V884" s="209" t="str">
        <f>IF('statement of marks'!BE68="","",'statement of marks'!BE68)</f>
        <v/>
      </c>
      <c r="W884" s="209" t="str">
        <f>IF('statement of marks'!BF68="","",'statement of marks'!BF68)</f>
        <v/>
      </c>
      <c r="X884" s="207" t="str">
        <f>IF('statement of marks'!BG68="","",'statement of marks'!BG68)</f>
        <v/>
      </c>
      <c r="Y884" s="209" t="str">
        <f>IF('statement of marks'!BH68="","",'statement of marks'!BH68)</f>
        <v/>
      </c>
      <c r="Z884" s="209" t="str">
        <f>IF('statement of marks'!BI68="","",'statement of marks'!BI68)</f>
        <v/>
      </c>
      <c r="AA884" s="207" t="str">
        <f>IF('statement of marks'!BJ68="","",'statement of marks'!BJ68)</f>
        <v/>
      </c>
      <c r="AB884" s="209" t="str">
        <f>IF('statement of marks'!BK68="","",'statement of marks'!BK68)</f>
        <v/>
      </c>
      <c r="AC884" s="209" t="str">
        <f>IF('statement of marks'!BL68="","",'statement of marks'!BL68)</f>
        <v/>
      </c>
      <c r="AD884" s="207" t="str">
        <f>IF('statement of marks'!BM68="","",'statement of marks'!BM68)</f>
        <v/>
      </c>
      <c r="AE884" s="209" t="str">
        <f>IF('statement of marks'!BO68="","",'statement of marks'!BO68)</f>
        <v/>
      </c>
      <c r="AF884" s="209" t="str">
        <f>IF('statement of marks'!BP68="","",'statement of marks'!BP68)</f>
        <v/>
      </c>
      <c r="AG884" s="207" t="str">
        <f>IF('statement of marks'!BQ68="","",'statement of marks'!BQ68)</f>
        <v/>
      </c>
      <c r="AH884" s="213" t="str">
        <f>IF('statement of marks'!BR68="","",'statement of marks'!BR68)</f>
        <v/>
      </c>
    </row>
    <row r="885" spans="1:34" ht="18.95" customHeight="1">
      <c r="A885" s="223"/>
      <c r="B885" s="990" t="str">
        <f>IF('statement of marks'!$CA$3="","",'statement of marks'!$CA$3)</f>
        <v>xf.kr</v>
      </c>
      <c r="C885" s="991"/>
      <c r="D885" s="209" t="str">
        <f>IF('statement of marks'!CA67="","",'statement of marks'!CA67)</f>
        <v/>
      </c>
      <c r="E885" s="209" t="str">
        <f>IF('statement of marks'!CB67="","",'statement of marks'!CB67)</f>
        <v/>
      </c>
      <c r="F885" s="207" t="str">
        <f>IF('statement of marks'!CC67="","",'statement of marks'!CC67)</f>
        <v/>
      </c>
      <c r="G885" s="209" t="str">
        <f>IF('statement of marks'!CD67="","",'statement of marks'!CD67)</f>
        <v/>
      </c>
      <c r="H885" s="209" t="str">
        <f>IF('statement of marks'!CE67="","",'statement of marks'!CE67)</f>
        <v/>
      </c>
      <c r="I885" s="207" t="str">
        <f>IF('statement of marks'!CF67="","",'statement of marks'!CF67)</f>
        <v/>
      </c>
      <c r="J885" s="209" t="str">
        <f>IF('statement of marks'!CG67="","",'statement of marks'!CG67)</f>
        <v/>
      </c>
      <c r="K885" s="209" t="str">
        <f>IF('statement of marks'!CH67="","",'statement of marks'!CH67)</f>
        <v/>
      </c>
      <c r="L885" s="207" t="str">
        <f>IF('statement of marks'!CI67="","",'statement of marks'!CI67)</f>
        <v/>
      </c>
      <c r="M885" s="209" t="str">
        <f>IF('statement of marks'!CK67="","",'statement of marks'!CK67)</f>
        <v/>
      </c>
      <c r="N885" s="209" t="str">
        <f>IF('statement of marks'!CL67="","",'statement of marks'!CL67)</f>
        <v/>
      </c>
      <c r="O885" s="207" t="str">
        <f>IF('statement of marks'!CM67="","",'statement of marks'!CM67)</f>
        <v/>
      </c>
      <c r="P885" s="213" t="str">
        <f>IF('statement of marks'!CN67="","",'statement of marks'!CN67)</f>
        <v/>
      </c>
      <c r="Q885" s="1035"/>
      <c r="R885" s="1035"/>
      <c r="S885" s="223"/>
      <c r="T885" s="990" t="str">
        <f>IF('statement of marks'!$CA$3="","",'statement of marks'!$CA$3)</f>
        <v>xf.kr</v>
      </c>
      <c r="U885" s="991"/>
      <c r="V885" s="209" t="str">
        <f>IF('statement of marks'!CA68="","",'statement of marks'!CA68)</f>
        <v/>
      </c>
      <c r="W885" s="209" t="str">
        <f>IF('statement of marks'!CB68="","",'statement of marks'!CB68)</f>
        <v/>
      </c>
      <c r="X885" s="207" t="str">
        <f>IF('statement of marks'!CC68="","",'statement of marks'!CC68)</f>
        <v/>
      </c>
      <c r="Y885" s="209" t="str">
        <f>IF('statement of marks'!CD68="","",'statement of marks'!CD68)</f>
        <v/>
      </c>
      <c r="Z885" s="209" t="str">
        <f>IF('statement of marks'!CE68="","",'statement of marks'!CE68)</f>
        <v/>
      </c>
      <c r="AA885" s="207" t="str">
        <f>IF('statement of marks'!CF68="","",'statement of marks'!CF68)</f>
        <v/>
      </c>
      <c r="AB885" s="209" t="str">
        <f>IF('statement of marks'!CG68="","",'statement of marks'!CG68)</f>
        <v/>
      </c>
      <c r="AC885" s="209" t="str">
        <f>IF('statement of marks'!CH68="","",'statement of marks'!CH68)</f>
        <v/>
      </c>
      <c r="AD885" s="207" t="str">
        <f>IF('statement of marks'!CI68="","",'statement of marks'!CI68)</f>
        <v/>
      </c>
      <c r="AE885" s="209" t="str">
        <f>IF('statement of marks'!CK68="","",'statement of marks'!CK68)</f>
        <v/>
      </c>
      <c r="AF885" s="209" t="str">
        <f>IF('statement of marks'!CL68="","",'statement of marks'!CL68)</f>
        <v/>
      </c>
      <c r="AG885" s="207" t="str">
        <f>IF('statement of marks'!CM68="","",'statement of marks'!CM68)</f>
        <v/>
      </c>
      <c r="AH885" s="213" t="str">
        <f>IF('statement of marks'!CN68="","",'statement of marks'!CN68)</f>
        <v/>
      </c>
    </row>
    <row r="886" spans="1:34" ht="18.95" customHeight="1">
      <c r="A886" s="223"/>
      <c r="B886" s="990" t="str">
        <f>IF('statement of marks'!$CW$3="","",'statement of marks'!$CW$3)</f>
        <v>foKku</v>
      </c>
      <c r="C886" s="991"/>
      <c r="D886" s="209" t="str">
        <f>IF('statement of marks'!CW67="","",'statement of marks'!CW67)</f>
        <v/>
      </c>
      <c r="E886" s="209" t="str">
        <f>IF('statement of marks'!CX67="","",'statement of marks'!CX67)</f>
        <v/>
      </c>
      <c r="F886" s="207" t="str">
        <f>IF('statement of marks'!CY67="","",'statement of marks'!CY67)</f>
        <v/>
      </c>
      <c r="G886" s="209" t="str">
        <f>IF('statement of marks'!CZ67="","",'statement of marks'!CZ67)</f>
        <v/>
      </c>
      <c r="H886" s="209" t="str">
        <f>IF('statement of marks'!DA67="","",'statement of marks'!DA67)</f>
        <v/>
      </c>
      <c r="I886" s="207" t="str">
        <f>IF('statement of marks'!DB67="","",'statement of marks'!DB67)</f>
        <v/>
      </c>
      <c r="J886" s="209" t="str">
        <f>IF('statement of marks'!DC67="","",'statement of marks'!DC67)</f>
        <v/>
      </c>
      <c r="K886" s="209" t="str">
        <f>IF('statement of marks'!DD67="","",'statement of marks'!DD67)</f>
        <v/>
      </c>
      <c r="L886" s="207" t="str">
        <f>IF('statement of marks'!DE67="","",'statement of marks'!DE67)</f>
        <v/>
      </c>
      <c r="M886" s="209" t="str">
        <f>IF('statement of marks'!DG67="","",'statement of marks'!DG67)</f>
        <v/>
      </c>
      <c r="N886" s="209" t="str">
        <f>IF('statement of marks'!DH67="","",'statement of marks'!DH67)</f>
        <v/>
      </c>
      <c r="O886" s="207" t="str">
        <f>IF('statement of marks'!DI67="","",'statement of marks'!DI67)</f>
        <v/>
      </c>
      <c r="P886" s="213" t="str">
        <f>IF('statement of marks'!DJ67="","",'statement of marks'!DJ67)</f>
        <v/>
      </c>
      <c r="Q886" s="1035"/>
      <c r="R886" s="1035"/>
      <c r="S886" s="223"/>
      <c r="T886" s="990" t="str">
        <f>IF('statement of marks'!$CW$3="","",'statement of marks'!$CW$3)</f>
        <v>foKku</v>
      </c>
      <c r="U886" s="991"/>
      <c r="V886" s="209" t="str">
        <f>IF('statement of marks'!CW68="","",'statement of marks'!CW68)</f>
        <v/>
      </c>
      <c r="W886" s="209" t="str">
        <f>IF('statement of marks'!CX68="","",'statement of marks'!CX68)</f>
        <v/>
      </c>
      <c r="X886" s="207" t="str">
        <f>IF('statement of marks'!CY68="","",'statement of marks'!CY68)</f>
        <v/>
      </c>
      <c r="Y886" s="209" t="str">
        <f>IF('statement of marks'!CZ68="","",'statement of marks'!CZ68)</f>
        <v/>
      </c>
      <c r="Z886" s="209" t="str">
        <f>IF('statement of marks'!DA68="","",'statement of marks'!DA68)</f>
        <v/>
      </c>
      <c r="AA886" s="207" t="str">
        <f>IF('statement of marks'!DB68="","",'statement of marks'!DB68)</f>
        <v/>
      </c>
      <c r="AB886" s="209" t="str">
        <f>IF('statement of marks'!DC68="","",'statement of marks'!DC68)</f>
        <v/>
      </c>
      <c r="AC886" s="209" t="str">
        <f>IF('statement of marks'!DD68="","",'statement of marks'!DD68)</f>
        <v/>
      </c>
      <c r="AD886" s="207" t="str">
        <f>IF('statement of marks'!DE68="","",'statement of marks'!DE68)</f>
        <v/>
      </c>
      <c r="AE886" s="209" t="str">
        <f>IF('statement of marks'!DG68="","",'statement of marks'!DG68)</f>
        <v/>
      </c>
      <c r="AF886" s="209" t="str">
        <f>IF('statement of marks'!DH68="","",'statement of marks'!DH68)</f>
        <v/>
      </c>
      <c r="AG886" s="207" t="str">
        <f>IF('statement of marks'!DI68="","",'statement of marks'!DI68)</f>
        <v/>
      </c>
      <c r="AH886" s="213" t="str">
        <f>IF('statement of marks'!DJ68="","",'statement of marks'!DJ68)</f>
        <v/>
      </c>
    </row>
    <row r="887" spans="1:34" ht="18.95" customHeight="1">
      <c r="A887" s="223"/>
      <c r="B887" s="990" t="str">
        <f>IF('statement of marks'!$DS$3="","",'statement of marks'!$DS$3)</f>
        <v>lkekftd foKku</v>
      </c>
      <c r="C887" s="991"/>
      <c r="D887" s="209" t="str">
        <f>IF('statement of marks'!DS67="","",'statement of marks'!DS67)</f>
        <v/>
      </c>
      <c r="E887" s="209" t="str">
        <f>IF('statement of marks'!DT67="","",'statement of marks'!DT67)</f>
        <v/>
      </c>
      <c r="F887" s="207" t="str">
        <f>IF('statement of marks'!DU67="","",'statement of marks'!DU67)</f>
        <v/>
      </c>
      <c r="G887" s="209" t="str">
        <f>IF('statement of marks'!DV67="","",'statement of marks'!DV67)</f>
        <v/>
      </c>
      <c r="H887" s="209" t="str">
        <f>IF('statement of marks'!DW67="","",'statement of marks'!DW67)</f>
        <v/>
      </c>
      <c r="I887" s="207" t="str">
        <f>IF('statement of marks'!DX67="","",'statement of marks'!DX67)</f>
        <v/>
      </c>
      <c r="J887" s="209" t="str">
        <f>IF('statement of marks'!DY67="","",'statement of marks'!DY67)</f>
        <v/>
      </c>
      <c r="K887" s="209" t="str">
        <f>IF('statement of marks'!DZ67="","",'statement of marks'!DZ67)</f>
        <v/>
      </c>
      <c r="L887" s="207" t="str">
        <f>IF('statement of marks'!EA67="","",'statement of marks'!EA67)</f>
        <v/>
      </c>
      <c r="M887" s="209" t="str">
        <f>IF('statement of marks'!EC67="","",'statement of marks'!EC67)</f>
        <v/>
      </c>
      <c r="N887" s="209" t="str">
        <f>IF('statement of marks'!ED67="","",'statement of marks'!ED67)</f>
        <v/>
      </c>
      <c r="O887" s="207" t="str">
        <f>IF('statement of marks'!EE67="","",'statement of marks'!EE67)</f>
        <v/>
      </c>
      <c r="P887" s="213" t="str">
        <f>IF('statement of marks'!EF67="","",'statement of marks'!EF67)</f>
        <v/>
      </c>
      <c r="Q887" s="1035"/>
      <c r="R887" s="1035"/>
      <c r="S887" s="223"/>
      <c r="T887" s="990" t="str">
        <f>IF('statement of marks'!$DS$3="","",'statement of marks'!$DS$3)</f>
        <v>lkekftd foKku</v>
      </c>
      <c r="U887" s="991"/>
      <c r="V887" s="209" t="str">
        <f>IF('statement of marks'!DS68="","",'statement of marks'!DS68)</f>
        <v/>
      </c>
      <c r="W887" s="209" t="str">
        <f>IF('statement of marks'!DT68="","",'statement of marks'!DT68)</f>
        <v/>
      </c>
      <c r="X887" s="207" t="str">
        <f>IF('statement of marks'!DU68="","",'statement of marks'!DU68)</f>
        <v/>
      </c>
      <c r="Y887" s="209" t="str">
        <f>IF('statement of marks'!DV68="","",'statement of marks'!DV68)</f>
        <v/>
      </c>
      <c r="Z887" s="209" t="str">
        <f>IF('statement of marks'!DW68="","",'statement of marks'!DW68)</f>
        <v/>
      </c>
      <c r="AA887" s="207" t="str">
        <f>IF('statement of marks'!DX68="","",'statement of marks'!DX68)</f>
        <v/>
      </c>
      <c r="AB887" s="209" t="str">
        <f>IF('statement of marks'!DY68="","",'statement of marks'!DY68)</f>
        <v/>
      </c>
      <c r="AC887" s="209" t="str">
        <f>IF('statement of marks'!DZ68="","",'statement of marks'!DZ68)</f>
        <v/>
      </c>
      <c r="AD887" s="207" t="str">
        <f>IF('statement of marks'!EA68="","",'statement of marks'!EA68)</f>
        <v/>
      </c>
      <c r="AE887" s="209" t="str">
        <f>IF('statement of marks'!EC68="","",'statement of marks'!EC68)</f>
        <v/>
      </c>
      <c r="AF887" s="209" t="str">
        <f>IF('statement of marks'!ED68="","",'statement of marks'!ED68)</f>
        <v/>
      </c>
      <c r="AG887" s="207" t="str">
        <f>IF('statement of marks'!EE68="","",'statement of marks'!EE68)</f>
        <v/>
      </c>
      <c r="AH887" s="213" t="str">
        <f>IF('statement of marks'!EF68="","",'statement of marks'!EF68)</f>
        <v/>
      </c>
    </row>
    <row r="888" spans="1:34" ht="18.95" customHeight="1">
      <c r="A888" s="223"/>
      <c r="B888" s="996" t="s">
        <v>193</v>
      </c>
      <c r="C888" s="997"/>
      <c r="D888" s="1034" t="s">
        <v>1</v>
      </c>
      <c r="E888" s="1034"/>
      <c r="F888" s="1034"/>
      <c r="G888" s="1034" t="s">
        <v>21</v>
      </c>
      <c r="H888" s="1034"/>
      <c r="I888" s="1034"/>
      <c r="J888" s="1034" t="s">
        <v>194</v>
      </c>
      <c r="K888" s="1034"/>
      <c r="L888" s="1034"/>
      <c r="M888" s="1034" t="s">
        <v>68</v>
      </c>
      <c r="N888" s="1034"/>
      <c r="O888" s="1034"/>
      <c r="P888" s="214"/>
      <c r="Q888" s="1035"/>
      <c r="R888" s="1035"/>
      <c r="S888" s="223"/>
      <c r="T888" s="996" t="s">
        <v>193</v>
      </c>
      <c r="U888" s="997"/>
      <c r="V888" s="1034" t="s">
        <v>1</v>
      </c>
      <c r="W888" s="1034"/>
      <c r="X888" s="1034"/>
      <c r="Y888" s="1034" t="s">
        <v>21</v>
      </c>
      <c r="Z888" s="1034"/>
      <c r="AA888" s="1034"/>
      <c r="AB888" s="1034" t="s">
        <v>194</v>
      </c>
      <c r="AC888" s="1034"/>
      <c r="AD888" s="1034"/>
      <c r="AE888" s="1034" t="s">
        <v>68</v>
      </c>
      <c r="AF888" s="1034"/>
      <c r="AG888" s="1034"/>
      <c r="AH888" s="214"/>
    </row>
    <row r="889" spans="1:34" ht="18.95" customHeight="1">
      <c r="A889" s="223"/>
      <c r="B889" s="1000" t="s">
        <v>3</v>
      </c>
      <c r="C889" s="1001"/>
      <c r="D889" s="1002">
        <f>IF('statement of marks'!EO$6="","",'statement of marks'!EO$6)</f>
        <v>20</v>
      </c>
      <c r="E889" s="1002"/>
      <c r="F889" s="1002"/>
      <c r="G889" s="1002">
        <f>IF('statement of marks'!EP$6="","",'statement of marks'!EP$6)</f>
        <v>20</v>
      </c>
      <c r="H889" s="1002"/>
      <c r="I889" s="1002"/>
      <c r="J889" s="1002">
        <f>IF('statement of marks'!ER$6="","",'statement of marks'!ER$6)</f>
        <v>20</v>
      </c>
      <c r="K889" s="1002"/>
      <c r="L889" s="1002"/>
      <c r="M889" s="1002">
        <f>IF('statement of marks'!EX$6="","",'statement of marks'!EQ$6)</f>
        <v>20</v>
      </c>
      <c r="N889" s="1002"/>
      <c r="O889" s="1002"/>
      <c r="P889" s="215"/>
      <c r="Q889" s="1035"/>
      <c r="R889" s="1035"/>
      <c r="S889" s="223"/>
      <c r="T889" s="1000" t="s">
        <v>3</v>
      </c>
      <c r="U889" s="1001"/>
      <c r="V889" s="1002">
        <f>IF('statement of marks'!EO$6="","",'statement of marks'!EO$6)</f>
        <v>20</v>
      </c>
      <c r="W889" s="1002"/>
      <c r="X889" s="1002"/>
      <c r="Y889" s="1002">
        <f>IF('statement of marks'!EP$6="","",'statement of marks'!EP$6)</f>
        <v>20</v>
      </c>
      <c r="Z889" s="1002"/>
      <c r="AA889" s="1002"/>
      <c r="AB889" s="1002">
        <f>IF('statement of marks'!ER$6="","",'statement of marks'!ER$6)</f>
        <v>20</v>
      </c>
      <c r="AC889" s="1002"/>
      <c r="AD889" s="1002"/>
      <c r="AE889" s="1002">
        <f>IF('statement of marks'!EX$6="","",'statement of marks'!EQ$6)</f>
        <v>20</v>
      </c>
      <c r="AF889" s="1002"/>
      <c r="AG889" s="1002"/>
      <c r="AH889" s="215"/>
    </row>
    <row r="890" spans="1:34" ht="18.95" customHeight="1">
      <c r="A890" s="223"/>
      <c r="B890" s="990" t="str">
        <f>IF('statement of marks'!$EO$3="","",'statement of marks'!$EO$3)</f>
        <v>dk;kZuqHko</v>
      </c>
      <c r="C890" s="991"/>
      <c r="D890" s="1031" t="str">
        <f>IF('statement of marks'!EO67="","",'statement of marks'!EO67)</f>
        <v/>
      </c>
      <c r="E890" s="1031"/>
      <c r="F890" s="1031"/>
      <c r="G890" s="1031" t="str">
        <f>IF('statement of marks'!EP67="","",'statement of marks'!EP67)</f>
        <v/>
      </c>
      <c r="H890" s="1031"/>
      <c r="I890" s="1031"/>
      <c r="J890" s="1031" t="str">
        <f>IF('statement of marks'!ER67="","",'statement of marks'!ER67)</f>
        <v/>
      </c>
      <c r="K890" s="1031"/>
      <c r="L890" s="1031"/>
      <c r="M890" s="1031" t="str">
        <f>IF('statement of marks'!EQ67="","",'statement of marks'!EQ67)</f>
        <v/>
      </c>
      <c r="N890" s="1031"/>
      <c r="O890" s="1031"/>
      <c r="P890" s="216"/>
      <c r="Q890" s="1035"/>
      <c r="R890" s="1035"/>
      <c r="S890" s="223"/>
      <c r="T890" s="990" t="str">
        <f>IF('statement of marks'!$EO$3="","",'statement of marks'!$EO$3)</f>
        <v>dk;kZuqHko</v>
      </c>
      <c r="U890" s="991"/>
      <c r="V890" s="1031" t="str">
        <f>IF('statement of marks'!EO68="","",'statement of marks'!EO68)</f>
        <v/>
      </c>
      <c r="W890" s="1031"/>
      <c r="X890" s="1031"/>
      <c r="Y890" s="1031" t="str">
        <f>IF('statement of marks'!EP68="","",'statement of marks'!EP68)</f>
        <v/>
      </c>
      <c r="Z890" s="1031"/>
      <c r="AA890" s="1031"/>
      <c r="AB890" s="1031" t="str">
        <f>IF('statement of marks'!ER68="","",'statement of marks'!ER68)</f>
        <v/>
      </c>
      <c r="AC890" s="1031"/>
      <c r="AD890" s="1031"/>
      <c r="AE890" s="1031" t="str">
        <f>IF('statement of marks'!EQ68="","",'statement of marks'!EQ68)</f>
        <v/>
      </c>
      <c r="AF890" s="1031"/>
      <c r="AG890" s="1031"/>
      <c r="AH890" s="216"/>
    </row>
    <row r="891" spans="1:34" ht="18.95" customHeight="1">
      <c r="A891" s="223"/>
      <c r="B891" s="1027" t="str">
        <f>IF('statement of marks'!$EY$3="","",'statement of marks'!$EY$3)</f>
        <v>dyk f'k{kk</v>
      </c>
      <c r="C891" s="1028"/>
      <c r="D891" s="1031" t="str">
        <f>IF('statement of marks'!EY67="","",'statement of marks'!EY67)</f>
        <v/>
      </c>
      <c r="E891" s="1031"/>
      <c r="F891" s="1031"/>
      <c r="G891" s="1031" t="str">
        <f>IF('statement of marks'!EZ67="","",'statement of marks'!EZ67)</f>
        <v/>
      </c>
      <c r="H891" s="1031"/>
      <c r="I891" s="1031"/>
      <c r="J891" s="1031" t="str">
        <f>IF('statement of marks'!FB67="","",'statement of marks'!FB67)</f>
        <v/>
      </c>
      <c r="K891" s="1031"/>
      <c r="L891" s="1031"/>
      <c r="M891" s="1031" t="str">
        <f>IF('statement of marks'!FA67="","",'statement of marks'!FA67)</f>
        <v/>
      </c>
      <c r="N891" s="1031"/>
      <c r="O891" s="1031"/>
      <c r="P891" s="216"/>
      <c r="Q891" s="1035"/>
      <c r="R891" s="1035"/>
      <c r="S891" s="223"/>
      <c r="T891" s="1027" t="str">
        <f>IF('statement of marks'!$EY$3="","",'statement of marks'!$EY$3)</f>
        <v>dyk f'k{kk</v>
      </c>
      <c r="U891" s="1028"/>
      <c r="V891" s="1031" t="str">
        <f>IF('statement of marks'!EY68="","",'statement of marks'!EY68)</f>
        <v/>
      </c>
      <c r="W891" s="1031"/>
      <c r="X891" s="1031"/>
      <c r="Y891" s="1031" t="str">
        <f>IF('statement of marks'!EZ68="","",'statement of marks'!EZ68)</f>
        <v/>
      </c>
      <c r="Z891" s="1031"/>
      <c r="AA891" s="1031"/>
      <c r="AB891" s="1031" t="str">
        <f>IF('statement of marks'!FB68="","",'statement of marks'!FB68)</f>
        <v/>
      </c>
      <c r="AC891" s="1031"/>
      <c r="AD891" s="1031"/>
      <c r="AE891" s="1031" t="str">
        <f>IF('statement of marks'!FA68="","",'statement of marks'!FA68)</f>
        <v/>
      </c>
      <c r="AF891" s="1031"/>
      <c r="AG891" s="1031"/>
      <c r="AH891" s="216"/>
    </row>
    <row r="892" spans="1:34" ht="18.95" customHeight="1">
      <c r="A892" s="223"/>
      <c r="B892" s="1029" t="str">
        <f>IF('statement of marks'!$FI$3="","",'statement of marks'!$FI$3)</f>
        <v>LokLF; ,oe~ 'kkjhfjd f'k{kk</v>
      </c>
      <c r="C892" s="1030"/>
      <c r="D892" s="1031" t="str">
        <f>IF('statement of marks'!FI67="","",'statement of marks'!FI67)</f>
        <v/>
      </c>
      <c r="E892" s="1031"/>
      <c r="F892" s="1031"/>
      <c r="G892" s="1031" t="str">
        <f>IF('statement of marks'!FJ67="","",'statement of marks'!FJ67)</f>
        <v/>
      </c>
      <c r="H892" s="1031"/>
      <c r="I892" s="1031"/>
      <c r="J892" s="1031" t="str">
        <f>IF('statement of marks'!FL67="","",'statement of marks'!FL67)</f>
        <v/>
      </c>
      <c r="K892" s="1031"/>
      <c r="L892" s="1031"/>
      <c r="M892" s="1031" t="str">
        <f>IF('statement of marks'!FK67="","",'statement of marks'!FK67)</f>
        <v/>
      </c>
      <c r="N892" s="1031"/>
      <c r="O892" s="1031"/>
      <c r="P892" s="216"/>
      <c r="Q892" s="1035"/>
      <c r="R892" s="1035"/>
      <c r="S892" s="223"/>
      <c r="T892" s="1029" t="str">
        <f>IF('statement of marks'!$FI$3="","",'statement of marks'!$FI$3)</f>
        <v>LokLF; ,oe~ 'kkjhfjd f'k{kk</v>
      </c>
      <c r="U892" s="1030"/>
      <c r="V892" s="1031" t="str">
        <f>IF('statement of marks'!FI68="","",'statement of marks'!FI68)</f>
        <v/>
      </c>
      <c r="W892" s="1031"/>
      <c r="X892" s="1031"/>
      <c r="Y892" s="1031" t="str">
        <f>IF('statement of marks'!FJ68="","",'statement of marks'!FJ68)</f>
        <v/>
      </c>
      <c r="Z892" s="1031"/>
      <c r="AA892" s="1031"/>
      <c r="AB892" s="1031" t="str">
        <f>IF('statement of marks'!FL68="","",'statement of marks'!FL68)</f>
        <v/>
      </c>
      <c r="AC892" s="1031"/>
      <c r="AD892" s="1031"/>
      <c r="AE892" s="1031" t="str">
        <f>IF('statement of marks'!FK68="","",'statement of marks'!FK68)</f>
        <v/>
      </c>
      <c r="AF892" s="1031"/>
      <c r="AG892" s="1031"/>
      <c r="AH892" s="216"/>
    </row>
    <row r="893" spans="1:34" ht="18.95" customHeight="1">
      <c r="A893" s="223"/>
      <c r="B893" s="1000" t="s">
        <v>195</v>
      </c>
      <c r="C893" s="1001"/>
      <c r="D893" s="1007" t="str">
        <f>details!$DR$3</f>
        <v>vxLr rd</v>
      </c>
      <c r="E893" s="1007"/>
      <c r="F893" s="1007"/>
      <c r="G893" s="1007" t="str">
        <f>details!$DV$3</f>
        <v>vDVwcj rd</v>
      </c>
      <c r="H893" s="1007"/>
      <c r="I893" s="1007"/>
      <c r="J893" s="1007" t="str">
        <f>details!$ED$3</f>
        <v>Qjojh rd</v>
      </c>
      <c r="K893" s="1007"/>
      <c r="L893" s="1007"/>
      <c r="M893" s="1007" t="str">
        <f>details!$DZ$3</f>
        <v>fnlEcj rd</v>
      </c>
      <c r="N893" s="1007"/>
      <c r="O893" s="1007"/>
      <c r="P893" s="216"/>
      <c r="Q893" s="1035"/>
      <c r="R893" s="1035"/>
      <c r="S893" s="223"/>
      <c r="T893" s="1000" t="s">
        <v>195</v>
      </c>
      <c r="U893" s="1001"/>
      <c r="V893" s="1010" t="str">
        <f>details!$DR$3</f>
        <v>vxLr rd</v>
      </c>
      <c r="W893" s="1011"/>
      <c r="X893" s="1012"/>
      <c r="Y893" s="1010" t="str">
        <f>details!$DV$3</f>
        <v>vDVwcj rd</v>
      </c>
      <c r="Z893" s="1011"/>
      <c r="AA893" s="1012"/>
      <c r="AB893" s="1010" t="str">
        <f>details!$ED$3</f>
        <v>Qjojh rd</v>
      </c>
      <c r="AC893" s="1011"/>
      <c r="AD893" s="1012"/>
      <c r="AE893" s="1010" t="str">
        <f>details!$DZ$3</f>
        <v>fnlEcj rd</v>
      </c>
      <c r="AF893" s="1011"/>
      <c r="AG893" s="1012"/>
      <c r="AH893" s="216"/>
    </row>
    <row r="894" spans="1:34" ht="18.95" customHeight="1">
      <c r="A894" s="223"/>
      <c r="B894" s="1025" t="s">
        <v>98</v>
      </c>
      <c r="C894" s="1026"/>
      <c r="D894" s="1008" t="str">
        <f>IF(details!DS67="","",details!DS67)</f>
        <v/>
      </c>
      <c r="E894" s="1008"/>
      <c r="F894" s="1008"/>
      <c r="G894" s="1008" t="str">
        <f>IF(details!DW67="","",details!DW67)</f>
        <v/>
      </c>
      <c r="H894" s="1008"/>
      <c r="I894" s="1008"/>
      <c r="J894" s="1008" t="str">
        <f>IF(details!EE67="","",details!EE67)</f>
        <v/>
      </c>
      <c r="K894" s="1008"/>
      <c r="L894" s="1008"/>
      <c r="M894" s="1008" t="str">
        <f>IF(details!EA67="","",details!EA67)</f>
        <v/>
      </c>
      <c r="N894" s="1008"/>
      <c r="O894" s="1008"/>
      <c r="P894" s="227"/>
      <c r="Q894" s="1035"/>
      <c r="R894" s="1035"/>
      <c r="S894" s="223"/>
      <c r="T894" s="1025" t="s">
        <v>98</v>
      </c>
      <c r="U894" s="1026"/>
      <c r="V894" s="1015" t="str">
        <f>IF(details!DS68="","",details!DS68)</f>
        <v/>
      </c>
      <c r="W894" s="1016"/>
      <c r="X894" s="1017"/>
      <c r="Y894" s="1015" t="str">
        <f>IF(details!DW68="","",details!DW68)</f>
        <v/>
      </c>
      <c r="Z894" s="1016"/>
      <c r="AA894" s="1017"/>
      <c r="AB894" s="1015" t="str">
        <f>IF(details!EE68="","",details!EE68)</f>
        <v/>
      </c>
      <c r="AC894" s="1016"/>
      <c r="AD894" s="1017"/>
      <c r="AE894" s="1015" t="str">
        <f>IF(details!EA68="","",details!EA68)</f>
        <v/>
      </c>
      <c r="AF894" s="1016"/>
      <c r="AG894" s="1017"/>
      <c r="AH894" s="217"/>
    </row>
    <row r="895" spans="1:34" ht="18.95" customHeight="1">
      <c r="A895" s="224"/>
      <c r="B895" s="1023" t="s">
        <v>15</v>
      </c>
      <c r="C895" s="1024"/>
      <c r="D895" s="1009">
        <f>IF(details!DR67="","",details!DR67)</f>
        <v>83</v>
      </c>
      <c r="E895" s="1009"/>
      <c r="F895" s="1009"/>
      <c r="G895" s="1009" t="str">
        <f>IF(details!DV67="","",details!DV67)</f>
        <v/>
      </c>
      <c r="H895" s="1009"/>
      <c r="I895" s="1009"/>
      <c r="J895" s="1009" t="str">
        <f>IF(details!ED67="","",details!ED67)</f>
        <v/>
      </c>
      <c r="K895" s="1009"/>
      <c r="L895" s="1009"/>
      <c r="M895" s="1009" t="str">
        <f>IF(details!DZ67="","",details!DZ67)</f>
        <v/>
      </c>
      <c r="N895" s="1009"/>
      <c r="O895" s="1009"/>
      <c r="P895" s="228"/>
      <c r="Q895" s="1035"/>
      <c r="R895" s="1035"/>
      <c r="S895" s="224"/>
      <c r="T895" s="1023" t="s">
        <v>15</v>
      </c>
      <c r="U895" s="1024"/>
      <c r="V895" s="1018">
        <f>IF(details!DR68="","",details!DR68)</f>
        <v>83</v>
      </c>
      <c r="W895" s="1019"/>
      <c r="X895" s="1020"/>
      <c r="Y895" s="1018" t="str">
        <f>IF(details!DV68="","",details!DV68)</f>
        <v/>
      </c>
      <c r="Z895" s="1019"/>
      <c r="AA895" s="1020"/>
      <c r="AB895" s="1018" t="str">
        <f>IF(details!ED68="","",details!ED68)</f>
        <v/>
      </c>
      <c r="AC895" s="1019"/>
      <c r="AD895" s="1020"/>
      <c r="AE895" s="1018" t="str">
        <f>IF(details!DZ68="","",details!DZ68)</f>
        <v/>
      </c>
      <c r="AF895" s="1019"/>
      <c r="AG895" s="1020"/>
      <c r="AH895" s="218"/>
    </row>
    <row r="896" spans="1:34" ht="18.95" customHeight="1">
      <c r="A896" s="223"/>
      <c r="B896" s="1036" t="s">
        <v>99</v>
      </c>
      <c r="C896" s="1037"/>
      <c r="D896" s="1007"/>
      <c r="E896" s="1007"/>
      <c r="F896" s="1007"/>
      <c r="G896" s="1007"/>
      <c r="H896" s="1007"/>
      <c r="I896" s="1007"/>
      <c r="J896" s="1007"/>
      <c r="K896" s="1007"/>
      <c r="L896" s="1007"/>
      <c r="M896" s="1007"/>
      <c r="N896" s="1007"/>
      <c r="O896" s="1007"/>
      <c r="P896" s="219"/>
      <c r="Q896" s="1035"/>
      <c r="R896" s="1035"/>
      <c r="S896" s="223"/>
      <c r="T896" s="1036" t="s">
        <v>99</v>
      </c>
      <c r="U896" s="1037"/>
      <c r="V896" s="1007"/>
      <c r="W896" s="1007"/>
      <c r="X896" s="1007"/>
      <c r="Y896" s="1007"/>
      <c r="Z896" s="1007"/>
      <c r="AA896" s="1007"/>
      <c r="AB896" s="1007"/>
      <c r="AC896" s="1007"/>
      <c r="AD896" s="1007"/>
      <c r="AE896" s="1007"/>
      <c r="AF896" s="1007"/>
      <c r="AG896" s="1007"/>
      <c r="AH896" s="219"/>
    </row>
    <row r="897" spans="1:34" ht="18.95" customHeight="1">
      <c r="A897" s="223"/>
      <c r="B897" s="1013" t="s">
        <v>79</v>
      </c>
      <c r="C897" s="1014"/>
      <c r="D897" s="1007"/>
      <c r="E897" s="1007"/>
      <c r="F897" s="1007"/>
      <c r="G897" s="1007"/>
      <c r="H897" s="1007"/>
      <c r="I897" s="1007"/>
      <c r="J897" s="1007"/>
      <c r="K897" s="1007"/>
      <c r="L897" s="1007"/>
      <c r="M897" s="1007"/>
      <c r="N897" s="1007"/>
      <c r="O897" s="1007"/>
      <c r="P897" s="219"/>
      <c r="Q897" s="1035"/>
      <c r="R897" s="1035"/>
      <c r="S897" s="223"/>
      <c r="T897" s="1013" t="s">
        <v>79</v>
      </c>
      <c r="U897" s="1014"/>
      <c r="V897" s="1007"/>
      <c r="W897" s="1007"/>
      <c r="X897" s="1007"/>
      <c r="Y897" s="1007"/>
      <c r="Z897" s="1007"/>
      <c r="AA897" s="1007"/>
      <c r="AB897" s="1007"/>
      <c r="AC897" s="1007"/>
      <c r="AD897" s="1007"/>
      <c r="AE897" s="1007"/>
      <c r="AF897" s="1007"/>
      <c r="AG897" s="1007"/>
      <c r="AH897" s="219"/>
    </row>
    <row r="898" spans="1:34" ht="18.95" customHeight="1">
      <c r="A898" s="223"/>
      <c r="B898" s="1021" t="s">
        <v>100</v>
      </c>
      <c r="C898" s="1022"/>
      <c r="D898" s="1007"/>
      <c r="E898" s="1007"/>
      <c r="F898" s="1007"/>
      <c r="G898" s="1007"/>
      <c r="H898" s="1007"/>
      <c r="I898" s="1007"/>
      <c r="J898" s="1007"/>
      <c r="K898" s="1007"/>
      <c r="L898" s="1007"/>
      <c r="M898" s="1007"/>
      <c r="N898" s="1007"/>
      <c r="O898" s="1007"/>
      <c r="P898" s="219"/>
      <c r="Q898" s="1035"/>
      <c r="R898" s="1035"/>
      <c r="S898" s="223"/>
      <c r="T898" s="1021" t="s">
        <v>100</v>
      </c>
      <c r="U898" s="1022"/>
      <c r="V898" s="1007"/>
      <c r="W898" s="1007"/>
      <c r="X898" s="1007"/>
      <c r="Y898" s="1007"/>
      <c r="Z898" s="1007"/>
      <c r="AA898" s="1007"/>
      <c r="AB898" s="1007"/>
      <c r="AC898" s="1007"/>
      <c r="AD898" s="1007"/>
      <c r="AE898" s="1007"/>
      <c r="AF898" s="1007"/>
      <c r="AG898" s="1007"/>
      <c r="AH898" s="219"/>
    </row>
    <row r="899" spans="1:34" ht="18.95" customHeight="1" thickBot="1">
      <c r="A899" s="225"/>
      <c r="B899" s="998" t="s">
        <v>101</v>
      </c>
      <c r="C899" s="999"/>
      <c r="D899" s="995"/>
      <c r="E899" s="995"/>
      <c r="F899" s="995"/>
      <c r="G899" s="995"/>
      <c r="H899" s="995"/>
      <c r="I899" s="995"/>
      <c r="J899" s="995"/>
      <c r="K899" s="995"/>
      <c r="L899" s="995"/>
      <c r="M899" s="995"/>
      <c r="N899" s="995"/>
      <c r="O899" s="995"/>
      <c r="P899" s="220"/>
      <c r="Q899" s="1035"/>
      <c r="R899" s="1035"/>
      <c r="S899" s="225"/>
      <c r="T899" s="998" t="s">
        <v>101</v>
      </c>
      <c r="U899" s="999"/>
      <c r="V899" s="995"/>
      <c r="W899" s="995"/>
      <c r="X899" s="995"/>
      <c r="Y899" s="995"/>
      <c r="Z899" s="995"/>
      <c r="AA899" s="995"/>
      <c r="AB899" s="995"/>
      <c r="AC899" s="995"/>
      <c r="AD899" s="995"/>
      <c r="AE899" s="995"/>
      <c r="AF899" s="995"/>
      <c r="AG899" s="995"/>
      <c r="AH899" s="220"/>
    </row>
    <row r="900" spans="1:34" ht="18.95" customHeight="1">
      <c r="A900" s="222"/>
      <c r="B900" s="1004" t="s">
        <v>47</v>
      </c>
      <c r="C900" s="1005"/>
      <c r="D900" s="1005"/>
      <c r="E900" s="1005"/>
      <c r="F900" s="1005"/>
      <c r="G900" s="1005"/>
      <c r="H900" s="1005"/>
      <c r="I900" s="1005"/>
      <c r="J900" s="1005"/>
      <c r="K900" s="1005"/>
      <c r="L900" s="1005"/>
      <c r="M900" s="1005"/>
      <c r="N900" s="1005"/>
      <c r="O900" s="1005"/>
      <c r="P900" s="1006"/>
      <c r="Q900" s="1035"/>
      <c r="R900" s="1035"/>
      <c r="S900" s="222"/>
      <c r="T900" s="1004" t="s">
        <v>47</v>
      </c>
      <c r="U900" s="1005"/>
      <c r="V900" s="1005"/>
      <c r="W900" s="1005"/>
      <c r="X900" s="1005"/>
      <c r="Y900" s="1005"/>
      <c r="Z900" s="1005"/>
      <c r="AA900" s="1005"/>
      <c r="AB900" s="1005"/>
      <c r="AC900" s="1005"/>
      <c r="AD900" s="1005"/>
      <c r="AE900" s="1005"/>
      <c r="AF900" s="1005"/>
      <c r="AG900" s="1005"/>
      <c r="AH900" s="1006"/>
    </row>
    <row r="901" spans="1:34" ht="18.95" customHeight="1">
      <c r="A901" s="1003"/>
      <c r="B901" s="985" t="str">
        <f>'statement of marks'!$A$1</f>
        <v>MkW0Hkhejko vEcsMdj jkt0vkok0fo|k0cxMh]nkSlk</v>
      </c>
      <c r="C901" s="986"/>
      <c r="D901" s="986"/>
      <c r="E901" s="986"/>
      <c r="F901" s="986"/>
      <c r="G901" s="986"/>
      <c r="H901" s="986"/>
      <c r="I901" s="986"/>
      <c r="J901" s="986"/>
      <c r="K901" s="986"/>
      <c r="L901" s="986"/>
      <c r="M901" s="986"/>
      <c r="N901" s="986"/>
      <c r="O901" s="986"/>
      <c r="P901" s="987"/>
      <c r="Q901" s="1035"/>
      <c r="R901" s="1035"/>
      <c r="S901" s="1003"/>
      <c r="T901" s="985" t="str">
        <f>'statement of marks'!$A$1</f>
        <v>MkW0Hkhejko vEcsMdj jkt0vkok0fo|k0cxMh]nkSlk</v>
      </c>
      <c r="U901" s="986"/>
      <c r="V901" s="986"/>
      <c r="W901" s="986"/>
      <c r="X901" s="986"/>
      <c r="Y901" s="986"/>
      <c r="Z901" s="986"/>
      <c r="AA901" s="986"/>
      <c r="AB901" s="986"/>
      <c r="AC901" s="986"/>
      <c r="AD901" s="986"/>
      <c r="AE901" s="986"/>
      <c r="AF901" s="986"/>
      <c r="AG901" s="986"/>
      <c r="AH901" s="987"/>
    </row>
    <row r="902" spans="1:34" ht="18.95" customHeight="1">
      <c r="A902" s="1003"/>
      <c r="B902" s="985"/>
      <c r="C902" s="986"/>
      <c r="D902" s="986"/>
      <c r="E902" s="986"/>
      <c r="F902" s="986"/>
      <c r="G902" s="986"/>
      <c r="H902" s="986"/>
      <c r="I902" s="986"/>
      <c r="J902" s="986"/>
      <c r="K902" s="986"/>
      <c r="L902" s="986"/>
      <c r="M902" s="986"/>
      <c r="N902" s="986"/>
      <c r="O902" s="986"/>
      <c r="P902" s="987"/>
      <c r="Q902" s="1035"/>
      <c r="R902" s="1035"/>
      <c r="S902" s="1003"/>
      <c r="T902" s="985"/>
      <c r="U902" s="986"/>
      <c r="V902" s="986"/>
      <c r="W902" s="986"/>
      <c r="X902" s="986"/>
      <c r="Y902" s="986"/>
      <c r="Z902" s="986"/>
      <c r="AA902" s="986"/>
      <c r="AB902" s="986"/>
      <c r="AC902" s="986"/>
      <c r="AD902" s="986"/>
      <c r="AE902" s="986"/>
      <c r="AF902" s="986"/>
      <c r="AG902" s="986"/>
      <c r="AH902" s="987"/>
    </row>
    <row r="903" spans="1:34" ht="18.95" customHeight="1">
      <c r="A903" s="223"/>
      <c r="B903" s="988" t="s">
        <v>95</v>
      </c>
      <c r="C903" s="989"/>
      <c r="D903" s="992" t="str">
        <f>'statement of marks'!$H$3</f>
        <v>2016-17</v>
      </c>
      <c r="E903" s="992"/>
      <c r="F903" s="992"/>
      <c r="G903" s="992"/>
      <c r="H903" s="992"/>
      <c r="I903" s="992"/>
      <c r="J903" s="992"/>
      <c r="K903" s="992"/>
      <c r="L903" s="992"/>
      <c r="M903" s="992"/>
      <c r="N903" s="992"/>
      <c r="O903" s="992"/>
      <c r="P903" s="993"/>
      <c r="Q903" s="1035"/>
      <c r="R903" s="1035"/>
      <c r="S903" s="223"/>
      <c r="T903" s="988" t="s">
        <v>95</v>
      </c>
      <c r="U903" s="989"/>
      <c r="V903" s="992" t="str">
        <f>'statement of marks'!$H$3</f>
        <v>2016-17</v>
      </c>
      <c r="W903" s="992"/>
      <c r="X903" s="992"/>
      <c r="Y903" s="992"/>
      <c r="Z903" s="992"/>
      <c r="AA903" s="992"/>
      <c r="AB903" s="992"/>
      <c r="AC903" s="992"/>
      <c r="AD903" s="992"/>
      <c r="AE903" s="992"/>
      <c r="AF903" s="992"/>
      <c r="AG903" s="992"/>
      <c r="AH903" s="993"/>
    </row>
    <row r="904" spans="1:34" ht="18.95" customHeight="1">
      <c r="A904" s="223"/>
      <c r="B904" s="990" t="s">
        <v>185</v>
      </c>
      <c r="C904" s="991"/>
      <c r="D904" s="991" t="str">
        <f>IF('statement of marks'!I69="","",'statement of marks'!I69)</f>
        <v/>
      </c>
      <c r="E904" s="991"/>
      <c r="F904" s="991"/>
      <c r="G904" s="991"/>
      <c r="H904" s="991"/>
      <c r="I904" s="991"/>
      <c r="J904" s="991"/>
      <c r="K904" s="991"/>
      <c r="L904" s="991"/>
      <c r="M904" s="991"/>
      <c r="N904" s="991"/>
      <c r="O904" s="991"/>
      <c r="P904" s="994"/>
      <c r="Q904" s="1035"/>
      <c r="R904" s="1035"/>
      <c r="S904" s="223"/>
      <c r="T904" s="990" t="s">
        <v>185</v>
      </c>
      <c r="U904" s="991"/>
      <c r="V904" s="991" t="str">
        <f>IF('statement of marks'!I70="","",'statement of marks'!I70)</f>
        <v/>
      </c>
      <c r="W904" s="991"/>
      <c r="X904" s="991"/>
      <c r="Y904" s="991"/>
      <c r="Z904" s="991"/>
      <c r="AA904" s="991"/>
      <c r="AB904" s="991"/>
      <c r="AC904" s="991"/>
      <c r="AD904" s="991"/>
      <c r="AE904" s="991"/>
      <c r="AF904" s="991"/>
      <c r="AG904" s="991"/>
      <c r="AH904" s="994"/>
    </row>
    <row r="905" spans="1:34" ht="18.95" customHeight="1">
      <c r="A905" s="223"/>
      <c r="B905" s="990" t="s">
        <v>186</v>
      </c>
      <c r="C905" s="991"/>
      <c r="D905" s="991" t="str">
        <f>IF('statement of marks'!J69="","",'statement of marks'!J69)</f>
        <v/>
      </c>
      <c r="E905" s="991"/>
      <c r="F905" s="991"/>
      <c r="G905" s="991"/>
      <c r="H905" s="991"/>
      <c r="I905" s="991"/>
      <c r="J905" s="991"/>
      <c r="K905" s="991"/>
      <c r="L905" s="991"/>
      <c r="M905" s="991"/>
      <c r="N905" s="991"/>
      <c r="O905" s="991"/>
      <c r="P905" s="994"/>
      <c r="Q905" s="1035"/>
      <c r="R905" s="1035"/>
      <c r="S905" s="223"/>
      <c r="T905" s="990" t="s">
        <v>186</v>
      </c>
      <c r="U905" s="991"/>
      <c r="V905" s="991" t="str">
        <f>IF('statement of marks'!J70="","",'statement of marks'!J70)</f>
        <v/>
      </c>
      <c r="W905" s="991"/>
      <c r="X905" s="991"/>
      <c r="Y905" s="991"/>
      <c r="Z905" s="991"/>
      <c r="AA905" s="991"/>
      <c r="AB905" s="991"/>
      <c r="AC905" s="991"/>
      <c r="AD905" s="991"/>
      <c r="AE905" s="991"/>
      <c r="AF905" s="991"/>
      <c r="AG905" s="991"/>
      <c r="AH905" s="994"/>
    </row>
    <row r="906" spans="1:34" ht="18.95" customHeight="1">
      <c r="A906" s="223"/>
      <c r="B906" s="990" t="s">
        <v>187</v>
      </c>
      <c r="C906" s="991"/>
      <c r="D906" s="991" t="str">
        <f>IF('statement of marks'!K69="","",'statement of marks'!K69)</f>
        <v/>
      </c>
      <c r="E906" s="991"/>
      <c r="F906" s="991"/>
      <c r="G906" s="991"/>
      <c r="H906" s="991"/>
      <c r="I906" s="991"/>
      <c r="J906" s="991"/>
      <c r="K906" s="991"/>
      <c r="L906" s="991"/>
      <c r="M906" s="991"/>
      <c r="N906" s="991"/>
      <c r="O906" s="991"/>
      <c r="P906" s="994"/>
      <c r="Q906" s="1035"/>
      <c r="R906" s="1035"/>
      <c r="S906" s="223"/>
      <c r="T906" s="990" t="s">
        <v>187</v>
      </c>
      <c r="U906" s="991"/>
      <c r="V906" s="991" t="str">
        <f>IF('statement of marks'!K70="","",'statement of marks'!K70)</f>
        <v/>
      </c>
      <c r="W906" s="991"/>
      <c r="X906" s="991"/>
      <c r="Y906" s="991"/>
      <c r="Z906" s="991"/>
      <c r="AA906" s="991"/>
      <c r="AB906" s="991"/>
      <c r="AC906" s="991"/>
      <c r="AD906" s="991"/>
      <c r="AE906" s="991"/>
      <c r="AF906" s="991"/>
      <c r="AG906" s="991"/>
      <c r="AH906" s="994"/>
    </row>
    <row r="907" spans="1:34" ht="18.95" customHeight="1">
      <c r="A907" s="223"/>
      <c r="B907" s="990" t="s">
        <v>188</v>
      </c>
      <c r="C907" s="991"/>
      <c r="D907" s="992" t="str">
        <f>'statement of marks'!$G$3</f>
        <v>6 B</v>
      </c>
      <c r="E907" s="992"/>
      <c r="F907" s="992"/>
      <c r="G907" s="992"/>
      <c r="H907" s="991" t="s">
        <v>9</v>
      </c>
      <c r="I907" s="991"/>
      <c r="J907" s="991"/>
      <c r="K907" s="991"/>
      <c r="L907" s="991"/>
      <c r="M907" s="992" t="str">
        <f>IF('statement of marks'!D69="","",'statement of marks'!D69)</f>
        <v/>
      </c>
      <c r="N907" s="992"/>
      <c r="O907" s="992"/>
      <c r="P907" s="993"/>
      <c r="Q907" s="1035"/>
      <c r="R907" s="1035"/>
      <c r="S907" s="223"/>
      <c r="T907" s="990" t="s">
        <v>188</v>
      </c>
      <c r="U907" s="991"/>
      <c r="V907" s="992" t="str">
        <f>'statement of marks'!$G$3</f>
        <v>6 B</v>
      </c>
      <c r="W907" s="992"/>
      <c r="X907" s="992"/>
      <c r="Y907" s="992"/>
      <c r="Z907" s="991" t="s">
        <v>9</v>
      </c>
      <c r="AA907" s="991"/>
      <c r="AB907" s="991"/>
      <c r="AC907" s="991"/>
      <c r="AD907" s="991"/>
      <c r="AE907" s="992" t="str">
        <f>IF('statement of marks'!D70="","",'statement of marks'!D70)</f>
        <v/>
      </c>
      <c r="AF907" s="992"/>
      <c r="AG907" s="992"/>
      <c r="AH907" s="993"/>
    </row>
    <row r="908" spans="1:34" ht="18.95" customHeight="1">
      <c r="A908" s="223"/>
      <c r="B908" s="990" t="s">
        <v>189</v>
      </c>
      <c r="C908" s="991"/>
      <c r="D908" s="992" t="str">
        <f>IF('statement of marks'!F69="","",'statement of marks'!F69)</f>
        <v/>
      </c>
      <c r="E908" s="992"/>
      <c r="F908" s="992"/>
      <c r="G908" s="992"/>
      <c r="H908" s="991" t="s">
        <v>0</v>
      </c>
      <c r="I908" s="991"/>
      <c r="J908" s="991"/>
      <c r="K908" s="991"/>
      <c r="L908" s="991"/>
      <c r="M908" s="1032" t="str">
        <f>IF('statement of marks'!G69="","",'statement of marks'!G69)</f>
        <v/>
      </c>
      <c r="N908" s="1032"/>
      <c r="O908" s="1032"/>
      <c r="P908" s="1033"/>
      <c r="Q908" s="1035"/>
      <c r="R908" s="1035"/>
      <c r="S908" s="223"/>
      <c r="T908" s="990" t="s">
        <v>189</v>
      </c>
      <c r="U908" s="991"/>
      <c r="V908" s="992" t="str">
        <f>IF('statement of marks'!F70="","",'statement of marks'!F70)</f>
        <v/>
      </c>
      <c r="W908" s="992"/>
      <c r="X908" s="992"/>
      <c r="Y908" s="992"/>
      <c r="Z908" s="991" t="s">
        <v>0</v>
      </c>
      <c r="AA908" s="991"/>
      <c r="AB908" s="991"/>
      <c r="AC908" s="991"/>
      <c r="AD908" s="991"/>
      <c r="AE908" s="1032" t="str">
        <f>IF('statement of marks'!G70="","",'statement of marks'!G70)</f>
        <v/>
      </c>
      <c r="AF908" s="1032"/>
      <c r="AG908" s="1032"/>
      <c r="AH908" s="1033"/>
    </row>
    <row r="909" spans="1:34" ht="18.95" customHeight="1">
      <c r="A909" s="223"/>
      <c r="B909" s="221" t="s">
        <v>28</v>
      </c>
      <c r="C909" s="211" t="s">
        <v>96</v>
      </c>
      <c r="D909" s="1034" t="s">
        <v>1</v>
      </c>
      <c r="E909" s="1034"/>
      <c r="F909" s="1034"/>
      <c r="G909" s="1034" t="s">
        <v>21</v>
      </c>
      <c r="H909" s="1034"/>
      <c r="I909" s="1034"/>
      <c r="J909" s="1034" t="s">
        <v>68</v>
      </c>
      <c r="K909" s="1034"/>
      <c r="L909" s="1034"/>
      <c r="M909" s="1034" t="s">
        <v>97</v>
      </c>
      <c r="N909" s="1034"/>
      <c r="O909" s="1034"/>
      <c r="P909" s="212" t="s">
        <v>200</v>
      </c>
      <c r="Q909" s="1035"/>
      <c r="R909" s="1035"/>
      <c r="S909" s="223"/>
      <c r="T909" s="221" t="s">
        <v>28</v>
      </c>
      <c r="U909" s="211" t="s">
        <v>96</v>
      </c>
      <c r="V909" s="1034" t="s">
        <v>1</v>
      </c>
      <c r="W909" s="1034"/>
      <c r="X909" s="1034"/>
      <c r="Y909" s="1034" t="s">
        <v>21</v>
      </c>
      <c r="Z909" s="1034"/>
      <c r="AA909" s="1034"/>
      <c r="AB909" s="1034" t="s">
        <v>68</v>
      </c>
      <c r="AC909" s="1034"/>
      <c r="AD909" s="1034"/>
      <c r="AE909" s="1034" t="s">
        <v>97</v>
      </c>
      <c r="AF909" s="1034"/>
      <c r="AG909" s="1034"/>
      <c r="AH909" s="212" t="s">
        <v>200</v>
      </c>
    </row>
    <row r="910" spans="1:34" ht="18.95" customHeight="1">
      <c r="A910" s="223"/>
      <c r="B910" s="1000" t="s">
        <v>3</v>
      </c>
      <c r="C910" s="1001"/>
      <c r="D910" s="232">
        <f>IF('statement of marks'!L$6="","",'statement of marks'!L$6)</f>
        <v>5</v>
      </c>
      <c r="E910" s="232">
        <f>IF('statement of marks'!M$6="","",'statement of marks'!M$6)</f>
        <v>5</v>
      </c>
      <c r="F910" s="232">
        <f>IF('statement of marks'!N$6="","",'statement of marks'!N$6)</f>
        <v>10</v>
      </c>
      <c r="G910" s="232">
        <f>IF('statement of marks'!O$6="","",'statement of marks'!O$6)</f>
        <v>5</v>
      </c>
      <c r="H910" s="232">
        <f>IF('statement of marks'!P$6="","",'statement of marks'!P$6)</f>
        <v>5</v>
      </c>
      <c r="I910" s="232">
        <f>IF('statement of marks'!Q$6="","",'statement of marks'!Q$6)</f>
        <v>10</v>
      </c>
      <c r="J910" s="232">
        <f>IF('statement of marks'!R$6="","",'statement of marks'!R$6)</f>
        <v>5</v>
      </c>
      <c r="K910" s="232">
        <f>IF('statement of marks'!S$6="","",'statement of marks'!S$6)</f>
        <v>5</v>
      </c>
      <c r="L910" s="232">
        <f>IF('statement of marks'!T$6="","",'statement of marks'!T$6)</f>
        <v>10</v>
      </c>
      <c r="M910" s="232">
        <f>IF('statement of marks'!V$6="","",'statement of marks'!V$6)</f>
        <v>50</v>
      </c>
      <c r="N910" s="232">
        <f>IF('statement of marks'!W$6="","",'statement of marks'!W$6)</f>
        <v>20</v>
      </c>
      <c r="O910" s="232">
        <f>IF('statement of marks'!X$6="","",'statement of marks'!X$6)</f>
        <v>70</v>
      </c>
      <c r="P910" s="213">
        <f>IF('statement of marks'!Y$6="","",'statement of marks'!Y$6)</f>
        <v>100</v>
      </c>
      <c r="Q910" s="1035"/>
      <c r="R910" s="1035"/>
      <c r="S910" s="223"/>
      <c r="T910" s="1000" t="s">
        <v>3</v>
      </c>
      <c r="U910" s="1001"/>
      <c r="V910" s="232">
        <f>IF('statement of marks'!L$6="","",'statement of marks'!L$6)</f>
        <v>5</v>
      </c>
      <c r="W910" s="232">
        <f>IF('statement of marks'!M$6="","",'statement of marks'!M$6)</f>
        <v>5</v>
      </c>
      <c r="X910" s="232">
        <f>IF('statement of marks'!N$6="","",'statement of marks'!N$6)</f>
        <v>10</v>
      </c>
      <c r="Y910" s="232">
        <f>IF('statement of marks'!O$6="","",'statement of marks'!O$6)</f>
        <v>5</v>
      </c>
      <c r="Z910" s="232">
        <f>IF('statement of marks'!P$6="","",'statement of marks'!P$6)</f>
        <v>5</v>
      </c>
      <c r="AA910" s="232">
        <f>IF('statement of marks'!Q$6="","",'statement of marks'!Q$6)</f>
        <v>10</v>
      </c>
      <c r="AB910" s="232">
        <f>IF('statement of marks'!R$6="","",'statement of marks'!R$6)</f>
        <v>5</v>
      </c>
      <c r="AC910" s="232">
        <f>IF('statement of marks'!S$6="","",'statement of marks'!S$6)</f>
        <v>5</v>
      </c>
      <c r="AD910" s="232">
        <f>IF('statement of marks'!T$6="","",'statement of marks'!T$6)</f>
        <v>10</v>
      </c>
      <c r="AE910" s="232">
        <f>IF('statement of marks'!V$6="","",'statement of marks'!V$6)</f>
        <v>50</v>
      </c>
      <c r="AF910" s="232">
        <f>IF('statement of marks'!W$6="","",'statement of marks'!W$6)</f>
        <v>20</v>
      </c>
      <c r="AG910" s="232">
        <f>IF('statement of marks'!X$6="","",'statement of marks'!X$6)</f>
        <v>70</v>
      </c>
      <c r="AH910" s="213">
        <f>IF('statement of marks'!Y$6="","",'statement of marks'!Y$6)</f>
        <v>100</v>
      </c>
    </row>
    <row r="911" spans="1:34" ht="18.95" customHeight="1">
      <c r="A911" s="223"/>
      <c r="B911" s="990" t="str">
        <f>IF('statement of marks'!$L$3="","",'statement of marks'!$L$3)</f>
        <v>fgUnh</v>
      </c>
      <c r="C911" s="991"/>
      <c r="D911" s="209" t="str">
        <f>IF('statement of marks'!L69="","",'statement of marks'!L69)</f>
        <v/>
      </c>
      <c r="E911" s="209" t="str">
        <f>IF('statement of marks'!M69="","",'statement of marks'!M69)</f>
        <v/>
      </c>
      <c r="F911" s="207" t="str">
        <f>IF('statement of marks'!N69="","",'statement of marks'!N69)</f>
        <v/>
      </c>
      <c r="G911" s="209" t="str">
        <f>IF('statement of marks'!O69="","",'statement of marks'!O69)</f>
        <v/>
      </c>
      <c r="H911" s="209" t="str">
        <f>IF('statement of marks'!P69="","",'statement of marks'!P69)</f>
        <v/>
      </c>
      <c r="I911" s="207" t="str">
        <f>IF('statement of marks'!Q69="","",'statement of marks'!Q69)</f>
        <v/>
      </c>
      <c r="J911" s="209" t="str">
        <f>IF('statement of marks'!R69="","",'statement of marks'!R69)</f>
        <v/>
      </c>
      <c r="K911" s="209" t="str">
        <f>IF('statement of marks'!S69="","",'statement of marks'!S69)</f>
        <v/>
      </c>
      <c r="L911" s="207" t="str">
        <f>IF('statement of marks'!T69="","",'statement of marks'!T69)</f>
        <v/>
      </c>
      <c r="M911" s="209" t="str">
        <f>IF('statement of marks'!V69="","",'statement of marks'!V69)</f>
        <v/>
      </c>
      <c r="N911" s="209" t="str">
        <f>IF('statement of marks'!W69="","",'statement of marks'!W69)</f>
        <v/>
      </c>
      <c r="O911" s="207" t="str">
        <f>IF('statement of marks'!X69="","",'statement of marks'!X69)</f>
        <v/>
      </c>
      <c r="P911" s="213" t="str">
        <f>IF('statement of marks'!Y69="","",'statement of marks'!Y69)</f>
        <v/>
      </c>
      <c r="Q911" s="1035"/>
      <c r="R911" s="1035"/>
      <c r="S911" s="223"/>
      <c r="T911" s="990" t="str">
        <f>IF('statement of marks'!$L$3="","",'statement of marks'!$L$3)</f>
        <v>fgUnh</v>
      </c>
      <c r="U911" s="991"/>
      <c r="V911" s="209" t="str">
        <f>IF('statement of marks'!L70="","",'statement of marks'!L70)</f>
        <v/>
      </c>
      <c r="W911" s="209" t="str">
        <f>IF('statement of marks'!M70="","",'statement of marks'!M70)</f>
        <v/>
      </c>
      <c r="X911" s="207" t="str">
        <f>IF('statement of marks'!N70="","",'statement of marks'!N70)</f>
        <v/>
      </c>
      <c r="Y911" s="209" t="str">
        <f>IF('statement of marks'!O70="","",'statement of marks'!O70)</f>
        <v/>
      </c>
      <c r="Z911" s="209" t="str">
        <f>IF('statement of marks'!P70="","",'statement of marks'!P70)</f>
        <v/>
      </c>
      <c r="AA911" s="207" t="str">
        <f>IF('statement of marks'!Q70="","",'statement of marks'!Q70)</f>
        <v/>
      </c>
      <c r="AB911" s="209" t="str">
        <f>IF('statement of marks'!R70="","",'statement of marks'!R70)</f>
        <v/>
      </c>
      <c r="AC911" s="209" t="str">
        <f>IF('statement of marks'!S70="","",'statement of marks'!S70)</f>
        <v/>
      </c>
      <c r="AD911" s="207" t="str">
        <f>IF('statement of marks'!T70="","",'statement of marks'!T70)</f>
        <v/>
      </c>
      <c r="AE911" s="209" t="str">
        <f>IF('statement of marks'!V70="","",'statement of marks'!V70)</f>
        <v/>
      </c>
      <c r="AF911" s="209" t="str">
        <f>IF('statement of marks'!W70="","",'statement of marks'!W70)</f>
        <v/>
      </c>
      <c r="AG911" s="207" t="str">
        <f>IF('statement of marks'!X70="","",'statement of marks'!X70)</f>
        <v/>
      </c>
      <c r="AH911" s="213" t="str">
        <f>IF('statement of marks'!Y70="","",'statement of marks'!Y70)</f>
        <v/>
      </c>
    </row>
    <row r="912" spans="1:34" ht="18.95" customHeight="1">
      <c r="A912" s="223"/>
      <c r="B912" s="990" t="str">
        <f>IF('statement of marks'!$AH$3="","",'statement of marks'!$AH$3)</f>
        <v>vaxszth</v>
      </c>
      <c r="C912" s="991"/>
      <c r="D912" s="209" t="str">
        <f>IF('statement of marks'!AH69="","",'statement of marks'!AH69)</f>
        <v/>
      </c>
      <c r="E912" s="209" t="str">
        <f>IF('statement of marks'!AI69="","",'statement of marks'!AI69)</f>
        <v/>
      </c>
      <c r="F912" s="207" t="str">
        <f>IF('statement of marks'!AJ69="","",'statement of marks'!AJ69)</f>
        <v/>
      </c>
      <c r="G912" s="209" t="str">
        <f>IF('statement of marks'!AK69="","",'statement of marks'!AK69)</f>
        <v/>
      </c>
      <c r="H912" s="209" t="str">
        <f>IF('statement of marks'!AL69="","",'statement of marks'!AL69)</f>
        <v/>
      </c>
      <c r="I912" s="207" t="str">
        <f>IF('statement of marks'!AM69="","",'statement of marks'!AM69)</f>
        <v/>
      </c>
      <c r="J912" s="209" t="str">
        <f>IF('statement of marks'!AN69="","",'statement of marks'!AN69)</f>
        <v/>
      </c>
      <c r="K912" s="209" t="str">
        <f>IF('statement of marks'!AO69="","",'statement of marks'!AO69)</f>
        <v/>
      </c>
      <c r="L912" s="207" t="str">
        <f>IF('statement of marks'!AP69="","",'statement of marks'!AP69)</f>
        <v/>
      </c>
      <c r="M912" s="209" t="str">
        <f>IF('statement of marks'!AR69="","",'statement of marks'!AR69)</f>
        <v/>
      </c>
      <c r="N912" s="209" t="str">
        <f>IF('statement of marks'!AS69="","",'statement of marks'!AS69)</f>
        <v/>
      </c>
      <c r="O912" s="207" t="str">
        <f>IF('statement of marks'!AT69="","",'statement of marks'!AT69)</f>
        <v/>
      </c>
      <c r="P912" s="213" t="str">
        <f>IF('statement of marks'!AU69="","",'statement of marks'!AU69)</f>
        <v/>
      </c>
      <c r="Q912" s="1035"/>
      <c r="R912" s="1035"/>
      <c r="S912" s="223"/>
      <c r="T912" s="990" t="str">
        <f>IF('statement of marks'!$AH$3="","",'statement of marks'!$AH$3)</f>
        <v>vaxszth</v>
      </c>
      <c r="U912" s="991"/>
      <c r="V912" s="209" t="str">
        <f>IF('statement of marks'!AH70="","",'statement of marks'!AH70)</f>
        <v/>
      </c>
      <c r="W912" s="209" t="str">
        <f>IF('statement of marks'!AI70="","",'statement of marks'!AI70)</f>
        <v/>
      </c>
      <c r="X912" s="207" t="str">
        <f>IF('statement of marks'!AJ70="","",'statement of marks'!AJ70)</f>
        <v/>
      </c>
      <c r="Y912" s="209" t="str">
        <f>IF('statement of marks'!AK70="","",'statement of marks'!AK70)</f>
        <v/>
      </c>
      <c r="Z912" s="209" t="str">
        <f>IF('statement of marks'!AL70="","",'statement of marks'!AL70)</f>
        <v/>
      </c>
      <c r="AA912" s="207" t="str">
        <f>IF('statement of marks'!AM70="","",'statement of marks'!AM70)</f>
        <v/>
      </c>
      <c r="AB912" s="209" t="str">
        <f>IF('statement of marks'!AN70="","",'statement of marks'!AN70)</f>
        <v/>
      </c>
      <c r="AC912" s="209" t="str">
        <f>IF('statement of marks'!AO70="","",'statement of marks'!AO70)</f>
        <v/>
      </c>
      <c r="AD912" s="207" t="str">
        <f>IF('statement of marks'!AP70="","",'statement of marks'!AP70)</f>
        <v/>
      </c>
      <c r="AE912" s="209" t="str">
        <f>IF('statement of marks'!AR70="","",'statement of marks'!AR70)</f>
        <v/>
      </c>
      <c r="AF912" s="209" t="str">
        <f>IF('statement of marks'!AS70="","",'statement of marks'!AS70)</f>
        <v/>
      </c>
      <c r="AG912" s="207" t="str">
        <f>IF('statement of marks'!AT70="","",'statement of marks'!AT70)</f>
        <v/>
      </c>
      <c r="AH912" s="213" t="str">
        <f>IF('statement of marks'!AU70="","",'statement of marks'!AU70)</f>
        <v/>
      </c>
    </row>
    <row r="913" spans="1:34" ht="18.95" customHeight="1">
      <c r="A913" s="223"/>
      <c r="B913" s="990" t="str">
        <f>IF('statement of marks'!BD69="s","laLd`r",IF('statement of marks'!BD69="u","mnwZ",IF('statement of marks'!BD69="g","xqtjkrh",IF('statement of marks'!BD69="p","iatkch",IF('statement of marks'!BD69="sd","fla/kh","r`rh; Hkk""kk")))))</f>
        <v>r`rh; Hkk"kk</v>
      </c>
      <c r="C913" s="991"/>
      <c r="D913" s="209" t="str">
        <f>IF('statement of marks'!BE69="","",'statement of marks'!BE69)</f>
        <v/>
      </c>
      <c r="E913" s="209" t="str">
        <f>IF('statement of marks'!BF69="","",'statement of marks'!BF69)</f>
        <v/>
      </c>
      <c r="F913" s="207" t="str">
        <f>IF('statement of marks'!BG69="","",'statement of marks'!BG69)</f>
        <v/>
      </c>
      <c r="G913" s="209" t="str">
        <f>IF('statement of marks'!BH69="","",'statement of marks'!BH69)</f>
        <v/>
      </c>
      <c r="H913" s="209" t="str">
        <f>IF('statement of marks'!BI69="","",'statement of marks'!BI69)</f>
        <v/>
      </c>
      <c r="I913" s="207" t="str">
        <f>IF('statement of marks'!BJ69="","",'statement of marks'!BJ69)</f>
        <v/>
      </c>
      <c r="J913" s="209" t="str">
        <f>IF('statement of marks'!BK69="","",'statement of marks'!BK69)</f>
        <v/>
      </c>
      <c r="K913" s="209" t="str">
        <f>IF('statement of marks'!BL69="","",'statement of marks'!BL69)</f>
        <v/>
      </c>
      <c r="L913" s="207" t="str">
        <f>IF('statement of marks'!BM69="","",'statement of marks'!BM69)</f>
        <v/>
      </c>
      <c r="M913" s="209" t="str">
        <f>IF('statement of marks'!BO69="","",'statement of marks'!BO69)</f>
        <v/>
      </c>
      <c r="N913" s="209" t="str">
        <f>IF('statement of marks'!BP69="","",'statement of marks'!BP69)</f>
        <v/>
      </c>
      <c r="O913" s="207" t="str">
        <f>IF('statement of marks'!BQ69="","",'statement of marks'!BQ69)</f>
        <v/>
      </c>
      <c r="P913" s="213" t="str">
        <f>IF('statement of marks'!BR69="","",'statement of marks'!BR69)</f>
        <v/>
      </c>
      <c r="Q913" s="1035"/>
      <c r="R913" s="1035"/>
      <c r="S913" s="223"/>
      <c r="T913" s="990" t="str">
        <f>IF('statement of marks'!BD70="s","laLd`r",IF('statement of marks'!BD70="u","mnwZ",IF('statement of marks'!BD70="g","xqtjkrh",IF('statement of marks'!BD70="p","iatkch",IF('statement of marks'!BD70="sd","fla/kh","r`rh; Hkk""kk")))))</f>
        <v>r`rh; Hkk"kk</v>
      </c>
      <c r="U913" s="991"/>
      <c r="V913" s="209" t="str">
        <f>IF('statement of marks'!BE70="","",'statement of marks'!BE70)</f>
        <v/>
      </c>
      <c r="W913" s="209" t="str">
        <f>IF('statement of marks'!BF70="","",'statement of marks'!BF70)</f>
        <v/>
      </c>
      <c r="X913" s="207" t="str">
        <f>IF('statement of marks'!BG70="","",'statement of marks'!BG70)</f>
        <v/>
      </c>
      <c r="Y913" s="209" t="str">
        <f>IF('statement of marks'!BH70="","",'statement of marks'!BH70)</f>
        <v/>
      </c>
      <c r="Z913" s="209" t="str">
        <f>IF('statement of marks'!BI70="","",'statement of marks'!BI70)</f>
        <v/>
      </c>
      <c r="AA913" s="207" t="str">
        <f>IF('statement of marks'!BJ70="","",'statement of marks'!BJ70)</f>
        <v/>
      </c>
      <c r="AB913" s="209" t="str">
        <f>IF('statement of marks'!BK70="","",'statement of marks'!BK70)</f>
        <v/>
      </c>
      <c r="AC913" s="209" t="str">
        <f>IF('statement of marks'!BL70="","",'statement of marks'!BL70)</f>
        <v/>
      </c>
      <c r="AD913" s="207" t="str">
        <f>IF('statement of marks'!BM70="","",'statement of marks'!BM70)</f>
        <v/>
      </c>
      <c r="AE913" s="209" t="str">
        <f>IF('statement of marks'!BO70="","",'statement of marks'!BO70)</f>
        <v/>
      </c>
      <c r="AF913" s="209" t="str">
        <f>IF('statement of marks'!BP70="","",'statement of marks'!BP70)</f>
        <v/>
      </c>
      <c r="AG913" s="207" t="str">
        <f>IF('statement of marks'!BQ70="","",'statement of marks'!BQ70)</f>
        <v/>
      </c>
      <c r="AH913" s="213" t="str">
        <f>IF('statement of marks'!BR70="","",'statement of marks'!BR70)</f>
        <v/>
      </c>
    </row>
    <row r="914" spans="1:34" ht="18.95" customHeight="1">
      <c r="A914" s="223"/>
      <c r="B914" s="990" t="str">
        <f>IF('statement of marks'!$CA$3="","",'statement of marks'!$CA$3)</f>
        <v>xf.kr</v>
      </c>
      <c r="C914" s="991"/>
      <c r="D914" s="209" t="str">
        <f>IF('statement of marks'!CA69="","",'statement of marks'!CA69)</f>
        <v/>
      </c>
      <c r="E914" s="209" t="str">
        <f>IF('statement of marks'!CB69="","",'statement of marks'!CB69)</f>
        <v/>
      </c>
      <c r="F914" s="207" t="str">
        <f>IF('statement of marks'!CC69="","",'statement of marks'!CC69)</f>
        <v/>
      </c>
      <c r="G914" s="209" t="str">
        <f>IF('statement of marks'!CD69="","",'statement of marks'!CD69)</f>
        <v/>
      </c>
      <c r="H914" s="209" t="str">
        <f>IF('statement of marks'!CE69="","",'statement of marks'!CE69)</f>
        <v/>
      </c>
      <c r="I914" s="207" t="str">
        <f>IF('statement of marks'!CF69="","",'statement of marks'!CF69)</f>
        <v/>
      </c>
      <c r="J914" s="209" t="str">
        <f>IF('statement of marks'!CG69="","",'statement of marks'!CG69)</f>
        <v/>
      </c>
      <c r="K914" s="209" t="str">
        <f>IF('statement of marks'!CH69="","",'statement of marks'!CH69)</f>
        <v/>
      </c>
      <c r="L914" s="207" t="str">
        <f>IF('statement of marks'!CI69="","",'statement of marks'!CI69)</f>
        <v/>
      </c>
      <c r="M914" s="209" t="str">
        <f>IF('statement of marks'!CK69="","",'statement of marks'!CK69)</f>
        <v/>
      </c>
      <c r="N914" s="209" t="str">
        <f>IF('statement of marks'!CL69="","",'statement of marks'!CL69)</f>
        <v/>
      </c>
      <c r="O914" s="207" t="str">
        <f>IF('statement of marks'!CM69="","",'statement of marks'!CM69)</f>
        <v/>
      </c>
      <c r="P914" s="213" t="str">
        <f>IF('statement of marks'!CN69="","",'statement of marks'!CN69)</f>
        <v/>
      </c>
      <c r="Q914" s="1035"/>
      <c r="R914" s="1035"/>
      <c r="S914" s="223"/>
      <c r="T914" s="990" t="str">
        <f>IF('statement of marks'!$CA$3="","",'statement of marks'!$CA$3)</f>
        <v>xf.kr</v>
      </c>
      <c r="U914" s="991"/>
      <c r="V914" s="209" t="str">
        <f>IF('statement of marks'!CA70="","",'statement of marks'!CA70)</f>
        <v/>
      </c>
      <c r="W914" s="209" t="str">
        <f>IF('statement of marks'!CB70="","",'statement of marks'!CB70)</f>
        <v/>
      </c>
      <c r="X914" s="207" t="str">
        <f>IF('statement of marks'!CC70="","",'statement of marks'!CC70)</f>
        <v/>
      </c>
      <c r="Y914" s="209" t="str">
        <f>IF('statement of marks'!CD70="","",'statement of marks'!CD70)</f>
        <v/>
      </c>
      <c r="Z914" s="209" t="str">
        <f>IF('statement of marks'!CE70="","",'statement of marks'!CE70)</f>
        <v/>
      </c>
      <c r="AA914" s="207" t="str">
        <f>IF('statement of marks'!CF70="","",'statement of marks'!CF70)</f>
        <v/>
      </c>
      <c r="AB914" s="209" t="str">
        <f>IF('statement of marks'!CG70="","",'statement of marks'!CG70)</f>
        <v/>
      </c>
      <c r="AC914" s="209" t="str">
        <f>IF('statement of marks'!CH70="","",'statement of marks'!CH70)</f>
        <v/>
      </c>
      <c r="AD914" s="207" t="str">
        <f>IF('statement of marks'!CI70="","",'statement of marks'!CI70)</f>
        <v/>
      </c>
      <c r="AE914" s="209" t="str">
        <f>IF('statement of marks'!CK70="","",'statement of marks'!CK70)</f>
        <v/>
      </c>
      <c r="AF914" s="209" t="str">
        <f>IF('statement of marks'!CL70="","",'statement of marks'!CL70)</f>
        <v/>
      </c>
      <c r="AG914" s="207" t="str">
        <f>IF('statement of marks'!CM70="","",'statement of marks'!CM70)</f>
        <v/>
      </c>
      <c r="AH914" s="213" t="str">
        <f>IF('statement of marks'!CN70="","",'statement of marks'!CN70)</f>
        <v/>
      </c>
    </row>
    <row r="915" spans="1:34" ht="18.95" customHeight="1">
      <c r="A915" s="223"/>
      <c r="B915" s="990" t="str">
        <f>IF('statement of marks'!$CW$3="","",'statement of marks'!$CW$3)</f>
        <v>foKku</v>
      </c>
      <c r="C915" s="991"/>
      <c r="D915" s="209" t="str">
        <f>IF('statement of marks'!CW69="","",'statement of marks'!CW69)</f>
        <v/>
      </c>
      <c r="E915" s="209" t="str">
        <f>IF('statement of marks'!CX69="","",'statement of marks'!CX69)</f>
        <v/>
      </c>
      <c r="F915" s="207" t="str">
        <f>IF('statement of marks'!CY69="","",'statement of marks'!CY69)</f>
        <v/>
      </c>
      <c r="G915" s="209" t="str">
        <f>IF('statement of marks'!CZ69="","",'statement of marks'!CZ69)</f>
        <v/>
      </c>
      <c r="H915" s="209" t="str">
        <f>IF('statement of marks'!DA69="","",'statement of marks'!DA69)</f>
        <v/>
      </c>
      <c r="I915" s="207" t="str">
        <f>IF('statement of marks'!DB69="","",'statement of marks'!DB69)</f>
        <v/>
      </c>
      <c r="J915" s="209" t="str">
        <f>IF('statement of marks'!DC69="","",'statement of marks'!DC69)</f>
        <v/>
      </c>
      <c r="K915" s="209" t="str">
        <f>IF('statement of marks'!DD69="","",'statement of marks'!DD69)</f>
        <v/>
      </c>
      <c r="L915" s="207" t="str">
        <f>IF('statement of marks'!DE69="","",'statement of marks'!DE69)</f>
        <v/>
      </c>
      <c r="M915" s="209" t="str">
        <f>IF('statement of marks'!DG69="","",'statement of marks'!DG69)</f>
        <v/>
      </c>
      <c r="N915" s="209" t="str">
        <f>IF('statement of marks'!DH69="","",'statement of marks'!DH69)</f>
        <v/>
      </c>
      <c r="O915" s="207" t="str">
        <f>IF('statement of marks'!DI69="","",'statement of marks'!DI69)</f>
        <v/>
      </c>
      <c r="P915" s="213" t="str">
        <f>IF('statement of marks'!DJ69="","",'statement of marks'!DJ69)</f>
        <v/>
      </c>
      <c r="Q915" s="1035"/>
      <c r="R915" s="1035"/>
      <c r="S915" s="223"/>
      <c r="T915" s="990" t="str">
        <f>IF('statement of marks'!$CW$3="","",'statement of marks'!$CW$3)</f>
        <v>foKku</v>
      </c>
      <c r="U915" s="991"/>
      <c r="V915" s="209" t="str">
        <f>IF('statement of marks'!CW70="","",'statement of marks'!CW70)</f>
        <v/>
      </c>
      <c r="W915" s="209" t="str">
        <f>IF('statement of marks'!CX70="","",'statement of marks'!CX70)</f>
        <v/>
      </c>
      <c r="X915" s="207" t="str">
        <f>IF('statement of marks'!CY70="","",'statement of marks'!CY70)</f>
        <v/>
      </c>
      <c r="Y915" s="209" t="str">
        <f>IF('statement of marks'!CZ70="","",'statement of marks'!CZ70)</f>
        <v/>
      </c>
      <c r="Z915" s="209" t="str">
        <f>IF('statement of marks'!DA70="","",'statement of marks'!DA70)</f>
        <v/>
      </c>
      <c r="AA915" s="207" t="str">
        <f>IF('statement of marks'!DB70="","",'statement of marks'!DB70)</f>
        <v/>
      </c>
      <c r="AB915" s="209" t="str">
        <f>IF('statement of marks'!DC70="","",'statement of marks'!DC70)</f>
        <v/>
      </c>
      <c r="AC915" s="209" t="str">
        <f>IF('statement of marks'!DD70="","",'statement of marks'!DD70)</f>
        <v/>
      </c>
      <c r="AD915" s="207" t="str">
        <f>IF('statement of marks'!DE70="","",'statement of marks'!DE70)</f>
        <v/>
      </c>
      <c r="AE915" s="209" t="str">
        <f>IF('statement of marks'!DG70="","",'statement of marks'!DG70)</f>
        <v/>
      </c>
      <c r="AF915" s="209" t="str">
        <f>IF('statement of marks'!DH70="","",'statement of marks'!DH70)</f>
        <v/>
      </c>
      <c r="AG915" s="207" t="str">
        <f>IF('statement of marks'!DI70="","",'statement of marks'!DI70)</f>
        <v/>
      </c>
      <c r="AH915" s="213" t="str">
        <f>IF('statement of marks'!DJ70="","",'statement of marks'!DJ70)</f>
        <v/>
      </c>
    </row>
    <row r="916" spans="1:34" ht="18.95" customHeight="1">
      <c r="A916" s="223"/>
      <c r="B916" s="990" t="str">
        <f>IF('statement of marks'!$DS$3="","",'statement of marks'!$DS$3)</f>
        <v>lkekftd foKku</v>
      </c>
      <c r="C916" s="991"/>
      <c r="D916" s="209" t="str">
        <f>IF('statement of marks'!DS69="","",'statement of marks'!DS69)</f>
        <v/>
      </c>
      <c r="E916" s="209" t="str">
        <f>IF('statement of marks'!DT69="","",'statement of marks'!DT69)</f>
        <v/>
      </c>
      <c r="F916" s="207" t="str">
        <f>IF('statement of marks'!DU69="","",'statement of marks'!DU69)</f>
        <v/>
      </c>
      <c r="G916" s="209" t="str">
        <f>IF('statement of marks'!DV69="","",'statement of marks'!DV69)</f>
        <v/>
      </c>
      <c r="H916" s="209" t="str">
        <f>IF('statement of marks'!DW69="","",'statement of marks'!DW69)</f>
        <v/>
      </c>
      <c r="I916" s="207" t="str">
        <f>IF('statement of marks'!DX69="","",'statement of marks'!DX69)</f>
        <v/>
      </c>
      <c r="J916" s="209" t="str">
        <f>IF('statement of marks'!DY69="","",'statement of marks'!DY69)</f>
        <v/>
      </c>
      <c r="K916" s="209" t="str">
        <f>IF('statement of marks'!DZ69="","",'statement of marks'!DZ69)</f>
        <v/>
      </c>
      <c r="L916" s="207" t="str">
        <f>IF('statement of marks'!EA69="","",'statement of marks'!EA69)</f>
        <v/>
      </c>
      <c r="M916" s="209" t="str">
        <f>IF('statement of marks'!EC69="","",'statement of marks'!EC69)</f>
        <v/>
      </c>
      <c r="N916" s="209" t="str">
        <f>IF('statement of marks'!ED69="","",'statement of marks'!ED69)</f>
        <v/>
      </c>
      <c r="O916" s="207" t="str">
        <f>IF('statement of marks'!EE69="","",'statement of marks'!EE69)</f>
        <v/>
      </c>
      <c r="P916" s="213" t="str">
        <f>IF('statement of marks'!EF69="","",'statement of marks'!EF69)</f>
        <v/>
      </c>
      <c r="Q916" s="1035"/>
      <c r="R916" s="1035"/>
      <c r="S916" s="223"/>
      <c r="T916" s="990" t="str">
        <f>IF('statement of marks'!$DS$3="","",'statement of marks'!$DS$3)</f>
        <v>lkekftd foKku</v>
      </c>
      <c r="U916" s="991"/>
      <c r="V916" s="209" t="str">
        <f>IF('statement of marks'!DS70="","",'statement of marks'!DS70)</f>
        <v/>
      </c>
      <c r="W916" s="209" t="str">
        <f>IF('statement of marks'!DT70="","",'statement of marks'!DT70)</f>
        <v/>
      </c>
      <c r="X916" s="207" t="str">
        <f>IF('statement of marks'!DU70="","",'statement of marks'!DU70)</f>
        <v/>
      </c>
      <c r="Y916" s="209" t="str">
        <f>IF('statement of marks'!DV70="","",'statement of marks'!DV70)</f>
        <v/>
      </c>
      <c r="Z916" s="209" t="str">
        <f>IF('statement of marks'!DW70="","",'statement of marks'!DW70)</f>
        <v/>
      </c>
      <c r="AA916" s="207" t="str">
        <f>IF('statement of marks'!DX70="","",'statement of marks'!DX70)</f>
        <v/>
      </c>
      <c r="AB916" s="209" t="str">
        <f>IF('statement of marks'!DY70="","",'statement of marks'!DY70)</f>
        <v/>
      </c>
      <c r="AC916" s="209" t="str">
        <f>IF('statement of marks'!DZ70="","",'statement of marks'!DZ70)</f>
        <v/>
      </c>
      <c r="AD916" s="207" t="str">
        <f>IF('statement of marks'!EA70="","",'statement of marks'!EA70)</f>
        <v/>
      </c>
      <c r="AE916" s="209" t="str">
        <f>IF('statement of marks'!EC70="","",'statement of marks'!EC70)</f>
        <v/>
      </c>
      <c r="AF916" s="209" t="str">
        <f>IF('statement of marks'!ED70="","",'statement of marks'!ED70)</f>
        <v/>
      </c>
      <c r="AG916" s="207" t="str">
        <f>IF('statement of marks'!EE70="","",'statement of marks'!EE70)</f>
        <v/>
      </c>
      <c r="AH916" s="213" t="str">
        <f>IF('statement of marks'!EF70="","",'statement of marks'!EF70)</f>
        <v/>
      </c>
    </row>
    <row r="917" spans="1:34" ht="18.95" customHeight="1">
      <c r="A917" s="223"/>
      <c r="B917" s="996" t="s">
        <v>193</v>
      </c>
      <c r="C917" s="997"/>
      <c r="D917" s="1034" t="s">
        <v>1</v>
      </c>
      <c r="E917" s="1034"/>
      <c r="F917" s="1034"/>
      <c r="G917" s="1034" t="s">
        <v>21</v>
      </c>
      <c r="H917" s="1034"/>
      <c r="I917" s="1034"/>
      <c r="J917" s="1034" t="s">
        <v>194</v>
      </c>
      <c r="K917" s="1034"/>
      <c r="L917" s="1034"/>
      <c r="M917" s="1034" t="s">
        <v>68</v>
      </c>
      <c r="N917" s="1034"/>
      <c r="O917" s="1034"/>
      <c r="P917" s="214"/>
      <c r="Q917" s="1035"/>
      <c r="R917" s="1035"/>
      <c r="S917" s="223"/>
      <c r="T917" s="996" t="s">
        <v>193</v>
      </c>
      <c r="U917" s="997"/>
      <c r="V917" s="1034" t="s">
        <v>1</v>
      </c>
      <c r="W917" s="1034"/>
      <c r="X917" s="1034"/>
      <c r="Y917" s="1034" t="s">
        <v>21</v>
      </c>
      <c r="Z917" s="1034"/>
      <c r="AA917" s="1034"/>
      <c r="AB917" s="1034" t="s">
        <v>194</v>
      </c>
      <c r="AC917" s="1034"/>
      <c r="AD917" s="1034"/>
      <c r="AE917" s="1034" t="s">
        <v>68</v>
      </c>
      <c r="AF917" s="1034"/>
      <c r="AG917" s="1034"/>
      <c r="AH917" s="214"/>
    </row>
    <row r="918" spans="1:34" ht="18.95" customHeight="1">
      <c r="A918" s="223"/>
      <c r="B918" s="1000" t="s">
        <v>3</v>
      </c>
      <c r="C918" s="1001"/>
      <c r="D918" s="1002">
        <f>IF('statement of marks'!EO$6="","",'statement of marks'!EO$6)</f>
        <v>20</v>
      </c>
      <c r="E918" s="1002"/>
      <c r="F918" s="1002"/>
      <c r="G918" s="1002">
        <f>IF('statement of marks'!EP$6="","",'statement of marks'!EP$6)</f>
        <v>20</v>
      </c>
      <c r="H918" s="1002"/>
      <c r="I918" s="1002"/>
      <c r="J918" s="1002">
        <f>IF('statement of marks'!ER$6="","",'statement of marks'!ER$6)</f>
        <v>20</v>
      </c>
      <c r="K918" s="1002"/>
      <c r="L918" s="1002"/>
      <c r="M918" s="1002">
        <f>IF('statement of marks'!EX$6="","",'statement of marks'!EQ$6)</f>
        <v>20</v>
      </c>
      <c r="N918" s="1002"/>
      <c r="O918" s="1002"/>
      <c r="P918" s="215"/>
      <c r="Q918" s="1035"/>
      <c r="R918" s="1035"/>
      <c r="S918" s="223"/>
      <c r="T918" s="1000" t="s">
        <v>3</v>
      </c>
      <c r="U918" s="1001"/>
      <c r="V918" s="1002">
        <f>IF('statement of marks'!EO$6="","",'statement of marks'!EO$6)</f>
        <v>20</v>
      </c>
      <c r="W918" s="1002"/>
      <c r="X918" s="1002"/>
      <c r="Y918" s="1002">
        <f>IF('statement of marks'!EP$6="","",'statement of marks'!EP$6)</f>
        <v>20</v>
      </c>
      <c r="Z918" s="1002"/>
      <c r="AA918" s="1002"/>
      <c r="AB918" s="1002">
        <f>IF('statement of marks'!ER$6="","",'statement of marks'!ER$6)</f>
        <v>20</v>
      </c>
      <c r="AC918" s="1002"/>
      <c r="AD918" s="1002"/>
      <c r="AE918" s="1002">
        <f>IF('statement of marks'!EX$6="","",'statement of marks'!EQ$6)</f>
        <v>20</v>
      </c>
      <c r="AF918" s="1002"/>
      <c r="AG918" s="1002"/>
      <c r="AH918" s="215"/>
    </row>
    <row r="919" spans="1:34" ht="18.95" customHeight="1">
      <c r="A919" s="223"/>
      <c r="B919" s="990" t="str">
        <f>IF('statement of marks'!$EO$3="","",'statement of marks'!$EO$3)</f>
        <v>dk;kZuqHko</v>
      </c>
      <c r="C919" s="991"/>
      <c r="D919" s="1031" t="str">
        <f>IF('statement of marks'!EO69="","",'statement of marks'!EO69)</f>
        <v/>
      </c>
      <c r="E919" s="1031"/>
      <c r="F919" s="1031"/>
      <c r="G919" s="1031" t="str">
        <f>IF('statement of marks'!EP69="","",'statement of marks'!EP69)</f>
        <v/>
      </c>
      <c r="H919" s="1031"/>
      <c r="I919" s="1031"/>
      <c r="J919" s="1031" t="str">
        <f>IF('statement of marks'!ER69="","",'statement of marks'!ER69)</f>
        <v/>
      </c>
      <c r="K919" s="1031"/>
      <c r="L919" s="1031"/>
      <c r="M919" s="1031" t="str">
        <f>IF('statement of marks'!EQ69="","",'statement of marks'!EQ69)</f>
        <v/>
      </c>
      <c r="N919" s="1031"/>
      <c r="O919" s="1031"/>
      <c r="P919" s="216"/>
      <c r="Q919" s="1035"/>
      <c r="R919" s="1035"/>
      <c r="S919" s="223"/>
      <c r="T919" s="990" t="str">
        <f>IF('statement of marks'!$EO$3="","",'statement of marks'!$EO$3)</f>
        <v>dk;kZuqHko</v>
      </c>
      <c r="U919" s="991"/>
      <c r="V919" s="1031" t="str">
        <f>IF('statement of marks'!EO70="","",'statement of marks'!EO70)</f>
        <v/>
      </c>
      <c r="W919" s="1031"/>
      <c r="X919" s="1031"/>
      <c r="Y919" s="1031" t="str">
        <f>IF('statement of marks'!EP70="","",'statement of marks'!EP70)</f>
        <v/>
      </c>
      <c r="Z919" s="1031"/>
      <c r="AA919" s="1031"/>
      <c r="AB919" s="1031" t="str">
        <f>IF('statement of marks'!ER70="","",'statement of marks'!ER70)</f>
        <v/>
      </c>
      <c r="AC919" s="1031"/>
      <c r="AD919" s="1031"/>
      <c r="AE919" s="1031" t="str">
        <f>IF('statement of marks'!EQ70="","",'statement of marks'!EQ70)</f>
        <v/>
      </c>
      <c r="AF919" s="1031"/>
      <c r="AG919" s="1031"/>
      <c r="AH919" s="216"/>
    </row>
    <row r="920" spans="1:34" ht="18.95" customHeight="1">
      <c r="A920" s="223"/>
      <c r="B920" s="1027" t="str">
        <f>IF('statement of marks'!$EY$3="","",'statement of marks'!$EY$3)</f>
        <v>dyk f'k{kk</v>
      </c>
      <c r="C920" s="1028"/>
      <c r="D920" s="1031" t="str">
        <f>IF('statement of marks'!EY69="","",'statement of marks'!EY69)</f>
        <v/>
      </c>
      <c r="E920" s="1031"/>
      <c r="F920" s="1031"/>
      <c r="G920" s="1031" t="str">
        <f>IF('statement of marks'!EZ69="","",'statement of marks'!EZ69)</f>
        <v/>
      </c>
      <c r="H920" s="1031"/>
      <c r="I920" s="1031"/>
      <c r="J920" s="1031" t="str">
        <f>IF('statement of marks'!FB69="","",'statement of marks'!FB69)</f>
        <v/>
      </c>
      <c r="K920" s="1031"/>
      <c r="L920" s="1031"/>
      <c r="M920" s="1031" t="str">
        <f>IF('statement of marks'!FA69="","",'statement of marks'!FA69)</f>
        <v/>
      </c>
      <c r="N920" s="1031"/>
      <c r="O920" s="1031"/>
      <c r="P920" s="216"/>
      <c r="Q920" s="1035"/>
      <c r="R920" s="1035"/>
      <c r="S920" s="223"/>
      <c r="T920" s="1027" t="str">
        <f>IF('statement of marks'!$EY$3="","",'statement of marks'!$EY$3)</f>
        <v>dyk f'k{kk</v>
      </c>
      <c r="U920" s="1028"/>
      <c r="V920" s="1031" t="str">
        <f>IF('statement of marks'!EY70="","",'statement of marks'!EY70)</f>
        <v/>
      </c>
      <c r="W920" s="1031"/>
      <c r="X920" s="1031"/>
      <c r="Y920" s="1031" t="str">
        <f>IF('statement of marks'!EZ70="","",'statement of marks'!EZ70)</f>
        <v/>
      </c>
      <c r="Z920" s="1031"/>
      <c r="AA920" s="1031"/>
      <c r="AB920" s="1031" t="str">
        <f>IF('statement of marks'!FB70="","",'statement of marks'!FB70)</f>
        <v/>
      </c>
      <c r="AC920" s="1031"/>
      <c r="AD920" s="1031"/>
      <c r="AE920" s="1031" t="str">
        <f>IF('statement of marks'!FA70="","",'statement of marks'!FA70)</f>
        <v/>
      </c>
      <c r="AF920" s="1031"/>
      <c r="AG920" s="1031"/>
      <c r="AH920" s="216"/>
    </row>
    <row r="921" spans="1:34" ht="18.95" customHeight="1">
      <c r="A921" s="223"/>
      <c r="B921" s="1029" t="str">
        <f>IF('statement of marks'!$FI$3="","",'statement of marks'!$FI$3)</f>
        <v>LokLF; ,oe~ 'kkjhfjd f'k{kk</v>
      </c>
      <c r="C921" s="1030"/>
      <c r="D921" s="1031" t="str">
        <f>IF('statement of marks'!FI69="","",'statement of marks'!FI69)</f>
        <v/>
      </c>
      <c r="E921" s="1031"/>
      <c r="F921" s="1031"/>
      <c r="G921" s="1031" t="str">
        <f>IF('statement of marks'!FJ69="","",'statement of marks'!FJ69)</f>
        <v/>
      </c>
      <c r="H921" s="1031"/>
      <c r="I921" s="1031"/>
      <c r="J921" s="1031" t="str">
        <f>IF('statement of marks'!FL69="","",'statement of marks'!FL69)</f>
        <v/>
      </c>
      <c r="K921" s="1031"/>
      <c r="L921" s="1031"/>
      <c r="M921" s="1031" t="str">
        <f>IF('statement of marks'!FK69="","",'statement of marks'!FK69)</f>
        <v/>
      </c>
      <c r="N921" s="1031"/>
      <c r="O921" s="1031"/>
      <c r="P921" s="216"/>
      <c r="Q921" s="1035"/>
      <c r="R921" s="1035"/>
      <c r="S921" s="223"/>
      <c r="T921" s="1029" t="str">
        <f>IF('statement of marks'!$FI$3="","",'statement of marks'!$FI$3)</f>
        <v>LokLF; ,oe~ 'kkjhfjd f'k{kk</v>
      </c>
      <c r="U921" s="1030"/>
      <c r="V921" s="1031" t="str">
        <f>IF('statement of marks'!FI70="","",'statement of marks'!FI70)</f>
        <v/>
      </c>
      <c r="W921" s="1031"/>
      <c r="X921" s="1031"/>
      <c r="Y921" s="1031" t="str">
        <f>IF('statement of marks'!FJ70="","",'statement of marks'!FJ70)</f>
        <v/>
      </c>
      <c r="Z921" s="1031"/>
      <c r="AA921" s="1031"/>
      <c r="AB921" s="1031" t="str">
        <f>IF('statement of marks'!FL70="","",'statement of marks'!FL70)</f>
        <v/>
      </c>
      <c r="AC921" s="1031"/>
      <c r="AD921" s="1031"/>
      <c r="AE921" s="1031" t="str">
        <f>IF('statement of marks'!FK70="","",'statement of marks'!FK70)</f>
        <v/>
      </c>
      <c r="AF921" s="1031"/>
      <c r="AG921" s="1031"/>
      <c r="AH921" s="216"/>
    </row>
    <row r="922" spans="1:34" ht="18.95" customHeight="1">
      <c r="A922" s="223"/>
      <c r="B922" s="1000" t="s">
        <v>195</v>
      </c>
      <c r="C922" s="1001"/>
      <c r="D922" s="1007" t="str">
        <f>details!$DR$3</f>
        <v>vxLr rd</v>
      </c>
      <c r="E922" s="1007"/>
      <c r="F922" s="1007"/>
      <c r="G922" s="1007" t="str">
        <f>details!$DV$3</f>
        <v>vDVwcj rd</v>
      </c>
      <c r="H922" s="1007"/>
      <c r="I922" s="1007"/>
      <c r="J922" s="1007" t="str">
        <f>details!$ED$3</f>
        <v>Qjojh rd</v>
      </c>
      <c r="K922" s="1007"/>
      <c r="L922" s="1007"/>
      <c r="M922" s="1007" t="str">
        <f>details!$DZ$3</f>
        <v>fnlEcj rd</v>
      </c>
      <c r="N922" s="1007"/>
      <c r="O922" s="1007"/>
      <c r="P922" s="216"/>
      <c r="Q922" s="1035"/>
      <c r="R922" s="1035"/>
      <c r="S922" s="223"/>
      <c r="T922" s="1000" t="s">
        <v>195</v>
      </c>
      <c r="U922" s="1001"/>
      <c r="V922" s="1010" t="str">
        <f>details!$DR$3</f>
        <v>vxLr rd</v>
      </c>
      <c r="W922" s="1011"/>
      <c r="X922" s="1012"/>
      <c r="Y922" s="1010" t="str">
        <f>details!$DV$3</f>
        <v>vDVwcj rd</v>
      </c>
      <c r="Z922" s="1011"/>
      <c r="AA922" s="1012"/>
      <c r="AB922" s="1010" t="str">
        <f>details!$ED$3</f>
        <v>Qjojh rd</v>
      </c>
      <c r="AC922" s="1011"/>
      <c r="AD922" s="1012"/>
      <c r="AE922" s="1010" t="str">
        <f>details!$DZ$3</f>
        <v>fnlEcj rd</v>
      </c>
      <c r="AF922" s="1011"/>
      <c r="AG922" s="1012"/>
      <c r="AH922" s="216"/>
    </row>
    <row r="923" spans="1:34" ht="18.95" customHeight="1">
      <c r="A923" s="223"/>
      <c r="B923" s="1025" t="s">
        <v>98</v>
      </c>
      <c r="C923" s="1026"/>
      <c r="D923" s="1008" t="str">
        <f>IF(details!DS69="","",details!DS69)</f>
        <v/>
      </c>
      <c r="E923" s="1008"/>
      <c r="F923" s="1008"/>
      <c r="G923" s="1008" t="str">
        <f>IF(details!DW69="","",details!DW69)</f>
        <v/>
      </c>
      <c r="H923" s="1008"/>
      <c r="I923" s="1008"/>
      <c r="J923" s="1008" t="str">
        <f>IF(details!EE69="","",details!EE69)</f>
        <v/>
      </c>
      <c r="K923" s="1008"/>
      <c r="L923" s="1008"/>
      <c r="M923" s="1008" t="str">
        <f>IF(details!EA69="","",details!EA69)</f>
        <v/>
      </c>
      <c r="N923" s="1008"/>
      <c r="O923" s="1008"/>
      <c r="P923" s="227"/>
      <c r="Q923" s="1035"/>
      <c r="R923" s="1035"/>
      <c r="S923" s="223"/>
      <c r="T923" s="1025" t="s">
        <v>98</v>
      </c>
      <c r="U923" s="1026"/>
      <c r="V923" s="1015" t="str">
        <f>IF(details!DS70="","",details!DS70)</f>
        <v/>
      </c>
      <c r="W923" s="1016"/>
      <c r="X923" s="1017"/>
      <c r="Y923" s="1015" t="str">
        <f>IF(details!DW70="","",details!DW70)</f>
        <v/>
      </c>
      <c r="Z923" s="1016"/>
      <c r="AA923" s="1017"/>
      <c r="AB923" s="1015" t="str">
        <f>IF(details!EE70="","",details!EE70)</f>
        <v/>
      </c>
      <c r="AC923" s="1016"/>
      <c r="AD923" s="1017"/>
      <c r="AE923" s="1015" t="str">
        <f>IF(details!EA70="","",details!EA70)</f>
        <v/>
      </c>
      <c r="AF923" s="1016"/>
      <c r="AG923" s="1017"/>
      <c r="AH923" s="217"/>
    </row>
    <row r="924" spans="1:34" ht="18.95" customHeight="1">
      <c r="A924" s="224"/>
      <c r="B924" s="1023" t="s">
        <v>15</v>
      </c>
      <c r="C924" s="1024"/>
      <c r="D924" s="1009">
        <f>IF(details!DR69="","",details!DR69)</f>
        <v>83</v>
      </c>
      <c r="E924" s="1009"/>
      <c r="F924" s="1009"/>
      <c r="G924" s="1009" t="str">
        <f>IF(details!DV69="","",details!DV69)</f>
        <v/>
      </c>
      <c r="H924" s="1009"/>
      <c r="I924" s="1009"/>
      <c r="J924" s="1009" t="str">
        <f>IF(details!ED69="","",details!ED69)</f>
        <v/>
      </c>
      <c r="K924" s="1009"/>
      <c r="L924" s="1009"/>
      <c r="M924" s="1009" t="str">
        <f>IF(details!DZ69="","",details!DZ69)</f>
        <v/>
      </c>
      <c r="N924" s="1009"/>
      <c r="O924" s="1009"/>
      <c r="P924" s="228"/>
      <c r="Q924" s="1035"/>
      <c r="R924" s="1035"/>
      <c r="S924" s="224"/>
      <c r="T924" s="1023" t="s">
        <v>15</v>
      </c>
      <c r="U924" s="1024"/>
      <c r="V924" s="1018">
        <f>IF(details!DR70="","",details!DR70)</f>
        <v>83</v>
      </c>
      <c r="W924" s="1019"/>
      <c r="X924" s="1020"/>
      <c r="Y924" s="1018" t="str">
        <f>IF(details!DV70="","",details!DV70)</f>
        <v/>
      </c>
      <c r="Z924" s="1019"/>
      <c r="AA924" s="1020"/>
      <c r="AB924" s="1018" t="str">
        <f>IF(details!ED70="","",details!ED70)</f>
        <v/>
      </c>
      <c r="AC924" s="1019"/>
      <c r="AD924" s="1020"/>
      <c r="AE924" s="1018" t="str">
        <f>IF(details!DZ70="","",details!DZ70)</f>
        <v/>
      </c>
      <c r="AF924" s="1019"/>
      <c r="AG924" s="1020"/>
      <c r="AH924" s="218"/>
    </row>
    <row r="925" spans="1:34" ht="18.95" customHeight="1">
      <c r="A925" s="223"/>
      <c r="B925" s="1036" t="s">
        <v>99</v>
      </c>
      <c r="C925" s="1037"/>
      <c r="D925" s="1007"/>
      <c r="E925" s="1007"/>
      <c r="F925" s="1007"/>
      <c r="G925" s="1007"/>
      <c r="H925" s="1007"/>
      <c r="I925" s="1007"/>
      <c r="J925" s="1007"/>
      <c r="K925" s="1007"/>
      <c r="L925" s="1007"/>
      <c r="M925" s="1007"/>
      <c r="N925" s="1007"/>
      <c r="O925" s="1007"/>
      <c r="P925" s="219"/>
      <c r="Q925" s="1035"/>
      <c r="R925" s="1035"/>
      <c r="S925" s="223"/>
      <c r="T925" s="1036" t="s">
        <v>99</v>
      </c>
      <c r="U925" s="1037"/>
      <c r="V925" s="1007"/>
      <c r="W925" s="1007"/>
      <c r="X925" s="1007"/>
      <c r="Y925" s="1007"/>
      <c r="Z925" s="1007"/>
      <c r="AA925" s="1007"/>
      <c r="AB925" s="1007"/>
      <c r="AC925" s="1007"/>
      <c r="AD925" s="1007"/>
      <c r="AE925" s="1007"/>
      <c r="AF925" s="1007"/>
      <c r="AG925" s="1007"/>
      <c r="AH925" s="219"/>
    </row>
    <row r="926" spans="1:34" ht="18.95" customHeight="1">
      <c r="A926" s="223"/>
      <c r="B926" s="1013" t="s">
        <v>79</v>
      </c>
      <c r="C926" s="1014"/>
      <c r="D926" s="1007"/>
      <c r="E926" s="1007"/>
      <c r="F926" s="1007"/>
      <c r="G926" s="1007"/>
      <c r="H926" s="1007"/>
      <c r="I926" s="1007"/>
      <c r="J926" s="1007"/>
      <c r="K926" s="1007"/>
      <c r="L926" s="1007"/>
      <c r="M926" s="1007"/>
      <c r="N926" s="1007"/>
      <c r="O926" s="1007"/>
      <c r="P926" s="219"/>
      <c r="Q926" s="1035"/>
      <c r="R926" s="1035"/>
      <c r="S926" s="223"/>
      <c r="T926" s="1013" t="s">
        <v>79</v>
      </c>
      <c r="U926" s="1014"/>
      <c r="V926" s="1007"/>
      <c r="W926" s="1007"/>
      <c r="X926" s="1007"/>
      <c r="Y926" s="1007"/>
      <c r="Z926" s="1007"/>
      <c r="AA926" s="1007"/>
      <c r="AB926" s="1007"/>
      <c r="AC926" s="1007"/>
      <c r="AD926" s="1007"/>
      <c r="AE926" s="1007"/>
      <c r="AF926" s="1007"/>
      <c r="AG926" s="1007"/>
      <c r="AH926" s="219"/>
    </row>
    <row r="927" spans="1:34" ht="18.95" customHeight="1">
      <c r="A927" s="223"/>
      <c r="B927" s="1021" t="s">
        <v>100</v>
      </c>
      <c r="C927" s="1022"/>
      <c r="D927" s="1007"/>
      <c r="E927" s="1007"/>
      <c r="F927" s="1007"/>
      <c r="G927" s="1007"/>
      <c r="H927" s="1007"/>
      <c r="I927" s="1007"/>
      <c r="J927" s="1007"/>
      <c r="K927" s="1007"/>
      <c r="L927" s="1007"/>
      <c r="M927" s="1007"/>
      <c r="N927" s="1007"/>
      <c r="O927" s="1007"/>
      <c r="P927" s="219"/>
      <c r="Q927" s="1035"/>
      <c r="R927" s="1035"/>
      <c r="S927" s="223"/>
      <c r="T927" s="1021" t="s">
        <v>100</v>
      </c>
      <c r="U927" s="1022"/>
      <c r="V927" s="1007"/>
      <c r="W927" s="1007"/>
      <c r="X927" s="1007"/>
      <c r="Y927" s="1007"/>
      <c r="Z927" s="1007"/>
      <c r="AA927" s="1007"/>
      <c r="AB927" s="1007"/>
      <c r="AC927" s="1007"/>
      <c r="AD927" s="1007"/>
      <c r="AE927" s="1007"/>
      <c r="AF927" s="1007"/>
      <c r="AG927" s="1007"/>
      <c r="AH927" s="219"/>
    </row>
    <row r="928" spans="1:34" ht="18.95" customHeight="1" thickBot="1">
      <c r="A928" s="225"/>
      <c r="B928" s="998" t="s">
        <v>101</v>
      </c>
      <c r="C928" s="999"/>
      <c r="D928" s="995"/>
      <c r="E928" s="995"/>
      <c r="F928" s="995"/>
      <c r="G928" s="995"/>
      <c r="H928" s="995"/>
      <c r="I928" s="995"/>
      <c r="J928" s="995"/>
      <c r="K928" s="995"/>
      <c r="L928" s="995"/>
      <c r="M928" s="995"/>
      <c r="N928" s="995"/>
      <c r="O928" s="995"/>
      <c r="P928" s="220"/>
      <c r="Q928" s="1035"/>
      <c r="R928" s="1035"/>
      <c r="S928" s="225"/>
      <c r="T928" s="998" t="s">
        <v>101</v>
      </c>
      <c r="U928" s="999"/>
      <c r="V928" s="995"/>
      <c r="W928" s="995"/>
      <c r="X928" s="995"/>
      <c r="Y928" s="995"/>
      <c r="Z928" s="995"/>
      <c r="AA928" s="995"/>
      <c r="AB928" s="995"/>
      <c r="AC928" s="995"/>
      <c r="AD928" s="995"/>
      <c r="AE928" s="995"/>
      <c r="AF928" s="995"/>
      <c r="AG928" s="995"/>
      <c r="AH928" s="220"/>
    </row>
    <row r="929" spans="1:34" ht="18.95" customHeight="1">
      <c r="A929" s="222"/>
      <c r="B929" s="1004" t="s">
        <v>47</v>
      </c>
      <c r="C929" s="1005"/>
      <c r="D929" s="1005"/>
      <c r="E929" s="1005"/>
      <c r="F929" s="1005"/>
      <c r="G929" s="1005"/>
      <c r="H929" s="1005"/>
      <c r="I929" s="1005"/>
      <c r="J929" s="1005"/>
      <c r="K929" s="1005"/>
      <c r="L929" s="1005"/>
      <c r="M929" s="1005"/>
      <c r="N929" s="1005"/>
      <c r="O929" s="1005"/>
      <c r="P929" s="1006"/>
      <c r="Q929" s="1035"/>
      <c r="R929" s="1035"/>
      <c r="S929" s="222"/>
      <c r="T929" s="1004" t="s">
        <v>47</v>
      </c>
      <c r="U929" s="1005"/>
      <c r="V929" s="1005"/>
      <c r="W929" s="1005"/>
      <c r="X929" s="1005"/>
      <c r="Y929" s="1005"/>
      <c r="Z929" s="1005"/>
      <c r="AA929" s="1005"/>
      <c r="AB929" s="1005"/>
      <c r="AC929" s="1005"/>
      <c r="AD929" s="1005"/>
      <c r="AE929" s="1005"/>
      <c r="AF929" s="1005"/>
      <c r="AG929" s="1005"/>
      <c r="AH929" s="1006"/>
    </row>
    <row r="930" spans="1:34" ht="18.95" customHeight="1">
      <c r="A930" s="1003"/>
      <c r="B930" s="985" t="str">
        <f>'statement of marks'!$A$1</f>
        <v>MkW0Hkhejko vEcsMdj jkt0vkok0fo|k0cxMh]nkSlk</v>
      </c>
      <c r="C930" s="986"/>
      <c r="D930" s="986"/>
      <c r="E930" s="986"/>
      <c r="F930" s="986"/>
      <c r="G930" s="986"/>
      <c r="H930" s="986"/>
      <c r="I930" s="986"/>
      <c r="J930" s="986"/>
      <c r="K930" s="986"/>
      <c r="L930" s="986"/>
      <c r="M930" s="986"/>
      <c r="N930" s="986"/>
      <c r="O930" s="986"/>
      <c r="P930" s="987"/>
      <c r="Q930" s="1035"/>
      <c r="R930" s="1035"/>
      <c r="S930" s="1003"/>
      <c r="T930" s="985" t="str">
        <f>'statement of marks'!$A$1</f>
        <v>MkW0Hkhejko vEcsMdj jkt0vkok0fo|k0cxMh]nkSlk</v>
      </c>
      <c r="U930" s="986"/>
      <c r="V930" s="986"/>
      <c r="W930" s="986"/>
      <c r="X930" s="986"/>
      <c r="Y930" s="986"/>
      <c r="Z930" s="986"/>
      <c r="AA930" s="986"/>
      <c r="AB930" s="986"/>
      <c r="AC930" s="986"/>
      <c r="AD930" s="986"/>
      <c r="AE930" s="986"/>
      <c r="AF930" s="986"/>
      <c r="AG930" s="986"/>
      <c r="AH930" s="987"/>
    </row>
    <row r="931" spans="1:34" ht="18.95" customHeight="1">
      <c r="A931" s="1003"/>
      <c r="B931" s="985"/>
      <c r="C931" s="986"/>
      <c r="D931" s="986"/>
      <c r="E931" s="986"/>
      <c r="F931" s="986"/>
      <c r="G931" s="986"/>
      <c r="H931" s="986"/>
      <c r="I931" s="986"/>
      <c r="J931" s="986"/>
      <c r="K931" s="986"/>
      <c r="L931" s="986"/>
      <c r="M931" s="986"/>
      <c r="N931" s="986"/>
      <c r="O931" s="986"/>
      <c r="P931" s="987"/>
      <c r="Q931" s="1035"/>
      <c r="R931" s="1035"/>
      <c r="S931" s="1003"/>
      <c r="T931" s="985"/>
      <c r="U931" s="986"/>
      <c r="V931" s="986"/>
      <c r="W931" s="986"/>
      <c r="X931" s="986"/>
      <c r="Y931" s="986"/>
      <c r="Z931" s="986"/>
      <c r="AA931" s="986"/>
      <c r="AB931" s="986"/>
      <c r="AC931" s="986"/>
      <c r="AD931" s="986"/>
      <c r="AE931" s="986"/>
      <c r="AF931" s="986"/>
      <c r="AG931" s="986"/>
      <c r="AH931" s="987"/>
    </row>
    <row r="932" spans="1:34" ht="18.95" customHeight="1">
      <c r="A932" s="223"/>
      <c r="B932" s="988" t="s">
        <v>95</v>
      </c>
      <c r="C932" s="989"/>
      <c r="D932" s="992" t="str">
        <f>'statement of marks'!$H$3</f>
        <v>2016-17</v>
      </c>
      <c r="E932" s="992"/>
      <c r="F932" s="992"/>
      <c r="G932" s="992"/>
      <c r="H932" s="992"/>
      <c r="I932" s="992"/>
      <c r="J932" s="992"/>
      <c r="K932" s="992"/>
      <c r="L932" s="992"/>
      <c r="M932" s="992"/>
      <c r="N932" s="992"/>
      <c r="O932" s="992"/>
      <c r="P932" s="993"/>
      <c r="Q932" s="1035"/>
      <c r="R932" s="1035"/>
      <c r="S932" s="223"/>
      <c r="T932" s="988" t="s">
        <v>95</v>
      </c>
      <c r="U932" s="989"/>
      <c r="V932" s="992" t="str">
        <f>'statement of marks'!$H$3</f>
        <v>2016-17</v>
      </c>
      <c r="W932" s="992"/>
      <c r="X932" s="992"/>
      <c r="Y932" s="992"/>
      <c r="Z932" s="992"/>
      <c r="AA932" s="992"/>
      <c r="AB932" s="992"/>
      <c r="AC932" s="992"/>
      <c r="AD932" s="992"/>
      <c r="AE932" s="992"/>
      <c r="AF932" s="992"/>
      <c r="AG932" s="992"/>
      <c r="AH932" s="993"/>
    </row>
    <row r="933" spans="1:34" ht="18.95" customHeight="1">
      <c r="A933" s="223"/>
      <c r="B933" s="990" t="s">
        <v>185</v>
      </c>
      <c r="C933" s="991"/>
      <c r="D933" s="991" t="str">
        <f>IF('statement of marks'!I71="","",'statement of marks'!I71)</f>
        <v/>
      </c>
      <c r="E933" s="991"/>
      <c r="F933" s="991"/>
      <c r="G933" s="991"/>
      <c r="H933" s="991"/>
      <c r="I933" s="991"/>
      <c r="J933" s="991"/>
      <c r="K933" s="991"/>
      <c r="L933" s="991"/>
      <c r="M933" s="991"/>
      <c r="N933" s="991"/>
      <c r="O933" s="991"/>
      <c r="P933" s="994"/>
      <c r="Q933" s="1035"/>
      <c r="R933" s="1035"/>
      <c r="S933" s="223"/>
      <c r="T933" s="990" t="s">
        <v>185</v>
      </c>
      <c r="U933" s="991"/>
      <c r="V933" s="991" t="str">
        <f>IF('statement of marks'!I72="","",'statement of marks'!I72)</f>
        <v/>
      </c>
      <c r="W933" s="991"/>
      <c r="X933" s="991"/>
      <c r="Y933" s="991"/>
      <c r="Z933" s="991"/>
      <c r="AA933" s="991"/>
      <c r="AB933" s="991"/>
      <c r="AC933" s="991"/>
      <c r="AD933" s="991"/>
      <c r="AE933" s="991"/>
      <c r="AF933" s="991"/>
      <c r="AG933" s="991"/>
      <c r="AH933" s="994"/>
    </row>
    <row r="934" spans="1:34" ht="18.95" customHeight="1">
      <c r="A934" s="223"/>
      <c r="B934" s="990" t="s">
        <v>186</v>
      </c>
      <c r="C934" s="991"/>
      <c r="D934" s="991" t="str">
        <f>IF('statement of marks'!J71="","",'statement of marks'!J71)</f>
        <v/>
      </c>
      <c r="E934" s="991"/>
      <c r="F934" s="991"/>
      <c r="G934" s="991"/>
      <c r="H934" s="991"/>
      <c r="I934" s="991"/>
      <c r="J934" s="991"/>
      <c r="K934" s="991"/>
      <c r="L934" s="991"/>
      <c r="M934" s="991"/>
      <c r="N934" s="991"/>
      <c r="O934" s="991"/>
      <c r="P934" s="994"/>
      <c r="Q934" s="1035"/>
      <c r="R934" s="1035"/>
      <c r="S934" s="223"/>
      <c r="T934" s="990" t="s">
        <v>186</v>
      </c>
      <c r="U934" s="991"/>
      <c r="V934" s="991" t="str">
        <f>IF('statement of marks'!J72="","",'statement of marks'!J72)</f>
        <v/>
      </c>
      <c r="W934" s="991"/>
      <c r="X934" s="991"/>
      <c r="Y934" s="991"/>
      <c r="Z934" s="991"/>
      <c r="AA934" s="991"/>
      <c r="AB934" s="991"/>
      <c r="AC934" s="991"/>
      <c r="AD934" s="991"/>
      <c r="AE934" s="991"/>
      <c r="AF934" s="991"/>
      <c r="AG934" s="991"/>
      <c r="AH934" s="994"/>
    </row>
    <row r="935" spans="1:34" ht="18.95" customHeight="1">
      <c r="A935" s="223"/>
      <c r="B935" s="990" t="s">
        <v>187</v>
      </c>
      <c r="C935" s="991"/>
      <c r="D935" s="991" t="str">
        <f>IF('statement of marks'!K71="","",'statement of marks'!K71)</f>
        <v/>
      </c>
      <c r="E935" s="991"/>
      <c r="F935" s="991"/>
      <c r="G935" s="991"/>
      <c r="H935" s="991"/>
      <c r="I935" s="991"/>
      <c r="J935" s="991"/>
      <c r="K935" s="991"/>
      <c r="L935" s="991"/>
      <c r="M935" s="991"/>
      <c r="N935" s="991"/>
      <c r="O935" s="991"/>
      <c r="P935" s="994"/>
      <c r="Q935" s="1035"/>
      <c r="R935" s="1035"/>
      <c r="S935" s="223"/>
      <c r="T935" s="990" t="s">
        <v>187</v>
      </c>
      <c r="U935" s="991"/>
      <c r="V935" s="991" t="str">
        <f>IF('statement of marks'!K72="","",'statement of marks'!K72)</f>
        <v/>
      </c>
      <c r="W935" s="991"/>
      <c r="X935" s="991"/>
      <c r="Y935" s="991"/>
      <c r="Z935" s="991"/>
      <c r="AA935" s="991"/>
      <c r="AB935" s="991"/>
      <c r="AC935" s="991"/>
      <c r="AD935" s="991"/>
      <c r="AE935" s="991"/>
      <c r="AF935" s="991"/>
      <c r="AG935" s="991"/>
      <c r="AH935" s="994"/>
    </row>
    <row r="936" spans="1:34" ht="18.95" customHeight="1">
      <c r="A936" s="223"/>
      <c r="B936" s="990" t="s">
        <v>188</v>
      </c>
      <c r="C936" s="991"/>
      <c r="D936" s="992" t="str">
        <f>'statement of marks'!$G$3</f>
        <v>6 B</v>
      </c>
      <c r="E936" s="992"/>
      <c r="F936" s="992"/>
      <c r="G936" s="992"/>
      <c r="H936" s="991" t="s">
        <v>9</v>
      </c>
      <c r="I936" s="991"/>
      <c r="J936" s="991"/>
      <c r="K936" s="991"/>
      <c r="L936" s="991"/>
      <c r="M936" s="992" t="str">
        <f>IF('statement of marks'!D71="","",'statement of marks'!D71)</f>
        <v/>
      </c>
      <c r="N936" s="992"/>
      <c r="O936" s="992"/>
      <c r="P936" s="993"/>
      <c r="Q936" s="1035"/>
      <c r="R936" s="1035"/>
      <c r="S936" s="223"/>
      <c r="T936" s="990" t="s">
        <v>188</v>
      </c>
      <c r="U936" s="991"/>
      <c r="V936" s="992" t="str">
        <f>'statement of marks'!$G$3</f>
        <v>6 B</v>
      </c>
      <c r="W936" s="992"/>
      <c r="X936" s="992"/>
      <c r="Y936" s="992"/>
      <c r="Z936" s="991" t="s">
        <v>9</v>
      </c>
      <c r="AA936" s="991"/>
      <c r="AB936" s="991"/>
      <c r="AC936" s="991"/>
      <c r="AD936" s="991"/>
      <c r="AE936" s="992" t="str">
        <f>IF('statement of marks'!D72="","",'statement of marks'!D72)</f>
        <v/>
      </c>
      <c r="AF936" s="992"/>
      <c r="AG936" s="992"/>
      <c r="AH936" s="993"/>
    </row>
    <row r="937" spans="1:34" ht="18.95" customHeight="1">
      <c r="A937" s="223"/>
      <c r="B937" s="990" t="s">
        <v>189</v>
      </c>
      <c r="C937" s="991"/>
      <c r="D937" s="992" t="str">
        <f>IF('statement of marks'!F71="","",'statement of marks'!F71)</f>
        <v/>
      </c>
      <c r="E937" s="992"/>
      <c r="F937" s="992"/>
      <c r="G937" s="992"/>
      <c r="H937" s="991" t="s">
        <v>0</v>
      </c>
      <c r="I937" s="991"/>
      <c r="J937" s="991"/>
      <c r="K937" s="991"/>
      <c r="L937" s="991"/>
      <c r="M937" s="1032" t="str">
        <f>IF('statement of marks'!G71="","",'statement of marks'!G71)</f>
        <v/>
      </c>
      <c r="N937" s="1032"/>
      <c r="O937" s="1032"/>
      <c r="P937" s="1033"/>
      <c r="Q937" s="1035"/>
      <c r="R937" s="1035"/>
      <c r="S937" s="223"/>
      <c r="T937" s="990" t="s">
        <v>189</v>
      </c>
      <c r="U937" s="991"/>
      <c r="V937" s="992" t="str">
        <f>IF('statement of marks'!F72="","",'statement of marks'!F72)</f>
        <v/>
      </c>
      <c r="W937" s="992"/>
      <c r="X937" s="992"/>
      <c r="Y937" s="992"/>
      <c r="Z937" s="991" t="s">
        <v>0</v>
      </c>
      <c r="AA937" s="991"/>
      <c r="AB937" s="991"/>
      <c r="AC937" s="991"/>
      <c r="AD937" s="991"/>
      <c r="AE937" s="1032" t="str">
        <f>IF('statement of marks'!G72="","",'statement of marks'!G72)</f>
        <v/>
      </c>
      <c r="AF937" s="1032"/>
      <c r="AG937" s="1032"/>
      <c r="AH937" s="1033"/>
    </row>
    <row r="938" spans="1:34" ht="18.95" customHeight="1">
      <c r="A938" s="223"/>
      <c r="B938" s="221" t="s">
        <v>28</v>
      </c>
      <c r="C938" s="211" t="s">
        <v>96</v>
      </c>
      <c r="D938" s="1034" t="s">
        <v>1</v>
      </c>
      <c r="E938" s="1034"/>
      <c r="F938" s="1034"/>
      <c r="G938" s="1034" t="s">
        <v>21</v>
      </c>
      <c r="H938" s="1034"/>
      <c r="I938" s="1034"/>
      <c r="J938" s="1034" t="s">
        <v>68</v>
      </c>
      <c r="K938" s="1034"/>
      <c r="L938" s="1034"/>
      <c r="M938" s="1034" t="s">
        <v>97</v>
      </c>
      <c r="N938" s="1034"/>
      <c r="O938" s="1034"/>
      <c r="P938" s="212" t="s">
        <v>200</v>
      </c>
      <c r="Q938" s="1035"/>
      <c r="R938" s="1035"/>
      <c r="S938" s="223"/>
      <c r="T938" s="221" t="s">
        <v>28</v>
      </c>
      <c r="U938" s="211" t="s">
        <v>96</v>
      </c>
      <c r="V938" s="1034" t="s">
        <v>1</v>
      </c>
      <c r="W938" s="1034"/>
      <c r="X938" s="1034"/>
      <c r="Y938" s="1034" t="s">
        <v>21</v>
      </c>
      <c r="Z938" s="1034"/>
      <c r="AA938" s="1034"/>
      <c r="AB938" s="1034" t="s">
        <v>68</v>
      </c>
      <c r="AC938" s="1034"/>
      <c r="AD938" s="1034"/>
      <c r="AE938" s="1034" t="s">
        <v>97</v>
      </c>
      <c r="AF938" s="1034"/>
      <c r="AG938" s="1034"/>
      <c r="AH938" s="212" t="s">
        <v>200</v>
      </c>
    </row>
    <row r="939" spans="1:34" ht="18.95" customHeight="1">
      <c r="A939" s="223"/>
      <c r="B939" s="1000" t="s">
        <v>3</v>
      </c>
      <c r="C939" s="1001"/>
      <c r="D939" s="232">
        <f>IF('statement of marks'!L$6="","",'statement of marks'!L$6)</f>
        <v>5</v>
      </c>
      <c r="E939" s="232">
        <f>IF('statement of marks'!M$6="","",'statement of marks'!M$6)</f>
        <v>5</v>
      </c>
      <c r="F939" s="232">
        <f>IF('statement of marks'!N$6="","",'statement of marks'!N$6)</f>
        <v>10</v>
      </c>
      <c r="G939" s="232">
        <f>IF('statement of marks'!O$6="","",'statement of marks'!O$6)</f>
        <v>5</v>
      </c>
      <c r="H939" s="232">
        <f>IF('statement of marks'!P$6="","",'statement of marks'!P$6)</f>
        <v>5</v>
      </c>
      <c r="I939" s="232">
        <f>IF('statement of marks'!Q$6="","",'statement of marks'!Q$6)</f>
        <v>10</v>
      </c>
      <c r="J939" s="232">
        <f>IF('statement of marks'!R$6="","",'statement of marks'!R$6)</f>
        <v>5</v>
      </c>
      <c r="K939" s="232">
        <f>IF('statement of marks'!S$6="","",'statement of marks'!S$6)</f>
        <v>5</v>
      </c>
      <c r="L939" s="232">
        <f>IF('statement of marks'!T$6="","",'statement of marks'!T$6)</f>
        <v>10</v>
      </c>
      <c r="M939" s="232">
        <f>IF('statement of marks'!V$6="","",'statement of marks'!V$6)</f>
        <v>50</v>
      </c>
      <c r="N939" s="232">
        <f>IF('statement of marks'!W$6="","",'statement of marks'!W$6)</f>
        <v>20</v>
      </c>
      <c r="O939" s="232">
        <f>IF('statement of marks'!X$6="","",'statement of marks'!X$6)</f>
        <v>70</v>
      </c>
      <c r="P939" s="213">
        <f>IF('statement of marks'!Y$6="","",'statement of marks'!Y$6)</f>
        <v>100</v>
      </c>
      <c r="Q939" s="1035"/>
      <c r="R939" s="1035"/>
      <c r="S939" s="223"/>
      <c r="T939" s="1000" t="s">
        <v>3</v>
      </c>
      <c r="U939" s="1001"/>
      <c r="V939" s="232">
        <f>IF('statement of marks'!L$6="","",'statement of marks'!L$6)</f>
        <v>5</v>
      </c>
      <c r="W939" s="232">
        <f>IF('statement of marks'!M$6="","",'statement of marks'!M$6)</f>
        <v>5</v>
      </c>
      <c r="X939" s="232">
        <f>IF('statement of marks'!N$6="","",'statement of marks'!N$6)</f>
        <v>10</v>
      </c>
      <c r="Y939" s="232">
        <f>IF('statement of marks'!O$6="","",'statement of marks'!O$6)</f>
        <v>5</v>
      </c>
      <c r="Z939" s="232">
        <f>IF('statement of marks'!P$6="","",'statement of marks'!P$6)</f>
        <v>5</v>
      </c>
      <c r="AA939" s="232">
        <f>IF('statement of marks'!Q$6="","",'statement of marks'!Q$6)</f>
        <v>10</v>
      </c>
      <c r="AB939" s="232">
        <f>IF('statement of marks'!R$6="","",'statement of marks'!R$6)</f>
        <v>5</v>
      </c>
      <c r="AC939" s="232">
        <f>IF('statement of marks'!S$6="","",'statement of marks'!S$6)</f>
        <v>5</v>
      </c>
      <c r="AD939" s="232">
        <f>IF('statement of marks'!T$6="","",'statement of marks'!T$6)</f>
        <v>10</v>
      </c>
      <c r="AE939" s="232">
        <f>IF('statement of marks'!V$6="","",'statement of marks'!V$6)</f>
        <v>50</v>
      </c>
      <c r="AF939" s="232">
        <f>IF('statement of marks'!W$6="","",'statement of marks'!W$6)</f>
        <v>20</v>
      </c>
      <c r="AG939" s="232">
        <f>IF('statement of marks'!X$6="","",'statement of marks'!X$6)</f>
        <v>70</v>
      </c>
      <c r="AH939" s="213">
        <f>IF('statement of marks'!Y$6="","",'statement of marks'!Y$6)</f>
        <v>100</v>
      </c>
    </row>
    <row r="940" spans="1:34" ht="18.95" customHeight="1">
      <c r="A940" s="223"/>
      <c r="B940" s="990" t="str">
        <f>IF('statement of marks'!$L$3="","",'statement of marks'!$L$3)</f>
        <v>fgUnh</v>
      </c>
      <c r="C940" s="991"/>
      <c r="D940" s="209" t="str">
        <f>IF('statement of marks'!L71="","",'statement of marks'!L71)</f>
        <v/>
      </c>
      <c r="E940" s="209" t="str">
        <f>IF('statement of marks'!M71="","",'statement of marks'!M71)</f>
        <v/>
      </c>
      <c r="F940" s="207" t="str">
        <f>IF('statement of marks'!N71="","",'statement of marks'!N71)</f>
        <v/>
      </c>
      <c r="G940" s="209" t="str">
        <f>IF('statement of marks'!O71="","",'statement of marks'!O71)</f>
        <v/>
      </c>
      <c r="H940" s="209" t="str">
        <f>IF('statement of marks'!P71="","",'statement of marks'!P71)</f>
        <v/>
      </c>
      <c r="I940" s="207" t="str">
        <f>IF('statement of marks'!Q71="","",'statement of marks'!Q71)</f>
        <v/>
      </c>
      <c r="J940" s="209" t="str">
        <f>IF('statement of marks'!R71="","",'statement of marks'!R71)</f>
        <v/>
      </c>
      <c r="K940" s="209" t="str">
        <f>IF('statement of marks'!S71="","",'statement of marks'!S71)</f>
        <v/>
      </c>
      <c r="L940" s="207" t="str">
        <f>IF('statement of marks'!T71="","",'statement of marks'!T71)</f>
        <v/>
      </c>
      <c r="M940" s="209" t="str">
        <f>IF('statement of marks'!V71="","",'statement of marks'!V71)</f>
        <v/>
      </c>
      <c r="N940" s="209" t="str">
        <f>IF('statement of marks'!W71="","",'statement of marks'!W71)</f>
        <v/>
      </c>
      <c r="O940" s="207" t="str">
        <f>IF('statement of marks'!X71="","",'statement of marks'!X71)</f>
        <v/>
      </c>
      <c r="P940" s="213" t="str">
        <f>IF('statement of marks'!Y71="","",'statement of marks'!Y71)</f>
        <v/>
      </c>
      <c r="Q940" s="1035"/>
      <c r="R940" s="1035"/>
      <c r="S940" s="223"/>
      <c r="T940" s="990" t="str">
        <f>IF('statement of marks'!$L$3="","",'statement of marks'!$L$3)</f>
        <v>fgUnh</v>
      </c>
      <c r="U940" s="991"/>
      <c r="V940" s="209" t="str">
        <f>IF('statement of marks'!L72="","",'statement of marks'!L72)</f>
        <v/>
      </c>
      <c r="W940" s="209" t="str">
        <f>IF('statement of marks'!M72="","",'statement of marks'!M72)</f>
        <v/>
      </c>
      <c r="X940" s="207" t="str">
        <f>IF('statement of marks'!N72="","",'statement of marks'!N72)</f>
        <v/>
      </c>
      <c r="Y940" s="209" t="str">
        <f>IF('statement of marks'!O72="","",'statement of marks'!O72)</f>
        <v/>
      </c>
      <c r="Z940" s="209" t="str">
        <f>IF('statement of marks'!P72="","",'statement of marks'!P72)</f>
        <v/>
      </c>
      <c r="AA940" s="207" t="str">
        <f>IF('statement of marks'!Q72="","",'statement of marks'!Q72)</f>
        <v/>
      </c>
      <c r="AB940" s="209" t="str">
        <f>IF('statement of marks'!R72="","",'statement of marks'!R72)</f>
        <v/>
      </c>
      <c r="AC940" s="209" t="str">
        <f>IF('statement of marks'!S72="","",'statement of marks'!S72)</f>
        <v/>
      </c>
      <c r="AD940" s="207" t="str">
        <f>IF('statement of marks'!T72="","",'statement of marks'!T72)</f>
        <v/>
      </c>
      <c r="AE940" s="209" t="str">
        <f>IF('statement of marks'!V72="","",'statement of marks'!V72)</f>
        <v/>
      </c>
      <c r="AF940" s="209" t="str">
        <f>IF('statement of marks'!W72="","",'statement of marks'!W72)</f>
        <v/>
      </c>
      <c r="AG940" s="207" t="str">
        <f>IF('statement of marks'!X72="","",'statement of marks'!X72)</f>
        <v/>
      </c>
      <c r="AH940" s="213" t="str">
        <f>IF('statement of marks'!Y72="","",'statement of marks'!Y72)</f>
        <v/>
      </c>
    </row>
    <row r="941" spans="1:34" ht="18.95" customHeight="1">
      <c r="A941" s="223"/>
      <c r="B941" s="990" t="str">
        <f>IF('statement of marks'!$AH$3="","",'statement of marks'!$AH$3)</f>
        <v>vaxszth</v>
      </c>
      <c r="C941" s="991"/>
      <c r="D941" s="209" t="str">
        <f>IF('statement of marks'!AH71="","",'statement of marks'!AH71)</f>
        <v/>
      </c>
      <c r="E941" s="209" t="str">
        <f>IF('statement of marks'!AI71="","",'statement of marks'!AI71)</f>
        <v/>
      </c>
      <c r="F941" s="207" t="str">
        <f>IF('statement of marks'!AJ71="","",'statement of marks'!AJ71)</f>
        <v/>
      </c>
      <c r="G941" s="209" t="str">
        <f>IF('statement of marks'!AK71="","",'statement of marks'!AK71)</f>
        <v/>
      </c>
      <c r="H941" s="209" t="str">
        <f>IF('statement of marks'!AL71="","",'statement of marks'!AL71)</f>
        <v/>
      </c>
      <c r="I941" s="207" t="str">
        <f>IF('statement of marks'!AM71="","",'statement of marks'!AM71)</f>
        <v/>
      </c>
      <c r="J941" s="209" t="str">
        <f>IF('statement of marks'!AN71="","",'statement of marks'!AN71)</f>
        <v/>
      </c>
      <c r="K941" s="209" t="str">
        <f>IF('statement of marks'!AO71="","",'statement of marks'!AO71)</f>
        <v/>
      </c>
      <c r="L941" s="207" t="str">
        <f>IF('statement of marks'!AP71="","",'statement of marks'!AP71)</f>
        <v/>
      </c>
      <c r="M941" s="209" t="str">
        <f>IF('statement of marks'!AR71="","",'statement of marks'!AR71)</f>
        <v/>
      </c>
      <c r="N941" s="209" t="str">
        <f>IF('statement of marks'!AS71="","",'statement of marks'!AS71)</f>
        <v/>
      </c>
      <c r="O941" s="207" t="str">
        <f>IF('statement of marks'!AT71="","",'statement of marks'!AT71)</f>
        <v/>
      </c>
      <c r="P941" s="213" t="str">
        <f>IF('statement of marks'!AU71="","",'statement of marks'!AU71)</f>
        <v/>
      </c>
      <c r="Q941" s="1035"/>
      <c r="R941" s="1035"/>
      <c r="S941" s="223"/>
      <c r="T941" s="990" t="str">
        <f>IF('statement of marks'!$AH$3="","",'statement of marks'!$AH$3)</f>
        <v>vaxszth</v>
      </c>
      <c r="U941" s="991"/>
      <c r="V941" s="209" t="str">
        <f>IF('statement of marks'!AH72="","",'statement of marks'!AH72)</f>
        <v/>
      </c>
      <c r="W941" s="209" t="str">
        <f>IF('statement of marks'!AI72="","",'statement of marks'!AI72)</f>
        <v/>
      </c>
      <c r="X941" s="207" t="str">
        <f>IF('statement of marks'!AJ72="","",'statement of marks'!AJ72)</f>
        <v/>
      </c>
      <c r="Y941" s="209" t="str">
        <f>IF('statement of marks'!AK72="","",'statement of marks'!AK72)</f>
        <v/>
      </c>
      <c r="Z941" s="209" t="str">
        <f>IF('statement of marks'!AL72="","",'statement of marks'!AL72)</f>
        <v/>
      </c>
      <c r="AA941" s="207" t="str">
        <f>IF('statement of marks'!AM72="","",'statement of marks'!AM72)</f>
        <v/>
      </c>
      <c r="AB941" s="209" t="str">
        <f>IF('statement of marks'!AN72="","",'statement of marks'!AN72)</f>
        <v/>
      </c>
      <c r="AC941" s="209" t="str">
        <f>IF('statement of marks'!AO72="","",'statement of marks'!AO72)</f>
        <v/>
      </c>
      <c r="AD941" s="207" t="str">
        <f>IF('statement of marks'!AP72="","",'statement of marks'!AP72)</f>
        <v/>
      </c>
      <c r="AE941" s="209" t="str">
        <f>IF('statement of marks'!AR72="","",'statement of marks'!AR72)</f>
        <v/>
      </c>
      <c r="AF941" s="209" t="str">
        <f>IF('statement of marks'!AS72="","",'statement of marks'!AS72)</f>
        <v/>
      </c>
      <c r="AG941" s="207" t="str">
        <f>IF('statement of marks'!AT72="","",'statement of marks'!AT72)</f>
        <v/>
      </c>
      <c r="AH941" s="213" t="str">
        <f>IF('statement of marks'!AU72="","",'statement of marks'!AU72)</f>
        <v/>
      </c>
    </row>
    <row r="942" spans="1:34" ht="18.95" customHeight="1">
      <c r="A942" s="223"/>
      <c r="B942" s="990" t="str">
        <f>IF('statement of marks'!BD71="s","laLd`r",IF('statement of marks'!BD71="u","mnwZ",IF('statement of marks'!BD71="g","xqtjkrh",IF('statement of marks'!BD71="p","iatkch",IF('statement of marks'!BD71="sd","fla/kh","r`rh; Hkk""kk")))))</f>
        <v>r`rh; Hkk"kk</v>
      </c>
      <c r="C942" s="991"/>
      <c r="D942" s="209" t="str">
        <f>IF('statement of marks'!BE71="","",'statement of marks'!BE71)</f>
        <v/>
      </c>
      <c r="E942" s="209" t="str">
        <f>IF('statement of marks'!BF71="","",'statement of marks'!BF71)</f>
        <v/>
      </c>
      <c r="F942" s="207" t="str">
        <f>IF('statement of marks'!BG71="","",'statement of marks'!BG71)</f>
        <v/>
      </c>
      <c r="G942" s="209" t="str">
        <f>IF('statement of marks'!BH71="","",'statement of marks'!BH71)</f>
        <v/>
      </c>
      <c r="H942" s="209" t="str">
        <f>IF('statement of marks'!BI71="","",'statement of marks'!BI71)</f>
        <v/>
      </c>
      <c r="I942" s="207" t="str">
        <f>IF('statement of marks'!BJ71="","",'statement of marks'!BJ71)</f>
        <v/>
      </c>
      <c r="J942" s="209" t="str">
        <f>IF('statement of marks'!BK71="","",'statement of marks'!BK71)</f>
        <v/>
      </c>
      <c r="K942" s="209" t="str">
        <f>IF('statement of marks'!BL71="","",'statement of marks'!BL71)</f>
        <v/>
      </c>
      <c r="L942" s="207" t="str">
        <f>IF('statement of marks'!BM71="","",'statement of marks'!BM71)</f>
        <v/>
      </c>
      <c r="M942" s="209" t="str">
        <f>IF('statement of marks'!BO71="","",'statement of marks'!BO71)</f>
        <v/>
      </c>
      <c r="N942" s="209" t="str">
        <f>IF('statement of marks'!BP71="","",'statement of marks'!BP71)</f>
        <v/>
      </c>
      <c r="O942" s="207" t="str">
        <f>IF('statement of marks'!BQ71="","",'statement of marks'!BQ71)</f>
        <v/>
      </c>
      <c r="P942" s="213" t="str">
        <f>IF('statement of marks'!BR71="","",'statement of marks'!BR71)</f>
        <v/>
      </c>
      <c r="Q942" s="1035"/>
      <c r="R942" s="1035"/>
      <c r="S942" s="223"/>
      <c r="T942" s="990" t="str">
        <f>IF('statement of marks'!BD72="s","laLd`r",IF('statement of marks'!BD72="u","mnwZ",IF('statement of marks'!BD72="g","xqtjkrh",IF('statement of marks'!BD72="p","iatkch",IF('statement of marks'!BD72="sd","fla/kh","r`rh; Hkk""kk")))))</f>
        <v>r`rh; Hkk"kk</v>
      </c>
      <c r="U942" s="991"/>
      <c r="V942" s="209" t="str">
        <f>IF('statement of marks'!BE72="","",'statement of marks'!BE72)</f>
        <v/>
      </c>
      <c r="W942" s="209" t="str">
        <f>IF('statement of marks'!BF72="","",'statement of marks'!BF72)</f>
        <v/>
      </c>
      <c r="X942" s="207" t="str">
        <f>IF('statement of marks'!BG72="","",'statement of marks'!BG72)</f>
        <v/>
      </c>
      <c r="Y942" s="209" t="str">
        <f>IF('statement of marks'!BH72="","",'statement of marks'!BH72)</f>
        <v/>
      </c>
      <c r="Z942" s="209" t="str">
        <f>IF('statement of marks'!BI72="","",'statement of marks'!BI72)</f>
        <v/>
      </c>
      <c r="AA942" s="207" t="str">
        <f>IF('statement of marks'!BJ72="","",'statement of marks'!BJ72)</f>
        <v/>
      </c>
      <c r="AB942" s="209" t="str">
        <f>IF('statement of marks'!BK72="","",'statement of marks'!BK72)</f>
        <v/>
      </c>
      <c r="AC942" s="209" t="str">
        <f>IF('statement of marks'!BL72="","",'statement of marks'!BL72)</f>
        <v/>
      </c>
      <c r="AD942" s="207" t="str">
        <f>IF('statement of marks'!BM72="","",'statement of marks'!BM72)</f>
        <v/>
      </c>
      <c r="AE942" s="209" t="str">
        <f>IF('statement of marks'!BO72="","",'statement of marks'!BO72)</f>
        <v/>
      </c>
      <c r="AF942" s="209" t="str">
        <f>IF('statement of marks'!BP72="","",'statement of marks'!BP72)</f>
        <v/>
      </c>
      <c r="AG942" s="207" t="str">
        <f>IF('statement of marks'!BQ72="","",'statement of marks'!BQ72)</f>
        <v/>
      </c>
      <c r="AH942" s="213" t="str">
        <f>IF('statement of marks'!BR72="","",'statement of marks'!BR72)</f>
        <v/>
      </c>
    </row>
    <row r="943" spans="1:34" ht="18.95" customHeight="1">
      <c r="A943" s="223"/>
      <c r="B943" s="990" t="str">
        <f>IF('statement of marks'!$CA$3="","",'statement of marks'!$CA$3)</f>
        <v>xf.kr</v>
      </c>
      <c r="C943" s="991"/>
      <c r="D943" s="209" t="str">
        <f>IF('statement of marks'!CA71="","",'statement of marks'!CA71)</f>
        <v/>
      </c>
      <c r="E943" s="209" t="str">
        <f>IF('statement of marks'!CB71="","",'statement of marks'!CB71)</f>
        <v/>
      </c>
      <c r="F943" s="207" t="str">
        <f>IF('statement of marks'!CC71="","",'statement of marks'!CC71)</f>
        <v/>
      </c>
      <c r="G943" s="209" t="str">
        <f>IF('statement of marks'!CD71="","",'statement of marks'!CD71)</f>
        <v/>
      </c>
      <c r="H943" s="209" t="str">
        <f>IF('statement of marks'!CE71="","",'statement of marks'!CE71)</f>
        <v/>
      </c>
      <c r="I943" s="207" t="str">
        <f>IF('statement of marks'!CF71="","",'statement of marks'!CF71)</f>
        <v/>
      </c>
      <c r="J943" s="209" t="str">
        <f>IF('statement of marks'!CG71="","",'statement of marks'!CG71)</f>
        <v/>
      </c>
      <c r="K943" s="209" t="str">
        <f>IF('statement of marks'!CH71="","",'statement of marks'!CH71)</f>
        <v/>
      </c>
      <c r="L943" s="207" t="str">
        <f>IF('statement of marks'!CI71="","",'statement of marks'!CI71)</f>
        <v/>
      </c>
      <c r="M943" s="209" t="str">
        <f>IF('statement of marks'!CK71="","",'statement of marks'!CK71)</f>
        <v/>
      </c>
      <c r="N943" s="209" t="str">
        <f>IF('statement of marks'!CL71="","",'statement of marks'!CL71)</f>
        <v/>
      </c>
      <c r="O943" s="207" t="str">
        <f>IF('statement of marks'!CM71="","",'statement of marks'!CM71)</f>
        <v/>
      </c>
      <c r="P943" s="213" t="str">
        <f>IF('statement of marks'!CN71="","",'statement of marks'!CN71)</f>
        <v/>
      </c>
      <c r="Q943" s="1035"/>
      <c r="R943" s="1035"/>
      <c r="S943" s="223"/>
      <c r="T943" s="990" t="str">
        <f>IF('statement of marks'!$CA$3="","",'statement of marks'!$CA$3)</f>
        <v>xf.kr</v>
      </c>
      <c r="U943" s="991"/>
      <c r="V943" s="209" t="str">
        <f>IF('statement of marks'!CA72="","",'statement of marks'!CA72)</f>
        <v/>
      </c>
      <c r="W943" s="209" t="str">
        <f>IF('statement of marks'!CB72="","",'statement of marks'!CB72)</f>
        <v/>
      </c>
      <c r="X943" s="207" t="str">
        <f>IF('statement of marks'!CC72="","",'statement of marks'!CC72)</f>
        <v/>
      </c>
      <c r="Y943" s="209" t="str">
        <f>IF('statement of marks'!CD72="","",'statement of marks'!CD72)</f>
        <v/>
      </c>
      <c r="Z943" s="209" t="str">
        <f>IF('statement of marks'!CE72="","",'statement of marks'!CE72)</f>
        <v/>
      </c>
      <c r="AA943" s="207" t="str">
        <f>IF('statement of marks'!CF72="","",'statement of marks'!CF72)</f>
        <v/>
      </c>
      <c r="AB943" s="209" t="str">
        <f>IF('statement of marks'!CG72="","",'statement of marks'!CG72)</f>
        <v/>
      </c>
      <c r="AC943" s="209" t="str">
        <f>IF('statement of marks'!CH72="","",'statement of marks'!CH72)</f>
        <v/>
      </c>
      <c r="AD943" s="207" t="str">
        <f>IF('statement of marks'!CI72="","",'statement of marks'!CI72)</f>
        <v/>
      </c>
      <c r="AE943" s="209" t="str">
        <f>IF('statement of marks'!CK72="","",'statement of marks'!CK72)</f>
        <v/>
      </c>
      <c r="AF943" s="209" t="str">
        <f>IF('statement of marks'!CL72="","",'statement of marks'!CL72)</f>
        <v/>
      </c>
      <c r="AG943" s="207" t="str">
        <f>IF('statement of marks'!CM72="","",'statement of marks'!CM72)</f>
        <v/>
      </c>
      <c r="AH943" s="213" t="str">
        <f>IF('statement of marks'!CN72="","",'statement of marks'!CN72)</f>
        <v/>
      </c>
    </row>
    <row r="944" spans="1:34" ht="18.95" customHeight="1">
      <c r="A944" s="223"/>
      <c r="B944" s="990" t="str">
        <f>IF('statement of marks'!$CW$3="","",'statement of marks'!$CW$3)</f>
        <v>foKku</v>
      </c>
      <c r="C944" s="991"/>
      <c r="D944" s="209" t="str">
        <f>IF('statement of marks'!CW71="","",'statement of marks'!CW71)</f>
        <v/>
      </c>
      <c r="E944" s="209" t="str">
        <f>IF('statement of marks'!CX71="","",'statement of marks'!CX71)</f>
        <v/>
      </c>
      <c r="F944" s="207" t="str">
        <f>IF('statement of marks'!CY71="","",'statement of marks'!CY71)</f>
        <v/>
      </c>
      <c r="G944" s="209" t="str">
        <f>IF('statement of marks'!CZ71="","",'statement of marks'!CZ71)</f>
        <v/>
      </c>
      <c r="H944" s="209" t="str">
        <f>IF('statement of marks'!DA71="","",'statement of marks'!DA71)</f>
        <v/>
      </c>
      <c r="I944" s="207" t="str">
        <f>IF('statement of marks'!DB71="","",'statement of marks'!DB71)</f>
        <v/>
      </c>
      <c r="J944" s="209" t="str">
        <f>IF('statement of marks'!DC71="","",'statement of marks'!DC71)</f>
        <v/>
      </c>
      <c r="K944" s="209" t="str">
        <f>IF('statement of marks'!DD71="","",'statement of marks'!DD71)</f>
        <v/>
      </c>
      <c r="L944" s="207" t="str">
        <f>IF('statement of marks'!DE71="","",'statement of marks'!DE71)</f>
        <v/>
      </c>
      <c r="M944" s="209" t="str">
        <f>IF('statement of marks'!DG71="","",'statement of marks'!DG71)</f>
        <v/>
      </c>
      <c r="N944" s="209" t="str">
        <f>IF('statement of marks'!DH71="","",'statement of marks'!DH71)</f>
        <v/>
      </c>
      <c r="O944" s="207" t="str">
        <f>IF('statement of marks'!DI71="","",'statement of marks'!DI71)</f>
        <v/>
      </c>
      <c r="P944" s="213" t="str">
        <f>IF('statement of marks'!DJ71="","",'statement of marks'!DJ71)</f>
        <v/>
      </c>
      <c r="Q944" s="1035"/>
      <c r="R944" s="1035"/>
      <c r="S944" s="223"/>
      <c r="T944" s="990" t="str">
        <f>IF('statement of marks'!$CW$3="","",'statement of marks'!$CW$3)</f>
        <v>foKku</v>
      </c>
      <c r="U944" s="991"/>
      <c r="V944" s="209" t="str">
        <f>IF('statement of marks'!CW72="","",'statement of marks'!CW72)</f>
        <v/>
      </c>
      <c r="W944" s="209" t="str">
        <f>IF('statement of marks'!CX72="","",'statement of marks'!CX72)</f>
        <v/>
      </c>
      <c r="X944" s="207" t="str">
        <f>IF('statement of marks'!CY72="","",'statement of marks'!CY72)</f>
        <v/>
      </c>
      <c r="Y944" s="209" t="str">
        <f>IF('statement of marks'!CZ72="","",'statement of marks'!CZ72)</f>
        <v/>
      </c>
      <c r="Z944" s="209" t="str">
        <f>IF('statement of marks'!DA72="","",'statement of marks'!DA72)</f>
        <v/>
      </c>
      <c r="AA944" s="207" t="str">
        <f>IF('statement of marks'!DB72="","",'statement of marks'!DB72)</f>
        <v/>
      </c>
      <c r="AB944" s="209" t="str">
        <f>IF('statement of marks'!DC72="","",'statement of marks'!DC72)</f>
        <v/>
      </c>
      <c r="AC944" s="209" t="str">
        <f>IF('statement of marks'!DD72="","",'statement of marks'!DD72)</f>
        <v/>
      </c>
      <c r="AD944" s="207" t="str">
        <f>IF('statement of marks'!DE72="","",'statement of marks'!DE72)</f>
        <v/>
      </c>
      <c r="AE944" s="209" t="str">
        <f>IF('statement of marks'!DG72="","",'statement of marks'!DG72)</f>
        <v/>
      </c>
      <c r="AF944" s="209" t="str">
        <f>IF('statement of marks'!DH72="","",'statement of marks'!DH72)</f>
        <v/>
      </c>
      <c r="AG944" s="207" t="str">
        <f>IF('statement of marks'!DI72="","",'statement of marks'!DI72)</f>
        <v/>
      </c>
      <c r="AH944" s="213" t="str">
        <f>IF('statement of marks'!DJ72="","",'statement of marks'!DJ72)</f>
        <v/>
      </c>
    </row>
    <row r="945" spans="1:34" ht="18.95" customHeight="1">
      <c r="A945" s="223"/>
      <c r="B945" s="990" t="str">
        <f>IF('statement of marks'!$DS$3="","",'statement of marks'!$DS$3)</f>
        <v>lkekftd foKku</v>
      </c>
      <c r="C945" s="991"/>
      <c r="D945" s="209" t="str">
        <f>IF('statement of marks'!DS71="","",'statement of marks'!DS71)</f>
        <v/>
      </c>
      <c r="E945" s="209" t="str">
        <f>IF('statement of marks'!DT71="","",'statement of marks'!DT71)</f>
        <v/>
      </c>
      <c r="F945" s="207" t="str">
        <f>IF('statement of marks'!DU71="","",'statement of marks'!DU71)</f>
        <v/>
      </c>
      <c r="G945" s="209" t="str">
        <f>IF('statement of marks'!DV71="","",'statement of marks'!DV71)</f>
        <v/>
      </c>
      <c r="H945" s="209" t="str">
        <f>IF('statement of marks'!DW71="","",'statement of marks'!DW71)</f>
        <v/>
      </c>
      <c r="I945" s="207" t="str">
        <f>IF('statement of marks'!DX71="","",'statement of marks'!DX71)</f>
        <v/>
      </c>
      <c r="J945" s="209" t="str">
        <f>IF('statement of marks'!DY71="","",'statement of marks'!DY71)</f>
        <v/>
      </c>
      <c r="K945" s="209" t="str">
        <f>IF('statement of marks'!DZ71="","",'statement of marks'!DZ71)</f>
        <v/>
      </c>
      <c r="L945" s="207" t="str">
        <f>IF('statement of marks'!EA71="","",'statement of marks'!EA71)</f>
        <v/>
      </c>
      <c r="M945" s="209" t="str">
        <f>IF('statement of marks'!EC71="","",'statement of marks'!EC71)</f>
        <v/>
      </c>
      <c r="N945" s="209" t="str">
        <f>IF('statement of marks'!ED71="","",'statement of marks'!ED71)</f>
        <v/>
      </c>
      <c r="O945" s="207" t="str">
        <f>IF('statement of marks'!EE71="","",'statement of marks'!EE71)</f>
        <v/>
      </c>
      <c r="P945" s="213" t="str">
        <f>IF('statement of marks'!EF71="","",'statement of marks'!EF71)</f>
        <v/>
      </c>
      <c r="Q945" s="1035"/>
      <c r="R945" s="1035"/>
      <c r="S945" s="223"/>
      <c r="T945" s="990" t="str">
        <f>IF('statement of marks'!$DS$3="","",'statement of marks'!$DS$3)</f>
        <v>lkekftd foKku</v>
      </c>
      <c r="U945" s="991"/>
      <c r="V945" s="209" t="str">
        <f>IF('statement of marks'!DS72="","",'statement of marks'!DS72)</f>
        <v/>
      </c>
      <c r="W945" s="209" t="str">
        <f>IF('statement of marks'!DT72="","",'statement of marks'!DT72)</f>
        <v/>
      </c>
      <c r="X945" s="207" t="str">
        <f>IF('statement of marks'!DU72="","",'statement of marks'!DU72)</f>
        <v/>
      </c>
      <c r="Y945" s="209" t="str">
        <f>IF('statement of marks'!DV72="","",'statement of marks'!DV72)</f>
        <v/>
      </c>
      <c r="Z945" s="209" t="str">
        <f>IF('statement of marks'!DW72="","",'statement of marks'!DW72)</f>
        <v/>
      </c>
      <c r="AA945" s="207" t="str">
        <f>IF('statement of marks'!DX72="","",'statement of marks'!DX72)</f>
        <v/>
      </c>
      <c r="AB945" s="209" t="str">
        <f>IF('statement of marks'!DY72="","",'statement of marks'!DY72)</f>
        <v/>
      </c>
      <c r="AC945" s="209" t="str">
        <f>IF('statement of marks'!DZ72="","",'statement of marks'!DZ72)</f>
        <v/>
      </c>
      <c r="AD945" s="207" t="str">
        <f>IF('statement of marks'!EA72="","",'statement of marks'!EA72)</f>
        <v/>
      </c>
      <c r="AE945" s="209" t="str">
        <f>IF('statement of marks'!EC72="","",'statement of marks'!EC72)</f>
        <v/>
      </c>
      <c r="AF945" s="209" t="str">
        <f>IF('statement of marks'!ED72="","",'statement of marks'!ED72)</f>
        <v/>
      </c>
      <c r="AG945" s="207" t="str">
        <f>IF('statement of marks'!EE72="","",'statement of marks'!EE72)</f>
        <v/>
      </c>
      <c r="AH945" s="213" t="str">
        <f>IF('statement of marks'!EF72="","",'statement of marks'!EF72)</f>
        <v/>
      </c>
    </row>
    <row r="946" spans="1:34" ht="18.95" customHeight="1">
      <c r="A946" s="223"/>
      <c r="B946" s="996" t="s">
        <v>193</v>
      </c>
      <c r="C946" s="997"/>
      <c r="D946" s="1034" t="s">
        <v>1</v>
      </c>
      <c r="E946" s="1034"/>
      <c r="F946" s="1034"/>
      <c r="G946" s="1034" t="s">
        <v>21</v>
      </c>
      <c r="H946" s="1034"/>
      <c r="I946" s="1034"/>
      <c r="J946" s="1034" t="s">
        <v>194</v>
      </c>
      <c r="K946" s="1034"/>
      <c r="L946" s="1034"/>
      <c r="M946" s="1034" t="s">
        <v>68</v>
      </c>
      <c r="N946" s="1034"/>
      <c r="O946" s="1034"/>
      <c r="P946" s="214"/>
      <c r="Q946" s="1035"/>
      <c r="R946" s="1035"/>
      <c r="S946" s="223"/>
      <c r="T946" s="996" t="s">
        <v>193</v>
      </c>
      <c r="U946" s="997"/>
      <c r="V946" s="1034" t="s">
        <v>1</v>
      </c>
      <c r="W946" s="1034"/>
      <c r="X946" s="1034"/>
      <c r="Y946" s="1034" t="s">
        <v>21</v>
      </c>
      <c r="Z946" s="1034"/>
      <c r="AA946" s="1034"/>
      <c r="AB946" s="1034" t="s">
        <v>194</v>
      </c>
      <c r="AC946" s="1034"/>
      <c r="AD946" s="1034"/>
      <c r="AE946" s="1034" t="s">
        <v>68</v>
      </c>
      <c r="AF946" s="1034"/>
      <c r="AG946" s="1034"/>
      <c r="AH946" s="214"/>
    </row>
    <row r="947" spans="1:34" ht="18.95" customHeight="1">
      <c r="A947" s="223"/>
      <c r="B947" s="1000" t="s">
        <v>3</v>
      </c>
      <c r="C947" s="1001"/>
      <c r="D947" s="1002">
        <f>IF('statement of marks'!EO$6="","",'statement of marks'!EO$6)</f>
        <v>20</v>
      </c>
      <c r="E947" s="1002"/>
      <c r="F947" s="1002"/>
      <c r="G947" s="1002">
        <f>IF('statement of marks'!EP$6="","",'statement of marks'!EP$6)</f>
        <v>20</v>
      </c>
      <c r="H947" s="1002"/>
      <c r="I947" s="1002"/>
      <c r="J947" s="1002">
        <f>IF('statement of marks'!ER$6="","",'statement of marks'!ER$6)</f>
        <v>20</v>
      </c>
      <c r="K947" s="1002"/>
      <c r="L947" s="1002"/>
      <c r="M947" s="1002">
        <f>IF('statement of marks'!EX$6="","",'statement of marks'!EQ$6)</f>
        <v>20</v>
      </c>
      <c r="N947" s="1002"/>
      <c r="O947" s="1002"/>
      <c r="P947" s="215"/>
      <c r="Q947" s="1035"/>
      <c r="R947" s="1035"/>
      <c r="S947" s="223"/>
      <c r="T947" s="1000" t="s">
        <v>3</v>
      </c>
      <c r="U947" s="1001"/>
      <c r="V947" s="1002">
        <f>IF('statement of marks'!EO$6="","",'statement of marks'!EO$6)</f>
        <v>20</v>
      </c>
      <c r="W947" s="1002"/>
      <c r="X947" s="1002"/>
      <c r="Y947" s="1002">
        <f>IF('statement of marks'!EP$6="","",'statement of marks'!EP$6)</f>
        <v>20</v>
      </c>
      <c r="Z947" s="1002"/>
      <c r="AA947" s="1002"/>
      <c r="AB947" s="1002">
        <f>IF('statement of marks'!ER$6="","",'statement of marks'!ER$6)</f>
        <v>20</v>
      </c>
      <c r="AC947" s="1002"/>
      <c r="AD947" s="1002"/>
      <c r="AE947" s="1002">
        <f>IF('statement of marks'!EX$6="","",'statement of marks'!EQ$6)</f>
        <v>20</v>
      </c>
      <c r="AF947" s="1002"/>
      <c r="AG947" s="1002"/>
      <c r="AH947" s="215"/>
    </row>
    <row r="948" spans="1:34" ht="18.95" customHeight="1">
      <c r="A948" s="223"/>
      <c r="B948" s="990" t="str">
        <f>IF('statement of marks'!$EO$3="","",'statement of marks'!$EO$3)</f>
        <v>dk;kZuqHko</v>
      </c>
      <c r="C948" s="991"/>
      <c r="D948" s="1031" t="str">
        <f>IF('statement of marks'!EO71="","",'statement of marks'!EO71)</f>
        <v/>
      </c>
      <c r="E948" s="1031"/>
      <c r="F948" s="1031"/>
      <c r="G948" s="1031" t="str">
        <f>IF('statement of marks'!EP71="","",'statement of marks'!EP71)</f>
        <v/>
      </c>
      <c r="H948" s="1031"/>
      <c r="I948" s="1031"/>
      <c r="J948" s="1031" t="str">
        <f>IF('statement of marks'!ER71="","",'statement of marks'!ER71)</f>
        <v/>
      </c>
      <c r="K948" s="1031"/>
      <c r="L948" s="1031"/>
      <c r="M948" s="1031" t="str">
        <f>IF('statement of marks'!EQ71="","",'statement of marks'!EQ71)</f>
        <v/>
      </c>
      <c r="N948" s="1031"/>
      <c r="O948" s="1031"/>
      <c r="P948" s="216"/>
      <c r="Q948" s="1035"/>
      <c r="R948" s="1035"/>
      <c r="S948" s="223"/>
      <c r="T948" s="990" t="str">
        <f>IF('statement of marks'!$EO$3="","",'statement of marks'!$EO$3)</f>
        <v>dk;kZuqHko</v>
      </c>
      <c r="U948" s="991"/>
      <c r="V948" s="1031" t="str">
        <f>IF('statement of marks'!EO72="","",'statement of marks'!EO72)</f>
        <v/>
      </c>
      <c r="W948" s="1031"/>
      <c r="X948" s="1031"/>
      <c r="Y948" s="1031" t="str">
        <f>IF('statement of marks'!EP72="","",'statement of marks'!EP72)</f>
        <v/>
      </c>
      <c r="Z948" s="1031"/>
      <c r="AA948" s="1031"/>
      <c r="AB948" s="1031" t="str">
        <f>IF('statement of marks'!ER72="","",'statement of marks'!ER72)</f>
        <v/>
      </c>
      <c r="AC948" s="1031"/>
      <c r="AD948" s="1031"/>
      <c r="AE948" s="1031" t="str">
        <f>IF('statement of marks'!EQ72="","",'statement of marks'!EQ72)</f>
        <v/>
      </c>
      <c r="AF948" s="1031"/>
      <c r="AG948" s="1031"/>
      <c r="AH948" s="216"/>
    </row>
    <row r="949" spans="1:34" ht="18.95" customHeight="1">
      <c r="A949" s="223"/>
      <c r="B949" s="1027" t="str">
        <f>IF('statement of marks'!$EY$3="","",'statement of marks'!$EY$3)</f>
        <v>dyk f'k{kk</v>
      </c>
      <c r="C949" s="1028"/>
      <c r="D949" s="1031" t="str">
        <f>IF('statement of marks'!EY71="","",'statement of marks'!EY71)</f>
        <v/>
      </c>
      <c r="E949" s="1031"/>
      <c r="F949" s="1031"/>
      <c r="G949" s="1031" t="str">
        <f>IF('statement of marks'!EZ71="","",'statement of marks'!EZ71)</f>
        <v/>
      </c>
      <c r="H949" s="1031"/>
      <c r="I949" s="1031"/>
      <c r="J949" s="1031" t="str">
        <f>IF('statement of marks'!FB71="","",'statement of marks'!FB71)</f>
        <v/>
      </c>
      <c r="K949" s="1031"/>
      <c r="L949" s="1031"/>
      <c r="M949" s="1031" t="str">
        <f>IF('statement of marks'!FA71="","",'statement of marks'!FA71)</f>
        <v/>
      </c>
      <c r="N949" s="1031"/>
      <c r="O949" s="1031"/>
      <c r="P949" s="216"/>
      <c r="Q949" s="1035"/>
      <c r="R949" s="1035"/>
      <c r="S949" s="223"/>
      <c r="T949" s="1027" t="str">
        <f>IF('statement of marks'!$EY$3="","",'statement of marks'!$EY$3)</f>
        <v>dyk f'k{kk</v>
      </c>
      <c r="U949" s="1028"/>
      <c r="V949" s="1031" t="str">
        <f>IF('statement of marks'!EY72="","",'statement of marks'!EY72)</f>
        <v/>
      </c>
      <c r="W949" s="1031"/>
      <c r="X949" s="1031"/>
      <c r="Y949" s="1031" t="str">
        <f>IF('statement of marks'!EZ72="","",'statement of marks'!EZ72)</f>
        <v/>
      </c>
      <c r="Z949" s="1031"/>
      <c r="AA949" s="1031"/>
      <c r="AB949" s="1031" t="str">
        <f>IF('statement of marks'!FB72="","",'statement of marks'!FB72)</f>
        <v/>
      </c>
      <c r="AC949" s="1031"/>
      <c r="AD949" s="1031"/>
      <c r="AE949" s="1031" t="str">
        <f>IF('statement of marks'!FA72="","",'statement of marks'!FA72)</f>
        <v/>
      </c>
      <c r="AF949" s="1031"/>
      <c r="AG949" s="1031"/>
      <c r="AH949" s="216"/>
    </row>
    <row r="950" spans="1:34" ht="18.95" customHeight="1">
      <c r="A950" s="223"/>
      <c r="B950" s="1029" t="str">
        <f>IF('statement of marks'!$FI$3="","",'statement of marks'!$FI$3)</f>
        <v>LokLF; ,oe~ 'kkjhfjd f'k{kk</v>
      </c>
      <c r="C950" s="1030"/>
      <c r="D950" s="1031" t="str">
        <f>IF('statement of marks'!FI71="","",'statement of marks'!FI71)</f>
        <v/>
      </c>
      <c r="E950" s="1031"/>
      <c r="F950" s="1031"/>
      <c r="G950" s="1031" t="str">
        <f>IF('statement of marks'!FJ71="","",'statement of marks'!FJ71)</f>
        <v/>
      </c>
      <c r="H950" s="1031"/>
      <c r="I950" s="1031"/>
      <c r="J950" s="1031" t="str">
        <f>IF('statement of marks'!FL71="","",'statement of marks'!FL71)</f>
        <v/>
      </c>
      <c r="K950" s="1031"/>
      <c r="L950" s="1031"/>
      <c r="M950" s="1031" t="str">
        <f>IF('statement of marks'!FK71="","",'statement of marks'!FK71)</f>
        <v/>
      </c>
      <c r="N950" s="1031"/>
      <c r="O950" s="1031"/>
      <c r="P950" s="216"/>
      <c r="Q950" s="1035"/>
      <c r="R950" s="1035"/>
      <c r="S950" s="223"/>
      <c r="T950" s="1029" t="str">
        <f>IF('statement of marks'!$FI$3="","",'statement of marks'!$FI$3)</f>
        <v>LokLF; ,oe~ 'kkjhfjd f'k{kk</v>
      </c>
      <c r="U950" s="1030"/>
      <c r="V950" s="1031" t="str">
        <f>IF('statement of marks'!FI72="","",'statement of marks'!FI72)</f>
        <v/>
      </c>
      <c r="W950" s="1031"/>
      <c r="X950" s="1031"/>
      <c r="Y950" s="1031" t="str">
        <f>IF('statement of marks'!FJ72="","",'statement of marks'!FJ72)</f>
        <v/>
      </c>
      <c r="Z950" s="1031"/>
      <c r="AA950" s="1031"/>
      <c r="AB950" s="1031" t="str">
        <f>IF('statement of marks'!FL72="","",'statement of marks'!FL72)</f>
        <v/>
      </c>
      <c r="AC950" s="1031"/>
      <c r="AD950" s="1031"/>
      <c r="AE950" s="1031" t="str">
        <f>IF('statement of marks'!FK72="","",'statement of marks'!FK72)</f>
        <v/>
      </c>
      <c r="AF950" s="1031"/>
      <c r="AG950" s="1031"/>
      <c r="AH950" s="216"/>
    </row>
    <row r="951" spans="1:34" ht="18.95" customHeight="1">
      <c r="A951" s="223"/>
      <c r="B951" s="1000" t="s">
        <v>195</v>
      </c>
      <c r="C951" s="1001"/>
      <c r="D951" s="1007" t="str">
        <f>details!$DR$3</f>
        <v>vxLr rd</v>
      </c>
      <c r="E951" s="1007"/>
      <c r="F951" s="1007"/>
      <c r="G951" s="1007" t="str">
        <f>details!$DV$3</f>
        <v>vDVwcj rd</v>
      </c>
      <c r="H951" s="1007"/>
      <c r="I951" s="1007"/>
      <c r="J951" s="1007" t="str">
        <f>details!$ED$3</f>
        <v>Qjojh rd</v>
      </c>
      <c r="K951" s="1007"/>
      <c r="L951" s="1007"/>
      <c r="M951" s="1007" t="str">
        <f>details!$DZ$3</f>
        <v>fnlEcj rd</v>
      </c>
      <c r="N951" s="1007"/>
      <c r="O951" s="1007"/>
      <c r="P951" s="216"/>
      <c r="Q951" s="1035"/>
      <c r="R951" s="1035"/>
      <c r="S951" s="223"/>
      <c r="T951" s="1000" t="s">
        <v>195</v>
      </c>
      <c r="U951" s="1001"/>
      <c r="V951" s="1010" t="str">
        <f>details!$DR$3</f>
        <v>vxLr rd</v>
      </c>
      <c r="W951" s="1011"/>
      <c r="X951" s="1012"/>
      <c r="Y951" s="1010" t="str">
        <f>details!$DV$3</f>
        <v>vDVwcj rd</v>
      </c>
      <c r="Z951" s="1011"/>
      <c r="AA951" s="1012"/>
      <c r="AB951" s="1010" t="str">
        <f>details!$ED$3</f>
        <v>Qjojh rd</v>
      </c>
      <c r="AC951" s="1011"/>
      <c r="AD951" s="1012"/>
      <c r="AE951" s="1010" t="str">
        <f>details!$DZ$3</f>
        <v>fnlEcj rd</v>
      </c>
      <c r="AF951" s="1011"/>
      <c r="AG951" s="1012"/>
      <c r="AH951" s="216"/>
    </row>
    <row r="952" spans="1:34" ht="18.95" customHeight="1">
      <c r="A952" s="223"/>
      <c r="B952" s="1025" t="s">
        <v>98</v>
      </c>
      <c r="C952" s="1026"/>
      <c r="D952" s="1008" t="str">
        <f>IF(details!DS71="","",details!DS71)</f>
        <v/>
      </c>
      <c r="E952" s="1008"/>
      <c r="F952" s="1008"/>
      <c r="G952" s="1008" t="str">
        <f>IF(details!DW71="","",details!DW71)</f>
        <v/>
      </c>
      <c r="H952" s="1008"/>
      <c r="I952" s="1008"/>
      <c r="J952" s="1008" t="str">
        <f>IF(details!EE71="","",details!EE71)</f>
        <v/>
      </c>
      <c r="K952" s="1008"/>
      <c r="L952" s="1008"/>
      <c r="M952" s="1008" t="str">
        <f>IF(details!EA71="","",details!EA71)</f>
        <v/>
      </c>
      <c r="N952" s="1008"/>
      <c r="O952" s="1008"/>
      <c r="P952" s="227"/>
      <c r="Q952" s="1035"/>
      <c r="R952" s="1035"/>
      <c r="S952" s="223"/>
      <c r="T952" s="1025" t="s">
        <v>98</v>
      </c>
      <c r="U952" s="1026"/>
      <c r="V952" s="1015" t="str">
        <f>IF(details!DS72="","",details!DS72)</f>
        <v/>
      </c>
      <c r="W952" s="1016"/>
      <c r="X952" s="1017"/>
      <c r="Y952" s="1015" t="str">
        <f>IF(details!DW72="","",details!DW72)</f>
        <v/>
      </c>
      <c r="Z952" s="1016"/>
      <c r="AA952" s="1017"/>
      <c r="AB952" s="1015" t="str">
        <f>IF(details!EE72="","",details!EE72)</f>
        <v/>
      </c>
      <c r="AC952" s="1016"/>
      <c r="AD952" s="1017"/>
      <c r="AE952" s="1015" t="str">
        <f>IF(details!EA72="","",details!EA72)</f>
        <v/>
      </c>
      <c r="AF952" s="1016"/>
      <c r="AG952" s="1017"/>
      <c r="AH952" s="217"/>
    </row>
    <row r="953" spans="1:34" ht="18.95" customHeight="1">
      <c r="A953" s="224"/>
      <c r="B953" s="1023" t="s">
        <v>15</v>
      </c>
      <c r="C953" s="1024"/>
      <c r="D953" s="1009">
        <f>IF(details!DR71="","",details!DR71)</f>
        <v>83</v>
      </c>
      <c r="E953" s="1009"/>
      <c r="F953" s="1009"/>
      <c r="G953" s="1009" t="str">
        <f>IF(details!DV71="","",details!DV71)</f>
        <v/>
      </c>
      <c r="H953" s="1009"/>
      <c r="I953" s="1009"/>
      <c r="J953" s="1009" t="str">
        <f>IF(details!ED71="","",details!ED71)</f>
        <v/>
      </c>
      <c r="K953" s="1009"/>
      <c r="L953" s="1009"/>
      <c r="M953" s="1009" t="str">
        <f>IF(details!DZ71="","",details!DZ71)</f>
        <v/>
      </c>
      <c r="N953" s="1009"/>
      <c r="O953" s="1009"/>
      <c r="P953" s="228"/>
      <c r="Q953" s="1035"/>
      <c r="R953" s="1035"/>
      <c r="S953" s="224"/>
      <c r="T953" s="1023" t="s">
        <v>15</v>
      </c>
      <c r="U953" s="1024"/>
      <c r="V953" s="1018">
        <f>IF(details!DR72="","",details!DR72)</f>
        <v>83</v>
      </c>
      <c r="W953" s="1019"/>
      <c r="X953" s="1020"/>
      <c r="Y953" s="1018" t="str">
        <f>IF(details!DV72="","",details!DV72)</f>
        <v/>
      </c>
      <c r="Z953" s="1019"/>
      <c r="AA953" s="1020"/>
      <c r="AB953" s="1018" t="str">
        <f>IF(details!ED72="","",details!ED72)</f>
        <v/>
      </c>
      <c r="AC953" s="1019"/>
      <c r="AD953" s="1020"/>
      <c r="AE953" s="1018" t="str">
        <f>IF(details!DZ72="","",details!DZ72)</f>
        <v/>
      </c>
      <c r="AF953" s="1019"/>
      <c r="AG953" s="1020"/>
      <c r="AH953" s="218"/>
    </row>
    <row r="954" spans="1:34" ht="18.95" customHeight="1">
      <c r="A954" s="223"/>
      <c r="B954" s="1036" t="s">
        <v>99</v>
      </c>
      <c r="C954" s="1037"/>
      <c r="D954" s="1007"/>
      <c r="E954" s="1007"/>
      <c r="F954" s="1007"/>
      <c r="G954" s="1007"/>
      <c r="H954" s="1007"/>
      <c r="I954" s="1007"/>
      <c r="J954" s="1007"/>
      <c r="K954" s="1007"/>
      <c r="L954" s="1007"/>
      <c r="M954" s="1007"/>
      <c r="N954" s="1007"/>
      <c r="O954" s="1007"/>
      <c r="P954" s="219"/>
      <c r="Q954" s="1035"/>
      <c r="R954" s="1035"/>
      <c r="S954" s="223"/>
      <c r="T954" s="1036" t="s">
        <v>99</v>
      </c>
      <c r="U954" s="1037"/>
      <c r="V954" s="1007"/>
      <c r="W954" s="1007"/>
      <c r="X954" s="1007"/>
      <c r="Y954" s="1007"/>
      <c r="Z954" s="1007"/>
      <c r="AA954" s="1007"/>
      <c r="AB954" s="1007"/>
      <c r="AC954" s="1007"/>
      <c r="AD954" s="1007"/>
      <c r="AE954" s="1007"/>
      <c r="AF954" s="1007"/>
      <c r="AG954" s="1007"/>
      <c r="AH954" s="219"/>
    </row>
    <row r="955" spans="1:34" ht="18.95" customHeight="1">
      <c r="A955" s="223"/>
      <c r="B955" s="1013" t="s">
        <v>79</v>
      </c>
      <c r="C955" s="1014"/>
      <c r="D955" s="1007"/>
      <c r="E955" s="1007"/>
      <c r="F955" s="1007"/>
      <c r="G955" s="1007"/>
      <c r="H955" s="1007"/>
      <c r="I955" s="1007"/>
      <c r="J955" s="1007"/>
      <c r="K955" s="1007"/>
      <c r="L955" s="1007"/>
      <c r="M955" s="1007"/>
      <c r="N955" s="1007"/>
      <c r="O955" s="1007"/>
      <c r="P955" s="219"/>
      <c r="Q955" s="1035"/>
      <c r="R955" s="1035"/>
      <c r="S955" s="223"/>
      <c r="T955" s="1013" t="s">
        <v>79</v>
      </c>
      <c r="U955" s="1014"/>
      <c r="V955" s="1007"/>
      <c r="W955" s="1007"/>
      <c r="X955" s="1007"/>
      <c r="Y955" s="1007"/>
      <c r="Z955" s="1007"/>
      <c r="AA955" s="1007"/>
      <c r="AB955" s="1007"/>
      <c r="AC955" s="1007"/>
      <c r="AD955" s="1007"/>
      <c r="AE955" s="1007"/>
      <c r="AF955" s="1007"/>
      <c r="AG955" s="1007"/>
      <c r="AH955" s="219"/>
    </row>
    <row r="956" spans="1:34" ht="18.95" customHeight="1">
      <c r="A956" s="223"/>
      <c r="B956" s="1021" t="s">
        <v>100</v>
      </c>
      <c r="C956" s="1022"/>
      <c r="D956" s="1007"/>
      <c r="E956" s="1007"/>
      <c r="F956" s="1007"/>
      <c r="G956" s="1007"/>
      <c r="H956" s="1007"/>
      <c r="I956" s="1007"/>
      <c r="J956" s="1007"/>
      <c r="K956" s="1007"/>
      <c r="L956" s="1007"/>
      <c r="M956" s="1007"/>
      <c r="N956" s="1007"/>
      <c r="O956" s="1007"/>
      <c r="P956" s="219"/>
      <c r="Q956" s="1035"/>
      <c r="R956" s="1035"/>
      <c r="S956" s="223"/>
      <c r="T956" s="1021" t="s">
        <v>100</v>
      </c>
      <c r="U956" s="1022"/>
      <c r="V956" s="1007"/>
      <c r="W956" s="1007"/>
      <c r="X956" s="1007"/>
      <c r="Y956" s="1007"/>
      <c r="Z956" s="1007"/>
      <c r="AA956" s="1007"/>
      <c r="AB956" s="1007"/>
      <c r="AC956" s="1007"/>
      <c r="AD956" s="1007"/>
      <c r="AE956" s="1007"/>
      <c r="AF956" s="1007"/>
      <c r="AG956" s="1007"/>
      <c r="AH956" s="219"/>
    </row>
    <row r="957" spans="1:34" ht="18.95" customHeight="1" thickBot="1">
      <c r="A957" s="225"/>
      <c r="B957" s="998" t="s">
        <v>101</v>
      </c>
      <c r="C957" s="999"/>
      <c r="D957" s="995"/>
      <c r="E957" s="995"/>
      <c r="F957" s="995"/>
      <c r="G957" s="995"/>
      <c r="H957" s="995"/>
      <c r="I957" s="995"/>
      <c r="J957" s="995"/>
      <c r="K957" s="995"/>
      <c r="L957" s="995"/>
      <c r="M957" s="995"/>
      <c r="N957" s="995"/>
      <c r="O957" s="995"/>
      <c r="P957" s="220"/>
      <c r="Q957" s="1035"/>
      <c r="R957" s="1035"/>
      <c r="S957" s="225"/>
      <c r="T957" s="998" t="s">
        <v>101</v>
      </c>
      <c r="U957" s="999"/>
      <c r="V957" s="995"/>
      <c r="W957" s="995"/>
      <c r="X957" s="995"/>
      <c r="Y957" s="995"/>
      <c r="Z957" s="995"/>
      <c r="AA957" s="995"/>
      <c r="AB957" s="995"/>
      <c r="AC957" s="995"/>
      <c r="AD957" s="995"/>
      <c r="AE957" s="995"/>
      <c r="AF957" s="995"/>
      <c r="AG957" s="995"/>
      <c r="AH957" s="220"/>
    </row>
    <row r="958" spans="1:34" ht="18.95" customHeight="1">
      <c r="A958" s="222"/>
      <c r="B958" s="1004" t="s">
        <v>47</v>
      </c>
      <c r="C958" s="1005"/>
      <c r="D958" s="1005"/>
      <c r="E958" s="1005"/>
      <c r="F958" s="1005"/>
      <c r="G958" s="1005"/>
      <c r="H958" s="1005"/>
      <c r="I958" s="1005"/>
      <c r="J958" s="1005"/>
      <c r="K958" s="1005"/>
      <c r="L958" s="1005"/>
      <c r="M958" s="1005"/>
      <c r="N958" s="1005"/>
      <c r="O958" s="1005"/>
      <c r="P958" s="1006"/>
      <c r="Q958" s="1035"/>
      <c r="R958" s="1035"/>
      <c r="S958" s="222"/>
      <c r="T958" s="1004" t="s">
        <v>47</v>
      </c>
      <c r="U958" s="1005"/>
      <c r="V958" s="1005"/>
      <c r="W958" s="1005"/>
      <c r="X958" s="1005"/>
      <c r="Y958" s="1005"/>
      <c r="Z958" s="1005"/>
      <c r="AA958" s="1005"/>
      <c r="AB958" s="1005"/>
      <c r="AC958" s="1005"/>
      <c r="AD958" s="1005"/>
      <c r="AE958" s="1005"/>
      <c r="AF958" s="1005"/>
      <c r="AG958" s="1005"/>
      <c r="AH958" s="1006"/>
    </row>
    <row r="959" spans="1:34" ht="18.95" customHeight="1">
      <c r="A959" s="1003"/>
      <c r="B959" s="985" t="str">
        <f>'statement of marks'!$A$1</f>
        <v>MkW0Hkhejko vEcsMdj jkt0vkok0fo|k0cxMh]nkSlk</v>
      </c>
      <c r="C959" s="986"/>
      <c r="D959" s="986"/>
      <c r="E959" s="986"/>
      <c r="F959" s="986"/>
      <c r="G959" s="986"/>
      <c r="H959" s="986"/>
      <c r="I959" s="986"/>
      <c r="J959" s="986"/>
      <c r="K959" s="986"/>
      <c r="L959" s="986"/>
      <c r="M959" s="986"/>
      <c r="N959" s="986"/>
      <c r="O959" s="986"/>
      <c r="P959" s="987"/>
      <c r="Q959" s="1035"/>
      <c r="R959" s="1035"/>
      <c r="S959" s="1003"/>
      <c r="T959" s="985" t="str">
        <f>'statement of marks'!$A$1</f>
        <v>MkW0Hkhejko vEcsMdj jkt0vkok0fo|k0cxMh]nkSlk</v>
      </c>
      <c r="U959" s="986"/>
      <c r="V959" s="986"/>
      <c r="W959" s="986"/>
      <c r="X959" s="986"/>
      <c r="Y959" s="986"/>
      <c r="Z959" s="986"/>
      <c r="AA959" s="986"/>
      <c r="AB959" s="986"/>
      <c r="AC959" s="986"/>
      <c r="AD959" s="986"/>
      <c r="AE959" s="986"/>
      <c r="AF959" s="986"/>
      <c r="AG959" s="986"/>
      <c r="AH959" s="987"/>
    </row>
    <row r="960" spans="1:34" ht="18.95" customHeight="1">
      <c r="A960" s="1003"/>
      <c r="B960" s="985"/>
      <c r="C960" s="986"/>
      <c r="D960" s="986"/>
      <c r="E960" s="986"/>
      <c r="F960" s="986"/>
      <c r="G960" s="986"/>
      <c r="H960" s="986"/>
      <c r="I960" s="986"/>
      <c r="J960" s="986"/>
      <c r="K960" s="986"/>
      <c r="L960" s="986"/>
      <c r="M960" s="986"/>
      <c r="N960" s="986"/>
      <c r="O960" s="986"/>
      <c r="P960" s="987"/>
      <c r="Q960" s="1035"/>
      <c r="R960" s="1035"/>
      <c r="S960" s="1003"/>
      <c r="T960" s="985"/>
      <c r="U960" s="986"/>
      <c r="V960" s="986"/>
      <c r="W960" s="986"/>
      <c r="X960" s="986"/>
      <c r="Y960" s="986"/>
      <c r="Z960" s="986"/>
      <c r="AA960" s="986"/>
      <c r="AB960" s="986"/>
      <c r="AC960" s="986"/>
      <c r="AD960" s="986"/>
      <c r="AE960" s="986"/>
      <c r="AF960" s="986"/>
      <c r="AG960" s="986"/>
      <c r="AH960" s="987"/>
    </row>
    <row r="961" spans="1:34" ht="18.95" customHeight="1">
      <c r="A961" s="223"/>
      <c r="B961" s="988" t="s">
        <v>95</v>
      </c>
      <c r="C961" s="989"/>
      <c r="D961" s="992" t="str">
        <f>'statement of marks'!$H$3</f>
        <v>2016-17</v>
      </c>
      <c r="E961" s="992"/>
      <c r="F961" s="992"/>
      <c r="G961" s="992"/>
      <c r="H961" s="992"/>
      <c r="I961" s="992"/>
      <c r="J961" s="992"/>
      <c r="K961" s="992"/>
      <c r="L961" s="992"/>
      <c r="M961" s="992"/>
      <c r="N961" s="992"/>
      <c r="O961" s="992"/>
      <c r="P961" s="993"/>
      <c r="Q961" s="1035"/>
      <c r="R961" s="1035"/>
      <c r="S961" s="223"/>
      <c r="T961" s="988" t="s">
        <v>95</v>
      </c>
      <c r="U961" s="989"/>
      <c r="V961" s="992" t="str">
        <f>'statement of marks'!$H$3</f>
        <v>2016-17</v>
      </c>
      <c r="W961" s="992"/>
      <c r="X961" s="992"/>
      <c r="Y961" s="992"/>
      <c r="Z961" s="992"/>
      <c r="AA961" s="992"/>
      <c r="AB961" s="992"/>
      <c r="AC961" s="992"/>
      <c r="AD961" s="992"/>
      <c r="AE961" s="992"/>
      <c r="AF961" s="992"/>
      <c r="AG961" s="992"/>
      <c r="AH961" s="993"/>
    </row>
    <row r="962" spans="1:34" ht="18.95" customHeight="1">
      <c r="A962" s="223"/>
      <c r="B962" s="990" t="s">
        <v>185</v>
      </c>
      <c r="C962" s="991"/>
      <c r="D962" s="991" t="str">
        <f>IF('statement of marks'!I73="","",'statement of marks'!I73)</f>
        <v/>
      </c>
      <c r="E962" s="991"/>
      <c r="F962" s="991"/>
      <c r="G962" s="991"/>
      <c r="H962" s="991"/>
      <c r="I962" s="991"/>
      <c r="J962" s="991"/>
      <c r="K962" s="991"/>
      <c r="L962" s="991"/>
      <c r="M962" s="991"/>
      <c r="N962" s="991"/>
      <c r="O962" s="991"/>
      <c r="P962" s="994"/>
      <c r="Q962" s="1035"/>
      <c r="R962" s="1035"/>
      <c r="S962" s="223"/>
      <c r="T962" s="990" t="s">
        <v>185</v>
      </c>
      <c r="U962" s="991"/>
      <c r="V962" s="991" t="str">
        <f>IF('statement of marks'!I74="","",'statement of marks'!I74)</f>
        <v/>
      </c>
      <c r="W962" s="991"/>
      <c r="X962" s="991"/>
      <c r="Y962" s="991"/>
      <c r="Z962" s="991"/>
      <c r="AA962" s="991"/>
      <c r="AB962" s="991"/>
      <c r="AC962" s="991"/>
      <c r="AD962" s="991"/>
      <c r="AE962" s="991"/>
      <c r="AF962" s="991"/>
      <c r="AG962" s="991"/>
      <c r="AH962" s="994"/>
    </row>
    <row r="963" spans="1:34" ht="18.95" customHeight="1">
      <c r="A963" s="223"/>
      <c r="B963" s="990" t="s">
        <v>186</v>
      </c>
      <c r="C963" s="991"/>
      <c r="D963" s="991" t="str">
        <f>IF('statement of marks'!J73="","",'statement of marks'!J73)</f>
        <v/>
      </c>
      <c r="E963" s="991"/>
      <c r="F963" s="991"/>
      <c r="G963" s="991"/>
      <c r="H963" s="991"/>
      <c r="I963" s="991"/>
      <c r="J963" s="991"/>
      <c r="K963" s="991"/>
      <c r="L963" s="991"/>
      <c r="M963" s="991"/>
      <c r="N963" s="991"/>
      <c r="O963" s="991"/>
      <c r="P963" s="994"/>
      <c r="Q963" s="1035"/>
      <c r="R963" s="1035"/>
      <c r="S963" s="223"/>
      <c r="T963" s="990" t="s">
        <v>186</v>
      </c>
      <c r="U963" s="991"/>
      <c r="V963" s="991" t="str">
        <f>IF('statement of marks'!J74="","",'statement of marks'!J74)</f>
        <v/>
      </c>
      <c r="W963" s="991"/>
      <c r="X963" s="991"/>
      <c r="Y963" s="991"/>
      <c r="Z963" s="991"/>
      <c r="AA963" s="991"/>
      <c r="AB963" s="991"/>
      <c r="AC963" s="991"/>
      <c r="AD963" s="991"/>
      <c r="AE963" s="991"/>
      <c r="AF963" s="991"/>
      <c r="AG963" s="991"/>
      <c r="AH963" s="994"/>
    </row>
    <row r="964" spans="1:34" ht="18.95" customHeight="1">
      <c r="A964" s="223"/>
      <c r="B964" s="990" t="s">
        <v>187</v>
      </c>
      <c r="C964" s="991"/>
      <c r="D964" s="991" t="str">
        <f>IF('statement of marks'!K73="","",'statement of marks'!K73)</f>
        <v/>
      </c>
      <c r="E964" s="991"/>
      <c r="F964" s="991"/>
      <c r="G964" s="991"/>
      <c r="H964" s="991"/>
      <c r="I964" s="991"/>
      <c r="J964" s="991"/>
      <c r="K964" s="991"/>
      <c r="L964" s="991"/>
      <c r="M964" s="991"/>
      <c r="N964" s="991"/>
      <c r="O964" s="991"/>
      <c r="P964" s="994"/>
      <c r="Q964" s="1035"/>
      <c r="R964" s="1035"/>
      <c r="S964" s="223"/>
      <c r="T964" s="990" t="s">
        <v>187</v>
      </c>
      <c r="U964" s="991"/>
      <c r="V964" s="991" t="str">
        <f>IF('statement of marks'!K74="","",'statement of marks'!K74)</f>
        <v/>
      </c>
      <c r="W964" s="991"/>
      <c r="X964" s="991"/>
      <c r="Y964" s="991"/>
      <c r="Z964" s="991"/>
      <c r="AA964" s="991"/>
      <c r="AB964" s="991"/>
      <c r="AC964" s="991"/>
      <c r="AD964" s="991"/>
      <c r="AE964" s="991"/>
      <c r="AF964" s="991"/>
      <c r="AG964" s="991"/>
      <c r="AH964" s="994"/>
    </row>
    <row r="965" spans="1:34" ht="18.95" customHeight="1">
      <c r="A965" s="223"/>
      <c r="B965" s="990" t="s">
        <v>188</v>
      </c>
      <c r="C965" s="991"/>
      <c r="D965" s="992" t="str">
        <f>'statement of marks'!$G$3</f>
        <v>6 B</v>
      </c>
      <c r="E965" s="992"/>
      <c r="F965" s="992"/>
      <c r="G965" s="992"/>
      <c r="H965" s="991" t="s">
        <v>9</v>
      </c>
      <c r="I965" s="991"/>
      <c r="J965" s="991"/>
      <c r="K965" s="991"/>
      <c r="L965" s="991"/>
      <c r="M965" s="992" t="str">
        <f>IF('statement of marks'!D73="","",'statement of marks'!D73)</f>
        <v/>
      </c>
      <c r="N965" s="992"/>
      <c r="O965" s="992"/>
      <c r="P965" s="993"/>
      <c r="Q965" s="1035"/>
      <c r="R965" s="1035"/>
      <c r="S965" s="223"/>
      <c r="T965" s="990" t="s">
        <v>188</v>
      </c>
      <c r="U965" s="991"/>
      <c r="V965" s="992" t="str">
        <f>'statement of marks'!$G$3</f>
        <v>6 B</v>
      </c>
      <c r="W965" s="992"/>
      <c r="X965" s="992"/>
      <c r="Y965" s="992"/>
      <c r="Z965" s="991" t="s">
        <v>9</v>
      </c>
      <c r="AA965" s="991"/>
      <c r="AB965" s="991"/>
      <c r="AC965" s="991"/>
      <c r="AD965" s="991"/>
      <c r="AE965" s="992" t="str">
        <f>IF('statement of marks'!D74="","",'statement of marks'!D74)</f>
        <v/>
      </c>
      <c r="AF965" s="992"/>
      <c r="AG965" s="992"/>
      <c r="AH965" s="993"/>
    </row>
    <row r="966" spans="1:34" ht="18.95" customHeight="1">
      <c r="A966" s="223"/>
      <c r="B966" s="990" t="s">
        <v>189</v>
      </c>
      <c r="C966" s="991"/>
      <c r="D966" s="992" t="str">
        <f>IF('statement of marks'!F73="","",'statement of marks'!F73)</f>
        <v/>
      </c>
      <c r="E966" s="992"/>
      <c r="F966" s="992"/>
      <c r="G966" s="992"/>
      <c r="H966" s="991" t="s">
        <v>0</v>
      </c>
      <c r="I966" s="991"/>
      <c r="J966" s="991"/>
      <c r="K966" s="991"/>
      <c r="L966" s="991"/>
      <c r="M966" s="1032" t="str">
        <f>IF('statement of marks'!G73="","",'statement of marks'!G73)</f>
        <v/>
      </c>
      <c r="N966" s="1032"/>
      <c r="O966" s="1032"/>
      <c r="P966" s="1033"/>
      <c r="Q966" s="1035"/>
      <c r="R966" s="1035"/>
      <c r="S966" s="223"/>
      <c r="T966" s="990" t="s">
        <v>189</v>
      </c>
      <c r="U966" s="991"/>
      <c r="V966" s="992" t="str">
        <f>IF('statement of marks'!F74="","",'statement of marks'!F74)</f>
        <v/>
      </c>
      <c r="W966" s="992"/>
      <c r="X966" s="992"/>
      <c r="Y966" s="992"/>
      <c r="Z966" s="991" t="s">
        <v>0</v>
      </c>
      <c r="AA966" s="991"/>
      <c r="AB966" s="991"/>
      <c r="AC966" s="991"/>
      <c r="AD966" s="991"/>
      <c r="AE966" s="1032" t="str">
        <f>IF('statement of marks'!G74="","",'statement of marks'!G74)</f>
        <v/>
      </c>
      <c r="AF966" s="1032"/>
      <c r="AG966" s="1032"/>
      <c r="AH966" s="1033"/>
    </row>
    <row r="967" spans="1:34" ht="18.95" customHeight="1">
      <c r="A967" s="223"/>
      <c r="B967" s="221" t="s">
        <v>28</v>
      </c>
      <c r="C967" s="211" t="s">
        <v>96</v>
      </c>
      <c r="D967" s="1034" t="s">
        <v>1</v>
      </c>
      <c r="E967" s="1034"/>
      <c r="F967" s="1034"/>
      <c r="G967" s="1034" t="s">
        <v>21</v>
      </c>
      <c r="H967" s="1034"/>
      <c r="I967" s="1034"/>
      <c r="J967" s="1034" t="s">
        <v>68</v>
      </c>
      <c r="K967" s="1034"/>
      <c r="L967" s="1034"/>
      <c r="M967" s="1034" t="s">
        <v>97</v>
      </c>
      <c r="N967" s="1034"/>
      <c r="O967" s="1034"/>
      <c r="P967" s="212" t="s">
        <v>200</v>
      </c>
      <c r="Q967" s="1035"/>
      <c r="R967" s="1035"/>
      <c r="S967" s="223"/>
      <c r="T967" s="221" t="s">
        <v>28</v>
      </c>
      <c r="U967" s="211" t="s">
        <v>96</v>
      </c>
      <c r="V967" s="1034" t="s">
        <v>1</v>
      </c>
      <c r="W967" s="1034"/>
      <c r="X967" s="1034"/>
      <c r="Y967" s="1034" t="s">
        <v>21</v>
      </c>
      <c r="Z967" s="1034"/>
      <c r="AA967" s="1034"/>
      <c r="AB967" s="1034" t="s">
        <v>68</v>
      </c>
      <c r="AC967" s="1034"/>
      <c r="AD967" s="1034"/>
      <c r="AE967" s="1034" t="s">
        <v>97</v>
      </c>
      <c r="AF967" s="1034"/>
      <c r="AG967" s="1034"/>
      <c r="AH967" s="212" t="s">
        <v>200</v>
      </c>
    </row>
    <row r="968" spans="1:34" ht="18.95" customHeight="1">
      <c r="A968" s="223"/>
      <c r="B968" s="1000" t="s">
        <v>3</v>
      </c>
      <c r="C968" s="1001"/>
      <c r="D968" s="232">
        <f>IF('statement of marks'!L$6="","",'statement of marks'!L$6)</f>
        <v>5</v>
      </c>
      <c r="E968" s="232">
        <f>IF('statement of marks'!M$6="","",'statement of marks'!M$6)</f>
        <v>5</v>
      </c>
      <c r="F968" s="232">
        <f>IF('statement of marks'!N$6="","",'statement of marks'!N$6)</f>
        <v>10</v>
      </c>
      <c r="G968" s="232">
        <f>IF('statement of marks'!O$6="","",'statement of marks'!O$6)</f>
        <v>5</v>
      </c>
      <c r="H968" s="232">
        <f>IF('statement of marks'!P$6="","",'statement of marks'!P$6)</f>
        <v>5</v>
      </c>
      <c r="I968" s="232">
        <f>IF('statement of marks'!Q$6="","",'statement of marks'!Q$6)</f>
        <v>10</v>
      </c>
      <c r="J968" s="232">
        <f>IF('statement of marks'!R$6="","",'statement of marks'!R$6)</f>
        <v>5</v>
      </c>
      <c r="K968" s="232">
        <f>IF('statement of marks'!S$6="","",'statement of marks'!S$6)</f>
        <v>5</v>
      </c>
      <c r="L968" s="232">
        <f>IF('statement of marks'!T$6="","",'statement of marks'!T$6)</f>
        <v>10</v>
      </c>
      <c r="M968" s="232">
        <f>IF('statement of marks'!V$6="","",'statement of marks'!V$6)</f>
        <v>50</v>
      </c>
      <c r="N968" s="232">
        <f>IF('statement of marks'!W$6="","",'statement of marks'!W$6)</f>
        <v>20</v>
      </c>
      <c r="O968" s="232">
        <f>IF('statement of marks'!X$6="","",'statement of marks'!X$6)</f>
        <v>70</v>
      </c>
      <c r="P968" s="213">
        <f>IF('statement of marks'!Y$6="","",'statement of marks'!Y$6)</f>
        <v>100</v>
      </c>
      <c r="Q968" s="1035"/>
      <c r="R968" s="1035"/>
      <c r="S968" s="223"/>
      <c r="T968" s="1000" t="s">
        <v>3</v>
      </c>
      <c r="U968" s="1001"/>
      <c r="V968" s="232">
        <f>IF('statement of marks'!L$6="","",'statement of marks'!L$6)</f>
        <v>5</v>
      </c>
      <c r="W968" s="232">
        <f>IF('statement of marks'!M$6="","",'statement of marks'!M$6)</f>
        <v>5</v>
      </c>
      <c r="X968" s="232">
        <f>IF('statement of marks'!N$6="","",'statement of marks'!N$6)</f>
        <v>10</v>
      </c>
      <c r="Y968" s="232">
        <f>IF('statement of marks'!O$6="","",'statement of marks'!O$6)</f>
        <v>5</v>
      </c>
      <c r="Z968" s="232">
        <f>IF('statement of marks'!P$6="","",'statement of marks'!P$6)</f>
        <v>5</v>
      </c>
      <c r="AA968" s="232">
        <f>IF('statement of marks'!Q$6="","",'statement of marks'!Q$6)</f>
        <v>10</v>
      </c>
      <c r="AB968" s="232">
        <f>IF('statement of marks'!R$6="","",'statement of marks'!R$6)</f>
        <v>5</v>
      </c>
      <c r="AC968" s="232">
        <f>IF('statement of marks'!S$6="","",'statement of marks'!S$6)</f>
        <v>5</v>
      </c>
      <c r="AD968" s="232">
        <f>IF('statement of marks'!T$6="","",'statement of marks'!T$6)</f>
        <v>10</v>
      </c>
      <c r="AE968" s="232">
        <f>IF('statement of marks'!V$6="","",'statement of marks'!V$6)</f>
        <v>50</v>
      </c>
      <c r="AF968" s="232">
        <f>IF('statement of marks'!W$6="","",'statement of marks'!W$6)</f>
        <v>20</v>
      </c>
      <c r="AG968" s="232">
        <f>IF('statement of marks'!X$6="","",'statement of marks'!X$6)</f>
        <v>70</v>
      </c>
      <c r="AH968" s="213">
        <f>IF('statement of marks'!Y$6="","",'statement of marks'!Y$6)</f>
        <v>100</v>
      </c>
    </row>
    <row r="969" spans="1:34" ht="18.95" customHeight="1">
      <c r="A969" s="223"/>
      <c r="B969" s="990" t="str">
        <f>IF('statement of marks'!$L$3="","",'statement of marks'!$L$3)</f>
        <v>fgUnh</v>
      </c>
      <c r="C969" s="991"/>
      <c r="D969" s="209" t="str">
        <f>IF('statement of marks'!L73="","",'statement of marks'!L73)</f>
        <v/>
      </c>
      <c r="E969" s="209" t="str">
        <f>IF('statement of marks'!M73="","",'statement of marks'!M73)</f>
        <v/>
      </c>
      <c r="F969" s="207" t="str">
        <f>IF('statement of marks'!N73="","",'statement of marks'!N73)</f>
        <v/>
      </c>
      <c r="G969" s="209" t="str">
        <f>IF('statement of marks'!O73="","",'statement of marks'!O73)</f>
        <v/>
      </c>
      <c r="H969" s="209" t="str">
        <f>IF('statement of marks'!P73="","",'statement of marks'!P73)</f>
        <v/>
      </c>
      <c r="I969" s="207" t="str">
        <f>IF('statement of marks'!Q73="","",'statement of marks'!Q73)</f>
        <v/>
      </c>
      <c r="J969" s="209" t="str">
        <f>IF('statement of marks'!R73="","",'statement of marks'!R73)</f>
        <v/>
      </c>
      <c r="K969" s="209" t="str">
        <f>IF('statement of marks'!S73="","",'statement of marks'!S73)</f>
        <v/>
      </c>
      <c r="L969" s="207" t="str">
        <f>IF('statement of marks'!T73="","",'statement of marks'!T73)</f>
        <v/>
      </c>
      <c r="M969" s="209" t="str">
        <f>IF('statement of marks'!V73="","",'statement of marks'!V73)</f>
        <v/>
      </c>
      <c r="N969" s="209" t="str">
        <f>IF('statement of marks'!W73="","",'statement of marks'!W73)</f>
        <v/>
      </c>
      <c r="O969" s="207" t="str">
        <f>IF('statement of marks'!X73="","",'statement of marks'!X73)</f>
        <v/>
      </c>
      <c r="P969" s="213" t="str">
        <f>IF('statement of marks'!Y73="","",'statement of marks'!Y73)</f>
        <v/>
      </c>
      <c r="Q969" s="1035"/>
      <c r="R969" s="1035"/>
      <c r="S969" s="223"/>
      <c r="T969" s="990" t="str">
        <f>IF('statement of marks'!$L$3="","",'statement of marks'!$L$3)</f>
        <v>fgUnh</v>
      </c>
      <c r="U969" s="991"/>
      <c r="V969" s="209" t="str">
        <f>IF('statement of marks'!L74="","",'statement of marks'!L74)</f>
        <v/>
      </c>
      <c r="W969" s="209" t="str">
        <f>IF('statement of marks'!M74="","",'statement of marks'!M74)</f>
        <v/>
      </c>
      <c r="X969" s="207" t="str">
        <f>IF('statement of marks'!N74="","",'statement of marks'!N74)</f>
        <v/>
      </c>
      <c r="Y969" s="209" t="str">
        <f>IF('statement of marks'!O74="","",'statement of marks'!O74)</f>
        <v/>
      </c>
      <c r="Z969" s="209" t="str">
        <f>IF('statement of marks'!P74="","",'statement of marks'!P74)</f>
        <v/>
      </c>
      <c r="AA969" s="207" t="str">
        <f>IF('statement of marks'!Q74="","",'statement of marks'!Q74)</f>
        <v/>
      </c>
      <c r="AB969" s="209" t="str">
        <f>IF('statement of marks'!R74="","",'statement of marks'!R74)</f>
        <v/>
      </c>
      <c r="AC969" s="209" t="str">
        <f>IF('statement of marks'!S74="","",'statement of marks'!S74)</f>
        <v/>
      </c>
      <c r="AD969" s="207" t="str">
        <f>IF('statement of marks'!T74="","",'statement of marks'!T74)</f>
        <v/>
      </c>
      <c r="AE969" s="209" t="str">
        <f>IF('statement of marks'!V74="","",'statement of marks'!V74)</f>
        <v/>
      </c>
      <c r="AF969" s="209" t="str">
        <f>IF('statement of marks'!W74="","",'statement of marks'!W74)</f>
        <v/>
      </c>
      <c r="AG969" s="207" t="str">
        <f>IF('statement of marks'!X74="","",'statement of marks'!X74)</f>
        <v/>
      </c>
      <c r="AH969" s="213" t="str">
        <f>IF('statement of marks'!Y74="","",'statement of marks'!Y74)</f>
        <v/>
      </c>
    </row>
    <row r="970" spans="1:34" ht="18.95" customHeight="1">
      <c r="A970" s="223"/>
      <c r="B970" s="990" t="str">
        <f>IF('statement of marks'!$AH$3="","",'statement of marks'!$AH$3)</f>
        <v>vaxszth</v>
      </c>
      <c r="C970" s="991"/>
      <c r="D970" s="209" t="str">
        <f>IF('statement of marks'!AH73="","",'statement of marks'!AH73)</f>
        <v/>
      </c>
      <c r="E970" s="209" t="str">
        <f>IF('statement of marks'!AI73="","",'statement of marks'!AI73)</f>
        <v/>
      </c>
      <c r="F970" s="207" t="str">
        <f>IF('statement of marks'!AJ73="","",'statement of marks'!AJ73)</f>
        <v/>
      </c>
      <c r="G970" s="209" t="str">
        <f>IF('statement of marks'!AK73="","",'statement of marks'!AK73)</f>
        <v/>
      </c>
      <c r="H970" s="209" t="str">
        <f>IF('statement of marks'!AL73="","",'statement of marks'!AL73)</f>
        <v/>
      </c>
      <c r="I970" s="207" t="str">
        <f>IF('statement of marks'!AM73="","",'statement of marks'!AM73)</f>
        <v/>
      </c>
      <c r="J970" s="209" t="str">
        <f>IF('statement of marks'!AN73="","",'statement of marks'!AN73)</f>
        <v/>
      </c>
      <c r="K970" s="209" t="str">
        <f>IF('statement of marks'!AO73="","",'statement of marks'!AO73)</f>
        <v/>
      </c>
      <c r="L970" s="207" t="str">
        <f>IF('statement of marks'!AP73="","",'statement of marks'!AP73)</f>
        <v/>
      </c>
      <c r="M970" s="209" t="str">
        <f>IF('statement of marks'!AR73="","",'statement of marks'!AR73)</f>
        <v/>
      </c>
      <c r="N970" s="209" t="str">
        <f>IF('statement of marks'!AS73="","",'statement of marks'!AS73)</f>
        <v/>
      </c>
      <c r="O970" s="207" t="str">
        <f>IF('statement of marks'!AT73="","",'statement of marks'!AT73)</f>
        <v/>
      </c>
      <c r="P970" s="213" t="str">
        <f>IF('statement of marks'!AU73="","",'statement of marks'!AU73)</f>
        <v/>
      </c>
      <c r="Q970" s="1035"/>
      <c r="R970" s="1035"/>
      <c r="S970" s="223"/>
      <c r="T970" s="990" t="str">
        <f>IF('statement of marks'!$AH$3="","",'statement of marks'!$AH$3)</f>
        <v>vaxszth</v>
      </c>
      <c r="U970" s="991"/>
      <c r="V970" s="209" t="str">
        <f>IF('statement of marks'!AH74="","",'statement of marks'!AH74)</f>
        <v/>
      </c>
      <c r="W970" s="209" t="str">
        <f>IF('statement of marks'!AI74="","",'statement of marks'!AI74)</f>
        <v/>
      </c>
      <c r="X970" s="207" t="str">
        <f>IF('statement of marks'!AJ74="","",'statement of marks'!AJ74)</f>
        <v/>
      </c>
      <c r="Y970" s="209" t="str">
        <f>IF('statement of marks'!AK74="","",'statement of marks'!AK74)</f>
        <v/>
      </c>
      <c r="Z970" s="209" t="str">
        <f>IF('statement of marks'!AL74="","",'statement of marks'!AL74)</f>
        <v/>
      </c>
      <c r="AA970" s="207" t="str">
        <f>IF('statement of marks'!AM74="","",'statement of marks'!AM74)</f>
        <v/>
      </c>
      <c r="AB970" s="209" t="str">
        <f>IF('statement of marks'!AN74="","",'statement of marks'!AN74)</f>
        <v/>
      </c>
      <c r="AC970" s="209" t="str">
        <f>IF('statement of marks'!AO74="","",'statement of marks'!AO74)</f>
        <v/>
      </c>
      <c r="AD970" s="207" t="str">
        <f>IF('statement of marks'!AP74="","",'statement of marks'!AP74)</f>
        <v/>
      </c>
      <c r="AE970" s="209" t="str">
        <f>IF('statement of marks'!AR74="","",'statement of marks'!AR74)</f>
        <v/>
      </c>
      <c r="AF970" s="209" t="str">
        <f>IF('statement of marks'!AS74="","",'statement of marks'!AS74)</f>
        <v/>
      </c>
      <c r="AG970" s="207" t="str">
        <f>IF('statement of marks'!AT74="","",'statement of marks'!AT74)</f>
        <v/>
      </c>
      <c r="AH970" s="213" t="str">
        <f>IF('statement of marks'!AU74="","",'statement of marks'!AU74)</f>
        <v/>
      </c>
    </row>
    <row r="971" spans="1:34" ht="18.95" customHeight="1">
      <c r="A971" s="223"/>
      <c r="B971" s="990" t="str">
        <f>IF('statement of marks'!BD73="s","laLd`r",IF('statement of marks'!BD73="u","mnwZ",IF('statement of marks'!BD73="g","xqtjkrh",IF('statement of marks'!BD73="p","iatkch",IF('statement of marks'!BD73="sd","fla/kh","r`rh; Hkk""kk")))))</f>
        <v>r`rh; Hkk"kk</v>
      </c>
      <c r="C971" s="991"/>
      <c r="D971" s="209" t="str">
        <f>IF('statement of marks'!BE73="","",'statement of marks'!BE73)</f>
        <v/>
      </c>
      <c r="E971" s="209" t="str">
        <f>IF('statement of marks'!BF73="","",'statement of marks'!BF73)</f>
        <v/>
      </c>
      <c r="F971" s="207" t="str">
        <f>IF('statement of marks'!BG73="","",'statement of marks'!BG73)</f>
        <v/>
      </c>
      <c r="G971" s="209" t="str">
        <f>IF('statement of marks'!BH73="","",'statement of marks'!BH73)</f>
        <v/>
      </c>
      <c r="H971" s="209" t="str">
        <f>IF('statement of marks'!BI73="","",'statement of marks'!BI73)</f>
        <v/>
      </c>
      <c r="I971" s="207" t="str">
        <f>IF('statement of marks'!BJ73="","",'statement of marks'!BJ73)</f>
        <v/>
      </c>
      <c r="J971" s="209" t="str">
        <f>IF('statement of marks'!BK73="","",'statement of marks'!BK73)</f>
        <v/>
      </c>
      <c r="K971" s="209" t="str">
        <f>IF('statement of marks'!BL73="","",'statement of marks'!BL73)</f>
        <v/>
      </c>
      <c r="L971" s="207" t="str">
        <f>IF('statement of marks'!BM73="","",'statement of marks'!BM73)</f>
        <v/>
      </c>
      <c r="M971" s="209" t="str">
        <f>IF('statement of marks'!BO73="","",'statement of marks'!BO73)</f>
        <v/>
      </c>
      <c r="N971" s="209" t="str">
        <f>IF('statement of marks'!BP73="","",'statement of marks'!BP73)</f>
        <v/>
      </c>
      <c r="O971" s="207" t="str">
        <f>IF('statement of marks'!BQ73="","",'statement of marks'!BQ73)</f>
        <v/>
      </c>
      <c r="P971" s="213" t="str">
        <f>IF('statement of marks'!BR73="","",'statement of marks'!BR73)</f>
        <v/>
      </c>
      <c r="Q971" s="1035"/>
      <c r="R971" s="1035"/>
      <c r="S971" s="223"/>
      <c r="T971" s="990" t="str">
        <f>IF('statement of marks'!BD74="s","laLd`r",IF('statement of marks'!BD74="u","mnwZ",IF('statement of marks'!BD74="g","xqtjkrh",IF('statement of marks'!BD74="p","iatkch",IF('statement of marks'!BD74="sd","fla/kh","r`rh; Hkk""kk")))))</f>
        <v>r`rh; Hkk"kk</v>
      </c>
      <c r="U971" s="991"/>
      <c r="V971" s="209" t="str">
        <f>IF('statement of marks'!BE74="","",'statement of marks'!BE74)</f>
        <v/>
      </c>
      <c r="W971" s="209" t="str">
        <f>IF('statement of marks'!BF74="","",'statement of marks'!BF74)</f>
        <v/>
      </c>
      <c r="X971" s="207" t="str">
        <f>IF('statement of marks'!BG74="","",'statement of marks'!BG74)</f>
        <v/>
      </c>
      <c r="Y971" s="209" t="str">
        <f>IF('statement of marks'!BH74="","",'statement of marks'!BH74)</f>
        <v/>
      </c>
      <c r="Z971" s="209" t="str">
        <f>IF('statement of marks'!BI74="","",'statement of marks'!BI74)</f>
        <v/>
      </c>
      <c r="AA971" s="207" t="str">
        <f>IF('statement of marks'!BJ74="","",'statement of marks'!BJ74)</f>
        <v/>
      </c>
      <c r="AB971" s="209" t="str">
        <f>IF('statement of marks'!BK74="","",'statement of marks'!BK74)</f>
        <v/>
      </c>
      <c r="AC971" s="209" t="str">
        <f>IF('statement of marks'!BL74="","",'statement of marks'!BL74)</f>
        <v/>
      </c>
      <c r="AD971" s="207" t="str">
        <f>IF('statement of marks'!BM74="","",'statement of marks'!BM74)</f>
        <v/>
      </c>
      <c r="AE971" s="209" t="str">
        <f>IF('statement of marks'!BO74="","",'statement of marks'!BO74)</f>
        <v/>
      </c>
      <c r="AF971" s="209" t="str">
        <f>IF('statement of marks'!BP74="","",'statement of marks'!BP74)</f>
        <v/>
      </c>
      <c r="AG971" s="207" t="str">
        <f>IF('statement of marks'!BQ74="","",'statement of marks'!BQ74)</f>
        <v/>
      </c>
      <c r="AH971" s="213" t="str">
        <f>IF('statement of marks'!BR74="","",'statement of marks'!BR74)</f>
        <v/>
      </c>
    </row>
    <row r="972" spans="1:34" ht="18.95" customHeight="1">
      <c r="A972" s="223"/>
      <c r="B972" s="990" t="str">
        <f>IF('statement of marks'!$CA$3="","",'statement of marks'!$CA$3)</f>
        <v>xf.kr</v>
      </c>
      <c r="C972" s="991"/>
      <c r="D972" s="209" t="str">
        <f>IF('statement of marks'!CA73="","",'statement of marks'!CA73)</f>
        <v/>
      </c>
      <c r="E972" s="209" t="str">
        <f>IF('statement of marks'!CB73="","",'statement of marks'!CB73)</f>
        <v/>
      </c>
      <c r="F972" s="207" t="str">
        <f>IF('statement of marks'!CC73="","",'statement of marks'!CC73)</f>
        <v/>
      </c>
      <c r="G972" s="209" t="str">
        <f>IF('statement of marks'!CD73="","",'statement of marks'!CD73)</f>
        <v/>
      </c>
      <c r="H972" s="209" t="str">
        <f>IF('statement of marks'!CE73="","",'statement of marks'!CE73)</f>
        <v/>
      </c>
      <c r="I972" s="207" t="str">
        <f>IF('statement of marks'!CF73="","",'statement of marks'!CF73)</f>
        <v/>
      </c>
      <c r="J972" s="209" t="str">
        <f>IF('statement of marks'!CG73="","",'statement of marks'!CG73)</f>
        <v/>
      </c>
      <c r="K972" s="209" t="str">
        <f>IF('statement of marks'!CH73="","",'statement of marks'!CH73)</f>
        <v/>
      </c>
      <c r="L972" s="207" t="str">
        <f>IF('statement of marks'!CI73="","",'statement of marks'!CI73)</f>
        <v/>
      </c>
      <c r="M972" s="209" t="str">
        <f>IF('statement of marks'!CK73="","",'statement of marks'!CK73)</f>
        <v/>
      </c>
      <c r="N972" s="209" t="str">
        <f>IF('statement of marks'!CL73="","",'statement of marks'!CL73)</f>
        <v/>
      </c>
      <c r="O972" s="207" t="str">
        <f>IF('statement of marks'!CM73="","",'statement of marks'!CM73)</f>
        <v/>
      </c>
      <c r="P972" s="213" t="str">
        <f>IF('statement of marks'!CN73="","",'statement of marks'!CN73)</f>
        <v/>
      </c>
      <c r="Q972" s="1035"/>
      <c r="R972" s="1035"/>
      <c r="S972" s="223"/>
      <c r="T972" s="990" t="str">
        <f>IF('statement of marks'!$CA$3="","",'statement of marks'!$CA$3)</f>
        <v>xf.kr</v>
      </c>
      <c r="U972" s="991"/>
      <c r="V972" s="209" t="str">
        <f>IF('statement of marks'!CA74="","",'statement of marks'!CA74)</f>
        <v/>
      </c>
      <c r="W972" s="209" t="str">
        <f>IF('statement of marks'!CB74="","",'statement of marks'!CB74)</f>
        <v/>
      </c>
      <c r="X972" s="207" t="str">
        <f>IF('statement of marks'!CC74="","",'statement of marks'!CC74)</f>
        <v/>
      </c>
      <c r="Y972" s="209" t="str">
        <f>IF('statement of marks'!CD74="","",'statement of marks'!CD74)</f>
        <v/>
      </c>
      <c r="Z972" s="209" t="str">
        <f>IF('statement of marks'!CE74="","",'statement of marks'!CE74)</f>
        <v/>
      </c>
      <c r="AA972" s="207" t="str">
        <f>IF('statement of marks'!CF74="","",'statement of marks'!CF74)</f>
        <v/>
      </c>
      <c r="AB972" s="209" t="str">
        <f>IF('statement of marks'!CG74="","",'statement of marks'!CG74)</f>
        <v/>
      </c>
      <c r="AC972" s="209" t="str">
        <f>IF('statement of marks'!CH74="","",'statement of marks'!CH74)</f>
        <v/>
      </c>
      <c r="AD972" s="207" t="str">
        <f>IF('statement of marks'!CI74="","",'statement of marks'!CI74)</f>
        <v/>
      </c>
      <c r="AE972" s="209" t="str">
        <f>IF('statement of marks'!CK74="","",'statement of marks'!CK74)</f>
        <v/>
      </c>
      <c r="AF972" s="209" t="str">
        <f>IF('statement of marks'!CL74="","",'statement of marks'!CL74)</f>
        <v/>
      </c>
      <c r="AG972" s="207" t="str">
        <f>IF('statement of marks'!CM74="","",'statement of marks'!CM74)</f>
        <v/>
      </c>
      <c r="AH972" s="213" t="str">
        <f>IF('statement of marks'!CN74="","",'statement of marks'!CN74)</f>
        <v/>
      </c>
    </row>
    <row r="973" spans="1:34" ht="18.95" customHeight="1">
      <c r="A973" s="223"/>
      <c r="B973" s="990" t="str">
        <f>IF('statement of marks'!$CW$3="","",'statement of marks'!$CW$3)</f>
        <v>foKku</v>
      </c>
      <c r="C973" s="991"/>
      <c r="D973" s="209" t="str">
        <f>IF('statement of marks'!CW73="","",'statement of marks'!CW73)</f>
        <v/>
      </c>
      <c r="E973" s="209" t="str">
        <f>IF('statement of marks'!CX73="","",'statement of marks'!CX73)</f>
        <v/>
      </c>
      <c r="F973" s="207" t="str">
        <f>IF('statement of marks'!CY73="","",'statement of marks'!CY73)</f>
        <v/>
      </c>
      <c r="G973" s="209" t="str">
        <f>IF('statement of marks'!CZ73="","",'statement of marks'!CZ73)</f>
        <v/>
      </c>
      <c r="H973" s="209" t="str">
        <f>IF('statement of marks'!DA73="","",'statement of marks'!DA73)</f>
        <v/>
      </c>
      <c r="I973" s="207" t="str">
        <f>IF('statement of marks'!DB73="","",'statement of marks'!DB73)</f>
        <v/>
      </c>
      <c r="J973" s="209" t="str">
        <f>IF('statement of marks'!DC73="","",'statement of marks'!DC73)</f>
        <v/>
      </c>
      <c r="K973" s="209" t="str">
        <f>IF('statement of marks'!DD73="","",'statement of marks'!DD73)</f>
        <v/>
      </c>
      <c r="L973" s="207" t="str">
        <f>IF('statement of marks'!DE73="","",'statement of marks'!DE73)</f>
        <v/>
      </c>
      <c r="M973" s="209" t="str">
        <f>IF('statement of marks'!DG73="","",'statement of marks'!DG73)</f>
        <v/>
      </c>
      <c r="N973" s="209" t="str">
        <f>IF('statement of marks'!DH73="","",'statement of marks'!DH73)</f>
        <v/>
      </c>
      <c r="O973" s="207" t="str">
        <f>IF('statement of marks'!DI73="","",'statement of marks'!DI73)</f>
        <v/>
      </c>
      <c r="P973" s="213" t="str">
        <f>IF('statement of marks'!DJ73="","",'statement of marks'!DJ73)</f>
        <v/>
      </c>
      <c r="Q973" s="1035"/>
      <c r="R973" s="1035"/>
      <c r="S973" s="223"/>
      <c r="T973" s="990" t="str">
        <f>IF('statement of marks'!$CW$3="","",'statement of marks'!$CW$3)</f>
        <v>foKku</v>
      </c>
      <c r="U973" s="991"/>
      <c r="V973" s="209" t="str">
        <f>IF('statement of marks'!CW74="","",'statement of marks'!CW74)</f>
        <v/>
      </c>
      <c r="W973" s="209" t="str">
        <f>IF('statement of marks'!CX74="","",'statement of marks'!CX74)</f>
        <v/>
      </c>
      <c r="X973" s="207" t="str">
        <f>IF('statement of marks'!CY74="","",'statement of marks'!CY74)</f>
        <v/>
      </c>
      <c r="Y973" s="209" t="str">
        <f>IF('statement of marks'!CZ74="","",'statement of marks'!CZ74)</f>
        <v/>
      </c>
      <c r="Z973" s="209" t="str">
        <f>IF('statement of marks'!DA74="","",'statement of marks'!DA74)</f>
        <v/>
      </c>
      <c r="AA973" s="207" t="str">
        <f>IF('statement of marks'!DB74="","",'statement of marks'!DB74)</f>
        <v/>
      </c>
      <c r="AB973" s="209" t="str">
        <f>IF('statement of marks'!DC74="","",'statement of marks'!DC74)</f>
        <v/>
      </c>
      <c r="AC973" s="209" t="str">
        <f>IF('statement of marks'!DD74="","",'statement of marks'!DD74)</f>
        <v/>
      </c>
      <c r="AD973" s="207" t="str">
        <f>IF('statement of marks'!DE74="","",'statement of marks'!DE74)</f>
        <v/>
      </c>
      <c r="AE973" s="209" t="str">
        <f>IF('statement of marks'!DG74="","",'statement of marks'!DG74)</f>
        <v/>
      </c>
      <c r="AF973" s="209" t="str">
        <f>IF('statement of marks'!DH74="","",'statement of marks'!DH74)</f>
        <v/>
      </c>
      <c r="AG973" s="207" t="str">
        <f>IF('statement of marks'!DI74="","",'statement of marks'!DI74)</f>
        <v/>
      </c>
      <c r="AH973" s="213" t="str">
        <f>IF('statement of marks'!DJ74="","",'statement of marks'!DJ74)</f>
        <v/>
      </c>
    </row>
    <row r="974" spans="1:34" ht="18.95" customHeight="1">
      <c r="A974" s="223"/>
      <c r="B974" s="990" t="str">
        <f>IF('statement of marks'!$DS$3="","",'statement of marks'!$DS$3)</f>
        <v>lkekftd foKku</v>
      </c>
      <c r="C974" s="991"/>
      <c r="D974" s="209" t="str">
        <f>IF('statement of marks'!DS73="","",'statement of marks'!DS73)</f>
        <v/>
      </c>
      <c r="E974" s="209" t="str">
        <f>IF('statement of marks'!DT73="","",'statement of marks'!DT73)</f>
        <v/>
      </c>
      <c r="F974" s="207" t="str">
        <f>IF('statement of marks'!DU73="","",'statement of marks'!DU73)</f>
        <v/>
      </c>
      <c r="G974" s="209" t="str">
        <f>IF('statement of marks'!DV73="","",'statement of marks'!DV73)</f>
        <v/>
      </c>
      <c r="H974" s="209" t="str">
        <f>IF('statement of marks'!DW73="","",'statement of marks'!DW73)</f>
        <v/>
      </c>
      <c r="I974" s="207" t="str">
        <f>IF('statement of marks'!DX73="","",'statement of marks'!DX73)</f>
        <v/>
      </c>
      <c r="J974" s="209" t="str">
        <f>IF('statement of marks'!DY73="","",'statement of marks'!DY73)</f>
        <v/>
      </c>
      <c r="K974" s="209" t="str">
        <f>IF('statement of marks'!DZ73="","",'statement of marks'!DZ73)</f>
        <v/>
      </c>
      <c r="L974" s="207" t="str">
        <f>IF('statement of marks'!EA73="","",'statement of marks'!EA73)</f>
        <v/>
      </c>
      <c r="M974" s="209" t="str">
        <f>IF('statement of marks'!EC73="","",'statement of marks'!EC73)</f>
        <v/>
      </c>
      <c r="N974" s="209" t="str">
        <f>IF('statement of marks'!ED73="","",'statement of marks'!ED73)</f>
        <v/>
      </c>
      <c r="O974" s="207" t="str">
        <f>IF('statement of marks'!EE73="","",'statement of marks'!EE73)</f>
        <v/>
      </c>
      <c r="P974" s="213" t="str">
        <f>IF('statement of marks'!EF73="","",'statement of marks'!EF73)</f>
        <v/>
      </c>
      <c r="Q974" s="1035"/>
      <c r="R974" s="1035"/>
      <c r="S974" s="223"/>
      <c r="T974" s="990" t="str">
        <f>IF('statement of marks'!$DS$3="","",'statement of marks'!$DS$3)</f>
        <v>lkekftd foKku</v>
      </c>
      <c r="U974" s="991"/>
      <c r="V974" s="209" t="str">
        <f>IF('statement of marks'!DS74="","",'statement of marks'!DS74)</f>
        <v/>
      </c>
      <c r="W974" s="209" t="str">
        <f>IF('statement of marks'!DT74="","",'statement of marks'!DT74)</f>
        <v/>
      </c>
      <c r="X974" s="207" t="str">
        <f>IF('statement of marks'!DU74="","",'statement of marks'!DU74)</f>
        <v/>
      </c>
      <c r="Y974" s="209" t="str">
        <f>IF('statement of marks'!DV74="","",'statement of marks'!DV74)</f>
        <v/>
      </c>
      <c r="Z974" s="209" t="str">
        <f>IF('statement of marks'!DW74="","",'statement of marks'!DW74)</f>
        <v/>
      </c>
      <c r="AA974" s="207" t="str">
        <f>IF('statement of marks'!DX74="","",'statement of marks'!DX74)</f>
        <v/>
      </c>
      <c r="AB974" s="209" t="str">
        <f>IF('statement of marks'!DY74="","",'statement of marks'!DY74)</f>
        <v/>
      </c>
      <c r="AC974" s="209" t="str">
        <f>IF('statement of marks'!DZ74="","",'statement of marks'!DZ74)</f>
        <v/>
      </c>
      <c r="AD974" s="207" t="str">
        <f>IF('statement of marks'!EA74="","",'statement of marks'!EA74)</f>
        <v/>
      </c>
      <c r="AE974" s="209" t="str">
        <f>IF('statement of marks'!EC74="","",'statement of marks'!EC74)</f>
        <v/>
      </c>
      <c r="AF974" s="209" t="str">
        <f>IF('statement of marks'!ED74="","",'statement of marks'!ED74)</f>
        <v/>
      </c>
      <c r="AG974" s="207" t="str">
        <f>IF('statement of marks'!EE74="","",'statement of marks'!EE74)</f>
        <v/>
      </c>
      <c r="AH974" s="213" t="str">
        <f>IF('statement of marks'!EF74="","",'statement of marks'!EF74)</f>
        <v/>
      </c>
    </row>
    <row r="975" spans="1:34" ht="18.95" customHeight="1">
      <c r="A975" s="223"/>
      <c r="B975" s="996" t="s">
        <v>193</v>
      </c>
      <c r="C975" s="997"/>
      <c r="D975" s="1034" t="s">
        <v>1</v>
      </c>
      <c r="E975" s="1034"/>
      <c r="F975" s="1034"/>
      <c r="G975" s="1034" t="s">
        <v>21</v>
      </c>
      <c r="H975" s="1034"/>
      <c r="I975" s="1034"/>
      <c r="J975" s="1034" t="s">
        <v>194</v>
      </c>
      <c r="K975" s="1034"/>
      <c r="L975" s="1034"/>
      <c r="M975" s="1034" t="s">
        <v>68</v>
      </c>
      <c r="N975" s="1034"/>
      <c r="O975" s="1034"/>
      <c r="P975" s="214"/>
      <c r="Q975" s="1035"/>
      <c r="R975" s="1035"/>
      <c r="S975" s="223"/>
      <c r="T975" s="996" t="s">
        <v>193</v>
      </c>
      <c r="U975" s="997"/>
      <c r="V975" s="1034" t="s">
        <v>1</v>
      </c>
      <c r="W975" s="1034"/>
      <c r="X975" s="1034"/>
      <c r="Y975" s="1034" t="s">
        <v>21</v>
      </c>
      <c r="Z975" s="1034"/>
      <c r="AA975" s="1034"/>
      <c r="AB975" s="1034" t="s">
        <v>194</v>
      </c>
      <c r="AC975" s="1034"/>
      <c r="AD975" s="1034"/>
      <c r="AE975" s="1034" t="s">
        <v>68</v>
      </c>
      <c r="AF975" s="1034"/>
      <c r="AG975" s="1034"/>
      <c r="AH975" s="214"/>
    </row>
    <row r="976" spans="1:34" ht="18.95" customHeight="1">
      <c r="A976" s="223"/>
      <c r="B976" s="1000" t="s">
        <v>3</v>
      </c>
      <c r="C976" s="1001"/>
      <c r="D976" s="1002">
        <f>IF('statement of marks'!EO$6="","",'statement of marks'!EO$6)</f>
        <v>20</v>
      </c>
      <c r="E976" s="1002"/>
      <c r="F976" s="1002"/>
      <c r="G976" s="1002">
        <f>IF('statement of marks'!EP$6="","",'statement of marks'!EP$6)</f>
        <v>20</v>
      </c>
      <c r="H976" s="1002"/>
      <c r="I976" s="1002"/>
      <c r="J976" s="1002">
        <f>IF('statement of marks'!ER$6="","",'statement of marks'!ER$6)</f>
        <v>20</v>
      </c>
      <c r="K976" s="1002"/>
      <c r="L976" s="1002"/>
      <c r="M976" s="1002">
        <f>IF('statement of marks'!EX$6="","",'statement of marks'!EQ$6)</f>
        <v>20</v>
      </c>
      <c r="N976" s="1002"/>
      <c r="O976" s="1002"/>
      <c r="P976" s="215"/>
      <c r="Q976" s="1035"/>
      <c r="R976" s="1035"/>
      <c r="S976" s="223"/>
      <c r="T976" s="1000" t="s">
        <v>3</v>
      </c>
      <c r="U976" s="1001"/>
      <c r="V976" s="1002">
        <f>IF('statement of marks'!EO$6="","",'statement of marks'!EO$6)</f>
        <v>20</v>
      </c>
      <c r="W976" s="1002"/>
      <c r="X976" s="1002"/>
      <c r="Y976" s="1002">
        <f>IF('statement of marks'!EP$6="","",'statement of marks'!EP$6)</f>
        <v>20</v>
      </c>
      <c r="Z976" s="1002"/>
      <c r="AA976" s="1002"/>
      <c r="AB976" s="1002">
        <f>IF('statement of marks'!ER$6="","",'statement of marks'!ER$6)</f>
        <v>20</v>
      </c>
      <c r="AC976" s="1002"/>
      <c r="AD976" s="1002"/>
      <c r="AE976" s="1002">
        <f>IF('statement of marks'!EX$6="","",'statement of marks'!EQ$6)</f>
        <v>20</v>
      </c>
      <c r="AF976" s="1002"/>
      <c r="AG976" s="1002"/>
      <c r="AH976" s="215"/>
    </row>
    <row r="977" spans="1:34" ht="18.95" customHeight="1">
      <c r="A977" s="223"/>
      <c r="B977" s="990" t="str">
        <f>IF('statement of marks'!$EO$3="","",'statement of marks'!$EO$3)</f>
        <v>dk;kZuqHko</v>
      </c>
      <c r="C977" s="991"/>
      <c r="D977" s="1031" t="str">
        <f>IF('statement of marks'!EO73="","",'statement of marks'!EO73)</f>
        <v/>
      </c>
      <c r="E977" s="1031"/>
      <c r="F977" s="1031"/>
      <c r="G977" s="1031" t="str">
        <f>IF('statement of marks'!EP73="","",'statement of marks'!EP73)</f>
        <v/>
      </c>
      <c r="H977" s="1031"/>
      <c r="I977" s="1031"/>
      <c r="J977" s="1031" t="str">
        <f>IF('statement of marks'!ER73="","",'statement of marks'!ER73)</f>
        <v/>
      </c>
      <c r="K977" s="1031"/>
      <c r="L977" s="1031"/>
      <c r="M977" s="1031" t="str">
        <f>IF('statement of marks'!EQ73="","",'statement of marks'!EQ73)</f>
        <v/>
      </c>
      <c r="N977" s="1031"/>
      <c r="O977" s="1031"/>
      <c r="P977" s="216"/>
      <c r="Q977" s="1035"/>
      <c r="R977" s="1035"/>
      <c r="S977" s="223"/>
      <c r="T977" s="990" t="str">
        <f>IF('statement of marks'!$EO$3="","",'statement of marks'!$EO$3)</f>
        <v>dk;kZuqHko</v>
      </c>
      <c r="U977" s="991"/>
      <c r="V977" s="1031" t="str">
        <f>IF('statement of marks'!EO74="","",'statement of marks'!EO74)</f>
        <v/>
      </c>
      <c r="W977" s="1031"/>
      <c r="X977" s="1031"/>
      <c r="Y977" s="1031" t="str">
        <f>IF('statement of marks'!EP74="","",'statement of marks'!EP74)</f>
        <v/>
      </c>
      <c r="Z977" s="1031"/>
      <c r="AA977" s="1031"/>
      <c r="AB977" s="1031" t="str">
        <f>IF('statement of marks'!ER74="","",'statement of marks'!ER74)</f>
        <v/>
      </c>
      <c r="AC977" s="1031"/>
      <c r="AD977" s="1031"/>
      <c r="AE977" s="1031" t="str">
        <f>IF('statement of marks'!EQ74="","",'statement of marks'!EQ74)</f>
        <v/>
      </c>
      <c r="AF977" s="1031"/>
      <c r="AG977" s="1031"/>
      <c r="AH977" s="216"/>
    </row>
    <row r="978" spans="1:34" ht="18.95" customHeight="1">
      <c r="A978" s="223"/>
      <c r="B978" s="1027" t="str">
        <f>IF('statement of marks'!$EY$3="","",'statement of marks'!$EY$3)</f>
        <v>dyk f'k{kk</v>
      </c>
      <c r="C978" s="1028"/>
      <c r="D978" s="1031" t="str">
        <f>IF('statement of marks'!EY73="","",'statement of marks'!EY73)</f>
        <v/>
      </c>
      <c r="E978" s="1031"/>
      <c r="F978" s="1031"/>
      <c r="G978" s="1031" t="str">
        <f>IF('statement of marks'!EZ73="","",'statement of marks'!EZ73)</f>
        <v/>
      </c>
      <c r="H978" s="1031"/>
      <c r="I978" s="1031"/>
      <c r="J978" s="1031" t="str">
        <f>IF('statement of marks'!FB73="","",'statement of marks'!FB73)</f>
        <v/>
      </c>
      <c r="K978" s="1031"/>
      <c r="L978" s="1031"/>
      <c r="M978" s="1031" t="str">
        <f>IF('statement of marks'!FA73="","",'statement of marks'!FA73)</f>
        <v/>
      </c>
      <c r="N978" s="1031"/>
      <c r="O978" s="1031"/>
      <c r="P978" s="216"/>
      <c r="Q978" s="1035"/>
      <c r="R978" s="1035"/>
      <c r="S978" s="223"/>
      <c r="T978" s="1027" t="str">
        <f>IF('statement of marks'!$EY$3="","",'statement of marks'!$EY$3)</f>
        <v>dyk f'k{kk</v>
      </c>
      <c r="U978" s="1028"/>
      <c r="V978" s="1031" t="str">
        <f>IF('statement of marks'!EY74="","",'statement of marks'!EY74)</f>
        <v/>
      </c>
      <c r="W978" s="1031"/>
      <c r="X978" s="1031"/>
      <c r="Y978" s="1031" t="str">
        <f>IF('statement of marks'!EZ74="","",'statement of marks'!EZ74)</f>
        <v/>
      </c>
      <c r="Z978" s="1031"/>
      <c r="AA978" s="1031"/>
      <c r="AB978" s="1031" t="str">
        <f>IF('statement of marks'!FB74="","",'statement of marks'!FB74)</f>
        <v/>
      </c>
      <c r="AC978" s="1031"/>
      <c r="AD978" s="1031"/>
      <c r="AE978" s="1031" t="str">
        <f>IF('statement of marks'!FA74="","",'statement of marks'!FA74)</f>
        <v/>
      </c>
      <c r="AF978" s="1031"/>
      <c r="AG978" s="1031"/>
      <c r="AH978" s="216"/>
    </row>
    <row r="979" spans="1:34" ht="18.95" customHeight="1">
      <c r="A979" s="223"/>
      <c r="B979" s="1029" t="str">
        <f>IF('statement of marks'!$FI$3="","",'statement of marks'!$FI$3)</f>
        <v>LokLF; ,oe~ 'kkjhfjd f'k{kk</v>
      </c>
      <c r="C979" s="1030"/>
      <c r="D979" s="1031" t="str">
        <f>IF('statement of marks'!FI73="","",'statement of marks'!FI73)</f>
        <v/>
      </c>
      <c r="E979" s="1031"/>
      <c r="F979" s="1031"/>
      <c r="G979" s="1031" t="str">
        <f>IF('statement of marks'!FJ73="","",'statement of marks'!FJ73)</f>
        <v/>
      </c>
      <c r="H979" s="1031"/>
      <c r="I979" s="1031"/>
      <c r="J979" s="1031" t="str">
        <f>IF('statement of marks'!FL73="","",'statement of marks'!FL73)</f>
        <v/>
      </c>
      <c r="K979" s="1031"/>
      <c r="L979" s="1031"/>
      <c r="M979" s="1031" t="str">
        <f>IF('statement of marks'!FK73="","",'statement of marks'!FK73)</f>
        <v/>
      </c>
      <c r="N979" s="1031"/>
      <c r="O979" s="1031"/>
      <c r="P979" s="216"/>
      <c r="Q979" s="1035"/>
      <c r="R979" s="1035"/>
      <c r="S979" s="223"/>
      <c r="T979" s="1029" t="str">
        <f>IF('statement of marks'!$FI$3="","",'statement of marks'!$FI$3)</f>
        <v>LokLF; ,oe~ 'kkjhfjd f'k{kk</v>
      </c>
      <c r="U979" s="1030"/>
      <c r="V979" s="1031" t="str">
        <f>IF('statement of marks'!FI74="","",'statement of marks'!FI74)</f>
        <v/>
      </c>
      <c r="W979" s="1031"/>
      <c r="X979" s="1031"/>
      <c r="Y979" s="1031" t="str">
        <f>IF('statement of marks'!FJ74="","",'statement of marks'!FJ74)</f>
        <v/>
      </c>
      <c r="Z979" s="1031"/>
      <c r="AA979" s="1031"/>
      <c r="AB979" s="1031" t="str">
        <f>IF('statement of marks'!FL74="","",'statement of marks'!FL74)</f>
        <v/>
      </c>
      <c r="AC979" s="1031"/>
      <c r="AD979" s="1031"/>
      <c r="AE979" s="1031" t="str">
        <f>IF('statement of marks'!FK74="","",'statement of marks'!FK74)</f>
        <v/>
      </c>
      <c r="AF979" s="1031"/>
      <c r="AG979" s="1031"/>
      <c r="AH979" s="216"/>
    </row>
    <row r="980" spans="1:34" ht="18.95" customHeight="1">
      <c r="A980" s="223"/>
      <c r="B980" s="1000" t="s">
        <v>195</v>
      </c>
      <c r="C980" s="1001"/>
      <c r="D980" s="1007" t="str">
        <f>details!$DR$3</f>
        <v>vxLr rd</v>
      </c>
      <c r="E980" s="1007"/>
      <c r="F980" s="1007"/>
      <c r="G980" s="1007" t="str">
        <f>details!$DV$3</f>
        <v>vDVwcj rd</v>
      </c>
      <c r="H980" s="1007"/>
      <c r="I980" s="1007"/>
      <c r="J980" s="1007" t="str">
        <f>details!$ED$3</f>
        <v>Qjojh rd</v>
      </c>
      <c r="K980" s="1007"/>
      <c r="L980" s="1007"/>
      <c r="M980" s="1007" t="str">
        <f>details!$DZ$3</f>
        <v>fnlEcj rd</v>
      </c>
      <c r="N980" s="1007"/>
      <c r="O980" s="1007"/>
      <c r="P980" s="216"/>
      <c r="Q980" s="1035"/>
      <c r="R980" s="1035"/>
      <c r="S980" s="223"/>
      <c r="T980" s="1000" t="s">
        <v>195</v>
      </c>
      <c r="U980" s="1001"/>
      <c r="V980" s="1010" t="str">
        <f>details!$DR$3</f>
        <v>vxLr rd</v>
      </c>
      <c r="W980" s="1011"/>
      <c r="X980" s="1012"/>
      <c r="Y980" s="1010" t="str">
        <f>details!$DV$3</f>
        <v>vDVwcj rd</v>
      </c>
      <c r="Z980" s="1011"/>
      <c r="AA980" s="1012"/>
      <c r="AB980" s="1010" t="str">
        <f>details!$ED$3</f>
        <v>Qjojh rd</v>
      </c>
      <c r="AC980" s="1011"/>
      <c r="AD980" s="1012"/>
      <c r="AE980" s="1010" t="str">
        <f>details!$DZ$3</f>
        <v>fnlEcj rd</v>
      </c>
      <c r="AF980" s="1011"/>
      <c r="AG980" s="1012"/>
      <c r="AH980" s="216"/>
    </row>
    <row r="981" spans="1:34" ht="18.95" customHeight="1">
      <c r="A981" s="223"/>
      <c r="B981" s="1025" t="s">
        <v>98</v>
      </c>
      <c r="C981" s="1026"/>
      <c r="D981" s="1008" t="str">
        <f>IF(details!DS73="","",details!DS73)</f>
        <v/>
      </c>
      <c r="E981" s="1008"/>
      <c r="F981" s="1008"/>
      <c r="G981" s="1008" t="str">
        <f>IF(details!DW73="","",details!DW73)</f>
        <v/>
      </c>
      <c r="H981" s="1008"/>
      <c r="I981" s="1008"/>
      <c r="J981" s="1008" t="str">
        <f>IF(details!EE73="","",details!EE73)</f>
        <v/>
      </c>
      <c r="K981" s="1008"/>
      <c r="L981" s="1008"/>
      <c r="M981" s="1008" t="str">
        <f>IF(details!EA73="","",details!EA73)</f>
        <v/>
      </c>
      <c r="N981" s="1008"/>
      <c r="O981" s="1008"/>
      <c r="P981" s="227"/>
      <c r="Q981" s="1035"/>
      <c r="R981" s="1035"/>
      <c r="S981" s="223"/>
      <c r="T981" s="1025" t="s">
        <v>98</v>
      </c>
      <c r="U981" s="1026"/>
      <c r="V981" s="1015" t="str">
        <f>IF(details!DS74="","",details!DS74)</f>
        <v/>
      </c>
      <c r="W981" s="1016"/>
      <c r="X981" s="1017"/>
      <c r="Y981" s="1015" t="str">
        <f>IF(details!DW74="","",details!DW74)</f>
        <v/>
      </c>
      <c r="Z981" s="1016"/>
      <c r="AA981" s="1017"/>
      <c r="AB981" s="1015" t="str">
        <f>IF(details!EE74="","",details!EE74)</f>
        <v/>
      </c>
      <c r="AC981" s="1016"/>
      <c r="AD981" s="1017"/>
      <c r="AE981" s="1015" t="str">
        <f>IF(details!EA74="","",details!EA74)</f>
        <v/>
      </c>
      <c r="AF981" s="1016"/>
      <c r="AG981" s="1017"/>
      <c r="AH981" s="217"/>
    </row>
    <row r="982" spans="1:34" ht="18.95" customHeight="1">
      <c r="A982" s="224"/>
      <c r="B982" s="1023" t="s">
        <v>15</v>
      </c>
      <c r="C982" s="1024"/>
      <c r="D982" s="1009">
        <f>IF(details!DR73="","",details!DR73)</f>
        <v>83</v>
      </c>
      <c r="E982" s="1009"/>
      <c r="F982" s="1009"/>
      <c r="G982" s="1009" t="str">
        <f>IF(details!DV73="","",details!DV73)</f>
        <v/>
      </c>
      <c r="H982" s="1009"/>
      <c r="I982" s="1009"/>
      <c r="J982" s="1009" t="str">
        <f>IF(details!ED73="","",details!ED73)</f>
        <v/>
      </c>
      <c r="K982" s="1009"/>
      <c r="L982" s="1009"/>
      <c r="M982" s="1009" t="str">
        <f>IF(details!DZ73="","",details!DZ73)</f>
        <v/>
      </c>
      <c r="N982" s="1009"/>
      <c r="O982" s="1009"/>
      <c r="P982" s="228"/>
      <c r="Q982" s="1035"/>
      <c r="R982" s="1035"/>
      <c r="S982" s="224"/>
      <c r="T982" s="1023" t="s">
        <v>15</v>
      </c>
      <c r="U982" s="1024"/>
      <c r="V982" s="1018">
        <f>IF(details!DR74="","",details!DR74)</f>
        <v>83</v>
      </c>
      <c r="W982" s="1019"/>
      <c r="X982" s="1020"/>
      <c r="Y982" s="1018" t="str">
        <f>IF(details!DV74="","",details!DV74)</f>
        <v/>
      </c>
      <c r="Z982" s="1019"/>
      <c r="AA982" s="1020"/>
      <c r="AB982" s="1018" t="str">
        <f>IF(details!ED74="","",details!ED74)</f>
        <v/>
      </c>
      <c r="AC982" s="1019"/>
      <c r="AD982" s="1020"/>
      <c r="AE982" s="1018" t="str">
        <f>IF(details!DZ74="","",details!DZ74)</f>
        <v/>
      </c>
      <c r="AF982" s="1019"/>
      <c r="AG982" s="1020"/>
      <c r="AH982" s="218"/>
    </row>
    <row r="983" spans="1:34" ht="18.95" customHeight="1">
      <c r="A983" s="223"/>
      <c r="B983" s="1036" t="s">
        <v>99</v>
      </c>
      <c r="C983" s="1037"/>
      <c r="D983" s="1007"/>
      <c r="E983" s="1007"/>
      <c r="F983" s="1007"/>
      <c r="G983" s="1007"/>
      <c r="H983" s="1007"/>
      <c r="I983" s="1007"/>
      <c r="J983" s="1007"/>
      <c r="K983" s="1007"/>
      <c r="L983" s="1007"/>
      <c r="M983" s="1007"/>
      <c r="N983" s="1007"/>
      <c r="O983" s="1007"/>
      <c r="P983" s="219"/>
      <c r="Q983" s="1035"/>
      <c r="R983" s="1035"/>
      <c r="S983" s="223"/>
      <c r="T983" s="1036" t="s">
        <v>99</v>
      </c>
      <c r="U983" s="1037"/>
      <c r="V983" s="1007"/>
      <c r="W983" s="1007"/>
      <c r="X983" s="1007"/>
      <c r="Y983" s="1007"/>
      <c r="Z983" s="1007"/>
      <c r="AA983" s="1007"/>
      <c r="AB983" s="1007"/>
      <c r="AC983" s="1007"/>
      <c r="AD983" s="1007"/>
      <c r="AE983" s="1007"/>
      <c r="AF983" s="1007"/>
      <c r="AG983" s="1007"/>
      <c r="AH983" s="219"/>
    </row>
    <row r="984" spans="1:34" ht="18.95" customHeight="1">
      <c r="A984" s="223"/>
      <c r="B984" s="1013" t="s">
        <v>79</v>
      </c>
      <c r="C984" s="1014"/>
      <c r="D984" s="1007"/>
      <c r="E984" s="1007"/>
      <c r="F984" s="1007"/>
      <c r="G984" s="1007"/>
      <c r="H984" s="1007"/>
      <c r="I984" s="1007"/>
      <c r="J984" s="1007"/>
      <c r="K984" s="1007"/>
      <c r="L984" s="1007"/>
      <c r="M984" s="1007"/>
      <c r="N984" s="1007"/>
      <c r="O984" s="1007"/>
      <c r="P984" s="219"/>
      <c r="Q984" s="1035"/>
      <c r="R984" s="1035"/>
      <c r="S984" s="223"/>
      <c r="T984" s="1013" t="s">
        <v>79</v>
      </c>
      <c r="U984" s="1014"/>
      <c r="V984" s="1007"/>
      <c r="W984" s="1007"/>
      <c r="X984" s="1007"/>
      <c r="Y984" s="1007"/>
      <c r="Z984" s="1007"/>
      <c r="AA984" s="1007"/>
      <c r="AB984" s="1007"/>
      <c r="AC984" s="1007"/>
      <c r="AD984" s="1007"/>
      <c r="AE984" s="1007"/>
      <c r="AF984" s="1007"/>
      <c r="AG984" s="1007"/>
      <c r="AH984" s="219"/>
    </row>
    <row r="985" spans="1:34" ht="18.95" customHeight="1">
      <c r="A985" s="223"/>
      <c r="B985" s="1021" t="s">
        <v>100</v>
      </c>
      <c r="C985" s="1022"/>
      <c r="D985" s="1007"/>
      <c r="E985" s="1007"/>
      <c r="F985" s="1007"/>
      <c r="G985" s="1007"/>
      <c r="H985" s="1007"/>
      <c r="I985" s="1007"/>
      <c r="J985" s="1007"/>
      <c r="K985" s="1007"/>
      <c r="L985" s="1007"/>
      <c r="M985" s="1007"/>
      <c r="N985" s="1007"/>
      <c r="O985" s="1007"/>
      <c r="P985" s="219"/>
      <c r="Q985" s="1035"/>
      <c r="R985" s="1035"/>
      <c r="S985" s="223"/>
      <c r="T985" s="1021" t="s">
        <v>100</v>
      </c>
      <c r="U985" s="1022"/>
      <c r="V985" s="1007"/>
      <c r="W985" s="1007"/>
      <c r="X985" s="1007"/>
      <c r="Y985" s="1007"/>
      <c r="Z985" s="1007"/>
      <c r="AA985" s="1007"/>
      <c r="AB985" s="1007"/>
      <c r="AC985" s="1007"/>
      <c r="AD985" s="1007"/>
      <c r="AE985" s="1007"/>
      <c r="AF985" s="1007"/>
      <c r="AG985" s="1007"/>
      <c r="AH985" s="219"/>
    </row>
    <row r="986" spans="1:34" ht="18.95" customHeight="1" thickBot="1">
      <c r="A986" s="225"/>
      <c r="B986" s="998" t="s">
        <v>101</v>
      </c>
      <c r="C986" s="999"/>
      <c r="D986" s="995"/>
      <c r="E986" s="995"/>
      <c r="F986" s="995"/>
      <c r="G986" s="995"/>
      <c r="H986" s="995"/>
      <c r="I986" s="995"/>
      <c r="J986" s="995"/>
      <c r="K986" s="995"/>
      <c r="L986" s="995"/>
      <c r="M986" s="995"/>
      <c r="N986" s="995"/>
      <c r="O986" s="995"/>
      <c r="P986" s="220"/>
      <c r="Q986" s="1035"/>
      <c r="R986" s="1035"/>
      <c r="S986" s="225"/>
      <c r="T986" s="998" t="s">
        <v>101</v>
      </c>
      <c r="U986" s="999"/>
      <c r="V986" s="995"/>
      <c r="W986" s="995"/>
      <c r="X986" s="995"/>
      <c r="Y986" s="995"/>
      <c r="Z986" s="995"/>
      <c r="AA986" s="995"/>
      <c r="AB986" s="995"/>
      <c r="AC986" s="995"/>
      <c r="AD986" s="995"/>
      <c r="AE986" s="995"/>
      <c r="AF986" s="995"/>
      <c r="AG986" s="995"/>
      <c r="AH986" s="220"/>
    </row>
    <row r="987" spans="1:34" ht="18.95" customHeight="1">
      <c r="A987" s="222"/>
      <c r="B987" s="1004" t="s">
        <v>47</v>
      </c>
      <c r="C987" s="1005"/>
      <c r="D987" s="1005"/>
      <c r="E987" s="1005"/>
      <c r="F987" s="1005"/>
      <c r="G987" s="1005"/>
      <c r="H987" s="1005"/>
      <c r="I987" s="1005"/>
      <c r="J987" s="1005"/>
      <c r="K987" s="1005"/>
      <c r="L987" s="1005"/>
      <c r="M987" s="1005"/>
      <c r="N987" s="1005"/>
      <c r="O987" s="1005"/>
      <c r="P987" s="1006"/>
      <c r="Q987" s="1035"/>
      <c r="R987" s="1035"/>
      <c r="S987" s="222"/>
      <c r="T987" s="1004" t="s">
        <v>47</v>
      </c>
      <c r="U987" s="1005"/>
      <c r="V987" s="1005"/>
      <c r="W987" s="1005"/>
      <c r="X987" s="1005"/>
      <c r="Y987" s="1005"/>
      <c r="Z987" s="1005"/>
      <c r="AA987" s="1005"/>
      <c r="AB987" s="1005"/>
      <c r="AC987" s="1005"/>
      <c r="AD987" s="1005"/>
      <c r="AE987" s="1005"/>
      <c r="AF987" s="1005"/>
      <c r="AG987" s="1005"/>
      <c r="AH987" s="1006"/>
    </row>
    <row r="988" spans="1:34" ht="18.95" customHeight="1">
      <c r="A988" s="1003"/>
      <c r="B988" s="985" t="str">
        <f>'statement of marks'!$A$1</f>
        <v>MkW0Hkhejko vEcsMdj jkt0vkok0fo|k0cxMh]nkSlk</v>
      </c>
      <c r="C988" s="986"/>
      <c r="D988" s="986"/>
      <c r="E988" s="986"/>
      <c r="F988" s="986"/>
      <c r="G988" s="986"/>
      <c r="H988" s="986"/>
      <c r="I988" s="986"/>
      <c r="J988" s="986"/>
      <c r="K988" s="986"/>
      <c r="L988" s="986"/>
      <c r="M988" s="986"/>
      <c r="N988" s="986"/>
      <c r="O988" s="986"/>
      <c r="P988" s="987"/>
      <c r="Q988" s="1035"/>
      <c r="R988" s="1035"/>
      <c r="S988" s="1003"/>
      <c r="T988" s="985" t="str">
        <f>'statement of marks'!$A$1</f>
        <v>MkW0Hkhejko vEcsMdj jkt0vkok0fo|k0cxMh]nkSlk</v>
      </c>
      <c r="U988" s="986"/>
      <c r="V988" s="986"/>
      <c r="W988" s="986"/>
      <c r="X988" s="986"/>
      <c r="Y988" s="986"/>
      <c r="Z988" s="986"/>
      <c r="AA988" s="986"/>
      <c r="AB988" s="986"/>
      <c r="AC988" s="986"/>
      <c r="AD988" s="986"/>
      <c r="AE988" s="986"/>
      <c r="AF988" s="986"/>
      <c r="AG988" s="986"/>
      <c r="AH988" s="987"/>
    </row>
    <row r="989" spans="1:34" ht="18.95" customHeight="1">
      <c r="A989" s="1003"/>
      <c r="B989" s="985"/>
      <c r="C989" s="986"/>
      <c r="D989" s="986"/>
      <c r="E989" s="986"/>
      <c r="F989" s="986"/>
      <c r="G989" s="986"/>
      <c r="H989" s="986"/>
      <c r="I989" s="986"/>
      <c r="J989" s="986"/>
      <c r="K989" s="986"/>
      <c r="L989" s="986"/>
      <c r="M989" s="986"/>
      <c r="N989" s="986"/>
      <c r="O989" s="986"/>
      <c r="P989" s="987"/>
      <c r="Q989" s="1035"/>
      <c r="R989" s="1035"/>
      <c r="S989" s="1003"/>
      <c r="T989" s="985"/>
      <c r="U989" s="986"/>
      <c r="V989" s="986"/>
      <c r="W989" s="986"/>
      <c r="X989" s="986"/>
      <c r="Y989" s="986"/>
      <c r="Z989" s="986"/>
      <c r="AA989" s="986"/>
      <c r="AB989" s="986"/>
      <c r="AC989" s="986"/>
      <c r="AD989" s="986"/>
      <c r="AE989" s="986"/>
      <c r="AF989" s="986"/>
      <c r="AG989" s="986"/>
      <c r="AH989" s="987"/>
    </row>
    <row r="990" spans="1:34" ht="18.95" customHeight="1">
      <c r="A990" s="223"/>
      <c r="B990" s="988" t="s">
        <v>95</v>
      </c>
      <c r="C990" s="989"/>
      <c r="D990" s="992" t="str">
        <f>'statement of marks'!$H$3</f>
        <v>2016-17</v>
      </c>
      <c r="E990" s="992"/>
      <c r="F990" s="992"/>
      <c r="G990" s="992"/>
      <c r="H990" s="992"/>
      <c r="I990" s="992"/>
      <c r="J990" s="992"/>
      <c r="K990" s="992"/>
      <c r="L990" s="992"/>
      <c r="M990" s="992"/>
      <c r="N990" s="992"/>
      <c r="O990" s="992"/>
      <c r="P990" s="993"/>
      <c r="Q990" s="1035"/>
      <c r="R990" s="1035"/>
      <c r="S990" s="223"/>
      <c r="T990" s="988" t="s">
        <v>95</v>
      </c>
      <c r="U990" s="989"/>
      <c r="V990" s="992" t="str">
        <f>'statement of marks'!$H$3</f>
        <v>2016-17</v>
      </c>
      <c r="W990" s="992"/>
      <c r="X990" s="992"/>
      <c r="Y990" s="992"/>
      <c r="Z990" s="992"/>
      <c r="AA990" s="992"/>
      <c r="AB990" s="992"/>
      <c r="AC990" s="992"/>
      <c r="AD990" s="992"/>
      <c r="AE990" s="992"/>
      <c r="AF990" s="992"/>
      <c r="AG990" s="992"/>
      <c r="AH990" s="993"/>
    </row>
    <row r="991" spans="1:34" ht="18.95" customHeight="1">
      <c r="A991" s="223"/>
      <c r="B991" s="990" t="s">
        <v>185</v>
      </c>
      <c r="C991" s="991"/>
      <c r="D991" s="991" t="str">
        <f>IF('statement of marks'!I75="","",'statement of marks'!I75)</f>
        <v/>
      </c>
      <c r="E991" s="991"/>
      <c r="F991" s="991"/>
      <c r="G991" s="991"/>
      <c r="H991" s="991"/>
      <c r="I991" s="991"/>
      <c r="J991" s="991"/>
      <c r="K991" s="991"/>
      <c r="L991" s="991"/>
      <c r="M991" s="991"/>
      <c r="N991" s="991"/>
      <c r="O991" s="991"/>
      <c r="P991" s="994"/>
      <c r="Q991" s="1035"/>
      <c r="R991" s="1035"/>
      <c r="S991" s="223"/>
      <c r="T991" s="990" t="s">
        <v>185</v>
      </c>
      <c r="U991" s="991"/>
      <c r="V991" s="991" t="str">
        <f>IF('statement of marks'!I76="","",'statement of marks'!I76)</f>
        <v/>
      </c>
      <c r="W991" s="991"/>
      <c r="X991" s="991"/>
      <c r="Y991" s="991"/>
      <c r="Z991" s="991"/>
      <c r="AA991" s="991"/>
      <c r="AB991" s="991"/>
      <c r="AC991" s="991"/>
      <c r="AD991" s="991"/>
      <c r="AE991" s="991"/>
      <c r="AF991" s="991"/>
      <c r="AG991" s="991"/>
      <c r="AH991" s="994"/>
    </row>
    <row r="992" spans="1:34" ht="18.95" customHeight="1">
      <c r="A992" s="223"/>
      <c r="B992" s="990" t="s">
        <v>186</v>
      </c>
      <c r="C992" s="991"/>
      <c r="D992" s="991" t="str">
        <f>IF('statement of marks'!J75="","",'statement of marks'!J75)</f>
        <v/>
      </c>
      <c r="E992" s="991"/>
      <c r="F992" s="991"/>
      <c r="G992" s="991"/>
      <c r="H992" s="991"/>
      <c r="I992" s="991"/>
      <c r="J992" s="991"/>
      <c r="K992" s="991"/>
      <c r="L992" s="991"/>
      <c r="M992" s="991"/>
      <c r="N992" s="991"/>
      <c r="O992" s="991"/>
      <c r="P992" s="994"/>
      <c r="Q992" s="1035"/>
      <c r="R992" s="1035"/>
      <c r="S992" s="223"/>
      <c r="T992" s="990" t="s">
        <v>186</v>
      </c>
      <c r="U992" s="991"/>
      <c r="V992" s="991" t="str">
        <f>IF('statement of marks'!J76="","",'statement of marks'!J76)</f>
        <v/>
      </c>
      <c r="W992" s="991"/>
      <c r="X992" s="991"/>
      <c r="Y992" s="991"/>
      <c r="Z992" s="991"/>
      <c r="AA992" s="991"/>
      <c r="AB992" s="991"/>
      <c r="AC992" s="991"/>
      <c r="AD992" s="991"/>
      <c r="AE992" s="991"/>
      <c r="AF992" s="991"/>
      <c r="AG992" s="991"/>
      <c r="AH992" s="994"/>
    </row>
    <row r="993" spans="1:34" ht="18.95" customHeight="1">
      <c r="A993" s="223"/>
      <c r="B993" s="990" t="s">
        <v>187</v>
      </c>
      <c r="C993" s="991"/>
      <c r="D993" s="991" t="str">
        <f>IF('statement of marks'!K75="","",'statement of marks'!K75)</f>
        <v/>
      </c>
      <c r="E993" s="991"/>
      <c r="F993" s="991"/>
      <c r="G993" s="991"/>
      <c r="H993" s="991"/>
      <c r="I993" s="991"/>
      <c r="J993" s="991"/>
      <c r="K993" s="991"/>
      <c r="L993" s="991"/>
      <c r="M993" s="991"/>
      <c r="N993" s="991"/>
      <c r="O993" s="991"/>
      <c r="P993" s="994"/>
      <c r="Q993" s="1035"/>
      <c r="R993" s="1035"/>
      <c r="S993" s="223"/>
      <c r="T993" s="990" t="s">
        <v>187</v>
      </c>
      <c r="U993" s="991"/>
      <c r="V993" s="991" t="str">
        <f>IF('statement of marks'!K76="","",'statement of marks'!K76)</f>
        <v/>
      </c>
      <c r="W993" s="991"/>
      <c r="X993" s="991"/>
      <c r="Y993" s="991"/>
      <c r="Z993" s="991"/>
      <c r="AA993" s="991"/>
      <c r="AB993" s="991"/>
      <c r="AC993" s="991"/>
      <c r="AD993" s="991"/>
      <c r="AE993" s="991"/>
      <c r="AF993" s="991"/>
      <c r="AG993" s="991"/>
      <c r="AH993" s="994"/>
    </row>
    <row r="994" spans="1:34" ht="18.95" customHeight="1">
      <c r="A994" s="223"/>
      <c r="B994" s="990" t="s">
        <v>188</v>
      </c>
      <c r="C994" s="991"/>
      <c r="D994" s="992" t="str">
        <f>'statement of marks'!$G$3</f>
        <v>6 B</v>
      </c>
      <c r="E994" s="992"/>
      <c r="F994" s="992"/>
      <c r="G994" s="992"/>
      <c r="H994" s="991" t="s">
        <v>9</v>
      </c>
      <c r="I994" s="991"/>
      <c r="J994" s="991"/>
      <c r="K994" s="991"/>
      <c r="L994" s="991"/>
      <c r="M994" s="992" t="str">
        <f>IF('statement of marks'!D75="","",'statement of marks'!D75)</f>
        <v/>
      </c>
      <c r="N994" s="992"/>
      <c r="O994" s="992"/>
      <c r="P994" s="993"/>
      <c r="Q994" s="1035"/>
      <c r="R994" s="1035"/>
      <c r="S994" s="223"/>
      <c r="T994" s="990" t="s">
        <v>188</v>
      </c>
      <c r="U994" s="991"/>
      <c r="V994" s="992" t="str">
        <f>'statement of marks'!$G$3</f>
        <v>6 B</v>
      </c>
      <c r="W994" s="992"/>
      <c r="X994" s="992"/>
      <c r="Y994" s="992"/>
      <c r="Z994" s="991" t="s">
        <v>9</v>
      </c>
      <c r="AA994" s="991"/>
      <c r="AB994" s="991"/>
      <c r="AC994" s="991"/>
      <c r="AD994" s="991"/>
      <c r="AE994" s="992" t="str">
        <f>IF('statement of marks'!D76="","",'statement of marks'!D76)</f>
        <v/>
      </c>
      <c r="AF994" s="992"/>
      <c r="AG994" s="992"/>
      <c r="AH994" s="993"/>
    </row>
    <row r="995" spans="1:34" ht="18.95" customHeight="1">
      <c r="A995" s="223"/>
      <c r="B995" s="990" t="s">
        <v>189</v>
      </c>
      <c r="C995" s="991"/>
      <c r="D995" s="992" t="str">
        <f>IF('statement of marks'!F75="","",'statement of marks'!F75)</f>
        <v/>
      </c>
      <c r="E995" s="992"/>
      <c r="F995" s="992"/>
      <c r="G995" s="992"/>
      <c r="H995" s="991" t="s">
        <v>0</v>
      </c>
      <c r="I995" s="991"/>
      <c r="J995" s="991"/>
      <c r="K995" s="991"/>
      <c r="L995" s="991"/>
      <c r="M995" s="1032" t="str">
        <f>IF('statement of marks'!G75="","",'statement of marks'!G75)</f>
        <v/>
      </c>
      <c r="N995" s="1032"/>
      <c r="O995" s="1032"/>
      <c r="P995" s="1033"/>
      <c r="Q995" s="1035"/>
      <c r="R995" s="1035"/>
      <c r="S995" s="223"/>
      <c r="T995" s="990" t="s">
        <v>189</v>
      </c>
      <c r="U995" s="991"/>
      <c r="V995" s="992" t="str">
        <f>IF('statement of marks'!F76="","",'statement of marks'!F76)</f>
        <v/>
      </c>
      <c r="W995" s="992"/>
      <c r="X995" s="992"/>
      <c r="Y995" s="992"/>
      <c r="Z995" s="991" t="s">
        <v>0</v>
      </c>
      <c r="AA995" s="991"/>
      <c r="AB995" s="991"/>
      <c r="AC995" s="991"/>
      <c r="AD995" s="991"/>
      <c r="AE995" s="1032" t="str">
        <f>IF('statement of marks'!G76="","",'statement of marks'!G76)</f>
        <v/>
      </c>
      <c r="AF995" s="1032"/>
      <c r="AG995" s="1032"/>
      <c r="AH995" s="1033"/>
    </row>
    <row r="996" spans="1:34" ht="18.95" customHeight="1">
      <c r="A996" s="223"/>
      <c r="B996" s="221" t="s">
        <v>28</v>
      </c>
      <c r="C996" s="211" t="s">
        <v>96</v>
      </c>
      <c r="D996" s="1034" t="s">
        <v>1</v>
      </c>
      <c r="E996" s="1034"/>
      <c r="F996" s="1034"/>
      <c r="G996" s="1034" t="s">
        <v>21</v>
      </c>
      <c r="H996" s="1034"/>
      <c r="I996" s="1034"/>
      <c r="J996" s="1034" t="s">
        <v>68</v>
      </c>
      <c r="K996" s="1034"/>
      <c r="L996" s="1034"/>
      <c r="M996" s="1034" t="s">
        <v>97</v>
      </c>
      <c r="N996" s="1034"/>
      <c r="O996" s="1034"/>
      <c r="P996" s="212" t="s">
        <v>200</v>
      </c>
      <c r="Q996" s="1035"/>
      <c r="R996" s="1035"/>
      <c r="S996" s="223"/>
      <c r="T996" s="221" t="s">
        <v>28</v>
      </c>
      <c r="U996" s="211" t="s">
        <v>96</v>
      </c>
      <c r="V996" s="1034" t="s">
        <v>1</v>
      </c>
      <c r="W996" s="1034"/>
      <c r="X996" s="1034"/>
      <c r="Y996" s="1034" t="s">
        <v>21</v>
      </c>
      <c r="Z996" s="1034"/>
      <c r="AA996" s="1034"/>
      <c r="AB996" s="1034" t="s">
        <v>68</v>
      </c>
      <c r="AC996" s="1034"/>
      <c r="AD996" s="1034"/>
      <c r="AE996" s="1034" t="s">
        <v>97</v>
      </c>
      <c r="AF996" s="1034"/>
      <c r="AG996" s="1034"/>
      <c r="AH996" s="212" t="s">
        <v>200</v>
      </c>
    </row>
    <row r="997" spans="1:34" ht="18.95" customHeight="1">
      <c r="A997" s="223"/>
      <c r="B997" s="1000" t="s">
        <v>3</v>
      </c>
      <c r="C997" s="1001"/>
      <c r="D997" s="232">
        <f>IF('statement of marks'!L$6="","",'statement of marks'!L$6)</f>
        <v>5</v>
      </c>
      <c r="E997" s="232">
        <f>IF('statement of marks'!M$6="","",'statement of marks'!M$6)</f>
        <v>5</v>
      </c>
      <c r="F997" s="232">
        <f>IF('statement of marks'!N$6="","",'statement of marks'!N$6)</f>
        <v>10</v>
      </c>
      <c r="G997" s="232">
        <f>IF('statement of marks'!O$6="","",'statement of marks'!O$6)</f>
        <v>5</v>
      </c>
      <c r="H997" s="232">
        <f>IF('statement of marks'!P$6="","",'statement of marks'!P$6)</f>
        <v>5</v>
      </c>
      <c r="I997" s="232">
        <f>IF('statement of marks'!Q$6="","",'statement of marks'!Q$6)</f>
        <v>10</v>
      </c>
      <c r="J997" s="232">
        <f>IF('statement of marks'!R$6="","",'statement of marks'!R$6)</f>
        <v>5</v>
      </c>
      <c r="K997" s="232">
        <f>IF('statement of marks'!S$6="","",'statement of marks'!S$6)</f>
        <v>5</v>
      </c>
      <c r="L997" s="232">
        <f>IF('statement of marks'!T$6="","",'statement of marks'!T$6)</f>
        <v>10</v>
      </c>
      <c r="M997" s="232">
        <f>IF('statement of marks'!V$6="","",'statement of marks'!V$6)</f>
        <v>50</v>
      </c>
      <c r="N997" s="232">
        <f>IF('statement of marks'!W$6="","",'statement of marks'!W$6)</f>
        <v>20</v>
      </c>
      <c r="O997" s="232">
        <f>IF('statement of marks'!X$6="","",'statement of marks'!X$6)</f>
        <v>70</v>
      </c>
      <c r="P997" s="213">
        <f>IF('statement of marks'!Y$6="","",'statement of marks'!Y$6)</f>
        <v>100</v>
      </c>
      <c r="Q997" s="1035"/>
      <c r="R997" s="1035"/>
      <c r="S997" s="223"/>
      <c r="T997" s="1000" t="s">
        <v>3</v>
      </c>
      <c r="U997" s="1001"/>
      <c r="V997" s="232">
        <f>IF('statement of marks'!L$6="","",'statement of marks'!L$6)</f>
        <v>5</v>
      </c>
      <c r="W997" s="232">
        <f>IF('statement of marks'!M$6="","",'statement of marks'!M$6)</f>
        <v>5</v>
      </c>
      <c r="X997" s="232">
        <f>IF('statement of marks'!N$6="","",'statement of marks'!N$6)</f>
        <v>10</v>
      </c>
      <c r="Y997" s="232">
        <f>IF('statement of marks'!O$6="","",'statement of marks'!O$6)</f>
        <v>5</v>
      </c>
      <c r="Z997" s="232">
        <f>IF('statement of marks'!P$6="","",'statement of marks'!P$6)</f>
        <v>5</v>
      </c>
      <c r="AA997" s="232">
        <f>IF('statement of marks'!Q$6="","",'statement of marks'!Q$6)</f>
        <v>10</v>
      </c>
      <c r="AB997" s="232">
        <f>IF('statement of marks'!R$6="","",'statement of marks'!R$6)</f>
        <v>5</v>
      </c>
      <c r="AC997" s="232">
        <f>IF('statement of marks'!S$6="","",'statement of marks'!S$6)</f>
        <v>5</v>
      </c>
      <c r="AD997" s="232">
        <f>IF('statement of marks'!T$6="","",'statement of marks'!T$6)</f>
        <v>10</v>
      </c>
      <c r="AE997" s="232">
        <f>IF('statement of marks'!V$6="","",'statement of marks'!V$6)</f>
        <v>50</v>
      </c>
      <c r="AF997" s="232">
        <f>IF('statement of marks'!W$6="","",'statement of marks'!W$6)</f>
        <v>20</v>
      </c>
      <c r="AG997" s="232">
        <f>IF('statement of marks'!X$6="","",'statement of marks'!X$6)</f>
        <v>70</v>
      </c>
      <c r="AH997" s="213">
        <f>IF('statement of marks'!Y$6="","",'statement of marks'!Y$6)</f>
        <v>100</v>
      </c>
    </row>
    <row r="998" spans="1:34" ht="18.95" customHeight="1">
      <c r="A998" s="223"/>
      <c r="B998" s="990" t="str">
        <f>IF('statement of marks'!$L$3="","",'statement of marks'!$L$3)</f>
        <v>fgUnh</v>
      </c>
      <c r="C998" s="991"/>
      <c r="D998" s="209" t="str">
        <f>IF('statement of marks'!L75="","",'statement of marks'!L75)</f>
        <v/>
      </c>
      <c r="E998" s="209" t="str">
        <f>IF('statement of marks'!M75="","",'statement of marks'!M75)</f>
        <v/>
      </c>
      <c r="F998" s="207" t="str">
        <f>IF('statement of marks'!N75="","",'statement of marks'!N75)</f>
        <v/>
      </c>
      <c r="G998" s="209" t="str">
        <f>IF('statement of marks'!O75="","",'statement of marks'!O75)</f>
        <v/>
      </c>
      <c r="H998" s="209" t="str">
        <f>IF('statement of marks'!P75="","",'statement of marks'!P75)</f>
        <v/>
      </c>
      <c r="I998" s="207" t="str">
        <f>IF('statement of marks'!Q75="","",'statement of marks'!Q75)</f>
        <v/>
      </c>
      <c r="J998" s="209" t="str">
        <f>IF('statement of marks'!R75="","",'statement of marks'!R75)</f>
        <v/>
      </c>
      <c r="K998" s="209" t="str">
        <f>IF('statement of marks'!S75="","",'statement of marks'!S75)</f>
        <v/>
      </c>
      <c r="L998" s="207" t="str">
        <f>IF('statement of marks'!T75="","",'statement of marks'!T75)</f>
        <v/>
      </c>
      <c r="M998" s="209" t="str">
        <f>IF('statement of marks'!V75="","",'statement of marks'!V75)</f>
        <v/>
      </c>
      <c r="N998" s="209" t="str">
        <f>IF('statement of marks'!W75="","",'statement of marks'!W75)</f>
        <v/>
      </c>
      <c r="O998" s="207" t="str">
        <f>IF('statement of marks'!X75="","",'statement of marks'!X75)</f>
        <v/>
      </c>
      <c r="P998" s="213" t="str">
        <f>IF('statement of marks'!Y75="","",'statement of marks'!Y75)</f>
        <v/>
      </c>
      <c r="Q998" s="1035"/>
      <c r="R998" s="1035"/>
      <c r="S998" s="223"/>
      <c r="T998" s="990" t="str">
        <f>IF('statement of marks'!$L$3="","",'statement of marks'!$L$3)</f>
        <v>fgUnh</v>
      </c>
      <c r="U998" s="991"/>
      <c r="V998" s="209" t="str">
        <f>IF('statement of marks'!L76="","",'statement of marks'!L76)</f>
        <v/>
      </c>
      <c r="W998" s="209" t="str">
        <f>IF('statement of marks'!M76="","",'statement of marks'!M76)</f>
        <v/>
      </c>
      <c r="X998" s="207" t="str">
        <f>IF('statement of marks'!N76="","",'statement of marks'!N76)</f>
        <v/>
      </c>
      <c r="Y998" s="209" t="str">
        <f>IF('statement of marks'!O76="","",'statement of marks'!O76)</f>
        <v/>
      </c>
      <c r="Z998" s="209" t="str">
        <f>IF('statement of marks'!P76="","",'statement of marks'!P76)</f>
        <v/>
      </c>
      <c r="AA998" s="207" t="str">
        <f>IF('statement of marks'!Q76="","",'statement of marks'!Q76)</f>
        <v/>
      </c>
      <c r="AB998" s="209" t="str">
        <f>IF('statement of marks'!R76="","",'statement of marks'!R76)</f>
        <v/>
      </c>
      <c r="AC998" s="209" t="str">
        <f>IF('statement of marks'!S76="","",'statement of marks'!S76)</f>
        <v/>
      </c>
      <c r="AD998" s="207" t="str">
        <f>IF('statement of marks'!T76="","",'statement of marks'!T76)</f>
        <v/>
      </c>
      <c r="AE998" s="209" t="str">
        <f>IF('statement of marks'!V76="","",'statement of marks'!V76)</f>
        <v/>
      </c>
      <c r="AF998" s="209" t="str">
        <f>IF('statement of marks'!W76="","",'statement of marks'!W76)</f>
        <v/>
      </c>
      <c r="AG998" s="207" t="str">
        <f>IF('statement of marks'!X76="","",'statement of marks'!X76)</f>
        <v/>
      </c>
      <c r="AH998" s="213" t="str">
        <f>IF('statement of marks'!Y76="","",'statement of marks'!Y76)</f>
        <v/>
      </c>
    </row>
    <row r="999" spans="1:34" ht="18.95" customHeight="1">
      <c r="A999" s="223"/>
      <c r="B999" s="990" t="str">
        <f>IF('statement of marks'!$AH$3="","",'statement of marks'!$AH$3)</f>
        <v>vaxszth</v>
      </c>
      <c r="C999" s="991"/>
      <c r="D999" s="209" t="str">
        <f>IF('statement of marks'!AH75="","",'statement of marks'!AH75)</f>
        <v/>
      </c>
      <c r="E999" s="209" t="str">
        <f>IF('statement of marks'!AI75="","",'statement of marks'!AI75)</f>
        <v/>
      </c>
      <c r="F999" s="207" t="str">
        <f>IF('statement of marks'!AJ75="","",'statement of marks'!AJ75)</f>
        <v/>
      </c>
      <c r="G999" s="209" t="str">
        <f>IF('statement of marks'!AK75="","",'statement of marks'!AK75)</f>
        <v/>
      </c>
      <c r="H999" s="209" t="str">
        <f>IF('statement of marks'!AL75="","",'statement of marks'!AL75)</f>
        <v/>
      </c>
      <c r="I999" s="207" t="str">
        <f>IF('statement of marks'!AM75="","",'statement of marks'!AM75)</f>
        <v/>
      </c>
      <c r="J999" s="209" t="str">
        <f>IF('statement of marks'!AN75="","",'statement of marks'!AN75)</f>
        <v/>
      </c>
      <c r="K999" s="209" t="str">
        <f>IF('statement of marks'!AO75="","",'statement of marks'!AO75)</f>
        <v/>
      </c>
      <c r="L999" s="207" t="str">
        <f>IF('statement of marks'!AP75="","",'statement of marks'!AP75)</f>
        <v/>
      </c>
      <c r="M999" s="209" t="str">
        <f>IF('statement of marks'!AR75="","",'statement of marks'!AR75)</f>
        <v/>
      </c>
      <c r="N999" s="209" t="str">
        <f>IF('statement of marks'!AS75="","",'statement of marks'!AS75)</f>
        <v/>
      </c>
      <c r="O999" s="207" t="str">
        <f>IF('statement of marks'!AT75="","",'statement of marks'!AT75)</f>
        <v/>
      </c>
      <c r="P999" s="213" t="str">
        <f>IF('statement of marks'!AU75="","",'statement of marks'!AU75)</f>
        <v/>
      </c>
      <c r="Q999" s="1035"/>
      <c r="R999" s="1035"/>
      <c r="S999" s="223"/>
      <c r="T999" s="990" t="str">
        <f>IF('statement of marks'!$AH$3="","",'statement of marks'!$AH$3)</f>
        <v>vaxszth</v>
      </c>
      <c r="U999" s="991"/>
      <c r="V999" s="209" t="str">
        <f>IF('statement of marks'!AH76="","",'statement of marks'!AH76)</f>
        <v/>
      </c>
      <c r="W999" s="209" t="str">
        <f>IF('statement of marks'!AI76="","",'statement of marks'!AI76)</f>
        <v/>
      </c>
      <c r="X999" s="207" t="str">
        <f>IF('statement of marks'!AJ76="","",'statement of marks'!AJ76)</f>
        <v/>
      </c>
      <c r="Y999" s="209" t="str">
        <f>IF('statement of marks'!AK76="","",'statement of marks'!AK76)</f>
        <v/>
      </c>
      <c r="Z999" s="209" t="str">
        <f>IF('statement of marks'!AL76="","",'statement of marks'!AL76)</f>
        <v/>
      </c>
      <c r="AA999" s="207" t="str">
        <f>IF('statement of marks'!AM76="","",'statement of marks'!AM76)</f>
        <v/>
      </c>
      <c r="AB999" s="209" t="str">
        <f>IF('statement of marks'!AN76="","",'statement of marks'!AN76)</f>
        <v/>
      </c>
      <c r="AC999" s="209" t="str">
        <f>IF('statement of marks'!AO76="","",'statement of marks'!AO76)</f>
        <v/>
      </c>
      <c r="AD999" s="207" t="str">
        <f>IF('statement of marks'!AP76="","",'statement of marks'!AP76)</f>
        <v/>
      </c>
      <c r="AE999" s="209" t="str">
        <f>IF('statement of marks'!AR76="","",'statement of marks'!AR76)</f>
        <v/>
      </c>
      <c r="AF999" s="209" t="str">
        <f>IF('statement of marks'!AS76="","",'statement of marks'!AS76)</f>
        <v/>
      </c>
      <c r="AG999" s="207" t="str">
        <f>IF('statement of marks'!AT76="","",'statement of marks'!AT76)</f>
        <v/>
      </c>
      <c r="AH999" s="213" t="str">
        <f>IF('statement of marks'!AU76="","",'statement of marks'!AU76)</f>
        <v/>
      </c>
    </row>
    <row r="1000" spans="1:34" ht="18.95" customHeight="1">
      <c r="A1000" s="223"/>
      <c r="B1000" s="990" t="str">
        <f>IF('statement of marks'!BD75="s","laLd`r",IF('statement of marks'!BD75="u","mnwZ",IF('statement of marks'!BD75="g","xqtjkrh",IF('statement of marks'!BD75="p","iatkch",IF('statement of marks'!BD75="sd","fla/kh","r`rh; Hkk""kk")))))</f>
        <v>r`rh; Hkk"kk</v>
      </c>
      <c r="C1000" s="991"/>
      <c r="D1000" s="209" t="str">
        <f>IF('statement of marks'!BE75="","",'statement of marks'!BE75)</f>
        <v/>
      </c>
      <c r="E1000" s="209" t="str">
        <f>IF('statement of marks'!BF75="","",'statement of marks'!BF75)</f>
        <v/>
      </c>
      <c r="F1000" s="207" t="str">
        <f>IF('statement of marks'!BG75="","",'statement of marks'!BG75)</f>
        <v/>
      </c>
      <c r="G1000" s="209" t="str">
        <f>IF('statement of marks'!BH75="","",'statement of marks'!BH75)</f>
        <v/>
      </c>
      <c r="H1000" s="209" t="str">
        <f>IF('statement of marks'!BI75="","",'statement of marks'!BI75)</f>
        <v/>
      </c>
      <c r="I1000" s="207" t="str">
        <f>IF('statement of marks'!BJ75="","",'statement of marks'!BJ75)</f>
        <v/>
      </c>
      <c r="J1000" s="209" t="str">
        <f>IF('statement of marks'!BK75="","",'statement of marks'!BK75)</f>
        <v/>
      </c>
      <c r="K1000" s="209" t="str">
        <f>IF('statement of marks'!BL75="","",'statement of marks'!BL75)</f>
        <v/>
      </c>
      <c r="L1000" s="207" t="str">
        <f>IF('statement of marks'!BM75="","",'statement of marks'!BM75)</f>
        <v/>
      </c>
      <c r="M1000" s="209" t="str">
        <f>IF('statement of marks'!BO75="","",'statement of marks'!BO75)</f>
        <v/>
      </c>
      <c r="N1000" s="209" t="str">
        <f>IF('statement of marks'!BP75="","",'statement of marks'!BP75)</f>
        <v/>
      </c>
      <c r="O1000" s="207" t="str">
        <f>IF('statement of marks'!BQ75="","",'statement of marks'!BQ75)</f>
        <v/>
      </c>
      <c r="P1000" s="213" t="str">
        <f>IF('statement of marks'!BR75="","",'statement of marks'!BR75)</f>
        <v/>
      </c>
      <c r="Q1000" s="1035"/>
      <c r="R1000" s="1035"/>
      <c r="S1000" s="223"/>
      <c r="T1000" s="990" t="str">
        <f>IF('statement of marks'!BD76="s","laLd`r",IF('statement of marks'!BD76="u","mnwZ",IF('statement of marks'!BD76="g","xqtjkrh",IF('statement of marks'!BD76="p","iatkch",IF('statement of marks'!BD76="sd","fla/kh","r`rh; Hkk""kk")))))</f>
        <v>r`rh; Hkk"kk</v>
      </c>
      <c r="U1000" s="991"/>
      <c r="V1000" s="209" t="str">
        <f>IF('statement of marks'!BE76="","",'statement of marks'!BE76)</f>
        <v/>
      </c>
      <c r="W1000" s="209" t="str">
        <f>IF('statement of marks'!BF76="","",'statement of marks'!BF76)</f>
        <v/>
      </c>
      <c r="X1000" s="207" t="str">
        <f>IF('statement of marks'!BG76="","",'statement of marks'!BG76)</f>
        <v/>
      </c>
      <c r="Y1000" s="209" t="str">
        <f>IF('statement of marks'!BH76="","",'statement of marks'!BH76)</f>
        <v/>
      </c>
      <c r="Z1000" s="209" t="str">
        <f>IF('statement of marks'!BI76="","",'statement of marks'!BI76)</f>
        <v/>
      </c>
      <c r="AA1000" s="207" t="str">
        <f>IF('statement of marks'!BJ76="","",'statement of marks'!BJ76)</f>
        <v/>
      </c>
      <c r="AB1000" s="209" t="str">
        <f>IF('statement of marks'!BK76="","",'statement of marks'!BK76)</f>
        <v/>
      </c>
      <c r="AC1000" s="209" t="str">
        <f>IF('statement of marks'!BL76="","",'statement of marks'!BL76)</f>
        <v/>
      </c>
      <c r="AD1000" s="207" t="str">
        <f>IF('statement of marks'!BM76="","",'statement of marks'!BM76)</f>
        <v/>
      </c>
      <c r="AE1000" s="209" t="str">
        <f>IF('statement of marks'!BO76="","",'statement of marks'!BO76)</f>
        <v/>
      </c>
      <c r="AF1000" s="209" t="str">
        <f>IF('statement of marks'!BP76="","",'statement of marks'!BP76)</f>
        <v/>
      </c>
      <c r="AG1000" s="207" t="str">
        <f>IF('statement of marks'!BQ76="","",'statement of marks'!BQ76)</f>
        <v/>
      </c>
      <c r="AH1000" s="213" t="str">
        <f>IF('statement of marks'!BR76="","",'statement of marks'!BR76)</f>
        <v/>
      </c>
    </row>
    <row r="1001" spans="1:34" ht="18.95" customHeight="1">
      <c r="A1001" s="223"/>
      <c r="B1001" s="990" t="str">
        <f>IF('statement of marks'!$CA$3="","",'statement of marks'!$CA$3)</f>
        <v>xf.kr</v>
      </c>
      <c r="C1001" s="991"/>
      <c r="D1001" s="209" t="str">
        <f>IF('statement of marks'!CA75="","",'statement of marks'!CA75)</f>
        <v/>
      </c>
      <c r="E1001" s="209" t="str">
        <f>IF('statement of marks'!CB75="","",'statement of marks'!CB75)</f>
        <v/>
      </c>
      <c r="F1001" s="207" t="str">
        <f>IF('statement of marks'!CC75="","",'statement of marks'!CC75)</f>
        <v/>
      </c>
      <c r="G1001" s="209" t="str">
        <f>IF('statement of marks'!CD75="","",'statement of marks'!CD75)</f>
        <v/>
      </c>
      <c r="H1001" s="209" t="str">
        <f>IF('statement of marks'!CE75="","",'statement of marks'!CE75)</f>
        <v/>
      </c>
      <c r="I1001" s="207" t="str">
        <f>IF('statement of marks'!CF75="","",'statement of marks'!CF75)</f>
        <v/>
      </c>
      <c r="J1001" s="209" t="str">
        <f>IF('statement of marks'!CG75="","",'statement of marks'!CG75)</f>
        <v/>
      </c>
      <c r="K1001" s="209" t="str">
        <f>IF('statement of marks'!CH75="","",'statement of marks'!CH75)</f>
        <v/>
      </c>
      <c r="L1001" s="207" t="str">
        <f>IF('statement of marks'!CI75="","",'statement of marks'!CI75)</f>
        <v/>
      </c>
      <c r="M1001" s="209" t="str">
        <f>IF('statement of marks'!CK75="","",'statement of marks'!CK75)</f>
        <v/>
      </c>
      <c r="N1001" s="209" t="str">
        <f>IF('statement of marks'!CL75="","",'statement of marks'!CL75)</f>
        <v/>
      </c>
      <c r="O1001" s="207" t="str">
        <f>IF('statement of marks'!CM75="","",'statement of marks'!CM75)</f>
        <v/>
      </c>
      <c r="P1001" s="213" t="str">
        <f>IF('statement of marks'!CN75="","",'statement of marks'!CN75)</f>
        <v/>
      </c>
      <c r="Q1001" s="1035"/>
      <c r="R1001" s="1035"/>
      <c r="S1001" s="223"/>
      <c r="T1001" s="990" t="str">
        <f>IF('statement of marks'!$CA$3="","",'statement of marks'!$CA$3)</f>
        <v>xf.kr</v>
      </c>
      <c r="U1001" s="991"/>
      <c r="V1001" s="209" t="str">
        <f>IF('statement of marks'!CA76="","",'statement of marks'!CA76)</f>
        <v/>
      </c>
      <c r="W1001" s="209" t="str">
        <f>IF('statement of marks'!CB76="","",'statement of marks'!CB76)</f>
        <v/>
      </c>
      <c r="X1001" s="207" t="str">
        <f>IF('statement of marks'!CC76="","",'statement of marks'!CC76)</f>
        <v/>
      </c>
      <c r="Y1001" s="209" t="str">
        <f>IF('statement of marks'!CD76="","",'statement of marks'!CD76)</f>
        <v/>
      </c>
      <c r="Z1001" s="209" t="str">
        <f>IF('statement of marks'!CE76="","",'statement of marks'!CE76)</f>
        <v/>
      </c>
      <c r="AA1001" s="207" t="str">
        <f>IF('statement of marks'!CF76="","",'statement of marks'!CF76)</f>
        <v/>
      </c>
      <c r="AB1001" s="209" t="str">
        <f>IF('statement of marks'!CG76="","",'statement of marks'!CG76)</f>
        <v/>
      </c>
      <c r="AC1001" s="209" t="str">
        <f>IF('statement of marks'!CH76="","",'statement of marks'!CH76)</f>
        <v/>
      </c>
      <c r="AD1001" s="207" t="str">
        <f>IF('statement of marks'!CI76="","",'statement of marks'!CI76)</f>
        <v/>
      </c>
      <c r="AE1001" s="209" t="str">
        <f>IF('statement of marks'!CK76="","",'statement of marks'!CK76)</f>
        <v/>
      </c>
      <c r="AF1001" s="209" t="str">
        <f>IF('statement of marks'!CL76="","",'statement of marks'!CL76)</f>
        <v/>
      </c>
      <c r="AG1001" s="207" t="str">
        <f>IF('statement of marks'!CM76="","",'statement of marks'!CM76)</f>
        <v/>
      </c>
      <c r="AH1001" s="213" t="str">
        <f>IF('statement of marks'!CN76="","",'statement of marks'!CN76)</f>
        <v/>
      </c>
    </row>
    <row r="1002" spans="1:34" ht="18.95" customHeight="1">
      <c r="A1002" s="223"/>
      <c r="B1002" s="990" t="str">
        <f>IF('statement of marks'!$CW$3="","",'statement of marks'!$CW$3)</f>
        <v>foKku</v>
      </c>
      <c r="C1002" s="991"/>
      <c r="D1002" s="209" t="str">
        <f>IF('statement of marks'!CW75="","",'statement of marks'!CW75)</f>
        <v/>
      </c>
      <c r="E1002" s="209" t="str">
        <f>IF('statement of marks'!CX75="","",'statement of marks'!CX75)</f>
        <v/>
      </c>
      <c r="F1002" s="207" t="str">
        <f>IF('statement of marks'!CY75="","",'statement of marks'!CY75)</f>
        <v/>
      </c>
      <c r="G1002" s="209" t="str">
        <f>IF('statement of marks'!CZ75="","",'statement of marks'!CZ75)</f>
        <v/>
      </c>
      <c r="H1002" s="209" t="str">
        <f>IF('statement of marks'!DA75="","",'statement of marks'!DA75)</f>
        <v/>
      </c>
      <c r="I1002" s="207" t="str">
        <f>IF('statement of marks'!DB75="","",'statement of marks'!DB75)</f>
        <v/>
      </c>
      <c r="J1002" s="209" t="str">
        <f>IF('statement of marks'!DC75="","",'statement of marks'!DC75)</f>
        <v/>
      </c>
      <c r="K1002" s="209" t="str">
        <f>IF('statement of marks'!DD75="","",'statement of marks'!DD75)</f>
        <v/>
      </c>
      <c r="L1002" s="207" t="str">
        <f>IF('statement of marks'!DE75="","",'statement of marks'!DE75)</f>
        <v/>
      </c>
      <c r="M1002" s="209" t="str">
        <f>IF('statement of marks'!DG75="","",'statement of marks'!DG75)</f>
        <v/>
      </c>
      <c r="N1002" s="209" t="str">
        <f>IF('statement of marks'!DH75="","",'statement of marks'!DH75)</f>
        <v/>
      </c>
      <c r="O1002" s="207" t="str">
        <f>IF('statement of marks'!DI75="","",'statement of marks'!DI75)</f>
        <v/>
      </c>
      <c r="P1002" s="213" t="str">
        <f>IF('statement of marks'!DJ75="","",'statement of marks'!DJ75)</f>
        <v/>
      </c>
      <c r="Q1002" s="1035"/>
      <c r="R1002" s="1035"/>
      <c r="S1002" s="223"/>
      <c r="T1002" s="990" t="str">
        <f>IF('statement of marks'!$CW$3="","",'statement of marks'!$CW$3)</f>
        <v>foKku</v>
      </c>
      <c r="U1002" s="991"/>
      <c r="V1002" s="209" t="str">
        <f>IF('statement of marks'!CW76="","",'statement of marks'!CW76)</f>
        <v/>
      </c>
      <c r="W1002" s="209" t="str">
        <f>IF('statement of marks'!CX76="","",'statement of marks'!CX76)</f>
        <v/>
      </c>
      <c r="X1002" s="207" t="str">
        <f>IF('statement of marks'!CY76="","",'statement of marks'!CY76)</f>
        <v/>
      </c>
      <c r="Y1002" s="209" t="str">
        <f>IF('statement of marks'!CZ76="","",'statement of marks'!CZ76)</f>
        <v/>
      </c>
      <c r="Z1002" s="209" t="str">
        <f>IF('statement of marks'!DA76="","",'statement of marks'!DA76)</f>
        <v/>
      </c>
      <c r="AA1002" s="207" t="str">
        <f>IF('statement of marks'!DB76="","",'statement of marks'!DB76)</f>
        <v/>
      </c>
      <c r="AB1002" s="209" t="str">
        <f>IF('statement of marks'!DC76="","",'statement of marks'!DC76)</f>
        <v/>
      </c>
      <c r="AC1002" s="209" t="str">
        <f>IF('statement of marks'!DD76="","",'statement of marks'!DD76)</f>
        <v/>
      </c>
      <c r="AD1002" s="207" t="str">
        <f>IF('statement of marks'!DE76="","",'statement of marks'!DE76)</f>
        <v/>
      </c>
      <c r="AE1002" s="209" t="str">
        <f>IF('statement of marks'!DG76="","",'statement of marks'!DG76)</f>
        <v/>
      </c>
      <c r="AF1002" s="209" t="str">
        <f>IF('statement of marks'!DH76="","",'statement of marks'!DH76)</f>
        <v/>
      </c>
      <c r="AG1002" s="207" t="str">
        <f>IF('statement of marks'!DI76="","",'statement of marks'!DI76)</f>
        <v/>
      </c>
      <c r="AH1002" s="213" t="str">
        <f>IF('statement of marks'!DJ76="","",'statement of marks'!DJ76)</f>
        <v/>
      </c>
    </row>
    <row r="1003" spans="1:34" ht="18.95" customHeight="1">
      <c r="A1003" s="223"/>
      <c r="B1003" s="990" t="str">
        <f>IF('statement of marks'!$DS$3="","",'statement of marks'!$DS$3)</f>
        <v>lkekftd foKku</v>
      </c>
      <c r="C1003" s="991"/>
      <c r="D1003" s="209" t="str">
        <f>IF('statement of marks'!DS75="","",'statement of marks'!DS75)</f>
        <v/>
      </c>
      <c r="E1003" s="209" t="str">
        <f>IF('statement of marks'!DT75="","",'statement of marks'!DT75)</f>
        <v/>
      </c>
      <c r="F1003" s="207" t="str">
        <f>IF('statement of marks'!DU75="","",'statement of marks'!DU75)</f>
        <v/>
      </c>
      <c r="G1003" s="209" t="str">
        <f>IF('statement of marks'!DV75="","",'statement of marks'!DV75)</f>
        <v/>
      </c>
      <c r="H1003" s="209" t="str">
        <f>IF('statement of marks'!DW75="","",'statement of marks'!DW75)</f>
        <v/>
      </c>
      <c r="I1003" s="207" t="str">
        <f>IF('statement of marks'!DX75="","",'statement of marks'!DX75)</f>
        <v/>
      </c>
      <c r="J1003" s="209" t="str">
        <f>IF('statement of marks'!DY75="","",'statement of marks'!DY75)</f>
        <v/>
      </c>
      <c r="K1003" s="209" t="str">
        <f>IF('statement of marks'!DZ75="","",'statement of marks'!DZ75)</f>
        <v/>
      </c>
      <c r="L1003" s="207" t="str">
        <f>IF('statement of marks'!EA75="","",'statement of marks'!EA75)</f>
        <v/>
      </c>
      <c r="M1003" s="209" t="str">
        <f>IF('statement of marks'!EC75="","",'statement of marks'!EC75)</f>
        <v/>
      </c>
      <c r="N1003" s="209" t="str">
        <f>IF('statement of marks'!ED75="","",'statement of marks'!ED75)</f>
        <v/>
      </c>
      <c r="O1003" s="207" t="str">
        <f>IF('statement of marks'!EE75="","",'statement of marks'!EE75)</f>
        <v/>
      </c>
      <c r="P1003" s="213" t="str">
        <f>IF('statement of marks'!EF75="","",'statement of marks'!EF75)</f>
        <v/>
      </c>
      <c r="Q1003" s="1035"/>
      <c r="R1003" s="1035"/>
      <c r="S1003" s="223"/>
      <c r="T1003" s="990" t="str">
        <f>IF('statement of marks'!$DS$3="","",'statement of marks'!$DS$3)</f>
        <v>lkekftd foKku</v>
      </c>
      <c r="U1003" s="991"/>
      <c r="V1003" s="209" t="str">
        <f>IF('statement of marks'!DS76="","",'statement of marks'!DS76)</f>
        <v/>
      </c>
      <c r="W1003" s="209" t="str">
        <f>IF('statement of marks'!DT76="","",'statement of marks'!DT76)</f>
        <v/>
      </c>
      <c r="X1003" s="207" t="str">
        <f>IF('statement of marks'!DU76="","",'statement of marks'!DU76)</f>
        <v/>
      </c>
      <c r="Y1003" s="209" t="str">
        <f>IF('statement of marks'!DV76="","",'statement of marks'!DV76)</f>
        <v/>
      </c>
      <c r="Z1003" s="209" t="str">
        <f>IF('statement of marks'!DW76="","",'statement of marks'!DW76)</f>
        <v/>
      </c>
      <c r="AA1003" s="207" t="str">
        <f>IF('statement of marks'!DX76="","",'statement of marks'!DX76)</f>
        <v/>
      </c>
      <c r="AB1003" s="209" t="str">
        <f>IF('statement of marks'!DY76="","",'statement of marks'!DY76)</f>
        <v/>
      </c>
      <c r="AC1003" s="209" t="str">
        <f>IF('statement of marks'!DZ76="","",'statement of marks'!DZ76)</f>
        <v/>
      </c>
      <c r="AD1003" s="207" t="str">
        <f>IF('statement of marks'!EA76="","",'statement of marks'!EA76)</f>
        <v/>
      </c>
      <c r="AE1003" s="209" t="str">
        <f>IF('statement of marks'!EC76="","",'statement of marks'!EC76)</f>
        <v/>
      </c>
      <c r="AF1003" s="209" t="str">
        <f>IF('statement of marks'!ED76="","",'statement of marks'!ED76)</f>
        <v/>
      </c>
      <c r="AG1003" s="207" t="str">
        <f>IF('statement of marks'!EE76="","",'statement of marks'!EE76)</f>
        <v/>
      </c>
      <c r="AH1003" s="213" t="str">
        <f>IF('statement of marks'!EF76="","",'statement of marks'!EF76)</f>
        <v/>
      </c>
    </row>
    <row r="1004" spans="1:34" ht="18.95" customHeight="1">
      <c r="A1004" s="223"/>
      <c r="B1004" s="996" t="s">
        <v>193</v>
      </c>
      <c r="C1004" s="997"/>
      <c r="D1004" s="1034" t="s">
        <v>1</v>
      </c>
      <c r="E1004" s="1034"/>
      <c r="F1004" s="1034"/>
      <c r="G1004" s="1034" t="s">
        <v>21</v>
      </c>
      <c r="H1004" s="1034"/>
      <c r="I1004" s="1034"/>
      <c r="J1004" s="1034" t="s">
        <v>194</v>
      </c>
      <c r="K1004" s="1034"/>
      <c r="L1004" s="1034"/>
      <c r="M1004" s="1034" t="s">
        <v>68</v>
      </c>
      <c r="N1004" s="1034"/>
      <c r="O1004" s="1034"/>
      <c r="P1004" s="214"/>
      <c r="Q1004" s="1035"/>
      <c r="R1004" s="1035"/>
      <c r="S1004" s="223"/>
      <c r="T1004" s="996" t="s">
        <v>193</v>
      </c>
      <c r="U1004" s="997"/>
      <c r="V1004" s="1034" t="s">
        <v>1</v>
      </c>
      <c r="W1004" s="1034"/>
      <c r="X1004" s="1034"/>
      <c r="Y1004" s="1034" t="s">
        <v>21</v>
      </c>
      <c r="Z1004" s="1034"/>
      <c r="AA1004" s="1034"/>
      <c r="AB1004" s="1034" t="s">
        <v>194</v>
      </c>
      <c r="AC1004" s="1034"/>
      <c r="AD1004" s="1034"/>
      <c r="AE1004" s="1034" t="s">
        <v>68</v>
      </c>
      <c r="AF1004" s="1034"/>
      <c r="AG1004" s="1034"/>
      <c r="AH1004" s="214"/>
    </row>
    <row r="1005" spans="1:34" ht="18.95" customHeight="1">
      <c r="A1005" s="223"/>
      <c r="B1005" s="1000" t="s">
        <v>3</v>
      </c>
      <c r="C1005" s="1001"/>
      <c r="D1005" s="1002">
        <f>IF('statement of marks'!EO$6="","",'statement of marks'!EO$6)</f>
        <v>20</v>
      </c>
      <c r="E1005" s="1002"/>
      <c r="F1005" s="1002"/>
      <c r="G1005" s="1002">
        <f>IF('statement of marks'!EP$6="","",'statement of marks'!EP$6)</f>
        <v>20</v>
      </c>
      <c r="H1005" s="1002"/>
      <c r="I1005" s="1002"/>
      <c r="J1005" s="1002">
        <f>IF('statement of marks'!ER$6="","",'statement of marks'!ER$6)</f>
        <v>20</v>
      </c>
      <c r="K1005" s="1002"/>
      <c r="L1005" s="1002"/>
      <c r="M1005" s="1002">
        <f>IF('statement of marks'!EX$6="","",'statement of marks'!EQ$6)</f>
        <v>20</v>
      </c>
      <c r="N1005" s="1002"/>
      <c r="O1005" s="1002"/>
      <c r="P1005" s="215"/>
      <c r="Q1005" s="1035"/>
      <c r="R1005" s="1035"/>
      <c r="S1005" s="223"/>
      <c r="T1005" s="1000" t="s">
        <v>3</v>
      </c>
      <c r="U1005" s="1001"/>
      <c r="V1005" s="1002">
        <f>IF('statement of marks'!EO$6="","",'statement of marks'!EO$6)</f>
        <v>20</v>
      </c>
      <c r="W1005" s="1002"/>
      <c r="X1005" s="1002"/>
      <c r="Y1005" s="1002">
        <f>IF('statement of marks'!EP$6="","",'statement of marks'!EP$6)</f>
        <v>20</v>
      </c>
      <c r="Z1005" s="1002"/>
      <c r="AA1005" s="1002"/>
      <c r="AB1005" s="1002">
        <f>IF('statement of marks'!ER$6="","",'statement of marks'!ER$6)</f>
        <v>20</v>
      </c>
      <c r="AC1005" s="1002"/>
      <c r="AD1005" s="1002"/>
      <c r="AE1005" s="1002">
        <f>IF('statement of marks'!EX$6="","",'statement of marks'!EQ$6)</f>
        <v>20</v>
      </c>
      <c r="AF1005" s="1002"/>
      <c r="AG1005" s="1002"/>
      <c r="AH1005" s="215"/>
    </row>
    <row r="1006" spans="1:34" ht="18.95" customHeight="1">
      <c r="A1006" s="223"/>
      <c r="B1006" s="990" t="str">
        <f>IF('statement of marks'!$EO$3="","",'statement of marks'!$EO$3)</f>
        <v>dk;kZuqHko</v>
      </c>
      <c r="C1006" s="991"/>
      <c r="D1006" s="1031" t="str">
        <f>IF('statement of marks'!EO75="","",'statement of marks'!EO75)</f>
        <v/>
      </c>
      <c r="E1006" s="1031"/>
      <c r="F1006" s="1031"/>
      <c r="G1006" s="1031" t="str">
        <f>IF('statement of marks'!EP75="","",'statement of marks'!EP75)</f>
        <v/>
      </c>
      <c r="H1006" s="1031"/>
      <c r="I1006" s="1031"/>
      <c r="J1006" s="1031" t="str">
        <f>IF('statement of marks'!ER75="","",'statement of marks'!ER75)</f>
        <v/>
      </c>
      <c r="K1006" s="1031"/>
      <c r="L1006" s="1031"/>
      <c r="M1006" s="1031" t="str">
        <f>IF('statement of marks'!EQ75="","",'statement of marks'!EQ75)</f>
        <v/>
      </c>
      <c r="N1006" s="1031"/>
      <c r="O1006" s="1031"/>
      <c r="P1006" s="216"/>
      <c r="Q1006" s="1035"/>
      <c r="R1006" s="1035"/>
      <c r="S1006" s="223"/>
      <c r="T1006" s="990" t="str">
        <f>IF('statement of marks'!$EO$3="","",'statement of marks'!$EO$3)</f>
        <v>dk;kZuqHko</v>
      </c>
      <c r="U1006" s="991"/>
      <c r="V1006" s="1031" t="str">
        <f>IF('statement of marks'!EO76="","",'statement of marks'!EO76)</f>
        <v/>
      </c>
      <c r="W1006" s="1031"/>
      <c r="X1006" s="1031"/>
      <c r="Y1006" s="1031" t="str">
        <f>IF('statement of marks'!EP76="","",'statement of marks'!EP76)</f>
        <v/>
      </c>
      <c r="Z1006" s="1031"/>
      <c r="AA1006" s="1031"/>
      <c r="AB1006" s="1031" t="str">
        <f>IF('statement of marks'!ER76="","",'statement of marks'!ER76)</f>
        <v/>
      </c>
      <c r="AC1006" s="1031"/>
      <c r="AD1006" s="1031"/>
      <c r="AE1006" s="1031" t="str">
        <f>IF('statement of marks'!EQ76="","",'statement of marks'!EQ76)</f>
        <v/>
      </c>
      <c r="AF1006" s="1031"/>
      <c r="AG1006" s="1031"/>
      <c r="AH1006" s="216"/>
    </row>
    <row r="1007" spans="1:34" ht="18.95" customHeight="1">
      <c r="A1007" s="223"/>
      <c r="B1007" s="1027" t="str">
        <f>IF('statement of marks'!$EY$3="","",'statement of marks'!$EY$3)</f>
        <v>dyk f'k{kk</v>
      </c>
      <c r="C1007" s="1028"/>
      <c r="D1007" s="1031" t="str">
        <f>IF('statement of marks'!EY75="","",'statement of marks'!EY75)</f>
        <v/>
      </c>
      <c r="E1007" s="1031"/>
      <c r="F1007" s="1031"/>
      <c r="G1007" s="1031" t="str">
        <f>IF('statement of marks'!EZ75="","",'statement of marks'!EZ75)</f>
        <v/>
      </c>
      <c r="H1007" s="1031"/>
      <c r="I1007" s="1031"/>
      <c r="J1007" s="1031" t="str">
        <f>IF('statement of marks'!FB75="","",'statement of marks'!FB75)</f>
        <v/>
      </c>
      <c r="K1007" s="1031"/>
      <c r="L1007" s="1031"/>
      <c r="M1007" s="1031" t="str">
        <f>IF('statement of marks'!FA75="","",'statement of marks'!FA75)</f>
        <v/>
      </c>
      <c r="N1007" s="1031"/>
      <c r="O1007" s="1031"/>
      <c r="P1007" s="216"/>
      <c r="Q1007" s="1035"/>
      <c r="R1007" s="1035"/>
      <c r="S1007" s="223"/>
      <c r="T1007" s="1027" t="str">
        <f>IF('statement of marks'!$EY$3="","",'statement of marks'!$EY$3)</f>
        <v>dyk f'k{kk</v>
      </c>
      <c r="U1007" s="1028"/>
      <c r="V1007" s="1031" t="str">
        <f>IF('statement of marks'!EY76="","",'statement of marks'!EY76)</f>
        <v/>
      </c>
      <c r="W1007" s="1031"/>
      <c r="X1007" s="1031"/>
      <c r="Y1007" s="1031" t="str">
        <f>IF('statement of marks'!EZ76="","",'statement of marks'!EZ76)</f>
        <v/>
      </c>
      <c r="Z1007" s="1031"/>
      <c r="AA1007" s="1031"/>
      <c r="AB1007" s="1031" t="str">
        <f>IF('statement of marks'!FB76="","",'statement of marks'!FB76)</f>
        <v/>
      </c>
      <c r="AC1007" s="1031"/>
      <c r="AD1007" s="1031"/>
      <c r="AE1007" s="1031" t="str">
        <f>IF('statement of marks'!FA76="","",'statement of marks'!FA76)</f>
        <v/>
      </c>
      <c r="AF1007" s="1031"/>
      <c r="AG1007" s="1031"/>
      <c r="AH1007" s="216"/>
    </row>
    <row r="1008" spans="1:34" ht="18.95" customHeight="1">
      <c r="A1008" s="223"/>
      <c r="B1008" s="1029" t="str">
        <f>IF('statement of marks'!$FI$3="","",'statement of marks'!$FI$3)</f>
        <v>LokLF; ,oe~ 'kkjhfjd f'k{kk</v>
      </c>
      <c r="C1008" s="1030"/>
      <c r="D1008" s="1031" t="str">
        <f>IF('statement of marks'!FI75="","",'statement of marks'!FI75)</f>
        <v/>
      </c>
      <c r="E1008" s="1031"/>
      <c r="F1008" s="1031"/>
      <c r="G1008" s="1031" t="str">
        <f>IF('statement of marks'!FJ75="","",'statement of marks'!FJ75)</f>
        <v/>
      </c>
      <c r="H1008" s="1031"/>
      <c r="I1008" s="1031"/>
      <c r="J1008" s="1031" t="str">
        <f>IF('statement of marks'!FL75="","",'statement of marks'!FL75)</f>
        <v/>
      </c>
      <c r="K1008" s="1031"/>
      <c r="L1008" s="1031"/>
      <c r="M1008" s="1031" t="str">
        <f>IF('statement of marks'!FK75="","",'statement of marks'!FK75)</f>
        <v/>
      </c>
      <c r="N1008" s="1031"/>
      <c r="O1008" s="1031"/>
      <c r="P1008" s="216"/>
      <c r="Q1008" s="1035"/>
      <c r="R1008" s="1035"/>
      <c r="S1008" s="223"/>
      <c r="T1008" s="1029" t="str">
        <f>IF('statement of marks'!$FI$3="","",'statement of marks'!$FI$3)</f>
        <v>LokLF; ,oe~ 'kkjhfjd f'k{kk</v>
      </c>
      <c r="U1008" s="1030"/>
      <c r="V1008" s="1031" t="str">
        <f>IF('statement of marks'!FI76="","",'statement of marks'!FI76)</f>
        <v/>
      </c>
      <c r="W1008" s="1031"/>
      <c r="X1008" s="1031"/>
      <c r="Y1008" s="1031" t="str">
        <f>IF('statement of marks'!FJ76="","",'statement of marks'!FJ76)</f>
        <v/>
      </c>
      <c r="Z1008" s="1031"/>
      <c r="AA1008" s="1031"/>
      <c r="AB1008" s="1031" t="str">
        <f>IF('statement of marks'!FL76="","",'statement of marks'!FL76)</f>
        <v/>
      </c>
      <c r="AC1008" s="1031"/>
      <c r="AD1008" s="1031"/>
      <c r="AE1008" s="1031" t="str">
        <f>IF('statement of marks'!FK76="","",'statement of marks'!FK76)</f>
        <v/>
      </c>
      <c r="AF1008" s="1031"/>
      <c r="AG1008" s="1031"/>
      <c r="AH1008" s="216"/>
    </row>
    <row r="1009" spans="1:34" ht="18.95" customHeight="1">
      <c r="A1009" s="223"/>
      <c r="B1009" s="1000" t="s">
        <v>195</v>
      </c>
      <c r="C1009" s="1001"/>
      <c r="D1009" s="1007" t="str">
        <f>details!$DR$3</f>
        <v>vxLr rd</v>
      </c>
      <c r="E1009" s="1007"/>
      <c r="F1009" s="1007"/>
      <c r="G1009" s="1007" t="str">
        <f>details!$DV$3</f>
        <v>vDVwcj rd</v>
      </c>
      <c r="H1009" s="1007"/>
      <c r="I1009" s="1007"/>
      <c r="J1009" s="1007" t="str">
        <f>details!$ED$3</f>
        <v>Qjojh rd</v>
      </c>
      <c r="K1009" s="1007"/>
      <c r="L1009" s="1007"/>
      <c r="M1009" s="1007" t="str">
        <f>details!$DZ$3</f>
        <v>fnlEcj rd</v>
      </c>
      <c r="N1009" s="1007"/>
      <c r="O1009" s="1007"/>
      <c r="P1009" s="216"/>
      <c r="Q1009" s="1035"/>
      <c r="R1009" s="1035"/>
      <c r="S1009" s="223"/>
      <c r="T1009" s="1000" t="s">
        <v>195</v>
      </c>
      <c r="U1009" s="1001"/>
      <c r="V1009" s="1010" t="str">
        <f>details!$DR$3</f>
        <v>vxLr rd</v>
      </c>
      <c r="W1009" s="1011"/>
      <c r="X1009" s="1012"/>
      <c r="Y1009" s="1010" t="str">
        <f>details!$DV$3</f>
        <v>vDVwcj rd</v>
      </c>
      <c r="Z1009" s="1011"/>
      <c r="AA1009" s="1012"/>
      <c r="AB1009" s="1010" t="str">
        <f>details!$ED$3</f>
        <v>Qjojh rd</v>
      </c>
      <c r="AC1009" s="1011"/>
      <c r="AD1009" s="1012"/>
      <c r="AE1009" s="1010" t="str">
        <f>details!$DZ$3</f>
        <v>fnlEcj rd</v>
      </c>
      <c r="AF1009" s="1011"/>
      <c r="AG1009" s="1012"/>
      <c r="AH1009" s="216"/>
    </row>
    <row r="1010" spans="1:34" ht="18.95" customHeight="1">
      <c r="A1010" s="223"/>
      <c r="B1010" s="1025" t="s">
        <v>98</v>
      </c>
      <c r="C1010" s="1026"/>
      <c r="D1010" s="1008" t="str">
        <f>IF(details!DS75="","",details!DS75)</f>
        <v/>
      </c>
      <c r="E1010" s="1008"/>
      <c r="F1010" s="1008"/>
      <c r="G1010" s="1008" t="str">
        <f>IF(details!DW75="","",details!DW75)</f>
        <v/>
      </c>
      <c r="H1010" s="1008"/>
      <c r="I1010" s="1008"/>
      <c r="J1010" s="1008" t="str">
        <f>IF(details!EE75="","",details!EE75)</f>
        <v/>
      </c>
      <c r="K1010" s="1008"/>
      <c r="L1010" s="1008"/>
      <c r="M1010" s="1008" t="str">
        <f>IF(details!EA75="","",details!EA75)</f>
        <v/>
      </c>
      <c r="N1010" s="1008"/>
      <c r="O1010" s="1008"/>
      <c r="P1010" s="227"/>
      <c r="Q1010" s="1035"/>
      <c r="R1010" s="1035"/>
      <c r="S1010" s="223"/>
      <c r="T1010" s="1025" t="s">
        <v>98</v>
      </c>
      <c r="U1010" s="1026"/>
      <c r="V1010" s="1015" t="str">
        <f>IF(details!DS76="","",details!DS76)</f>
        <v/>
      </c>
      <c r="W1010" s="1016"/>
      <c r="X1010" s="1017"/>
      <c r="Y1010" s="1015" t="str">
        <f>IF(details!DW76="","",details!DW76)</f>
        <v/>
      </c>
      <c r="Z1010" s="1016"/>
      <c r="AA1010" s="1017"/>
      <c r="AB1010" s="1015" t="str">
        <f>IF(details!EE76="","",details!EE76)</f>
        <v/>
      </c>
      <c r="AC1010" s="1016"/>
      <c r="AD1010" s="1017"/>
      <c r="AE1010" s="1015" t="str">
        <f>IF(details!EA76="","",details!EA76)</f>
        <v/>
      </c>
      <c r="AF1010" s="1016"/>
      <c r="AG1010" s="1017"/>
      <c r="AH1010" s="217"/>
    </row>
    <row r="1011" spans="1:34" ht="18.95" customHeight="1">
      <c r="A1011" s="224"/>
      <c r="B1011" s="1023" t="s">
        <v>15</v>
      </c>
      <c r="C1011" s="1024"/>
      <c r="D1011" s="1009">
        <f>IF(details!DR75="","",details!DR75)</f>
        <v>83</v>
      </c>
      <c r="E1011" s="1009"/>
      <c r="F1011" s="1009"/>
      <c r="G1011" s="1009" t="str">
        <f>IF(details!DV75="","",details!DV75)</f>
        <v/>
      </c>
      <c r="H1011" s="1009"/>
      <c r="I1011" s="1009"/>
      <c r="J1011" s="1009" t="str">
        <f>IF(details!ED75="","",details!ED75)</f>
        <v/>
      </c>
      <c r="K1011" s="1009"/>
      <c r="L1011" s="1009"/>
      <c r="M1011" s="1009" t="str">
        <f>IF(details!DZ75="","",details!DZ75)</f>
        <v/>
      </c>
      <c r="N1011" s="1009"/>
      <c r="O1011" s="1009"/>
      <c r="P1011" s="228"/>
      <c r="Q1011" s="1035"/>
      <c r="R1011" s="1035"/>
      <c r="S1011" s="224"/>
      <c r="T1011" s="1023" t="s">
        <v>15</v>
      </c>
      <c r="U1011" s="1024"/>
      <c r="V1011" s="1018">
        <f>IF(details!DR76="","",details!DR76)</f>
        <v>83</v>
      </c>
      <c r="W1011" s="1019"/>
      <c r="X1011" s="1020"/>
      <c r="Y1011" s="1018" t="str">
        <f>IF(details!DV76="","",details!DV76)</f>
        <v/>
      </c>
      <c r="Z1011" s="1019"/>
      <c r="AA1011" s="1020"/>
      <c r="AB1011" s="1018" t="str">
        <f>IF(details!ED76="","",details!ED76)</f>
        <v/>
      </c>
      <c r="AC1011" s="1019"/>
      <c r="AD1011" s="1020"/>
      <c r="AE1011" s="1018" t="str">
        <f>IF(details!DZ76="","",details!DZ76)</f>
        <v/>
      </c>
      <c r="AF1011" s="1019"/>
      <c r="AG1011" s="1020"/>
      <c r="AH1011" s="218"/>
    </row>
    <row r="1012" spans="1:34" ht="18.95" customHeight="1">
      <c r="A1012" s="223"/>
      <c r="B1012" s="1036" t="s">
        <v>99</v>
      </c>
      <c r="C1012" s="1037"/>
      <c r="D1012" s="1007"/>
      <c r="E1012" s="1007"/>
      <c r="F1012" s="1007"/>
      <c r="G1012" s="1007"/>
      <c r="H1012" s="1007"/>
      <c r="I1012" s="1007"/>
      <c r="J1012" s="1007"/>
      <c r="K1012" s="1007"/>
      <c r="L1012" s="1007"/>
      <c r="M1012" s="1007"/>
      <c r="N1012" s="1007"/>
      <c r="O1012" s="1007"/>
      <c r="P1012" s="219"/>
      <c r="Q1012" s="1035"/>
      <c r="R1012" s="1035"/>
      <c r="S1012" s="223"/>
      <c r="T1012" s="1036" t="s">
        <v>99</v>
      </c>
      <c r="U1012" s="1037"/>
      <c r="V1012" s="1007"/>
      <c r="W1012" s="1007"/>
      <c r="X1012" s="1007"/>
      <c r="Y1012" s="1007"/>
      <c r="Z1012" s="1007"/>
      <c r="AA1012" s="1007"/>
      <c r="AB1012" s="1007"/>
      <c r="AC1012" s="1007"/>
      <c r="AD1012" s="1007"/>
      <c r="AE1012" s="1007"/>
      <c r="AF1012" s="1007"/>
      <c r="AG1012" s="1007"/>
      <c r="AH1012" s="219"/>
    </row>
    <row r="1013" spans="1:34" ht="18.95" customHeight="1">
      <c r="A1013" s="223"/>
      <c r="B1013" s="1013" t="s">
        <v>79</v>
      </c>
      <c r="C1013" s="1014"/>
      <c r="D1013" s="1007"/>
      <c r="E1013" s="1007"/>
      <c r="F1013" s="1007"/>
      <c r="G1013" s="1007"/>
      <c r="H1013" s="1007"/>
      <c r="I1013" s="1007"/>
      <c r="J1013" s="1007"/>
      <c r="K1013" s="1007"/>
      <c r="L1013" s="1007"/>
      <c r="M1013" s="1007"/>
      <c r="N1013" s="1007"/>
      <c r="O1013" s="1007"/>
      <c r="P1013" s="219"/>
      <c r="Q1013" s="1035"/>
      <c r="R1013" s="1035"/>
      <c r="S1013" s="223"/>
      <c r="T1013" s="1013" t="s">
        <v>79</v>
      </c>
      <c r="U1013" s="1014"/>
      <c r="V1013" s="1007"/>
      <c r="W1013" s="1007"/>
      <c r="X1013" s="1007"/>
      <c r="Y1013" s="1007"/>
      <c r="Z1013" s="1007"/>
      <c r="AA1013" s="1007"/>
      <c r="AB1013" s="1007"/>
      <c r="AC1013" s="1007"/>
      <c r="AD1013" s="1007"/>
      <c r="AE1013" s="1007"/>
      <c r="AF1013" s="1007"/>
      <c r="AG1013" s="1007"/>
      <c r="AH1013" s="219"/>
    </row>
    <row r="1014" spans="1:34" ht="18.95" customHeight="1">
      <c r="A1014" s="223"/>
      <c r="B1014" s="1021" t="s">
        <v>100</v>
      </c>
      <c r="C1014" s="1022"/>
      <c r="D1014" s="1007"/>
      <c r="E1014" s="1007"/>
      <c r="F1014" s="1007"/>
      <c r="G1014" s="1007"/>
      <c r="H1014" s="1007"/>
      <c r="I1014" s="1007"/>
      <c r="J1014" s="1007"/>
      <c r="K1014" s="1007"/>
      <c r="L1014" s="1007"/>
      <c r="M1014" s="1007"/>
      <c r="N1014" s="1007"/>
      <c r="O1014" s="1007"/>
      <c r="P1014" s="219"/>
      <c r="Q1014" s="1035"/>
      <c r="R1014" s="1035"/>
      <c r="S1014" s="223"/>
      <c r="T1014" s="1021" t="s">
        <v>100</v>
      </c>
      <c r="U1014" s="1022"/>
      <c r="V1014" s="1007"/>
      <c r="W1014" s="1007"/>
      <c r="X1014" s="1007"/>
      <c r="Y1014" s="1007"/>
      <c r="Z1014" s="1007"/>
      <c r="AA1014" s="1007"/>
      <c r="AB1014" s="1007"/>
      <c r="AC1014" s="1007"/>
      <c r="AD1014" s="1007"/>
      <c r="AE1014" s="1007"/>
      <c r="AF1014" s="1007"/>
      <c r="AG1014" s="1007"/>
      <c r="AH1014" s="219"/>
    </row>
    <row r="1015" spans="1:34" ht="18.95" customHeight="1" thickBot="1">
      <c r="A1015" s="225"/>
      <c r="B1015" s="998" t="s">
        <v>101</v>
      </c>
      <c r="C1015" s="999"/>
      <c r="D1015" s="995"/>
      <c r="E1015" s="995"/>
      <c r="F1015" s="995"/>
      <c r="G1015" s="995"/>
      <c r="H1015" s="995"/>
      <c r="I1015" s="995"/>
      <c r="J1015" s="995"/>
      <c r="K1015" s="995"/>
      <c r="L1015" s="995"/>
      <c r="M1015" s="995"/>
      <c r="N1015" s="995"/>
      <c r="O1015" s="995"/>
      <c r="P1015" s="220"/>
      <c r="Q1015" s="1035"/>
      <c r="R1015" s="1035"/>
      <c r="S1015" s="225"/>
      <c r="T1015" s="998" t="s">
        <v>101</v>
      </c>
      <c r="U1015" s="999"/>
      <c r="V1015" s="995"/>
      <c r="W1015" s="995"/>
      <c r="X1015" s="995"/>
      <c r="Y1015" s="995"/>
      <c r="Z1015" s="995"/>
      <c r="AA1015" s="995"/>
      <c r="AB1015" s="995"/>
      <c r="AC1015" s="995"/>
      <c r="AD1015" s="995"/>
      <c r="AE1015" s="995"/>
      <c r="AF1015" s="995"/>
      <c r="AG1015" s="995"/>
      <c r="AH1015" s="220"/>
    </row>
    <row r="1016" spans="1:34" ht="18.95" customHeight="1">
      <c r="A1016" s="222"/>
      <c r="B1016" s="1004" t="s">
        <v>47</v>
      </c>
      <c r="C1016" s="1005"/>
      <c r="D1016" s="1005"/>
      <c r="E1016" s="1005"/>
      <c r="F1016" s="1005"/>
      <c r="G1016" s="1005"/>
      <c r="H1016" s="1005"/>
      <c r="I1016" s="1005"/>
      <c r="J1016" s="1005"/>
      <c r="K1016" s="1005"/>
      <c r="L1016" s="1005"/>
      <c r="M1016" s="1005"/>
      <c r="N1016" s="1005"/>
      <c r="O1016" s="1005"/>
      <c r="P1016" s="1006"/>
      <c r="Q1016" s="1035"/>
      <c r="R1016" s="1035"/>
      <c r="S1016" s="222"/>
      <c r="T1016" s="1004" t="s">
        <v>47</v>
      </c>
      <c r="U1016" s="1005"/>
      <c r="V1016" s="1005"/>
      <c r="W1016" s="1005"/>
      <c r="X1016" s="1005"/>
      <c r="Y1016" s="1005"/>
      <c r="Z1016" s="1005"/>
      <c r="AA1016" s="1005"/>
      <c r="AB1016" s="1005"/>
      <c r="AC1016" s="1005"/>
      <c r="AD1016" s="1005"/>
      <c r="AE1016" s="1005"/>
      <c r="AF1016" s="1005"/>
      <c r="AG1016" s="1005"/>
      <c r="AH1016" s="1006"/>
    </row>
    <row r="1017" spans="1:34" ht="18.95" customHeight="1">
      <c r="A1017" s="1003"/>
      <c r="B1017" s="985" t="str">
        <f>'statement of marks'!$A$1</f>
        <v>MkW0Hkhejko vEcsMdj jkt0vkok0fo|k0cxMh]nkSlk</v>
      </c>
      <c r="C1017" s="986"/>
      <c r="D1017" s="986"/>
      <c r="E1017" s="986"/>
      <c r="F1017" s="986"/>
      <c r="G1017" s="986"/>
      <c r="H1017" s="986"/>
      <c r="I1017" s="986"/>
      <c r="J1017" s="986"/>
      <c r="K1017" s="986"/>
      <c r="L1017" s="986"/>
      <c r="M1017" s="986"/>
      <c r="N1017" s="986"/>
      <c r="O1017" s="986"/>
      <c r="P1017" s="987"/>
      <c r="Q1017" s="1035"/>
      <c r="R1017" s="1035"/>
      <c r="S1017" s="1003"/>
      <c r="T1017" s="985" t="str">
        <f>'statement of marks'!$A$1</f>
        <v>MkW0Hkhejko vEcsMdj jkt0vkok0fo|k0cxMh]nkSlk</v>
      </c>
      <c r="U1017" s="986"/>
      <c r="V1017" s="986"/>
      <c r="W1017" s="986"/>
      <c r="X1017" s="986"/>
      <c r="Y1017" s="986"/>
      <c r="Z1017" s="986"/>
      <c r="AA1017" s="986"/>
      <c r="AB1017" s="986"/>
      <c r="AC1017" s="986"/>
      <c r="AD1017" s="986"/>
      <c r="AE1017" s="986"/>
      <c r="AF1017" s="986"/>
      <c r="AG1017" s="986"/>
      <c r="AH1017" s="987"/>
    </row>
    <row r="1018" spans="1:34" ht="18.95" customHeight="1">
      <c r="A1018" s="1003"/>
      <c r="B1018" s="985"/>
      <c r="C1018" s="986"/>
      <c r="D1018" s="986"/>
      <c r="E1018" s="986"/>
      <c r="F1018" s="986"/>
      <c r="G1018" s="986"/>
      <c r="H1018" s="986"/>
      <c r="I1018" s="986"/>
      <c r="J1018" s="986"/>
      <c r="K1018" s="986"/>
      <c r="L1018" s="986"/>
      <c r="M1018" s="986"/>
      <c r="N1018" s="986"/>
      <c r="O1018" s="986"/>
      <c r="P1018" s="987"/>
      <c r="Q1018" s="1035"/>
      <c r="R1018" s="1035"/>
      <c r="S1018" s="1003"/>
      <c r="T1018" s="985"/>
      <c r="U1018" s="986"/>
      <c r="V1018" s="986"/>
      <c r="W1018" s="986"/>
      <c r="X1018" s="986"/>
      <c r="Y1018" s="986"/>
      <c r="Z1018" s="986"/>
      <c r="AA1018" s="986"/>
      <c r="AB1018" s="986"/>
      <c r="AC1018" s="986"/>
      <c r="AD1018" s="986"/>
      <c r="AE1018" s="986"/>
      <c r="AF1018" s="986"/>
      <c r="AG1018" s="986"/>
      <c r="AH1018" s="987"/>
    </row>
    <row r="1019" spans="1:34" ht="18.95" customHeight="1">
      <c r="A1019" s="223"/>
      <c r="B1019" s="988" t="s">
        <v>95</v>
      </c>
      <c r="C1019" s="989"/>
      <c r="D1019" s="992" t="str">
        <f>'statement of marks'!$H$3</f>
        <v>2016-17</v>
      </c>
      <c r="E1019" s="992"/>
      <c r="F1019" s="992"/>
      <c r="G1019" s="992"/>
      <c r="H1019" s="992"/>
      <c r="I1019" s="992"/>
      <c r="J1019" s="992"/>
      <c r="K1019" s="992"/>
      <c r="L1019" s="992"/>
      <c r="M1019" s="992"/>
      <c r="N1019" s="992"/>
      <c r="O1019" s="992"/>
      <c r="P1019" s="993"/>
      <c r="Q1019" s="1035"/>
      <c r="R1019" s="1035"/>
      <c r="S1019" s="223"/>
      <c r="T1019" s="988" t="s">
        <v>95</v>
      </c>
      <c r="U1019" s="989"/>
      <c r="V1019" s="992" t="str">
        <f>'statement of marks'!$H$3</f>
        <v>2016-17</v>
      </c>
      <c r="W1019" s="992"/>
      <c r="X1019" s="992"/>
      <c r="Y1019" s="992"/>
      <c r="Z1019" s="992"/>
      <c r="AA1019" s="992"/>
      <c r="AB1019" s="992"/>
      <c r="AC1019" s="992"/>
      <c r="AD1019" s="992"/>
      <c r="AE1019" s="992"/>
      <c r="AF1019" s="992"/>
      <c r="AG1019" s="992"/>
      <c r="AH1019" s="993"/>
    </row>
    <row r="1020" spans="1:34" ht="18.95" customHeight="1">
      <c r="A1020" s="223"/>
      <c r="B1020" s="990" t="s">
        <v>185</v>
      </c>
      <c r="C1020" s="991"/>
      <c r="D1020" s="991" t="str">
        <f>IF('statement of marks'!I77="","",'statement of marks'!I77)</f>
        <v/>
      </c>
      <c r="E1020" s="991"/>
      <c r="F1020" s="991"/>
      <c r="G1020" s="991"/>
      <c r="H1020" s="991"/>
      <c r="I1020" s="991"/>
      <c r="J1020" s="991"/>
      <c r="K1020" s="991"/>
      <c r="L1020" s="991"/>
      <c r="M1020" s="991"/>
      <c r="N1020" s="991"/>
      <c r="O1020" s="991"/>
      <c r="P1020" s="994"/>
      <c r="Q1020" s="1035"/>
      <c r="R1020" s="1035"/>
      <c r="S1020" s="223"/>
      <c r="T1020" s="990" t="s">
        <v>185</v>
      </c>
      <c r="U1020" s="991"/>
      <c r="V1020" s="991" t="str">
        <f>IF('statement of marks'!I78="","",'statement of marks'!I78)</f>
        <v/>
      </c>
      <c r="W1020" s="991"/>
      <c r="X1020" s="991"/>
      <c r="Y1020" s="991"/>
      <c r="Z1020" s="991"/>
      <c r="AA1020" s="991"/>
      <c r="AB1020" s="991"/>
      <c r="AC1020" s="991"/>
      <c r="AD1020" s="991"/>
      <c r="AE1020" s="991"/>
      <c r="AF1020" s="991"/>
      <c r="AG1020" s="991"/>
      <c r="AH1020" s="994"/>
    </row>
    <row r="1021" spans="1:34" ht="18.95" customHeight="1">
      <c r="A1021" s="223"/>
      <c r="B1021" s="990" t="s">
        <v>186</v>
      </c>
      <c r="C1021" s="991"/>
      <c r="D1021" s="991" t="str">
        <f>IF('statement of marks'!J77="","",'statement of marks'!J77)</f>
        <v/>
      </c>
      <c r="E1021" s="991"/>
      <c r="F1021" s="991"/>
      <c r="G1021" s="991"/>
      <c r="H1021" s="991"/>
      <c r="I1021" s="991"/>
      <c r="J1021" s="991"/>
      <c r="K1021" s="991"/>
      <c r="L1021" s="991"/>
      <c r="M1021" s="991"/>
      <c r="N1021" s="991"/>
      <c r="O1021" s="991"/>
      <c r="P1021" s="994"/>
      <c r="Q1021" s="1035"/>
      <c r="R1021" s="1035"/>
      <c r="S1021" s="223"/>
      <c r="T1021" s="990" t="s">
        <v>186</v>
      </c>
      <c r="U1021" s="991"/>
      <c r="V1021" s="991" t="str">
        <f>IF('statement of marks'!J78="","",'statement of marks'!J78)</f>
        <v/>
      </c>
      <c r="W1021" s="991"/>
      <c r="X1021" s="991"/>
      <c r="Y1021" s="991"/>
      <c r="Z1021" s="991"/>
      <c r="AA1021" s="991"/>
      <c r="AB1021" s="991"/>
      <c r="AC1021" s="991"/>
      <c r="AD1021" s="991"/>
      <c r="AE1021" s="991"/>
      <c r="AF1021" s="991"/>
      <c r="AG1021" s="991"/>
      <c r="AH1021" s="994"/>
    </row>
    <row r="1022" spans="1:34" ht="18.95" customHeight="1">
      <c r="A1022" s="223"/>
      <c r="B1022" s="990" t="s">
        <v>187</v>
      </c>
      <c r="C1022" s="991"/>
      <c r="D1022" s="991" t="str">
        <f>IF('statement of marks'!K77="","",'statement of marks'!K77)</f>
        <v/>
      </c>
      <c r="E1022" s="991"/>
      <c r="F1022" s="991"/>
      <c r="G1022" s="991"/>
      <c r="H1022" s="991"/>
      <c r="I1022" s="991"/>
      <c r="J1022" s="991"/>
      <c r="K1022" s="991"/>
      <c r="L1022" s="991"/>
      <c r="M1022" s="991"/>
      <c r="N1022" s="991"/>
      <c r="O1022" s="991"/>
      <c r="P1022" s="994"/>
      <c r="Q1022" s="1035"/>
      <c r="R1022" s="1035"/>
      <c r="S1022" s="223"/>
      <c r="T1022" s="990" t="s">
        <v>187</v>
      </c>
      <c r="U1022" s="991"/>
      <c r="V1022" s="991" t="str">
        <f>IF('statement of marks'!K78="","",'statement of marks'!K78)</f>
        <v/>
      </c>
      <c r="W1022" s="991"/>
      <c r="X1022" s="991"/>
      <c r="Y1022" s="991"/>
      <c r="Z1022" s="991"/>
      <c r="AA1022" s="991"/>
      <c r="AB1022" s="991"/>
      <c r="AC1022" s="991"/>
      <c r="AD1022" s="991"/>
      <c r="AE1022" s="991"/>
      <c r="AF1022" s="991"/>
      <c r="AG1022" s="991"/>
      <c r="AH1022" s="994"/>
    </row>
    <row r="1023" spans="1:34" ht="18.95" customHeight="1">
      <c r="A1023" s="223"/>
      <c r="B1023" s="990" t="s">
        <v>188</v>
      </c>
      <c r="C1023" s="991"/>
      <c r="D1023" s="992" t="str">
        <f>'statement of marks'!$G$3</f>
        <v>6 B</v>
      </c>
      <c r="E1023" s="992"/>
      <c r="F1023" s="992"/>
      <c r="G1023" s="992"/>
      <c r="H1023" s="991" t="s">
        <v>9</v>
      </c>
      <c r="I1023" s="991"/>
      <c r="J1023" s="991"/>
      <c r="K1023" s="991"/>
      <c r="L1023" s="991"/>
      <c r="M1023" s="992" t="str">
        <f>IF('statement of marks'!D77="","",'statement of marks'!D77)</f>
        <v/>
      </c>
      <c r="N1023" s="992"/>
      <c r="O1023" s="992"/>
      <c r="P1023" s="993"/>
      <c r="Q1023" s="1035"/>
      <c r="R1023" s="1035"/>
      <c r="S1023" s="223"/>
      <c r="T1023" s="990" t="s">
        <v>188</v>
      </c>
      <c r="U1023" s="991"/>
      <c r="V1023" s="992" t="str">
        <f>'statement of marks'!$G$3</f>
        <v>6 B</v>
      </c>
      <c r="W1023" s="992"/>
      <c r="X1023" s="992"/>
      <c r="Y1023" s="992"/>
      <c r="Z1023" s="991" t="s">
        <v>9</v>
      </c>
      <c r="AA1023" s="991"/>
      <c r="AB1023" s="991"/>
      <c r="AC1023" s="991"/>
      <c r="AD1023" s="991"/>
      <c r="AE1023" s="992" t="str">
        <f>IF('statement of marks'!D78="","",'statement of marks'!D78)</f>
        <v/>
      </c>
      <c r="AF1023" s="992"/>
      <c r="AG1023" s="992"/>
      <c r="AH1023" s="993"/>
    </row>
    <row r="1024" spans="1:34" ht="18.95" customHeight="1">
      <c r="A1024" s="223"/>
      <c r="B1024" s="990" t="s">
        <v>189</v>
      </c>
      <c r="C1024" s="991"/>
      <c r="D1024" s="992" t="str">
        <f>IF('statement of marks'!F77="","",'statement of marks'!F77)</f>
        <v/>
      </c>
      <c r="E1024" s="992"/>
      <c r="F1024" s="992"/>
      <c r="G1024" s="992"/>
      <c r="H1024" s="991" t="s">
        <v>0</v>
      </c>
      <c r="I1024" s="991"/>
      <c r="J1024" s="991"/>
      <c r="K1024" s="991"/>
      <c r="L1024" s="991"/>
      <c r="M1024" s="1032" t="str">
        <f>IF('statement of marks'!G77="","",'statement of marks'!G77)</f>
        <v/>
      </c>
      <c r="N1024" s="1032"/>
      <c r="O1024" s="1032"/>
      <c r="P1024" s="1033"/>
      <c r="Q1024" s="1035"/>
      <c r="R1024" s="1035"/>
      <c r="S1024" s="223"/>
      <c r="T1024" s="990" t="s">
        <v>189</v>
      </c>
      <c r="U1024" s="991"/>
      <c r="V1024" s="992" t="str">
        <f>IF('statement of marks'!F78="","",'statement of marks'!F78)</f>
        <v/>
      </c>
      <c r="W1024" s="992"/>
      <c r="X1024" s="992"/>
      <c r="Y1024" s="992"/>
      <c r="Z1024" s="991" t="s">
        <v>0</v>
      </c>
      <c r="AA1024" s="991"/>
      <c r="AB1024" s="991"/>
      <c r="AC1024" s="991"/>
      <c r="AD1024" s="991"/>
      <c r="AE1024" s="1032" t="str">
        <f>IF('statement of marks'!G78="","",'statement of marks'!G78)</f>
        <v/>
      </c>
      <c r="AF1024" s="1032"/>
      <c r="AG1024" s="1032"/>
      <c r="AH1024" s="1033"/>
    </row>
    <row r="1025" spans="1:34" ht="18.95" customHeight="1">
      <c r="A1025" s="223"/>
      <c r="B1025" s="221" t="s">
        <v>28</v>
      </c>
      <c r="C1025" s="211" t="s">
        <v>96</v>
      </c>
      <c r="D1025" s="1034" t="s">
        <v>1</v>
      </c>
      <c r="E1025" s="1034"/>
      <c r="F1025" s="1034"/>
      <c r="G1025" s="1034" t="s">
        <v>21</v>
      </c>
      <c r="H1025" s="1034"/>
      <c r="I1025" s="1034"/>
      <c r="J1025" s="1034" t="s">
        <v>68</v>
      </c>
      <c r="K1025" s="1034"/>
      <c r="L1025" s="1034"/>
      <c r="M1025" s="1034" t="s">
        <v>97</v>
      </c>
      <c r="N1025" s="1034"/>
      <c r="O1025" s="1034"/>
      <c r="P1025" s="212" t="s">
        <v>200</v>
      </c>
      <c r="Q1025" s="1035"/>
      <c r="R1025" s="1035"/>
      <c r="S1025" s="223"/>
      <c r="T1025" s="221" t="s">
        <v>28</v>
      </c>
      <c r="U1025" s="211" t="s">
        <v>96</v>
      </c>
      <c r="V1025" s="1034" t="s">
        <v>1</v>
      </c>
      <c r="W1025" s="1034"/>
      <c r="X1025" s="1034"/>
      <c r="Y1025" s="1034" t="s">
        <v>21</v>
      </c>
      <c r="Z1025" s="1034"/>
      <c r="AA1025" s="1034"/>
      <c r="AB1025" s="1034" t="s">
        <v>68</v>
      </c>
      <c r="AC1025" s="1034"/>
      <c r="AD1025" s="1034"/>
      <c r="AE1025" s="1034" t="s">
        <v>97</v>
      </c>
      <c r="AF1025" s="1034"/>
      <c r="AG1025" s="1034"/>
      <c r="AH1025" s="212" t="s">
        <v>200</v>
      </c>
    </row>
    <row r="1026" spans="1:34" ht="18.95" customHeight="1">
      <c r="A1026" s="223"/>
      <c r="B1026" s="1000" t="s">
        <v>3</v>
      </c>
      <c r="C1026" s="1001"/>
      <c r="D1026" s="232">
        <f>IF('statement of marks'!L$6="","",'statement of marks'!L$6)</f>
        <v>5</v>
      </c>
      <c r="E1026" s="232">
        <f>IF('statement of marks'!M$6="","",'statement of marks'!M$6)</f>
        <v>5</v>
      </c>
      <c r="F1026" s="232">
        <f>IF('statement of marks'!N$6="","",'statement of marks'!N$6)</f>
        <v>10</v>
      </c>
      <c r="G1026" s="232">
        <f>IF('statement of marks'!O$6="","",'statement of marks'!O$6)</f>
        <v>5</v>
      </c>
      <c r="H1026" s="232">
        <f>IF('statement of marks'!P$6="","",'statement of marks'!P$6)</f>
        <v>5</v>
      </c>
      <c r="I1026" s="232">
        <f>IF('statement of marks'!Q$6="","",'statement of marks'!Q$6)</f>
        <v>10</v>
      </c>
      <c r="J1026" s="232">
        <f>IF('statement of marks'!R$6="","",'statement of marks'!R$6)</f>
        <v>5</v>
      </c>
      <c r="K1026" s="232">
        <f>IF('statement of marks'!S$6="","",'statement of marks'!S$6)</f>
        <v>5</v>
      </c>
      <c r="L1026" s="232">
        <f>IF('statement of marks'!T$6="","",'statement of marks'!T$6)</f>
        <v>10</v>
      </c>
      <c r="M1026" s="232">
        <f>IF('statement of marks'!V$6="","",'statement of marks'!V$6)</f>
        <v>50</v>
      </c>
      <c r="N1026" s="232">
        <f>IF('statement of marks'!W$6="","",'statement of marks'!W$6)</f>
        <v>20</v>
      </c>
      <c r="O1026" s="232">
        <f>IF('statement of marks'!X$6="","",'statement of marks'!X$6)</f>
        <v>70</v>
      </c>
      <c r="P1026" s="213">
        <f>IF('statement of marks'!Y$6="","",'statement of marks'!Y$6)</f>
        <v>100</v>
      </c>
      <c r="Q1026" s="1035"/>
      <c r="R1026" s="1035"/>
      <c r="S1026" s="223"/>
      <c r="T1026" s="1000" t="s">
        <v>3</v>
      </c>
      <c r="U1026" s="1001"/>
      <c r="V1026" s="232">
        <f>IF('statement of marks'!L$6="","",'statement of marks'!L$6)</f>
        <v>5</v>
      </c>
      <c r="W1026" s="232">
        <f>IF('statement of marks'!M$6="","",'statement of marks'!M$6)</f>
        <v>5</v>
      </c>
      <c r="X1026" s="232">
        <f>IF('statement of marks'!N$6="","",'statement of marks'!N$6)</f>
        <v>10</v>
      </c>
      <c r="Y1026" s="232">
        <f>IF('statement of marks'!O$6="","",'statement of marks'!O$6)</f>
        <v>5</v>
      </c>
      <c r="Z1026" s="232">
        <f>IF('statement of marks'!P$6="","",'statement of marks'!P$6)</f>
        <v>5</v>
      </c>
      <c r="AA1026" s="232">
        <f>IF('statement of marks'!Q$6="","",'statement of marks'!Q$6)</f>
        <v>10</v>
      </c>
      <c r="AB1026" s="232">
        <f>IF('statement of marks'!R$6="","",'statement of marks'!R$6)</f>
        <v>5</v>
      </c>
      <c r="AC1026" s="232">
        <f>IF('statement of marks'!S$6="","",'statement of marks'!S$6)</f>
        <v>5</v>
      </c>
      <c r="AD1026" s="232">
        <f>IF('statement of marks'!T$6="","",'statement of marks'!T$6)</f>
        <v>10</v>
      </c>
      <c r="AE1026" s="232">
        <f>IF('statement of marks'!V$6="","",'statement of marks'!V$6)</f>
        <v>50</v>
      </c>
      <c r="AF1026" s="232">
        <f>IF('statement of marks'!W$6="","",'statement of marks'!W$6)</f>
        <v>20</v>
      </c>
      <c r="AG1026" s="232">
        <f>IF('statement of marks'!X$6="","",'statement of marks'!X$6)</f>
        <v>70</v>
      </c>
      <c r="AH1026" s="213">
        <f>IF('statement of marks'!Y$6="","",'statement of marks'!Y$6)</f>
        <v>100</v>
      </c>
    </row>
    <row r="1027" spans="1:34" ht="18.95" customHeight="1">
      <c r="A1027" s="223"/>
      <c r="B1027" s="990" t="str">
        <f>IF('statement of marks'!$L$3="","",'statement of marks'!$L$3)</f>
        <v>fgUnh</v>
      </c>
      <c r="C1027" s="991"/>
      <c r="D1027" s="209" t="str">
        <f>IF('statement of marks'!L77="","",'statement of marks'!L77)</f>
        <v/>
      </c>
      <c r="E1027" s="209" t="str">
        <f>IF('statement of marks'!M77="","",'statement of marks'!M77)</f>
        <v/>
      </c>
      <c r="F1027" s="207" t="str">
        <f>IF('statement of marks'!N77="","",'statement of marks'!N77)</f>
        <v/>
      </c>
      <c r="G1027" s="209" t="str">
        <f>IF('statement of marks'!O77="","",'statement of marks'!O77)</f>
        <v/>
      </c>
      <c r="H1027" s="209" t="str">
        <f>IF('statement of marks'!P77="","",'statement of marks'!P77)</f>
        <v/>
      </c>
      <c r="I1027" s="207" t="str">
        <f>IF('statement of marks'!Q77="","",'statement of marks'!Q77)</f>
        <v/>
      </c>
      <c r="J1027" s="209" t="str">
        <f>IF('statement of marks'!R77="","",'statement of marks'!R77)</f>
        <v/>
      </c>
      <c r="K1027" s="209" t="str">
        <f>IF('statement of marks'!S77="","",'statement of marks'!S77)</f>
        <v/>
      </c>
      <c r="L1027" s="207" t="str">
        <f>IF('statement of marks'!T77="","",'statement of marks'!T77)</f>
        <v/>
      </c>
      <c r="M1027" s="209" t="str">
        <f>IF('statement of marks'!V77="","",'statement of marks'!V77)</f>
        <v/>
      </c>
      <c r="N1027" s="209" t="str">
        <f>IF('statement of marks'!W77="","",'statement of marks'!W77)</f>
        <v/>
      </c>
      <c r="O1027" s="207" t="str">
        <f>IF('statement of marks'!X77="","",'statement of marks'!X77)</f>
        <v/>
      </c>
      <c r="P1027" s="213" t="str">
        <f>IF('statement of marks'!Y77="","",'statement of marks'!Y77)</f>
        <v/>
      </c>
      <c r="Q1027" s="1035"/>
      <c r="R1027" s="1035"/>
      <c r="S1027" s="223"/>
      <c r="T1027" s="990" t="str">
        <f>IF('statement of marks'!$L$3="","",'statement of marks'!$L$3)</f>
        <v>fgUnh</v>
      </c>
      <c r="U1027" s="991"/>
      <c r="V1027" s="209" t="str">
        <f>IF('statement of marks'!L78="","",'statement of marks'!L78)</f>
        <v/>
      </c>
      <c r="W1027" s="209" t="str">
        <f>IF('statement of marks'!M78="","",'statement of marks'!M78)</f>
        <v/>
      </c>
      <c r="X1027" s="207" t="str">
        <f>IF('statement of marks'!N78="","",'statement of marks'!N78)</f>
        <v/>
      </c>
      <c r="Y1027" s="209" t="str">
        <f>IF('statement of marks'!O78="","",'statement of marks'!O78)</f>
        <v/>
      </c>
      <c r="Z1027" s="209" t="str">
        <f>IF('statement of marks'!P78="","",'statement of marks'!P78)</f>
        <v/>
      </c>
      <c r="AA1027" s="207" t="str">
        <f>IF('statement of marks'!Q78="","",'statement of marks'!Q78)</f>
        <v/>
      </c>
      <c r="AB1027" s="209" t="str">
        <f>IF('statement of marks'!R78="","",'statement of marks'!R78)</f>
        <v/>
      </c>
      <c r="AC1027" s="209" t="str">
        <f>IF('statement of marks'!S78="","",'statement of marks'!S78)</f>
        <v/>
      </c>
      <c r="AD1027" s="207" t="str">
        <f>IF('statement of marks'!T78="","",'statement of marks'!T78)</f>
        <v/>
      </c>
      <c r="AE1027" s="209" t="str">
        <f>IF('statement of marks'!V78="","",'statement of marks'!V78)</f>
        <v/>
      </c>
      <c r="AF1027" s="209" t="str">
        <f>IF('statement of marks'!W78="","",'statement of marks'!W78)</f>
        <v/>
      </c>
      <c r="AG1027" s="207" t="str">
        <f>IF('statement of marks'!X78="","",'statement of marks'!X78)</f>
        <v/>
      </c>
      <c r="AH1027" s="213" t="str">
        <f>IF('statement of marks'!Y78="","",'statement of marks'!Y78)</f>
        <v/>
      </c>
    </row>
    <row r="1028" spans="1:34" ht="18.95" customHeight="1">
      <c r="A1028" s="223"/>
      <c r="B1028" s="990" t="str">
        <f>IF('statement of marks'!$AH$3="","",'statement of marks'!$AH$3)</f>
        <v>vaxszth</v>
      </c>
      <c r="C1028" s="991"/>
      <c r="D1028" s="209" t="str">
        <f>IF('statement of marks'!AH77="","",'statement of marks'!AH77)</f>
        <v/>
      </c>
      <c r="E1028" s="209" t="str">
        <f>IF('statement of marks'!AI77="","",'statement of marks'!AI77)</f>
        <v/>
      </c>
      <c r="F1028" s="207" t="str">
        <f>IF('statement of marks'!AJ77="","",'statement of marks'!AJ77)</f>
        <v/>
      </c>
      <c r="G1028" s="209" t="str">
        <f>IF('statement of marks'!AK77="","",'statement of marks'!AK77)</f>
        <v/>
      </c>
      <c r="H1028" s="209" t="str">
        <f>IF('statement of marks'!AL77="","",'statement of marks'!AL77)</f>
        <v/>
      </c>
      <c r="I1028" s="207" t="str">
        <f>IF('statement of marks'!AM77="","",'statement of marks'!AM77)</f>
        <v/>
      </c>
      <c r="J1028" s="209" t="str">
        <f>IF('statement of marks'!AN77="","",'statement of marks'!AN77)</f>
        <v/>
      </c>
      <c r="K1028" s="209" t="str">
        <f>IF('statement of marks'!AO77="","",'statement of marks'!AO77)</f>
        <v/>
      </c>
      <c r="L1028" s="207" t="str">
        <f>IF('statement of marks'!AP77="","",'statement of marks'!AP77)</f>
        <v/>
      </c>
      <c r="M1028" s="209" t="str">
        <f>IF('statement of marks'!AR77="","",'statement of marks'!AR77)</f>
        <v/>
      </c>
      <c r="N1028" s="209" t="str">
        <f>IF('statement of marks'!AS77="","",'statement of marks'!AS77)</f>
        <v/>
      </c>
      <c r="O1028" s="207" t="str">
        <f>IF('statement of marks'!AT77="","",'statement of marks'!AT77)</f>
        <v/>
      </c>
      <c r="P1028" s="213" t="str">
        <f>IF('statement of marks'!AU77="","",'statement of marks'!AU77)</f>
        <v/>
      </c>
      <c r="Q1028" s="1035"/>
      <c r="R1028" s="1035"/>
      <c r="S1028" s="223"/>
      <c r="T1028" s="990" t="str">
        <f>IF('statement of marks'!$AH$3="","",'statement of marks'!$AH$3)</f>
        <v>vaxszth</v>
      </c>
      <c r="U1028" s="991"/>
      <c r="V1028" s="209" t="str">
        <f>IF('statement of marks'!AH78="","",'statement of marks'!AH78)</f>
        <v/>
      </c>
      <c r="W1028" s="209" t="str">
        <f>IF('statement of marks'!AI78="","",'statement of marks'!AI78)</f>
        <v/>
      </c>
      <c r="X1028" s="207" t="str">
        <f>IF('statement of marks'!AJ78="","",'statement of marks'!AJ78)</f>
        <v/>
      </c>
      <c r="Y1028" s="209" t="str">
        <f>IF('statement of marks'!AK78="","",'statement of marks'!AK78)</f>
        <v/>
      </c>
      <c r="Z1028" s="209" t="str">
        <f>IF('statement of marks'!AL78="","",'statement of marks'!AL78)</f>
        <v/>
      </c>
      <c r="AA1028" s="207" t="str">
        <f>IF('statement of marks'!AM78="","",'statement of marks'!AM78)</f>
        <v/>
      </c>
      <c r="AB1028" s="209" t="str">
        <f>IF('statement of marks'!AN78="","",'statement of marks'!AN78)</f>
        <v/>
      </c>
      <c r="AC1028" s="209" t="str">
        <f>IF('statement of marks'!AO78="","",'statement of marks'!AO78)</f>
        <v/>
      </c>
      <c r="AD1028" s="207" t="str">
        <f>IF('statement of marks'!AP78="","",'statement of marks'!AP78)</f>
        <v/>
      </c>
      <c r="AE1028" s="209" t="str">
        <f>IF('statement of marks'!AR78="","",'statement of marks'!AR78)</f>
        <v/>
      </c>
      <c r="AF1028" s="209" t="str">
        <f>IF('statement of marks'!AS78="","",'statement of marks'!AS78)</f>
        <v/>
      </c>
      <c r="AG1028" s="207" t="str">
        <f>IF('statement of marks'!AT78="","",'statement of marks'!AT78)</f>
        <v/>
      </c>
      <c r="AH1028" s="213" t="str">
        <f>IF('statement of marks'!AU78="","",'statement of marks'!AU78)</f>
        <v/>
      </c>
    </row>
    <row r="1029" spans="1:34" ht="18.95" customHeight="1">
      <c r="A1029" s="223"/>
      <c r="B1029" s="990" t="str">
        <f>IF('statement of marks'!BD77="s","laLd`r",IF('statement of marks'!BD77="u","mnwZ",IF('statement of marks'!BD77="g","xqtjkrh",IF('statement of marks'!BD77="p","iatkch",IF('statement of marks'!BD77="sd","fla/kh","r`rh; Hkk""kk")))))</f>
        <v>r`rh; Hkk"kk</v>
      </c>
      <c r="C1029" s="991"/>
      <c r="D1029" s="209" t="str">
        <f>IF('statement of marks'!BE77="","",'statement of marks'!BE77)</f>
        <v/>
      </c>
      <c r="E1029" s="209" t="str">
        <f>IF('statement of marks'!BF77="","",'statement of marks'!BF77)</f>
        <v/>
      </c>
      <c r="F1029" s="207" t="str">
        <f>IF('statement of marks'!BG77="","",'statement of marks'!BG77)</f>
        <v/>
      </c>
      <c r="G1029" s="209" t="str">
        <f>IF('statement of marks'!BH77="","",'statement of marks'!BH77)</f>
        <v/>
      </c>
      <c r="H1029" s="209" t="str">
        <f>IF('statement of marks'!BI77="","",'statement of marks'!BI77)</f>
        <v/>
      </c>
      <c r="I1029" s="207" t="str">
        <f>IF('statement of marks'!BJ77="","",'statement of marks'!BJ77)</f>
        <v/>
      </c>
      <c r="J1029" s="209" t="str">
        <f>IF('statement of marks'!BK77="","",'statement of marks'!BK77)</f>
        <v/>
      </c>
      <c r="K1029" s="209" t="str">
        <f>IF('statement of marks'!BL77="","",'statement of marks'!BL77)</f>
        <v/>
      </c>
      <c r="L1029" s="207" t="str">
        <f>IF('statement of marks'!BM77="","",'statement of marks'!BM77)</f>
        <v/>
      </c>
      <c r="M1029" s="209" t="str">
        <f>IF('statement of marks'!BO77="","",'statement of marks'!BO77)</f>
        <v/>
      </c>
      <c r="N1029" s="209" t="str">
        <f>IF('statement of marks'!BP77="","",'statement of marks'!BP77)</f>
        <v/>
      </c>
      <c r="O1029" s="207" t="str">
        <f>IF('statement of marks'!BQ77="","",'statement of marks'!BQ77)</f>
        <v/>
      </c>
      <c r="P1029" s="213" t="str">
        <f>IF('statement of marks'!BR77="","",'statement of marks'!BR77)</f>
        <v/>
      </c>
      <c r="Q1029" s="1035"/>
      <c r="R1029" s="1035"/>
      <c r="S1029" s="223"/>
      <c r="T1029" s="990" t="str">
        <f>IF('statement of marks'!BD78="s","laLd`r",IF('statement of marks'!BD78="u","mnwZ",IF('statement of marks'!BD78="g","xqtjkrh",IF('statement of marks'!BD78="p","iatkch",IF('statement of marks'!BD78="sd","fla/kh","r`rh; Hkk""kk")))))</f>
        <v>r`rh; Hkk"kk</v>
      </c>
      <c r="U1029" s="991"/>
      <c r="V1029" s="209" t="str">
        <f>IF('statement of marks'!BE78="","",'statement of marks'!BE78)</f>
        <v/>
      </c>
      <c r="W1029" s="209" t="str">
        <f>IF('statement of marks'!BF78="","",'statement of marks'!BF78)</f>
        <v/>
      </c>
      <c r="X1029" s="207" t="str">
        <f>IF('statement of marks'!BG78="","",'statement of marks'!BG78)</f>
        <v/>
      </c>
      <c r="Y1029" s="209" t="str">
        <f>IF('statement of marks'!BH78="","",'statement of marks'!BH78)</f>
        <v/>
      </c>
      <c r="Z1029" s="209" t="str">
        <f>IF('statement of marks'!BI78="","",'statement of marks'!BI78)</f>
        <v/>
      </c>
      <c r="AA1029" s="207" t="str">
        <f>IF('statement of marks'!BJ78="","",'statement of marks'!BJ78)</f>
        <v/>
      </c>
      <c r="AB1029" s="209" t="str">
        <f>IF('statement of marks'!BK78="","",'statement of marks'!BK78)</f>
        <v/>
      </c>
      <c r="AC1029" s="209" t="str">
        <f>IF('statement of marks'!BL78="","",'statement of marks'!BL78)</f>
        <v/>
      </c>
      <c r="AD1029" s="207" t="str">
        <f>IF('statement of marks'!BM78="","",'statement of marks'!BM78)</f>
        <v/>
      </c>
      <c r="AE1029" s="209" t="str">
        <f>IF('statement of marks'!BO78="","",'statement of marks'!BO78)</f>
        <v/>
      </c>
      <c r="AF1029" s="209" t="str">
        <f>IF('statement of marks'!BP78="","",'statement of marks'!BP78)</f>
        <v/>
      </c>
      <c r="AG1029" s="207" t="str">
        <f>IF('statement of marks'!BQ78="","",'statement of marks'!BQ78)</f>
        <v/>
      </c>
      <c r="AH1029" s="213" t="str">
        <f>IF('statement of marks'!BR78="","",'statement of marks'!BR78)</f>
        <v/>
      </c>
    </row>
    <row r="1030" spans="1:34" ht="18.95" customHeight="1">
      <c r="A1030" s="223"/>
      <c r="B1030" s="990" t="str">
        <f>IF('statement of marks'!$CA$3="","",'statement of marks'!$CA$3)</f>
        <v>xf.kr</v>
      </c>
      <c r="C1030" s="991"/>
      <c r="D1030" s="209" t="str">
        <f>IF('statement of marks'!CA77="","",'statement of marks'!CA77)</f>
        <v/>
      </c>
      <c r="E1030" s="209" t="str">
        <f>IF('statement of marks'!CB77="","",'statement of marks'!CB77)</f>
        <v/>
      </c>
      <c r="F1030" s="207" t="str">
        <f>IF('statement of marks'!CC77="","",'statement of marks'!CC77)</f>
        <v/>
      </c>
      <c r="G1030" s="209" t="str">
        <f>IF('statement of marks'!CD77="","",'statement of marks'!CD77)</f>
        <v/>
      </c>
      <c r="H1030" s="209" t="str">
        <f>IF('statement of marks'!CE77="","",'statement of marks'!CE77)</f>
        <v/>
      </c>
      <c r="I1030" s="207" t="str">
        <f>IF('statement of marks'!CF77="","",'statement of marks'!CF77)</f>
        <v/>
      </c>
      <c r="J1030" s="209" t="str">
        <f>IF('statement of marks'!CG77="","",'statement of marks'!CG77)</f>
        <v/>
      </c>
      <c r="K1030" s="209" t="str">
        <f>IF('statement of marks'!CH77="","",'statement of marks'!CH77)</f>
        <v/>
      </c>
      <c r="L1030" s="207" t="str">
        <f>IF('statement of marks'!CI77="","",'statement of marks'!CI77)</f>
        <v/>
      </c>
      <c r="M1030" s="209" t="str">
        <f>IF('statement of marks'!CK77="","",'statement of marks'!CK77)</f>
        <v/>
      </c>
      <c r="N1030" s="209" t="str">
        <f>IF('statement of marks'!CL77="","",'statement of marks'!CL77)</f>
        <v/>
      </c>
      <c r="O1030" s="207" t="str">
        <f>IF('statement of marks'!CM77="","",'statement of marks'!CM77)</f>
        <v/>
      </c>
      <c r="P1030" s="213" t="str">
        <f>IF('statement of marks'!CN77="","",'statement of marks'!CN77)</f>
        <v/>
      </c>
      <c r="Q1030" s="1035"/>
      <c r="R1030" s="1035"/>
      <c r="S1030" s="223"/>
      <c r="T1030" s="990" t="str">
        <f>IF('statement of marks'!$CA$3="","",'statement of marks'!$CA$3)</f>
        <v>xf.kr</v>
      </c>
      <c r="U1030" s="991"/>
      <c r="V1030" s="209" t="str">
        <f>IF('statement of marks'!CA78="","",'statement of marks'!CA78)</f>
        <v/>
      </c>
      <c r="W1030" s="209" t="str">
        <f>IF('statement of marks'!CB78="","",'statement of marks'!CB78)</f>
        <v/>
      </c>
      <c r="X1030" s="207" t="str">
        <f>IF('statement of marks'!CC78="","",'statement of marks'!CC78)</f>
        <v/>
      </c>
      <c r="Y1030" s="209" t="str">
        <f>IF('statement of marks'!CD78="","",'statement of marks'!CD78)</f>
        <v/>
      </c>
      <c r="Z1030" s="209" t="str">
        <f>IF('statement of marks'!CE78="","",'statement of marks'!CE78)</f>
        <v/>
      </c>
      <c r="AA1030" s="207" t="str">
        <f>IF('statement of marks'!CF78="","",'statement of marks'!CF78)</f>
        <v/>
      </c>
      <c r="AB1030" s="209" t="str">
        <f>IF('statement of marks'!CG78="","",'statement of marks'!CG78)</f>
        <v/>
      </c>
      <c r="AC1030" s="209" t="str">
        <f>IF('statement of marks'!CH78="","",'statement of marks'!CH78)</f>
        <v/>
      </c>
      <c r="AD1030" s="207" t="str">
        <f>IF('statement of marks'!CI78="","",'statement of marks'!CI78)</f>
        <v/>
      </c>
      <c r="AE1030" s="209" t="str">
        <f>IF('statement of marks'!CK78="","",'statement of marks'!CK78)</f>
        <v/>
      </c>
      <c r="AF1030" s="209" t="str">
        <f>IF('statement of marks'!CL78="","",'statement of marks'!CL78)</f>
        <v/>
      </c>
      <c r="AG1030" s="207" t="str">
        <f>IF('statement of marks'!CM78="","",'statement of marks'!CM78)</f>
        <v/>
      </c>
      <c r="AH1030" s="213" t="str">
        <f>IF('statement of marks'!CN78="","",'statement of marks'!CN78)</f>
        <v/>
      </c>
    </row>
    <row r="1031" spans="1:34" ht="18.95" customHeight="1">
      <c r="A1031" s="223"/>
      <c r="B1031" s="990" t="str">
        <f>IF('statement of marks'!$CW$3="","",'statement of marks'!$CW$3)</f>
        <v>foKku</v>
      </c>
      <c r="C1031" s="991"/>
      <c r="D1031" s="209" t="str">
        <f>IF('statement of marks'!CW77="","",'statement of marks'!CW77)</f>
        <v/>
      </c>
      <c r="E1031" s="209" t="str">
        <f>IF('statement of marks'!CX77="","",'statement of marks'!CX77)</f>
        <v/>
      </c>
      <c r="F1031" s="207" t="str">
        <f>IF('statement of marks'!CY77="","",'statement of marks'!CY77)</f>
        <v/>
      </c>
      <c r="G1031" s="209" t="str">
        <f>IF('statement of marks'!CZ77="","",'statement of marks'!CZ77)</f>
        <v/>
      </c>
      <c r="H1031" s="209" t="str">
        <f>IF('statement of marks'!DA77="","",'statement of marks'!DA77)</f>
        <v/>
      </c>
      <c r="I1031" s="207" t="str">
        <f>IF('statement of marks'!DB77="","",'statement of marks'!DB77)</f>
        <v/>
      </c>
      <c r="J1031" s="209" t="str">
        <f>IF('statement of marks'!DC77="","",'statement of marks'!DC77)</f>
        <v/>
      </c>
      <c r="K1031" s="209" t="str">
        <f>IF('statement of marks'!DD77="","",'statement of marks'!DD77)</f>
        <v/>
      </c>
      <c r="L1031" s="207" t="str">
        <f>IF('statement of marks'!DE77="","",'statement of marks'!DE77)</f>
        <v/>
      </c>
      <c r="M1031" s="209" t="str">
        <f>IF('statement of marks'!DG77="","",'statement of marks'!DG77)</f>
        <v/>
      </c>
      <c r="N1031" s="209" t="str">
        <f>IF('statement of marks'!DH77="","",'statement of marks'!DH77)</f>
        <v/>
      </c>
      <c r="O1031" s="207" t="str">
        <f>IF('statement of marks'!DI77="","",'statement of marks'!DI77)</f>
        <v/>
      </c>
      <c r="P1031" s="213" t="str">
        <f>IF('statement of marks'!DJ77="","",'statement of marks'!DJ77)</f>
        <v/>
      </c>
      <c r="Q1031" s="1035"/>
      <c r="R1031" s="1035"/>
      <c r="S1031" s="223"/>
      <c r="T1031" s="990" t="str">
        <f>IF('statement of marks'!$CW$3="","",'statement of marks'!$CW$3)</f>
        <v>foKku</v>
      </c>
      <c r="U1031" s="991"/>
      <c r="V1031" s="209" t="str">
        <f>IF('statement of marks'!CW78="","",'statement of marks'!CW78)</f>
        <v/>
      </c>
      <c r="W1031" s="209" t="str">
        <f>IF('statement of marks'!CX78="","",'statement of marks'!CX78)</f>
        <v/>
      </c>
      <c r="X1031" s="207" t="str">
        <f>IF('statement of marks'!CY78="","",'statement of marks'!CY78)</f>
        <v/>
      </c>
      <c r="Y1031" s="209" t="str">
        <f>IF('statement of marks'!CZ78="","",'statement of marks'!CZ78)</f>
        <v/>
      </c>
      <c r="Z1031" s="209" t="str">
        <f>IF('statement of marks'!DA78="","",'statement of marks'!DA78)</f>
        <v/>
      </c>
      <c r="AA1031" s="207" t="str">
        <f>IF('statement of marks'!DB78="","",'statement of marks'!DB78)</f>
        <v/>
      </c>
      <c r="AB1031" s="209" t="str">
        <f>IF('statement of marks'!DC78="","",'statement of marks'!DC78)</f>
        <v/>
      </c>
      <c r="AC1031" s="209" t="str">
        <f>IF('statement of marks'!DD78="","",'statement of marks'!DD78)</f>
        <v/>
      </c>
      <c r="AD1031" s="207" t="str">
        <f>IF('statement of marks'!DE78="","",'statement of marks'!DE78)</f>
        <v/>
      </c>
      <c r="AE1031" s="209" t="str">
        <f>IF('statement of marks'!DG78="","",'statement of marks'!DG78)</f>
        <v/>
      </c>
      <c r="AF1031" s="209" t="str">
        <f>IF('statement of marks'!DH78="","",'statement of marks'!DH78)</f>
        <v/>
      </c>
      <c r="AG1031" s="207" t="str">
        <f>IF('statement of marks'!DI78="","",'statement of marks'!DI78)</f>
        <v/>
      </c>
      <c r="AH1031" s="213" t="str">
        <f>IF('statement of marks'!DJ78="","",'statement of marks'!DJ78)</f>
        <v/>
      </c>
    </row>
    <row r="1032" spans="1:34" ht="18.95" customHeight="1">
      <c r="A1032" s="223"/>
      <c r="B1032" s="990" t="str">
        <f>IF('statement of marks'!$DS$3="","",'statement of marks'!$DS$3)</f>
        <v>lkekftd foKku</v>
      </c>
      <c r="C1032" s="991"/>
      <c r="D1032" s="209" t="str">
        <f>IF('statement of marks'!DS77="","",'statement of marks'!DS77)</f>
        <v/>
      </c>
      <c r="E1032" s="209" t="str">
        <f>IF('statement of marks'!DT77="","",'statement of marks'!DT77)</f>
        <v/>
      </c>
      <c r="F1032" s="207" t="str">
        <f>IF('statement of marks'!DU77="","",'statement of marks'!DU77)</f>
        <v/>
      </c>
      <c r="G1032" s="209" t="str">
        <f>IF('statement of marks'!DV77="","",'statement of marks'!DV77)</f>
        <v/>
      </c>
      <c r="H1032" s="209" t="str">
        <f>IF('statement of marks'!DW77="","",'statement of marks'!DW77)</f>
        <v/>
      </c>
      <c r="I1032" s="207" t="str">
        <f>IF('statement of marks'!DX77="","",'statement of marks'!DX77)</f>
        <v/>
      </c>
      <c r="J1032" s="209" t="str">
        <f>IF('statement of marks'!DY77="","",'statement of marks'!DY77)</f>
        <v/>
      </c>
      <c r="K1032" s="209" t="str">
        <f>IF('statement of marks'!DZ77="","",'statement of marks'!DZ77)</f>
        <v/>
      </c>
      <c r="L1032" s="207" t="str">
        <f>IF('statement of marks'!EA77="","",'statement of marks'!EA77)</f>
        <v/>
      </c>
      <c r="M1032" s="209" t="str">
        <f>IF('statement of marks'!EC77="","",'statement of marks'!EC77)</f>
        <v/>
      </c>
      <c r="N1032" s="209" t="str">
        <f>IF('statement of marks'!ED77="","",'statement of marks'!ED77)</f>
        <v/>
      </c>
      <c r="O1032" s="207" t="str">
        <f>IF('statement of marks'!EE77="","",'statement of marks'!EE77)</f>
        <v/>
      </c>
      <c r="P1032" s="213" t="str">
        <f>IF('statement of marks'!EF77="","",'statement of marks'!EF77)</f>
        <v/>
      </c>
      <c r="Q1032" s="1035"/>
      <c r="R1032" s="1035"/>
      <c r="S1032" s="223"/>
      <c r="T1032" s="990" t="str">
        <f>IF('statement of marks'!$DS$3="","",'statement of marks'!$DS$3)</f>
        <v>lkekftd foKku</v>
      </c>
      <c r="U1032" s="991"/>
      <c r="V1032" s="209" t="str">
        <f>IF('statement of marks'!DS78="","",'statement of marks'!DS78)</f>
        <v/>
      </c>
      <c r="W1032" s="209" t="str">
        <f>IF('statement of marks'!DT78="","",'statement of marks'!DT78)</f>
        <v/>
      </c>
      <c r="X1032" s="207" t="str">
        <f>IF('statement of marks'!DU78="","",'statement of marks'!DU78)</f>
        <v/>
      </c>
      <c r="Y1032" s="209" t="str">
        <f>IF('statement of marks'!DV78="","",'statement of marks'!DV78)</f>
        <v/>
      </c>
      <c r="Z1032" s="209" t="str">
        <f>IF('statement of marks'!DW78="","",'statement of marks'!DW78)</f>
        <v/>
      </c>
      <c r="AA1032" s="207" t="str">
        <f>IF('statement of marks'!DX78="","",'statement of marks'!DX78)</f>
        <v/>
      </c>
      <c r="AB1032" s="209" t="str">
        <f>IF('statement of marks'!DY78="","",'statement of marks'!DY78)</f>
        <v/>
      </c>
      <c r="AC1032" s="209" t="str">
        <f>IF('statement of marks'!DZ78="","",'statement of marks'!DZ78)</f>
        <v/>
      </c>
      <c r="AD1032" s="207" t="str">
        <f>IF('statement of marks'!EA78="","",'statement of marks'!EA78)</f>
        <v/>
      </c>
      <c r="AE1032" s="209" t="str">
        <f>IF('statement of marks'!EC78="","",'statement of marks'!EC78)</f>
        <v/>
      </c>
      <c r="AF1032" s="209" t="str">
        <f>IF('statement of marks'!ED78="","",'statement of marks'!ED78)</f>
        <v/>
      </c>
      <c r="AG1032" s="207" t="str">
        <f>IF('statement of marks'!EE78="","",'statement of marks'!EE78)</f>
        <v/>
      </c>
      <c r="AH1032" s="213" t="str">
        <f>IF('statement of marks'!EF78="","",'statement of marks'!EF78)</f>
        <v/>
      </c>
    </row>
    <row r="1033" spans="1:34" ht="18.95" customHeight="1">
      <c r="A1033" s="223"/>
      <c r="B1033" s="996" t="s">
        <v>193</v>
      </c>
      <c r="C1033" s="997"/>
      <c r="D1033" s="1034" t="s">
        <v>1</v>
      </c>
      <c r="E1033" s="1034"/>
      <c r="F1033" s="1034"/>
      <c r="G1033" s="1034" t="s">
        <v>21</v>
      </c>
      <c r="H1033" s="1034"/>
      <c r="I1033" s="1034"/>
      <c r="J1033" s="1034" t="s">
        <v>194</v>
      </c>
      <c r="K1033" s="1034"/>
      <c r="L1033" s="1034"/>
      <c r="M1033" s="1034" t="s">
        <v>68</v>
      </c>
      <c r="N1033" s="1034"/>
      <c r="O1033" s="1034"/>
      <c r="P1033" s="214"/>
      <c r="Q1033" s="1035"/>
      <c r="R1033" s="1035"/>
      <c r="S1033" s="223"/>
      <c r="T1033" s="996" t="s">
        <v>193</v>
      </c>
      <c r="U1033" s="997"/>
      <c r="V1033" s="1034" t="s">
        <v>1</v>
      </c>
      <c r="W1033" s="1034"/>
      <c r="X1033" s="1034"/>
      <c r="Y1033" s="1034" t="s">
        <v>21</v>
      </c>
      <c r="Z1033" s="1034"/>
      <c r="AA1033" s="1034"/>
      <c r="AB1033" s="1034" t="s">
        <v>194</v>
      </c>
      <c r="AC1033" s="1034"/>
      <c r="AD1033" s="1034"/>
      <c r="AE1033" s="1034" t="s">
        <v>68</v>
      </c>
      <c r="AF1033" s="1034"/>
      <c r="AG1033" s="1034"/>
      <c r="AH1033" s="214"/>
    </row>
    <row r="1034" spans="1:34" ht="18.95" customHeight="1">
      <c r="A1034" s="223"/>
      <c r="B1034" s="1000" t="s">
        <v>3</v>
      </c>
      <c r="C1034" s="1001"/>
      <c r="D1034" s="1002">
        <f>IF('statement of marks'!EO$6="","",'statement of marks'!EO$6)</f>
        <v>20</v>
      </c>
      <c r="E1034" s="1002"/>
      <c r="F1034" s="1002"/>
      <c r="G1034" s="1002">
        <f>IF('statement of marks'!EP$6="","",'statement of marks'!EP$6)</f>
        <v>20</v>
      </c>
      <c r="H1034" s="1002"/>
      <c r="I1034" s="1002"/>
      <c r="J1034" s="1002">
        <f>IF('statement of marks'!ER$6="","",'statement of marks'!ER$6)</f>
        <v>20</v>
      </c>
      <c r="K1034" s="1002"/>
      <c r="L1034" s="1002"/>
      <c r="M1034" s="1002">
        <f>IF('statement of marks'!EX$6="","",'statement of marks'!EQ$6)</f>
        <v>20</v>
      </c>
      <c r="N1034" s="1002"/>
      <c r="O1034" s="1002"/>
      <c r="P1034" s="215"/>
      <c r="Q1034" s="1035"/>
      <c r="R1034" s="1035"/>
      <c r="S1034" s="223"/>
      <c r="T1034" s="1000" t="s">
        <v>3</v>
      </c>
      <c r="U1034" s="1001"/>
      <c r="V1034" s="1002">
        <f>IF('statement of marks'!EO$6="","",'statement of marks'!EO$6)</f>
        <v>20</v>
      </c>
      <c r="W1034" s="1002"/>
      <c r="X1034" s="1002"/>
      <c r="Y1034" s="1002">
        <f>IF('statement of marks'!EP$6="","",'statement of marks'!EP$6)</f>
        <v>20</v>
      </c>
      <c r="Z1034" s="1002"/>
      <c r="AA1034" s="1002"/>
      <c r="AB1034" s="1002">
        <f>IF('statement of marks'!ER$6="","",'statement of marks'!ER$6)</f>
        <v>20</v>
      </c>
      <c r="AC1034" s="1002"/>
      <c r="AD1034" s="1002"/>
      <c r="AE1034" s="1002">
        <f>IF('statement of marks'!EX$6="","",'statement of marks'!EQ$6)</f>
        <v>20</v>
      </c>
      <c r="AF1034" s="1002"/>
      <c r="AG1034" s="1002"/>
      <c r="AH1034" s="215"/>
    </row>
    <row r="1035" spans="1:34" ht="18.95" customHeight="1">
      <c r="A1035" s="223"/>
      <c r="B1035" s="990" t="str">
        <f>IF('statement of marks'!$EO$3="","",'statement of marks'!$EO$3)</f>
        <v>dk;kZuqHko</v>
      </c>
      <c r="C1035" s="991"/>
      <c r="D1035" s="1031" t="str">
        <f>IF('statement of marks'!EO77="","",'statement of marks'!EO77)</f>
        <v/>
      </c>
      <c r="E1035" s="1031"/>
      <c r="F1035" s="1031"/>
      <c r="G1035" s="1031" t="str">
        <f>IF('statement of marks'!EP77="","",'statement of marks'!EP77)</f>
        <v/>
      </c>
      <c r="H1035" s="1031"/>
      <c r="I1035" s="1031"/>
      <c r="J1035" s="1031" t="str">
        <f>IF('statement of marks'!ER77="","",'statement of marks'!ER77)</f>
        <v/>
      </c>
      <c r="K1035" s="1031"/>
      <c r="L1035" s="1031"/>
      <c r="M1035" s="1031" t="str">
        <f>IF('statement of marks'!EQ77="","",'statement of marks'!EQ77)</f>
        <v/>
      </c>
      <c r="N1035" s="1031"/>
      <c r="O1035" s="1031"/>
      <c r="P1035" s="216"/>
      <c r="Q1035" s="1035"/>
      <c r="R1035" s="1035"/>
      <c r="S1035" s="223"/>
      <c r="T1035" s="990" t="str">
        <f>IF('statement of marks'!$EO$3="","",'statement of marks'!$EO$3)</f>
        <v>dk;kZuqHko</v>
      </c>
      <c r="U1035" s="991"/>
      <c r="V1035" s="1031" t="str">
        <f>IF('statement of marks'!EO78="","",'statement of marks'!EO78)</f>
        <v/>
      </c>
      <c r="W1035" s="1031"/>
      <c r="X1035" s="1031"/>
      <c r="Y1035" s="1031" t="str">
        <f>IF('statement of marks'!EP78="","",'statement of marks'!EP78)</f>
        <v/>
      </c>
      <c r="Z1035" s="1031"/>
      <c r="AA1035" s="1031"/>
      <c r="AB1035" s="1031" t="str">
        <f>IF('statement of marks'!ER78="","",'statement of marks'!ER78)</f>
        <v/>
      </c>
      <c r="AC1035" s="1031"/>
      <c r="AD1035" s="1031"/>
      <c r="AE1035" s="1031" t="str">
        <f>IF('statement of marks'!EQ78="","",'statement of marks'!EQ78)</f>
        <v/>
      </c>
      <c r="AF1035" s="1031"/>
      <c r="AG1035" s="1031"/>
      <c r="AH1035" s="216"/>
    </row>
    <row r="1036" spans="1:34" ht="18.95" customHeight="1">
      <c r="A1036" s="223"/>
      <c r="B1036" s="1027" t="str">
        <f>IF('statement of marks'!$EY$3="","",'statement of marks'!$EY$3)</f>
        <v>dyk f'k{kk</v>
      </c>
      <c r="C1036" s="1028"/>
      <c r="D1036" s="1031" t="str">
        <f>IF('statement of marks'!EY77="","",'statement of marks'!EY77)</f>
        <v/>
      </c>
      <c r="E1036" s="1031"/>
      <c r="F1036" s="1031"/>
      <c r="G1036" s="1031" t="str">
        <f>IF('statement of marks'!EZ77="","",'statement of marks'!EZ77)</f>
        <v/>
      </c>
      <c r="H1036" s="1031"/>
      <c r="I1036" s="1031"/>
      <c r="J1036" s="1031" t="str">
        <f>IF('statement of marks'!FB77="","",'statement of marks'!FB77)</f>
        <v/>
      </c>
      <c r="K1036" s="1031"/>
      <c r="L1036" s="1031"/>
      <c r="M1036" s="1031" t="str">
        <f>IF('statement of marks'!FA77="","",'statement of marks'!FA77)</f>
        <v/>
      </c>
      <c r="N1036" s="1031"/>
      <c r="O1036" s="1031"/>
      <c r="P1036" s="216"/>
      <c r="Q1036" s="1035"/>
      <c r="R1036" s="1035"/>
      <c r="S1036" s="223"/>
      <c r="T1036" s="1027" t="str">
        <f>IF('statement of marks'!$EY$3="","",'statement of marks'!$EY$3)</f>
        <v>dyk f'k{kk</v>
      </c>
      <c r="U1036" s="1028"/>
      <c r="V1036" s="1031" t="str">
        <f>IF('statement of marks'!EY78="","",'statement of marks'!EY78)</f>
        <v/>
      </c>
      <c r="W1036" s="1031"/>
      <c r="X1036" s="1031"/>
      <c r="Y1036" s="1031" t="str">
        <f>IF('statement of marks'!EZ78="","",'statement of marks'!EZ78)</f>
        <v/>
      </c>
      <c r="Z1036" s="1031"/>
      <c r="AA1036" s="1031"/>
      <c r="AB1036" s="1031" t="str">
        <f>IF('statement of marks'!FB78="","",'statement of marks'!FB78)</f>
        <v/>
      </c>
      <c r="AC1036" s="1031"/>
      <c r="AD1036" s="1031"/>
      <c r="AE1036" s="1031" t="str">
        <f>IF('statement of marks'!FA78="","",'statement of marks'!FA78)</f>
        <v/>
      </c>
      <c r="AF1036" s="1031"/>
      <c r="AG1036" s="1031"/>
      <c r="AH1036" s="216"/>
    </row>
    <row r="1037" spans="1:34" ht="18.95" customHeight="1">
      <c r="A1037" s="223"/>
      <c r="B1037" s="1029" t="str">
        <f>IF('statement of marks'!$FI$3="","",'statement of marks'!$FI$3)</f>
        <v>LokLF; ,oe~ 'kkjhfjd f'k{kk</v>
      </c>
      <c r="C1037" s="1030"/>
      <c r="D1037" s="1031" t="str">
        <f>IF('statement of marks'!FI77="","",'statement of marks'!FI77)</f>
        <v/>
      </c>
      <c r="E1037" s="1031"/>
      <c r="F1037" s="1031"/>
      <c r="G1037" s="1031" t="str">
        <f>IF('statement of marks'!FJ77="","",'statement of marks'!FJ77)</f>
        <v/>
      </c>
      <c r="H1037" s="1031"/>
      <c r="I1037" s="1031"/>
      <c r="J1037" s="1031" t="str">
        <f>IF('statement of marks'!FL77="","",'statement of marks'!FL77)</f>
        <v/>
      </c>
      <c r="K1037" s="1031"/>
      <c r="L1037" s="1031"/>
      <c r="M1037" s="1031" t="str">
        <f>IF('statement of marks'!FK77="","",'statement of marks'!FK77)</f>
        <v/>
      </c>
      <c r="N1037" s="1031"/>
      <c r="O1037" s="1031"/>
      <c r="P1037" s="216"/>
      <c r="Q1037" s="1035"/>
      <c r="R1037" s="1035"/>
      <c r="S1037" s="223"/>
      <c r="T1037" s="1029" t="str">
        <f>IF('statement of marks'!$FI$3="","",'statement of marks'!$FI$3)</f>
        <v>LokLF; ,oe~ 'kkjhfjd f'k{kk</v>
      </c>
      <c r="U1037" s="1030"/>
      <c r="V1037" s="1031" t="str">
        <f>IF('statement of marks'!FI78="","",'statement of marks'!FI78)</f>
        <v/>
      </c>
      <c r="W1037" s="1031"/>
      <c r="X1037" s="1031"/>
      <c r="Y1037" s="1031" t="str">
        <f>IF('statement of marks'!FJ78="","",'statement of marks'!FJ78)</f>
        <v/>
      </c>
      <c r="Z1037" s="1031"/>
      <c r="AA1037" s="1031"/>
      <c r="AB1037" s="1031" t="str">
        <f>IF('statement of marks'!FL78="","",'statement of marks'!FL78)</f>
        <v/>
      </c>
      <c r="AC1037" s="1031"/>
      <c r="AD1037" s="1031"/>
      <c r="AE1037" s="1031" t="str">
        <f>IF('statement of marks'!FK78="","",'statement of marks'!FK78)</f>
        <v/>
      </c>
      <c r="AF1037" s="1031"/>
      <c r="AG1037" s="1031"/>
      <c r="AH1037" s="216"/>
    </row>
    <row r="1038" spans="1:34" ht="18.95" customHeight="1">
      <c r="A1038" s="223"/>
      <c r="B1038" s="1000" t="s">
        <v>195</v>
      </c>
      <c r="C1038" s="1001"/>
      <c r="D1038" s="1007" t="str">
        <f>details!$DR$3</f>
        <v>vxLr rd</v>
      </c>
      <c r="E1038" s="1007"/>
      <c r="F1038" s="1007"/>
      <c r="G1038" s="1007" t="str">
        <f>details!$DV$3</f>
        <v>vDVwcj rd</v>
      </c>
      <c r="H1038" s="1007"/>
      <c r="I1038" s="1007"/>
      <c r="J1038" s="1007" t="str">
        <f>details!$ED$3</f>
        <v>Qjojh rd</v>
      </c>
      <c r="K1038" s="1007"/>
      <c r="L1038" s="1007"/>
      <c r="M1038" s="1007" t="str">
        <f>details!$DZ$3</f>
        <v>fnlEcj rd</v>
      </c>
      <c r="N1038" s="1007"/>
      <c r="O1038" s="1007"/>
      <c r="P1038" s="216"/>
      <c r="Q1038" s="1035"/>
      <c r="R1038" s="1035"/>
      <c r="S1038" s="223"/>
      <c r="T1038" s="1000" t="s">
        <v>195</v>
      </c>
      <c r="U1038" s="1001"/>
      <c r="V1038" s="1010" t="str">
        <f>details!$DR$3</f>
        <v>vxLr rd</v>
      </c>
      <c r="W1038" s="1011"/>
      <c r="X1038" s="1012"/>
      <c r="Y1038" s="1010" t="str">
        <f>details!$DV$3</f>
        <v>vDVwcj rd</v>
      </c>
      <c r="Z1038" s="1011"/>
      <c r="AA1038" s="1012"/>
      <c r="AB1038" s="1010" t="str">
        <f>details!$ED$3</f>
        <v>Qjojh rd</v>
      </c>
      <c r="AC1038" s="1011"/>
      <c r="AD1038" s="1012"/>
      <c r="AE1038" s="1010" t="str">
        <f>details!$DZ$3</f>
        <v>fnlEcj rd</v>
      </c>
      <c r="AF1038" s="1011"/>
      <c r="AG1038" s="1012"/>
      <c r="AH1038" s="216"/>
    </row>
    <row r="1039" spans="1:34" ht="18.95" customHeight="1">
      <c r="A1039" s="223"/>
      <c r="B1039" s="1025" t="s">
        <v>98</v>
      </c>
      <c r="C1039" s="1026"/>
      <c r="D1039" s="1008" t="str">
        <f>IF(details!DS77="","",details!DS77)</f>
        <v/>
      </c>
      <c r="E1039" s="1008"/>
      <c r="F1039" s="1008"/>
      <c r="G1039" s="1008" t="str">
        <f>IF(details!DW77="","",details!DW77)</f>
        <v/>
      </c>
      <c r="H1039" s="1008"/>
      <c r="I1039" s="1008"/>
      <c r="J1039" s="1008" t="str">
        <f>IF(details!EE77="","",details!EE77)</f>
        <v/>
      </c>
      <c r="K1039" s="1008"/>
      <c r="L1039" s="1008"/>
      <c r="M1039" s="1008" t="str">
        <f>IF(details!EA77="","",details!EA77)</f>
        <v/>
      </c>
      <c r="N1039" s="1008"/>
      <c r="O1039" s="1008"/>
      <c r="P1039" s="227"/>
      <c r="Q1039" s="1035"/>
      <c r="R1039" s="1035"/>
      <c r="S1039" s="223"/>
      <c r="T1039" s="1025" t="s">
        <v>98</v>
      </c>
      <c r="U1039" s="1026"/>
      <c r="V1039" s="1015" t="str">
        <f>IF(details!DS78="","",details!DS78)</f>
        <v/>
      </c>
      <c r="W1039" s="1016"/>
      <c r="X1039" s="1017"/>
      <c r="Y1039" s="1015" t="str">
        <f>IF(details!DW78="","",details!DW78)</f>
        <v/>
      </c>
      <c r="Z1039" s="1016"/>
      <c r="AA1039" s="1017"/>
      <c r="AB1039" s="1015" t="str">
        <f>IF(details!EE78="","",details!EE78)</f>
        <v/>
      </c>
      <c r="AC1039" s="1016"/>
      <c r="AD1039" s="1017"/>
      <c r="AE1039" s="1015" t="str">
        <f>IF(details!EA78="","",details!EA78)</f>
        <v/>
      </c>
      <c r="AF1039" s="1016"/>
      <c r="AG1039" s="1017"/>
      <c r="AH1039" s="217"/>
    </row>
    <row r="1040" spans="1:34" ht="18.95" customHeight="1">
      <c r="A1040" s="224"/>
      <c r="B1040" s="1023" t="s">
        <v>15</v>
      </c>
      <c r="C1040" s="1024"/>
      <c r="D1040" s="1009">
        <f>IF(details!DR77="","",details!DR77)</f>
        <v>83</v>
      </c>
      <c r="E1040" s="1009"/>
      <c r="F1040" s="1009"/>
      <c r="G1040" s="1009" t="str">
        <f>IF(details!DV77="","",details!DV77)</f>
        <v/>
      </c>
      <c r="H1040" s="1009"/>
      <c r="I1040" s="1009"/>
      <c r="J1040" s="1009" t="str">
        <f>IF(details!ED77="","",details!ED77)</f>
        <v/>
      </c>
      <c r="K1040" s="1009"/>
      <c r="L1040" s="1009"/>
      <c r="M1040" s="1009" t="str">
        <f>IF(details!DZ77="","",details!DZ77)</f>
        <v/>
      </c>
      <c r="N1040" s="1009"/>
      <c r="O1040" s="1009"/>
      <c r="P1040" s="228"/>
      <c r="Q1040" s="1035"/>
      <c r="R1040" s="1035"/>
      <c r="S1040" s="224"/>
      <c r="T1040" s="1023" t="s">
        <v>15</v>
      </c>
      <c r="U1040" s="1024"/>
      <c r="V1040" s="1018">
        <f>IF(details!DR78="","",details!DR78)</f>
        <v>83</v>
      </c>
      <c r="W1040" s="1019"/>
      <c r="X1040" s="1020"/>
      <c r="Y1040" s="1018" t="str">
        <f>IF(details!DV78="","",details!DV78)</f>
        <v/>
      </c>
      <c r="Z1040" s="1019"/>
      <c r="AA1040" s="1020"/>
      <c r="AB1040" s="1018" t="str">
        <f>IF(details!ED78="","",details!ED78)</f>
        <v/>
      </c>
      <c r="AC1040" s="1019"/>
      <c r="AD1040" s="1020"/>
      <c r="AE1040" s="1018" t="str">
        <f>IF(details!DZ78="","",details!DZ78)</f>
        <v/>
      </c>
      <c r="AF1040" s="1019"/>
      <c r="AG1040" s="1020"/>
      <c r="AH1040" s="218"/>
    </row>
    <row r="1041" spans="1:34" ht="18.95" customHeight="1">
      <c r="A1041" s="223"/>
      <c r="B1041" s="1036" t="s">
        <v>99</v>
      </c>
      <c r="C1041" s="1037"/>
      <c r="D1041" s="1007"/>
      <c r="E1041" s="1007"/>
      <c r="F1041" s="1007"/>
      <c r="G1041" s="1007"/>
      <c r="H1041" s="1007"/>
      <c r="I1041" s="1007"/>
      <c r="J1041" s="1007"/>
      <c r="K1041" s="1007"/>
      <c r="L1041" s="1007"/>
      <c r="M1041" s="1007"/>
      <c r="N1041" s="1007"/>
      <c r="O1041" s="1007"/>
      <c r="P1041" s="219"/>
      <c r="Q1041" s="1035"/>
      <c r="R1041" s="1035"/>
      <c r="S1041" s="223"/>
      <c r="T1041" s="1036" t="s">
        <v>99</v>
      </c>
      <c r="U1041" s="1037"/>
      <c r="V1041" s="1007"/>
      <c r="W1041" s="1007"/>
      <c r="X1041" s="1007"/>
      <c r="Y1041" s="1007"/>
      <c r="Z1041" s="1007"/>
      <c r="AA1041" s="1007"/>
      <c r="AB1041" s="1007"/>
      <c r="AC1041" s="1007"/>
      <c r="AD1041" s="1007"/>
      <c r="AE1041" s="1007"/>
      <c r="AF1041" s="1007"/>
      <c r="AG1041" s="1007"/>
      <c r="AH1041" s="219"/>
    </row>
    <row r="1042" spans="1:34" ht="18.95" customHeight="1">
      <c r="A1042" s="223"/>
      <c r="B1042" s="1013" t="s">
        <v>79</v>
      </c>
      <c r="C1042" s="1014"/>
      <c r="D1042" s="1007"/>
      <c r="E1042" s="1007"/>
      <c r="F1042" s="1007"/>
      <c r="G1042" s="1007"/>
      <c r="H1042" s="1007"/>
      <c r="I1042" s="1007"/>
      <c r="J1042" s="1007"/>
      <c r="K1042" s="1007"/>
      <c r="L1042" s="1007"/>
      <c r="M1042" s="1007"/>
      <c r="N1042" s="1007"/>
      <c r="O1042" s="1007"/>
      <c r="P1042" s="219"/>
      <c r="Q1042" s="1035"/>
      <c r="R1042" s="1035"/>
      <c r="S1042" s="223"/>
      <c r="T1042" s="1013" t="s">
        <v>79</v>
      </c>
      <c r="U1042" s="1014"/>
      <c r="V1042" s="1007"/>
      <c r="W1042" s="1007"/>
      <c r="X1042" s="1007"/>
      <c r="Y1042" s="1007"/>
      <c r="Z1042" s="1007"/>
      <c r="AA1042" s="1007"/>
      <c r="AB1042" s="1007"/>
      <c r="AC1042" s="1007"/>
      <c r="AD1042" s="1007"/>
      <c r="AE1042" s="1007"/>
      <c r="AF1042" s="1007"/>
      <c r="AG1042" s="1007"/>
      <c r="AH1042" s="219"/>
    </row>
    <row r="1043" spans="1:34" ht="18.95" customHeight="1">
      <c r="A1043" s="223"/>
      <c r="B1043" s="1021" t="s">
        <v>100</v>
      </c>
      <c r="C1043" s="1022"/>
      <c r="D1043" s="1007"/>
      <c r="E1043" s="1007"/>
      <c r="F1043" s="1007"/>
      <c r="G1043" s="1007"/>
      <c r="H1043" s="1007"/>
      <c r="I1043" s="1007"/>
      <c r="J1043" s="1007"/>
      <c r="K1043" s="1007"/>
      <c r="L1043" s="1007"/>
      <c r="M1043" s="1007"/>
      <c r="N1043" s="1007"/>
      <c r="O1043" s="1007"/>
      <c r="P1043" s="219"/>
      <c r="Q1043" s="1035"/>
      <c r="R1043" s="1035"/>
      <c r="S1043" s="223"/>
      <c r="T1043" s="1021" t="s">
        <v>100</v>
      </c>
      <c r="U1043" s="1022"/>
      <c r="V1043" s="1007"/>
      <c r="W1043" s="1007"/>
      <c r="X1043" s="1007"/>
      <c r="Y1043" s="1007"/>
      <c r="Z1043" s="1007"/>
      <c r="AA1043" s="1007"/>
      <c r="AB1043" s="1007"/>
      <c r="AC1043" s="1007"/>
      <c r="AD1043" s="1007"/>
      <c r="AE1043" s="1007"/>
      <c r="AF1043" s="1007"/>
      <c r="AG1043" s="1007"/>
      <c r="AH1043" s="219"/>
    </row>
    <row r="1044" spans="1:34" ht="18.95" customHeight="1" thickBot="1">
      <c r="A1044" s="225"/>
      <c r="B1044" s="998" t="s">
        <v>101</v>
      </c>
      <c r="C1044" s="999"/>
      <c r="D1044" s="995"/>
      <c r="E1044" s="995"/>
      <c r="F1044" s="995"/>
      <c r="G1044" s="995"/>
      <c r="H1044" s="995"/>
      <c r="I1044" s="995"/>
      <c r="J1044" s="995"/>
      <c r="K1044" s="995"/>
      <c r="L1044" s="995"/>
      <c r="M1044" s="995"/>
      <c r="N1044" s="995"/>
      <c r="O1044" s="995"/>
      <c r="P1044" s="220"/>
      <c r="Q1044" s="1035"/>
      <c r="R1044" s="1035"/>
      <c r="S1044" s="225"/>
      <c r="T1044" s="998" t="s">
        <v>101</v>
      </c>
      <c r="U1044" s="999"/>
      <c r="V1044" s="995"/>
      <c r="W1044" s="995"/>
      <c r="X1044" s="995"/>
      <c r="Y1044" s="995"/>
      <c r="Z1044" s="995"/>
      <c r="AA1044" s="995"/>
      <c r="AB1044" s="995"/>
      <c r="AC1044" s="995"/>
      <c r="AD1044" s="995"/>
      <c r="AE1044" s="995"/>
      <c r="AF1044" s="995"/>
      <c r="AG1044" s="995"/>
      <c r="AH1044" s="220"/>
    </row>
    <row r="1045" spans="1:34" ht="18.95" customHeight="1">
      <c r="A1045" s="222"/>
      <c r="B1045" s="1004" t="s">
        <v>47</v>
      </c>
      <c r="C1045" s="1005"/>
      <c r="D1045" s="1005"/>
      <c r="E1045" s="1005"/>
      <c r="F1045" s="1005"/>
      <c r="G1045" s="1005"/>
      <c r="H1045" s="1005"/>
      <c r="I1045" s="1005"/>
      <c r="J1045" s="1005"/>
      <c r="K1045" s="1005"/>
      <c r="L1045" s="1005"/>
      <c r="M1045" s="1005"/>
      <c r="N1045" s="1005"/>
      <c r="O1045" s="1005"/>
      <c r="P1045" s="1006"/>
      <c r="Q1045" s="1035"/>
      <c r="R1045" s="1035"/>
      <c r="S1045" s="222"/>
      <c r="T1045" s="1004" t="s">
        <v>47</v>
      </c>
      <c r="U1045" s="1005"/>
      <c r="V1045" s="1005"/>
      <c r="W1045" s="1005"/>
      <c r="X1045" s="1005"/>
      <c r="Y1045" s="1005"/>
      <c r="Z1045" s="1005"/>
      <c r="AA1045" s="1005"/>
      <c r="AB1045" s="1005"/>
      <c r="AC1045" s="1005"/>
      <c r="AD1045" s="1005"/>
      <c r="AE1045" s="1005"/>
      <c r="AF1045" s="1005"/>
      <c r="AG1045" s="1005"/>
      <c r="AH1045" s="1006"/>
    </row>
    <row r="1046" spans="1:34" ht="18.95" customHeight="1">
      <c r="A1046" s="1003"/>
      <c r="B1046" s="985" t="str">
        <f>'statement of marks'!$A$1</f>
        <v>MkW0Hkhejko vEcsMdj jkt0vkok0fo|k0cxMh]nkSlk</v>
      </c>
      <c r="C1046" s="986"/>
      <c r="D1046" s="986"/>
      <c r="E1046" s="986"/>
      <c r="F1046" s="986"/>
      <c r="G1046" s="986"/>
      <c r="H1046" s="986"/>
      <c r="I1046" s="986"/>
      <c r="J1046" s="986"/>
      <c r="K1046" s="986"/>
      <c r="L1046" s="986"/>
      <c r="M1046" s="986"/>
      <c r="N1046" s="986"/>
      <c r="O1046" s="986"/>
      <c r="P1046" s="987"/>
      <c r="Q1046" s="1035"/>
      <c r="R1046" s="1035"/>
      <c r="S1046" s="1003"/>
      <c r="T1046" s="985" t="str">
        <f>'statement of marks'!$A$1</f>
        <v>MkW0Hkhejko vEcsMdj jkt0vkok0fo|k0cxMh]nkSlk</v>
      </c>
      <c r="U1046" s="986"/>
      <c r="V1046" s="986"/>
      <c r="W1046" s="986"/>
      <c r="X1046" s="986"/>
      <c r="Y1046" s="986"/>
      <c r="Z1046" s="986"/>
      <c r="AA1046" s="986"/>
      <c r="AB1046" s="986"/>
      <c r="AC1046" s="986"/>
      <c r="AD1046" s="986"/>
      <c r="AE1046" s="986"/>
      <c r="AF1046" s="986"/>
      <c r="AG1046" s="986"/>
      <c r="AH1046" s="987"/>
    </row>
    <row r="1047" spans="1:34" ht="18.95" customHeight="1">
      <c r="A1047" s="1003"/>
      <c r="B1047" s="985"/>
      <c r="C1047" s="986"/>
      <c r="D1047" s="986"/>
      <c r="E1047" s="986"/>
      <c r="F1047" s="986"/>
      <c r="G1047" s="986"/>
      <c r="H1047" s="986"/>
      <c r="I1047" s="986"/>
      <c r="J1047" s="986"/>
      <c r="K1047" s="986"/>
      <c r="L1047" s="986"/>
      <c r="M1047" s="986"/>
      <c r="N1047" s="986"/>
      <c r="O1047" s="986"/>
      <c r="P1047" s="987"/>
      <c r="Q1047" s="1035"/>
      <c r="R1047" s="1035"/>
      <c r="S1047" s="1003"/>
      <c r="T1047" s="985"/>
      <c r="U1047" s="986"/>
      <c r="V1047" s="986"/>
      <c r="W1047" s="986"/>
      <c r="X1047" s="986"/>
      <c r="Y1047" s="986"/>
      <c r="Z1047" s="986"/>
      <c r="AA1047" s="986"/>
      <c r="AB1047" s="986"/>
      <c r="AC1047" s="986"/>
      <c r="AD1047" s="986"/>
      <c r="AE1047" s="986"/>
      <c r="AF1047" s="986"/>
      <c r="AG1047" s="986"/>
      <c r="AH1047" s="987"/>
    </row>
    <row r="1048" spans="1:34" ht="18.95" customHeight="1">
      <c r="A1048" s="223"/>
      <c r="B1048" s="988" t="s">
        <v>95</v>
      </c>
      <c r="C1048" s="989"/>
      <c r="D1048" s="992" t="str">
        <f>'statement of marks'!$H$3</f>
        <v>2016-17</v>
      </c>
      <c r="E1048" s="992"/>
      <c r="F1048" s="992"/>
      <c r="G1048" s="992"/>
      <c r="H1048" s="992"/>
      <c r="I1048" s="992"/>
      <c r="J1048" s="992"/>
      <c r="K1048" s="992"/>
      <c r="L1048" s="992"/>
      <c r="M1048" s="992"/>
      <c r="N1048" s="992"/>
      <c r="O1048" s="992"/>
      <c r="P1048" s="993"/>
      <c r="Q1048" s="1035"/>
      <c r="R1048" s="1035"/>
      <c r="S1048" s="223"/>
      <c r="T1048" s="988" t="s">
        <v>95</v>
      </c>
      <c r="U1048" s="989"/>
      <c r="V1048" s="992" t="str">
        <f>'statement of marks'!$H$3</f>
        <v>2016-17</v>
      </c>
      <c r="W1048" s="992"/>
      <c r="X1048" s="992"/>
      <c r="Y1048" s="992"/>
      <c r="Z1048" s="992"/>
      <c r="AA1048" s="992"/>
      <c r="AB1048" s="992"/>
      <c r="AC1048" s="992"/>
      <c r="AD1048" s="992"/>
      <c r="AE1048" s="992"/>
      <c r="AF1048" s="992"/>
      <c r="AG1048" s="992"/>
      <c r="AH1048" s="993"/>
    </row>
    <row r="1049" spans="1:34" ht="18.95" customHeight="1">
      <c r="A1049" s="223"/>
      <c r="B1049" s="990" t="s">
        <v>185</v>
      </c>
      <c r="C1049" s="991"/>
      <c r="D1049" s="991" t="str">
        <f>IF('statement of marks'!I79="","",'statement of marks'!I79)</f>
        <v/>
      </c>
      <c r="E1049" s="991"/>
      <c r="F1049" s="991"/>
      <c r="G1049" s="991"/>
      <c r="H1049" s="991"/>
      <c r="I1049" s="991"/>
      <c r="J1049" s="991"/>
      <c r="K1049" s="991"/>
      <c r="L1049" s="991"/>
      <c r="M1049" s="991"/>
      <c r="N1049" s="991"/>
      <c r="O1049" s="991"/>
      <c r="P1049" s="994"/>
      <c r="Q1049" s="1035"/>
      <c r="R1049" s="1035"/>
      <c r="S1049" s="223"/>
      <c r="T1049" s="990" t="s">
        <v>185</v>
      </c>
      <c r="U1049" s="991"/>
      <c r="V1049" s="991" t="str">
        <f>IF('statement of marks'!I80="","",'statement of marks'!I80)</f>
        <v/>
      </c>
      <c r="W1049" s="991"/>
      <c r="X1049" s="991"/>
      <c r="Y1049" s="991"/>
      <c r="Z1049" s="991"/>
      <c r="AA1049" s="991"/>
      <c r="AB1049" s="991"/>
      <c r="AC1049" s="991"/>
      <c r="AD1049" s="991"/>
      <c r="AE1049" s="991"/>
      <c r="AF1049" s="991"/>
      <c r="AG1049" s="991"/>
      <c r="AH1049" s="994"/>
    </row>
    <row r="1050" spans="1:34" ht="18.95" customHeight="1">
      <c r="A1050" s="223"/>
      <c r="B1050" s="990" t="s">
        <v>186</v>
      </c>
      <c r="C1050" s="991"/>
      <c r="D1050" s="991" t="str">
        <f>IF('statement of marks'!J79="","",'statement of marks'!J79)</f>
        <v/>
      </c>
      <c r="E1050" s="991"/>
      <c r="F1050" s="991"/>
      <c r="G1050" s="991"/>
      <c r="H1050" s="991"/>
      <c r="I1050" s="991"/>
      <c r="J1050" s="991"/>
      <c r="K1050" s="991"/>
      <c r="L1050" s="991"/>
      <c r="M1050" s="991"/>
      <c r="N1050" s="991"/>
      <c r="O1050" s="991"/>
      <c r="P1050" s="994"/>
      <c r="Q1050" s="1035"/>
      <c r="R1050" s="1035"/>
      <c r="S1050" s="223"/>
      <c r="T1050" s="990" t="s">
        <v>186</v>
      </c>
      <c r="U1050" s="991"/>
      <c r="V1050" s="991" t="str">
        <f>IF('statement of marks'!J80="","",'statement of marks'!J80)</f>
        <v/>
      </c>
      <c r="W1050" s="991"/>
      <c r="X1050" s="991"/>
      <c r="Y1050" s="991"/>
      <c r="Z1050" s="991"/>
      <c r="AA1050" s="991"/>
      <c r="AB1050" s="991"/>
      <c r="AC1050" s="991"/>
      <c r="AD1050" s="991"/>
      <c r="AE1050" s="991"/>
      <c r="AF1050" s="991"/>
      <c r="AG1050" s="991"/>
      <c r="AH1050" s="994"/>
    </row>
    <row r="1051" spans="1:34" ht="18.95" customHeight="1">
      <c r="A1051" s="223"/>
      <c r="B1051" s="990" t="s">
        <v>187</v>
      </c>
      <c r="C1051" s="991"/>
      <c r="D1051" s="991" t="str">
        <f>IF('statement of marks'!K79="","",'statement of marks'!K79)</f>
        <v/>
      </c>
      <c r="E1051" s="991"/>
      <c r="F1051" s="991"/>
      <c r="G1051" s="991"/>
      <c r="H1051" s="991"/>
      <c r="I1051" s="991"/>
      <c r="J1051" s="991"/>
      <c r="K1051" s="991"/>
      <c r="L1051" s="991"/>
      <c r="M1051" s="991"/>
      <c r="N1051" s="991"/>
      <c r="O1051" s="991"/>
      <c r="P1051" s="994"/>
      <c r="Q1051" s="1035"/>
      <c r="R1051" s="1035"/>
      <c r="S1051" s="223"/>
      <c r="T1051" s="990" t="s">
        <v>187</v>
      </c>
      <c r="U1051" s="991"/>
      <c r="V1051" s="991" t="str">
        <f>IF('statement of marks'!K80="","",'statement of marks'!K80)</f>
        <v/>
      </c>
      <c r="W1051" s="991"/>
      <c r="X1051" s="991"/>
      <c r="Y1051" s="991"/>
      <c r="Z1051" s="991"/>
      <c r="AA1051" s="991"/>
      <c r="AB1051" s="991"/>
      <c r="AC1051" s="991"/>
      <c r="AD1051" s="991"/>
      <c r="AE1051" s="991"/>
      <c r="AF1051" s="991"/>
      <c r="AG1051" s="991"/>
      <c r="AH1051" s="994"/>
    </row>
    <row r="1052" spans="1:34" ht="18.95" customHeight="1">
      <c r="A1052" s="223"/>
      <c r="B1052" s="990" t="s">
        <v>188</v>
      </c>
      <c r="C1052" s="991"/>
      <c r="D1052" s="992" t="str">
        <f>'statement of marks'!$G$3</f>
        <v>6 B</v>
      </c>
      <c r="E1052" s="992"/>
      <c r="F1052" s="992"/>
      <c r="G1052" s="992"/>
      <c r="H1052" s="991" t="s">
        <v>9</v>
      </c>
      <c r="I1052" s="991"/>
      <c r="J1052" s="991"/>
      <c r="K1052" s="991"/>
      <c r="L1052" s="991"/>
      <c r="M1052" s="992" t="str">
        <f>IF('statement of marks'!D79="","",'statement of marks'!D79)</f>
        <v/>
      </c>
      <c r="N1052" s="992"/>
      <c r="O1052" s="992"/>
      <c r="P1052" s="993"/>
      <c r="Q1052" s="1035"/>
      <c r="R1052" s="1035"/>
      <c r="S1052" s="223"/>
      <c r="T1052" s="990" t="s">
        <v>188</v>
      </c>
      <c r="U1052" s="991"/>
      <c r="V1052" s="992" t="str">
        <f>'statement of marks'!$G$3</f>
        <v>6 B</v>
      </c>
      <c r="W1052" s="992"/>
      <c r="X1052" s="992"/>
      <c r="Y1052" s="992"/>
      <c r="Z1052" s="991" t="s">
        <v>9</v>
      </c>
      <c r="AA1052" s="991"/>
      <c r="AB1052" s="991"/>
      <c r="AC1052" s="991"/>
      <c r="AD1052" s="991"/>
      <c r="AE1052" s="992" t="str">
        <f>IF('statement of marks'!D80="","",'statement of marks'!D80)</f>
        <v/>
      </c>
      <c r="AF1052" s="992"/>
      <c r="AG1052" s="992"/>
      <c r="AH1052" s="993"/>
    </row>
    <row r="1053" spans="1:34" ht="18.95" customHeight="1">
      <c r="A1053" s="223"/>
      <c r="B1053" s="990" t="s">
        <v>189</v>
      </c>
      <c r="C1053" s="991"/>
      <c r="D1053" s="992" t="str">
        <f>IF('statement of marks'!F79="","",'statement of marks'!F79)</f>
        <v/>
      </c>
      <c r="E1053" s="992"/>
      <c r="F1053" s="992"/>
      <c r="G1053" s="992"/>
      <c r="H1053" s="991" t="s">
        <v>0</v>
      </c>
      <c r="I1053" s="991"/>
      <c r="J1053" s="991"/>
      <c r="K1053" s="991"/>
      <c r="L1053" s="991"/>
      <c r="M1053" s="1032" t="str">
        <f>IF('statement of marks'!G79="","",'statement of marks'!G79)</f>
        <v/>
      </c>
      <c r="N1053" s="1032"/>
      <c r="O1053" s="1032"/>
      <c r="P1053" s="1033"/>
      <c r="Q1053" s="1035"/>
      <c r="R1053" s="1035"/>
      <c r="S1053" s="223"/>
      <c r="T1053" s="990" t="s">
        <v>189</v>
      </c>
      <c r="U1053" s="991"/>
      <c r="V1053" s="992" t="str">
        <f>IF('statement of marks'!F80="","",'statement of marks'!F80)</f>
        <v/>
      </c>
      <c r="W1053" s="992"/>
      <c r="X1053" s="992"/>
      <c r="Y1053" s="992"/>
      <c r="Z1053" s="991" t="s">
        <v>0</v>
      </c>
      <c r="AA1053" s="991"/>
      <c r="AB1053" s="991"/>
      <c r="AC1053" s="991"/>
      <c r="AD1053" s="991"/>
      <c r="AE1053" s="1032" t="str">
        <f>IF('statement of marks'!G80="","",'statement of marks'!G80)</f>
        <v/>
      </c>
      <c r="AF1053" s="1032"/>
      <c r="AG1053" s="1032"/>
      <c r="AH1053" s="1033"/>
    </row>
    <row r="1054" spans="1:34" ht="18.95" customHeight="1">
      <c r="A1054" s="223"/>
      <c r="B1054" s="221" t="s">
        <v>28</v>
      </c>
      <c r="C1054" s="211" t="s">
        <v>96</v>
      </c>
      <c r="D1054" s="1034" t="s">
        <v>1</v>
      </c>
      <c r="E1054" s="1034"/>
      <c r="F1054" s="1034"/>
      <c r="G1054" s="1034" t="s">
        <v>21</v>
      </c>
      <c r="H1054" s="1034"/>
      <c r="I1054" s="1034"/>
      <c r="J1054" s="1034" t="s">
        <v>68</v>
      </c>
      <c r="K1054" s="1034"/>
      <c r="L1054" s="1034"/>
      <c r="M1054" s="1034" t="s">
        <v>97</v>
      </c>
      <c r="N1054" s="1034"/>
      <c r="O1054" s="1034"/>
      <c r="P1054" s="212" t="s">
        <v>200</v>
      </c>
      <c r="Q1054" s="1035"/>
      <c r="R1054" s="1035"/>
      <c r="S1054" s="223"/>
      <c r="T1054" s="221" t="s">
        <v>28</v>
      </c>
      <c r="U1054" s="211" t="s">
        <v>96</v>
      </c>
      <c r="V1054" s="1034" t="s">
        <v>1</v>
      </c>
      <c r="W1054" s="1034"/>
      <c r="X1054" s="1034"/>
      <c r="Y1054" s="1034" t="s">
        <v>21</v>
      </c>
      <c r="Z1054" s="1034"/>
      <c r="AA1054" s="1034"/>
      <c r="AB1054" s="1034" t="s">
        <v>68</v>
      </c>
      <c r="AC1054" s="1034"/>
      <c r="AD1054" s="1034"/>
      <c r="AE1054" s="1034" t="s">
        <v>97</v>
      </c>
      <c r="AF1054" s="1034"/>
      <c r="AG1054" s="1034"/>
      <c r="AH1054" s="212" t="s">
        <v>200</v>
      </c>
    </row>
    <row r="1055" spans="1:34" ht="18.95" customHeight="1">
      <c r="A1055" s="223"/>
      <c r="B1055" s="1000" t="s">
        <v>3</v>
      </c>
      <c r="C1055" s="1001"/>
      <c r="D1055" s="232">
        <f>IF('statement of marks'!L$6="","",'statement of marks'!L$6)</f>
        <v>5</v>
      </c>
      <c r="E1055" s="232">
        <f>IF('statement of marks'!M$6="","",'statement of marks'!M$6)</f>
        <v>5</v>
      </c>
      <c r="F1055" s="232">
        <f>IF('statement of marks'!N$6="","",'statement of marks'!N$6)</f>
        <v>10</v>
      </c>
      <c r="G1055" s="232">
        <f>IF('statement of marks'!O$6="","",'statement of marks'!O$6)</f>
        <v>5</v>
      </c>
      <c r="H1055" s="232">
        <f>IF('statement of marks'!P$6="","",'statement of marks'!P$6)</f>
        <v>5</v>
      </c>
      <c r="I1055" s="232">
        <f>IF('statement of marks'!Q$6="","",'statement of marks'!Q$6)</f>
        <v>10</v>
      </c>
      <c r="J1055" s="232">
        <f>IF('statement of marks'!R$6="","",'statement of marks'!R$6)</f>
        <v>5</v>
      </c>
      <c r="K1055" s="232">
        <f>IF('statement of marks'!S$6="","",'statement of marks'!S$6)</f>
        <v>5</v>
      </c>
      <c r="L1055" s="232">
        <f>IF('statement of marks'!T$6="","",'statement of marks'!T$6)</f>
        <v>10</v>
      </c>
      <c r="M1055" s="232">
        <f>IF('statement of marks'!V$6="","",'statement of marks'!V$6)</f>
        <v>50</v>
      </c>
      <c r="N1055" s="232">
        <f>IF('statement of marks'!W$6="","",'statement of marks'!W$6)</f>
        <v>20</v>
      </c>
      <c r="O1055" s="232">
        <f>IF('statement of marks'!X$6="","",'statement of marks'!X$6)</f>
        <v>70</v>
      </c>
      <c r="P1055" s="213">
        <f>IF('statement of marks'!Y$6="","",'statement of marks'!Y$6)</f>
        <v>100</v>
      </c>
      <c r="Q1055" s="1035"/>
      <c r="R1055" s="1035"/>
      <c r="S1055" s="223"/>
      <c r="T1055" s="1000" t="s">
        <v>3</v>
      </c>
      <c r="U1055" s="1001"/>
      <c r="V1055" s="232">
        <f>IF('statement of marks'!L$6="","",'statement of marks'!L$6)</f>
        <v>5</v>
      </c>
      <c r="W1055" s="232">
        <f>IF('statement of marks'!M$6="","",'statement of marks'!M$6)</f>
        <v>5</v>
      </c>
      <c r="X1055" s="232">
        <f>IF('statement of marks'!N$6="","",'statement of marks'!N$6)</f>
        <v>10</v>
      </c>
      <c r="Y1055" s="232">
        <f>IF('statement of marks'!O$6="","",'statement of marks'!O$6)</f>
        <v>5</v>
      </c>
      <c r="Z1055" s="232">
        <f>IF('statement of marks'!P$6="","",'statement of marks'!P$6)</f>
        <v>5</v>
      </c>
      <c r="AA1055" s="232">
        <f>IF('statement of marks'!Q$6="","",'statement of marks'!Q$6)</f>
        <v>10</v>
      </c>
      <c r="AB1055" s="232">
        <f>IF('statement of marks'!R$6="","",'statement of marks'!R$6)</f>
        <v>5</v>
      </c>
      <c r="AC1055" s="232">
        <f>IF('statement of marks'!S$6="","",'statement of marks'!S$6)</f>
        <v>5</v>
      </c>
      <c r="AD1055" s="232">
        <f>IF('statement of marks'!T$6="","",'statement of marks'!T$6)</f>
        <v>10</v>
      </c>
      <c r="AE1055" s="232">
        <f>IF('statement of marks'!V$6="","",'statement of marks'!V$6)</f>
        <v>50</v>
      </c>
      <c r="AF1055" s="232">
        <f>IF('statement of marks'!W$6="","",'statement of marks'!W$6)</f>
        <v>20</v>
      </c>
      <c r="AG1055" s="232">
        <f>IF('statement of marks'!X$6="","",'statement of marks'!X$6)</f>
        <v>70</v>
      </c>
      <c r="AH1055" s="213">
        <f>IF('statement of marks'!Y$6="","",'statement of marks'!Y$6)</f>
        <v>100</v>
      </c>
    </row>
    <row r="1056" spans="1:34" ht="18.95" customHeight="1">
      <c r="A1056" s="223"/>
      <c r="B1056" s="990" t="str">
        <f>IF('statement of marks'!$L$3="","",'statement of marks'!$L$3)</f>
        <v>fgUnh</v>
      </c>
      <c r="C1056" s="991"/>
      <c r="D1056" s="209" t="str">
        <f>IF('statement of marks'!L79="","",'statement of marks'!L79)</f>
        <v/>
      </c>
      <c r="E1056" s="209" t="str">
        <f>IF('statement of marks'!M79="","",'statement of marks'!M79)</f>
        <v/>
      </c>
      <c r="F1056" s="207" t="str">
        <f>IF('statement of marks'!N79="","",'statement of marks'!N79)</f>
        <v/>
      </c>
      <c r="G1056" s="209" t="str">
        <f>IF('statement of marks'!O79="","",'statement of marks'!O79)</f>
        <v/>
      </c>
      <c r="H1056" s="209" t="str">
        <f>IF('statement of marks'!P79="","",'statement of marks'!P79)</f>
        <v/>
      </c>
      <c r="I1056" s="207" t="str">
        <f>IF('statement of marks'!Q79="","",'statement of marks'!Q79)</f>
        <v/>
      </c>
      <c r="J1056" s="209" t="str">
        <f>IF('statement of marks'!R79="","",'statement of marks'!R79)</f>
        <v/>
      </c>
      <c r="K1056" s="209" t="str">
        <f>IF('statement of marks'!S79="","",'statement of marks'!S79)</f>
        <v/>
      </c>
      <c r="L1056" s="207" t="str">
        <f>IF('statement of marks'!T79="","",'statement of marks'!T79)</f>
        <v/>
      </c>
      <c r="M1056" s="209" t="str">
        <f>IF('statement of marks'!V79="","",'statement of marks'!V79)</f>
        <v/>
      </c>
      <c r="N1056" s="209" t="str">
        <f>IF('statement of marks'!W79="","",'statement of marks'!W79)</f>
        <v/>
      </c>
      <c r="O1056" s="207" t="str">
        <f>IF('statement of marks'!X79="","",'statement of marks'!X79)</f>
        <v/>
      </c>
      <c r="P1056" s="213" t="str">
        <f>IF('statement of marks'!Y79="","",'statement of marks'!Y79)</f>
        <v/>
      </c>
      <c r="Q1056" s="1035"/>
      <c r="R1056" s="1035"/>
      <c r="S1056" s="223"/>
      <c r="T1056" s="990" t="str">
        <f>IF('statement of marks'!$L$3="","",'statement of marks'!$L$3)</f>
        <v>fgUnh</v>
      </c>
      <c r="U1056" s="991"/>
      <c r="V1056" s="209" t="str">
        <f>IF('statement of marks'!L80="","",'statement of marks'!L80)</f>
        <v/>
      </c>
      <c r="W1056" s="209" t="str">
        <f>IF('statement of marks'!M80="","",'statement of marks'!M80)</f>
        <v/>
      </c>
      <c r="X1056" s="207" t="str">
        <f>IF('statement of marks'!N80="","",'statement of marks'!N80)</f>
        <v/>
      </c>
      <c r="Y1056" s="209" t="str">
        <f>IF('statement of marks'!O80="","",'statement of marks'!O80)</f>
        <v/>
      </c>
      <c r="Z1056" s="209" t="str">
        <f>IF('statement of marks'!P80="","",'statement of marks'!P80)</f>
        <v/>
      </c>
      <c r="AA1056" s="207" t="str">
        <f>IF('statement of marks'!Q80="","",'statement of marks'!Q80)</f>
        <v/>
      </c>
      <c r="AB1056" s="209" t="str">
        <f>IF('statement of marks'!R80="","",'statement of marks'!R80)</f>
        <v/>
      </c>
      <c r="AC1056" s="209" t="str">
        <f>IF('statement of marks'!S80="","",'statement of marks'!S80)</f>
        <v/>
      </c>
      <c r="AD1056" s="207" t="str">
        <f>IF('statement of marks'!T80="","",'statement of marks'!T80)</f>
        <v/>
      </c>
      <c r="AE1056" s="209" t="str">
        <f>IF('statement of marks'!V80="","",'statement of marks'!V80)</f>
        <v/>
      </c>
      <c r="AF1056" s="209" t="str">
        <f>IF('statement of marks'!W80="","",'statement of marks'!W80)</f>
        <v/>
      </c>
      <c r="AG1056" s="207" t="str">
        <f>IF('statement of marks'!X80="","",'statement of marks'!X80)</f>
        <v/>
      </c>
      <c r="AH1056" s="213" t="str">
        <f>IF('statement of marks'!Y80="","",'statement of marks'!Y80)</f>
        <v/>
      </c>
    </row>
    <row r="1057" spans="1:34" ht="18.95" customHeight="1">
      <c r="A1057" s="223"/>
      <c r="B1057" s="990" t="str">
        <f>IF('statement of marks'!$AH$3="","",'statement of marks'!$AH$3)</f>
        <v>vaxszth</v>
      </c>
      <c r="C1057" s="991"/>
      <c r="D1057" s="209" t="str">
        <f>IF('statement of marks'!AH79="","",'statement of marks'!AH79)</f>
        <v/>
      </c>
      <c r="E1057" s="209" t="str">
        <f>IF('statement of marks'!AI79="","",'statement of marks'!AI79)</f>
        <v/>
      </c>
      <c r="F1057" s="207" t="str">
        <f>IF('statement of marks'!AJ79="","",'statement of marks'!AJ79)</f>
        <v/>
      </c>
      <c r="G1057" s="209" t="str">
        <f>IF('statement of marks'!AK79="","",'statement of marks'!AK79)</f>
        <v/>
      </c>
      <c r="H1057" s="209" t="str">
        <f>IF('statement of marks'!AL79="","",'statement of marks'!AL79)</f>
        <v/>
      </c>
      <c r="I1057" s="207" t="str">
        <f>IF('statement of marks'!AM79="","",'statement of marks'!AM79)</f>
        <v/>
      </c>
      <c r="J1057" s="209" t="str">
        <f>IF('statement of marks'!AN79="","",'statement of marks'!AN79)</f>
        <v/>
      </c>
      <c r="K1057" s="209" t="str">
        <f>IF('statement of marks'!AO79="","",'statement of marks'!AO79)</f>
        <v/>
      </c>
      <c r="L1057" s="207" t="str">
        <f>IF('statement of marks'!AP79="","",'statement of marks'!AP79)</f>
        <v/>
      </c>
      <c r="M1057" s="209" t="str">
        <f>IF('statement of marks'!AR79="","",'statement of marks'!AR79)</f>
        <v/>
      </c>
      <c r="N1057" s="209" t="str">
        <f>IF('statement of marks'!AS79="","",'statement of marks'!AS79)</f>
        <v/>
      </c>
      <c r="O1057" s="207" t="str">
        <f>IF('statement of marks'!AT79="","",'statement of marks'!AT79)</f>
        <v/>
      </c>
      <c r="P1057" s="213" t="str">
        <f>IF('statement of marks'!AU79="","",'statement of marks'!AU79)</f>
        <v/>
      </c>
      <c r="Q1057" s="1035"/>
      <c r="R1057" s="1035"/>
      <c r="S1057" s="223"/>
      <c r="T1057" s="990" t="str">
        <f>IF('statement of marks'!$AH$3="","",'statement of marks'!$AH$3)</f>
        <v>vaxszth</v>
      </c>
      <c r="U1057" s="991"/>
      <c r="V1057" s="209" t="str">
        <f>IF('statement of marks'!AH80="","",'statement of marks'!AH80)</f>
        <v/>
      </c>
      <c r="W1057" s="209" t="str">
        <f>IF('statement of marks'!AI80="","",'statement of marks'!AI80)</f>
        <v/>
      </c>
      <c r="X1057" s="207" t="str">
        <f>IF('statement of marks'!AJ80="","",'statement of marks'!AJ80)</f>
        <v/>
      </c>
      <c r="Y1057" s="209" t="str">
        <f>IF('statement of marks'!AK80="","",'statement of marks'!AK80)</f>
        <v/>
      </c>
      <c r="Z1057" s="209" t="str">
        <f>IF('statement of marks'!AL80="","",'statement of marks'!AL80)</f>
        <v/>
      </c>
      <c r="AA1057" s="207" t="str">
        <f>IF('statement of marks'!AM80="","",'statement of marks'!AM80)</f>
        <v/>
      </c>
      <c r="AB1057" s="209" t="str">
        <f>IF('statement of marks'!AN80="","",'statement of marks'!AN80)</f>
        <v/>
      </c>
      <c r="AC1057" s="209" t="str">
        <f>IF('statement of marks'!AO80="","",'statement of marks'!AO80)</f>
        <v/>
      </c>
      <c r="AD1057" s="207" t="str">
        <f>IF('statement of marks'!AP80="","",'statement of marks'!AP80)</f>
        <v/>
      </c>
      <c r="AE1057" s="209" t="str">
        <f>IF('statement of marks'!AR80="","",'statement of marks'!AR80)</f>
        <v/>
      </c>
      <c r="AF1057" s="209" t="str">
        <f>IF('statement of marks'!AS80="","",'statement of marks'!AS80)</f>
        <v/>
      </c>
      <c r="AG1057" s="207" t="str">
        <f>IF('statement of marks'!AT80="","",'statement of marks'!AT80)</f>
        <v/>
      </c>
      <c r="AH1057" s="213" t="str">
        <f>IF('statement of marks'!AU80="","",'statement of marks'!AU80)</f>
        <v/>
      </c>
    </row>
    <row r="1058" spans="1:34" ht="18.95" customHeight="1">
      <c r="A1058" s="223"/>
      <c r="B1058" s="990" t="str">
        <f>IF('statement of marks'!BD79="s","laLd`r",IF('statement of marks'!BD79="u","mnwZ",IF('statement of marks'!BD79="g","xqtjkrh",IF('statement of marks'!BD79="p","iatkch",IF('statement of marks'!BD79="sd","fla/kh","r`rh; Hkk""kk")))))</f>
        <v>r`rh; Hkk"kk</v>
      </c>
      <c r="C1058" s="991"/>
      <c r="D1058" s="209" t="str">
        <f>IF('statement of marks'!BE79="","",'statement of marks'!BE79)</f>
        <v/>
      </c>
      <c r="E1058" s="209" t="str">
        <f>IF('statement of marks'!BF79="","",'statement of marks'!BF79)</f>
        <v/>
      </c>
      <c r="F1058" s="207" t="str">
        <f>IF('statement of marks'!BG79="","",'statement of marks'!BG79)</f>
        <v/>
      </c>
      <c r="G1058" s="209" t="str">
        <f>IF('statement of marks'!BH79="","",'statement of marks'!BH79)</f>
        <v/>
      </c>
      <c r="H1058" s="209" t="str">
        <f>IF('statement of marks'!BI79="","",'statement of marks'!BI79)</f>
        <v/>
      </c>
      <c r="I1058" s="207" t="str">
        <f>IF('statement of marks'!BJ79="","",'statement of marks'!BJ79)</f>
        <v/>
      </c>
      <c r="J1058" s="209" t="str">
        <f>IF('statement of marks'!BK79="","",'statement of marks'!BK79)</f>
        <v/>
      </c>
      <c r="K1058" s="209" t="str">
        <f>IF('statement of marks'!BL79="","",'statement of marks'!BL79)</f>
        <v/>
      </c>
      <c r="L1058" s="207" t="str">
        <f>IF('statement of marks'!BM79="","",'statement of marks'!BM79)</f>
        <v/>
      </c>
      <c r="M1058" s="209" t="str">
        <f>IF('statement of marks'!BO79="","",'statement of marks'!BO79)</f>
        <v/>
      </c>
      <c r="N1058" s="209" t="str">
        <f>IF('statement of marks'!BP79="","",'statement of marks'!BP79)</f>
        <v/>
      </c>
      <c r="O1058" s="207" t="str">
        <f>IF('statement of marks'!BQ79="","",'statement of marks'!BQ79)</f>
        <v/>
      </c>
      <c r="P1058" s="213" t="str">
        <f>IF('statement of marks'!BR79="","",'statement of marks'!BR79)</f>
        <v/>
      </c>
      <c r="Q1058" s="1035"/>
      <c r="R1058" s="1035"/>
      <c r="S1058" s="223"/>
      <c r="T1058" s="990" t="str">
        <f>IF('statement of marks'!BD80="s","laLd`r",IF('statement of marks'!BD80="u","mnwZ",IF('statement of marks'!BD80="g","xqtjkrh",IF('statement of marks'!BD80="p","iatkch",IF('statement of marks'!BD80="sd","fla/kh","r`rh; Hkk""kk")))))</f>
        <v>r`rh; Hkk"kk</v>
      </c>
      <c r="U1058" s="991"/>
      <c r="V1058" s="209" t="str">
        <f>IF('statement of marks'!BE80="","",'statement of marks'!BE80)</f>
        <v/>
      </c>
      <c r="W1058" s="209" t="str">
        <f>IF('statement of marks'!BF80="","",'statement of marks'!BF80)</f>
        <v/>
      </c>
      <c r="X1058" s="207" t="str">
        <f>IF('statement of marks'!BG80="","",'statement of marks'!BG80)</f>
        <v/>
      </c>
      <c r="Y1058" s="209" t="str">
        <f>IF('statement of marks'!BH80="","",'statement of marks'!BH80)</f>
        <v/>
      </c>
      <c r="Z1058" s="209" t="str">
        <f>IF('statement of marks'!BI80="","",'statement of marks'!BI80)</f>
        <v/>
      </c>
      <c r="AA1058" s="207" t="str">
        <f>IF('statement of marks'!BJ80="","",'statement of marks'!BJ80)</f>
        <v/>
      </c>
      <c r="AB1058" s="209" t="str">
        <f>IF('statement of marks'!BK80="","",'statement of marks'!BK80)</f>
        <v/>
      </c>
      <c r="AC1058" s="209" t="str">
        <f>IF('statement of marks'!BL80="","",'statement of marks'!BL80)</f>
        <v/>
      </c>
      <c r="AD1058" s="207" t="str">
        <f>IF('statement of marks'!BM80="","",'statement of marks'!BM80)</f>
        <v/>
      </c>
      <c r="AE1058" s="209" t="str">
        <f>IF('statement of marks'!BO80="","",'statement of marks'!BO80)</f>
        <v/>
      </c>
      <c r="AF1058" s="209" t="str">
        <f>IF('statement of marks'!BP80="","",'statement of marks'!BP80)</f>
        <v/>
      </c>
      <c r="AG1058" s="207" t="str">
        <f>IF('statement of marks'!BQ80="","",'statement of marks'!BQ80)</f>
        <v/>
      </c>
      <c r="AH1058" s="213" t="str">
        <f>IF('statement of marks'!BR80="","",'statement of marks'!BR80)</f>
        <v/>
      </c>
    </row>
    <row r="1059" spans="1:34" ht="18.95" customHeight="1">
      <c r="A1059" s="223"/>
      <c r="B1059" s="990" t="str">
        <f>IF('statement of marks'!$CA$3="","",'statement of marks'!$CA$3)</f>
        <v>xf.kr</v>
      </c>
      <c r="C1059" s="991"/>
      <c r="D1059" s="209" t="str">
        <f>IF('statement of marks'!CA79="","",'statement of marks'!CA79)</f>
        <v/>
      </c>
      <c r="E1059" s="209" t="str">
        <f>IF('statement of marks'!CB79="","",'statement of marks'!CB79)</f>
        <v/>
      </c>
      <c r="F1059" s="207" t="str">
        <f>IF('statement of marks'!CC79="","",'statement of marks'!CC79)</f>
        <v/>
      </c>
      <c r="G1059" s="209" t="str">
        <f>IF('statement of marks'!CD79="","",'statement of marks'!CD79)</f>
        <v/>
      </c>
      <c r="H1059" s="209" t="str">
        <f>IF('statement of marks'!CE79="","",'statement of marks'!CE79)</f>
        <v/>
      </c>
      <c r="I1059" s="207" t="str">
        <f>IF('statement of marks'!CF79="","",'statement of marks'!CF79)</f>
        <v/>
      </c>
      <c r="J1059" s="209" t="str">
        <f>IF('statement of marks'!CG79="","",'statement of marks'!CG79)</f>
        <v/>
      </c>
      <c r="K1059" s="209" t="str">
        <f>IF('statement of marks'!CH79="","",'statement of marks'!CH79)</f>
        <v/>
      </c>
      <c r="L1059" s="207" t="str">
        <f>IF('statement of marks'!CI79="","",'statement of marks'!CI79)</f>
        <v/>
      </c>
      <c r="M1059" s="209" t="str">
        <f>IF('statement of marks'!CK79="","",'statement of marks'!CK79)</f>
        <v/>
      </c>
      <c r="N1059" s="209" t="str">
        <f>IF('statement of marks'!CL79="","",'statement of marks'!CL79)</f>
        <v/>
      </c>
      <c r="O1059" s="207" t="str">
        <f>IF('statement of marks'!CM79="","",'statement of marks'!CM79)</f>
        <v/>
      </c>
      <c r="P1059" s="213" t="str">
        <f>IF('statement of marks'!CN79="","",'statement of marks'!CN79)</f>
        <v/>
      </c>
      <c r="Q1059" s="1035"/>
      <c r="R1059" s="1035"/>
      <c r="S1059" s="223"/>
      <c r="T1059" s="990" t="str">
        <f>IF('statement of marks'!$CA$3="","",'statement of marks'!$CA$3)</f>
        <v>xf.kr</v>
      </c>
      <c r="U1059" s="991"/>
      <c r="V1059" s="209" t="str">
        <f>IF('statement of marks'!CA80="","",'statement of marks'!CA80)</f>
        <v/>
      </c>
      <c r="W1059" s="209" t="str">
        <f>IF('statement of marks'!CB80="","",'statement of marks'!CB80)</f>
        <v/>
      </c>
      <c r="X1059" s="207" t="str">
        <f>IF('statement of marks'!CC80="","",'statement of marks'!CC80)</f>
        <v/>
      </c>
      <c r="Y1059" s="209" t="str">
        <f>IF('statement of marks'!CD80="","",'statement of marks'!CD80)</f>
        <v/>
      </c>
      <c r="Z1059" s="209" t="str">
        <f>IF('statement of marks'!CE80="","",'statement of marks'!CE80)</f>
        <v/>
      </c>
      <c r="AA1059" s="207" t="str">
        <f>IF('statement of marks'!CF80="","",'statement of marks'!CF80)</f>
        <v/>
      </c>
      <c r="AB1059" s="209" t="str">
        <f>IF('statement of marks'!CG80="","",'statement of marks'!CG80)</f>
        <v/>
      </c>
      <c r="AC1059" s="209" t="str">
        <f>IF('statement of marks'!CH80="","",'statement of marks'!CH80)</f>
        <v/>
      </c>
      <c r="AD1059" s="207" t="str">
        <f>IF('statement of marks'!CI80="","",'statement of marks'!CI80)</f>
        <v/>
      </c>
      <c r="AE1059" s="209" t="str">
        <f>IF('statement of marks'!CK80="","",'statement of marks'!CK80)</f>
        <v/>
      </c>
      <c r="AF1059" s="209" t="str">
        <f>IF('statement of marks'!CL80="","",'statement of marks'!CL80)</f>
        <v/>
      </c>
      <c r="AG1059" s="207" t="str">
        <f>IF('statement of marks'!CM80="","",'statement of marks'!CM80)</f>
        <v/>
      </c>
      <c r="AH1059" s="213" t="str">
        <f>IF('statement of marks'!CN80="","",'statement of marks'!CN80)</f>
        <v/>
      </c>
    </row>
    <row r="1060" spans="1:34" ht="18.95" customHeight="1">
      <c r="A1060" s="223"/>
      <c r="B1060" s="990" t="str">
        <f>IF('statement of marks'!$CW$3="","",'statement of marks'!$CW$3)</f>
        <v>foKku</v>
      </c>
      <c r="C1060" s="991"/>
      <c r="D1060" s="209" t="str">
        <f>IF('statement of marks'!CW79="","",'statement of marks'!CW79)</f>
        <v/>
      </c>
      <c r="E1060" s="209" t="str">
        <f>IF('statement of marks'!CX79="","",'statement of marks'!CX79)</f>
        <v/>
      </c>
      <c r="F1060" s="207" t="str">
        <f>IF('statement of marks'!CY79="","",'statement of marks'!CY79)</f>
        <v/>
      </c>
      <c r="G1060" s="209" t="str">
        <f>IF('statement of marks'!CZ79="","",'statement of marks'!CZ79)</f>
        <v/>
      </c>
      <c r="H1060" s="209" t="str">
        <f>IF('statement of marks'!DA79="","",'statement of marks'!DA79)</f>
        <v/>
      </c>
      <c r="I1060" s="207" t="str">
        <f>IF('statement of marks'!DB79="","",'statement of marks'!DB79)</f>
        <v/>
      </c>
      <c r="J1060" s="209" t="str">
        <f>IF('statement of marks'!DC79="","",'statement of marks'!DC79)</f>
        <v/>
      </c>
      <c r="K1060" s="209" t="str">
        <f>IF('statement of marks'!DD79="","",'statement of marks'!DD79)</f>
        <v/>
      </c>
      <c r="L1060" s="207" t="str">
        <f>IF('statement of marks'!DE79="","",'statement of marks'!DE79)</f>
        <v/>
      </c>
      <c r="M1060" s="209" t="str">
        <f>IF('statement of marks'!DG79="","",'statement of marks'!DG79)</f>
        <v/>
      </c>
      <c r="N1060" s="209" t="str">
        <f>IF('statement of marks'!DH79="","",'statement of marks'!DH79)</f>
        <v/>
      </c>
      <c r="O1060" s="207" t="str">
        <f>IF('statement of marks'!DI79="","",'statement of marks'!DI79)</f>
        <v/>
      </c>
      <c r="P1060" s="213" t="str">
        <f>IF('statement of marks'!DJ79="","",'statement of marks'!DJ79)</f>
        <v/>
      </c>
      <c r="Q1060" s="1035"/>
      <c r="R1060" s="1035"/>
      <c r="S1060" s="223"/>
      <c r="T1060" s="990" t="str">
        <f>IF('statement of marks'!$CW$3="","",'statement of marks'!$CW$3)</f>
        <v>foKku</v>
      </c>
      <c r="U1060" s="991"/>
      <c r="V1060" s="209" t="str">
        <f>IF('statement of marks'!CW80="","",'statement of marks'!CW80)</f>
        <v/>
      </c>
      <c r="W1060" s="209" t="str">
        <f>IF('statement of marks'!CX80="","",'statement of marks'!CX80)</f>
        <v/>
      </c>
      <c r="X1060" s="207" t="str">
        <f>IF('statement of marks'!CY80="","",'statement of marks'!CY80)</f>
        <v/>
      </c>
      <c r="Y1060" s="209" t="str">
        <f>IF('statement of marks'!CZ80="","",'statement of marks'!CZ80)</f>
        <v/>
      </c>
      <c r="Z1060" s="209" t="str">
        <f>IF('statement of marks'!DA80="","",'statement of marks'!DA80)</f>
        <v/>
      </c>
      <c r="AA1060" s="207" t="str">
        <f>IF('statement of marks'!DB80="","",'statement of marks'!DB80)</f>
        <v/>
      </c>
      <c r="AB1060" s="209" t="str">
        <f>IF('statement of marks'!DC80="","",'statement of marks'!DC80)</f>
        <v/>
      </c>
      <c r="AC1060" s="209" t="str">
        <f>IF('statement of marks'!DD80="","",'statement of marks'!DD80)</f>
        <v/>
      </c>
      <c r="AD1060" s="207" t="str">
        <f>IF('statement of marks'!DE80="","",'statement of marks'!DE80)</f>
        <v/>
      </c>
      <c r="AE1060" s="209" t="str">
        <f>IF('statement of marks'!DG80="","",'statement of marks'!DG80)</f>
        <v/>
      </c>
      <c r="AF1060" s="209" t="str">
        <f>IF('statement of marks'!DH80="","",'statement of marks'!DH80)</f>
        <v/>
      </c>
      <c r="AG1060" s="207" t="str">
        <f>IF('statement of marks'!DI80="","",'statement of marks'!DI80)</f>
        <v/>
      </c>
      <c r="AH1060" s="213" t="str">
        <f>IF('statement of marks'!DJ80="","",'statement of marks'!DJ80)</f>
        <v/>
      </c>
    </row>
    <row r="1061" spans="1:34" ht="18.95" customHeight="1">
      <c r="A1061" s="223"/>
      <c r="B1061" s="990" t="str">
        <f>IF('statement of marks'!$DS$3="","",'statement of marks'!$DS$3)</f>
        <v>lkekftd foKku</v>
      </c>
      <c r="C1061" s="991"/>
      <c r="D1061" s="209" t="str">
        <f>IF('statement of marks'!DS79="","",'statement of marks'!DS79)</f>
        <v/>
      </c>
      <c r="E1061" s="209" t="str">
        <f>IF('statement of marks'!DT79="","",'statement of marks'!DT79)</f>
        <v/>
      </c>
      <c r="F1061" s="207" t="str">
        <f>IF('statement of marks'!DU79="","",'statement of marks'!DU79)</f>
        <v/>
      </c>
      <c r="G1061" s="209" t="str">
        <f>IF('statement of marks'!DV79="","",'statement of marks'!DV79)</f>
        <v/>
      </c>
      <c r="H1061" s="209" t="str">
        <f>IF('statement of marks'!DW79="","",'statement of marks'!DW79)</f>
        <v/>
      </c>
      <c r="I1061" s="207" t="str">
        <f>IF('statement of marks'!DX79="","",'statement of marks'!DX79)</f>
        <v/>
      </c>
      <c r="J1061" s="209" t="str">
        <f>IF('statement of marks'!DY79="","",'statement of marks'!DY79)</f>
        <v/>
      </c>
      <c r="K1061" s="209" t="str">
        <f>IF('statement of marks'!DZ79="","",'statement of marks'!DZ79)</f>
        <v/>
      </c>
      <c r="L1061" s="207" t="str">
        <f>IF('statement of marks'!EA79="","",'statement of marks'!EA79)</f>
        <v/>
      </c>
      <c r="M1061" s="209" t="str">
        <f>IF('statement of marks'!EC79="","",'statement of marks'!EC79)</f>
        <v/>
      </c>
      <c r="N1061" s="209" t="str">
        <f>IF('statement of marks'!ED79="","",'statement of marks'!ED79)</f>
        <v/>
      </c>
      <c r="O1061" s="207" t="str">
        <f>IF('statement of marks'!EE79="","",'statement of marks'!EE79)</f>
        <v/>
      </c>
      <c r="P1061" s="213" t="str">
        <f>IF('statement of marks'!EF79="","",'statement of marks'!EF79)</f>
        <v/>
      </c>
      <c r="Q1061" s="1035"/>
      <c r="R1061" s="1035"/>
      <c r="S1061" s="223"/>
      <c r="T1061" s="990" t="str">
        <f>IF('statement of marks'!$DS$3="","",'statement of marks'!$DS$3)</f>
        <v>lkekftd foKku</v>
      </c>
      <c r="U1061" s="991"/>
      <c r="V1061" s="209" t="str">
        <f>IF('statement of marks'!DS80="","",'statement of marks'!DS80)</f>
        <v/>
      </c>
      <c r="W1061" s="209" t="str">
        <f>IF('statement of marks'!DT80="","",'statement of marks'!DT80)</f>
        <v/>
      </c>
      <c r="X1061" s="207" t="str">
        <f>IF('statement of marks'!DU80="","",'statement of marks'!DU80)</f>
        <v/>
      </c>
      <c r="Y1061" s="209" t="str">
        <f>IF('statement of marks'!DV80="","",'statement of marks'!DV80)</f>
        <v/>
      </c>
      <c r="Z1061" s="209" t="str">
        <f>IF('statement of marks'!DW80="","",'statement of marks'!DW80)</f>
        <v/>
      </c>
      <c r="AA1061" s="207" t="str">
        <f>IF('statement of marks'!DX80="","",'statement of marks'!DX80)</f>
        <v/>
      </c>
      <c r="AB1061" s="209" t="str">
        <f>IF('statement of marks'!DY80="","",'statement of marks'!DY80)</f>
        <v/>
      </c>
      <c r="AC1061" s="209" t="str">
        <f>IF('statement of marks'!DZ80="","",'statement of marks'!DZ80)</f>
        <v/>
      </c>
      <c r="AD1061" s="207" t="str">
        <f>IF('statement of marks'!EA80="","",'statement of marks'!EA80)</f>
        <v/>
      </c>
      <c r="AE1061" s="209" t="str">
        <f>IF('statement of marks'!EC80="","",'statement of marks'!EC80)</f>
        <v/>
      </c>
      <c r="AF1061" s="209" t="str">
        <f>IF('statement of marks'!ED80="","",'statement of marks'!ED80)</f>
        <v/>
      </c>
      <c r="AG1061" s="207" t="str">
        <f>IF('statement of marks'!EE80="","",'statement of marks'!EE80)</f>
        <v/>
      </c>
      <c r="AH1061" s="213" t="str">
        <f>IF('statement of marks'!EF80="","",'statement of marks'!EF80)</f>
        <v/>
      </c>
    </row>
    <row r="1062" spans="1:34" ht="18.95" customHeight="1">
      <c r="A1062" s="223"/>
      <c r="B1062" s="996" t="s">
        <v>193</v>
      </c>
      <c r="C1062" s="997"/>
      <c r="D1062" s="1034" t="s">
        <v>1</v>
      </c>
      <c r="E1062" s="1034"/>
      <c r="F1062" s="1034"/>
      <c r="G1062" s="1034" t="s">
        <v>21</v>
      </c>
      <c r="H1062" s="1034"/>
      <c r="I1062" s="1034"/>
      <c r="J1062" s="1034" t="s">
        <v>194</v>
      </c>
      <c r="K1062" s="1034"/>
      <c r="L1062" s="1034"/>
      <c r="M1062" s="1034" t="s">
        <v>68</v>
      </c>
      <c r="N1062" s="1034"/>
      <c r="O1062" s="1034"/>
      <c r="P1062" s="214"/>
      <c r="Q1062" s="1035"/>
      <c r="R1062" s="1035"/>
      <c r="S1062" s="223"/>
      <c r="T1062" s="996" t="s">
        <v>193</v>
      </c>
      <c r="U1062" s="997"/>
      <c r="V1062" s="1034" t="s">
        <v>1</v>
      </c>
      <c r="W1062" s="1034"/>
      <c r="X1062" s="1034"/>
      <c r="Y1062" s="1034" t="s">
        <v>21</v>
      </c>
      <c r="Z1062" s="1034"/>
      <c r="AA1062" s="1034"/>
      <c r="AB1062" s="1034" t="s">
        <v>194</v>
      </c>
      <c r="AC1062" s="1034"/>
      <c r="AD1062" s="1034"/>
      <c r="AE1062" s="1034" t="s">
        <v>68</v>
      </c>
      <c r="AF1062" s="1034"/>
      <c r="AG1062" s="1034"/>
      <c r="AH1062" s="214"/>
    </row>
    <row r="1063" spans="1:34" ht="18.95" customHeight="1">
      <c r="A1063" s="223"/>
      <c r="B1063" s="1000" t="s">
        <v>3</v>
      </c>
      <c r="C1063" s="1001"/>
      <c r="D1063" s="1002">
        <f>IF('statement of marks'!EO$6="","",'statement of marks'!EO$6)</f>
        <v>20</v>
      </c>
      <c r="E1063" s="1002"/>
      <c r="F1063" s="1002"/>
      <c r="G1063" s="1002">
        <f>IF('statement of marks'!EP$6="","",'statement of marks'!EP$6)</f>
        <v>20</v>
      </c>
      <c r="H1063" s="1002"/>
      <c r="I1063" s="1002"/>
      <c r="J1063" s="1002">
        <f>IF('statement of marks'!ER$6="","",'statement of marks'!ER$6)</f>
        <v>20</v>
      </c>
      <c r="K1063" s="1002"/>
      <c r="L1063" s="1002"/>
      <c r="M1063" s="1002">
        <f>IF('statement of marks'!EX$6="","",'statement of marks'!EQ$6)</f>
        <v>20</v>
      </c>
      <c r="N1063" s="1002"/>
      <c r="O1063" s="1002"/>
      <c r="P1063" s="215"/>
      <c r="Q1063" s="1035"/>
      <c r="R1063" s="1035"/>
      <c r="S1063" s="223"/>
      <c r="T1063" s="1000" t="s">
        <v>3</v>
      </c>
      <c r="U1063" s="1001"/>
      <c r="V1063" s="1002">
        <f>IF('statement of marks'!EO$6="","",'statement of marks'!EO$6)</f>
        <v>20</v>
      </c>
      <c r="W1063" s="1002"/>
      <c r="X1063" s="1002"/>
      <c r="Y1063" s="1002">
        <f>IF('statement of marks'!EP$6="","",'statement of marks'!EP$6)</f>
        <v>20</v>
      </c>
      <c r="Z1063" s="1002"/>
      <c r="AA1063" s="1002"/>
      <c r="AB1063" s="1002">
        <f>IF('statement of marks'!ER$6="","",'statement of marks'!ER$6)</f>
        <v>20</v>
      </c>
      <c r="AC1063" s="1002"/>
      <c r="AD1063" s="1002"/>
      <c r="AE1063" s="1002">
        <f>IF('statement of marks'!EX$6="","",'statement of marks'!EQ$6)</f>
        <v>20</v>
      </c>
      <c r="AF1063" s="1002"/>
      <c r="AG1063" s="1002"/>
      <c r="AH1063" s="215"/>
    </row>
    <row r="1064" spans="1:34" ht="18.95" customHeight="1">
      <c r="A1064" s="223"/>
      <c r="B1064" s="990" t="str">
        <f>IF('statement of marks'!$EO$3="","",'statement of marks'!$EO$3)</f>
        <v>dk;kZuqHko</v>
      </c>
      <c r="C1064" s="991"/>
      <c r="D1064" s="1031" t="str">
        <f>IF('statement of marks'!EO79="","",'statement of marks'!EO79)</f>
        <v/>
      </c>
      <c r="E1064" s="1031"/>
      <c r="F1064" s="1031"/>
      <c r="G1064" s="1031" t="str">
        <f>IF('statement of marks'!EP79="","",'statement of marks'!EP79)</f>
        <v/>
      </c>
      <c r="H1064" s="1031"/>
      <c r="I1064" s="1031"/>
      <c r="J1064" s="1031" t="str">
        <f>IF('statement of marks'!ER79="","",'statement of marks'!ER79)</f>
        <v/>
      </c>
      <c r="K1064" s="1031"/>
      <c r="L1064" s="1031"/>
      <c r="M1064" s="1031" t="str">
        <f>IF('statement of marks'!EQ79="","",'statement of marks'!EQ79)</f>
        <v/>
      </c>
      <c r="N1064" s="1031"/>
      <c r="O1064" s="1031"/>
      <c r="P1064" s="216"/>
      <c r="Q1064" s="1035"/>
      <c r="R1064" s="1035"/>
      <c r="S1064" s="223"/>
      <c r="T1064" s="990" t="str">
        <f>IF('statement of marks'!$EO$3="","",'statement of marks'!$EO$3)</f>
        <v>dk;kZuqHko</v>
      </c>
      <c r="U1064" s="991"/>
      <c r="V1064" s="1031" t="str">
        <f>IF('statement of marks'!EO80="","",'statement of marks'!EO80)</f>
        <v/>
      </c>
      <c r="W1064" s="1031"/>
      <c r="X1064" s="1031"/>
      <c r="Y1064" s="1031" t="str">
        <f>IF('statement of marks'!EP80="","",'statement of marks'!EP80)</f>
        <v/>
      </c>
      <c r="Z1064" s="1031"/>
      <c r="AA1064" s="1031"/>
      <c r="AB1064" s="1031" t="str">
        <f>IF('statement of marks'!ER80="","",'statement of marks'!ER80)</f>
        <v/>
      </c>
      <c r="AC1064" s="1031"/>
      <c r="AD1064" s="1031"/>
      <c r="AE1064" s="1031" t="str">
        <f>IF('statement of marks'!EQ80="","",'statement of marks'!EQ80)</f>
        <v/>
      </c>
      <c r="AF1064" s="1031"/>
      <c r="AG1064" s="1031"/>
      <c r="AH1064" s="216"/>
    </row>
    <row r="1065" spans="1:34" ht="18.95" customHeight="1">
      <c r="A1065" s="223"/>
      <c r="B1065" s="1027" t="str">
        <f>IF('statement of marks'!$EY$3="","",'statement of marks'!$EY$3)</f>
        <v>dyk f'k{kk</v>
      </c>
      <c r="C1065" s="1028"/>
      <c r="D1065" s="1031" t="str">
        <f>IF('statement of marks'!EY79="","",'statement of marks'!EY79)</f>
        <v/>
      </c>
      <c r="E1065" s="1031"/>
      <c r="F1065" s="1031"/>
      <c r="G1065" s="1031" t="str">
        <f>IF('statement of marks'!EZ79="","",'statement of marks'!EZ79)</f>
        <v/>
      </c>
      <c r="H1065" s="1031"/>
      <c r="I1065" s="1031"/>
      <c r="J1065" s="1031" t="str">
        <f>IF('statement of marks'!FB79="","",'statement of marks'!FB79)</f>
        <v/>
      </c>
      <c r="K1065" s="1031"/>
      <c r="L1065" s="1031"/>
      <c r="M1065" s="1031" t="str">
        <f>IF('statement of marks'!FA79="","",'statement of marks'!FA79)</f>
        <v/>
      </c>
      <c r="N1065" s="1031"/>
      <c r="O1065" s="1031"/>
      <c r="P1065" s="216"/>
      <c r="Q1065" s="1035"/>
      <c r="R1065" s="1035"/>
      <c r="S1065" s="223"/>
      <c r="T1065" s="1027" t="str">
        <f>IF('statement of marks'!$EY$3="","",'statement of marks'!$EY$3)</f>
        <v>dyk f'k{kk</v>
      </c>
      <c r="U1065" s="1028"/>
      <c r="V1065" s="1031" t="str">
        <f>IF('statement of marks'!EY80="","",'statement of marks'!EY80)</f>
        <v/>
      </c>
      <c r="W1065" s="1031"/>
      <c r="X1065" s="1031"/>
      <c r="Y1065" s="1031" t="str">
        <f>IF('statement of marks'!EZ80="","",'statement of marks'!EZ80)</f>
        <v/>
      </c>
      <c r="Z1065" s="1031"/>
      <c r="AA1065" s="1031"/>
      <c r="AB1065" s="1031" t="str">
        <f>IF('statement of marks'!FB80="","",'statement of marks'!FB80)</f>
        <v/>
      </c>
      <c r="AC1065" s="1031"/>
      <c r="AD1065" s="1031"/>
      <c r="AE1065" s="1031" t="str">
        <f>IF('statement of marks'!FA80="","",'statement of marks'!FA80)</f>
        <v/>
      </c>
      <c r="AF1065" s="1031"/>
      <c r="AG1065" s="1031"/>
      <c r="AH1065" s="216"/>
    </row>
    <row r="1066" spans="1:34" ht="18.95" customHeight="1">
      <c r="A1066" s="223"/>
      <c r="B1066" s="1029" t="str">
        <f>IF('statement of marks'!$FI$3="","",'statement of marks'!$FI$3)</f>
        <v>LokLF; ,oe~ 'kkjhfjd f'k{kk</v>
      </c>
      <c r="C1066" s="1030"/>
      <c r="D1066" s="1031" t="str">
        <f>IF('statement of marks'!FI79="","",'statement of marks'!FI79)</f>
        <v/>
      </c>
      <c r="E1066" s="1031"/>
      <c r="F1066" s="1031"/>
      <c r="G1066" s="1031" t="str">
        <f>IF('statement of marks'!FJ79="","",'statement of marks'!FJ79)</f>
        <v/>
      </c>
      <c r="H1066" s="1031"/>
      <c r="I1066" s="1031"/>
      <c r="J1066" s="1031" t="str">
        <f>IF('statement of marks'!FL79="","",'statement of marks'!FL79)</f>
        <v/>
      </c>
      <c r="K1066" s="1031"/>
      <c r="L1066" s="1031"/>
      <c r="M1066" s="1031" t="str">
        <f>IF('statement of marks'!FK79="","",'statement of marks'!FK79)</f>
        <v/>
      </c>
      <c r="N1066" s="1031"/>
      <c r="O1066" s="1031"/>
      <c r="P1066" s="216"/>
      <c r="Q1066" s="1035"/>
      <c r="R1066" s="1035"/>
      <c r="S1066" s="223"/>
      <c r="T1066" s="1029" t="str">
        <f>IF('statement of marks'!$FI$3="","",'statement of marks'!$FI$3)</f>
        <v>LokLF; ,oe~ 'kkjhfjd f'k{kk</v>
      </c>
      <c r="U1066" s="1030"/>
      <c r="V1066" s="1031" t="str">
        <f>IF('statement of marks'!FI80="","",'statement of marks'!FI80)</f>
        <v/>
      </c>
      <c r="W1066" s="1031"/>
      <c r="X1066" s="1031"/>
      <c r="Y1066" s="1031" t="str">
        <f>IF('statement of marks'!FJ80="","",'statement of marks'!FJ80)</f>
        <v/>
      </c>
      <c r="Z1066" s="1031"/>
      <c r="AA1066" s="1031"/>
      <c r="AB1066" s="1031" t="str">
        <f>IF('statement of marks'!FL80="","",'statement of marks'!FL80)</f>
        <v/>
      </c>
      <c r="AC1066" s="1031"/>
      <c r="AD1066" s="1031"/>
      <c r="AE1066" s="1031" t="str">
        <f>IF('statement of marks'!FK80="","",'statement of marks'!FK80)</f>
        <v/>
      </c>
      <c r="AF1066" s="1031"/>
      <c r="AG1066" s="1031"/>
      <c r="AH1066" s="216"/>
    </row>
    <row r="1067" spans="1:34" ht="18.95" customHeight="1">
      <c r="A1067" s="223"/>
      <c r="B1067" s="1000" t="s">
        <v>195</v>
      </c>
      <c r="C1067" s="1001"/>
      <c r="D1067" s="1007" t="str">
        <f>details!$DR$3</f>
        <v>vxLr rd</v>
      </c>
      <c r="E1067" s="1007"/>
      <c r="F1067" s="1007"/>
      <c r="G1067" s="1007" t="str">
        <f>details!$DV$3</f>
        <v>vDVwcj rd</v>
      </c>
      <c r="H1067" s="1007"/>
      <c r="I1067" s="1007"/>
      <c r="J1067" s="1007" t="str">
        <f>details!$ED$3</f>
        <v>Qjojh rd</v>
      </c>
      <c r="K1067" s="1007"/>
      <c r="L1067" s="1007"/>
      <c r="M1067" s="1007" t="str">
        <f>details!$DZ$3</f>
        <v>fnlEcj rd</v>
      </c>
      <c r="N1067" s="1007"/>
      <c r="O1067" s="1007"/>
      <c r="P1067" s="216"/>
      <c r="Q1067" s="1035"/>
      <c r="R1067" s="1035"/>
      <c r="S1067" s="223"/>
      <c r="T1067" s="1000" t="s">
        <v>195</v>
      </c>
      <c r="U1067" s="1001"/>
      <c r="V1067" s="1010" t="str">
        <f>details!$DR$3</f>
        <v>vxLr rd</v>
      </c>
      <c r="W1067" s="1011"/>
      <c r="X1067" s="1012"/>
      <c r="Y1067" s="1010" t="str">
        <f>details!$DV$3</f>
        <v>vDVwcj rd</v>
      </c>
      <c r="Z1067" s="1011"/>
      <c r="AA1067" s="1012"/>
      <c r="AB1067" s="1010" t="str">
        <f>details!$ED$3</f>
        <v>Qjojh rd</v>
      </c>
      <c r="AC1067" s="1011"/>
      <c r="AD1067" s="1012"/>
      <c r="AE1067" s="1010" t="str">
        <f>details!$DZ$3</f>
        <v>fnlEcj rd</v>
      </c>
      <c r="AF1067" s="1011"/>
      <c r="AG1067" s="1012"/>
      <c r="AH1067" s="216"/>
    </row>
    <row r="1068" spans="1:34" ht="18.95" customHeight="1">
      <c r="A1068" s="223"/>
      <c r="B1068" s="1025" t="s">
        <v>98</v>
      </c>
      <c r="C1068" s="1026"/>
      <c r="D1068" s="1008" t="str">
        <f>IF(details!DS79="","",details!DS79)</f>
        <v/>
      </c>
      <c r="E1068" s="1008"/>
      <c r="F1068" s="1008"/>
      <c r="G1068" s="1008" t="str">
        <f>IF(details!DW79="","",details!DW79)</f>
        <v/>
      </c>
      <c r="H1068" s="1008"/>
      <c r="I1068" s="1008"/>
      <c r="J1068" s="1008" t="str">
        <f>IF(details!EE79="","",details!EE79)</f>
        <v/>
      </c>
      <c r="K1068" s="1008"/>
      <c r="L1068" s="1008"/>
      <c r="M1068" s="1008" t="str">
        <f>IF(details!EA79="","",details!EA79)</f>
        <v/>
      </c>
      <c r="N1068" s="1008"/>
      <c r="O1068" s="1008"/>
      <c r="P1068" s="227"/>
      <c r="Q1068" s="1035"/>
      <c r="R1068" s="1035"/>
      <c r="S1068" s="223"/>
      <c r="T1068" s="1025" t="s">
        <v>98</v>
      </c>
      <c r="U1068" s="1026"/>
      <c r="V1068" s="1015" t="str">
        <f>IF(details!DS80="","",details!DS80)</f>
        <v/>
      </c>
      <c r="W1068" s="1016"/>
      <c r="X1068" s="1017"/>
      <c r="Y1068" s="1015" t="str">
        <f>IF(details!DW80="","",details!DW80)</f>
        <v/>
      </c>
      <c r="Z1068" s="1016"/>
      <c r="AA1068" s="1017"/>
      <c r="AB1068" s="1015" t="str">
        <f>IF(details!EE80="","",details!EE80)</f>
        <v/>
      </c>
      <c r="AC1068" s="1016"/>
      <c r="AD1068" s="1017"/>
      <c r="AE1068" s="1015" t="str">
        <f>IF(details!EA80="","",details!EA80)</f>
        <v/>
      </c>
      <c r="AF1068" s="1016"/>
      <c r="AG1068" s="1017"/>
      <c r="AH1068" s="217"/>
    </row>
    <row r="1069" spans="1:34" ht="18.95" customHeight="1">
      <c r="A1069" s="224"/>
      <c r="B1069" s="1023" t="s">
        <v>15</v>
      </c>
      <c r="C1069" s="1024"/>
      <c r="D1069" s="1009">
        <f>IF(details!DR79="","",details!DR79)</f>
        <v>83</v>
      </c>
      <c r="E1069" s="1009"/>
      <c r="F1069" s="1009"/>
      <c r="G1069" s="1009" t="str">
        <f>IF(details!DV79="","",details!DV79)</f>
        <v/>
      </c>
      <c r="H1069" s="1009"/>
      <c r="I1069" s="1009"/>
      <c r="J1069" s="1009" t="str">
        <f>IF(details!ED79="","",details!ED79)</f>
        <v/>
      </c>
      <c r="K1069" s="1009"/>
      <c r="L1069" s="1009"/>
      <c r="M1069" s="1009" t="str">
        <f>IF(details!DZ79="","",details!DZ79)</f>
        <v/>
      </c>
      <c r="N1069" s="1009"/>
      <c r="O1069" s="1009"/>
      <c r="P1069" s="228"/>
      <c r="Q1069" s="1035"/>
      <c r="R1069" s="1035"/>
      <c r="S1069" s="224"/>
      <c r="T1069" s="1023" t="s">
        <v>15</v>
      </c>
      <c r="U1069" s="1024"/>
      <c r="V1069" s="1018">
        <f>IF(details!DR80="","",details!DR80)</f>
        <v>83</v>
      </c>
      <c r="W1069" s="1019"/>
      <c r="X1069" s="1020"/>
      <c r="Y1069" s="1018" t="str">
        <f>IF(details!DV80="","",details!DV80)</f>
        <v/>
      </c>
      <c r="Z1069" s="1019"/>
      <c r="AA1069" s="1020"/>
      <c r="AB1069" s="1018" t="str">
        <f>IF(details!ED80="","",details!ED80)</f>
        <v/>
      </c>
      <c r="AC1069" s="1019"/>
      <c r="AD1069" s="1020"/>
      <c r="AE1069" s="1018" t="str">
        <f>IF(details!DZ80="","",details!DZ80)</f>
        <v/>
      </c>
      <c r="AF1069" s="1019"/>
      <c r="AG1069" s="1020"/>
      <c r="AH1069" s="218"/>
    </row>
    <row r="1070" spans="1:34" ht="18.95" customHeight="1">
      <c r="A1070" s="223"/>
      <c r="B1070" s="1036" t="s">
        <v>99</v>
      </c>
      <c r="C1070" s="1037"/>
      <c r="D1070" s="1007"/>
      <c r="E1070" s="1007"/>
      <c r="F1070" s="1007"/>
      <c r="G1070" s="1007"/>
      <c r="H1070" s="1007"/>
      <c r="I1070" s="1007"/>
      <c r="J1070" s="1007"/>
      <c r="K1070" s="1007"/>
      <c r="L1070" s="1007"/>
      <c r="M1070" s="1007"/>
      <c r="N1070" s="1007"/>
      <c r="O1070" s="1007"/>
      <c r="P1070" s="219"/>
      <c r="Q1070" s="1035"/>
      <c r="R1070" s="1035"/>
      <c r="S1070" s="223"/>
      <c r="T1070" s="1036" t="s">
        <v>99</v>
      </c>
      <c r="U1070" s="1037"/>
      <c r="V1070" s="1007"/>
      <c r="W1070" s="1007"/>
      <c r="X1070" s="1007"/>
      <c r="Y1070" s="1007"/>
      <c r="Z1070" s="1007"/>
      <c r="AA1070" s="1007"/>
      <c r="AB1070" s="1007"/>
      <c r="AC1070" s="1007"/>
      <c r="AD1070" s="1007"/>
      <c r="AE1070" s="1007"/>
      <c r="AF1070" s="1007"/>
      <c r="AG1070" s="1007"/>
      <c r="AH1070" s="219"/>
    </row>
    <row r="1071" spans="1:34" ht="18.95" customHeight="1">
      <c r="A1071" s="223"/>
      <c r="B1071" s="1013" t="s">
        <v>79</v>
      </c>
      <c r="C1071" s="1014"/>
      <c r="D1071" s="1007"/>
      <c r="E1071" s="1007"/>
      <c r="F1071" s="1007"/>
      <c r="G1071" s="1007"/>
      <c r="H1071" s="1007"/>
      <c r="I1071" s="1007"/>
      <c r="J1071" s="1007"/>
      <c r="K1071" s="1007"/>
      <c r="L1071" s="1007"/>
      <c r="M1071" s="1007"/>
      <c r="N1071" s="1007"/>
      <c r="O1071" s="1007"/>
      <c r="P1071" s="219"/>
      <c r="Q1071" s="1035"/>
      <c r="R1071" s="1035"/>
      <c r="S1071" s="223"/>
      <c r="T1071" s="1013" t="s">
        <v>79</v>
      </c>
      <c r="U1071" s="1014"/>
      <c r="V1071" s="1007"/>
      <c r="W1071" s="1007"/>
      <c r="X1071" s="1007"/>
      <c r="Y1071" s="1007"/>
      <c r="Z1071" s="1007"/>
      <c r="AA1071" s="1007"/>
      <c r="AB1071" s="1007"/>
      <c r="AC1071" s="1007"/>
      <c r="AD1071" s="1007"/>
      <c r="AE1071" s="1007"/>
      <c r="AF1071" s="1007"/>
      <c r="AG1071" s="1007"/>
      <c r="AH1071" s="219"/>
    </row>
    <row r="1072" spans="1:34" ht="18.95" customHeight="1">
      <c r="A1072" s="223"/>
      <c r="B1072" s="1021" t="s">
        <v>100</v>
      </c>
      <c r="C1072" s="1022"/>
      <c r="D1072" s="1007"/>
      <c r="E1072" s="1007"/>
      <c r="F1072" s="1007"/>
      <c r="G1072" s="1007"/>
      <c r="H1072" s="1007"/>
      <c r="I1072" s="1007"/>
      <c r="J1072" s="1007"/>
      <c r="K1072" s="1007"/>
      <c r="L1072" s="1007"/>
      <c r="M1072" s="1007"/>
      <c r="N1072" s="1007"/>
      <c r="O1072" s="1007"/>
      <c r="P1072" s="219"/>
      <c r="Q1072" s="1035"/>
      <c r="R1072" s="1035"/>
      <c r="S1072" s="223"/>
      <c r="T1072" s="1021" t="s">
        <v>100</v>
      </c>
      <c r="U1072" s="1022"/>
      <c r="V1072" s="1007"/>
      <c r="W1072" s="1007"/>
      <c r="X1072" s="1007"/>
      <c r="Y1072" s="1007"/>
      <c r="Z1072" s="1007"/>
      <c r="AA1072" s="1007"/>
      <c r="AB1072" s="1007"/>
      <c r="AC1072" s="1007"/>
      <c r="AD1072" s="1007"/>
      <c r="AE1072" s="1007"/>
      <c r="AF1072" s="1007"/>
      <c r="AG1072" s="1007"/>
      <c r="AH1072" s="219"/>
    </row>
    <row r="1073" spans="1:34" ht="18.95" customHeight="1" thickBot="1">
      <c r="A1073" s="225"/>
      <c r="B1073" s="998" t="s">
        <v>101</v>
      </c>
      <c r="C1073" s="999"/>
      <c r="D1073" s="995"/>
      <c r="E1073" s="995"/>
      <c r="F1073" s="995"/>
      <c r="G1073" s="995"/>
      <c r="H1073" s="995"/>
      <c r="I1073" s="995"/>
      <c r="J1073" s="995"/>
      <c r="K1073" s="995"/>
      <c r="L1073" s="995"/>
      <c r="M1073" s="995"/>
      <c r="N1073" s="995"/>
      <c r="O1073" s="995"/>
      <c r="P1073" s="220"/>
      <c r="Q1073" s="1035"/>
      <c r="R1073" s="1035"/>
      <c r="S1073" s="225"/>
      <c r="T1073" s="998" t="s">
        <v>101</v>
      </c>
      <c r="U1073" s="999"/>
      <c r="V1073" s="995"/>
      <c r="W1073" s="995"/>
      <c r="X1073" s="995"/>
      <c r="Y1073" s="995"/>
      <c r="Z1073" s="995"/>
      <c r="AA1073" s="995"/>
      <c r="AB1073" s="995"/>
      <c r="AC1073" s="995"/>
      <c r="AD1073" s="995"/>
      <c r="AE1073" s="995"/>
      <c r="AF1073" s="995"/>
      <c r="AG1073" s="995"/>
      <c r="AH1073" s="220"/>
    </row>
    <row r="1074" spans="1:34" ht="18.95" customHeight="1">
      <c r="A1074" s="222"/>
      <c r="B1074" s="1004" t="s">
        <v>47</v>
      </c>
      <c r="C1074" s="1005"/>
      <c r="D1074" s="1005"/>
      <c r="E1074" s="1005"/>
      <c r="F1074" s="1005"/>
      <c r="G1074" s="1005"/>
      <c r="H1074" s="1005"/>
      <c r="I1074" s="1005"/>
      <c r="J1074" s="1005"/>
      <c r="K1074" s="1005"/>
      <c r="L1074" s="1005"/>
      <c r="M1074" s="1005"/>
      <c r="N1074" s="1005"/>
      <c r="O1074" s="1005"/>
      <c r="P1074" s="1006"/>
      <c r="Q1074" s="1035"/>
      <c r="R1074" s="1035"/>
      <c r="S1074" s="222"/>
      <c r="T1074" s="1004" t="s">
        <v>47</v>
      </c>
      <c r="U1074" s="1005"/>
      <c r="V1074" s="1005"/>
      <c r="W1074" s="1005"/>
      <c r="X1074" s="1005"/>
      <c r="Y1074" s="1005"/>
      <c r="Z1074" s="1005"/>
      <c r="AA1074" s="1005"/>
      <c r="AB1074" s="1005"/>
      <c r="AC1074" s="1005"/>
      <c r="AD1074" s="1005"/>
      <c r="AE1074" s="1005"/>
      <c r="AF1074" s="1005"/>
      <c r="AG1074" s="1005"/>
      <c r="AH1074" s="1006"/>
    </row>
    <row r="1075" spans="1:34" ht="18.95" customHeight="1">
      <c r="A1075" s="1003"/>
      <c r="B1075" s="985" t="str">
        <f>'statement of marks'!$A$1</f>
        <v>MkW0Hkhejko vEcsMdj jkt0vkok0fo|k0cxMh]nkSlk</v>
      </c>
      <c r="C1075" s="986"/>
      <c r="D1075" s="986"/>
      <c r="E1075" s="986"/>
      <c r="F1075" s="986"/>
      <c r="G1075" s="986"/>
      <c r="H1075" s="986"/>
      <c r="I1075" s="986"/>
      <c r="J1075" s="986"/>
      <c r="K1075" s="986"/>
      <c r="L1075" s="986"/>
      <c r="M1075" s="986"/>
      <c r="N1075" s="986"/>
      <c r="O1075" s="986"/>
      <c r="P1075" s="987"/>
      <c r="Q1075" s="1035"/>
      <c r="R1075" s="1035"/>
      <c r="S1075" s="1003"/>
      <c r="T1075" s="985" t="str">
        <f>'statement of marks'!$A$1</f>
        <v>MkW0Hkhejko vEcsMdj jkt0vkok0fo|k0cxMh]nkSlk</v>
      </c>
      <c r="U1075" s="986"/>
      <c r="V1075" s="986"/>
      <c r="W1075" s="986"/>
      <c r="X1075" s="986"/>
      <c r="Y1075" s="986"/>
      <c r="Z1075" s="986"/>
      <c r="AA1075" s="986"/>
      <c r="AB1075" s="986"/>
      <c r="AC1075" s="986"/>
      <c r="AD1075" s="986"/>
      <c r="AE1075" s="986"/>
      <c r="AF1075" s="986"/>
      <c r="AG1075" s="986"/>
      <c r="AH1075" s="987"/>
    </row>
    <row r="1076" spans="1:34" ht="18.95" customHeight="1">
      <c r="A1076" s="1003"/>
      <c r="B1076" s="985"/>
      <c r="C1076" s="986"/>
      <c r="D1076" s="986"/>
      <c r="E1076" s="986"/>
      <c r="F1076" s="986"/>
      <c r="G1076" s="986"/>
      <c r="H1076" s="986"/>
      <c r="I1076" s="986"/>
      <c r="J1076" s="986"/>
      <c r="K1076" s="986"/>
      <c r="L1076" s="986"/>
      <c r="M1076" s="986"/>
      <c r="N1076" s="986"/>
      <c r="O1076" s="986"/>
      <c r="P1076" s="987"/>
      <c r="Q1076" s="1035"/>
      <c r="R1076" s="1035"/>
      <c r="S1076" s="1003"/>
      <c r="T1076" s="985"/>
      <c r="U1076" s="986"/>
      <c r="V1076" s="986"/>
      <c r="W1076" s="986"/>
      <c r="X1076" s="986"/>
      <c r="Y1076" s="986"/>
      <c r="Z1076" s="986"/>
      <c r="AA1076" s="986"/>
      <c r="AB1076" s="986"/>
      <c r="AC1076" s="986"/>
      <c r="AD1076" s="986"/>
      <c r="AE1076" s="986"/>
      <c r="AF1076" s="986"/>
      <c r="AG1076" s="986"/>
      <c r="AH1076" s="987"/>
    </row>
    <row r="1077" spans="1:34" ht="18.95" customHeight="1">
      <c r="A1077" s="223"/>
      <c r="B1077" s="988" t="s">
        <v>95</v>
      </c>
      <c r="C1077" s="989"/>
      <c r="D1077" s="992" t="str">
        <f>'statement of marks'!$H$3</f>
        <v>2016-17</v>
      </c>
      <c r="E1077" s="992"/>
      <c r="F1077" s="992"/>
      <c r="G1077" s="992"/>
      <c r="H1077" s="992"/>
      <c r="I1077" s="992"/>
      <c r="J1077" s="992"/>
      <c r="K1077" s="992"/>
      <c r="L1077" s="992"/>
      <c r="M1077" s="992"/>
      <c r="N1077" s="992"/>
      <c r="O1077" s="992"/>
      <c r="P1077" s="993"/>
      <c r="Q1077" s="1035"/>
      <c r="R1077" s="1035"/>
      <c r="S1077" s="223"/>
      <c r="T1077" s="988" t="s">
        <v>95</v>
      </c>
      <c r="U1077" s="989"/>
      <c r="V1077" s="992" t="str">
        <f>'statement of marks'!$H$3</f>
        <v>2016-17</v>
      </c>
      <c r="W1077" s="992"/>
      <c r="X1077" s="992"/>
      <c r="Y1077" s="992"/>
      <c r="Z1077" s="992"/>
      <c r="AA1077" s="992"/>
      <c r="AB1077" s="992"/>
      <c r="AC1077" s="992"/>
      <c r="AD1077" s="992"/>
      <c r="AE1077" s="992"/>
      <c r="AF1077" s="992"/>
      <c r="AG1077" s="992"/>
      <c r="AH1077" s="993"/>
    </row>
    <row r="1078" spans="1:34" ht="18.95" customHeight="1">
      <c r="A1078" s="223"/>
      <c r="B1078" s="990" t="s">
        <v>185</v>
      </c>
      <c r="C1078" s="991"/>
      <c r="D1078" s="991" t="str">
        <f>IF('statement of marks'!I81="","",'statement of marks'!I81)</f>
        <v/>
      </c>
      <c r="E1078" s="991"/>
      <c r="F1078" s="991"/>
      <c r="G1078" s="991"/>
      <c r="H1078" s="991"/>
      <c r="I1078" s="991"/>
      <c r="J1078" s="991"/>
      <c r="K1078" s="991"/>
      <c r="L1078" s="991"/>
      <c r="M1078" s="991"/>
      <c r="N1078" s="991"/>
      <c r="O1078" s="991"/>
      <c r="P1078" s="994"/>
      <c r="Q1078" s="1035"/>
      <c r="R1078" s="1035"/>
      <c r="S1078" s="223"/>
      <c r="T1078" s="990" t="s">
        <v>185</v>
      </c>
      <c r="U1078" s="991"/>
      <c r="V1078" s="991" t="str">
        <f>IF('statement of marks'!I82="","",'statement of marks'!I82)</f>
        <v/>
      </c>
      <c r="W1078" s="991"/>
      <c r="X1078" s="991"/>
      <c r="Y1078" s="991"/>
      <c r="Z1078" s="991"/>
      <c r="AA1078" s="991"/>
      <c r="AB1078" s="991"/>
      <c r="AC1078" s="991"/>
      <c r="AD1078" s="991"/>
      <c r="AE1078" s="991"/>
      <c r="AF1078" s="991"/>
      <c r="AG1078" s="991"/>
      <c r="AH1078" s="994"/>
    </row>
    <row r="1079" spans="1:34" ht="18.95" customHeight="1">
      <c r="A1079" s="223"/>
      <c r="B1079" s="990" t="s">
        <v>186</v>
      </c>
      <c r="C1079" s="991"/>
      <c r="D1079" s="991" t="str">
        <f>IF('statement of marks'!J81="","",'statement of marks'!J81)</f>
        <v/>
      </c>
      <c r="E1079" s="991"/>
      <c r="F1079" s="991"/>
      <c r="G1079" s="991"/>
      <c r="H1079" s="991"/>
      <c r="I1079" s="991"/>
      <c r="J1079" s="991"/>
      <c r="K1079" s="991"/>
      <c r="L1079" s="991"/>
      <c r="M1079" s="991"/>
      <c r="N1079" s="991"/>
      <c r="O1079" s="991"/>
      <c r="P1079" s="994"/>
      <c r="Q1079" s="1035"/>
      <c r="R1079" s="1035"/>
      <c r="S1079" s="223"/>
      <c r="T1079" s="990" t="s">
        <v>186</v>
      </c>
      <c r="U1079" s="991"/>
      <c r="V1079" s="991" t="str">
        <f>IF('statement of marks'!J82="","",'statement of marks'!J82)</f>
        <v/>
      </c>
      <c r="W1079" s="991"/>
      <c r="X1079" s="991"/>
      <c r="Y1079" s="991"/>
      <c r="Z1079" s="991"/>
      <c r="AA1079" s="991"/>
      <c r="AB1079" s="991"/>
      <c r="AC1079" s="991"/>
      <c r="AD1079" s="991"/>
      <c r="AE1079" s="991"/>
      <c r="AF1079" s="991"/>
      <c r="AG1079" s="991"/>
      <c r="AH1079" s="994"/>
    </row>
    <row r="1080" spans="1:34" ht="18.95" customHeight="1">
      <c r="A1080" s="223"/>
      <c r="B1080" s="990" t="s">
        <v>187</v>
      </c>
      <c r="C1080" s="991"/>
      <c r="D1080" s="991" t="str">
        <f>IF('statement of marks'!K81="","",'statement of marks'!K81)</f>
        <v/>
      </c>
      <c r="E1080" s="991"/>
      <c r="F1080" s="991"/>
      <c r="G1080" s="991"/>
      <c r="H1080" s="991"/>
      <c r="I1080" s="991"/>
      <c r="J1080" s="991"/>
      <c r="K1080" s="991"/>
      <c r="L1080" s="991"/>
      <c r="M1080" s="991"/>
      <c r="N1080" s="991"/>
      <c r="O1080" s="991"/>
      <c r="P1080" s="994"/>
      <c r="Q1080" s="1035"/>
      <c r="R1080" s="1035"/>
      <c r="S1080" s="223"/>
      <c r="T1080" s="990" t="s">
        <v>187</v>
      </c>
      <c r="U1080" s="991"/>
      <c r="V1080" s="991" t="str">
        <f>IF('statement of marks'!K82="","",'statement of marks'!K82)</f>
        <v/>
      </c>
      <c r="W1080" s="991"/>
      <c r="X1080" s="991"/>
      <c r="Y1080" s="991"/>
      <c r="Z1080" s="991"/>
      <c r="AA1080" s="991"/>
      <c r="AB1080" s="991"/>
      <c r="AC1080" s="991"/>
      <c r="AD1080" s="991"/>
      <c r="AE1080" s="991"/>
      <c r="AF1080" s="991"/>
      <c r="AG1080" s="991"/>
      <c r="AH1080" s="994"/>
    </row>
    <row r="1081" spans="1:34" ht="18.95" customHeight="1">
      <c r="A1081" s="223"/>
      <c r="B1081" s="990" t="s">
        <v>188</v>
      </c>
      <c r="C1081" s="991"/>
      <c r="D1081" s="992" t="str">
        <f>'statement of marks'!$G$3</f>
        <v>6 B</v>
      </c>
      <c r="E1081" s="992"/>
      <c r="F1081" s="992"/>
      <c r="G1081" s="992"/>
      <c r="H1081" s="991" t="s">
        <v>9</v>
      </c>
      <c r="I1081" s="991"/>
      <c r="J1081" s="991"/>
      <c r="K1081" s="991"/>
      <c r="L1081" s="991"/>
      <c r="M1081" s="992" t="str">
        <f>IF('statement of marks'!D81="","",'statement of marks'!D81)</f>
        <v/>
      </c>
      <c r="N1081" s="992"/>
      <c r="O1081" s="992"/>
      <c r="P1081" s="993"/>
      <c r="Q1081" s="1035"/>
      <c r="R1081" s="1035"/>
      <c r="S1081" s="223"/>
      <c r="T1081" s="990" t="s">
        <v>188</v>
      </c>
      <c r="U1081" s="991"/>
      <c r="V1081" s="992" t="str">
        <f>'statement of marks'!$G$3</f>
        <v>6 B</v>
      </c>
      <c r="W1081" s="992"/>
      <c r="X1081" s="992"/>
      <c r="Y1081" s="992"/>
      <c r="Z1081" s="991" t="s">
        <v>9</v>
      </c>
      <c r="AA1081" s="991"/>
      <c r="AB1081" s="991"/>
      <c r="AC1081" s="991"/>
      <c r="AD1081" s="991"/>
      <c r="AE1081" s="992" t="str">
        <f>IF('statement of marks'!D82="","",'statement of marks'!D82)</f>
        <v/>
      </c>
      <c r="AF1081" s="992"/>
      <c r="AG1081" s="992"/>
      <c r="AH1081" s="993"/>
    </row>
    <row r="1082" spans="1:34" ht="18.95" customHeight="1">
      <c r="A1082" s="223"/>
      <c r="B1082" s="990" t="s">
        <v>189</v>
      </c>
      <c r="C1082" s="991"/>
      <c r="D1082" s="992" t="str">
        <f>IF('statement of marks'!F81="","",'statement of marks'!F81)</f>
        <v/>
      </c>
      <c r="E1082" s="992"/>
      <c r="F1082" s="992"/>
      <c r="G1082" s="992"/>
      <c r="H1082" s="991" t="s">
        <v>0</v>
      </c>
      <c r="I1082" s="991"/>
      <c r="J1082" s="991"/>
      <c r="K1082" s="991"/>
      <c r="L1082" s="991"/>
      <c r="M1082" s="1032" t="str">
        <f>IF('statement of marks'!G81="","",'statement of marks'!G81)</f>
        <v/>
      </c>
      <c r="N1082" s="1032"/>
      <c r="O1082" s="1032"/>
      <c r="P1082" s="1033"/>
      <c r="Q1082" s="1035"/>
      <c r="R1082" s="1035"/>
      <c r="S1082" s="223"/>
      <c r="T1082" s="990" t="s">
        <v>189</v>
      </c>
      <c r="U1082" s="991"/>
      <c r="V1082" s="992" t="str">
        <f>IF('statement of marks'!F82="","",'statement of marks'!F82)</f>
        <v/>
      </c>
      <c r="W1082" s="992"/>
      <c r="X1082" s="992"/>
      <c r="Y1082" s="992"/>
      <c r="Z1082" s="991" t="s">
        <v>0</v>
      </c>
      <c r="AA1082" s="991"/>
      <c r="AB1082" s="991"/>
      <c r="AC1082" s="991"/>
      <c r="AD1082" s="991"/>
      <c r="AE1082" s="1032" t="str">
        <f>IF('statement of marks'!G82="","",'statement of marks'!G82)</f>
        <v/>
      </c>
      <c r="AF1082" s="1032"/>
      <c r="AG1082" s="1032"/>
      <c r="AH1082" s="1033"/>
    </row>
    <row r="1083" spans="1:34" ht="18.95" customHeight="1">
      <c r="A1083" s="223"/>
      <c r="B1083" s="221" t="s">
        <v>28</v>
      </c>
      <c r="C1083" s="211" t="s">
        <v>96</v>
      </c>
      <c r="D1083" s="1034" t="s">
        <v>1</v>
      </c>
      <c r="E1083" s="1034"/>
      <c r="F1083" s="1034"/>
      <c r="G1083" s="1034" t="s">
        <v>21</v>
      </c>
      <c r="H1083" s="1034"/>
      <c r="I1083" s="1034"/>
      <c r="J1083" s="1034" t="s">
        <v>68</v>
      </c>
      <c r="K1083" s="1034"/>
      <c r="L1083" s="1034"/>
      <c r="M1083" s="1034" t="s">
        <v>97</v>
      </c>
      <c r="N1083" s="1034"/>
      <c r="O1083" s="1034"/>
      <c r="P1083" s="212" t="s">
        <v>200</v>
      </c>
      <c r="Q1083" s="1035"/>
      <c r="R1083" s="1035"/>
      <c r="S1083" s="223"/>
      <c r="T1083" s="221" t="s">
        <v>28</v>
      </c>
      <c r="U1083" s="211" t="s">
        <v>96</v>
      </c>
      <c r="V1083" s="1034" t="s">
        <v>1</v>
      </c>
      <c r="W1083" s="1034"/>
      <c r="X1083" s="1034"/>
      <c r="Y1083" s="1034" t="s">
        <v>21</v>
      </c>
      <c r="Z1083" s="1034"/>
      <c r="AA1083" s="1034"/>
      <c r="AB1083" s="1034" t="s">
        <v>68</v>
      </c>
      <c r="AC1083" s="1034"/>
      <c r="AD1083" s="1034"/>
      <c r="AE1083" s="1034" t="s">
        <v>97</v>
      </c>
      <c r="AF1083" s="1034"/>
      <c r="AG1083" s="1034"/>
      <c r="AH1083" s="212" t="s">
        <v>200</v>
      </c>
    </row>
    <row r="1084" spans="1:34" ht="18.95" customHeight="1">
      <c r="A1084" s="223"/>
      <c r="B1084" s="1000" t="s">
        <v>3</v>
      </c>
      <c r="C1084" s="1001"/>
      <c r="D1084" s="232">
        <f>IF('statement of marks'!L$6="","",'statement of marks'!L$6)</f>
        <v>5</v>
      </c>
      <c r="E1084" s="232">
        <f>IF('statement of marks'!M$6="","",'statement of marks'!M$6)</f>
        <v>5</v>
      </c>
      <c r="F1084" s="232">
        <f>IF('statement of marks'!N$6="","",'statement of marks'!N$6)</f>
        <v>10</v>
      </c>
      <c r="G1084" s="232">
        <f>IF('statement of marks'!O$6="","",'statement of marks'!O$6)</f>
        <v>5</v>
      </c>
      <c r="H1084" s="232">
        <f>IF('statement of marks'!P$6="","",'statement of marks'!P$6)</f>
        <v>5</v>
      </c>
      <c r="I1084" s="232">
        <f>IF('statement of marks'!Q$6="","",'statement of marks'!Q$6)</f>
        <v>10</v>
      </c>
      <c r="J1084" s="232">
        <f>IF('statement of marks'!R$6="","",'statement of marks'!R$6)</f>
        <v>5</v>
      </c>
      <c r="K1084" s="232">
        <f>IF('statement of marks'!S$6="","",'statement of marks'!S$6)</f>
        <v>5</v>
      </c>
      <c r="L1084" s="232">
        <f>IF('statement of marks'!T$6="","",'statement of marks'!T$6)</f>
        <v>10</v>
      </c>
      <c r="M1084" s="232">
        <f>IF('statement of marks'!V$6="","",'statement of marks'!V$6)</f>
        <v>50</v>
      </c>
      <c r="N1084" s="232">
        <f>IF('statement of marks'!W$6="","",'statement of marks'!W$6)</f>
        <v>20</v>
      </c>
      <c r="O1084" s="232">
        <f>IF('statement of marks'!X$6="","",'statement of marks'!X$6)</f>
        <v>70</v>
      </c>
      <c r="P1084" s="213">
        <f>IF('statement of marks'!Y$6="","",'statement of marks'!Y$6)</f>
        <v>100</v>
      </c>
      <c r="Q1084" s="1035"/>
      <c r="R1084" s="1035"/>
      <c r="S1084" s="223"/>
      <c r="T1084" s="1000" t="s">
        <v>3</v>
      </c>
      <c r="U1084" s="1001"/>
      <c r="V1084" s="232">
        <f>IF('statement of marks'!L$6="","",'statement of marks'!L$6)</f>
        <v>5</v>
      </c>
      <c r="W1084" s="232">
        <f>IF('statement of marks'!M$6="","",'statement of marks'!M$6)</f>
        <v>5</v>
      </c>
      <c r="X1084" s="232">
        <f>IF('statement of marks'!N$6="","",'statement of marks'!N$6)</f>
        <v>10</v>
      </c>
      <c r="Y1084" s="232">
        <f>IF('statement of marks'!O$6="","",'statement of marks'!O$6)</f>
        <v>5</v>
      </c>
      <c r="Z1084" s="232">
        <f>IF('statement of marks'!P$6="","",'statement of marks'!P$6)</f>
        <v>5</v>
      </c>
      <c r="AA1084" s="232">
        <f>IF('statement of marks'!Q$6="","",'statement of marks'!Q$6)</f>
        <v>10</v>
      </c>
      <c r="AB1084" s="232">
        <f>IF('statement of marks'!R$6="","",'statement of marks'!R$6)</f>
        <v>5</v>
      </c>
      <c r="AC1084" s="232">
        <f>IF('statement of marks'!S$6="","",'statement of marks'!S$6)</f>
        <v>5</v>
      </c>
      <c r="AD1084" s="232">
        <f>IF('statement of marks'!T$6="","",'statement of marks'!T$6)</f>
        <v>10</v>
      </c>
      <c r="AE1084" s="232">
        <f>IF('statement of marks'!V$6="","",'statement of marks'!V$6)</f>
        <v>50</v>
      </c>
      <c r="AF1084" s="232">
        <f>IF('statement of marks'!W$6="","",'statement of marks'!W$6)</f>
        <v>20</v>
      </c>
      <c r="AG1084" s="232">
        <f>IF('statement of marks'!X$6="","",'statement of marks'!X$6)</f>
        <v>70</v>
      </c>
      <c r="AH1084" s="213">
        <f>IF('statement of marks'!Y$6="","",'statement of marks'!Y$6)</f>
        <v>100</v>
      </c>
    </row>
    <row r="1085" spans="1:34" ht="18.95" customHeight="1">
      <c r="A1085" s="223"/>
      <c r="B1085" s="990" t="str">
        <f>IF('statement of marks'!$L$3="","",'statement of marks'!$L$3)</f>
        <v>fgUnh</v>
      </c>
      <c r="C1085" s="991"/>
      <c r="D1085" s="209" t="str">
        <f>IF('statement of marks'!L81="","",'statement of marks'!L81)</f>
        <v/>
      </c>
      <c r="E1085" s="209" t="str">
        <f>IF('statement of marks'!M81="","",'statement of marks'!M81)</f>
        <v/>
      </c>
      <c r="F1085" s="207" t="str">
        <f>IF('statement of marks'!N81="","",'statement of marks'!N81)</f>
        <v/>
      </c>
      <c r="G1085" s="209" t="str">
        <f>IF('statement of marks'!O81="","",'statement of marks'!O81)</f>
        <v/>
      </c>
      <c r="H1085" s="209" t="str">
        <f>IF('statement of marks'!P81="","",'statement of marks'!P81)</f>
        <v/>
      </c>
      <c r="I1085" s="207" t="str">
        <f>IF('statement of marks'!Q81="","",'statement of marks'!Q81)</f>
        <v/>
      </c>
      <c r="J1085" s="209" t="str">
        <f>IF('statement of marks'!R81="","",'statement of marks'!R81)</f>
        <v/>
      </c>
      <c r="K1085" s="209" t="str">
        <f>IF('statement of marks'!S81="","",'statement of marks'!S81)</f>
        <v/>
      </c>
      <c r="L1085" s="207" t="str">
        <f>IF('statement of marks'!T81="","",'statement of marks'!T81)</f>
        <v/>
      </c>
      <c r="M1085" s="209" t="str">
        <f>IF('statement of marks'!V81="","",'statement of marks'!V81)</f>
        <v/>
      </c>
      <c r="N1085" s="209" t="str">
        <f>IF('statement of marks'!W81="","",'statement of marks'!W81)</f>
        <v/>
      </c>
      <c r="O1085" s="207" t="str">
        <f>IF('statement of marks'!X81="","",'statement of marks'!X81)</f>
        <v/>
      </c>
      <c r="P1085" s="213" t="str">
        <f>IF('statement of marks'!Y81="","",'statement of marks'!Y81)</f>
        <v/>
      </c>
      <c r="Q1085" s="1035"/>
      <c r="R1085" s="1035"/>
      <c r="S1085" s="223"/>
      <c r="T1085" s="990" t="str">
        <f>IF('statement of marks'!$L$3="","",'statement of marks'!$L$3)</f>
        <v>fgUnh</v>
      </c>
      <c r="U1085" s="991"/>
      <c r="V1085" s="209" t="str">
        <f>IF('statement of marks'!L82="","",'statement of marks'!L82)</f>
        <v/>
      </c>
      <c r="W1085" s="209" t="str">
        <f>IF('statement of marks'!M82="","",'statement of marks'!M82)</f>
        <v/>
      </c>
      <c r="X1085" s="207" t="str">
        <f>IF('statement of marks'!N82="","",'statement of marks'!N82)</f>
        <v/>
      </c>
      <c r="Y1085" s="209" t="str">
        <f>IF('statement of marks'!O82="","",'statement of marks'!O82)</f>
        <v/>
      </c>
      <c r="Z1085" s="209" t="str">
        <f>IF('statement of marks'!P82="","",'statement of marks'!P82)</f>
        <v/>
      </c>
      <c r="AA1085" s="207" t="str">
        <f>IF('statement of marks'!Q82="","",'statement of marks'!Q82)</f>
        <v/>
      </c>
      <c r="AB1085" s="209" t="str">
        <f>IF('statement of marks'!R82="","",'statement of marks'!R82)</f>
        <v/>
      </c>
      <c r="AC1085" s="209" t="str">
        <f>IF('statement of marks'!S82="","",'statement of marks'!S82)</f>
        <v/>
      </c>
      <c r="AD1085" s="207" t="str">
        <f>IF('statement of marks'!T82="","",'statement of marks'!T82)</f>
        <v/>
      </c>
      <c r="AE1085" s="209" t="str">
        <f>IF('statement of marks'!V82="","",'statement of marks'!V82)</f>
        <v/>
      </c>
      <c r="AF1085" s="209" t="str">
        <f>IF('statement of marks'!W82="","",'statement of marks'!W82)</f>
        <v/>
      </c>
      <c r="AG1085" s="207" t="str">
        <f>IF('statement of marks'!X82="","",'statement of marks'!X82)</f>
        <v/>
      </c>
      <c r="AH1085" s="213" t="str">
        <f>IF('statement of marks'!Y82="","",'statement of marks'!Y82)</f>
        <v/>
      </c>
    </row>
    <row r="1086" spans="1:34" ht="18.95" customHeight="1">
      <c r="A1086" s="223"/>
      <c r="B1086" s="990" t="str">
        <f>IF('statement of marks'!$AH$3="","",'statement of marks'!$AH$3)</f>
        <v>vaxszth</v>
      </c>
      <c r="C1086" s="991"/>
      <c r="D1086" s="209" t="str">
        <f>IF('statement of marks'!AH81="","",'statement of marks'!AH81)</f>
        <v/>
      </c>
      <c r="E1086" s="209" t="str">
        <f>IF('statement of marks'!AI81="","",'statement of marks'!AI81)</f>
        <v/>
      </c>
      <c r="F1086" s="207" t="str">
        <f>IF('statement of marks'!AJ81="","",'statement of marks'!AJ81)</f>
        <v/>
      </c>
      <c r="G1086" s="209" t="str">
        <f>IF('statement of marks'!AK81="","",'statement of marks'!AK81)</f>
        <v/>
      </c>
      <c r="H1086" s="209" t="str">
        <f>IF('statement of marks'!AL81="","",'statement of marks'!AL81)</f>
        <v/>
      </c>
      <c r="I1086" s="207" t="str">
        <f>IF('statement of marks'!AM81="","",'statement of marks'!AM81)</f>
        <v/>
      </c>
      <c r="J1086" s="209" t="str">
        <f>IF('statement of marks'!AN81="","",'statement of marks'!AN81)</f>
        <v/>
      </c>
      <c r="K1086" s="209" t="str">
        <f>IF('statement of marks'!AO81="","",'statement of marks'!AO81)</f>
        <v/>
      </c>
      <c r="L1086" s="207" t="str">
        <f>IF('statement of marks'!AP81="","",'statement of marks'!AP81)</f>
        <v/>
      </c>
      <c r="M1086" s="209" t="str">
        <f>IF('statement of marks'!AR81="","",'statement of marks'!AR81)</f>
        <v/>
      </c>
      <c r="N1086" s="209" t="str">
        <f>IF('statement of marks'!AS81="","",'statement of marks'!AS81)</f>
        <v/>
      </c>
      <c r="O1086" s="207" t="str">
        <f>IF('statement of marks'!AT81="","",'statement of marks'!AT81)</f>
        <v/>
      </c>
      <c r="P1086" s="213" t="str">
        <f>IF('statement of marks'!AU81="","",'statement of marks'!AU81)</f>
        <v/>
      </c>
      <c r="Q1086" s="1035"/>
      <c r="R1086" s="1035"/>
      <c r="S1086" s="223"/>
      <c r="T1086" s="990" t="str">
        <f>IF('statement of marks'!$AH$3="","",'statement of marks'!$AH$3)</f>
        <v>vaxszth</v>
      </c>
      <c r="U1086" s="991"/>
      <c r="V1086" s="209" t="str">
        <f>IF('statement of marks'!AH82="","",'statement of marks'!AH82)</f>
        <v/>
      </c>
      <c r="W1086" s="209" t="str">
        <f>IF('statement of marks'!AI82="","",'statement of marks'!AI82)</f>
        <v/>
      </c>
      <c r="X1086" s="207" t="str">
        <f>IF('statement of marks'!AJ82="","",'statement of marks'!AJ82)</f>
        <v/>
      </c>
      <c r="Y1086" s="209" t="str">
        <f>IF('statement of marks'!AK82="","",'statement of marks'!AK82)</f>
        <v/>
      </c>
      <c r="Z1086" s="209" t="str">
        <f>IF('statement of marks'!AL82="","",'statement of marks'!AL82)</f>
        <v/>
      </c>
      <c r="AA1086" s="207" t="str">
        <f>IF('statement of marks'!AM82="","",'statement of marks'!AM82)</f>
        <v/>
      </c>
      <c r="AB1086" s="209" t="str">
        <f>IF('statement of marks'!AN82="","",'statement of marks'!AN82)</f>
        <v/>
      </c>
      <c r="AC1086" s="209" t="str">
        <f>IF('statement of marks'!AO82="","",'statement of marks'!AO82)</f>
        <v/>
      </c>
      <c r="AD1086" s="207" t="str">
        <f>IF('statement of marks'!AP82="","",'statement of marks'!AP82)</f>
        <v/>
      </c>
      <c r="AE1086" s="209" t="str">
        <f>IF('statement of marks'!AR82="","",'statement of marks'!AR82)</f>
        <v/>
      </c>
      <c r="AF1086" s="209" t="str">
        <f>IF('statement of marks'!AS82="","",'statement of marks'!AS82)</f>
        <v/>
      </c>
      <c r="AG1086" s="207" t="str">
        <f>IF('statement of marks'!AT82="","",'statement of marks'!AT82)</f>
        <v/>
      </c>
      <c r="AH1086" s="213" t="str">
        <f>IF('statement of marks'!AU82="","",'statement of marks'!AU82)</f>
        <v/>
      </c>
    </row>
    <row r="1087" spans="1:34" ht="18.95" customHeight="1">
      <c r="A1087" s="223"/>
      <c r="B1087" s="990" t="str">
        <f>IF('statement of marks'!BD81="s","laLd`r",IF('statement of marks'!BD81="u","mnwZ",IF('statement of marks'!BD81="g","xqtjkrh",IF('statement of marks'!BD81="p","iatkch",IF('statement of marks'!BD81="sd","fla/kh","r`rh; Hkk""kk")))))</f>
        <v>r`rh; Hkk"kk</v>
      </c>
      <c r="C1087" s="991"/>
      <c r="D1087" s="209" t="str">
        <f>IF('statement of marks'!BE81="","",'statement of marks'!BE81)</f>
        <v/>
      </c>
      <c r="E1087" s="209" t="str">
        <f>IF('statement of marks'!BF81="","",'statement of marks'!BF81)</f>
        <v/>
      </c>
      <c r="F1087" s="207" t="str">
        <f>IF('statement of marks'!BG81="","",'statement of marks'!BG81)</f>
        <v/>
      </c>
      <c r="G1087" s="209" t="str">
        <f>IF('statement of marks'!BH81="","",'statement of marks'!BH81)</f>
        <v/>
      </c>
      <c r="H1087" s="209" t="str">
        <f>IF('statement of marks'!BI81="","",'statement of marks'!BI81)</f>
        <v/>
      </c>
      <c r="I1087" s="207" t="str">
        <f>IF('statement of marks'!BJ81="","",'statement of marks'!BJ81)</f>
        <v/>
      </c>
      <c r="J1087" s="209" t="str">
        <f>IF('statement of marks'!BK81="","",'statement of marks'!BK81)</f>
        <v/>
      </c>
      <c r="K1087" s="209" t="str">
        <f>IF('statement of marks'!BL81="","",'statement of marks'!BL81)</f>
        <v/>
      </c>
      <c r="L1087" s="207" t="str">
        <f>IF('statement of marks'!BM81="","",'statement of marks'!BM81)</f>
        <v/>
      </c>
      <c r="M1087" s="209" t="str">
        <f>IF('statement of marks'!BO81="","",'statement of marks'!BO81)</f>
        <v/>
      </c>
      <c r="N1087" s="209" t="str">
        <f>IF('statement of marks'!BP81="","",'statement of marks'!BP81)</f>
        <v/>
      </c>
      <c r="O1087" s="207" t="str">
        <f>IF('statement of marks'!BQ81="","",'statement of marks'!BQ81)</f>
        <v/>
      </c>
      <c r="P1087" s="213" t="str">
        <f>IF('statement of marks'!BR81="","",'statement of marks'!BR81)</f>
        <v/>
      </c>
      <c r="Q1087" s="1035"/>
      <c r="R1087" s="1035"/>
      <c r="S1087" s="223"/>
      <c r="T1087" s="990" t="str">
        <f>IF('statement of marks'!BD82="s","laLd`r",IF('statement of marks'!BD82="u","mnwZ",IF('statement of marks'!BD82="g","xqtjkrh",IF('statement of marks'!BD82="p","iatkch",IF('statement of marks'!BD82="sd","fla/kh","r`rh; Hkk""kk")))))</f>
        <v>r`rh; Hkk"kk</v>
      </c>
      <c r="U1087" s="991"/>
      <c r="V1087" s="209" t="str">
        <f>IF('statement of marks'!BE82="","",'statement of marks'!BE82)</f>
        <v/>
      </c>
      <c r="W1087" s="209" t="str">
        <f>IF('statement of marks'!BF82="","",'statement of marks'!BF82)</f>
        <v/>
      </c>
      <c r="X1087" s="207" t="str">
        <f>IF('statement of marks'!BG82="","",'statement of marks'!BG82)</f>
        <v/>
      </c>
      <c r="Y1087" s="209" t="str">
        <f>IF('statement of marks'!BH82="","",'statement of marks'!BH82)</f>
        <v/>
      </c>
      <c r="Z1087" s="209" t="str">
        <f>IF('statement of marks'!BI82="","",'statement of marks'!BI82)</f>
        <v/>
      </c>
      <c r="AA1087" s="207" t="str">
        <f>IF('statement of marks'!BJ82="","",'statement of marks'!BJ82)</f>
        <v/>
      </c>
      <c r="AB1087" s="209" t="str">
        <f>IF('statement of marks'!BK82="","",'statement of marks'!BK82)</f>
        <v/>
      </c>
      <c r="AC1087" s="209" t="str">
        <f>IF('statement of marks'!BL82="","",'statement of marks'!BL82)</f>
        <v/>
      </c>
      <c r="AD1087" s="207" t="str">
        <f>IF('statement of marks'!BM82="","",'statement of marks'!BM82)</f>
        <v/>
      </c>
      <c r="AE1087" s="209" t="str">
        <f>IF('statement of marks'!BO82="","",'statement of marks'!BO82)</f>
        <v/>
      </c>
      <c r="AF1087" s="209" t="str">
        <f>IF('statement of marks'!BP82="","",'statement of marks'!BP82)</f>
        <v/>
      </c>
      <c r="AG1087" s="207" t="str">
        <f>IF('statement of marks'!BQ82="","",'statement of marks'!BQ82)</f>
        <v/>
      </c>
      <c r="AH1087" s="213" t="str">
        <f>IF('statement of marks'!BR82="","",'statement of marks'!BR82)</f>
        <v/>
      </c>
    </row>
    <row r="1088" spans="1:34" ht="18.95" customHeight="1">
      <c r="A1088" s="223"/>
      <c r="B1088" s="990" t="str">
        <f>IF('statement of marks'!$CA$3="","",'statement of marks'!$CA$3)</f>
        <v>xf.kr</v>
      </c>
      <c r="C1088" s="991"/>
      <c r="D1088" s="209" t="str">
        <f>IF('statement of marks'!CA81="","",'statement of marks'!CA81)</f>
        <v/>
      </c>
      <c r="E1088" s="209" t="str">
        <f>IF('statement of marks'!CB81="","",'statement of marks'!CB81)</f>
        <v/>
      </c>
      <c r="F1088" s="207" t="str">
        <f>IF('statement of marks'!CC81="","",'statement of marks'!CC81)</f>
        <v/>
      </c>
      <c r="G1088" s="209" t="str">
        <f>IF('statement of marks'!CD81="","",'statement of marks'!CD81)</f>
        <v/>
      </c>
      <c r="H1088" s="209" t="str">
        <f>IF('statement of marks'!CE81="","",'statement of marks'!CE81)</f>
        <v/>
      </c>
      <c r="I1088" s="207" t="str">
        <f>IF('statement of marks'!CF81="","",'statement of marks'!CF81)</f>
        <v/>
      </c>
      <c r="J1088" s="209" t="str">
        <f>IF('statement of marks'!CG81="","",'statement of marks'!CG81)</f>
        <v/>
      </c>
      <c r="K1088" s="209" t="str">
        <f>IF('statement of marks'!CH81="","",'statement of marks'!CH81)</f>
        <v/>
      </c>
      <c r="L1088" s="207" t="str">
        <f>IF('statement of marks'!CI81="","",'statement of marks'!CI81)</f>
        <v/>
      </c>
      <c r="M1088" s="209" t="str">
        <f>IF('statement of marks'!CK81="","",'statement of marks'!CK81)</f>
        <v/>
      </c>
      <c r="N1088" s="209" t="str">
        <f>IF('statement of marks'!CL81="","",'statement of marks'!CL81)</f>
        <v/>
      </c>
      <c r="O1088" s="207" t="str">
        <f>IF('statement of marks'!CM81="","",'statement of marks'!CM81)</f>
        <v/>
      </c>
      <c r="P1088" s="213" t="str">
        <f>IF('statement of marks'!CN81="","",'statement of marks'!CN81)</f>
        <v/>
      </c>
      <c r="Q1088" s="1035"/>
      <c r="R1088" s="1035"/>
      <c r="S1088" s="223"/>
      <c r="T1088" s="990" t="str">
        <f>IF('statement of marks'!$CA$3="","",'statement of marks'!$CA$3)</f>
        <v>xf.kr</v>
      </c>
      <c r="U1088" s="991"/>
      <c r="V1088" s="209" t="str">
        <f>IF('statement of marks'!CA82="","",'statement of marks'!CA82)</f>
        <v/>
      </c>
      <c r="W1088" s="209" t="str">
        <f>IF('statement of marks'!CB82="","",'statement of marks'!CB82)</f>
        <v/>
      </c>
      <c r="X1088" s="207" t="str">
        <f>IF('statement of marks'!CC82="","",'statement of marks'!CC82)</f>
        <v/>
      </c>
      <c r="Y1088" s="209" t="str">
        <f>IF('statement of marks'!CD82="","",'statement of marks'!CD82)</f>
        <v/>
      </c>
      <c r="Z1088" s="209" t="str">
        <f>IF('statement of marks'!CE82="","",'statement of marks'!CE82)</f>
        <v/>
      </c>
      <c r="AA1088" s="207" t="str">
        <f>IF('statement of marks'!CF82="","",'statement of marks'!CF82)</f>
        <v/>
      </c>
      <c r="AB1088" s="209" t="str">
        <f>IF('statement of marks'!CG82="","",'statement of marks'!CG82)</f>
        <v/>
      </c>
      <c r="AC1088" s="209" t="str">
        <f>IF('statement of marks'!CH82="","",'statement of marks'!CH82)</f>
        <v/>
      </c>
      <c r="AD1088" s="207" t="str">
        <f>IF('statement of marks'!CI82="","",'statement of marks'!CI82)</f>
        <v/>
      </c>
      <c r="AE1088" s="209" t="str">
        <f>IF('statement of marks'!CK82="","",'statement of marks'!CK82)</f>
        <v/>
      </c>
      <c r="AF1088" s="209" t="str">
        <f>IF('statement of marks'!CL82="","",'statement of marks'!CL82)</f>
        <v/>
      </c>
      <c r="AG1088" s="207" t="str">
        <f>IF('statement of marks'!CM82="","",'statement of marks'!CM82)</f>
        <v/>
      </c>
      <c r="AH1088" s="213" t="str">
        <f>IF('statement of marks'!CN82="","",'statement of marks'!CN82)</f>
        <v/>
      </c>
    </row>
    <row r="1089" spans="1:34" ht="18.95" customHeight="1">
      <c r="A1089" s="223"/>
      <c r="B1089" s="990" t="str">
        <f>IF('statement of marks'!$CW$3="","",'statement of marks'!$CW$3)</f>
        <v>foKku</v>
      </c>
      <c r="C1089" s="991"/>
      <c r="D1089" s="209" t="str">
        <f>IF('statement of marks'!CW81="","",'statement of marks'!CW81)</f>
        <v/>
      </c>
      <c r="E1089" s="209" t="str">
        <f>IF('statement of marks'!CX81="","",'statement of marks'!CX81)</f>
        <v/>
      </c>
      <c r="F1089" s="207" t="str">
        <f>IF('statement of marks'!CY81="","",'statement of marks'!CY81)</f>
        <v/>
      </c>
      <c r="G1089" s="209" t="str">
        <f>IF('statement of marks'!CZ81="","",'statement of marks'!CZ81)</f>
        <v/>
      </c>
      <c r="H1089" s="209" t="str">
        <f>IF('statement of marks'!DA81="","",'statement of marks'!DA81)</f>
        <v/>
      </c>
      <c r="I1089" s="207" t="str">
        <f>IF('statement of marks'!DB81="","",'statement of marks'!DB81)</f>
        <v/>
      </c>
      <c r="J1089" s="209" t="str">
        <f>IF('statement of marks'!DC81="","",'statement of marks'!DC81)</f>
        <v/>
      </c>
      <c r="K1089" s="209" t="str">
        <f>IF('statement of marks'!DD81="","",'statement of marks'!DD81)</f>
        <v/>
      </c>
      <c r="L1089" s="207" t="str">
        <f>IF('statement of marks'!DE81="","",'statement of marks'!DE81)</f>
        <v/>
      </c>
      <c r="M1089" s="209" t="str">
        <f>IF('statement of marks'!DG81="","",'statement of marks'!DG81)</f>
        <v/>
      </c>
      <c r="N1089" s="209" t="str">
        <f>IF('statement of marks'!DH81="","",'statement of marks'!DH81)</f>
        <v/>
      </c>
      <c r="O1089" s="207" t="str">
        <f>IF('statement of marks'!DI81="","",'statement of marks'!DI81)</f>
        <v/>
      </c>
      <c r="P1089" s="213" t="str">
        <f>IF('statement of marks'!DJ81="","",'statement of marks'!DJ81)</f>
        <v/>
      </c>
      <c r="Q1089" s="1035"/>
      <c r="R1089" s="1035"/>
      <c r="S1089" s="223"/>
      <c r="T1089" s="990" t="str">
        <f>IF('statement of marks'!$CW$3="","",'statement of marks'!$CW$3)</f>
        <v>foKku</v>
      </c>
      <c r="U1089" s="991"/>
      <c r="V1089" s="209" t="str">
        <f>IF('statement of marks'!CW82="","",'statement of marks'!CW82)</f>
        <v/>
      </c>
      <c r="W1089" s="209" t="str">
        <f>IF('statement of marks'!CX82="","",'statement of marks'!CX82)</f>
        <v/>
      </c>
      <c r="X1089" s="207" t="str">
        <f>IF('statement of marks'!CY82="","",'statement of marks'!CY82)</f>
        <v/>
      </c>
      <c r="Y1089" s="209" t="str">
        <f>IF('statement of marks'!CZ82="","",'statement of marks'!CZ82)</f>
        <v/>
      </c>
      <c r="Z1089" s="209" t="str">
        <f>IF('statement of marks'!DA82="","",'statement of marks'!DA82)</f>
        <v/>
      </c>
      <c r="AA1089" s="207" t="str">
        <f>IF('statement of marks'!DB82="","",'statement of marks'!DB82)</f>
        <v/>
      </c>
      <c r="AB1089" s="209" t="str">
        <f>IF('statement of marks'!DC82="","",'statement of marks'!DC82)</f>
        <v/>
      </c>
      <c r="AC1089" s="209" t="str">
        <f>IF('statement of marks'!DD82="","",'statement of marks'!DD82)</f>
        <v/>
      </c>
      <c r="AD1089" s="207" t="str">
        <f>IF('statement of marks'!DE82="","",'statement of marks'!DE82)</f>
        <v/>
      </c>
      <c r="AE1089" s="209" t="str">
        <f>IF('statement of marks'!DG82="","",'statement of marks'!DG82)</f>
        <v/>
      </c>
      <c r="AF1089" s="209" t="str">
        <f>IF('statement of marks'!DH82="","",'statement of marks'!DH82)</f>
        <v/>
      </c>
      <c r="AG1089" s="207" t="str">
        <f>IF('statement of marks'!DI82="","",'statement of marks'!DI82)</f>
        <v/>
      </c>
      <c r="AH1089" s="213" t="str">
        <f>IF('statement of marks'!DJ82="","",'statement of marks'!DJ82)</f>
        <v/>
      </c>
    </row>
    <row r="1090" spans="1:34" ht="18.95" customHeight="1">
      <c r="A1090" s="223"/>
      <c r="B1090" s="990" t="str">
        <f>IF('statement of marks'!$DS$3="","",'statement of marks'!$DS$3)</f>
        <v>lkekftd foKku</v>
      </c>
      <c r="C1090" s="991"/>
      <c r="D1090" s="209" t="str">
        <f>IF('statement of marks'!DS81="","",'statement of marks'!DS81)</f>
        <v/>
      </c>
      <c r="E1090" s="209" t="str">
        <f>IF('statement of marks'!DT81="","",'statement of marks'!DT81)</f>
        <v/>
      </c>
      <c r="F1090" s="207" t="str">
        <f>IF('statement of marks'!DU81="","",'statement of marks'!DU81)</f>
        <v/>
      </c>
      <c r="G1090" s="209" t="str">
        <f>IF('statement of marks'!DV81="","",'statement of marks'!DV81)</f>
        <v/>
      </c>
      <c r="H1090" s="209" t="str">
        <f>IF('statement of marks'!DW81="","",'statement of marks'!DW81)</f>
        <v/>
      </c>
      <c r="I1090" s="207" t="str">
        <f>IF('statement of marks'!DX81="","",'statement of marks'!DX81)</f>
        <v/>
      </c>
      <c r="J1090" s="209" t="str">
        <f>IF('statement of marks'!DY81="","",'statement of marks'!DY81)</f>
        <v/>
      </c>
      <c r="K1090" s="209" t="str">
        <f>IF('statement of marks'!DZ81="","",'statement of marks'!DZ81)</f>
        <v/>
      </c>
      <c r="L1090" s="207" t="str">
        <f>IF('statement of marks'!EA81="","",'statement of marks'!EA81)</f>
        <v/>
      </c>
      <c r="M1090" s="209" t="str">
        <f>IF('statement of marks'!EC81="","",'statement of marks'!EC81)</f>
        <v/>
      </c>
      <c r="N1090" s="209" t="str">
        <f>IF('statement of marks'!ED81="","",'statement of marks'!ED81)</f>
        <v/>
      </c>
      <c r="O1090" s="207" t="str">
        <f>IF('statement of marks'!EE81="","",'statement of marks'!EE81)</f>
        <v/>
      </c>
      <c r="P1090" s="213" t="str">
        <f>IF('statement of marks'!EF81="","",'statement of marks'!EF81)</f>
        <v/>
      </c>
      <c r="Q1090" s="1035"/>
      <c r="R1090" s="1035"/>
      <c r="S1090" s="223"/>
      <c r="T1090" s="990" t="str">
        <f>IF('statement of marks'!$DS$3="","",'statement of marks'!$DS$3)</f>
        <v>lkekftd foKku</v>
      </c>
      <c r="U1090" s="991"/>
      <c r="V1090" s="209" t="str">
        <f>IF('statement of marks'!DS82="","",'statement of marks'!DS82)</f>
        <v/>
      </c>
      <c r="W1090" s="209" t="str">
        <f>IF('statement of marks'!DT82="","",'statement of marks'!DT82)</f>
        <v/>
      </c>
      <c r="X1090" s="207" t="str">
        <f>IF('statement of marks'!DU82="","",'statement of marks'!DU82)</f>
        <v/>
      </c>
      <c r="Y1090" s="209" t="str">
        <f>IF('statement of marks'!DV82="","",'statement of marks'!DV82)</f>
        <v/>
      </c>
      <c r="Z1090" s="209" t="str">
        <f>IF('statement of marks'!DW82="","",'statement of marks'!DW82)</f>
        <v/>
      </c>
      <c r="AA1090" s="207" t="str">
        <f>IF('statement of marks'!DX82="","",'statement of marks'!DX82)</f>
        <v/>
      </c>
      <c r="AB1090" s="209" t="str">
        <f>IF('statement of marks'!DY82="","",'statement of marks'!DY82)</f>
        <v/>
      </c>
      <c r="AC1090" s="209" t="str">
        <f>IF('statement of marks'!DZ82="","",'statement of marks'!DZ82)</f>
        <v/>
      </c>
      <c r="AD1090" s="207" t="str">
        <f>IF('statement of marks'!EA82="","",'statement of marks'!EA82)</f>
        <v/>
      </c>
      <c r="AE1090" s="209" t="str">
        <f>IF('statement of marks'!EC82="","",'statement of marks'!EC82)</f>
        <v/>
      </c>
      <c r="AF1090" s="209" t="str">
        <f>IF('statement of marks'!ED82="","",'statement of marks'!ED82)</f>
        <v/>
      </c>
      <c r="AG1090" s="207" t="str">
        <f>IF('statement of marks'!EE82="","",'statement of marks'!EE82)</f>
        <v/>
      </c>
      <c r="AH1090" s="213" t="str">
        <f>IF('statement of marks'!EF82="","",'statement of marks'!EF82)</f>
        <v/>
      </c>
    </row>
    <row r="1091" spans="1:34" ht="18.95" customHeight="1">
      <c r="A1091" s="223"/>
      <c r="B1091" s="996" t="s">
        <v>193</v>
      </c>
      <c r="C1091" s="997"/>
      <c r="D1091" s="1034" t="s">
        <v>1</v>
      </c>
      <c r="E1091" s="1034"/>
      <c r="F1091" s="1034"/>
      <c r="G1091" s="1034" t="s">
        <v>21</v>
      </c>
      <c r="H1091" s="1034"/>
      <c r="I1091" s="1034"/>
      <c r="J1091" s="1034" t="s">
        <v>194</v>
      </c>
      <c r="K1091" s="1034"/>
      <c r="L1091" s="1034"/>
      <c r="M1091" s="1034" t="s">
        <v>68</v>
      </c>
      <c r="N1091" s="1034"/>
      <c r="O1091" s="1034"/>
      <c r="P1091" s="214"/>
      <c r="Q1091" s="1035"/>
      <c r="R1091" s="1035"/>
      <c r="S1091" s="223"/>
      <c r="T1091" s="996" t="s">
        <v>193</v>
      </c>
      <c r="U1091" s="997"/>
      <c r="V1091" s="1034" t="s">
        <v>1</v>
      </c>
      <c r="W1091" s="1034"/>
      <c r="X1091" s="1034"/>
      <c r="Y1091" s="1034" t="s">
        <v>21</v>
      </c>
      <c r="Z1091" s="1034"/>
      <c r="AA1091" s="1034"/>
      <c r="AB1091" s="1034" t="s">
        <v>194</v>
      </c>
      <c r="AC1091" s="1034"/>
      <c r="AD1091" s="1034"/>
      <c r="AE1091" s="1034" t="s">
        <v>68</v>
      </c>
      <c r="AF1091" s="1034"/>
      <c r="AG1091" s="1034"/>
      <c r="AH1091" s="214"/>
    </row>
    <row r="1092" spans="1:34" ht="18.95" customHeight="1">
      <c r="A1092" s="223"/>
      <c r="B1092" s="1000" t="s">
        <v>3</v>
      </c>
      <c r="C1092" s="1001"/>
      <c r="D1092" s="1002">
        <f>IF('statement of marks'!EO$6="","",'statement of marks'!EO$6)</f>
        <v>20</v>
      </c>
      <c r="E1092" s="1002"/>
      <c r="F1092" s="1002"/>
      <c r="G1092" s="1002">
        <f>IF('statement of marks'!EP$6="","",'statement of marks'!EP$6)</f>
        <v>20</v>
      </c>
      <c r="H1092" s="1002"/>
      <c r="I1092" s="1002"/>
      <c r="J1092" s="1002">
        <f>IF('statement of marks'!ER$6="","",'statement of marks'!ER$6)</f>
        <v>20</v>
      </c>
      <c r="K1092" s="1002"/>
      <c r="L1092" s="1002"/>
      <c r="M1092" s="1002">
        <f>IF('statement of marks'!EX$6="","",'statement of marks'!EQ$6)</f>
        <v>20</v>
      </c>
      <c r="N1092" s="1002"/>
      <c r="O1092" s="1002"/>
      <c r="P1092" s="215"/>
      <c r="Q1092" s="1035"/>
      <c r="R1092" s="1035"/>
      <c r="S1092" s="223"/>
      <c r="T1092" s="1000" t="s">
        <v>3</v>
      </c>
      <c r="U1092" s="1001"/>
      <c r="V1092" s="1002">
        <f>IF('statement of marks'!EO$6="","",'statement of marks'!EO$6)</f>
        <v>20</v>
      </c>
      <c r="W1092" s="1002"/>
      <c r="X1092" s="1002"/>
      <c r="Y1092" s="1002">
        <f>IF('statement of marks'!EP$6="","",'statement of marks'!EP$6)</f>
        <v>20</v>
      </c>
      <c r="Z1092" s="1002"/>
      <c r="AA1092" s="1002"/>
      <c r="AB1092" s="1002">
        <f>IF('statement of marks'!ER$6="","",'statement of marks'!ER$6)</f>
        <v>20</v>
      </c>
      <c r="AC1092" s="1002"/>
      <c r="AD1092" s="1002"/>
      <c r="AE1092" s="1002">
        <f>IF('statement of marks'!EX$6="","",'statement of marks'!EQ$6)</f>
        <v>20</v>
      </c>
      <c r="AF1092" s="1002"/>
      <c r="AG1092" s="1002"/>
      <c r="AH1092" s="215"/>
    </row>
    <row r="1093" spans="1:34" ht="18.95" customHeight="1">
      <c r="A1093" s="223"/>
      <c r="B1093" s="990" t="str">
        <f>IF('statement of marks'!$EO$3="","",'statement of marks'!$EO$3)</f>
        <v>dk;kZuqHko</v>
      </c>
      <c r="C1093" s="991"/>
      <c r="D1093" s="1031" t="str">
        <f>IF('statement of marks'!EO81="","",'statement of marks'!EO81)</f>
        <v/>
      </c>
      <c r="E1093" s="1031"/>
      <c r="F1093" s="1031"/>
      <c r="G1093" s="1031" t="str">
        <f>IF('statement of marks'!EP81="","",'statement of marks'!EP81)</f>
        <v/>
      </c>
      <c r="H1093" s="1031"/>
      <c r="I1093" s="1031"/>
      <c r="J1093" s="1031" t="str">
        <f>IF('statement of marks'!ER81="","",'statement of marks'!ER81)</f>
        <v/>
      </c>
      <c r="K1093" s="1031"/>
      <c r="L1093" s="1031"/>
      <c r="M1093" s="1031" t="str">
        <f>IF('statement of marks'!EQ81="","",'statement of marks'!EQ81)</f>
        <v/>
      </c>
      <c r="N1093" s="1031"/>
      <c r="O1093" s="1031"/>
      <c r="P1093" s="216"/>
      <c r="Q1093" s="1035"/>
      <c r="R1093" s="1035"/>
      <c r="S1093" s="223"/>
      <c r="T1093" s="990" t="str">
        <f>IF('statement of marks'!$EO$3="","",'statement of marks'!$EO$3)</f>
        <v>dk;kZuqHko</v>
      </c>
      <c r="U1093" s="991"/>
      <c r="V1093" s="1031" t="str">
        <f>IF('statement of marks'!EO82="","",'statement of marks'!EO82)</f>
        <v/>
      </c>
      <c r="W1093" s="1031"/>
      <c r="X1093" s="1031"/>
      <c r="Y1093" s="1031" t="str">
        <f>IF('statement of marks'!EP82="","",'statement of marks'!EP82)</f>
        <v/>
      </c>
      <c r="Z1093" s="1031"/>
      <c r="AA1093" s="1031"/>
      <c r="AB1093" s="1031" t="str">
        <f>IF('statement of marks'!ER82="","",'statement of marks'!ER82)</f>
        <v/>
      </c>
      <c r="AC1093" s="1031"/>
      <c r="AD1093" s="1031"/>
      <c r="AE1093" s="1031" t="str">
        <f>IF('statement of marks'!EQ82="","",'statement of marks'!EQ82)</f>
        <v/>
      </c>
      <c r="AF1093" s="1031"/>
      <c r="AG1093" s="1031"/>
      <c r="AH1093" s="216"/>
    </row>
    <row r="1094" spans="1:34" ht="18.95" customHeight="1">
      <c r="A1094" s="223"/>
      <c r="B1094" s="1027" t="str">
        <f>IF('statement of marks'!$EY$3="","",'statement of marks'!$EY$3)</f>
        <v>dyk f'k{kk</v>
      </c>
      <c r="C1094" s="1028"/>
      <c r="D1094" s="1031" t="str">
        <f>IF('statement of marks'!EY81="","",'statement of marks'!EY81)</f>
        <v/>
      </c>
      <c r="E1094" s="1031"/>
      <c r="F1094" s="1031"/>
      <c r="G1094" s="1031" t="str">
        <f>IF('statement of marks'!EZ81="","",'statement of marks'!EZ81)</f>
        <v/>
      </c>
      <c r="H1094" s="1031"/>
      <c r="I1094" s="1031"/>
      <c r="J1094" s="1031" t="str">
        <f>IF('statement of marks'!FB81="","",'statement of marks'!FB81)</f>
        <v/>
      </c>
      <c r="K1094" s="1031"/>
      <c r="L1094" s="1031"/>
      <c r="M1094" s="1031" t="str">
        <f>IF('statement of marks'!FA81="","",'statement of marks'!FA81)</f>
        <v/>
      </c>
      <c r="N1094" s="1031"/>
      <c r="O1094" s="1031"/>
      <c r="P1094" s="216"/>
      <c r="Q1094" s="1035"/>
      <c r="R1094" s="1035"/>
      <c r="S1094" s="223"/>
      <c r="T1094" s="1027" t="str">
        <f>IF('statement of marks'!$EY$3="","",'statement of marks'!$EY$3)</f>
        <v>dyk f'k{kk</v>
      </c>
      <c r="U1094" s="1028"/>
      <c r="V1094" s="1031" t="str">
        <f>IF('statement of marks'!EY82="","",'statement of marks'!EY82)</f>
        <v/>
      </c>
      <c r="W1094" s="1031"/>
      <c r="X1094" s="1031"/>
      <c r="Y1094" s="1031" t="str">
        <f>IF('statement of marks'!EZ82="","",'statement of marks'!EZ82)</f>
        <v/>
      </c>
      <c r="Z1094" s="1031"/>
      <c r="AA1094" s="1031"/>
      <c r="AB1094" s="1031" t="str">
        <f>IF('statement of marks'!FB82="","",'statement of marks'!FB82)</f>
        <v/>
      </c>
      <c r="AC1094" s="1031"/>
      <c r="AD1094" s="1031"/>
      <c r="AE1094" s="1031" t="str">
        <f>IF('statement of marks'!FA82="","",'statement of marks'!FA82)</f>
        <v/>
      </c>
      <c r="AF1094" s="1031"/>
      <c r="AG1094" s="1031"/>
      <c r="AH1094" s="216"/>
    </row>
    <row r="1095" spans="1:34" ht="18.95" customHeight="1">
      <c r="A1095" s="223"/>
      <c r="B1095" s="1029" t="str">
        <f>IF('statement of marks'!$FI$3="","",'statement of marks'!$FI$3)</f>
        <v>LokLF; ,oe~ 'kkjhfjd f'k{kk</v>
      </c>
      <c r="C1095" s="1030"/>
      <c r="D1095" s="1031" t="str">
        <f>IF('statement of marks'!FI81="","",'statement of marks'!FI81)</f>
        <v/>
      </c>
      <c r="E1095" s="1031"/>
      <c r="F1095" s="1031"/>
      <c r="G1095" s="1031" t="str">
        <f>IF('statement of marks'!FJ81="","",'statement of marks'!FJ81)</f>
        <v/>
      </c>
      <c r="H1095" s="1031"/>
      <c r="I1095" s="1031"/>
      <c r="J1095" s="1031" t="str">
        <f>IF('statement of marks'!FL81="","",'statement of marks'!FL81)</f>
        <v/>
      </c>
      <c r="K1095" s="1031"/>
      <c r="L1095" s="1031"/>
      <c r="M1095" s="1031" t="str">
        <f>IF('statement of marks'!FK81="","",'statement of marks'!FK81)</f>
        <v/>
      </c>
      <c r="N1095" s="1031"/>
      <c r="O1095" s="1031"/>
      <c r="P1095" s="216"/>
      <c r="Q1095" s="1035"/>
      <c r="R1095" s="1035"/>
      <c r="S1095" s="223"/>
      <c r="T1095" s="1029" t="str">
        <f>IF('statement of marks'!$FI$3="","",'statement of marks'!$FI$3)</f>
        <v>LokLF; ,oe~ 'kkjhfjd f'k{kk</v>
      </c>
      <c r="U1095" s="1030"/>
      <c r="V1095" s="1031" t="str">
        <f>IF('statement of marks'!FI82="","",'statement of marks'!FI82)</f>
        <v/>
      </c>
      <c r="W1095" s="1031"/>
      <c r="X1095" s="1031"/>
      <c r="Y1095" s="1031" t="str">
        <f>IF('statement of marks'!FJ82="","",'statement of marks'!FJ82)</f>
        <v/>
      </c>
      <c r="Z1095" s="1031"/>
      <c r="AA1095" s="1031"/>
      <c r="AB1095" s="1031" t="str">
        <f>IF('statement of marks'!FL82="","",'statement of marks'!FL82)</f>
        <v/>
      </c>
      <c r="AC1095" s="1031"/>
      <c r="AD1095" s="1031"/>
      <c r="AE1095" s="1031" t="str">
        <f>IF('statement of marks'!FK82="","",'statement of marks'!FK82)</f>
        <v/>
      </c>
      <c r="AF1095" s="1031"/>
      <c r="AG1095" s="1031"/>
      <c r="AH1095" s="216"/>
    </row>
    <row r="1096" spans="1:34" ht="18.95" customHeight="1">
      <c r="A1096" s="223"/>
      <c r="B1096" s="1000" t="s">
        <v>195</v>
      </c>
      <c r="C1096" s="1001"/>
      <c r="D1096" s="1007" t="str">
        <f>details!$DR$3</f>
        <v>vxLr rd</v>
      </c>
      <c r="E1096" s="1007"/>
      <c r="F1096" s="1007"/>
      <c r="G1096" s="1007" t="str">
        <f>details!$DV$3</f>
        <v>vDVwcj rd</v>
      </c>
      <c r="H1096" s="1007"/>
      <c r="I1096" s="1007"/>
      <c r="J1096" s="1007" t="str">
        <f>details!$ED$3</f>
        <v>Qjojh rd</v>
      </c>
      <c r="K1096" s="1007"/>
      <c r="L1096" s="1007"/>
      <c r="M1096" s="1007" t="str">
        <f>details!$DZ$3</f>
        <v>fnlEcj rd</v>
      </c>
      <c r="N1096" s="1007"/>
      <c r="O1096" s="1007"/>
      <c r="P1096" s="216"/>
      <c r="Q1096" s="1035"/>
      <c r="R1096" s="1035"/>
      <c r="S1096" s="223"/>
      <c r="T1096" s="1000" t="s">
        <v>195</v>
      </c>
      <c r="U1096" s="1001"/>
      <c r="V1096" s="1010" t="str">
        <f>details!$DR$3</f>
        <v>vxLr rd</v>
      </c>
      <c r="W1096" s="1011"/>
      <c r="X1096" s="1012"/>
      <c r="Y1096" s="1010" t="str">
        <f>details!$DV$3</f>
        <v>vDVwcj rd</v>
      </c>
      <c r="Z1096" s="1011"/>
      <c r="AA1096" s="1012"/>
      <c r="AB1096" s="1010" t="str">
        <f>details!$ED$3</f>
        <v>Qjojh rd</v>
      </c>
      <c r="AC1096" s="1011"/>
      <c r="AD1096" s="1012"/>
      <c r="AE1096" s="1010" t="str">
        <f>details!$DZ$3</f>
        <v>fnlEcj rd</v>
      </c>
      <c r="AF1096" s="1011"/>
      <c r="AG1096" s="1012"/>
      <c r="AH1096" s="216"/>
    </row>
    <row r="1097" spans="1:34" ht="18.95" customHeight="1">
      <c r="A1097" s="223"/>
      <c r="B1097" s="1025" t="s">
        <v>98</v>
      </c>
      <c r="C1097" s="1026"/>
      <c r="D1097" s="1008" t="str">
        <f>IF(details!DS81="","",details!DS81)</f>
        <v/>
      </c>
      <c r="E1097" s="1008"/>
      <c r="F1097" s="1008"/>
      <c r="G1097" s="1008" t="str">
        <f>IF(details!DW81="","",details!DW81)</f>
        <v/>
      </c>
      <c r="H1097" s="1008"/>
      <c r="I1097" s="1008"/>
      <c r="J1097" s="1008" t="str">
        <f>IF(details!EE81="","",details!EE81)</f>
        <v/>
      </c>
      <c r="K1097" s="1008"/>
      <c r="L1097" s="1008"/>
      <c r="M1097" s="1008" t="str">
        <f>IF(details!EA81="","",details!EA81)</f>
        <v/>
      </c>
      <c r="N1097" s="1008"/>
      <c r="O1097" s="1008"/>
      <c r="P1097" s="227"/>
      <c r="Q1097" s="1035"/>
      <c r="R1097" s="1035"/>
      <c r="S1097" s="223"/>
      <c r="T1097" s="1025" t="s">
        <v>98</v>
      </c>
      <c r="U1097" s="1026"/>
      <c r="V1097" s="1015" t="str">
        <f>IF(details!DS82="","",details!DS82)</f>
        <v/>
      </c>
      <c r="W1097" s="1016"/>
      <c r="X1097" s="1017"/>
      <c r="Y1097" s="1015" t="str">
        <f>IF(details!DW82="","",details!DW82)</f>
        <v/>
      </c>
      <c r="Z1097" s="1016"/>
      <c r="AA1097" s="1017"/>
      <c r="AB1097" s="1015" t="str">
        <f>IF(details!EE82="","",details!EE82)</f>
        <v/>
      </c>
      <c r="AC1097" s="1016"/>
      <c r="AD1097" s="1017"/>
      <c r="AE1097" s="1015" t="str">
        <f>IF(details!EA82="","",details!EA82)</f>
        <v/>
      </c>
      <c r="AF1097" s="1016"/>
      <c r="AG1097" s="1017"/>
      <c r="AH1097" s="217"/>
    </row>
    <row r="1098" spans="1:34" ht="18.95" customHeight="1">
      <c r="A1098" s="224"/>
      <c r="B1098" s="1023" t="s">
        <v>15</v>
      </c>
      <c r="C1098" s="1024"/>
      <c r="D1098" s="1009">
        <f>IF(details!DR81="","",details!DR81)</f>
        <v>83</v>
      </c>
      <c r="E1098" s="1009"/>
      <c r="F1098" s="1009"/>
      <c r="G1098" s="1009" t="str">
        <f>IF(details!DV81="","",details!DV81)</f>
        <v/>
      </c>
      <c r="H1098" s="1009"/>
      <c r="I1098" s="1009"/>
      <c r="J1098" s="1009" t="str">
        <f>IF(details!ED81="","",details!ED81)</f>
        <v/>
      </c>
      <c r="K1098" s="1009"/>
      <c r="L1098" s="1009"/>
      <c r="M1098" s="1009" t="str">
        <f>IF(details!DZ81="","",details!DZ81)</f>
        <v/>
      </c>
      <c r="N1098" s="1009"/>
      <c r="O1098" s="1009"/>
      <c r="P1098" s="228"/>
      <c r="Q1098" s="1035"/>
      <c r="R1098" s="1035"/>
      <c r="S1098" s="224"/>
      <c r="T1098" s="1023" t="s">
        <v>15</v>
      </c>
      <c r="U1098" s="1024"/>
      <c r="V1098" s="1018">
        <f>IF(details!DR82="","",details!DR82)</f>
        <v>83</v>
      </c>
      <c r="W1098" s="1019"/>
      <c r="X1098" s="1020"/>
      <c r="Y1098" s="1018" t="str">
        <f>IF(details!DV82="","",details!DV82)</f>
        <v/>
      </c>
      <c r="Z1098" s="1019"/>
      <c r="AA1098" s="1020"/>
      <c r="AB1098" s="1018" t="str">
        <f>IF(details!ED82="","",details!ED82)</f>
        <v/>
      </c>
      <c r="AC1098" s="1019"/>
      <c r="AD1098" s="1020"/>
      <c r="AE1098" s="1018" t="str">
        <f>IF(details!DZ82="","",details!DZ82)</f>
        <v/>
      </c>
      <c r="AF1098" s="1019"/>
      <c r="AG1098" s="1020"/>
      <c r="AH1098" s="218"/>
    </row>
    <row r="1099" spans="1:34" ht="18.95" customHeight="1">
      <c r="A1099" s="223"/>
      <c r="B1099" s="1036" t="s">
        <v>99</v>
      </c>
      <c r="C1099" s="1037"/>
      <c r="D1099" s="1007"/>
      <c r="E1099" s="1007"/>
      <c r="F1099" s="1007"/>
      <c r="G1099" s="1007"/>
      <c r="H1099" s="1007"/>
      <c r="I1099" s="1007"/>
      <c r="J1099" s="1007"/>
      <c r="K1099" s="1007"/>
      <c r="L1099" s="1007"/>
      <c r="M1099" s="1007"/>
      <c r="N1099" s="1007"/>
      <c r="O1099" s="1007"/>
      <c r="P1099" s="219"/>
      <c r="Q1099" s="1035"/>
      <c r="R1099" s="1035"/>
      <c r="S1099" s="223"/>
      <c r="T1099" s="1036" t="s">
        <v>99</v>
      </c>
      <c r="U1099" s="1037"/>
      <c r="V1099" s="1007"/>
      <c r="W1099" s="1007"/>
      <c r="X1099" s="1007"/>
      <c r="Y1099" s="1007"/>
      <c r="Z1099" s="1007"/>
      <c r="AA1099" s="1007"/>
      <c r="AB1099" s="1007"/>
      <c r="AC1099" s="1007"/>
      <c r="AD1099" s="1007"/>
      <c r="AE1099" s="1007"/>
      <c r="AF1099" s="1007"/>
      <c r="AG1099" s="1007"/>
      <c r="AH1099" s="219"/>
    </row>
    <row r="1100" spans="1:34" ht="18.95" customHeight="1">
      <c r="A1100" s="223"/>
      <c r="B1100" s="1013" t="s">
        <v>79</v>
      </c>
      <c r="C1100" s="1014"/>
      <c r="D1100" s="1007"/>
      <c r="E1100" s="1007"/>
      <c r="F1100" s="1007"/>
      <c r="G1100" s="1007"/>
      <c r="H1100" s="1007"/>
      <c r="I1100" s="1007"/>
      <c r="J1100" s="1007"/>
      <c r="K1100" s="1007"/>
      <c r="L1100" s="1007"/>
      <c r="M1100" s="1007"/>
      <c r="N1100" s="1007"/>
      <c r="O1100" s="1007"/>
      <c r="P1100" s="219"/>
      <c r="Q1100" s="1035"/>
      <c r="R1100" s="1035"/>
      <c r="S1100" s="223"/>
      <c r="T1100" s="1013" t="s">
        <v>79</v>
      </c>
      <c r="U1100" s="1014"/>
      <c r="V1100" s="1007"/>
      <c r="W1100" s="1007"/>
      <c r="X1100" s="1007"/>
      <c r="Y1100" s="1007"/>
      <c r="Z1100" s="1007"/>
      <c r="AA1100" s="1007"/>
      <c r="AB1100" s="1007"/>
      <c r="AC1100" s="1007"/>
      <c r="AD1100" s="1007"/>
      <c r="AE1100" s="1007"/>
      <c r="AF1100" s="1007"/>
      <c r="AG1100" s="1007"/>
      <c r="AH1100" s="219"/>
    </row>
    <row r="1101" spans="1:34" ht="18.95" customHeight="1">
      <c r="A1101" s="223"/>
      <c r="B1101" s="1021" t="s">
        <v>100</v>
      </c>
      <c r="C1101" s="1022"/>
      <c r="D1101" s="1007"/>
      <c r="E1101" s="1007"/>
      <c r="F1101" s="1007"/>
      <c r="G1101" s="1007"/>
      <c r="H1101" s="1007"/>
      <c r="I1101" s="1007"/>
      <c r="J1101" s="1007"/>
      <c r="K1101" s="1007"/>
      <c r="L1101" s="1007"/>
      <c r="M1101" s="1007"/>
      <c r="N1101" s="1007"/>
      <c r="O1101" s="1007"/>
      <c r="P1101" s="219"/>
      <c r="Q1101" s="1035"/>
      <c r="R1101" s="1035"/>
      <c r="S1101" s="223"/>
      <c r="T1101" s="1021" t="s">
        <v>100</v>
      </c>
      <c r="U1101" s="1022"/>
      <c r="V1101" s="1007"/>
      <c r="W1101" s="1007"/>
      <c r="X1101" s="1007"/>
      <c r="Y1101" s="1007"/>
      <c r="Z1101" s="1007"/>
      <c r="AA1101" s="1007"/>
      <c r="AB1101" s="1007"/>
      <c r="AC1101" s="1007"/>
      <c r="AD1101" s="1007"/>
      <c r="AE1101" s="1007"/>
      <c r="AF1101" s="1007"/>
      <c r="AG1101" s="1007"/>
      <c r="AH1101" s="219"/>
    </row>
    <row r="1102" spans="1:34" ht="18.95" customHeight="1" thickBot="1">
      <c r="A1102" s="225"/>
      <c r="B1102" s="998" t="s">
        <v>101</v>
      </c>
      <c r="C1102" s="999"/>
      <c r="D1102" s="995"/>
      <c r="E1102" s="995"/>
      <c r="F1102" s="995"/>
      <c r="G1102" s="995"/>
      <c r="H1102" s="995"/>
      <c r="I1102" s="995"/>
      <c r="J1102" s="995"/>
      <c r="K1102" s="995"/>
      <c r="L1102" s="995"/>
      <c r="M1102" s="995"/>
      <c r="N1102" s="995"/>
      <c r="O1102" s="995"/>
      <c r="P1102" s="220"/>
      <c r="Q1102" s="1035"/>
      <c r="R1102" s="1035"/>
      <c r="S1102" s="225"/>
      <c r="T1102" s="998" t="s">
        <v>101</v>
      </c>
      <c r="U1102" s="999"/>
      <c r="V1102" s="995"/>
      <c r="W1102" s="995"/>
      <c r="X1102" s="995"/>
      <c r="Y1102" s="995"/>
      <c r="Z1102" s="995"/>
      <c r="AA1102" s="995"/>
      <c r="AB1102" s="995"/>
      <c r="AC1102" s="995"/>
      <c r="AD1102" s="995"/>
      <c r="AE1102" s="995"/>
      <c r="AF1102" s="995"/>
      <c r="AG1102" s="995"/>
      <c r="AH1102" s="220"/>
    </row>
    <row r="1103" spans="1:34" ht="18.95" customHeight="1">
      <c r="A1103" s="222"/>
      <c r="B1103" s="1004" t="s">
        <v>47</v>
      </c>
      <c r="C1103" s="1005"/>
      <c r="D1103" s="1005"/>
      <c r="E1103" s="1005"/>
      <c r="F1103" s="1005"/>
      <c r="G1103" s="1005"/>
      <c r="H1103" s="1005"/>
      <c r="I1103" s="1005"/>
      <c r="J1103" s="1005"/>
      <c r="K1103" s="1005"/>
      <c r="L1103" s="1005"/>
      <c r="M1103" s="1005"/>
      <c r="N1103" s="1005"/>
      <c r="O1103" s="1005"/>
      <c r="P1103" s="1006"/>
      <c r="Q1103" s="1035"/>
      <c r="R1103" s="1035"/>
      <c r="S1103" s="222"/>
      <c r="T1103" s="1004" t="s">
        <v>47</v>
      </c>
      <c r="U1103" s="1005"/>
      <c r="V1103" s="1005"/>
      <c r="W1103" s="1005"/>
      <c r="X1103" s="1005"/>
      <c r="Y1103" s="1005"/>
      <c r="Z1103" s="1005"/>
      <c r="AA1103" s="1005"/>
      <c r="AB1103" s="1005"/>
      <c r="AC1103" s="1005"/>
      <c r="AD1103" s="1005"/>
      <c r="AE1103" s="1005"/>
      <c r="AF1103" s="1005"/>
      <c r="AG1103" s="1005"/>
      <c r="AH1103" s="1006"/>
    </row>
    <row r="1104" spans="1:34" ht="18.95" customHeight="1">
      <c r="A1104" s="1003"/>
      <c r="B1104" s="985" t="str">
        <f>'statement of marks'!$A$1</f>
        <v>MkW0Hkhejko vEcsMdj jkt0vkok0fo|k0cxMh]nkSlk</v>
      </c>
      <c r="C1104" s="986"/>
      <c r="D1104" s="986"/>
      <c r="E1104" s="986"/>
      <c r="F1104" s="986"/>
      <c r="G1104" s="986"/>
      <c r="H1104" s="986"/>
      <c r="I1104" s="986"/>
      <c r="J1104" s="986"/>
      <c r="K1104" s="986"/>
      <c r="L1104" s="986"/>
      <c r="M1104" s="986"/>
      <c r="N1104" s="986"/>
      <c r="O1104" s="986"/>
      <c r="P1104" s="987"/>
      <c r="Q1104" s="1035"/>
      <c r="R1104" s="1035"/>
      <c r="S1104" s="1003"/>
      <c r="T1104" s="985" t="str">
        <f>'statement of marks'!$A$1</f>
        <v>MkW0Hkhejko vEcsMdj jkt0vkok0fo|k0cxMh]nkSlk</v>
      </c>
      <c r="U1104" s="986"/>
      <c r="V1104" s="986"/>
      <c r="W1104" s="986"/>
      <c r="X1104" s="986"/>
      <c r="Y1104" s="986"/>
      <c r="Z1104" s="986"/>
      <c r="AA1104" s="986"/>
      <c r="AB1104" s="986"/>
      <c r="AC1104" s="986"/>
      <c r="AD1104" s="986"/>
      <c r="AE1104" s="986"/>
      <c r="AF1104" s="986"/>
      <c r="AG1104" s="986"/>
      <c r="AH1104" s="987"/>
    </row>
    <row r="1105" spans="1:34" ht="18.95" customHeight="1">
      <c r="A1105" s="1003"/>
      <c r="B1105" s="985"/>
      <c r="C1105" s="986"/>
      <c r="D1105" s="986"/>
      <c r="E1105" s="986"/>
      <c r="F1105" s="986"/>
      <c r="G1105" s="986"/>
      <c r="H1105" s="986"/>
      <c r="I1105" s="986"/>
      <c r="J1105" s="986"/>
      <c r="K1105" s="986"/>
      <c r="L1105" s="986"/>
      <c r="M1105" s="986"/>
      <c r="N1105" s="986"/>
      <c r="O1105" s="986"/>
      <c r="P1105" s="987"/>
      <c r="Q1105" s="1035"/>
      <c r="R1105" s="1035"/>
      <c r="S1105" s="1003"/>
      <c r="T1105" s="985"/>
      <c r="U1105" s="986"/>
      <c r="V1105" s="986"/>
      <c r="W1105" s="986"/>
      <c r="X1105" s="986"/>
      <c r="Y1105" s="986"/>
      <c r="Z1105" s="986"/>
      <c r="AA1105" s="986"/>
      <c r="AB1105" s="986"/>
      <c r="AC1105" s="986"/>
      <c r="AD1105" s="986"/>
      <c r="AE1105" s="986"/>
      <c r="AF1105" s="986"/>
      <c r="AG1105" s="986"/>
      <c r="AH1105" s="987"/>
    </row>
    <row r="1106" spans="1:34" ht="18.95" customHeight="1">
      <c r="A1106" s="223"/>
      <c r="B1106" s="988" t="s">
        <v>95</v>
      </c>
      <c r="C1106" s="989"/>
      <c r="D1106" s="992" t="str">
        <f>'statement of marks'!$H$3</f>
        <v>2016-17</v>
      </c>
      <c r="E1106" s="992"/>
      <c r="F1106" s="992"/>
      <c r="G1106" s="992"/>
      <c r="H1106" s="992"/>
      <c r="I1106" s="992"/>
      <c r="J1106" s="992"/>
      <c r="K1106" s="992"/>
      <c r="L1106" s="992"/>
      <c r="M1106" s="992"/>
      <c r="N1106" s="992"/>
      <c r="O1106" s="992"/>
      <c r="P1106" s="993"/>
      <c r="Q1106" s="1035"/>
      <c r="R1106" s="1035"/>
      <c r="S1106" s="223"/>
      <c r="T1106" s="988" t="s">
        <v>95</v>
      </c>
      <c r="U1106" s="989"/>
      <c r="V1106" s="992" t="str">
        <f>'statement of marks'!$H$3</f>
        <v>2016-17</v>
      </c>
      <c r="W1106" s="992"/>
      <c r="X1106" s="992"/>
      <c r="Y1106" s="992"/>
      <c r="Z1106" s="992"/>
      <c r="AA1106" s="992"/>
      <c r="AB1106" s="992"/>
      <c r="AC1106" s="992"/>
      <c r="AD1106" s="992"/>
      <c r="AE1106" s="992"/>
      <c r="AF1106" s="992"/>
      <c r="AG1106" s="992"/>
      <c r="AH1106" s="993"/>
    </row>
    <row r="1107" spans="1:34" ht="18.95" customHeight="1">
      <c r="A1107" s="223"/>
      <c r="B1107" s="990" t="s">
        <v>185</v>
      </c>
      <c r="C1107" s="991"/>
      <c r="D1107" s="991" t="str">
        <f>IF('statement of marks'!I83="","",'statement of marks'!I83)</f>
        <v/>
      </c>
      <c r="E1107" s="991"/>
      <c r="F1107" s="991"/>
      <c r="G1107" s="991"/>
      <c r="H1107" s="991"/>
      <c r="I1107" s="991"/>
      <c r="J1107" s="991"/>
      <c r="K1107" s="991"/>
      <c r="L1107" s="991"/>
      <c r="M1107" s="991"/>
      <c r="N1107" s="991"/>
      <c r="O1107" s="991"/>
      <c r="P1107" s="994"/>
      <c r="Q1107" s="1035"/>
      <c r="R1107" s="1035"/>
      <c r="S1107" s="223"/>
      <c r="T1107" s="990" t="s">
        <v>185</v>
      </c>
      <c r="U1107" s="991"/>
      <c r="V1107" s="991" t="str">
        <f>IF('statement of marks'!I84="","",'statement of marks'!I84)</f>
        <v/>
      </c>
      <c r="W1107" s="991"/>
      <c r="X1107" s="991"/>
      <c r="Y1107" s="991"/>
      <c r="Z1107" s="991"/>
      <c r="AA1107" s="991"/>
      <c r="AB1107" s="991"/>
      <c r="AC1107" s="991"/>
      <c r="AD1107" s="991"/>
      <c r="AE1107" s="991"/>
      <c r="AF1107" s="991"/>
      <c r="AG1107" s="991"/>
      <c r="AH1107" s="994"/>
    </row>
    <row r="1108" spans="1:34" ht="18.95" customHeight="1">
      <c r="A1108" s="223"/>
      <c r="B1108" s="990" t="s">
        <v>186</v>
      </c>
      <c r="C1108" s="991"/>
      <c r="D1108" s="991" t="str">
        <f>IF('statement of marks'!J83="","",'statement of marks'!J83)</f>
        <v/>
      </c>
      <c r="E1108" s="991"/>
      <c r="F1108" s="991"/>
      <c r="G1108" s="991"/>
      <c r="H1108" s="991"/>
      <c r="I1108" s="991"/>
      <c r="J1108" s="991"/>
      <c r="K1108" s="991"/>
      <c r="L1108" s="991"/>
      <c r="M1108" s="991"/>
      <c r="N1108" s="991"/>
      <c r="O1108" s="991"/>
      <c r="P1108" s="994"/>
      <c r="Q1108" s="1035"/>
      <c r="R1108" s="1035"/>
      <c r="S1108" s="223"/>
      <c r="T1108" s="990" t="s">
        <v>186</v>
      </c>
      <c r="U1108" s="991"/>
      <c r="V1108" s="991" t="str">
        <f>IF('statement of marks'!J84="","",'statement of marks'!J84)</f>
        <v/>
      </c>
      <c r="W1108" s="991"/>
      <c r="X1108" s="991"/>
      <c r="Y1108" s="991"/>
      <c r="Z1108" s="991"/>
      <c r="AA1108" s="991"/>
      <c r="AB1108" s="991"/>
      <c r="AC1108" s="991"/>
      <c r="AD1108" s="991"/>
      <c r="AE1108" s="991"/>
      <c r="AF1108" s="991"/>
      <c r="AG1108" s="991"/>
      <c r="AH1108" s="994"/>
    </row>
    <row r="1109" spans="1:34" ht="18.95" customHeight="1">
      <c r="A1109" s="223"/>
      <c r="B1109" s="990" t="s">
        <v>187</v>
      </c>
      <c r="C1109" s="991"/>
      <c r="D1109" s="991" t="str">
        <f>IF('statement of marks'!K83="","",'statement of marks'!K83)</f>
        <v/>
      </c>
      <c r="E1109" s="991"/>
      <c r="F1109" s="991"/>
      <c r="G1109" s="991"/>
      <c r="H1109" s="991"/>
      <c r="I1109" s="991"/>
      <c r="J1109" s="991"/>
      <c r="K1109" s="991"/>
      <c r="L1109" s="991"/>
      <c r="M1109" s="991"/>
      <c r="N1109" s="991"/>
      <c r="O1109" s="991"/>
      <c r="P1109" s="994"/>
      <c r="Q1109" s="1035"/>
      <c r="R1109" s="1035"/>
      <c r="S1109" s="223"/>
      <c r="T1109" s="990" t="s">
        <v>187</v>
      </c>
      <c r="U1109" s="991"/>
      <c r="V1109" s="991" t="str">
        <f>IF('statement of marks'!K84="","",'statement of marks'!K84)</f>
        <v/>
      </c>
      <c r="W1109" s="991"/>
      <c r="X1109" s="991"/>
      <c r="Y1109" s="991"/>
      <c r="Z1109" s="991"/>
      <c r="AA1109" s="991"/>
      <c r="AB1109" s="991"/>
      <c r="AC1109" s="991"/>
      <c r="AD1109" s="991"/>
      <c r="AE1109" s="991"/>
      <c r="AF1109" s="991"/>
      <c r="AG1109" s="991"/>
      <c r="AH1109" s="994"/>
    </row>
    <row r="1110" spans="1:34" ht="18.95" customHeight="1">
      <c r="A1110" s="223"/>
      <c r="B1110" s="990" t="s">
        <v>188</v>
      </c>
      <c r="C1110" s="991"/>
      <c r="D1110" s="992" t="str">
        <f>'statement of marks'!$G$3</f>
        <v>6 B</v>
      </c>
      <c r="E1110" s="992"/>
      <c r="F1110" s="992"/>
      <c r="G1110" s="992"/>
      <c r="H1110" s="991" t="s">
        <v>9</v>
      </c>
      <c r="I1110" s="991"/>
      <c r="J1110" s="991"/>
      <c r="K1110" s="991"/>
      <c r="L1110" s="991"/>
      <c r="M1110" s="992" t="str">
        <f>IF('statement of marks'!D83="","",'statement of marks'!D83)</f>
        <v/>
      </c>
      <c r="N1110" s="992"/>
      <c r="O1110" s="992"/>
      <c r="P1110" s="993"/>
      <c r="Q1110" s="1035"/>
      <c r="R1110" s="1035"/>
      <c r="S1110" s="223"/>
      <c r="T1110" s="990" t="s">
        <v>188</v>
      </c>
      <c r="U1110" s="991"/>
      <c r="V1110" s="992" t="str">
        <f>'statement of marks'!$G$3</f>
        <v>6 B</v>
      </c>
      <c r="W1110" s="992"/>
      <c r="X1110" s="992"/>
      <c r="Y1110" s="992"/>
      <c r="Z1110" s="991" t="s">
        <v>9</v>
      </c>
      <c r="AA1110" s="991"/>
      <c r="AB1110" s="991"/>
      <c r="AC1110" s="991"/>
      <c r="AD1110" s="991"/>
      <c r="AE1110" s="992" t="str">
        <f>IF('statement of marks'!D84="","",'statement of marks'!D84)</f>
        <v/>
      </c>
      <c r="AF1110" s="992"/>
      <c r="AG1110" s="992"/>
      <c r="AH1110" s="993"/>
    </row>
    <row r="1111" spans="1:34" ht="18.95" customHeight="1">
      <c r="A1111" s="223"/>
      <c r="B1111" s="990" t="s">
        <v>189</v>
      </c>
      <c r="C1111" s="991"/>
      <c r="D1111" s="992" t="str">
        <f>IF('statement of marks'!F83="","",'statement of marks'!F83)</f>
        <v/>
      </c>
      <c r="E1111" s="992"/>
      <c r="F1111" s="992"/>
      <c r="G1111" s="992"/>
      <c r="H1111" s="991" t="s">
        <v>0</v>
      </c>
      <c r="I1111" s="991"/>
      <c r="J1111" s="991"/>
      <c r="K1111" s="991"/>
      <c r="L1111" s="991"/>
      <c r="M1111" s="1032" t="str">
        <f>IF('statement of marks'!G83="","",'statement of marks'!G83)</f>
        <v/>
      </c>
      <c r="N1111" s="1032"/>
      <c r="O1111" s="1032"/>
      <c r="P1111" s="1033"/>
      <c r="Q1111" s="1035"/>
      <c r="R1111" s="1035"/>
      <c r="S1111" s="223"/>
      <c r="T1111" s="990" t="s">
        <v>189</v>
      </c>
      <c r="U1111" s="991"/>
      <c r="V1111" s="992" t="str">
        <f>IF('statement of marks'!F84="","",'statement of marks'!F84)</f>
        <v/>
      </c>
      <c r="W1111" s="992"/>
      <c r="X1111" s="992"/>
      <c r="Y1111" s="992"/>
      <c r="Z1111" s="991" t="s">
        <v>0</v>
      </c>
      <c r="AA1111" s="991"/>
      <c r="AB1111" s="991"/>
      <c r="AC1111" s="991"/>
      <c r="AD1111" s="991"/>
      <c r="AE1111" s="1032" t="str">
        <f>IF('statement of marks'!G84="","",'statement of marks'!G84)</f>
        <v/>
      </c>
      <c r="AF1111" s="1032"/>
      <c r="AG1111" s="1032"/>
      <c r="AH1111" s="1033"/>
    </row>
    <row r="1112" spans="1:34" ht="18.95" customHeight="1">
      <c r="A1112" s="223"/>
      <c r="B1112" s="221" t="s">
        <v>28</v>
      </c>
      <c r="C1112" s="211" t="s">
        <v>96</v>
      </c>
      <c r="D1112" s="1034" t="s">
        <v>1</v>
      </c>
      <c r="E1112" s="1034"/>
      <c r="F1112" s="1034"/>
      <c r="G1112" s="1034" t="s">
        <v>21</v>
      </c>
      <c r="H1112" s="1034"/>
      <c r="I1112" s="1034"/>
      <c r="J1112" s="1034" t="s">
        <v>68</v>
      </c>
      <c r="K1112" s="1034"/>
      <c r="L1112" s="1034"/>
      <c r="M1112" s="1034" t="s">
        <v>97</v>
      </c>
      <c r="N1112" s="1034"/>
      <c r="O1112" s="1034"/>
      <c r="P1112" s="212" t="s">
        <v>200</v>
      </c>
      <c r="Q1112" s="1035"/>
      <c r="R1112" s="1035"/>
      <c r="S1112" s="223"/>
      <c r="T1112" s="221" t="s">
        <v>28</v>
      </c>
      <c r="U1112" s="211" t="s">
        <v>96</v>
      </c>
      <c r="V1112" s="1034" t="s">
        <v>1</v>
      </c>
      <c r="W1112" s="1034"/>
      <c r="X1112" s="1034"/>
      <c r="Y1112" s="1034" t="s">
        <v>21</v>
      </c>
      <c r="Z1112" s="1034"/>
      <c r="AA1112" s="1034"/>
      <c r="AB1112" s="1034" t="s">
        <v>68</v>
      </c>
      <c r="AC1112" s="1034"/>
      <c r="AD1112" s="1034"/>
      <c r="AE1112" s="1034" t="s">
        <v>97</v>
      </c>
      <c r="AF1112" s="1034"/>
      <c r="AG1112" s="1034"/>
      <c r="AH1112" s="212" t="s">
        <v>200</v>
      </c>
    </row>
    <row r="1113" spans="1:34" ht="18.95" customHeight="1">
      <c r="A1113" s="223"/>
      <c r="B1113" s="1000" t="s">
        <v>3</v>
      </c>
      <c r="C1113" s="1001"/>
      <c r="D1113" s="232">
        <f>IF('statement of marks'!L$6="","",'statement of marks'!L$6)</f>
        <v>5</v>
      </c>
      <c r="E1113" s="232">
        <f>IF('statement of marks'!M$6="","",'statement of marks'!M$6)</f>
        <v>5</v>
      </c>
      <c r="F1113" s="232">
        <f>IF('statement of marks'!N$6="","",'statement of marks'!N$6)</f>
        <v>10</v>
      </c>
      <c r="G1113" s="232">
        <f>IF('statement of marks'!O$6="","",'statement of marks'!O$6)</f>
        <v>5</v>
      </c>
      <c r="H1113" s="232">
        <f>IF('statement of marks'!P$6="","",'statement of marks'!P$6)</f>
        <v>5</v>
      </c>
      <c r="I1113" s="232">
        <f>IF('statement of marks'!Q$6="","",'statement of marks'!Q$6)</f>
        <v>10</v>
      </c>
      <c r="J1113" s="232">
        <f>IF('statement of marks'!R$6="","",'statement of marks'!R$6)</f>
        <v>5</v>
      </c>
      <c r="K1113" s="232">
        <f>IF('statement of marks'!S$6="","",'statement of marks'!S$6)</f>
        <v>5</v>
      </c>
      <c r="L1113" s="232">
        <f>IF('statement of marks'!T$6="","",'statement of marks'!T$6)</f>
        <v>10</v>
      </c>
      <c r="M1113" s="232">
        <f>IF('statement of marks'!V$6="","",'statement of marks'!V$6)</f>
        <v>50</v>
      </c>
      <c r="N1113" s="232">
        <f>IF('statement of marks'!W$6="","",'statement of marks'!W$6)</f>
        <v>20</v>
      </c>
      <c r="O1113" s="232">
        <f>IF('statement of marks'!X$6="","",'statement of marks'!X$6)</f>
        <v>70</v>
      </c>
      <c r="P1113" s="213">
        <f>IF('statement of marks'!Y$6="","",'statement of marks'!Y$6)</f>
        <v>100</v>
      </c>
      <c r="Q1113" s="1035"/>
      <c r="R1113" s="1035"/>
      <c r="S1113" s="223"/>
      <c r="T1113" s="1000" t="s">
        <v>3</v>
      </c>
      <c r="U1113" s="1001"/>
      <c r="V1113" s="232">
        <f>IF('statement of marks'!L$6="","",'statement of marks'!L$6)</f>
        <v>5</v>
      </c>
      <c r="W1113" s="232">
        <f>IF('statement of marks'!M$6="","",'statement of marks'!M$6)</f>
        <v>5</v>
      </c>
      <c r="X1113" s="232">
        <f>IF('statement of marks'!N$6="","",'statement of marks'!N$6)</f>
        <v>10</v>
      </c>
      <c r="Y1113" s="232">
        <f>IF('statement of marks'!O$6="","",'statement of marks'!O$6)</f>
        <v>5</v>
      </c>
      <c r="Z1113" s="232">
        <f>IF('statement of marks'!P$6="","",'statement of marks'!P$6)</f>
        <v>5</v>
      </c>
      <c r="AA1113" s="232">
        <f>IF('statement of marks'!Q$6="","",'statement of marks'!Q$6)</f>
        <v>10</v>
      </c>
      <c r="AB1113" s="232">
        <f>IF('statement of marks'!R$6="","",'statement of marks'!R$6)</f>
        <v>5</v>
      </c>
      <c r="AC1113" s="232">
        <f>IF('statement of marks'!S$6="","",'statement of marks'!S$6)</f>
        <v>5</v>
      </c>
      <c r="AD1113" s="232">
        <f>IF('statement of marks'!T$6="","",'statement of marks'!T$6)</f>
        <v>10</v>
      </c>
      <c r="AE1113" s="232">
        <f>IF('statement of marks'!V$6="","",'statement of marks'!V$6)</f>
        <v>50</v>
      </c>
      <c r="AF1113" s="232">
        <f>IF('statement of marks'!W$6="","",'statement of marks'!W$6)</f>
        <v>20</v>
      </c>
      <c r="AG1113" s="232">
        <f>IF('statement of marks'!X$6="","",'statement of marks'!X$6)</f>
        <v>70</v>
      </c>
      <c r="AH1113" s="213">
        <f>IF('statement of marks'!Y$6="","",'statement of marks'!Y$6)</f>
        <v>100</v>
      </c>
    </row>
    <row r="1114" spans="1:34" ht="18.95" customHeight="1">
      <c r="A1114" s="223"/>
      <c r="B1114" s="990" t="str">
        <f>IF('statement of marks'!$L$3="","",'statement of marks'!$L$3)</f>
        <v>fgUnh</v>
      </c>
      <c r="C1114" s="991"/>
      <c r="D1114" s="209" t="str">
        <f>IF('statement of marks'!L83="","",'statement of marks'!L83)</f>
        <v/>
      </c>
      <c r="E1114" s="209" t="str">
        <f>IF('statement of marks'!M83="","",'statement of marks'!M83)</f>
        <v/>
      </c>
      <c r="F1114" s="207" t="str">
        <f>IF('statement of marks'!N83="","",'statement of marks'!N83)</f>
        <v/>
      </c>
      <c r="G1114" s="209" t="str">
        <f>IF('statement of marks'!O83="","",'statement of marks'!O83)</f>
        <v/>
      </c>
      <c r="H1114" s="209" t="str">
        <f>IF('statement of marks'!P83="","",'statement of marks'!P83)</f>
        <v/>
      </c>
      <c r="I1114" s="207" t="str">
        <f>IF('statement of marks'!Q83="","",'statement of marks'!Q83)</f>
        <v/>
      </c>
      <c r="J1114" s="209" t="str">
        <f>IF('statement of marks'!R83="","",'statement of marks'!R83)</f>
        <v/>
      </c>
      <c r="K1114" s="209" t="str">
        <f>IF('statement of marks'!S83="","",'statement of marks'!S83)</f>
        <v/>
      </c>
      <c r="L1114" s="207" t="str">
        <f>IF('statement of marks'!T83="","",'statement of marks'!T83)</f>
        <v/>
      </c>
      <c r="M1114" s="209" t="str">
        <f>IF('statement of marks'!V83="","",'statement of marks'!V83)</f>
        <v/>
      </c>
      <c r="N1114" s="209" t="str">
        <f>IF('statement of marks'!W83="","",'statement of marks'!W83)</f>
        <v/>
      </c>
      <c r="O1114" s="207" t="str">
        <f>IF('statement of marks'!X83="","",'statement of marks'!X83)</f>
        <v/>
      </c>
      <c r="P1114" s="213" t="str">
        <f>IF('statement of marks'!Y83="","",'statement of marks'!Y83)</f>
        <v/>
      </c>
      <c r="Q1114" s="1035"/>
      <c r="R1114" s="1035"/>
      <c r="S1114" s="223"/>
      <c r="T1114" s="990" t="str">
        <f>IF('statement of marks'!$L$3="","",'statement of marks'!$L$3)</f>
        <v>fgUnh</v>
      </c>
      <c r="U1114" s="991"/>
      <c r="V1114" s="209" t="str">
        <f>IF('statement of marks'!L84="","",'statement of marks'!L84)</f>
        <v/>
      </c>
      <c r="W1114" s="209" t="str">
        <f>IF('statement of marks'!M84="","",'statement of marks'!M84)</f>
        <v/>
      </c>
      <c r="X1114" s="207" t="str">
        <f>IF('statement of marks'!N84="","",'statement of marks'!N84)</f>
        <v/>
      </c>
      <c r="Y1114" s="209" t="str">
        <f>IF('statement of marks'!O84="","",'statement of marks'!O84)</f>
        <v/>
      </c>
      <c r="Z1114" s="209" t="str">
        <f>IF('statement of marks'!P84="","",'statement of marks'!P84)</f>
        <v/>
      </c>
      <c r="AA1114" s="207" t="str">
        <f>IF('statement of marks'!Q84="","",'statement of marks'!Q84)</f>
        <v/>
      </c>
      <c r="AB1114" s="209" t="str">
        <f>IF('statement of marks'!R84="","",'statement of marks'!R84)</f>
        <v/>
      </c>
      <c r="AC1114" s="209" t="str">
        <f>IF('statement of marks'!S84="","",'statement of marks'!S84)</f>
        <v/>
      </c>
      <c r="AD1114" s="207" t="str">
        <f>IF('statement of marks'!T84="","",'statement of marks'!T84)</f>
        <v/>
      </c>
      <c r="AE1114" s="209" t="str">
        <f>IF('statement of marks'!V84="","",'statement of marks'!V84)</f>
        <v/>
      </c>
      <c r="AF1114" s="209" t="str">
        <f>IF('statement of marks'!W84="","",'statement of marks'!W84)</f>
        <v/>
      </c>
      <c r="AG1114" s="207" t="str">
        <f>IF('statement of marks'!X84="","",'statement of marks'!X84)</f>
        <v/>
      </c>
      <c r="AH1114" s="213" t="str">
        <f>IF('statement of marks'!Y84="","",'statement of marks'!Y84)</f>
        <v/>
      </c>
    </row>
    <row r="1115" spans="1:34" ht="18.95" customHeight="1">
      <c r="A1115" s="223"/>
      <c r="B1115" s="990" t="str">
        <f>IF('statement of marks'!$AH$3="","",'statement of marks'!$AH$3)</f>
        <v>vaxszth</v>
      </c>
      <c r="C1115" s="991"/>
      <c r="D1115" s="209" t="str">
        <f>IF('statement of marks'!AH83="","",'statement of marks'!AH83)</f>
        <v/>
      </c>
      <c r="E1115" s="209" t="str">
        <f>IF('statement of marks'!AI83="","",'statement of marks'!AI83)</f>
        <v/>
      </c>
      <c r="F1115" s="207" t="str">
        <f>IF('statement of marks'!AJ83="","",'statement of marks'!AJ83)</f>
        <v/>
      </c>
      <c r="G1115" s="209" t="str">
        <f>IF('statement of marks'!AK83="","",'statement of marks'!AK83)</f>
        <v/>
      </c>
      <c r="H1115" s="209" t="str">
        <f>IF('statement of marks'!AL83="","",'statement of marks'!AL83)</f>
        <v/>
      </c>
      <c r="I1115" s="207" t="str">
        <f>IF('statement of marks'!AM83="","",'statement of marks'!AM83)</f>
        <v/>
      </c>
      <c r="J1115" s="209" t="str">
        <f>IF('statement of marks'!AN83="","",'statement of marks'!AN83)</f>
        <v/>
      </c>
      <c r="K1115" s="209" t="str">
        <f>IF('statement of marks'!AO83="","",'statement of marks'!AO83)</f>
        <v/>
      </c>
      <c r="L1115" s="207" t="str">
        <f>IF('statement of marks'!AP83="","",'statement of marks'!AP83)</f>
        <v/>
      </c>
      <c r="M1115" s="209" t="str">
        <f>IF('statement of marks'!AR83="","",'statement of marks'!AR83)</f>
        <v/>
      </c>
      <c r="N1115" s="209" t="str">
        <f>IF('statement of marks'!AS83="","",'statement of marks'!AS83)</f>
        <v/>
      </c>
      <c r="O1115" s="207" t="str">
        <f>IF('statement of marks'!AT83="","",'statement of marks'!AT83)</f>
        <v/>
      </c>
      <c r="P1115" s="213" t="str">
        <f>IF('statement of marks'!AU83="","",'statement of marks'!AU83)</f>
        <v/>
      </c>
      <c r="Q1115" s="1035"/>
      <c r="R1115" s="1035"/>
      <c r="S1115" s="223"/>
      <c r="T1115" s="990" t="str">
        <f>IF('statement of marks'!$AH$3="","",'statement of marks'!$AH$3)</f>
        <v>vaxszth</v>
      </c>
      <c r="U1115" s="991"/>
      <c r="V1115" s="209" t="str">
        <f>IF('statement of marks'!AH84="","",'statement of marks'!AH84)</f>
        <v/>
      </c>
      <c r="W1115" s="209" t="str">
        <f>IF('statement of marks'!AI84="","",'statement of marks'!AI84)</f>
        <v/>
      </c>
      <c r="X1115" s="207" t="str">
        <f>IF('statement of marks'!AJ84="","",'statement of marks'!AJ84)</f>
        <v/>
      </c>
      <c r="Y1115" s="209" t="str">
        <f>IF('statement of marks'!AK84="","",'statement of marks'!AK84)</f>
        <v/>
      </c>
      <c r="Z1115" s="209" t="str">
        <f>IF('statement of marks'!AL84="","",'statement of marks'!AL84)</f>
        <v/>
      </c>
      <c r="AA1115" s="207" t="str">
        <f>IF('statement of marks'!AM84="","",'statement of marks'!AM84)</f>
        <v/>
      </c>
      <c r="AB1115" s="209" t="str">
        <f>IF('statement of marks'!AN84="","",'statement of marks'!AN84)</f>
        <v/>
      </c>
      <c r="AC1115" s="209" t="str">
        <f>IF('statement of marks'!AO84="","",'statement of marks'!AO84)</f>
        <v/>
      </c>
      <c r="AD1115" s="207" t="str">
        <f>IF('statement of marks'!AP84="","",'statement of marks'!AP84)</f>
        <v/>
      </c>
      <c r="AE1115" s="209" t="str">
        <f>IF('statement of marks'!AR84="","",'statement of marks'!AR84)</f>
        <v/>
      </c>
      <c r="AF1115" s="209" t="str">
        <f>IF('statement of marks'!AS84="","",'statement of marks'!AS84)</f>
        <v/>
      </c>
      <c r="AG1115" s="207" t="str">
        <f>IF('statement of marks'!AT84="","",'statement of marks'!AT84)</f>
        <v/>
      </c>
      <c r="AH1115" s="213" t="str">
        <f>IF('statement of marks'!AU84="","",'statement of marks'!AU84)</f>
        <v/>
      </c>
    </row>
    <row r="1116" spans="1:34" ht="18.95" customHeight="1">
      <c r="A1116" s="223"/>
      <c r="B1116" s="990" t="str">
        <f>IF('statement of marks'!BD83="s","laLd`r",IF('statement of marks'!BD83="u","mnwZ",IF('statement of marks'!BD83="g","xqtjkrh",IF('statement of marks'!BD83="p","iatkch",IF('statement of marks'!BD83="sd","fla/kh","r`rh; Hkk""kk")))))</f>
        <v>r`rh; Hkk"kk</v>
      </c>
      <c r="C1116" s="991"/>
      <c r="D1116" s="209" t="str">
        <f>IF('statement of marks'!BE83="","",'statement of marks'!BE83)</f>
        <v/>
      </c>
      <c r="E1116" s="209" t="str">
        <f>IF('statement of marks'!BF83="","",'statement of marks'!BF83)</f>
        <v/>
      </c>
      <c r="F1116" s="207" t="str">
        <f>IF('statement of marks'!BG83="","",'statement of marks'!BG83)</f>
        <v/>
      </c>
      <c r="G1116" s="209" t="str">
        <f>IF('statement of marks'!BH83="","",'statement of marks'!BH83)</f>
        <v/>
      </c>
      <c r="H1116" s="209" t="str">
        <f>IF('statement of marks'!BI83="","",'statement of marks'!BI83)</f>
        <v/>
      </c>
      <c r="I1116" s="207" t="str">
        <f>IF('statement of marks'!BJ83="","",'statement of marks'!BJ83)</f>
        <v/>
      </c>
      <c r="J1116" s="209" t="str">
        <f>IF('statement of marks'!BK83="","",'statement of marks'!BK83)</f>
        <v/>
      </c>
      <c r="K1116" s="209" t="str">
        <f>IF('statement of marks'!BL83="","",'statement of marks'!BL83)</f>
        <v/>
      </c>
      <c r="L1116" s="207" t="str">
        <f>IF('statement of marks'!BM83="","",'statement of marks'!BM83)</f>
        <v/>
      </c>
      <c r="M1116" s="209" t="str">
        <f>IF('statement of marks'!BO83="","",'statement of marks'!BO83)</f>
        <v/>
      </c>
      <c r="N1116" s="209" t="str">
        <f>IF('statement of marks'!BP83="","",'statement of marks'!BP83)</f>
        <v/>
      </c>
      <c r="O1116" s="207" t="str">
        <f>IF('statement of marks'!BQ83="","",'statement of marks'!BQ83)</f>
        <v/>
      </c>
      <c r="P1116" s="213" t="str">
        <f>IF('statement of marks'!BR83="","",'statement of marks'!BR83)</f>
        <v/>
      </c>
      <c r="Q1116" s="1035"/>
      <c r="R1116" s="1035"/>
      <c r="S1116" s="223"/>
      <c r="T1116" s="990" t="str">
        <f>IF('statement of marks'!BD84="s","laLd`r",IF('statement of marks'!BD84="u","mnwZ",IF('statement of marks'!BD84="g","xqtjkrh",IF('statement of marks'!BD84="p","iatkch",IF('statement of marks'!BD84="sd","fla/kh","r`rh; Hkk""kk")))))</f>
        <v>r`rh; Hkk"kk</v>
      </c>
      <c r="U1116" s="991"/>
      <c r="V1116" s="209" t="str">
        <f>IF('statement of marks'!BE84="","",'statement of marks'!BE84)</f>
        <v/>
      </c>
      <c r="W1116" s="209" t="str">
        <f>IF('statement of marks'!BF84="","",'statement of marks'!BF84)</f>
        <v/>
      </c>
      <c r="X1116" s="207" t="str">
        <f>IF('statement of marks'!BG84="","",'statement of marks'!BG84)</f>
        <v/>
      </c>
      <c r="Y1116" s="209" t="str">
        <f>IF('statement of marks'!BH84="","",'statement of marks'!BH84)</f>
        <v/>
      </c>
      <c r="Z1116" s="209" t="str">
        <f>IF('statement of marks'!BI84="","",'statement of marks'!BI84)</f>
        <v/>
      </c>
      <c r="AA1116" s="207" t="str">
        <f>IF('statement of marks'!BJ84="","",'statement of marks'!BJ84)</f>
        <v/>
      </c>
      <c r="AB1116" s="209" t="str">
        <f>IF('statement of marks'!BK84="","",'statement of marks'!BK84)</f>
        <v/>
      </c>
      <c r="AC1116" s="209" t="str">
        <f>IF('statement of marks'!BL84="","",'statement of marks'!BL84)</f>
        <v/>
      </c>
      <c r="AD1116" s="207" t="str">
        <f>IF('statement of marks'!BM84="","",'statement of marks'!BM84)</f>
        <v/>
      </c>
      <c r="AE1116" s="209" t="str">
        <f>IF('statement of marks'!BO84="","",'statement of marks'!BO84)</f>
        <v/>
      </c>
      <c r="AF1116" s="209" t="str">
        <f>IF('statement of marks'!BP84="","",'statement of marks'!BP84)</f>
        <v/>
      </c>
      <c r="AG1116" s="207" t="str">
        <f>IF('statement of marks'!BQ84="","",'statement of marks'!BQ84)</f>
        <v/>
      </c>
      <c r="AH1116" s="213" t="str">
        <f>IF('statement of marks'!BR84="","",'statement of marks'!BR84)</f>
        <v/>
      </c>
    </row>
    <row r="1117" spans="1:34" ht="18.95" customHeight="1">
      <c r="A1117" s="223"/>
      <c r="B1117" s="990" t="str">
        <f>IF('statement of marks'!$CA$3="","",'statement of marks'!$CA$3)</f>
        <v>xf.kr</v>
      </c>
      <c r="C1117" s="991"/>
      <c r="D1117" s="209" t="str">
        <f>IF('statement of marks'!CA83="","",'statement of marks'!CA83)</f>
        <v/>
      </c>
      <c r="E1117" s="209" t="str">
        <f>IF('statement of marks'!CB83="","",'statement of marks'!CB83)</f>
        <v/>
      </c>
      <c r="F1117" s="207" t="str">
        <f>IF('statement of marks'!CC83="","",'statement of marks'!CC83)</f>
        <v/>
      </c>
      <c r="G1117" s="209" t="str">
        <f>IF('statement of marks'!CD83="","",'statement of marks'!CD83)</f>
        <v/>
      </c>
      <c r="H1117" s="209" t="str">
        <f>IF('statement of marks'!CE83="","",'statement of marks'!CE83)</f>
        <v/>
      </c>
      <c r="I1117" s="207" t="str">
        <f>IF('statement of marks'!CF83="","",'statement of marks'!CF83)</f>
        <v/>
      </c>
      <c r="J1117" s="209" t="str">
        <f>IF('statement of marks'!CG83="","",'statement of marks'!CG83)</f>
        <v/>
      </c>
      <c r="K1117" s="209" t="str">
        <f>IF('statement of marks'!CH83="","",'statement of marks'!CH83)</f>
        <v/>
      </c>
      <c r="L1117" s="207" t="str">
        <f>IF('statement of marks'!CI83="","",'statement of marks'!CI83)</f>
        <v/>
      </c>
      <c r="M1117" s="209" t="str">
        <f>IF('statement of marks'!CK83="","",'statement of marks'!CK83)</f>
        <v/>
      </c>
      <c r="N1117" s="209" t="str">
        <f>IF('statement of marks'!CL83="","",'statement of marks'!CL83)</f>
        <v/>
      </c>
      <c r="O1117" s="207" t="str">
        <f>IF('statement of marks'!CM83="","",'statement of marks'!CM83)</f>
        <v/>
      </c>
      <c r="P1117" s="213" t="str">
        <f>IF('statement of marks'!CN83="","",'statement of marks'!CN83)</f>
        <v/>
      </c>
      <c r="Q1117" s="1035"/>
      <c r="R1117" s="1035"/>
      <c r="S1117" s="223"/>
      <c r="T1117" s="990" t="str">
        <f>IF('statement of marks'!$CA$3="","",'statement of marks'!$CA$3)</f>
        <v>xf.kr</v>
      </c>
      <c r="U1117" s="991"/>
      <c r="V1117" s="209" t="str">
        <f>IF('statement of marks'!CA84="","",'statement of marks'!CA84)</f>
        <v/>
      </c>
      <c r="W1117" s="209" t="str">
        <f>IF('statement of marks'!CB84="","",'statement of marks'!CB84)</f>
        <v/>
      </c>
      <c r="X1117" s="207" t="str">
        <f>IF('statement of marks'!CC84="","",'statement of marks'!CC84)</f>
        <v/>
      </c>
      <c r="Y1117" s="209" t="str">
        <f>IF('statement of marks'!CD84="","",'statement of marks'!CD84)</f>
        <v/>
      </c>
      <c r="Z1117" s="209" t="str">
        <f>IF('statement of marks'!CE84="","",'statement of marks'!CE84)</f>
        <v/>
      </c>
      <c r="AA1117" s="207" t="str">
        <f>IF('statement of marks'!CF84="","",'statement of marks'!CF84)</f>
        <v/>
      </c>
      <c r="AB1117" s="209" t="str">
        <f>IF('statement of marks'!CG84="","",'statement of marks'!CG84)</f>
        <v/>
      </c>
      <c r="AC1117" s="209" t="str">
        <f>IF('statement of marks'!CH84="","",'statement of marks'!CH84)</f>
        <v/>
      </c>
      <c r="AD1117" s="207" t="str">
        <f>IF('statement of marks'!CI84="","",'statement of marks'!CI84)</f>
        <v/>
      </c>
      <c r="AE1117" s="209" t="str">
        <f>IF('statement of marks'!CK84="","",'statement of marks'!CK84)</f>
        <v/>
      </c>
      <c r="AF1117" s="209" t="str">
        <f>IF('statement of marks'!CL84="","",'statement of marks'!CL84)</f>
        <v/>
      </c>
      <c r="AG1117" s="207" t="str">
        <f>IF('statement of marks'!CM84="","",'statement of marks'!CM84)</f>
        <v/>
      </c>
      <c r="AH1117" s="213" t="str">
        <f>IF('statement of marks'!CN84="","",'statement of marks'!CN84)</f>
        <v/>
      </c>
    </row>
    <row r="1118" spans="1:34" ht="18.95" customHeight="1">
      <c r="A1118" s="223"/>
      <c r="B1118" s="990" t="str">
        <f>IF('statement of marks'!$CW$3="","",'statement of marks'!$CW$3)</f>
        <v>foKku</v>
      </c>
      <c r="C1118" s="991"/>
      <c r="D1118" s="209" t="str">
        <f>IF('statement of marks'!CW83="","",'statement of marks'!CW83)</f>
        <v/>
      </c>
      <c r="E1118" s="209" t="str">
        <f>IF('statement of marks'!CX83="","",'statement of marks'!CX83)</f>
        <v/>
      </c>
      <c r="F1118" s="207" t="str">
        <f>IF('statement of marks'!CY83="","",'statement of marks'!CY83)</f>
        <v/>
      </c>
      <c r="G1118" s="209" t="str">
        <f>IF('statement of marks'!CZ83="","",'statement of marks'!CZ83)</f>
        <v/>
      </c>
      <c r="H1118" s="209" t="str">
        <f>IF('statement of marks'!DA83="","",'statement of marks'!DA83)</f>
        <v/>
      </c>
      <c r="I1118" s="207" t="str">
        <f>IF('statement of marks'!DB83="","",'statement of marks'!DB83)</f>
        <v/>
      </c>
      <c r="J1118" s="209" t="str">
        <f>IF('statement of marks'!DC83="","",'statement of marks'!DC83)</f>
        <v/>
      </c>
      <c r="K1118" s="209" t="str">
        <f>IF('statement of marks'!DD83="","",'statement of marks'!DD83)</f>
        <v/>
      </c>
      <c r="L1118" s="207" t="str">
        <f>IF('statement of marks'!DE83="","",'statement of marks'!DE83)</f>
        <v/>
      </c>
      <c r="M1118" s="209" t="str">
        <f>IF('statement of marks'!DG83="","",'statement of marks'!DG83)</f>
        <v/>
      </c>
      <c r="N1118" s="209" t="str">
        <f>IF('statement of marks'!DH83="","",'statement of marks'!DH83)</f>
        <v/>
      </c>
      <c r="O1118" s="207" t="str">
        <f>IF('statement of marks'!DI83="","",'statement of marks'!DI83)</f>
        <v/>
      </c>
      <c r="P1118" s="213" t="str">
        <f>IF('statement of marks'!DJ83="","",'statement of marks'!DJ83)</f>
        <v/>
      </c>
      <c r="Q1118" s="1035"/>
      <c r="R1118" s="1035"/>
      <c r="S1118" s="223"/>
      <c r="T1118" s="990" t="str">
        <f>IF('statement of marks'!$CW$3="","",'statement of marks'!$CW$3)</f>
        <v>foKku</v>
      </c>
      <c r="U1118" s="991"/>
      <c r="V1118" s="209" t="str">
        <f>IF('statement of marks'!CW84="","",'statement of marks'!CW84)</f>
        <v/>
      </c>
      <c r="W1118" s="209" t="str">
        <f>IF('statement of marks'!CX84="","",'statement of marks'!CX84)</f>
        <v/>
      </c>
      <c r="X1118" s="207" t="str">
        <f>IF('statement of marks'!CY84="","",'statement of marks'!CY84)</f>
        <v/>
      </c>
      <c r="Y1118" s="209" t="str">
        <f>IF('statement of marks'!CZ84="","",'statement of marks'!CZ84)</f>
        <v/>
      </c>
      <c r="Z1118" s="209" t="str">
        <f>IF('statement of marks'!DA84="","",'statement of marks'!DA84)</f>
        <v/>
      </c>
      <c r="AA1118" s="207" t="str">
        <f>IF('statement of marks'!DB84="","",'statement of marks'!DB84)</f>
        <v/>
      </c>
      <c r="AB1118" s="209" t="str">
        <f>IF('statement of marks'!DC84="","",'statement of marks'!DC84)</f>
        <v/>
      </c>
      <c r="AC1118" s="209" t="str">
        <f>IF('statement of marks'!DD84="","",'statement of marks'!DD84)</f>
        <v/>
      </c>
      <c r="AD1118" s="207" t="str">
        <f>IF('statement of marks'!DE84="","",'statement of marks'!DE84)</f>
        <v/>
      </c>
      <c r="AE1118" s="209" t="str">
        <f>IF('statement of marks'!DG84="","",'statement of marks'!DG84)</f>
        <v/>
      </c>
      <c r="AF1118" s="209" t="str">
        <f>IF('statement of marks'!DH84="","",'statement of marks'!DH84)</f>
        <v/>
      </c>
      <c r="AG1118" s="207" t="str">
        <f>IF('statement of marks'!DI84="","",'statement of marks'!DI84)</f>
        <v/>
      </c>
      <c r="AH1118" s="213" t="str">
        <f>IF('statement of marks'!DJ84="","",'statement of marks'!DJ84)</f>
        <v/>
      </c>
    </row>
    <row r="1119" spans="1:34" ht="18.95" customHeight="1">
      <c r="A1119" s="223"/>
      <c r="B1119" s="990" t="str">
        <f>IF('statement of marks'!$DS$3="","",'statement of marks'!$DS$3)</f>
        <v>lkekftd foKku</v>
      </c>
      <c r="C1119" s="991"/>
      <c r="D1119" s="209" t="str">
        <f>IF('statement of marks'!DS83="","",'statement of marks'!DS83)</f>
        <v/>
      </c>
      <c r="E1119" s="209" t="str">
        <f>IF('statement of marks'!DT83="","",'statement of marks'!DT83)</f>
        <v/>
      </c>
      <c r="F1119" s="207" t="str">
        <f>IF('statement of marks'!DU83="","",'statement of marks'!DU83)</f>
        <v/>
      </c>
      <c r="G1119" s="209" t="str">
        <f>IF('statement of marks'!DV83="","",'statement of marks'!DV83)</f>
        <v/>
      </c>
      <c r="H1119" s="209" t="str">
        <f>IF('statement of marks'!DW83="","",'statement of marks'!DW83)</f>
        <v/>
      </c>
      <c r="I1119" s="207" t="str">
        <f>IF('statement of marks'!DX83="","",'statement of marks'!DX83)</f>
        <v/>
      </c>
      <c r="J1119" s="209" t="str">
        <f>IF('statement of marks'!DY83="","",'statement of marks'!DY83)</f>
        <v/>
      </c>
      <c r="K1119" s="209" t="str">
        <f>IF('statement of marks'!DZ83="","",'statement of marks'!DZ83)</f>
        <v/>
      </c>
      <c r="L1119" s="207" t="str">
        <f>IF('statement of marks'!EA83="","",'statement of marks'!EA83)</f>
        <v/>
      </c>
      <c r="M1119" s="209" t="str">
        <f>IF('statement of marks'!EC83="","",'statement of marks'!EC83)</f>
        <v/>
      </c>
      <c r="N1119" s="209" t="str">
        <f>IF('statement of marks'!ED83="","",'statement of marks'!ED83)</f>
        <v/>
      </c>
      <c r="O1119" s="207" t="str">
        <f>IF('statement of marks'!EE83="","",'statement of marks'!EE83)</f>
        <v/>
      </c>
      <c r="P1119" s="213" t="str">
        <f>IF('statement of marks'!EF83="","",'statement of marks'!EF83)</f>
        <v/>
      </c>
      <c r="Q1119" s="1035"/>
      <c r="R1119" s="1035"/>
      <c r="S1119" s="223"/>
      <c r="T1119" s="990" t="str">
        <f>IF('statement of marks'!$DS$3="","",'statement of marks'!$DS$3)</f>
        <v>lkekftd foKku</v>
      </c>
      <c r="U1119" s="991"/>
      <c r="V1119" s="209" t="str">
        <f>IF('statement of marks'!DS84="","",'statement of marks'!DS84)</f>
        <v/>
      </c>
      <c r="W1119" s="209" t="str">
        <f>IF('statement of marks'!DT84="","",'statement of marks'!DT84)</f>
        <v/>
      </c>
      <c r="X1119" s="207" t="str">
        <f>IF('statement of marks'!DU84="","",'statement of marks'!DU84)</f>
        <v/>
      </c>
      <c r="Y1119" s="209" t="str">
        <f>IF('statement of marks'!DV84="","",'statement of marks'!DV84)</f>
        <v/>
      </c>
      <c r="Z1119" s="209" t="str">
        <f>IF('statement of marks'!DW84="","",'statement of marks'!DW84)</f>
        <v/>
      </c>
      <c r="AA1119" s="207" t="str">
        <f>IF('statement of marks'!DX84="","",'statement of marks'!DX84)</f>
        <v/>
      </c>
      <c r="AB1119" s="209" t="str">
        <f>IF('statement of marks'!DY84="","",'statement of marks'!DY84)</f>
        <v/>
      </c>
      <c r="AC1119" s="209" t="str">
        <f>IF('statement of marks'!DZ84="","",'statement of marks'!DZ84)</f>
        <v/>
      </c>
      <c r="AD1119" s="207" t="str">
        <f>IF('statement of marks'!EA84="","",'statement of marks'!EA84)</f>
        <v/>
      </c>
      <c r="AE1119" s="209" t="str">
        <f>IF('statement of marks'!EC84="","",'statement of marks'!EC84)</f>
        <v/>
      </c>
      <c r="AF1119" s="209" t="str">
        <f>IF('statement of marks'!ED84="","",'statement of marks'!ED84)</f>
        <v/>
      </c>
      <c r="AG1119" s="207" t="str">
        <f>IF('statement of marks'!EE84="","",'statement of marks'!EE84)</f>
        <v/>
      </c>
      <c r="AH1119" s="213" t="str">
        <f>IF('statement of marks'!EF84="","",'statement of marks'!EF84)</f>
        <v/>
      </c>
    </row>
    <row r="1120" spans="1:34" ht="18.95" customHeight="1">
      <c r="A1120" s="223"/>
      <c r="B1120" s="996" t="s">
        <v>193</v>
      </c>
      <c r="C1120" s="997"/>
      <c r="D1120" s="1034" t="s">
        <v>1</v>
      </c>
      <c r="E1120" s="1034"/>
      <c r="F1120" s="1034"/>
      <c r="G1120" s="1034" t="s">
        <v>21</v>
      </c>
      <c r="H1120" s="1034"/>
      <c r="I1120" s="1034"/>
      <c r="J1120" s="1034" t="s">
        <v>194</v>
      </c>
      <c r="K1120" s="1034"/>
      <c r="L1120" s="1034"/>
      <c r="M1120" s="1034" t="s">
        <v>68</v>
      </c>
      <c r="N1120" s="1034"/>
      <c r="O1120" s="1034"/>
      <c r="P1120" s="214"/>
      <c r="Q1120" s="1035"/>
      <c r="R1120" s="1035"/>
      <c r="S1120" s="223"/>
      <c r="T1120" s="996" t="s">
        <v>193</v>
      </c>
      <c r="U1120" s="997"/>
      <c r="V1120" s="1034" t="s">
        <v>1</v>
      </c>
      <c r="W1120" s="1034"/>
      <c r="X1120" s="1034"/>
      <c r="Y1120" s="1034" t="s">
        <v>21</v>
      </c>
      <c r="Z1120" s="1034"/>
      <c r="AA1120" s="1034"/>
      <c r="AB1120" s="1034" t="s">
        <v>194</v>
      </c>
      <c r="AC1120" s="1034"/>
      <c r="AD1120" s="1034"/>
      <c r="AE1120" s="1034" t="s">
        <v>68</v>
      </c>
      <c r="AF1120" s="1034"/>
      <c r="AG1120" s="1034"/>
      <c r="AH1120" s="214"/>
    </row>
    <row r="1121" spans="1:34" ht="18.95" customHeight="1">
      <c r="A1121" s="223"/>
      <c r="B1121" s="1000" t="s">
        <v>3</v>
      </c>
      <c r="C1121" s="1001"/>
      <c r="D1121" s="1002">
        <f>IF('statement of marks'!EO$6="","",'statement of marks'!EO$6)</f>
        <v>20</v>
      </c>
      <c r="E1121" s="1002"/>
      <c r="F1121" s="1002"/>
      <c r="G1121" s="1002">
        <f>IF('statement of marks'!EP$6="","",'statement of marks'!EP$6)</f>
        <v>20</v>
      </c>
      <c r="H1121" s="1002"/>
      <c r="I1121" s="1002"/>
      <c r="J1121" s="1002">
        <f>IF('statement of marks'!ER$6="","",'statement of marks'!ER$6)</f>
        <v>20</v>
      </c>
      <c r="K1121" s="1002"/>
      <c r="L1121" s="1002"/>
      <c r="M1121" s="1002">
        <f>IF('statement of marks'!EX$6="","",'statement of marks'!EQ$6)</f>
        <v>20</v>
      </c>
      <c r="N1121" s="1002"/>
      <c r="O1121" s="1002"/>
      <c r="P1121" s="215"/>
      <c r="Q1121" s="1035"/>
      <c r="R1121" s="1035"/>
      <c r="S1121" s="223"/>
      <c r="T1121" s="1000" t="s">
        <v>3</v>
      </c>
      <c r="U1121" s="1001"/>
      <c r="V1121" s="1002">
        <f>IF('statement of marks'!EO$6="","",'statement of marks'!EO$6)</f>
        <v>20</v>
      </c>
      <c r="W1121" s="1002"/>
      <c r="X1121" s="1002"/>
      <c r="Y1121" s="1002">
        <f>IF('statement of marks'!EP$6="","",'statement of marks'!EP$6)</f>
        <v>20</v>
      </c>
      <c r="Z1121" s="1002"/>
      <c r="AA1121" s="1002"/>
      <c r="AB1121" s="1002">
        <f>IF('statement of marks'!ER$6="","",'statement of marks'!ER$6)</f>
        <v>20</v>
      </c>
      <c r="AC1121" s="1002"/>
      <c r="AD1121" s="1002"/>
      <c r="AE1121" s="1002">
        <f>IF('statement of marks'!EX$6="","",'statement of marks'!EQ$6)</f>
        <v>20</v>
      </c>
      <c r="AF1121" s="1002"/>
      <c r="AG1121" s="1002"/>
      <c r="AH1121" s="215"/>
    </row>
    <row r="1122" spans="1:34" ht="18.95" customHeight="1">
      <c r="A1122" s="223"/>
      <c r="B1122" s="990" t="str">
        <f>IF('statement of marks'!$EO$3="","",'statement of marks'!$EO$3)</f>
        <v>dk;kZuqHko</v>
      </c>
      <c r="C1122" s="991"/>
      <c r="D1122" s="1031" t="str">
        <f>IF('statement of marks'!EO83="","",'statement of marks'!EO83)</f>
        <v/>
      </c>
      <c r="E1122" s="1031"/>
      <c r="F1122" s="1031"/>
      <c r="G1122" s="1031" t="str">
        <f>IF('statement of marks'!EP83="","",'statement of marks'!EP83)</f>
        <v/>
      </c>
      <c r="H1122" s="1031"/>
      <c r="I1122" s="1031"/>
      <c r="J1122" s="1031" t="str">
        <f>IF('statement of marks'!ER83="","",'statement of marks'!ER83)</f>
        <v/>
      </c>
      <c r="K1122" s="1031"/>
      <c r="L1122" s="1031"/>
      <c r="M1122" s="1031" t="str">
        <f>IF('statement of marks'!EQ83="","",'statement of marks'!EQ83)</f>
        <v/>
      </c>
      <c r="N1122" s="1031"/>
      <c r="O1122" s="1031"/>
      <c r="P1122" s="216"/>
      <c r="Q1122" s="1035"/>
      <c r="R1122" s="1035"/>
      <c r="S1122" s="223"/>
      <c r="T1122" s="990" t="str">
        <f>IF('statement of marks'!$EO$3="","",'statement of marks'!$EO$3)</f>
        <v>dk;kZuqHko</v>
      </c>
      <c r="U1122" s="991"/>
      <c r="V1122" s="1031" t="str">
        <f>IF('statement of marks'!EO84="","",'statement of marks'!EO84)</f>
        <v/>
      </c>
      <c r="W1122" s="1031"/>
      <c r="X1122" s="1031"/>
      <c r="Y1122" s="1031" t="str">
        <f>IF('statement of marks'!EP84="","",'statement of marks'!EP84)</f>
        <v/>
      </c>
      <c r="Z1122" s="1031"/>
      <c r="AA1122" s="1031"/>
      <c r="AB1122" s="1031" t="str">
        <f>IF('statement of marks'!ER84="","",'statement of marks'!ER84)</f>
        <v/>
      </c>
      <c r="AC1122" s="1031"/>
      <c r="AD1122" s="1031"/>
      <c r="AE1122" s="1031" t="str">
        <f>IF('statement of marks'!EQ84="","",'statement of marks'!EQ84)</f>
        <v/>
      </c>
      <c r="AF1122" s="1031"/>
      <c r="AG1122" s="1031"/>
      <c r="AH1122" s="216"/>
    </row>
    <row r="1123" spans="1:34" ht="18.95" customHeight="1">
      <c r="A1123" s="223"/>
      <c r="B1123" s="1027" t="str">
        <f>IF('statement of marks'!$EY$3="","",'statement of marks'!$EY$3)</f>
        <v>dyk f'k{kk</v>
      </c>
      <c r="C1123" s="1028"/>
      <c r="D1123" s="1031" t="str">
        <f>IF('statement of marks'!EY83="","",'statement of marks'!EY83)</f>
        <v/>
      </c>
      <c r="E1123" s="1031"/>
      <c r="F1123" s="1031"/>
      <c r="G1123" s="1031" t="str">
        <f>IF('statement of marks'!EZ83="","",'statement of marks'!EZ83)</f>
        <v/>
      </c>
      <c r="H1123" s="1031"/>
      <c r="I1123" s="1031"/>
      <c r="J1123" s="1031" t="str">
        <f>IF('statement of marks'!FB83="","",'statement of marks'!FB83)</f>
        <v/>
      </c>
      <c r="K1123" s="1031"/>
      <c r="L1123" s="1031"/>
      <c r="M1123" s="1031" t="str">
        <f>IF('statement of marks'!FA83="","",'statement of marks'!FA83)</f>
        <v/>
      </c>
      <c r="N1123" s="1031"/>
      <c r="O1123" s="1031"/>
      <c r="P1123" s="216"/>
      <c r="Q1123" s="1035"/>
      <c r="R1123" s="1035"/>
      <c r="S1123" s="223"/>
      <c r="T1123" s="1027" t="str">
        <f>IF('statement of marks'!$EY$3="","",'statement of marks'!$EY$3)</f>
        <v>dyk f'k{kk</v>
      </c>
      <c r="U1123" s="1028"/>
      <c r="V1123" s="1031" t="str">
        <f>IF('statement of marks'!EY84="","",'statement of marks'!EY84)</f>
        <v/>
      </c>
      <c r="W1123" s="1031"/>
      <c r="X1123" s="1031"/>
      <c r="Y1123" s="1031" t="str">
        <f>IF('statement of marks'!EZ84="","",'statement of marks'!EZ84)</f>
        <v/>
      </c>
      <c r="Z1123" s="1031"/>
      <c r="AA1123" s="1031"/>
      <c r="AB1123" s="1031" t="str">
        <f>IF('statement of marks'!FB84="","",'statement of marks'!FB84)</f>
        <v/>
      </c>
      <c r="AC1123" s="1031"/>
      <c r="AD1123" s="1031"/>
      <c r="AE1123" s="1031" t="str">
        <f>IF('statement of marks'!FA84="","",'statement of marks'!FA84)</f>
        <v/>
      </c>
      <c r="AF1123" s="1031"/>
      <c r="AG1123" s="1031"/>
      <c r="AH1123" s="216"/>
    </row>
    <row r="1124" spans="1:34" ht="18.95" customHeight="1">
      <c r="A1124" s="223"/>
      <c r="B1124" s="1029" t="str">
        <f>IF('statement of marks'!$FI$3="","",'statement of marks'!$FI$3)</f>
        <v>LokLF; ,oe~ 'kkjhfjd f'k{kk</v>
      </c>
      <c r="C1124" s="1030"/>
      <c r="D1124" s="1031" t="str">
        <f>IF('statement of marks'!FI83="","",'statement of marks'!FI83)</f>
        <v/>
      </c>
      <c r="E1124" s="1031"/>
      <c r="F1124" s="1031"/>
      <c r="G1124" s="1031" t="str">
        <f>IF('statement of marks'!FJ83="","",'statement of marks'!FJ83)</f>
        <v/>
      </c>
      <c r="H1124" s="1031"/>
      <c r="I1124" s="1031"/>
      <c r="J1124" s="1031" t="str">
        <f>IF('statement of marks'!FL83="","",'statement of marks'!FL83)</f>
        <v/>
      </c>
      <c r="K1124" s="1031"/>
      <c r="L1124" s="1031"/>
      <c r="M1124" s="1031" t="str">
        <f>IF('statement of marks'!FK83="","",'statement of marks'!FK83)</f>
        <v/>
      </c>
      <c r="N1124" s="1031"/>
      <c r="O1124" s="1031"/>
      <c r="P1124" s="216"/>
      <c r="Q1124" s="1035"/>
      <c r="R1124" s="1035"/>
      <c r="S1124" s="223"/>
      <c r="T1124" s="1029" t="str">
        <f>IF('statement of marks'!$FI$3="","",'statement of marks'!$FI$3)</f>
        <v>LokLF; ,oe~ 'kkjhfjd f'k{kk</v>
      </c>
      <c r="U1124" s="1030"/>
      <c r="V1124" s="1031" t="str">
        <f>IF('statement of marks'!FI84="","",'statement of marks'!FI84)</f>
        <v/>
      </c>
      <c r="W1124" s="1031"/>
      <c r="X1124" s="1031"/>
      <c r="Y1124" s="1031" t="str">
        <f>IF('statement of marks'!FJ84="","",'statement of marks'!FJ84)</f>
        <v/>
      </c>
      <c r="Z1124" s="1031"/>
      <c r="AA1124" s="1031"/>
      <c r="AB1124" s="1031" t="str">
        <f>IF('statement of marks'!FL84="","",'statement of marks'!FL84)</f>
        <v/>
      </c>
      <c r="AC1124" s="1031"/>
      <c r="AD1124" s="1031"/>
      <c r="AE1124" s="1031" t="str">
        <f>IF('statement of marks'!FK84="","",'statement of marks'!FK84)</f>
        <v/>
      </c>
      <c r="AF1124" s="1031"/>
      <c r="AG1124" s="1031"/>
      <c r="AH1124" s="216"/>
    </row>
    <row r="1125" spans="1:34" ht="18.95" customHeight="1">
      <c r="A1125" s="223"/>
      <c r="B1125" s="1000" t="s">
        <v>195</v>
      </c>
      <c r="C1125" s="1001"/>
      <c r="D1125" s="1007" t="str">
        <f>details!$DR$3</f>
        <v>vxLr rd</v>
      </c>
      <c r="E1125" s="1007"/>
      <c r="F1125" s="1007"/>
      <c r="G1125" s="1007" t="str">
        <f>details!$DV$3</f>
        <v>vDVwcj rd</v>
      </c>
      <c r="H1125" s="1007"/>
      <c r="I1125" s="1007"/>
      <c r="J1125" s="1007" t="str">
        <f>details!$ED$3</f>
        <v>Qjojh rd</v>
      </c>
      <c r="K1125" s="1007"/>
      <c r="L1125" s="1007"/>
      <c r="M1125" s="1007" t="str">
        <f>details!$DZ$3</f>
        <v>fnlEcj rd</v>
      </c>
      <c r="N1125" s="1007"/>
      <c r="O1125" s="1007"/>
      <c r="P1125" s="216"/>
      <c r="Q1125" s="1035"/>
      <c r="R1125" s="1035"/>
      <c r="S1125" s="223"/>
      <c r="T1125" s="1000" t="s">
        <v>195</v>
      </c>
      <c r="U1125" s="1001"/>
      <c r="V1125" s="1010" t="str">
        <f>details!$DR$3</f>
        <v>vxLr rd</v>
      </c>
      <c r="W1125" s="1011"/>
      <c r="X1125" s="1012"/>
      <c r="Y1125" s="1010" t="str">
        <f>details!$DV$3</f>
        <v>vDVwcj rd</v>
      </c>
      <c r="Z1125" s="1011"/>
      <c r="AA1125" s="1012"/>
      <c r="AB1125" s="1010" t="str">
        <f>details!$ED$3</f>
        <v>Qjojh rd</v>
      </c>
      <c r="AC1125" s="1011"/>
      <c r="AD1125" s="1012"/>
      <c r="AE1125" s="1010" t="str">
        <f>details!$DZ$3</f>
        <v>fnlEcj rd</v>
      </c>
      <c r="AF1125" s="1011"/>
      <c r="AG1125" s="1012"/>
      <c r="AH1125" s="216"/>
    </row>
    <row r="1126" spans="1:34" ht="18.95" customHeight="1">
      <c r="A1126" s="223"/>
      <c r="B1126" s="1025" t="s">
        <v>98</v>
      </c>
      <c r="C1126" s="1026"/>
      <c r="D1126" s="1008" t="str">
        <f>IF(details!DS83="","",details!DS83)</f>
        <v/>
      </c>
      <c r="E1126" s="1008"/>
      <c r="F1126" s="1008"/>
      <c r="G1126" s="1008" t="str">
        <f>IF(details!DW83="","",details!DW83)</f>
        <v/>
      </c>
      <c r="H1126" s="1008"/>
      <c r="I1126" s="1008"/>
      <c r="J1126" s="1008" t="str">
        <f>IF(details!EE83="","",details!EE83)</f>
        <v/>
      </c>
      <c r="K1126" s="1008"/>
      <c r="L1126" s="1008"/>
      <c r="M1126" s="1008" t="str">
        <f>IF(details!EA83="","",details!EA83)</f>
        <v/>
      </c>
      <c r="N1126" s="1008"/>
      <c r="O1126" s="1008"/>
      <c r="P1126" s="227"/>
      <c r="Q1126" s="1035"/>
      <c r="R1126" s="1035"/>
      <c r="S1126" s="223"/>
      <c r="T1126" s="1025" t="s">
        <v>98</v>
      </c>
      <c r="U1126" s="1026"/>
      <c r="V1126" s="1015" t="str">
        <f>IF(details!DS84="","",details!DS84)</f>
        <v/>
      </c>
      <c r="W1126" s="1016"/>
      <c r="X1126" s="1017"/>
      <c r="Y1126" s="1015" t="str">
        <f>IF(details!DW84="","",details!DW84)</f>
        <v/>
      </c>
      <c r="Z1126" s="1016"/>
      <c r="AA1126" s="1017"/>
      <c r="AB1126" s="1015" t="str">
        <f>IF(details!EE84="","",details!EE84)</f>
        <v/>
      </c>
      <c r="AC1126" s="1016"/>
      <c r="AD1126" s="1017"/>
      <c r="AE1126" s="1015" t="str">
        <f>IF(details!EA84="","",details!EA84)</f>
        <v/>
      </c>
      <c r="AF1126" s="1016"/>
      <c r="AG1126" s="1017"/>
      <c r="AH1126" s="217"/>
    </row>
    <row r="1127" spans="1:34" ht="18.95" customHeight="1">
      <c r="A1127" s="224"/>
      <c r="B1127" s="1023" t="s">
        <v>15</v>
      </c>
      <c r="C1127" s="1024"/>
      <c r="D1127" s="1009">
        <f>IF(details!DR83="","",details!DR83)</f>
        <v>83</v>
      </c>
      <c r="E1127" s="1009"/>
      <c r="F1127" s="1009"/>
      <c r="G1127" s="1009" t="str">
        <f>IF(details!DV83="","",details!DV83)</f>
        <v/>
      </c>
      <c r="H1127" s="1009"/>
      <c r="I1127" s="1009"/>
      <c r="J1127" s="1009" t="str">
        <f>IF(details!ED83="","",details!ED83)</f>
        <v/>
      </c>
      <c r="K1127" s="1009"/>
      <c r="L1127" s="1009"/>
      <c r="M1127" s="1009" t="str">
        <f>IF(details!DZ83="","",details!DZ83)</f>
        <v/>
      </c>
      <c r="N1127" s="1009"/>
      <c r="O1127" s="1009"/>
      <c r="P1127" s="228"/>
      <c r="Q1127" s="1035"/>
      <c r="R1127" s="1035"/>
      <c r="S1127" s="224"/>
      <c r="T1127" s="1023" t="s">
        <v>15</v>
      </c>
      <c r="U1127" s="1024"/>
      <c r="V1127" s="1018">
        <f>IF(details!DR84="","",details!DR84)</f>
        <v>83</v>
      </c>
      <c r="W1127" s="1019"/>
      <c r="X1127" s="1020"/>
      <c r="Y1127" s="1018" t="str">
        <f>IF(details!DV84="","",details!DV84)</f>
        <v/>
      </c>
      <c r="Z1127" s="1019"/>
      <c r="AA1127" s="1020"/>
      <c r="AB1127" s="1018" t="str">
        <f>IF(details!ED84="","",details!ED84)</f>
        <v/>
      </c>
      <c r="AC1127" s="1019"/>
      <c r="AD1127" s="1020"/>
      <c r="AE1127" s="1018" t="str">
        <f>IF(details!DZ84="","",details!DZ84)</f>
        <v/>
      </c>
      <c r="AF1127" s="1019"/>
      <c r="AG1127" s="1020"/>
      <c r="AH1127" s="218"/>
    </row>
    <row r="1128" spans="1:34" ht="18.95" customHeight="1">
      <c r="A1128" s="223"/>
      <c r="B1128" s="1036" t="s">
        <v>99</v>
      </c>
      <c r="C1128" s="1037"/>
      <c r="D1128" s="1007"/>
      <c r="E1128" s="1007"/>
      <c r="F1128" s="1007"/>
      <c r="G1128" s="1007"/>
      <c r="H1128" s="1007"/>
      <c r="I1128" s="1007"/>
      <c r="J1128" s="1007"/>
      <c r="K1128" s="1007"/>
      <c r="L1128" s="1007"/>
      <c r="M1128" s="1007"/>
      <c r="N1128" s="1007"/>
      <c r="O1128" s="1007"/>
      <c r="P1128" s="219"/>
      <c r="Q1128" s="1035"/>
      <c r="R1128" s="1035"/>
      <c r="S1128" s="223"/>
      <c r="T1128" s="1036" t="s">
        <v>99</v>
      </c>
      <c r="U1128" s="1037"/>
      <c r="V1128" s="1007"/>
      <c r="W1128" s="1007"/>
      <c r="X1128" s="1007"/>
      <c r="Y1128" s="1007"/>
      <c r="Z1128" s="1007"/>
      <c r="AA1128" s="1007"/>
      <c r="AB1128" s="1007"/>
      <c r="AC1128" s="1007"/>
      <c r="AD1128" s="1007"/>
      <c r="AE1128" s="1007"/>
      <c r="AF1128" s="1007"/>
      <c r="AG1128" s="1007"/>
      <c r="AH1128" s="219"/>
    </row>
    <row r="1129" spans="1:34" ht="18.95" customHeight="1">
      <c r="A1129" s="223"/>
      <c r="B1129" s="1013" t="s">
        <v>79</v>
      </c>
      <c r="C1129" s="1014"/>
      <c r="D1129" s="1007"/>
      <c r="E1129" s="1007"/>
      <c r="F1129" s="1007"/>
      <c r="G1129" s="1007"/>
      <c r="H1129" s="1007"/>
      <c r="I1129" s="1007"/>
      <c r="J1129" s="1007"/>
      <c r="K1129" s="1007"/>
      <c r="L1129" s="1007"/>
      <c r="M1129" s="1007"/>
      <c r="N1129" s="1007"/>
      <c r="O1129" s="1007"/>
      <c r="P1129" s="219"/>
      <c r="Q1129" s="1035"/>
      <c r="R1129" s="1035"/>
      <c r="S1129" s="223"/>
      <c r="T1129" s="1013" t="s">
        <v>79</v>
      </c>
      <c r="U1129" s="1014"/>
      <c r="V1129" s="1007"/>
      <c r="W1129" s="1007"/>
      <c r="X1129" s="1007"/>
      <c r="Y1129" s="1007"/>
      <c r="Z1129" s="1007"/>
      <c r="AA1129" s="1007"/>
      <c r="AB1129" s="1007"/>
      <c r="AC1129" s="1007"/>
      <c r="AD1129" s="1007"/>
      <c r="AE1129" s="1007"/>
      <c r="AF1129" s="1007"/>
      <c r="AG1129" s="1007"/>
      <c r="AH1129" s="219"/>
    </row>
    <row r="1130" spans="1:34" ht="18.95" customHeight="1">
      <c r="A1130" s="223"/>
      <c r="B1130" s="1021" t="s">
        <v>100</v>
      </c>
      <c r="C1130" s="1022"/>
      <c r="D1130" s="1007"/>
      <c r="E1130" s="1007"/>
      <c r="F1130" s="1007"/>
      <c r="G1130" s="1007"/>
      <c r="H1130" s="1007"/>
      <c r="I1130" s="1007"/>
      <c r="J1130" s="1007"/>
      <c r="K1130" s="1007"/>
      <c r="L1130" s="1007"/>
      <c r="M1130" s="1007"/>
      <c r="N1130" s="1007"/>
      <c r="O1130" s="1007"/>
      <c r="P1130" s="219"/>
      <c r="Q1130" s="1035"/>
      <c r="R1130" s="1035"/>
      <c r="S1130" s="223"/>
      <c r="T1130" s="1021" t="s">
        <v>100</v>
      </c>
      <c r="U1130" s="1022"/>
      <c r="V1130" s="1007"/>
      <c r="W1130" s="1007"/>
      <c r="X1130" s="1007"/>
      <c r="Y1130" s="1007"/>
      <c r="Z1130" s="1007"/>
      <c r="AA1130" s="1007"/>
      <c r="AB1130" s="1007"/>
      <c r="AC1130" s="1007"/>
      <c r="AD1130" s="1007"/>
      <c r="AE1130" s="1007"/>
      <c r="AF1130" s="1007"/>
      <c r="AG1130" s="1007"/>
      <c r="AH1130" s="219"/>
    </row>
    <row r="1131" spans="1:34" ht="18.95" customHeight="1" thickBot="1">
      <c r="A1131" s="225"/>
      <c r="B1131" s="998" t="s">
        <v>101</v>
      </c>
      <c r="C1131" s="999"/>
      <c r="D1131" s="995"/>
      <c r="E1131" s="995"/>
      <c r="F1131" s="995"/>
      <c r="G1131" s="995"/>
      <c r="H1131" s="995"/>
      <c r="I1131" s="995"/>
      <c r="J1131" s="995"/>
      <c r="K1131" s="995"/>
      <c r="L1131" s="995"/>
      <c r="M1131" s="995"/>
      <c r="N1131" s="995"/>
      <c r="O1131" s="995"/>
      <c r="P1131" s="220"/>
      <c r="Q1131" s="1035"/>
      <c r="R1131" s="1035"/>
      <c r="S1131" s="225"/>
      <c r="T1131" s="998" t="s">
        <v>101</v>
      </c>
      <c r="U1131" s="999"/>
      <c r="V1131" s="995"/>
      <c r="W1131" s="995"/>
      <c r="X1131" s="995"/>
      <c r="Y1131" s="995"/>
      <c r="Z1131" s="995"/>
      <c r="AA1131" s="995"/>
      <c r="AB1131" s="995"/>
      <c r="AC1131" s="995"/>
      <c r="AD1131" s="995"/>
      <c r="AE1131" s="995"/>
      <c r="AF1131" s="995"/>
      <c r="AG1131" s="995"/>
      <c r="AH1131" s="220"/>
    </row>
    <row r="1132" spans="1:34" ht="18.95" customHeight="1">
      <c r="A1132" s="222"/>
      <c r="B1132" s="1004" t="s">
        <v>47</v>
      </c>
      <c r="C1132" s="1005"/>
      <c r="D1132" s="1005"/>
      <c r="E1132" s="1005"/>
      <c r="F1132" s="1005"/>
      <c r="G1132" s="1005"/>
      <c r="H1132" s="1005"/>
      <c r="I1132" s="1005"/>
      <c r="J1132" s="1005"/>
      <c r="K1132" s="1005"/>
      <c r="L1132" s="1005"/>
      <c r="M1132" s="1005"/>
      <c r="N1132" s="1005"/>
      <c r="O1132" s="1005"/>
      <c r="P1132" s="1006"/>
      <c r="Q1132" s="1035"/>
      <c r="R1132" s="1035"/>
      <c r="S1132" s="222"/>
      <c r="T1132" s="1004" t="s">
        <v>47</v>
      </c>
      <c r="U1132" s="1005"/>
      <c r="V1132" s="1005"/>
      <c r="W1132" s="1005"/>
      <c r="X1132" s="1005"/>
      <c r="Y1132" s="1005"/>
      <c r="Z1132" s="1005"/>
      <c r="AA1132" s="1005"/>
      <c r="AB1132" s="1005"/>
      <c r="AC1132" s="1005"/>
      <c r="AD1132" s="1005"/>
      <c r="AE1132" s="1005"/>
      <c r="AF1132" s="1005"/>
      <c r="AG1132" s="1005"/>
      <c r="AH1132" s="1006"/>
    </row>
    <row r="1133" spans="1:34" ht="18.95" customHeight="1">
      <c r="A1133" s="1003"/>
      <c r="B1133" s="985" t="str">
        <f>'statement of marks'!$A$1</f>
        <v>MkW0Hkhejko vEcsMdj jkt0vkok0fo|k0cxMh]nkSlk</v>
      </c>
      <c r="C1133" s="986"/>
      <c r="D1133" s="986"/>
      <c r="E1133" s="986"/>
      <c r="F1133" s="986"/>
      <c r="G1133" s="986"/>
      <c r="H1133" s="986"/>
      <c r="I1133" s="986"/>
      <c r="J1133" s="986"/>
      <c r="K1133" s="986"/>
      <c r="L1133" s="986"/>
      <c r="M1133" s="986"/>
      <c r="N1133" s="986"/>
      <c r="O1133" s="986"/>
      <c r="P1133" s="987"/>
      <c r="Q1133" s="1035"/>
      <c r="R1133" s="1035"/>
      <c r="S1133" s="1003"/>
      <c r="T1133" s="985" t="str">
        <f>'statement of marks'!$A$1</f>
        <v>MkW0Hkhejko vEcsMdj jkt0vkok0fo|k0cxMh]nkSlk</v>
      </c>
      <c r="U1133" s="986"/>
      <c r="V1133" s="986"/>
      <c r="W1133" s="986"/>
      <c r="X1133" s="986"/>
      <c r="Y1133" s="986"/>
      <c r="Z1133" s="986"/>
      <c r="AA1133" s="986"/>
      <c r="AB1133" s="986"/>
      <c r="AC1133" s="986"/>
      <c r="AD1133" s="986"/>
      <c r="AE1133" s="986"/>
      <c r="AF1133" s="986"/>
      <c r="AG1133" s="986"/>
      <c r="AH1133" s="987"/>
    </row>
    <row r="1134" spans="1:34" ht="18.95" customHeight="1">
      <c r="A1134" s="1003"/>
      <c r="B1134" s="985"/>
      <c r="C1134" s="986"/>
      <c r="D1134" s="986"/>
      <c r="E1134" s="986"/>
      <c r="F1134" s="986"/>
      <c r="G1134" s="986"/>
      <c r="H1134" s="986"/>
      <c r="I1134" s="986"/>
      <c r="J1134" s="986"/>
      <c r="K1134" s="986"/>
      <c r="L1134" s="986"/>
      <c r="M1134" s="986"/>
      <c r="N1134" s="986"/>
      <c r="O1134" s="986"/>
      <c r="P1134" s="987"/>
      <c r="Q1134" s="1035"/>
      <c r="R1134" s="1035"/>
      <c r="S1134" s="1003"/>
      <c r="T1134" s="985"/>
      <c r="U1134" s="986"/>
      <c r="V1134" s="986"/>
      <c r="W1134" s="986"/>
      <c r="X1134" s="986"/>
      <c r="Y1134" s="986"/>
      <c r="Z1134" s="986"/>
      <c r="AA1134" s="986"/>
      <c r="AB1134" s="986"/>
      <c r="AC1134" s="986"/>
      <c r="AD1134" s="986"/>
      <c r="AE1134" s="986"/>
      <c r="AF1134" s="986"/>
      <c r="AG1134" s="986"/>
      <c r="AH1134" s="987"/>
    </row>
    <row r="1135" spans="1:34" ht="18.95" customHeight="1">
      <c r="A1135" s="223"/>
      <c r="B1135" s="988" t="s">
        <v>95</v>
      </c>
      <c r="C1135" s="989"/>
      <c r="D1135" s="992" t="str">
        <f>'statement of marks'!$H$3</f>
        <v>2016-17</v>
      </c>
      <c r="E1135" s="992"/>
      <c r="F1135" s="992"/>
      <c r="G1135" s="992"/>
      <c r="H1135" s="992"/>
      <c r="I1135" s="992"/>
      <c r="J1135" s="992"/>
      <c r="K1135" s="992"/>
      <c r="L1135" s="992"/>
      <c r="M1135" s="992"/>
      <c r="N1135" s="992"/>
      <c r="O1135" s="992"/>
      <c r="P1135" s="993"/>
      <c r="Q1135" s="1035"/>
      <c r="R1135" s="1035"/>
      <c r="S1135" s="223"/>
      <c r="T1135" s="988" t="s">
        <v>95</v>
      </c>
      <c r="U1135" s="989"/>
      <c r="V1135" s="992" t="str">
        <f>'statement of marks'!$H$3</f>
        <v>2016-17</v>
      </c>
      <c r="W1135" s="992"/>
      <c r="X1135" s="992"/>
      <c r="Y1135" s="992"/>
      <c r="Z1135" s="992"/>
      <c r="AA1135" s="992"/>
      <c r="AB1135" s="992"/>
      <c r="AC1135" s="992"/>
      <c r="AD1135" s="992"/>
      <c r="AE1135" s="992"/>
      <c r="AF1135" s="992"/>
      <c r="AG1135" s="992"/>
      <c r="AH1135" s="993"/>
    </row>
    <row r="1136" spans="1:34" ht="18.95" customHeight="1">
      <c r="A1136" s="223"/>
      <c r="B1136" s="990" t="s">
        <v>185</v>
      </c>
      <c r="C1136" s="991"/>
      <c r="D1136" s="991" t="str">
        <f>IF('statement of marks'!I85="","",'statement of marks'!I85)</f>
        <v/>
      </c>
      <c r="E1136" s="991"/>
      <c r="F1136" s="991"/>
      <c r="G1136" s="991"/>
      <c r="H1136" s="991"/>
      <c r="I1136" s="991"/>
      <c r="J1136" s="991"/>
      <c r="K1136" s="991"/>
      <c r="L1136" s="991"/>
      <c r="M1136" s="991"/>
      <c r="N1136" s="991"/>
      <c r="O1136" s="991"/>
      <c r="P1136" s="994"/>
      <c r="Q1136" s="1035"/>
      <c r="R1136" s="1035"/>
      <c r="S1136" s="223"/>
      <c r="T1136" s="990" t="s">
        <v>185</v>
      </c>
      <c r="U1136" s="991"/>
      <c r="V1136" s="991" t="str">
        <f>IF('statement of marks'!I86="","",'statement of marks'!I86)</f>
        <v/>
      </c>
      <c r="W1136" s="991"/>
      <c r="X1136" s="991"/>
      <c r="Y1136" s="991"/>
      <c r="Z1136" s="991"/>
      <c r="AA1136" s="991"/>
      <c r="AB1136" s="991"/>
      <c r="AC1136" s="991"/>
      <c r="AD1136" s="991"/>
      <c r="AE1136" s="991"/>
      <c r="AF1136" s="991"/>
      <c r="AG1136" s="991"/>
      <c r="AH1136" s="994"/>
    </row>
    <row r="1137" spans="1:34" ht="18.95" customHeight="1">
      <c r="A1137" s="223"/>
      <c r="B1137" s="990" t="s">
        <v>186</v>
      </c>
      <c r="C1137" s="991"/>
      <c r="D1137" s="991" t="str">
        <f>IF('statement of marks'!J85="","",'statement of marks'!J85)</f>
        <v/>
      </c>
      <c r="E1137" s="991"/>
      <c r="F1137" s="991"/>
      <c r="G1137" s="991"/>
      <c r="H1137" s="991"/>
      <c r="I1137" s="991"/>
      <c r="J1137" s="991"/>
      <c r="K1137" s="991"/>
      <c r="L1137" s="991"/>
      <c r="M1137" s="991"/>
      <c r="N1137" s="991"/>
      <c r="O1137" s="991"/>
      <c r="P1137" s="994"/>
      <c r="Q1137" s="1035"/>
      <c r="R1137" s="1035"/>
      <c r="S1137" s="223"/>
      <c r="T1137" s="990" t="s">
        <v>186</v>
      </c>
      <c r="U1137" s="991"/>
      <c r="V1137" s="991" t="str">
        <f>IF('statement of marks'!J86="","",'statement of marks'!J86)</f>
        <v/>
      </c>
      <c r="W1137" s="991"/>
      <c r="X1137" s="991"/>
      <c r="Y1137" s="991"/>
      <c r="Z1137" s="991"/>
      <c r="AA1137" s="991"/>
      <c r="AB1137" s="991"/>
      <c r="AC1137" s="991"/>
      <c r="AD1137" s="991"/>
      <c r="AE1137" s="991"/>
      <c r="AF1137" s="991"/>
      <c r="AG1137" s="991"/>
      <c r="AH1137" s="994"/>
    </row>
    <row r="1138" spans="1:34" ht="18.95" customHeight="1">
      <c r="A1138" s="223"/>
      <c r="B1138" s="990" t="s">
        <v>187</v>
      </c>
      <c r="C1138" s="991"/>
      <c r="D1138" s="991" t="str">
        <f>IF('statement of marks'!K85="","",'statement of marks'!K85)</f>
        <v/>
      </c>
      <c r="E1138" s="991"/>
      <c r="F1138" s="991"/>
      <c r="G1138" s="991"/>
      <c r="H1138" s="991"/>
      <c r="I1138" s="991"/>
      <c r="J1138" s="991"/>
      <c r="K1138" s="991"/>
      <c r="L1138" s="991"/>
      <c r="M1138" s="991"/>
      <c r="N1138" s="991"/>
      <c r="O1138" s="991"/>
      <c r="P1138" s="994"/>
      <c r="Q1138" s="1035"/>
      <c r="R1138" s="1035"/>
      <c r="S1138" s="223"/>
      <c r="T1138" s="990" t="s">
        <v>187</v>
      </c>
      <c r="U1138" s="991"/>
      <c r="V1138" s="991" t="str">
        <f>IF('statement of marks'!K86="","",'statement of marks'!K86)</f>
        <v/>
      </c>
      <c r="W1138" s="991"/>
      <c r="X1138" s="991"/>
      <c r="Y1138" s="991"/>
      <c r="Z1138" s="991"/>
      <c r="AA1138" s="991"/>
      <c r="AB1138" s="991"/>
      <c r="AC1138" s="991"/>
      <c r="AD1138" s="991"/>
      <c r="AE1138" s="991"/>
      <c r="AF1138" s="991"/>
      <c r="AG1138" s="991"/>
      <c r="AH1138" s="994"/>
    </row>
    <row r="1139" spans="1:34" ht="18.95" customHeight="1">
      <c r="A1139" s="223"/>
      <c r="B1139" s="990" t="s">
        <v>188</v>
      </c>
      <c r="C1139" s="991"/>
      <c r="D1139" s="992" t="str">
        <f>'statement of marks'!$G$3</f>
        <v>6 B</v>
      </c>
      <c r="E1139" s="992"/>
      <c r="F1139" s="992"/>
      <c r="G1139" s="992"/>
      <c r="H1139" s="991" t="s">
        <v>9</v>
      </c>
      <c r="I1139" s="991"/>
      <c r="J1139" s="991"/>
      <c r="K1139" s="991"/>
      <c r="L1139" s="991"/>
      <c r="M1139" s="992" t="str">
        <f>IF('statement of marks'!D85="","",'statement of marks'!D85)</f>
        <v/>
      </c>
      <c r="N1139" s="992"/>
      <c r="O1139" s="992"/>
      <c r="P1139" s="993"/>
      <c r="Q1139" s="1035"/>
      <c r="R1139" s="1035"/>
      <c r="S1139" s="223"/>
      <c r="T1139" s="990" t="s">
        <v>188</v>
      </c>
      <c r="U1139" s="991"/>
      <c r="V1139" s="992" t="str">
        <f>'statement of marks'!$G$3</f>
        <v>6 B</v>
      </c>
      <c r="W1139" s="992"/>
      <c r="X1139" s="992"/>
      <c r="Y1139" s="992"/>
      <c r="Z1139" s="991" t="s">
        <v>9</v>
      </c>
      <c r="AA1139" s="991"/>
      <c r="AB1139" s="991"/>
      <c r="AC1139" s="991"/>
      <c r="AD1139" s="991"/>
      <c r="AE1139" s="992" t="str">
        <f>IF('statement of marks'!D86="","",'statement of marks'!D86)</f>
        <v/>
      </c>
      <c r="AF1139" s="992"/>
      <c r="AG1139" s="992"/>
      <c r="AH1139" s="993"/>
    </row>
    <row r="1140" spans="1:34" ht="18.95" customHeight="1">
      <c r="A1140" s="223"/>
      <c r="B1140" s="990" t="s">
        <v>189</v>
      </c>
      <c r="C1140" s="991"/>
      <c r="D1140" s="992" t="str">
        <f>IF('statement of marks'!F85="","",'statement of marks'!F85)</f>
        <v/>
      </c>
      <c r="E1140" s="992"/>
      <c r="F1140" s="992"/>
      <c r="G1140" s="992"/>
      <c r="H1140" s="991" t="s">
        <v>0</v>
      </c>
      <c r="I1140" s="991"/>
      <c r="J1140" s="991"/>
      <c r="K1140" s="991"/>
      <c r="L1140" s="991"/>
      <c r="M1140" s="1032" t="str">
        <f>IF('statement of marks'!G85="","",'statement of marks'!G85)</f>
        <v/>
      </c>
      <c r="N1140" s="1032"/>
      <c r="O1140" s="1032"/>
      <c r="P1140" s="1033"/>
      <c r="Q1140" s="1035"/>
      <c r="R1140" s="1035"/>
      <c r="S1140" s="223"/>
      <c r="T1140" s="990" t="s">
        <v>189</v>
      </c>
      <c r="U1140" s="991"/>
      <c r="V1140" s="992" t="str">
        <f>IF('statement of marks'!F86="","",'statement of marks'!F86)</f>
        <v/>
      </c>
      <c r="W1140" s="992"/>
      <c r="X1140" s="992"/>
      <c r="Y1140" s="992"/>
      <c r="Z1140" s="991" t="s">
        <v>0</v>
      </c>
      <c r="AA1140" s="991"/>
      <c r="AB1140" s="991"/>
      <c r="AC1140" s="991"/>
      <c r="AD1140" s="991"/>
      <c r="AE1140" s="1032" t="str">
        <f>IF('statement of marks'!G86="","",'statement of marks'!G86)</f>
        <v/>
      </c>
      <c r="AF1140" s="1032"/>
      <c r="AG1140" s="1032"/>
      <c r="AH1140" s="1033"/>
    </row>
    <row r="1141" spans="1:34" ht="18.95" customHeight="1">
      <c r="A1141" s="223"/>
      <c r="B1141" s="221" t="s">
        <v>28</v>
      </c>
      <c r="C1141" s="211" t="s">
        <v>96</v>
      </c>
      <c r="D1141" s="1034" t="s">
        <v>1</v>
      </c>
      <c r="E1141" s="1034"/>
      <c r="F1141" s="1034"/>
      <c r="G1141" s="1034" t="s">
        <v>21</v>
      </c>
      <c r="H1141" s="1034"/>
      <c r="I1141" s="1034"/>
      <c r="J1141" s="1034" t="s">
        <v>68</v>
      </c>
      <c r="K1141" s="1034"/>
      <c r="L1141" s="1034"/>
      <c r="M1141" s="1034" t="s">
        <v>97</v>
      </c>
      <c r="N1141" s="1034"/>
      <c r="O1141" s="1034"/>
      <c r="P1141" s="212" t="s">
        <v>200</v>
      </c>
      <c r="Q1141" s="1035"/>
      <c r="R1141" s="1035"/>
      <c r="S1141" s="223"/>
      <c r="T1141" s="221" t="s">
        <v>28</v>
      </c>
      <c r="U1141" s="211" t="s">
        <v>96</v>
      </c>
      <c r="V1141" s="1034" t="s">
        <v>1</v>
      </c>
      <c r="W1141" s="1034"/>
      <c r="X1141" s="1034"/>
      <c r="Y1141" s="1034" t="s">
        <v>21</v>
      </c>
      <c r="Z1141" s="1034"/>
      <c r="AA1141" s="1034"/>
      <c r="AB1141" s="1034" t="s">
        <v>68</v>
      </c>
      <c r="AC1141" s="1034"/>
      <c r="AD1141" s="1034"/>
      <c r="AE1141" s="1034" t="s">
        <v>97</v>
      </c>
      <c r="AF1141" s="1034"/>
      <c r="AG1141" s="1034"/>
      <c r="AH1141" s="212" t="s">
        <v>200</v>
      </c>
    </row>
    <row r="1142" spans="1:34" ht="18.95" customHeight="1">
      <c r="A1142" s="223"/>
      <c r="B1142" s="1000" t="s">
        <v>3</v>
      </c>
      <c r="C1142" s="1001"/>
      <c r="D1142" s="232">
        <f>IF('statement of marks'!L$6="","",'statement of marks'!L$6)</f>
        <v>5</v>
      </c>
      <c r="E1142" s="232">
        <f>IF('statement of marks'!M$6="","",'statement of marks'!M$6)</f>
        <v>5</v>
      </c>
      <c r="F1142" s="232">
        <f>IF('statement of marks'!N$6="","",'statement of marks'!N$6)</f>
        <v>10</v>
      </c>
      <c r="G1142" s="232">
        <f>IF('statement of marks'!O$6="","",'statement of marks'!O$6)</f>
        <v>5</v>
      </c>
      <c r="H1142" s="232">
        <f>IF('statement of marks'!P$6="","",'statement of marks'!P$6)</f>
        <v>5</v>
      </c>
      <c r="I1142" s="232">
        <f>IF('statement of marks'!Q$6="","",'statement of marks'!Q$6)</f>
        <v>10</v>
      </c>
      <c r="J1142" s="232">
        <f>IF('statement of marks'!R$6="","",'statement of marks'!R$6)</f>
        <v>5</v>
      </c>
      <c r="K1142" s="232">
        <f>IF('statement of marks'!S$6="","",'statement of marks'!S$6)</f>
        <v>5</v>
      </c>
      <c r="L1142" s="232">
        <f>IF('statement of marks'!T$6="","",'statement of marks'!T$6)</f>
        <v>10</v>
      </c>
      <c r="M1142" s="232">
        <f>IF('statement of marks'!V$6="","",'statement of marks'!V$6)</f>
        <v>50</v>
      </c>
      <c r="N1142" s="232">
        <f>IF('statement of marks'!W$6="","",'statement of marks'!W$6)</f>
        <v>20</v>
      </c>
      <c r="O1142" s="232">
        <f>IF('statement of marks'!X$6="","",'statement of marks'!X$6)</f>
        <v>70</v>
      </c>
      <c r="P1142" s="213">
        <f>IF('statement of marks'!Y$6="","",'statement of marks'!Y$6)</f>
        <v>100</v>
      </c>
      <c r="Q1142" s="1035"/>
      <c r="R1142" s="1035"/>
      <c r="S1142" s="223"/>
      <c r="T1142" s="1000" t="s">
        <v>3</v>
      </c>
      <c r="U1142" s="1001"/>
      <c r="V1142" s="232">
        <f>IF('statement of marks'!L$6="","",'statement of marks'!L$6)</f>
        <v>5</v>
      </c>
      <c r="W1142" s="232">
        <f>IF('statement of marks'!M$6="","",'statement of marks'!M$6)</f>
        <v>5</v>
      </c>
      <c r="X1142" s="232">
        <f>IF('statement of marks'!N$6="","",'statement of marks'!N$6)</f>
        <v>10</v>
      </c>
      <c r="Y1142" s="232">
        <f>IF('statement of marks'!O$6="","",'statement of marks'!O$6)</f>
        <v>5</v>
      </c>
      <c r="Z1142" s="232">
        <f>IF('statement of marks'!P$6="","",'statement of marks'!P$6)</f>
        <v>5</v>
      </c>
      <c r="AA1142" s="232">
        <f>IF('statement of marks'!Q$6="","",'statement of marks'!Q$6)</f>
        <v>10</v>
      </c>
      <c r="AB1142" s="232">
        <f>IF('statement of marks'!R$6="","",'statement of marks'!R$6)</f>
        <v>5</v>
      </c>
      <c r="AC1142" s="232">
        <f>IF('statement of marks'!S$6="","",'statement of marks'!S$6)</f>
        <v>5</v>
      </c>
      <c r="AD1142" s="232">
        <f>IF('statement of marks'!T$6="","",'statement of marks'!T$6)</f>
        <v>10</v>
      </c>
      <c r="AE1142" s="232">
        <f>IF('statement of marks'!V$6="","",'statement of marks'!V$6)</f>
        <v>50</v>
      </c>
      <c r="AF1142" s="232">
        <f>IF('statement of marks'!W$6="","",'statement of marks'!W$6)</f>
        <v>20</v>
      </c>
      <c r="AG1142" s="232">
        <f>IF('statement of marks'!X$6="","",'statement of marks'!X$6)</f>
        <v>70</v>
      </c>
      <c r="AH1142" s="213">
        <f>IF('statement of marks'!Y$6="","",'statement of marks'!Y$6)</f>
        <v>100</v>
      </c>
    </row>
    <row r="1143" spans="1:34" ht="18.95" customHeight="1">
      <c r="A1143" s="223"/>
      <c r="B1143" s="990" t="str">
        <f>IF('statement of marks'!$L$3="","",'statement of marks'!$L$3)</f>
        <v>fgUnh</v>
      </c>
      <c r="C1143" s="991"/>
      <c r="D1143" s="209" t="str">
        <f>IF('statement of marks'!L85="","",'statement of marks'!L85)</f>
        <v/>
      </c>
      <c r="E1143" s="209" t="str">
        <f>IF('statement of marks'!M85="","",'statement of marks'!M85)</f>
        <v/>
      </c>
      <c r="F1143" s="207" t="str">
        <f>IF('statement of marks'!N85="","",'statement of marks'!N85)</f>
        <v/>
      </c>
      <c r="G1143" s="209" t="str">
        <f>IF('statement of marks'!O85="","",'statement of marks'!O85)</f>
        <v/>
      </c>
      <c r="H1143" s="209" t="str">
        <f>IF('statement of marks'!P85="","",'statement of marks'!P85)</f>
        <v/>
      </c>
      <c r="I1143" s="207" t="str">
        <f>IF('statement of marks'!Q85="","",'statement of marks'!Q85)</f>
        <v/>
      </c>
      <c r="J1143" s="209" t="str">
        <f>IF('statement of marks'!R85="","",'statement of marks'!R85)</f>
        <v/>
      </c>
      <c r="K1143" s="209" t="str">
        <f>IF('statement of marks'!S85="","",'statement of marks'!S85)</f>
        <v/>
      </c>
      <c r="L1143" s="207" t="str">
        <f>IF('statement of marks'!T85="","",'statement of marks'!T85)</f>
        <v/>
      </c>
      <c r="M1143" s="209" t="str">
        <f>IF('statement of marks'!V85="","",'statement of marks'!V85)</f>
        <v/>
      </c>
      <c r="N1143" s="209" t="str">
        <f>IF('statement of marks'!W85="","",'statement of marks'!W85)</f>
        <v/>
      </c>
      <c r="O1143" s="207" t="str">
        <f>IF('statement of marks'!X85="","",'statement of marks'!X85)</f>
        <v/>
      </c>
      <c r="P1143" s="213" t="str">
        <f>IF('statement of marks'!Y85="","",'statement of marks'!Y85)</f>
        <v/>
      </c>
      <c r="Q1143" s="1035"/>
      <c r="R1143" s="1035"/>
      <c r="S1143" s="223"/>
      <c r="T1143" s="990" t="str">
        <f>IF('statement of marks'!$L$3="","",'statement of marks'!$L$3)</f>
        <v>fgUnh</v>
      </c>
      <c r="U1143" s="991"/>
      <c r="V1143" s="209" t="str">
        <f>IF('statement of marks'!L86="","",'statement of marks'!L86)</f>
        <v/>
      </c>
      <c r="W1143" s="209" t="str">
        <f>IF('statement of marks'!M86="","",'statement of marks'!M86)</f>
        <v/>
      </c>
      <c r="X1143" s="207" t="str">
        <f>IF('statement of marks'!N86="","",'statement of marks'!N86)</f>
        <v/>
      </c>
      <c r="Y1143" s="209" t="str">
        <f>IF('statement of marks'!O86="","",'statement of marks'!O86)</f>
        <v/>
      </c>
      <c r="Z1143" s="209" t="str">
        <f>IF('statement of marks'!P86="","",'statement of marks'!P86)</f>
        <v/>
      </c>
      <c r="AA1143" s="207" t="str">
        <f>IF('statement of marks'!Q86="","",'statement of marks'!Q86)</f>
        <v/>
      </c>
      <c r="AB1143" s="209" t="str">
        <f>IF('statement of marks'!R86="","",'statement of marks'!R86)</f>
        <v/>
      </c>
      <c r="AC1143" s="209" t="str">
        <f>IF('statement of marks'!S86="","",'statement of marks'!S86)</f>
        <v/>
      </c>
      <c r="AD1143" s="207" t="str">
        <f>IF('statement of marks'!T86="","",'statement of marks'!T86)</f>
        <v/>
      </c>
      <c r="AE1143" s="209" t="str">
        <f>IF('statement of marks'!V86="","",'statement of marks'!V86)</f>
        <v/>
      </c>
      <c r="AF1143" s="209" t="str">
        <f>IF('statement of marks'!W86="","",'statement of marks'!W86)</f>
        <v/>
      </c>
      <c r="AG1143" s="207" t="str">
        <f>IF('statement of marks'!X86="","",'statement of marks'!X86)</f>
        <v/>
      </c>
      <c r="AH1143" s="213" t="str">
        <f>IF('statement of marks'!Y86="","",'statement of marks'!Y86)</f>
        <v/>
      </c>
    </row>
    <row r="1144" spans="1:34" ht="18.95" customHeight="1">
      <c r="A1144" s="223"/>
      <c r="B1144" s="990" t="str">
        <f>IF('statement of marks'!$AH$3="","",'statement of marks'!$AH$3)</f>
        <v>vaxszth</v>
      </c>
      <c r="C1144" s="991"/>
      <c r="D1144" s="209" t="str">
        <f>IF('statement of marks'!AH85="","",'statement of marks'!AH85)</f>
        <v/>
      </c>
      <c r="E1144" s="209" t="str">
        <f>IF('statement of marks'!AI85="","",'statement of marks'!AI85)</f>
        <v/>
      </c>
      <c r="F1144" s="207" t="str">
        <f>IF('statement of marks'!AJ85="","",'statement of marks'!AJ85)</f>
        <v/>
      </c>
      <c r="G1144" s="209" t="str">
        <f>IF('statement of marks'!AK85="","",'statement of marks'!AK85)</f>
        <v/>
      </c>
      <c r="H1144" s="209" t="str">
        <f>IF('statement of marks'!AL85="","",'statement of marks'!AL85)</f>
        <v/>
      </c>
      <c r="I1144" s="207" t="str">
        <f>IF('statement of marks'!AM85="","",'statement of marks'!AM85)</f>
        <v/>
      </c>
      <c r="J1144" s="209" t="str">
        <f>IF('statement of marks'!AN85="","",'statement of marks'!AN85)</f>
        <v/>
      </c>
      <c r="K1144" s="209" t="str">
        <f>IF('statement of marks'!AO85="","",'statement of marks'!AO85)</f>
        <v/>
      </c>
      <c r="L1144" s="207" t="str">
        <f>IF('statement of marks'!AP85="","",'statement of marks'!AP85)</f>
        <v/>
      </c>
      <c r="M1144" s="209" t="str">
        <f>IF('statement of marks'!AR85="","",'statement of marks'!AR85)</f>
        <v/>
      </c>
      <c r="N1144" s="209" t="str">
        <f>IF('statement of marks'!AS85="","",'statement of marks'!AS85)</f>
        <v/>
      </c>
      <c r="O1144" s="207" t="str">
        <f>IF('statement of marks'!AT85="","",'statement of marks'!AT85)</f>
        <v/>
      </c>
      <c r="P1144" s="213" t="str">
        <f>IF('statement of marks'!AU85="","",'statement of marks'!AU85)</f>
        <v/>
      </c>
      <c r="Q1144" s="1035"/>
      <c r="R1144" s="1035"/>
      <c r="S1144" s="223"/>
      <c r="T1144" s="990" t="str">
        <f>IF('statement of marks'!$AH$3="","",'statement of marks'!$AH$3)</f>
        <v>vaxszth</v>
      </c>
      <c r="U1144" s="991"/>
      <c r="V1144" s="209" t="str">
        <f>IF('statement of marks'!AH86="","",'statement of marks'!AH86)</f>
        <v/>
      </c>
      <c r="W1144" s="209" t="str">
        <f>IF('statement of marks'!AI86="","",'statement of marks'!AI86)</f>
        <v/>
      </c>
      <c r="X1144" s="207" t="str">
        <f>IF('statement of marks'!AJ86="","",'statement of marks'!AJ86)</f>
        <v/>
      </c>
      <c r="Y1144" s="209" t="str">
        <f>IF('statement of marks'!AK86="","",'statement of marks'!AK86)</f>
        <v/>
      </c>
      <c r="Z1144" s="209" t="str">
        <f>IF('statement of marks'!AL86="","",'statement of marks'!AL86)</f>
        <v/>
      </c>
      <c r="AA1144" s="207" t="str">
        <f>IF('statement of marks'!AM86="","",'statement of marks'!AM86)</f>
        <v/>
      </c>
      <c r="AB1144" s="209" t="str">
        <f>IF('statement of marks'!AN86="","",'statement of marks'!AN86)</f>
        <v/>
      </c>
      <c r="AC1144" s="209" t="str">
        <f>IF('statement of marks'!AO86="","",'statement of marks'!AO86)</f>
        <v/>
      </c>
      <c r="AD1144" s="207" t="str">
        <f>IF('statement of marks'!AP86="","",'statement of marks'!AP86)</f>
        <v/>
      </c>
      <c r="AE1144" s="209" t="str">
        <f>IF('statement of marks'!AR86="","",'statement of marks'!AR86)</f>
        <v/>
      </c>
      <c r="AF1144" s="209" t="str">
        <f>IF('statement of marks'!AS86="","",'statement of marks'!AS86)</f>
        <v/>
      </c>
      <c r="AG1144" s="207" t="str">
        <f>IF('statement of marks'!AT86="","",'statement of marks'!AT86)</f>
        <v/>
      </c>
      <c r="AH1144" s="213" t="str">
        <f>IF('statement of marks'!AU86="","",'statement of marks'!AU86)</f>
        <v/>
      </c>
    </row>
    <row r="1145" spans="1:34" ht="18.95" customHeight="1">
      <c r="A1145" s="223"/>
      <c r="B1145" s="990" t="str">
        <f>IF('statement of marks'!BD85="s","laLd`r",IF('statement of marks'!BD85="u","mnwZ",IF('statement of marks'!BD85="g","xqtjkrh",IF('statement of marks'!BD85="p","iatkch",IF('statement of marks'!BD85="sd","fla/kh","r`rh; Hkk""kk")))))</f>
        <v>r`rh; Hkk"kk</v>
      </c>
      <c r="C1145" s="991"/>
      <c r="D1145" s="209" t="str">
        <f>IF('statement of marks'!BE85="","",'statement of marks'!BE85)</f>
        <v/>
      </c>
      <c r="E1145" s="209" t="str">
        <f>IF('statement of marks'!BF85="","",'statement of marks'!BF85)</f>
        <v/>
      </c>
      <c r="F1145" s="207" t="str">
        <f>IF('statement of marks'!BG85="","",'statement of marks'!BG85)</f>
        <v/>
      </c>
      <c r="G1145" s="209" t="str">
        <f>IF('statement of marks'!BH85="","",'statement of marks'!BH85)</f>
        <v/>
      </c>
      <c r="H1145" s="209" t="str">
        <f>IF('statement of marks'!BI85="","",'statement of marks'!BI85)</f>
        <v/>
      </c>
      <c r="I1145" s="207" t="str">
        <f>IF('statement of marks'!BJ85="","",'statement of marks'!BJ85)</f>
        <v/>
      </c>
      <c r="J1145" s="209" t="str">
        <f>IF('statement of marks'!BK85="","",'statement of marks'!BK85)</f>
        <v/>
      </c>
      <c r="K1145" s="209" t="str">
        <f>IF('statement of marks'!BL85="","",'statement of marks'!BL85)</f>
        <v/>
      </c>
      <c r="L1145" s="207" t="str">
        <f>IF('statement of marks'!BM85="","",'statement of marks'!BM85)</f>
        <v/>
      </c>
      <c r="M1145" s="209" t="str">
        <f>IF('statement of marks'!BO85="","",'statement of marks'!BO85)</f>
        <v/>
      </c>
      <c r="N1145" s="209" t="str">
        <f>IF('statement of marks'!BP85="","",'statement of marks'!BP85)</f>
        <v/>
      </c>
      <c r="O1145" s="207" t="str">
        <f>IF('statement of marks'!BQ85="","",'statement of marks'!BQ85)</f>
        <v/>
      </c>
      <c r="P1145" s="213" t="str">
        <f>IF('statement of marks'!BR85="","",'statement of marks'!BR85)</f>
        <v/>
      </c>
      <c r="Q1145" s="1035"/>
      <c r="R1145" s="1035"/>
      <c r="S1145" s="223"/>
      <c r="T1145" s="990" t="str">
        <f>IF('statement of marks'!BD86="s","laLd`r",IF('statement of marks'!BD86="u","mnwZ",IF('statement of marks'!BD86="g","xqtjkrh",IF('statement of marks'!BD86="p","iatkch",IF('statement of marks'!BD86="sd","fla/kh","r`rh; Hkk""kk")))))</f>
        <v>r`rh; Hkk"kk</v>
      </c>
      <c r="U1145" s="991"/>
      <c r="V1145" s="209" t="str">
        <f>IF('statement of marks'!BE86="","",'statement of marks'!BE86)</f>
        <v/>
      </c>
      <c r="W1145" s="209" t="str">
        <f>IF('statement of marks'!BF86="","",'statement of marks'!BF86)</f>
        <v/>
      </c>
      <c r="X1145" s="207" t="str">
        <f>IF('statement of marks'!BG86="","",'statement of marks'!BG86)</f>
        <v/>
      </c>
      <c r="Y1145" s="209" t="str">
        <f>IF('statement of marks'!BH86="","",'statement of marks'!BH86)</f>
        <v/>
      </c>
      <c r="Z1145" s="209" t="str">
        <f>IF('statement of marks'!BI86="","",'statement of marks'!BI86)</f>
        <v/>
      </c>
      <c r="AA1145" s="207" t="str">
        <f>IF('statement of marks'!BJ86="","",'statement of marks'!BJ86)</f>
        <v/>
      </c>
      <c r="AB1145" s="209" t="str">
        <f>IF('statement of marks'!BK86="","",'statement of marks'!BK86)</f>
        <v/>
      </c>
      <c r="AC1145" s="209" t="str">
        <f>IF('statement of marks'!BL86="","",'statement of marks'!BL86)</f>
        <v/>
      </c>
      <c r="AD1145" s="207" t="str">
        <f>IF('statement of marks'!BM86="","",'statement of marks'!BM86)</f>
        <v/>
      </c>
      <c r="AE1145" s="209" t="str">
        <f>IF('statement of marks'!BO86="","",'statement of marks'!BO86)</f>
        <v/>
      </c>
      <c r="AF1145" s="209" t="str">
        <f>IF('statement of marks'!BP86="","",'statement of marks'!BP86)</f>
        <v/>
      </c>
      <c r="AG1145" s="207" t="str">
        <f>IF('statement of marks'!BQ86="","",'statement of marks'!BQ86)</f>
        <v/>
      </c>
      <c r="AH1145" s="213" t="str">
        <f>IF('statement of marks'!BR86="","",'statement of marks'!BR86)</f>
        <v/>
      </c>
    </row>
    <row r="1146" spans="1:34" ht="18.95" customHeight="1">
      <c r="A1146" s="223"/>
      <c r="B1146" s="990" t="str">
        <f>IF('statement of marks'!$CA$3="","",'statement of marks'!$CA$3)</f>
        <v>xf.kr</v>
      </c>
      <c r="C1146" s="991"/>
      <c r="D1146" s="209" t="str">
        <f>IF('statement of marks'!CA85="","",'statement of marks'!CA85)</f>
        <v/>
      </c>
      <c r="E1146" s="209" t="str">
        <f>IF('statement of marks'!CB85="","",'statement of marks'!CB85)</f>
        <v/>
      </c>
      <c r="F1146" s="207" t="str">
        <f>IF('statement of marks'!CC85="","",'statement of marks'!CC85)</f>
        <v/>
      </c>
      <c r="G1146" s="209" t="str">
        <f>IF('statement of marks'!CD85="","",'statement of marks'!CD85)</f>
        <v/>
      </c>
      <c r="H1146" s="209" t="str">
        <f>IF('statement of marks'!CE85="","",'statement of marks'!CE85)</f>
        <v/>
      </c>
      <c r="I1146" s="207" t="str">
        <f>IF('statement of marks'!CF85="","",'statement of marks'!CF85)</f>
        <v/>
      </c>
      <c r="J1146" s="209" t="str">
        <f>IF('statement of marks'!CG85="","",'statement of marks'!CG85)</f>
        <v/>
      </c>
      <c r="K1146" s="209" t="str">
        <f>IF('statement of marks'!CH85="","",'statement of marks'!CH85)</f>
        <v/>
      </c>
      <c r="L1146" s="207" t="str">
        <f>IF('statement of marks'!CI85="","",'statement of marks'!CI85)</f>
        <v/>
      </c>
      <c r="M1146" s="209" t="str">
        <f>IF('statement of marks'!CK85="","",'statement of marks'!CK85)</f>
        <v/>
      </c>
      <c r="N1146" s="209" t="str">
        <f>IF('statement of marks'!CL85="","",'statement of marks'!CL85)</f>
        <v/>
      </c>
      <c r="O1146" s="207" t="str">
        <f>IF('statement of marks'!CM85="","",'statement of marks'!CM85)</f>
        <v/>
      </c>
      <c r="P1146" s="213" t="str">
        <f>IF('statement of marks'!CN85="","",'statement of marks'!CN85)</f>
        <v/>
      </c>
      <c r="Q1146" s="1035"/>
      <c r="R1146" s="1035"/>
      <c r="S1146" s="223"/>
      <c r="T1146" s="990" t="str">
        <f>IF('statement of marks'!$CA$3="","",'statement of marks'!$CA$3)</f>
        <v>xf.kr</v>
      </c>
      <c r="U1146" s="991"/>
      <c r="V1146" s="209" t="str">
        <f>IF('statement of marks'!CA86="","",'statement of marks'!CA86)</f>
        <v/>
      </c>
      <c r="W1146" s="209" t="str">
        <f>IF('statement of marks'!CB86="","",'statement of marks'!CB86)</f>
        <v/>
      </c>
      <c r="X1146" s="207" t="str">
        <f>IF('statement of marks'!CC86="","",'statement of marks'!CC86)</f>
        <v/>
      </c>
      <c r="Y1146" s="209" t="str">
        <f>IF('statement of marks'!CD86="","",'statement of marks'!CD86)</f>
        <v/>
      </c>
      <c r="Z1146" s="209" t="str">
        <f>IF('statement of marks'!CE86="","",'statement of marks'!CE86)</f>
        <v/>
      </c>
      <c r="AA1146" s="207" t="str">
        <f>IF('statement of marks'!CF86="","",'statement of marks'!CF86)</f>
        <v/>
      </c>
      <c r="AB1146" s="209" t="str">
        <f>IF('statement of marks'!CG86="","",'statement of marks'!CG86)</f>
        <v/>
      </c>
      <c r="AC1146" s="209" t="str">
        <f>IF('statement of marks'!CH86="","",'statement of marks'!CH86)</f>
        <v/>
      </c>
      <c r="AD1146" s="207" t="str">
        <f>IF('statement of marks'!CI86="","",'statement of marks'!CI86)</f>
        <v/>
      </c>
      <c r="AE1146" s="209" t="str">
        <f>IF('statement of marks'!CK86="","",'statement of marks'!CK86)</f>
        <v/>
      </c>
      <c r="AF1146" s="209" t="str">
        <f>IF('statement of marks'!CL86="","",'statement of marks'!CL86)</f>
        <v/>
      </c>
      <c r="AG1146" s="207" t="str">
        <f>IF('statement of marks'!CM86="","",'statement of marks'!CM86)</f>
        <v/>
      </c>
      <c r="AH1146" s="213" t="str">
        <f>IF('statement of marks'!CN86="","",'statement of marks'!CN86)</f>
        <v/>
      </c>
    </row>
    <row r="1147" spans="1:34" ht="18.95" customHeight="1">
      <c r="A1147" s="223"/>
      <c r="B1147" s="990" t="str">
        <f>IF('statement of marks'!$CW$3="","",'statement of marks'!$CW$3)</f>
        <v>foKku</v>
      </c>
      <c r="C1147" s="991"/>
      <c r="D1147" s="209" t="str">
        <f>IF('statement of marks'!CW85="","",'statement of marks'!CW85)</f>
        <v/>
      </c>
      <c r="E1147" s="209" t="str">
        <f>IF('statement of marks'!CX85="","",'statement of marks'!CX85)</f>
        <v/>
      </c>
      <c r="F1147" s="207" t="str">
        <f>IF('statement of marks'!CY85="","",'statement of marks'!CY85)</f>
        <v/>
      </c>
      <c r="G1147" s="209" t="str">
        <f>IF('statement of marks'!CZ85="","",'statement of marks'!CZ85)</f>
        <v/>
      </c>
      <c r="H1147" s="209" t="str">
        <f>IF('statement of marks'!DA85="","",'statement of marks'!DA85)</f>
        <v/>
      </c>
      <c r="I1147" s="207" t="str">
        <f>IF('statement of marks'!DB85="","",'statement of marks'!DB85)</f>
        <v/>
      </c>
      <c r="J1147" s="209" t="str">
        <f>IF('statement of marks'!DC85="","",'statement of marks'!DC85)</f>
        <v/>
      </c>
      <c r="K1147" s="209" t="str">
        <f>IF('statement of marks'!DD85="","",'statement of marks'!DD85)</f>
        <v/>
      </c>
      <c r="L1147" s="207" t="str">
        <f>IF('statement of marks'!DE85="","",'statement of marks'!DE85)</f>
        <v/>
      </c>
      <c r="M1147" s="209" t="str">
        <f>IF('statement of marks'!DG85="","",'statement of marks'!DG85)</f>
        <v/>
      </c>
      <c r="N1147" s="209" t="str">
        <f>IF('statement of marks'!DH85="","",'statement of marks'!DH85)</f>
        <v/>
      </c>
      <c r="O1147" s="207" t="str">
        <f>IF('statement of marks'!DI85="","",'statement of marks'!DI85)</f>
        <v/>
      </c>
      <c r="P1147" s="213" t="str">
        <f>IF('statement of marks'!DJ85="","",'statement of marks'!DJ85)</f>
        <v/>
      </c>
      <c r="Q1147" s="1035"/>
      <c r="R1147" s="1035"/>
      <c r="S1147" s="223"/>
      <c r="T1147" s="990" t="str">
        <f>IF('statement of marks'!$CW$3="","",'statement of marks'!$CW$3)</f>
        <v>foKku</v>
      </c>
      <c r="U1147" s="991"/>
      <c r="V1147" s="209" t="str">
        <f>IF('statement of marks'!CW86="","",'statement of marks'!CW86)</f>
        <v/>
      </c>
      <c r="W1147" s="209" t="str">
        <f>IF('statement of marks'!CX86="","",'statement of marks'!CX86)</f>
        <v/>
      </c>
      <c r="X1147" s="207" t="str">
        <f>IF('statement of marks'!CY86="","",'statement of marks'!CY86)</f>
        <v/>
      </c>
      <c r="Y1147" s="209" t="str">
        <f>IF('statement of marks'!CZ86="","",'statement of marks'!CZ86)</f>
        <v/>
      </c>
      <c r="Z1147" s="209" t="str">
        <f>IF('statement of marks'!DA86="","",'statement of marks'!DA86)</f>
        <v/>
      </c>
      <c r="AA1147" s="207" t="str">
        <f>IF('statement of marks'!DB86="","",'statement of marks'!DB86)</f>
        <v/>
      </c>
      <c r="AB1147" s="209" t="str">
        <f>IF('statement of marks'!DC86="","",'statement of marks'!DC86)</f>
        <v/>
      </c>
      <c r="AC1147" s="209" t="str">
        <f>IF('statement of marks'!DD86="","",'statement of marks'!DD86)</f>
        <v/>
      </c>
      <c r="AD1147" s="207" t="str">
        <f>IF('statement of marks'!DE86="","",'statement of marks'!DE86)</f>
        <v/>
      </c>
      <c r="AE1147" s="209" t="str">
        <f>IF('statement of marks'!DG86="","",'statement of marks'!DG86)</f>
        <v/>
      </c>
      <c r="AF1147" s="209" t="str">
        <f>IF('statement of marks'!DH86="","",'statement of marks'!DH86)</f>
        <v/>
      </c>
      <c r="AG1147" s="207" t="str">
        <f>IF('statement of marks'!DI86="","",'statement of marks'!DI86)</f>
        <v/>
      </c>
      <c r="AH1147" s="213" t="str">
        <f>IF('statement of marks'!DJ86="","",'statement of marks'!DJ86)</f>
        <v/>
      </c>
    </row>
    <row r="1148" spans="1:34" ht="18.95" customHeight="1">
      <c r="A1148" s="223"/>
      <c r="B1148" s="990" t="str">
        <f>IF('statement of marks'!$DS$3="","",'statement of marks'!$DS$3)</f>
        <v>lkekftd foKku</v>
      </c>
      <c r="C1148" s="991"/>
      <c r="D1148" s="209" t="str">
        <f>IF('statement of marks'!DS85="","",'statement of marks'!DS85)</f>
        <v/>
      </c>
      <c r="E1148" s="209" t="str">
        <f>IF('statement of marks'!DT85="","",'statement of marks'!DT85)</f>
        <v/>
      </c>
      <c r="F1148" s="207" t="str">
        <f>IF('statement of marks'!DU85="","",'statement of marks'!DU85)</f>
        <v/>
      </c>
      <c r="G1148" s="209" t="str">
        <f>IF('statement of marks'!DV85="","",'statement of marks'!DV85)</f>
        <v/>
      </c>
      <c r="H1148" s="209" t="str">
        <f>IF('statement of marks'!DW85="","",'statement of marks'!DW85)</f>
        <v/>
      </c>
      <c r="I1148" s="207" t="str">
        <f>IF('statement of marks'!DX85="","",'statement of marks'!DX85)</f>
        <v/>
      </c>
      <c r="J1148" s="209" t="str">
        <f>IF('statement of marks'!DY85="","",'statement of marks'!DY85)</f>
        <v/>
      </c>
      <c r="K1148" s="209" t="str">
        <f>IF('statement of marks'!DZ85="","",'statement of marks'!DZ85)</f>
        <v/>
      </c>
      <c r="L1148" s="207" t="str">
        <f>IF('statement of marks'!EA85="","",'statement of marks'!EA85)</f>
        <v/>
      </c>
      <c r="M1148" s="209" t="str">
        <f>IF('statement of marks'!EC85="","",'statement of marks'!EC85)</f>
        <v/>
      </c>
      <c r="N1148" s="209" t="str">
        <f>IF('statement of marks'!ED85="","",'statement of marks'!ED85)</f>
        <v/>
      </c>
      <c r="O1148" s="207" t="str">
        <f>IF('statement of marks'!EE85="","",'statement of marks'!EE85)</f>
        <v/>
      </c>
      <c r="P1148" s="213" t="str">
        <f>IF('statement of marks'!EF85="","",'statement of marks'!EF85)</f>
        <v/>
      </c>
      <c r="Q1148" s="1035"/>
      <c r="R1148" s="1035"/>
      <c r="S1148" s="223"/>
      <c r="T1148" s="990" t="str">
        <f>IF('statement of marks'!$DS$3="","",'statement of marks'!$DS$3)</f>
        <v>lkekftd foKku</v>
      </c>
      <c r="U1148" s="991"/>
      <c r="V1148" s="209" t="str">
        <f>IF('statement of marks'!DS86="","",'statement of marks'!DS86)</f>
        <v/>
      </c>
      <c r="W1148" s="209" t="str">
        <f>IF('statement of marks'!DT86="","",'statement of marks'!DT86)</f>
        <v/>
      </c>
      <c r="X1148" s="207" t="str">
        <f>IF('statement of marks'!DU86="","",'statement of marks'!DU86)</f>
        <v/>
      </c>
      <c r="Y1148" s="209" t="str">
        <f>IF('statement of marks'!DV86="","",'statement of marks'!DV86)</f>
        <v/>
      </c>
      <c r="Z1148" s="209" t="str">
        <f>IF('statement of marks'!DW86="","",'statement of marks'!DW86)</f>
        <v/>
      </c>
      <c r="AA1148" s="207" t="str">
        <f>IF('statement of marks'!DX86="","",'statement of marks'!DX86)</f>
        <v/>
      </c>
      <c r="AB1148" s="209" t="str">
        <f>IF('statement of marks'!DY86="","",'statement of marks'!DY86)</f>
        <v/>
      </c>
      <c r="AC1148" s="209" t="str">
        <f>IF('statement of marks'!DZ86="","",'statement of marks'!DZ86)</f>
        <v/>
      </c>
      <c r="AD1148" s="207" t="str">
        <f>IF('statement of marks'!EA86="","",'statement of marks'!EA86)</f>
        <v/>
      </c>
      <c r="AE1148" s="209" t="str">
        <f>IF('statement of marks'!EC86="","",'statement of marks'!EC86)</f>
        <v/>
      </c>
      <c r="AF1148" s="209" t="str">
        <f>IF('statement of marks'!ED86="","",'statement of marks'!ED86)</f>
        <v/>
      </c>
      <c r="AG1148" s="207" t="str">
        <f>IF('statement of marks'!EE86="","",'statement of marks'!EE86)</f>
        <v/>
      </c>
      <c r="AH1148" s="213" t="str">
        <f>IF('statement of marks'!EF86="","",'statement of marks'!EF86)</f>
        <v/>
      </c>
    </row>
    <row r="1149" spans="1:34" ht="18.95" customHeight="1">
      <c r="A1149" s="223"/>
      <c r="B1149" s="996" t="s">
        <v>193</v>
      </c>
      <c r="C1149" s="997"/>
      <c r="D1149" s="1034" t="s">
        <v>1</v>
      </c>
      <c r="E1149" s="1034"/>
      <c r="F1149" s="1034"/>
      <c r="G1149" s="1034" t="s">
        <v>21</v>
      </c>
      <c r="H1149" s="1034"/>
      <c r="I1149" s="1034"/>
      <c r="J1149" s="1034" t="s">
        <v>194</v>
      </c>
      <c r="K1149" s="1034"/>
      <c r="L1149" s="1034"/>
      <c r="M1149" s="1034" t="s">
        <v>68</v>
      </c>
      <c r="N1149" s="1034"/>
      <c r="O1149" s="1034"/>
      <c r="P1149" s="214"/>
      <c r="Q1149" s="1035"/>
      <c r="R1149" s="1035"/>
      <c r="S1149" s="223"/>
      <c r="T1149" s="996" t="s">
        <v>193</v>
      </c>
      <c r="U1149" s="997"/>
      <c r="V1149" s="1034" t="s">
        <v>1</v>
      </c>
      <c r="W1149" s="1034"/>
      <c r="X1149" s="1034"/>
      <c r="Y1149" s="1034" t="s">
        <v>21</v>
      </c>
      <c r="Z1149" s="1034"/>
      <c r="AA1149" s="1034"/>
      <c r="AB1149" s="1034" t="s">
        <v>194</v>
      </c>
      <c r="AC1149" s="1034"/>
      <c r="AD1149" s="1034"/>
      <c r="AE1149" s="1034" t="s">
        <v>68</v>
      </c>
      <c r="AF1149" s="1034"/>
      <c r="AG1149" s="1034"/>
      <c r="AH1149" s="214"/>
    </row>
    <row r="1150" spans="1:34" ht="18.95" customHeight="1">
      <c r="A1150" s="223"/>
      <c r="B1150" s="1000" t="s">
        <v>3</v>
      </c>
      <c r="C1150" s="1001"/>
      <c r="D1150" s="1002">
        <f>IF('statement of marks'!EO$6="","",'statement of marks'!EO$6)</f>
        <v>20</v>
      </c>
      <c r="E1150" s="1002"/>
      <c r="F1150" s="1002"/>
      <c r="G1150" s="1002">
        <f>IF('statement of marks'!EP$6="","",'statement of marks'!EP$6)</f>
        <v>20</v>
      </c>
      <c r="H1150" s="1002"/>
      <c r="I1150" s="1002"/>
      <c r="J1150" s="1002">
        <f>IF('statement of marks'!ER$6="","",'statement of marks'!ER$6)</f>
        <v>20</v>
      </c>
      <c r="K1150" s="1002"/>
      <c r="L1150" s="1002"/>
      <c r="M1150" s="1002">
        <f>IF('statement of marks'!EX$6="","",'statement of marks'!EQ$6)</f>
        <v>20</v>
      </c>
      <c r="N1150" s="1002"/>
      <c r="O1150" s="1002"/>
      <c r="P1150" s="215"/>
      <c r="Q1150" s="1035"/>
      <c r="R1150" s="1035"/>
      <c r="S1150" s="223"/>
      <c r="T1150" s="1000" t="s">
        <v>3</v>
      </c>
      <c r="U1150" s="1001"/>
      <c r="V1150" s="1002">
        <f>IF('statement of marks'!EO$6="","",'statement of marks'!EO$6)</f>
        <v>20</v>
      </c>
      <c r="W1150" s="1002"/>
      <c r="X1150" s="1002"/>
      <c r="Y1150" s="1002">
        <f>IF('statement of marks'!EP$6="","",'statement of marks'!EP$6)</f>
        <v>20</v>
      </c>
      <c r="Z1150" s="1002"/>
      <c r="AA1150" s="1002"/>
      <c r="AB1150" s="1002">
        <f>IF('statement of marks'!ER$6="","",'statement of marks'!ER$6)</f>
        <v>20</v>
      </c>
      <c r="AC1150" s="1002"/>
      <c r="AD1150" s="1002"/>
      <c r="AE1150" s="1002">
        <f>IF('statement of marks'!EX$6="","",'statement of marks'!EQ$6)</f>
        <v>20</v>
      </c>
      <c r="AF1150" s="1002"/>
      <c r="AG1150" s="1002"/>
      <c r="AH1150" s="215"/>
    </row>
    <row r="1151" spans="1:34" ht="18.95" customHeight="1">
      <c r="A1151" s="223"/>
      <c r="B1151" s="990" t="str">
        <f>IF('statement of marks'!$EO$3="","",'statement of marks'!$EO$3)</f>
        <v>dk;kZuqHko</v>
      </c>
      <c r="C1151" s="991"/>
      <c r="D1151" s="1031" t="str">
        <f>IF('statement of marks'!EO85="","",'statement of marks'!EO85)</f>
        <v/>
      </c>
      <c r="E1151" s="1031"/>
      <c r="F1151" s="1031"/>
      <c r="G1151" s="1031" t="str">
        <f>IF('statement of marks'!EP85="","",'statement of marks'!EP85)</f>
        <v/>
      </c>
      <c r="H1151" s="1031"/>
      <c r="I1151" s="1031"/>
      <c r="J1151" s="1031" t="str">
        <f>IF('statement of marks'!ER85="","",'statement of marks'!ER85)</f>
        <v/>
      </c>
      <c r="K1151" s="1031"/>
      <c r="L1151" s="1031"/>
      <c r="M1151" s="1031" t="str">
        <f>IF('statement of marks'!EQ85="","",'statement of marks'!EQ85)</f>
        <v/>
      </c>
      <c r="N1151" s="1031"/>
      <c r="O1151" s="1031"/>
      <c r="P1151" s="216"/>
      <c r="Q1151" s="1035"/>
      <c r="R1151" s="1035"/>
      <c r="S1151" s="223"/>
      <c r="T1151" s="990" t="str">
        <f>IF('statement of marks'!$EO$3="","",'statement of marks'!$EO$3)</f>
        <v>dk;kZuqHko</v>
      </c>
      <c r="U1151" s="991"/>
      <c r="V1151" s="1031" t="str">
        <f>IF('statement of marks'!EO86="","",'statement of marks'!EO86)</f>
        <v/>
      </c>
      <c r="W1151" s="1031"/>
      <c r="X1151" s="1031"/>
      <c r="Y1151" s="1031" t="str">
        <f>IF('statement of marks'!EP86="","",'statement of marks'!EP86)</f>
        <v/>
      </c>
      <c r="Z1151" s="1031"/>
      <c r="AA1151" s="1031"/>
      <c r="AB1151" s="1031" t="str">
        <f>IF('statement of marks'!ER86="","",'statement of marks'!ER86)</f>
        <v/>
      </c>
      <c r="AC1151" s="1031"/>
      <c r="AD1151" s="1031"/>
      <c r="AE1151" s="1031" t="str">
        <f>IF('statement of marks'!EQ86="","",'statement of marks'!EQ86)</f>
        <v/>
      </c>
      <c r="AF1151" s="1031"/>
      <c r="AG1151" s="1031"/>
      <c r="AH1151" s="216"/>
    </row>
    <row r="1152" spans="1:34" ht="18.95" customHeight="1">
      <c r="A1152" s="223"/>
      <c r="B1152" s="1027" t="str">
        <f>IF('statement of marks'!$EY$3="","",'statement of marks'!$EY$3)</f>
        <v>dyk f'k{kk</v>
      </c>
      <c r="C1152" s="1028"/>
      <c r="D1152" s="1031" t="str">
        <f>IF('statement of marks'!EY85="","",'statement of marks'!EY85)</f>
        <v/>
      </c>
      <c r="E1152" s="1031"/>
      <c r="F1152" s="1031"/>
      <c r="G1152" s="1031" t="str">
        <f>IF('statement of marks'!EZ85="","",'statement of marks'!EZ85)</f>
        <v/>
      </c>
      <c r="H1152" s="1031"/>
      <c r="I1152" s="1031"/>
      <c r="J1152" s="1031" t="str">
        <f>IF('statement of marks'!FB85="","",'statement of marks'!FB85)</f>
        <v/>
      </c>
      <c r="K1152" s="1031"/>
      <c r="L1152" s="1031"/>
      <c r="M1152" s="1031" t="str">
        <f>IF('statement of marks'!FA85="","",'statement of marks'!FA85)</f>
        <v/>
      </c>
      <c r="N1152" s="1031"/>
      <c r="O1152" s="1031"/>
      <c r="P1152" s="216"/>
      <c r="Q1152" s="1035"/>
      <c r="R1152" s="1035"/>
      <c r="S1152" s="223"/>
      <c r="T1152" s="1027" t="str">
        <f>IF('statement of marks'!$EY$3="","",'statement of marks'!$EY$3)</f>
        <v>dyk f'k{kk</v>
      </c>
      <c r="U1152" s="1028"/>
      <c r="V1152" s="1031" t="str">
        <f>IF('statement of marks'!EY86="","",'statement of marks'!EY86)</f>
        <v/>
      </c>
      <c r="W1152" s="1031"/>
      <c r="X1152" s="1031"/>
      <c r="Y1152" s="1031" t="str">
        <f>IF('statement of marks'!EZ86="","",'statement of marks'!EZ86)</f>
        <v/>
      </c>
      <c r="Z1152" s="1031"/>
      <c r="AA1152" s="1031"/>
      <c r="AB1152" s="1031" t="str">
        <f>IF('statement of marks'!FB86="","",'statement of marks'!FB86)</f>
        <v/>
      </c>
      <c r="AC1152" s="1031"/>
      <c r="AD1152" s="1031"/>
      <c r="AE1152" s="1031" t="str">
        <f>IF('statement of marks'!FA86="","",'statement of marks'!FA86)</f>
        <v/>
      </c>
      <c r="AF1152" s="1031"/>
      <c r="AG1152" s="1031"/>
      <c r="AH1152" s="216"/>
    </row>
    <row r="1153" spans="1:34" ht="18.95" customHeight="1">
      <c r="A1153" s="223"/>
      <c r="B1153" s="1029" t="str">
        <f>IF('statement of marks'!$FI$3="","",'statement of marks'!$FI$3)</f>
        <v>LokLF; ,oe~ 'kkjhfjd f'k{kk</v>
      </c>
      <c r="C1153" s="1030"/>
      <c r="D1153" s="1031" t="str">
        <f>IF('statement of marks'!FI85="","",'statement of marks'!FI85)</f>
        <v/>
      </c>
      <c r="E1153" s="1031"/>
      <c r="F1153" s="1031"/>
      <c r="G1153" s="1031" t="str">
        <f>IF('statement of marks'!FJ85="","",'statement of marks'!FJ85)</f>
        <v/>
      </c>
      <c r="H1153" s="1031"/>
      <c r="I1153" s="1031"/>
      <c r="J1153" s="1031" t="str">
        <f>IF('statement of marks'!FL85="","",'statement of marks'!FL85)</f>
        <v/>
      </c>
      <c r="K1153" s="1031"/>
      <c r="L1153" s="1031"/>
      <c r="M1153" s="1031" t="str">
        <f>IF('statement of marks'!FK85="","",'statement of marks'!FK85)</f>
        <v/>
      </c>
      <c r="N1153" s="1031"/>
      <c r="O1153" s="1031"/>
      <c r="P1153" s="216"/>
      <c r="Q1153" s="1035"/>
      <c r="R1153" s="1035"/>
      <c r="S1153" s="223"/>
      <c r="T1153" s="1029" t="str">
        <f>IF('statement of marks'!$FI$3="","",'statement of marks'!$FI$3)</f>
        <v>LokLF; ,oe~ 'kkjhfjd f'k{kk</v>
      </c>
      <c r="U1153" s="1030"/>
      <c r="V1153" s="1031" t="str">
        <f>IF('statement of marks'!FI86="","",'statement of marks'!FI86)</f>
        <v/>
      </c>
      <c r="W1153" s="1031"/>
      <c r="X1153" s="1031"/>
      <c r="Y1153" s="1031" t="str">
        <f>IF('statement of marks'!FJ86="","",'statement of marks'!FJ86)</f>
        <v/>
      </c>
      <c r="Z1153" s="1031"/>
      <c r="AA1153" s="1031"/>
      <c r="AB1153" s="1031" t="str">
        <f>IF('statement of marks'!FL86="","",'statement of marks'!FL86)</f>
        <v/>
      </c>
      <c r="AC1153" s="1031"/>
      <c r="AD1153" s="1031"/>
      <c r="AE1153" s="1031" t="str">
        <f>IF('statement of marks'!FK86="","",'statement of marks'!FK86)</f>
        <v/>
      </c>
      <c r="AF1153" s="1031"/>
      <c r="AG1153" s="1031"/>
      <c r="AH1153" s="216"/>
    </row>
    <row r="1154" spans="1:34" ht="18.95" customHeight="1">
      <c r="A1154" s="223"/>
      <c r="B1154" s="1000" t="s">
        <v>195</v>
      </c>
      <c r="C1154" s="1001"/>
      <c r="D1154" s="1007" t="str">
        <f>details!$DR$3</f>
        <v>vxLr rd</v>
      </c>
      <c r="E1154" s="1007"/>
      <c r="F1154" s="1007"/>
      <c r="G1154" s="1007" t="str">
        <f>details!$DV$3</f>
        <v>vDVwcj rd</v>
      </c>
      <c r="H1154" s="1007"/>
      <c r="I1154" s="1007"/>
      <c r="J1154" s="1007" t="str">
        <f>details!$ED$3</f>
        <v>Qjojh rd</v>
      </c>
      <c r="K1154" s="1007"/>
      <c r="L1154" s="1007"/>
      <c r="M1154" s="1007" t="str">
        <f>details!$DZ$3</f>
        <v>fnlEcj rd</v>
      </c>
      <c r="N1154" s="1007"/>
      <c r="O1154" s="1007"/>
      <c r="P1154" s="216"/>
      <c r="Q1154" s="1035"/>
      <c r="R1154" s="1035"/>
      <c r="S1154" s="223"/>
      <c r="T1154" s="1000" t="s">
        <v>195</v>
      </c>
      <c r="U1154" s="1001"/>
      <c r="V1154" s="1010" t="str">
        <f>details!$DR$3</f>
        <v>vxLr rd</v>
      </c>
      <c r="W1154" s="1011"/>
      <c r="X1154" s="1012"/>
      <c r="Y1154" s="1010" t="str">
        <f>details!$DV$3</f>
        <v>vDVwcj rd</v>
      </c>
      <c r="Z1154" s="1011"/>
      <c r="AA1154" s="1012"/>
      <c r="AB1154" s="1010" t="str">
        <f>details!$ED$3</f>
        <v>Qjojh rd</v>
      </c>
      <c r="AC1154" s="1011"/>
      <c r="AD1154" s="1012"/>
      <c r="AE1154" s="1010" t="str">
        <f>details!$DZ$3</f>
        <v>fnlEcj rd</v>
      </c>
      <c r="AF1154" s="1011"/>
      <c r="AG1154" s="1012"/>
      <c r="AH1154" s="216"/>
    </row>
    <row r="1155" spans="1:34" ht="18.95" customHeight="1">
      <c r="A1155" s="223"/>
      <c r="B1155" s="1025" t="s">
        <v>98</v>
      </c>
      <c r="C1155" s="1026"/>
      <c r="D1155" s="1008" t="str">
        <f>IF(details!DS85="","",details!DS85)</f>
        <v/>
      </c>
      <c r="E1155" s="1008"/>
      <c r="F1155" s="1008"/>
      <c r="G1155" s="1008" t="str">
        <f>IF(details!DW85="","",details!DW85)</f>
        <v/>
      </c>
      <c r="H1155" s="1008"/>
      <c r="I1155" s="1008"/>
      <c r="J1155" s="1008" t="str">
        <f>IF(details!EE85="","",details!EE85)</f>
        <v/>
      </c>
      <c r="K1155" s="1008"/>
      <c r="L1155" s="1008"/>
      <c r="M1155" s="1008" t="str">
        <f>IF(details!EA85="","",details!EA85)</f>
        <v/>
      </c>
      <c r="N1155" s="1008"/>
      <c r="O1155" s="1008"/>
      <c r="P1155" s="227"/>
      <c r="Q1155" s="1035"/>
      <c r="R1155" s="1035"/>
      <c r="S1155" s="223"/>
      <c r="T1155" s="1025" t="s">
        <v>98</v>
      </c>
      <c r="U1155" s="1026"/>
      <c r="V1155" s="1015" t="str">
        <f>IF(details!DS86="","",details!DS86)</f>
        <v/>
      </c>
      <c r="W1155" s="1016"/>
      <c r="X1155" s="1017"/>
      <c r="Y1155" s="1015" t="str">
        <f>IF(details!DW86="","",details!DW86)</f>
        <v/>
      </c>
      <c r="Z1155" s="1016"/>
      <c r="AA1155" s="1017"/>
      <c r="AB1155" s="1015" t="str">
        <f>IF(details!EE86="","",details!EE86)</f>
        <v/>
      </c>
      <c r="AC1155" s="1016"/>
      <c r="AD1155" s="1017"/>
      <c r="AE1155" s="1015" t="str">
        <f>IF(details!EA86="","",details!EA86)</f>
        <v/>
      </c>
      <c r="AF1155" s="1016"/>
      <c r="AG1155" s="1017"/>
      <c r="AH1155" s="217"/>
    </row>
    <row r="1156" spans="1:34" ht="18.95" customHeight="1">
      <c r="A1156" s="224"/>
      <c r="B1156" s="1023" t="s">
        <v>15</v>
      </c>
      <c r="C1156" s="1024"/>
      <c r="D1156" s="1009">
        <f>IF(details!DR85="","",details!DR85)</f>
        <v>83</v>
      </c>
      <c r="E1156" s="1009"/>
      <c r="F1156" s="1009"/>
      <c r="G1156" s="1009" t="str">
        <f>IF(details!DV85="","",details!DV85)</f>
        <v/>
      </c>
      <c r="H1156" s="1009"/>
      <c r="I1156" s="1009"/>
      <c r="J1156" s="1009" t="str">
        <f>IF(details!ED85="","",details!ED85)</f>
        <v/>
      </c>
      <c r="K1156" s="1009"/>
      <c r="L1156" s="1009"/>
      <c r="M1156" s="1009" t="str">
        <f>IF(details!DZ85="","",details!DZ85)</f>
        <v/>
      </c>
      <c r="N1156" s="1009"/>
      <c r="O1156" s="1009"/>
      <c r="P1156" s="228"/>
      <c r="Q1156" s="1035"/>
      <c r="R1156" s="1035"/>
      <c r="S1156" s="224"/>
      <c r="T1156" s="1023" t="s">
        <v>15</v>
      </c>
      <c r="U1156" s="1024"/>
      <c r="V1156" s="1018">
        <f>IF(details!DR86="","",details!DR86)</f>
        <v>83</v>
      </c>
      <c r="W1156" s="1019"/>
      <c r="X1156" s="1020"/>
      <c r="Y1156" s="1018" t="str">
        <f>IF(details!DV86="","",details!DV86)</f>
        <v/>
      </c>
      <c r="Z1156" s="1019"/>
      <c r="AA1156" s="1020"/>
      <c r="AB1156" s="1018" t="str">
        <f>IF(details!ED86="","",details!ED86)</f>
        <v/>
      </c>
      <c r="AC1156" s="1019"/>
      <c r="AD1156" s="1020"/>
      <c r="AE1156" s="1018" t="str">
        <f>IF(details!DZ86="","",details!DZ86)</f>
        <v/>
      </c>
      <c r="AF1156" s="1019"/>
      <c r="AG1156" s="1020"/>
      <c r="AH1156" s="218"/>
    </row>
    <row r="1157" spans="1:34" ht="18.95" customHeight="1">
      <c r="A1157" s="223"/>
      <c r="B1157" s="1036" t="s">
        <v>99</v>
      </c>
      <c r="C1157" s="1037"/>
      <c r="D1157" s="1007"/>
      <c r="E1157" s="1007"/>
      <c r="F1157" s="1007"/>
      <c r="G1157" s="1007"/>
      <c r="H1157" s="1007"/>
      <c r="I1157" s="1007"/>
      <c r="J1157" s="1007"/>
      <c r="K1157" s="1007"/>
      <c r="L1157" s="1007"/>
      <c r="M1157" s="1007"/>
      <c r="N1157" s="1007"/>
      <c r="O1157" s="1007"/>
      <c r="P1157" s="219"/>
      <c r="Q1157" s="1035"/>
      <c r="R1157" s="1035"/>
      <c r="S1157" s="223"/>
      <c r="T1157" s="1036" t="s">
        <v>99</v>
      </c>
      <c r="U1157" s="1037"/>
      <c r="V1157" s="1007"/>
      <c r="W1157" s="1007"/>
      <c r="X1157" s="1007"/>
      <c r="Y1157" s="1007"/>
      <c r="Z1157" s="1007"/>
      <c r="AA1157" s="1007"/>
      <c r="AB1157" s="1007"/>
      <c r="AC1157" s="1007"/>
      <c r="AD1157" s="1007"/>
      <c r="AE1157" s="1007"/>
      <c r="AF1157" s="1007"/>
      <c r="AG1157" s="1007"/>
      <c r="AH1157" s="219"/>
    </row>
    <row r="1158" spans="1:34" ht="18.95" customHeight="1">
      <c r="A1158" s="223"/>
      <c r="B1158" s="1013" t="s">
        <v>79</v>
      </c>
      <c r="C1158" s="1014"/>
      <c r="D1158" s="1007"/>
      <c r="E1158" s="1007"/>
      <c r="F1158" s="1007"/>
      <c r="G1158" s="1007"/>
      <c r="H1158" s="1007"/>
      <c r="I1158" s="1007"/>
      <c r="J1158" s="1007"/>
      <c r="K1158" s="1007"/>
      <c r="L1158" s="1007"/>
      <c r="M1158" s="1007"/>
      <c r="N1158" s="1007"/>
      <c r="O1158" s="1007"/>
      <c r="P1158" s="219"/>
      <c r="Q1158" s="1035"/>
      <c r="R1158" s="1035"/>
      <c r="S1158" s="223"/>
      <c r="T1158" s="1013" t="s">
        <v>79</v>
      </c>
      <c r="U1158" s="1014"/>
      <c r="V1158" s="1007"/>
      <c r="W1158" s="1007"/>
      <c r="X1158" s="1007"/>
      <c r="Y1158" s="1007"/>
      <c r="Z1158" s="1007"/>
      <c r="AA1158" s="1007"/>
      <c r="AB1158" s="1007"/>
      <c r="AC1158" s="1007"/>
      <c r="AD1158" s="1007"/>
      <c r="AE1158" s="1007"/>
      <c r="AF1158" s="1007"/>
      <c r="AG1158" s="1007"/>
      <c r="AH1158" s="219"/>
    </row>
    <row r="1159" spans="1:34" ht="18.95" customHeight="1">
      <c r="A1159" s="223"/>
      <c r="B1159" s="1021" t="s">
        <v>100</v>
      </c>
      <c r="C1159" s="1022"/>
      <c r="D1159" s="1007"/>
      <c r="E1159" s="1007"/>
      <c r="F1159" s="1007"/>
      <c r="G1159" s="1007"/>
      <c r="H1159" s="1007"/>
      <c r="I1159" s="1007"/>
      <c r="J1159" s="1007"/>
      <c r="K1159" s="1007"/>
      <c r="L1159" s="1007"/>
      <c r="M1159" s="1007"/>
      <c r="N1159" s="1007"/>
      <c r="O1159" s="1007"/>
      <c r="P1159" s="219"/>
      <c r="Q1159" s="1035"/>
      <c r="R1159" s="1035"/>
      <c r="S1159" s="223"/>
      <c r="T1159" s="1021" t="s">
        <v>100</v>
      </c>
      <c r="U1159" s="1022"/>
      <c r="V1159" s="1007"/>
      <c r="W1159" s="1007"/>
      <c r="X1159" s="1007"/>
      <c r="Y1159" s="1007"/>
      <c r="Z1159" s="1007"/>
      <c r="AA1159" s="1007"/>
      <c r="AB1159" s="1007"/>
      <c r="AC1159" s="1007"/>
      <c r="AD1159" s="1007"/>
      <c r="AE1159" s="1007"/>
      <c r="AF1159" s="1007"/>
      <c r="AG1159" s="1007"/>
      <c r="AH1159" s="219"/>
    </row>
    <row r="1160" spans="1:34" ht="18.95" customHeight="1" thickBot="1">
      <c r="A1160" s="225"/>
      <c r="B1160" s="998" t="s">
        <v>101</v>
      </c>
      <c r="C1160" s="999"/>
      <c r="D1160" s="995"/>
      <c r="E1160" s="995"/>
      <c r="F1160" s="995"/>
      <c r="G1160" s="995"/>
      <c r="H1160" s="995"/>
      <c r="I1160" s="995"/>
      <c r="J1160" s="995"/>
      <c r="K1160" s="995"/>
      <c r="L1160" s="995"/>
      <c r="M1160" s="995"/>
      <c r="N1160" s="995"/>
      <c r="O1160" s="995"/>
      <c r="P1160" s="220"/>
      <c r="Q1160" s="1035"/>
      <c r="R1160" s="1035"/>
      <c r="S1160" s="225"/>
      <c r="T1160" s="998" t="s">
        <v>101</v>
      </c>
      <c r="U1160" s="999"/>
      <c r="V1160" s="995"/>
      <c r="W1160" s="995"/>
      <c r="X1160" s="995"/>
      <c r="Y1160" s="995"/>
      <c r="Z1160" s="995"/>
      <c r="AA1160" s="995"/>
      <c r="AB1160" s="995"/>
      <c r="AC1160" s="995"/>
      <c r="AD1160" s="995"/>
      <c r="AE1160" s="995"/>
      <c r="AF1160" s="995"/>
      <c r="AG1160" s="995"/>
      <c r="AH1160" s="220"/>
    </row>
    <row r="1161" spans="1:34" ht="18.95" customHeight="1">
      <c r="A1161" s="222"/>
      <c r="B1161" s="1004" t="s">
        <v>47</v>
      </c>
      <c r="C1161" s="1005"/>
      <c r="D1161" s="1005"/>
      <c r="E1161" s="1005"/>
      <c r="F1161" s="1005"/>
      <c r="G1161" s="1005"/>
      <c r="H1161" s="1005"/>
      <c r="I1161" s="1005"/>
      <c r="J1161" s="1005"/>
      <c r="K1161" s="1005"/>
      <c r="L1161" s="1005"/>
      <c r="M1161" s="1005"/>
      <c r="N1161" s="1005"/>
      <c r="O1161" s="1005"/>
      <c r="P1161" s="1006"/>
      <c r="Q1161" s="1035"/>
      <c r="R1161" s="1035"/>
      <c r="S1161" s="222"/>
      <c r="T1161" s="1004" t="s">
        <v>47</v>
      </c>
      <c r="U1161" s="1005"/>
      <c r="V1161" s="1005"/>
      <c r="W1161" s="1005"/>
      <c r="X1161" s="1005"/>
      <c r="Y1161" s="1005"/>
      <c r="Z1161" s="1005"/>
      <c r="AA1161" s="1005"/>
      <c r="AB1161" s="1005"/>
      <c r="AC1161" s="1005"/>
      <c r="AD1161" s="1005"/>
      <c r="AE1161" s="1005"/>
      <c r="AF1161" s="1005"/>
      <c r="AG1161" s="1005"/>
      <c r="AH1161" s="1006"/>
    </row>
    <row r="1162" spans="1:34" ht="18.95" customHeight="1">
      <c r="A1162" s="1003"/>
      <c r="B1162" s="985" t="str">
        <f>'statement of marks'!$A$1</f>
        <v>MkW0Hkhejko vEcsMdj jkt0vkok0fo|k0cxMh]nkSlk</v>
      </c>
      <c r="C1162" s="986"/>
      <c r="D1162" s="986"/>
      <c r="E1162" s="986"/>
      <c r="F1162" s="986"/>
      <c r="G1162" s="986"/>
      <c r="H1162" s="986"/>
      <c r="I1162" s="986"/>
      <c r="J1162" s="986"/>
      <c r="K1162" s="986"/>
      <c r="L1162" s="986"/>
      <c r="M1162" s="986"/>
      <c r="N1162" s="986"/>
      <c r="O1162" s="986"/>
      <c r="P1162" s="987"/>
      <c r="Q1162" s="1035"/>
      <c r="R1162" s="1035"/>
      <c r="S1162" s="1003"/>
      <c r="T1162" s="985" t="str">
        <f>'statement of marks'!$A$1</f>
        <v>MkW0Hkhejko vEcsMdj jkt0vkok0fo|k0cxMh]nkSlk</v>
      </c>
      <c r="U1162" s="986"/>
      <c r="V1162" s="986"/>
      <c r="W1162" s="986"/>
      <c r="X1162" s="986"/>
      <c r="Y1162" s="986"/>
      <c r="Z1162" s="986"/>
      <c r="AA1162" s="986"/>
      <c r="AB1162" s="986"/>
      <c r="AC1162" s="986"/>
      <c r="AD1162" s="986"/>
      <c r="AE1162" s="986"/>
      <c r="AF1162" s="986"/>
      <c r="AG1162" s="986"/>
      <c r="AH1162" s="987"/>
    </row>
    <row r="1163" spans="1:34" ht="18.95" customHeight="1">
      <c r="A1163" s="1003"/>
      <c r="B1163" s="985"/>
      <c r="C1163" s="986"/>
      <c r="D1163" s="986"/>
      <c r="E1163" s="986"/>
      <c r="F1163" s="986"/>
      <c r="G1163" s="986"/>
      <c r="H1163" s="986"/>
      <c r="I1163" s="986"/>
      <c r="J1163" s="986"/>
      <c r="K1163" s="986"/>
      <c r="L1163" s="986"/>
      <c r="M1163" s="986"/>
      <c r="N1163" s="986"/>
      <c r="O1163" s="986"/>
      <c r="P1163" s="987"/>
      <c r="Q1163" s="1035"/>
      <c r="R1163" s="1035"/>
      <c r="S1163" s="1003"/>
      <c r="T1163" s="985"/>
      <c r="U1163" s="986"/>
      <c r="V1163" s="986"/>
      <c r="W1163" s="986"/>
      <c r="X1163" s="986"/>
      <c r="Y1163" s="986"/>
      <c r="Z1163" s="986"/>
      <c r="AA1163" s="986"/>
      <c r="AB1163" s="986"/>
      <c r="AC1163" s="986"/>
      <c r="AD1163" s="986"/>
      <c r="AE1163" s="986"/>
      <c r="AF1163" s="986"/>
      <c r="AG1163" s="986"/>
      <c r="AH1163" s="987"/>
    </row>
    <row r="1164" spans="1:34" ht="18.95" customHeight="1">
      <c r="A1164" s="223"/>
      <c r="B1164" s="988" t="s">
        <v>95</v>
      </c>
      <c r="C1164" s="989"/>
      <c r="D1164" s="992" t="str">
        <f>'statement of marks'!$H$3</f>
        <v>2016-17</v>
      </c>
      <c r="E1164" s="992"/>
      <c r="F1164" s="992"/>
      <c r="G1164" s="992"/>
      <c r="H1164" s="992"/>
      <c r="I1164" s="992"/>
      <c r="J1164" s="992"/>
      <c r="K1164" s="992"/>
      <c r="L1164" s="992"/>
      <c r="M1164" s="992"/>
      <c r="N1164" s="992"/>
      <c r="O1164" s="992"/>
      <c r="P1164" s="993"/>
      <c r="Q1164" s="1035"/>
      <c r="R1164" s="1035"/>
      <c r="S1164" s="223"/>
      <c r="T1164" s="988" t="s">
        <v>95</v>
      </c>
      <c r="U1164" s="989"/>
      <c r="V1164" s="992" t="str">
        <f>'statement of marks'!$H$3</f>
        <v>2016-17</v>
      </c>
      <c r="W1164" s="992"/>
      <c r="X1164" s="992"/>
      <c r="Y1164" s="992"/>
      <c r="Z1164" s="992"/>
      <c r="AA1164" s="992"/>
      <c r="AB1164" s="992"/>
      <c r="AC1164" s="992"/>
      <c r="AD1164" s="992"/>
      <c r="AE1164" s="992"/>
      <c r="AF1164" s="992"/>
      <c r="AG1164" s="992"/>
      <c r="AH1164" s="993"/>
    </row>
    <row r="1165" spans="1:34" ht="18.95" customHeight="1">
      <c r="A1165" s="223"/>
      <c r="B1165" s="990" t="s">
        <v>185</v>
      </c>
      <c r="C1165" s="991"/>
      <c r="D1165" s="991" t="str">
        <f>IF('statement of marks'!I87="","",'statement of marks'!I87)</f>
        <v/>
      </c>
      <c r="E1165" s="991"/>
      <c r="F1165" s="991"/>
      <c r="G1165" s="991"/>
      <c r="H1165" s="991"/>
      <c r="I1165" s="991"/>
      <c r="J1165" s="991"/>
      <c r="K1165" s="991"/>
      <c r="L1165" s="991"/>
      <c r="M1165" s="991"/>
      <c r="N1165" s="991"/>
      <c r="O1165" s="991"/>
      <c r="P1165" s="994"/>
      <c r="Q1165" s="1035"/>
      <c r="R1165" s="1035"/>
      <c r="S1165" s="223"/>
      <c r="T1165" s="990" t="s">
        <v>185</v>
      </c>
      <c r="U1165" s="991"/>
      <c r="V1165" s="991" t="str">
        <f>IF('statement of marks'!I88="","",'statement of marks'!I88)</f>
        <v/>
      </c>
      <c r="W1165" s="991"/>
      <c r="X1165" s="991"/>
      <c r="Y1165" s="991"/>
      <c r="Z1165" s="991"/>
      <c r="AA1165" s="991"/>
      <c r="AB1165" s="991"/>
      <c r="AC1165" s="991"/>
      <c r="AD1165" s="991"/>
      <c r="AE1165" s="991"/>
      <c r="AF1165" s="991"/>
      <c r="AG1165" s="991"/>
      <c r="AH1165" s="994"/>
    </row>
    <row r="1166" spans="1:34" ht="18.95" customHeight="1">
      <c r="A1166" s="223"/>
      <c r="B1166" s="990" t="s">
        <v>186</v>
      </c>
      <c r="C1166" s="991"/>
      <c r="D1166" s="991" t="str">
        <f>IF('statement of marks'!J87="","",'statement of marks'!J87)</f>
        <v/>
      </c>
      <c r="E1166" s="991"/>
      <c r="F1166" s="991"/>
      <c r="G1166" s="991"/>
      <c r="H1166" s="991"/>
      <c r="I1166" s="991"/>
      <c r="J1166" s="991"/>
      <c r="K1166" s="991"/>
      <c r="L1166" s="991"/>
      <c r="M1166" s="991"/>
      <c r="N1166" s="991"/>
      <c r="O1166" s="991"/>
      <c r="P1166" s="994"/>
      <c r="Q1166" s="1035"/>
      <c r="R1166" s="1035"/>
      <c r="S1166" s="223"/>
      <c r="T1166" s="990" t="s">
        <v>186</v>
      </c>
      <c r="U1166" s="991"/>
      <c r="V1166" s="991" t="str">
        <f>IF('statement of marks'!J88="","",'statement of marks'!J88)</f>
        <v/>
      </c>
      <c r="W1166" s="991"/>
      <c r="X1166" s="991"/>
      <c r="Y1166" s="991"/>
      <c r="Z1166" s="991"/>
      <c r="AA1166" s="991"/>
      <c r="AB1166" s="991"/>
      <c r="AC1166" s="991"/>
      <c r="AD1166" s="991"/>
      <c r="AE1166" s="991"/>
      <c r="AF1166" s="991"/>
      <c r="AG1166" s="991"/>
      <c r="AH1166" s="994"/>
    </row>
    <row r="1167" spans="1:34" ht="18.95" customHeight="1">
      <c r="A1167" s="223"/>
      <c r="B1167" s="990" t="s">
        <v>187</v>
      </c>
      <c r="C1167" s="991"/>
      <c r="D1167" s="991" t="str">
        <f>IF('statement of marks'!K87="","",'statement of marks'!K87)</f>
        <v/>
      </c>
      <c r="E1167" s="991"/>
      <c r="F1167" s="991"/>
      <c r="G1167" s="991"/>
      <c r="H1167" s="991"/>
      <c r="I1167" s="991"/>
      <c r="J1167" s="991"/>
      <c r="K1167" s="991"/>
      <c r="L1167" s="991"/>
      <c r="M1167" s="991"/>
      <c r="N1167" s="991"/>
      <c r="O1167" s="991"/>
      <c r="P1167" s="994"/>
      <c r="Q1167" s="1035"/>
      <c r="R1167" s="1035"/>
      <c r="S1167" s="223"/>
      <c r="T1167" s="990" t="s">
        <v>187</v>
      </c>
      <c r="U1167" s="991"/>
      <c r="V1167" s="991" t="str">
        <f>IF('statement of marks'!K88="","",'statement of marks'!K88)</f>
        <v/>
      </c>
      <c r="W1167" s="991"/>
      <c r="X1167" s="991"/>
      <c r="Y1167" s="991"/>
      <c r="Z1167" s="991"/>
      <c r="AA1167" s="991"/>
      <c r="AB1167" s="991"/>
      <c r="AC1167" s="991"/>
      <c r="AD1167" s="991"/>
      <c r="AE1167" s="991"/>
      <c r="AF1167" s="991"/>
      <c r="AG1167" s="991"/>
      <c r="AH1167" s="994"/>
    </row>
    <row r="1168" spans="1:34" ht="18.95" customHeight="1">
      <c r="A1168" s="223"/>
      <c r="B1168" s="990" t="s">
        <v>188</v>
      </c>
      <c r="C1168" s="991"/>
      <c r="D1168" s="992" t="str">
        <f>'statement of marks'!$G$3</f>
        <v>6 B</v>
      </c>
      <c r="E1168" s="992"/>
      <c r="F1168" s="992"/>
      <c r="G1168" s="992"/>
      <c r="H1168" s="991" t="s">
        <v>9</v>
      </c>
      <c r="I1168" s="991"/>
      <c r="J1168" s="991"/>
      <c r="K1168" s="991"/>
      <c r="L1168" s="991"/>
      <c r="M1168" s="992" t="str">
        <f>IF('statement of marks'!D87="","",'statement of marks'!D87)</f>
        <v/>
      </c>
      <c r="N1168" s="992"/>
      <c r="O1168" s="992"/>
      <c r="P1168" s="993"/>
      <c r="Q1168" s="1035"/>
      <c r="R1168" s="1035"/>
      <c r="S1168" s="223"/>
      <c r="T1168" s="990" t="s">
        <v>188</v>
      </c>
      <c r="U1168" s="991"/>
      <c r="V1168" s="992" t="str">
        <f>'statement of marks'!$G$3</f>
        <v>6 B</v>
      </c>
      <c r="W1168" s="992"/>
      <c r="X1168" s="992"/>
      <c r="Y1168" s="992"/>
      <c r="Z1168" s="991" t="s">
        <v>9</v>
      </c>
      <c r="AA1168" s="991"/>
      <c r="AB1168" s="991"/>
      <c r="AC1168" s="991"/>
      <c r="AD1168" s="991"/>
      <c r="AE1168" s="992" t="str">
        <f>IF('statement of marks'!D88="","",'statement of marks'!D88)</f>
        <v/>
      </c>
      <c r="AF1168" s="992"/>
      <c r="AG1168" s="992"/>
      <c r="AH1168" s="993"/>
    </row>
    <row r="1169" spans="1:34" ht="18.95" customHeight="1">
      <c r="A1169" s="223"/>
      <c r="B1169" s="990" t="s">
        <v>189</v>
      </c>
      <c r="C1169" s="991"/>
      <c r="D1169" s="992" t="str">
        <f>IF('statement of marks'!F87="","",'statement of marks'!F87)</f>
        <v/>
      </c>
      <c r="E1169" s="992"/>
      <c r="F1169" s="992"/>
      <c r="G1169" s="992"/>
      <c r="H1169" s="991" t="s">
        <v>0</v>
      </c>
      <c r="I1169" s="991"/>
      <c r="J1169" s="991"/>
      <c r="K1169" s="991"/>
      <c r="L1169" s="991"/>
      <c r="M1169" s="1032" t="str">
        <f>IF('statement of marks'!G87="","",'statement of marks'!G87)</f>
        <v/>
      </c>
      <c r="N1169" s="1032"/>
      <c r="O1169" s="1032"/>
      <c r="P1169" s="1033"/>
      <c r="Q1169" s="1035"/>
      <c r="R1169" s="1035"/>
      <c r="S1169" s="223"/>
      <c r="T1169" s="990" t="s">
        <v>189</v>
      </c>
      <c r="U1169" s="991"/>
      <c r="V1169" s="992" t="str">
        <f>IF('statement of marks'!F88="","",'statement of marks'!F88)</f>
        <v/>
      </c>
      <c r="W1169" s="992"/>
      <c r="X1169" s="992"/>
      <c r="Y1169" s="992"/>
      <c r="Z1169" s="991" t="s">
        <v>0</v>
      </c>
      <c r="AA1169" s="991"/>
      <c r="AB1169" s="991"/>
      <c r="AC1169" s="991"/>
      <c r="AD1169" s="991"/>
      <c r="AE1169" s="1032" t="str">
        <f>IF('statement of marks'!G88="","",'statement of marks'!G88)</f>
        <v/>
      </c>
      <c r="AF1169" s="1032"/>
      <c r="AG1169" s="1032"/>
      <c r="AH1169" s="1033"/>
    </row>
    <row r="1170" spans="1:34" ht="18.95" customHeight="1">
      <c r="A1170" s="223"/>
      <c r="B1170" s="221" t="s">
        <v>28</v>
      </c>
      <c r="C1170" s="211" t="s">
        <v>96</v>
      </c>
      <c r="D1170" s="1034" t="s">
        <v>1</v>
      </c>
      <c r="E1170" s="1034"/>
      <c r="F1170" s="1034"/>
      <c r="G1170" s="1034" t="s">
        <v>21</v>
      </c>
      <c r="H1170" s="1034"/>
      <c r="I1170" s="1034"/>
      <c r="J1170" s="1034" t="s">
        <v>68</v>
      </c>
      <c r="K1170" s="1034"/>
      <c r="L1170" s="1034"/>
      <c r="M1170" s="1034" t="s">
        <v>97</v>
      </c>
      <c r="N1170" s="1034"/>
      <c r="O1170" s="1034"/>
      <c r="P1170" s="212" t="s">
        <v>200</v>
      </c>
      <c r="Q1170" s="1035"/>
      <c r="R1170" s="1035"/>
      <c r="S1170" s="223"/>
      <c r="T1170" s="221" t="s">
        <v>28</v>
      </c>
      <c r="U1170" s="211" t="s">
        <v>96</v>
      </c>
      <c r="V1170" s="1034" t="s">
        <v>1</v>
      </c>
      <c r="W1170" s="1034"/>
      <c r="X1170" s="1034"/>
      <c r="Y1170" s="1034" t="s">
        <v>21</v>
      </c>
      <c r="Z1170" s="1034"/>
      <c r="AA1170" s="1034"/>
      <c r="AB1170" s="1034" t="s">
        <v>68</v>
      </c>
      <c r="AC1170" s="1034"/>
      <c r="AD1170" s="1034"/>
      <c r="AE1170" s="1034" t="s">
        <v>97</v>
      </c>
      <c r="AF1170" s="1034"/>
      <c r="AG1170" s="1034"/>
      <c r="AH1170" s="212" t="s">
        <v>200</v>
      </c>
    </row>
    <row r="1171" spans="1:34" ht="18.95" customHeight="1">
      <c r="A1171" s="223"/>
      <c r="B1171" s="1000" t="s">
        <v>3</v>
      </c>
      <c r="C1171" s="1001"/>
      <c r="D1171" s="232">
        <f>IF('statement of marks'!L$6="","",'statement of marks'!L$6)</f>
        <v>5</v>
      </c>
      <c r="E1171" s="232">
        <f>IF('statement of marks'!M$6="","",'statement of marks'!M$6)</f>
        <v>5</v>
      </c>
      <c r="F1171" s="232">
        <f>IF('statement of marks'!N$6="","",'statement of marks'!N$6)</f>
        <v>10</v>
      </c>
      <c r="G1171" s="232">
        <f>IF('statement of marks'!O$6="","",'statement of marks'!O$6)</f>
        <v>5</v>
      </c>
      <c r="H1171" s="232">
        <f>IF('statement of marks'!P$6="","",'statement of marks'!P$6)</f>
        <v>5</v>
      </c>
      <c r="I1171" s="232">
        <f>IF('statement of marks'!Q$6="","",'statement of marks'!Q$6)</f>
        <v>10</v>
      </c>
      <c r="J1171" s="232">
        <f>IF('statement of marks'!R$6="","",'statement of marks'!R$6)</f>
        <v>5</v>
      </c>
      <c r="K1171" s="232">
        <f>IF('statement of marks'!S$6="","",'statement of marks'!S$6)</f>
        <v>5</v>
      </c>
      <c r="L1171" s="232">
        <f>IF('statement of marks'!T$6="","",'statement of marks'!T$6)</f>
        <v>10</v>
      </c>
      <c r="M1171" s="232">
        <f>IF('statement of marks'!V$6="","",'statement of marks'!V$6)</f>
        <v>50</v>
      </c>
      <c r="N1171" s="232">
        <f>IF('statement of marks'!W$6="","",'statement of marks'!W$6)</f>
        <v>20</v>
      </c>
      <c r="O1171" s="232">
        <f>IF('statement of marks'!X$6="","",'statement of marks'!X$6)</f>
        <v>70</v>
      </c>
      <c r="P1171" s="213">
        <f>IF('statement of marks'!Y$6="","",'statement of marks'!Y$6)</f>
        <v>100</v>
      </c>
      <c r="Q1171" s="1035"/>
      <c r="R1171" s="1035"/>
      <c r="S1171" s="223"/>
      <c r="T1171" s="1000" t="s">
        <v>3</v>
      </c>
      <c r="U1171" s="1001"/>
      <c r="V1171" s="232">
        <f>IF('statement of marks'!L$6="","",'statement of marks'!L$6)</f>
        <v>5</v>
      </c>
      <c r="W1171" s="232">
        <f>IF('statement of marks'!M$6="","",'statement of marks'!M$6)</f>
        <v>5</v>
      </c>
      <c r="X1171" s="232">
        <f>IF('statement of marks'!N$6="","",'statement of marks'!N$6)</f>
        <v>10</v>
      </c>
      <c r="Y1171" s="232">
        <f>IF('statement of marks'!O$6="","",'statement of marks'!O$6)</f>
        <v>5</v>
      </c>
      <c r="Z1171" s="232">
        <f>IF('statement of marks'!P$6="","",'statement of marks'!P$6)</f>
        <v>5</v>
      </c>
      <c r="AA1171" s="232">
        <f>IF('statement of marks'!Q$6="","",'statement of marks'!Q$6)</f>
        <v>10</v>
      </c>
      <c r="AB1171" s="232">
        <f>IF('statement of marks'!R$6="","",'statement of marks'!R$6)</f>
        <v>5</v>
      </c>
      <c r="AC1171" s="232">
        <f>IF('statement of marks'!S$6="","",'statement of marks'!S$6)</f>
        <v>5</v>
      </c>
      <c r="AD1171" s="232">
        <f>IF('statement of marks'!T$6="","",'statement of marks'!T$6)</f>
        <v>10</v>
      </c>
      <c r="AE1171" s="232">
        <f>IF('statement of marks'!V$6="","",'statement of marks'!V$6)</f>
        <v>50</v>
      </c>
      <c r="AF1171" s="232">
        <f>IF('statement of marks'!W$6="","",'statement of marks'!W$6)</f>
        <v>20</v>
      </c>
      <c r="AG1171" s="232">
        <f>IF('statement of marks'!X$6="","",'statement of marks'!X$6)</f>
        <v>70</v>
      </c>
      <c r="AH1171" s="213">
        <f>IF('statement of marks'!Y$6="","",'statement of marks'!Y$6)</f>
        <v>100</v>
      </c>
    </row>
    <row r="1172" spans="1:34" ht="18.95" customHeight="1">
      <c r="A1172" s="223"/>
      <c r="B1172" s="990" t="str">
        <f>IF('statement of marks'!$L$3="","",'statement of marks'!$L$3)</f>
        <v>fgUnh</v>
      </c>
      <c r="C1172" s="991"/>
      <c r="D1172" s="209" t="str">
        <f>IF('statement of marks'!L87="","",'statement of marks'!L87)</f>
        <v/>
      </c>
      <c r="E1172" s="209" t="str">
        <f>IF('statement of marks'!M87="","",'statement of marks'!M87)</f>
        <v/>
      </c>
      <c r="F1172" s="207" t="str">
        <f>IF('statement of marks'!N87="","",'statement of marks'!N87)</f>
        <v/>
      </c>
      <c r="G1172" s="209" t="str">
        <f>IF('statement of marks'!O87="","",'statement of marks'!O87)</f>
        <v/>
      </c>
      <c r="H1172" s="209" t="str">
        <f>IF('statement of marks'!P87="","",'statement of marks'!P87)</f>
        <v/>
      </c>
      <c r="I1172" s="207" t="str">
        <f>IF('statement of marks'!Q87="","",'statement of marks'!Q87)</f>
        <v/>
      </c>
      <c r="J1172" s="209" t="str">
        <f>IF('statement of marks'!R87="","",'statement of marks'!R87)</f>
        <v/>
      </c>
      <c r="K1172" s="209" t="str">
        <f>IF('statement of marks'!S87="","",'statement of marks'!S87)</f>
        <v/>
      </c>
      <c r="L1172" s="207" t="str">
        <f>IF('statement of marks'!T87="","",'statement of marks'!T87)</f>
        <v/>
      </c>
      <c r="M1172" s="209" t="str">
        <f>IF('statement of marks'!V87="","",'statement of marks'!V87)</f>
        <v/>
      </c>
      <c r="N1172" s="209" t="str">
        <f>IF('statement of marks'!W87="","",'statement of marks'!W87)</f>
        <v/>
      </c>
      <c r="O1172" s="207" t="str">
        <f>IF('statement of marks'!X87="","",'statement of marks'!X87)</f>
        <v/>
      </c>
      <c r="P1172" s="213" t="str">
        <f>IF('statement of marks'!Y87="","",'statement of marks'!Y87)</f>
        <v/>
      </c>
      <c r="Q1172" s="1035"/>
      <c r="R1172" s="1035"/>
      <c r="S1172" s="223"/>
      <c r="T1172" s="990" t="str">
        <f>IF('statement of marks'!$L$3="","",'statement of marks'!$L$3)</f>
        <v>fgUnh</v>
      </c>
      <c r="U1172" s="991"/>
      <c r="V1172" s="209" t="str">
        <f>IF('statement of marks'!L88="","",'statement of marks'!L88)</f>
        <v/>
      </c>
      <c r="W1172" s="209" t="str">
        <f>IF('statement of marks'!M88="","",'statement of marks'!M88)</f>
        <v/>
      </c>
      <c r="X1172" s="207" t="str">
        <f>IF('statement of marks'!N88="","",'statement of marks'!N88)</f>
        <v/>
      </c>
      <c r="Y1172" s="209" t="str">
        <f>IF('statement of marks'!O88="","",'statement of marks'!O88)</f>
        <v/>
      </c>
      <c r="Z1172" s="209" t="str">
        <f>IF('statement of marks'!P88="","",'statement of marks'!P88)</f>
        <v/>
      </c>
      <c r="AA1172" s="207" t="str">
        <f>IF('statement of marks'!Q88="","",'statement of marks'!Q88)</f>
        <v/>
      </c>
      <c r="AB1172" s="209" t="str">
        <f>IF('statement of marks'!R88="","",'statement of marks'!R88)</f>
        <v/>
      </c>
      <c r="AC1172" s="209" t="str">
        <f>IF('statement of marks'!S88="","",'statement of marks'!S88)</f>
        <v/>
      </c>
      <c r="AD1172" s="207" t="str">
        <f>IF('statement of marks'!T88="","",'statement of marks'!T88)</f>
        <v/>
      </c>
      <c r="AE1172" s="209" t="str">
        <f>IF('statement of marks'!V88="","",'statement of marks'!V88)</f>
        <v/>
      </c>
      <c r="AF1172" s="209" t="str">
        <f>IF('statement of marks'!W88="","",'statement of marks'!W88)</f>
        <v/>
      </c>
      <c r="AG1172" s="207" t="str">
        <f>IF('statement of marks'!X88="","",'statement of marks'!X88)</f>
        <v/>
      </c>
      <c r="AH1172" s="213" t="str">
        <f>IF('statement of marks'!Y88="","",'statement of marks'!Y88)</f>
        <v/>
      </c>
    </row>
    <row r="1173" spans="1:34" ht="18.95" customHeight="1">
      <c r="A1173" s="223"/>
      <c r="B1173" s="990" t="str">
        <f>IF('statement of marks'!$AH$3="","",'statement of marks'!$AH$3)</f>
        <v>vaxszth</v>
      </c>
      <c r="C1173" s="991"/>
      <c r="D1173" s="209" t="str">
        <f>IF('statement of marks'!AH87="","",'statement of marks'!AH87)</f>
        <v/>
      </c>
      <c r="E1173" s="209" t="str">
        <f>IF('statement of marks'!AI87="","",'statement of marks'!AI87)</f>
        <v/>
      </c>
      <c r="F1173" s="207" t="str">
        <f>IF('statement of marks'!AJ87="","",'statement of marks'!AJ87)</f>
        <v/>
      </c>
      <c r="G1173" s="209" t="str">
        <f>IF('statement of marks'!AK87="","",'statement of marks'!AK87)</f>
        <v/>
      </c>
      <c r="H1173" s="209" t="str">
        <f>IF('statement of marks'!AL87="","",'statement of marks'!AL87)</f>
        <v/>
      </c>
      <c r="I1173" s="207" t="str">
        <f>IF('statement of marks'!AM87="","",'statement of marks'!AM87)</f>
        <v/>
      </c>
      <c r="J1173" s="209" t="str">
        <f>IF('statement of marks'!AN87="","",'statement of marks'!AN87)</f>
        <v/>
      </c>
      <c r="K1173" s="209" t="str">
        <f>IF('statement of marks'!AO87="","",'statement of marks'!AO87)</f>
        <v/>
      </c>
      <c r="L1173" s="207" t="str">
        <f>IF('statement of marks'!AP87="","",'statement of marks'!AP87)</f>
        <v/>
      </c>
      <c r="M1173" s="209" t="str">
        <f>IF('statement of marks'!AR87="","",'statement of marks'!AR87)</f>
        <v/>
      </c>
      <c r="N1173" s="209" t="str">
        <f>IF('statement of marks'!AS87="","",'statement of marks'!AS87)</f>
        <v/>
      </c>
      <c r="O1173" s="207" t="str">
        <f>IF('statement of marks'!AT87="","",'statement of marks'!AT87)</f>
        <v/>
      </c>
      <c r="P1173" s="213" t="str">
        <f>IF('statement of marks'!AU87="","",'statement of marks'!AU87)</f>
        <v/>
      </c>
      <c r="Q1173" s="1035"/>
      <c r="R1173" s="1035"/>
      <c r="S1173" s="223"/>
      <c r="T1173" s="990" t="str">
        <f>IF('statement of marks'!$AH$3="","",'statement of marks'!$AH$3)</f>
        <v>vaxszth</v>
      </c>
      <c r="U1173" s="991"/>
      <c r="V1173" s="209" t="str">
        <f>IF('statement of marks'!AH88="","",'statement of marks'!AH88)</f>
        <v/>
      </c>
      <c r="W1173" s="209" t="str">
        <f>IF('statement of marks'!AI88="","",'statement of marks'!AI88)</f>
        <v/>
      </c>
      <c r="X1173" s="207" t="str">
        <f>IF('statement of marks'!AJ88="","",'statement of marks'!AJ88)</f>
        <v/>
      </c>
      <c r="Y1173" s="209" t="str">
        <f>IF('statement of marks'!AK88="","",'statement of marks'!AK88)</f>
        <v/>
      </c>
      <c r="Z1173" s="209" t="str">
        <f>IF('statement of marks'!AL88="","",'statement of marks'!AL88)</f>
        <v/>
      </c>
      <c r="AA1173" s="207" t="str">
        <f>IF('statement of marks'!AM88="","",'statement of marks'!AM88)</f>
        <v/>
      </c>
      <c r="AB1173" s="209" t="str">
        <f>IF('statement of marks'!AN88="","",'statement of marks'!AN88)</f>
        <v/>
      </c>
      <c r="AC1173" s="209" t="str">
        <f>IF('statement of marks'!AO88="","",'statement of marks'!AO88)</f>
        <v/>
      </c>
      <c r="AD1173" s="207" t="str">
        <f>IF('statement of marks'!AP88="","",'statement of marks'!AP88)</f>
        <v/>
      </c>
      <c r="AE1173" s="209" t="str">
        <f>IF('statement of marks'!AR88="","",'statement of marks'!AR88)</f>
        <v/>
      </c>
      <c r="AF1173" s="209" t="str">
        <f>IF('statement of marks'!AS88="","",'statement of marks'!AS88)</f>
        <v/>
      </c>
      <c r="AG1173" s="207" t="str">
        <f>IF('statement of marks'!AT88="","",'statement of marks'!AT88)</f>
        <v/>
      </c>
      <c r="AH1173" s="213" t="str">
        <f>IF('statement of marks'!AU88="","",'statement of marks'!AU88)</f>
        <v/>
      </c>
    </row>
    <row r="1174" spans="1:34" ht="18.95" customHeight="1">
      <c r="A1174" s="223"/>
      <c r="B1174" s="990" t="str">
        <f>IF('statement of marks'!BD87="s","laLd`r",IF('statement of marks'!BD87="u","mnwZ",IF('statement of marks'!BD87="g","xqtjkrh",IF('statement of marks'!BD87="p","iatkch",IF('statement of marks'!BD87="sd","fla/kh","r`rh; Hkk""kk")))))</f>
        <v>r`rh; Hkk"kk</v>
      </c>
      <c r="C1174" s="991"/>
      <c r="D1174" s="209" t="str">
        <f>IF('statement of marks'!BE87="","",'statement of marks'!BE87)</f>
        <v/>
      </c>
      <c r="E1174" s="209" t="str">
        <f>IF('statement of marks'!BF87="","",'statement of marks'!BF87)</f>
        <v/>
      </c>
      <c r="F1174" s="207" t="str">
        <f>IF('statement of marks'!BG87="","",'statement of marks'!BG87)</f>
        <v/>
      </c>
      <c r="G1174" s="209" t="str">
        <f>IF('statement of marks'!BH87="","",'statement of marks'!BH87)</f>
        <v/>
      </c>
      <c r="H1174" s="209" t="str">
        <f>IF('statement of marks'!BI87="","",'statement of marks'!BI87)</f>
        <v/>
      </c>
      <c r="I1174" s="207" t="str">
        <f>IF('statement of marks'!BJ87="","",'statement of marks'!BJ87)</f>
        <v/>
      </c>
      <c r="J1174" s="209" t="str">
        <f>IF('statement of marks'!BK87="","",'statement of marks'!BK87)</f>
        <v/>
      </c>
      <c r="K1174" s="209" t="str">
        <f>IF('statement of marks'!BL87="","",'statement of marks'!BL87)</f>
        <v/>
      </c>
      <c r="L1174" s="207" t="str">
        <f>IF('statement of marks'!BM87="","",'statement of marks'!BM87)</f>
        <v/>
      </c>
      <c r="M1174" s="209" t="str">
        <f>IF('statement of marks'!BO87="","",'statement of marks'!BO87)</f>
        <v/>
      </c>
      <c r="N1174" s="209" t="str">
        <f>IF('statement of marks'!BP87="","",'statement of marks'!BP87)</f>
        <v/>
      </c>
      <c r="O1174" s="207" t="str">
        <f>IF('statement of marks'!BQ87="","",'statement of marks'!BQ87)</f>
        <v/>
      </c>
      <c r="P1174" s="213" t="str">
        <f>IF('statement of marks'!BR87="","",'statement of marks'!BR87)</f>
        <v/>
      </c>
      <c r="Q1174" s="1035"/>
      <c r="R1174" s="1035"/>
      <c r="S1174" s="223"/>
      <c r="T1174" s="990" t="str">
        <f>IF('statement of marks'!BD88="s","laLd`r",IF('statement of marks'!BD88="u","mnwZ",IF('statement of marks'!BD88="g","xqtjkrh",IF('statement of marks'!BD88="p","iatkch",IF('statement of marks'!BD88="sd","fla/kh","r`rh; Hkk""kk")))))</f>
        <v>r`rh; Hkk"kk</v>
      </c>
      <c r="U1174" s="991"/>
      <c r="V1174" s="209" t="str">
        <f>IF('statement of marks'!BE88="","",'statement of marks'!BE88)</f>
        <v/>
      </c>
      <c r="W1174" s="209" t="str">
        <f>IF('statement of marks'!BF88="","",'statement of marks'!BF88)</f>
        <v/>
      </c>
      <c r="X1174" s="207" t="str">
        <f>IF('statement of marks'!BG88="","",'statement of marks'!BG88)</f>
        <v/>
      </c>
      <c r="Y1174" s="209" t="str">
        <f>IF('statement of marks'!BH88="","",'statement of marks'!BH88)</f>
        <v/>
      </c>
      <c r="Z1174" s="209" t="str">
        <f>IF('statement of marks'!BI88="","",'statement of marks'!BI88)</f>
        <v/>
      </c>
      <c r="AA1174" s="207" t="str">
        <f>IF('statement of marks'!BJ88="","",'statement of marks'!BJ88)</f>
        <v/>
      </c>
      <c r="AB1174" s="209" t="str">
        <f>IF('statement of marks'!BK88="","",'statement of marks'!BK88)</f>
        <v/>
      </c>
      <c r="AC1174" s="209" t="str">
        <f>IF('statement of marks'!BL88="","",'statement of marks'!BL88)</f>
        <v/>
      </c>
      <c r="AD1174" s="207" t="str">
        <f>IF('statement of marks'!BM88="","",'statement of marks'!BM88)</f>
        <v/>
      </c>
      <c r="AE1174" s="209" t="str">
        <f>IF('statement of marks'!BO88="","",'statement of marks'!BO88)</f>
        <v/>
      </c>
      <c r="AF1174" s="209" t="str">
        <f>IF('statement of marks'!BP88="","",'statement of marks'!BP88)</f>
        <v/>
      </c>
      <c r="AG1174" s="207" t="str">
        <f>IF('statement of marks'!BQ88="","",'statement of marks'!BQ88)</f>
        <v/>
      </c>
      <c r="AH1174" s="213" t="str">
        <f>IF('statement of marks'!BR88="","",'statement of marks'!BR88)</f>
        <v/>
      </c>
    </row>
    <row r="1175" spans="1:34" ht="18.95" customHeight="1">
      <c r="A1175" s="223"/>
      <c r="B1175" s="990" t="str">
        <f>IF('statement of marks'!$CA$3="","",'statement of marks'!$CA$3)</f>
        <v>xf.kr</v>
      </c>
      <c r="C1175" s="991"/>
      <c r="D1175" s="209" t="str">
        <f>IF('statement of marks'!CA87="","",'statement of marks'!CA87)</f>
        <v/>
      </c>
      <c r="E1175" s="209" t="str">
        <f>IF('statement of marks'!CB87="","",'statement of marks'!CB87)</f>
        <v/>
      </c>
      <c r="F1175" s="207" t="str">
        <f>IF('statement of marks'!CC87="","",'statement of marks'!CC87)</f>
        <v/>
      </c>
      <c r="G1175" s="209" t="str">
        <f>IF('statement of marks'!CD87="","",'statement of marks'!CD87)</f>
        <v/>
      </c>
      <c r="H1175" s="209" t="str">
        <f>IF('statement of marks'!CE87="","",'statement of marks'!CE87)</f>
        <v/>
      </c>
      <c r="I1175" s="207" t="str">
        <f>IF('statement of marks'!CF87="","",'statement of marks'!CF87)</f>
        <v/>
      </c>
      <c r="J1175" s="209" t="str">
        <f>IF('statement of marks'!CG87="","",'statement of marks'!CG87)</f>
        <v/>
      </c>
      <c r="K1175" s="209" t="str">
        <f>IF('statement of marks'!CH87="","",'statement of marks'!CH87)</f>
        <v/>
      </c>
      <c r="L1175" s="207" t="str">
        <f>IF('statement of marks'!CI87="","",'statement of marks'!CI87)</f>
        <v/>
      </c>
      <c r="M1175" s="209" t="str">
        <f>IF('statement of marks'!CK87="","",'statement of marks'!CK87)</f>
        <v/>
      </c>
      <c r="N1175" s="209" t="str">
        <f>IF('statement of marks'!CL87="","",'statement of marks'!CL87)</f>
        <v/>
      </c>
      <c r="O1175" s="207" t="str">
        <f>IF('statement of marks'!CM87="","",'statement of marks'!CM87)</f>
        <v/>
      </c>
      <c r="P1175" s="213" t="str">
        <f>IF('statement of marks'!CN87="","",'statement of marks'!CN87)</f>
        <v/>
      </c>
      <c r="Q1175" s="1035"/>
      <c r="R1175" s="1035"/>
      <c r="S1175" s="223"/>
      <c r="T1175" s="990" t="str">
        <f>IF('statement of marks'!$CA$3="","",'statement of marks'!$CA$3)</f>
        <v>xf.kr</v>
      </c>
      <c r="U1175" s="991"/>
      <c r="V1175" s="209" t="str">
        <f>IF('statement of marks'!CA88="","",'statement of marks'!CA88)</f>
        <v/>
      </c>
      <c r="W1175" s="209" t="str">
        <f>IF('statement of marks'!CB88="","",'statement of marks'!CB88)</f>
        <v/>
      </c>
      <c r="X1175" s="207" t="str">
        <f>IF('statement of marks'!CC88="","",'statement of marks'!CC88)</f>
        <v/>
      </c>
      <c r="Y1175" s="209" t="str">
        <f>IF('statement of marks'!CD88="","",'statement of marks'!CD88)</f>
        <v/>
      </c>
      <c r="Z1175" s="209" t="str">
        <f>IF('statement of marks'!CE88="","",'statement of marks'!CE88)</f>
        <v/>
      </c>
      <c r="AA1175" s="207" t="str">
        <f>IF('statement of marks'!CF88="","",'statement of marks'!CF88)</f>
        <v/>
      </c>
      <c r="AB1175" s="209" t="str">
        <f>IF('statement of marks'!CG88="","",'statement of marks'!CG88)</f>
        <v/>
      </c>
      <c r="AC1175" s="209" t="str">
        <f>IF('statement of marks'!CH88="","",'statement of marks'!CH88)</f>
        <v/>
      </c>
      <c r="AD1175" s="207" t="str">
        <f>IF('statement of marks'!CI88="","",'statement of marks'!CI88)</f>
        <v/>
      </c>
      <c r="AE1175" s="209" t="str">
        <f>IF('statement of marks'!CK88="","",'statement of marks'!CK88)</f>
        <v/>
      </c>
      <c r="AF1175" s="209" t="str">
        <f>IF('statement of marks'!CL88="","",'statement of marks'!CL88)</f>
        <v/>
      </c>
      <c r="AG1175" s="207" t="str">
        <f>IF('statement of marks'!CM88="","",'statement of marks'!CM88)</f>
        <v/>
      </c>
      <c r="AH1175" s="213" t="str">
        <f>IF('statement of marks'!CN88="","",'statement of marks'!CN88)</f>
        <v/>
      </c>
    </row>
    <row r="1176" spans="1:34" ht="18.95" customHeight="1">
      <c r="A1176" s="223"/>
      <c r="B1176" s="990" t="str">
        <f>IF('statement of marks'!$CW$3="","",'statement of marks'!$CW$3)</f>
        <v>foKku</v>
      </c>
      <c r="C1176" s="991"/>
      <c r="D1176" s="209" t="str">
        <f>IF('statement of marks'!CW87="","",'statement of marks'!CW87)</f>
        <v/>
      </c>
      <c r="E1176" s="209" t="str">
        <f>IF('statement of marks'!CX87="","",'statement of marks'!CX87)</f>
        <v/>
      </c>
      <c r="F1176" s="207" t="str">
        <f>IF('statement of marks'!CY87="","",'statement of marks'!CY87)</f>
        <v/>
      </c>
      <c r="G1176" s="209" t="str">
        <f>IF('statement of marks'!CZ87="","",'statement of marks'!CZ87)</f>
        <v/>
      </c>
      <c r="H1176" s="209" t="str">
        <f>IF('statement of marks'!DA87="","",'statement of marks'!DA87)</f>
        <v/>
      </c>
      <c r="I1176" s="207" t="str">
        <f>IF('statement of marks'!DB87="","",'statement of marks'!DB87)</f>
        <v/>
      </c>
      <c r="J1176" s="209" t="str">
        <f>IF('statement of marks'!DC87="","",'statement of marks'!DC87)</f>
        <v/>
      </c>
      <c r="K1176" s="209" t="str">
        <f>IF('statement of marks'!DD87="","",'statement of marks'!DD87)</f>
        <v/>
      </c>
      <c r="L1176" s="207" t="str">
        <f>IF('statement of marks'!DE87="","",'statement of marks'!DE87)</f>
        <v/>
      </c>
      <c r="M1176" s="209" t="str">
        <f>IF('statement of marks'!DG87="","",'statement of marks'!DG87)</f>
        <v/>
      </c>
      <c r="N1176" s="209" t="str">
        <f>IF('statement of marks'!DH87="","",'statement of marks'!DH87)</f>
        <v/>
      </c>
      <c r="O1176" s="207" t="str">
        <f>IF('statement of marks'!DI87="","",'statement of marks'!DI87)</f>
        <v/>
      </c>
      <c r="P1176" s="213" t="str">
        <f>IF('statement of marks'!DJ87="","",'statement of marks'!DJ87)</f>
        <v/>
      </c>
      <c r="Q1176" s="1035"/>
      <c r="R1176" s="1035"/>
      <c r="S1176" s="223"/>
      <c r="T1176" s="990" t="str">
        <f>IF('statement of marks'!$CW$3="","",'statement of marks'!$CW$3)</f>
        <v>foKku</v>
      </c>
      <c r="U1176" s="991"/>
      <c r="V1176" s="209" t="str">
        <f>IF('statement of marks'!CW88="","",'statement of marks'!CW88)</f>
        <v/>
      </c>
      <c r="W1176" s="209" t="str">
        <f>IF('statement of marks'!CX88="","",'statement of marks'!CX88)</f>
        <v/>
      </c>
      <c r="X1176" s="207" t="str">
        <f>IF('statement of marks'!CY88="","",'statement of marks'!CY88)</f>
        <v/>
      </c>
      <c r="Y1176" s="209" t="str">
        <f>IF('statement of marks'!CZ88="","",'statement of marks'!CZ88)</f>
        <v/>
      </c>
      <c r="Z1176" s="209" t="str">
        <f>IF('statement of marks'!DA88="","",'statement of marks'!DA88)</f>
        <v/>
      </c>
      <c r="AA1176" s="207" t="str">
        <f>IF('statement of marks'!DB88="","",'statement of marks'!DB88)</f>
        <v/>
      </c>
      <c r="AB1176" s="209" t="str">
        <f>IF('statement of marks'!DC88="","",'statement of marks'!DC88)</f>
        <v/>
      </c>
      <c r="AC1176" s="209" t="str">
        <f>IF('statement of marks'!DD88="","",'statement of marks'!DD88)</f>
        <v/>
      </c>
      <c r="AD1176" s="207" t="str">
        <f>IF('statement of marks'!DE88="","",'statement of marks'!DE88)</f>
        <v/>
      </c>
      <c r="AE1176" s="209" t="str">
        <f>IF('statement of marks'!DG88="","",'statement of marks'!DG88)</f>
        <v/>
      </c>
      <c r="AF1176" s="209" t="str">
        <f>IF('statement of marks'!DH88="","",'statement of marks'!DH88)</f>
        <v/>
      </c>
      <c r="AG1176" s="207" t="str">
        <f>IF('statement of marks'!DI88="","",'statement of marks'!DI88)</f>
        <v/>
      </c>
      <c r="AH1176" s="213" t="str">
        <f>IF('statement of marks'!DJ88="","",'statement of marks'!DJ88)</f>
        <v/>
      </c>
    </row>
    <row r="1177" spans="1:34" ht="18.95" customHeight="1">
      <c r="A1177" s="223"/>
      <c r="B1177" s="990" t="str">
        <f>IF('statement of marks'!$DS$3="","",'statement of marks'!$DS$3)</f>
        <v>lkekftd foKku</v>
      </c>
      <c r="C1177" s="991"/>
      <c r="D1177" s="209" t="str">
        <f>IF('statement of marks'!DS87="","",'statement of marks'!DS87)</f>
        <v/>
      </c>
      <c r="E1177" s="209" t="str">
        <f>IF('statement of marks'!DT87="","",'statement of marks'!DT87)</f>
        <v/>
      </c>
      <c r="F1177" s="207" t="str">
        <f>IF('statement of marks'!DU87="","",'statement of marks'!DU87)</f>
        <v/>
      </c>
      <c r="G1177" s="209" t="str">
        <f>IF('statement of marks'!DV87="","",'statement of marks'!DV87)</f>
        <v/>
      </c>
      <c r="H1177" s="209" t="str">
        <f>IF('statement of marks'!DW87="","",'statement of marks'!DW87)</f>
        <v/>
      </c>
      <c r="I1177" s="207" t="str">
        <f>IF('statement of marks'!DX87="","",'statement of marks'!DX87)</f>
        <v/>
      </c>
      <c r="J1177" s="209" t="str">
        <f>IF('statement of marks'!DY87="","",'statement of marks'!DY87)</f>
        <v/>
      </c>
      <c r="K1177" s="209" t="str">
        <f>IF('statement of marks'!DZ87="","",'statement of marks'!DZ87)</f>
        <v/>
      </c>
      <c r="L1177" s="207" t="str">
        <f>IF('statement of marks'!EA87="","",'statement of marks'!EA87)</f>
        <v/>
      </c>
      <c r="M1177" s="209" t="str">
        <f>IF('statement of marks'!EC87="","",'statement of marks'!EC87)</f>
        <v/>
      </c>
      <c r="N1177" s="209" t="str">
        <f>IF('statement of marks'!ED87="","",'statement of marks'!ED87)</f>
        <v/>
      </c>
      <c r="O1177" s="207" t="str">
        <f>IF('statement of marks'!EE87="","",'statement of marks'!EE87)</f>
        <v/>
      </c>
      <c r="P1177" s="213" t="str">
        <f>IF('statement of marks'!EF87="","",'statement of marks'!EF87)</f>
        <v/>
      </c>
      <c r="Q1177" s="1035"/>
      <c r="R1177" s="1035"/>
      <c r="S1177" s="223"/>
      <c r="T1177" s="990" t="str">
        <f>IF('statement of marks'!$DS$3="","",'statement of marks'!$DS$3)</f>
        <v>lkekftd foKku</v>
      </c>
      <c r="U1177" s="991"/>
      <c r="V1177" s="209" t="str">
        <f>IF('statement of marks'!DS88="","",'statement of marks'!DS88)</f>
        <v/>
      </c>
      <c r="W1177" s="209" t="str">
        <f>IF('statement of marks'!DT88="","",'statement of marks'!DT88)</f>
        <v/>
      </c>
      <c r="X1177" s="207" t="str">
        <f>IF('statement of marks'!DU88="","",'statement of marks'!DU88)</f>
        <v/>
      </c>
      <c r="Y1177" s="209" t="str">
        <f>IF('statement of marks'!DV88="","",'statement of marks'!DV88)</f>
        <v/>
      </c>
      <c r="Z1177" s="209" t="str">
        <f>IF('statement of marks'!DW88="","",'statement of marks'!DW88)</f>
        <v/>
      </c>
      <c r="AA1177" s="207" t="str">
        <f>IF('statement of marks'!DX88="","",'statement of marks'!DX88)</f>
        <v/>
      </c>
      <c r="AB1177" s="209" t="str">
        <f>IF('statement of marks'!DY88="","",'statement of marks'!DY88)</f>
        <v/>
      </c>
      <c r="AC1177" s="209" t="str">
        <f>IF('statement of marks'!DZ88="","",'statement of marks'!DZ88)</f>
        <v/>
      </c>
      <c r="AD1177" s="207" t="str">
        <f>IF('statement of marks'!EA88="","",'statement of marks'!EA88)</f>
        <v/>
      </c>
      <c r="AE1177" s="209" t="str">
        <f>IF('statement of marks'!EC88="","",'statement of marks'!EC88)</f>
        <v/>
      </c>
      <c r="AF1177" s="209" t="str">
        <f>IF('statement of marks'!ED88="","",'statement of marks'!ED88)</f>
        <v/>
      </c>
      <c r="AG1177" s="207" t="str">
        <f>IF('statement of marks'!EE88="","",'statement of marks'!EE88)</f>
        <v/>
      </c>
      <c r="AH1177" s="213" t="str">
        <f>IF('statement of marks'!EF88="","",'statement of marks'!EF88)</f>
        <v/>
      </c>
    </row>
    <row r="1178" spans="1:34" ht="18.95" customHeight="1">
      <c r="A1178" s="223"/>
      <c r="B1178" s="996" t="s">
        <v>193</v>
      </c>
      <c r="C1178" s="997"/>
      <c r="D1178" s="1034" t="s">
        <v>1</v>
      </c>
      <c r="E1178" s="1034"/>
      <c r="F1178" s="1034"/>
      <c r="G1178" s="1034" t="s">
        <v>21</v>
      </c>
      <c r="H1178" s="1034"/>
      <c r="I1178" s="1034"/>
      <c r="J1178" s="1034" t="s">
        <v>194</v>
      </c>
      <c r="K1178" s="1034"/>
      <c r="L1178" s="1034"/>
      <c r="M1178" s="1034" t="s">
        <v>68</v>
      </c>
      <c r="N1178" s="1034"/>
      <c r="O1178" s="1034"/>
      <c r="P1178" s="214"/>
      <c r="Q1178" s="1035"/>
      <c r="R1178" s="1035"/>
      <c r="S1178" s="223"/>
      <c r="T1178" s="996" t="s">
        <v>193</v>
      </c>
      <c r="U1178" s="997"/>
      <c r="V1178" s="1034" t="s">
        <v>1</v>
      </c>
      <c r="W1178" s="1034"/>
      <c r="X1178" s="1034"/>
      <c r="Y1178" s="1034" t="s">
        <v>21</v>
      </c>
      <c r="Z1178" s="1034"/>
      <c r="AA1178" s="1034"/>
      <c r="AB1178" s="1034" t="s">
        <v>194</v>
      </c>
      <c r="AC1178" s="1034"/>
      <c r="AD1178" s="1034"/>
      <c r="AE1178" s="1034" t="s">
        <v>68</v>
      </c>
      <c r="AF1178" s="1034"/>
      <c r="AG1178" s="1034"/>
      <c r="AH1178" s="214"/>
    </row>
    <row r="1179" spans="1:34" ht="18.95" customHeight="1">
      <c r="A1179" s="223"/>
      <c r="B1179" s="1000" t="s">
        <v>3</v>
      </c>
      <c r="C1179" s="1001"/>
      <c r="D1179" s="1002">
        <f>IF('statement of marks'!EO$6="","",'statement of marks'!EO$6)</f>
        <v>20</v>
      </c>
      <c r="E1179" s="1002"/>
      <c r="F1179" s="1002"/>
      <c r="G1179" s="1002">
        <f>IF('statement of marks'!EP$6="","",'statement of marks'!EP$6)</f>
        <v>20</v>
      </c>
      <c r="H1179" s="1002"/>
      <c r="I1179" s="1002"/>
      <c r="J1179" s="1002">
        <f>IF('statement of marks'!ER$6="","",'statement of marks'!ER$6)</f>
        <v>20</v>
      </c>
      <c r="K1179" s="1002"/>
      <c r="L1179" s="1002"/>
      <c r="M1179" s="1002">
        <f>IF('statement of marks'!EX$6="","",'statement of marks'!EQ$6)</f>
        <v>20</v>
      </c>
      <c r="N1179" s="1002"/>
      <c r="O1179" s="1002"/>
      <c r="P1179" s="215"/>
      <c r="Q1179" s="1035"/>
      <c r="R1179" s="1035"/>
      <c r="S1179" s="223"/>
      <c r="T1179" s="1000" t="s">
        <v>3</v>
      </c>
      <c r="U1179" s="1001"/>
      <c r="V1179" s="1002">
        <f>IF('statement of marks'!EO$6="","",'statement of marks'!EO$6)</f>
        <v>20</v>
      </c>
      <c r="W1179" s="1002"/>
      <c r="X1179" s="1002"/>
      <c r="Y1179" s="1002">
        <f>IF('statement of marks'!EP$6="","",'statement of marks'!EP$6)</f>
        <v>20</v>
      </c>
      <c r="Z1179" s="1002"/>
      <c r="AA1179" s="1002"/>
      <c r="AB1179" s="1002">
        <f>IF('statement of marks'!ER$6="","",'statement of marks'!ER$6)</f>
        <v>20</v>
      </c>
      <c r="AC1179" s="1002"/>
      <c r="AD1179" s="1002"/>
      <c r="AE1179" s="1002">
        <f>IF('statement of marks'!EX$6="","",'statement of marks'!EQ$6)</f>
        <v>20</v>
      </c>
      <c r="AF1179" s="1002"/>
      <c r="AG1179" s="1002"/>
      <c r="AH1179" s="215"/>
    </row>
    <row r="1180" spans="1:34" ht="18.95" customHeight="1">
      <c r="A1180" s="223"/>
      <c r="B1180" s="990" t="str">
        <f>IF('statement of marks'!$EO$3="","",'statement of marks'!$EO$3)</f>
        <v>dk;kZuqHko</v>
      </c>
      <c r="C1180" s="991"/>
      <c r="D1180" s="1031" t="str">
        <f>IF('statement of marks'!EO87="","",'statement of marks'!EO87)</f>
        <v/>
      </c>
      <c r="E1180" s="1031"/>
      <c r="F1180" s="1031"/>
      <c r="G1180" s="1031" t="str">
        <f>IF('statement of marks'!EP87="","",'statement of marks'!EP87)</f>
        <v/>
      </c>
      <c r="H1180" s="1031"/>
      <c r="I1180" s="1031"/>
      <c r="J1180" s="1031" t="str">
        <f>IF('statement of marks'!ER87="","",'statement of marks'!ER87)</f>
        <v/>
      </c>
      <c r="K1180" s="1031"/>
      <c r="L1180" s="1031"/>
      <c r="M1180" s="1031" t="str">
        <f>IF('statement of marks'!EQ87="","",'statement of marks'!EQ87)</f>
        <v/>
      </c>
      <c r="N1180" s="1031"/>
      <c r="O1180" s="1031"/>
      <c r="P1180" s="216"/>
      <c r="Q1180" s="1035"/>
      <c r="R1180" s="1035"/>
      <c r="S1180" s="223"/>
      <c r="T1180" s="990" t="str">
        <f>IF('statement of marks'!$EO$3="","",'statement of marks'!$EO$3)</f>
        <v>dk;kZuqHko</v>
      </c>
      <c r="U1180" s="991"/>
      <c r="V1180" s="1031" t="str">
        <f>IF('statement of marks'!EO88="","",'statement of marks'!EO88)</f>
        <v/>
      </c>
      <c r="W1180" s="1031"/>
      <c r="X1180" s="1031"/>
      <c r="Y1180" s="1031" t="str">
        <f>IF('statement of marks'!EP88="","",'statement of marks'!EP88)</f>
        <v/>
      </c>
      <c r="Z1180" s="1031"/>
      <c r="AA1180" s="1031"/>
      <c r="AB1180" s="1031" t="str">
        <f>IF('statement of marks'!ER88="","",'statement of marks'!ER88)</f>
        <v/>
      </c>
      <c r="AC1180" s="1031"/>
      <c r="AD1180" s="1031"/>
      <c r="AE1180" s="1031" t="str">
        <f>IF('statement of marks'!EQ88="","",'statement of marks'!EQ88)</f>
        <v/>
      </c>
      <c r="AF1180" s="1031"/>
      <c r="AG1180" s="1031"/>
      <c r="AH1180" s="216"/>
    </row>
    <row r="1181" spans="1:34" ht="18.95" customHeight="1">
      <c r="A1181" s="223"/>
      <c r="B1181" s="1027" t="str">
        <f>IF('statement of marks'!$EY$3="","",'statement of marks'!$EY$3)</f>
        <v>dyk f'k{kk</v>
      </c>
      <c r="C1181" s="1028"/>
      <c r="D1181" s="1031" t="str">
        <f>IF('statement of marks'!EY87="","",'statement of marks'!EY87)</f>
        <v/>
      </c>
      <c r="E1181" s="1031"/>
      <c r="F1181" s="1031"/>
      <c r="G1181" s="1031" t="str">
        <f>IF('statement of marks'!EZ87="","",'statement of marks'!EZ87)</f>
        <v/>
      </c>
      <c r="H1181" s="1031"/>
      <c r="I1181" s="1031"/>
      <c r="J1181" s="1031" t="str">
        <f>IF('statement of marks'!FB87="","",'statement of marks'!FB87)</f>
        <v/>
      </c>
      <c r="K1181" s="1031"/>
      <c r="L1181" s="1031"/>
      <c r="M1181" s="1031" t="str">
        <f>IF('statement of marks'!FA87="","",'statement of marks'!FA87)</f>
        <v/>
      </c>
      <c r="N1181" s="1031"/>
      <c r="O1181" s="1031"/>
      <c r="P1181" s="216"/>
      <c r="Q1181" s="1035"/>
      <c r="R1181" s="1035"/>
      <c r="S1181" s="223"/>
      <c r="T1181" s="1027" t="str">
        <f>IF('statement of marks'!$EY$3="","",'statement of marks'!$EY$3)</f>
        <v>dyk f'k{kk</v>
      </c>
      <c r="U1181" s="1028"/>
      <c r="V1181" s="1031" t="str">
        <f>IF('statement of marks'!EY88="","",'statement of marks'!EY88)</f>
        <v/>
      </c>
      <c r="W1181" s="1031"/>
      <c r="X1181" s="1031"/>
      <c r="Y1181" s="1031" t="str">
        <f>IF('statement of marks'!EZ88="","",'statement of marks'!EZ88)</f>
        <v/>
      </c>
      <c r="Z1181" s="1031"/>
      <c r="AA1181" s="1031"/>
      <c r="AB1181" s="1031" t="str">
        <f>IF('statement of marks'!FB88="","",'statement of marks'!FB88)</f>
        <v/>
      </c>
      <c r="AC1181" s="1031"/>
      <c r="AD1181" s="1031"/>
      <c r="AE1181" s="1031" t="str">
        <f>IF('statement of marks'!FA88="","",'statement of marks'!FA88)</f>
        <v/>
      </c>
      <c r="AF1181" s="1031"/>
      <c r="AG1181" s="1031"/>
      <c r="AH1181" s="216"/>
    </row>
    <row r="1182" spans="1:34" ht="18.95" customHeight="1">
      <c r="A1182" s="223"/>
      <c r="B1182" s="1029" t="str">
        <f>IF('statement of marks'!$FI$3="","",'statement of marks'!$FI$3)</f>
        <v>LokLF; ,oe~ 'kkjhfjd f'k{kk</v>
      </c>
      <c r="C1182" s="1030"/>
      <c r="D1182" s="1031" t="str">
        <f>IF('statement of marks'!FI87="","",'statement of marks'!FI87)</f>
        <v/>
      </c>
      <c r="E1182" s="1031"/>
      <c r="F1182" s="1031"/>
      <c r="G1182" s="1031" t="str">
        <f>IF('statement of marks'!FJ87="","",'statement of marks'!FJ87)</f>
        <v/>
      </c>
      <c r="H1182" s="1031"/>
      <c r="I1182" s="1031"/>
      <c r="J1182" s="1031" t="str">
        <f>IF('statement of marks'!FL87="","",'statement of marks'!FL87)</f>
        <v/>
      </c>
      <c r="K1182" s="1031"/>
      <c r="L1182" s="1031"/>
      <c r="M1182" s="1031" t="str">
        <f>IF('statement of marks'!FK87="","",'statement of marks'!FK87)</f>
        <v/>
      </c>
      <c r="N1182" s="1031"/>
      <c r="O1182" s="1031"/>
      <c r="P1182" s="216"/>
      <c r="Q1182" s="1035"/>
      <c r="R1182" s="1035"/>
      <c r="S1182" s="223"/>
      <c r="T1182" s="1029" t="str">
        <f>IF('statement of marks'!$FI$3="","",'statement of marks'!$FI$3)</f>
        <v>LokLF; ,oe~ 'kkjhfjd f'k{kk</v>
      </c>
      <c r="U1182" s="1030"/>
      <c r="V1182" s="1031" t="str">
        <f>IF('statement of marks'!FI88="","",'statement of marks'!FI88)</f>
        <v/>
      </c>
      <c r="W1182" s="1031"/>
      <c r="X1182" s="1031"/>
      <c r="Y1182" s="1031" t="str">
        <f>IF('statement of marks'!FJ88="","",'statement of marks'!FJ88)</f>
        <v/>
      </c>
      <c r="Z1182" s="1031"/>
      <c r="AA1182" s="1031"/>
      <c r="AB1182" s="1031" t="str">
        <f>IF('statement of marks'!FL88="","",'statement of marks'!FL88)</f>
        <v/>
      </c>
      <c r="AC1182" s="1031"/>
      <c r="AD1182" s="1031"/>
      <c r="AE1182" s="1031" t="str">
        <f>IF('statement of marks'!FK88="","",'statement of marks'!FK88)</f>
        <v/>
      </c>
      <c r="AF1182" s="1031"/>
      <c r="AG1182" s="1031"/>
      <c r="AH1182" s="216"/>
    </row>
    <row r="1183" spans="1:34" ht="18.95" customHeight="1">
      <c r="A1183" s="223"/>
      <c r="B1183" s="1000" t="s">
        <v>195</v>
      </c>
      <c r="C1183" s="1001"/>
      <c r="D1183" s="1007" t="str">
        <f>details!$DR$3</f>
        <v>vxLr rd</v>
      </c>
      <c r="E1183" s="1007"/>
      <c r="F1183" s="1007"/>
      <c r="G1183" s="1007" t="str">
        <f>details!$DV$3</f>
        <v>vDVwcj rd</v>
      </c>
      <c r="H1183" s="1007"/>
      <c r="I1183" s="1007"/>
      <c r="J1183" s="1007" t="str">
        <f>details!$ED$3</f>
        <v>Qjojh rd</v>
      </c>
      <c r="K1183" s="1007"/>
      <c r="L1183" s="1007"/>
      <c r="M1183" s="1007" t="str">
        <f>details!$DZ$3</f>
        <v>fnlEcj rd</v>
      </c>
      <c r="N1183" s="1007"/>
      <c r="O1183" s="1007"/>
      <c r="P1183" s="216"/>
      <c r="Q1183" s="1035"/>
      <c r="R1183" s="1035"/>
      <c r="S1183" s="223"/>
      <c r="T1183" s="1000" t="s">
        <v>195</v>
      </c>
      <c r="U1183" s="1001"/>
      <c r="V1183" s="1010" t="str">
        <f>details!$DR$3</f>
        <v>vxLr rd</v>
      </c>
      <c r="W1183" s="1011"/>
      <c r="X1183" s="1012"/>
      <c r="Y1183" s="1010" t="str">
        <f>details!$DV$3</f>
        <v>vDVwcj rd</v>
      </c>
      <c r="Z1183" s="1011"/>
      <c r="AA1183" s="1012"/>
      <c r="AB1183" s="1010" t="str">
        <f>details!$ED$3</f>
        <v>Qjojh rd</v>
      </c>
      <c r="AC1183" s="1011"/>
      <c r="AD1183" s="1012"/>
      <c r="AE1183" s="1010" t="str">
        <f>details!$DZ$3</f>
        <v>fnlEcj rd</v>
      </c>
      <c r="AF1183" s="1011"/>
      <c r="AG1183" s="1012"/>
      <c r="AH1183" s="216"/>
    </row>
    <row r="1184" spans="1:34" ht="18.95" customHeight="1">
      <c r="A1184" s="223"/>
      <c r="B1184" s="1025" t="s">
        <v>98</v>
      </c>
      <c r="C1184" s="1026"/>
      <c r="D1184" s="1008" t="str">
        <f>IF(details!DS87="","",details!DS87)</f>
        <v/>
      </c>
      <c r="E1184" s="1008"/>
      <c r="F1184" s="1008"/>
      <c r="G1184" s="1008" t="str">
        <f>IF(details!DW87="","",details!DW87)</f>
        <v/>
      </c>
      <c r="H1184" s="1008"/>
      <c r="I1184" s="1008"/>
      <c r="J1184" s="1008" t="str">
        <f>IF(details!EE87="","",details!EE87)</f>
        <v/>
      </c>
      <c r="K1184" s="1008"/>
      <c r="L1184" s="1008"/>
      <c r="M1184" s="1008" t="str">
        <f>IF(details!EA87="","",details!EA87)</f>
        <v/>
      </c>
      <c r="N1184" s="1008"/>
      <c r="O1184" s="1008"/>
      <c r="P1184" s="227"/>
      <c r="Q1184" s="1035"/>
      <c r="R1184" s="1035"/>
      <c r="S1184" s="223"/>
      <c r="T1184" s="1025" t="s">
        <v>98</v>
      </c>
      <c r="U1184" s="1026"/>
      <c r="V1184" s="1015" t="str">
        <f>IF(details!DS88="","",details!DS88)</f>
        <v/>
      </c>
      <c r="W1184" s="1016"/>
      <c r="X1184" s="1017"/>
      <c r="Y1184" s="1015" t="str">
        <f>IF(details!DW88="","",details!DW88)</f>
        <v/>
      </c>
      <c r="Z1184" s="1016"/>
      <c r="AA1184" s="1017"/>
      <c r="AB1184" s="1015" t="str">
        <f>IF(details!EE88="","",details!EE88)</f>
        <v/>
      </c>
      <c r="AC1184" s="1016"/>
      <c r="AD1184" s="1017"/>
      <c r="AE1184" s="1015" t="str">
        <f>IF(details!EA88="","",details!EA88)</f>
        <v/>
      </c>
      <c r="AF1184" s="1016"/>
      <c r="AG1184" s="1017"/>
      <c r="AH1184" s="217"/>
    </row>
    <row r="1185" spans="1:34" ht="18.95" customHeight="1">
      <c r="A1185" s="224"/>
      <c r="B1185" s="1023" t="s">
        <v>15</v>
      </c>
      <c r="C1185" s="1024"/>
      <c r="D1185" s="1009">
        <f>IF(details!DR87="","",details!DR87)</f>
        <v>83</v>
      </c>
      <c r="E1185" s="1009"/>
      <c r="F1185" s="1009"/>
      <c r="G1185" s="1009" t="str">
        <f>IF(details!DV87="","",details!DV87)</f>
        <v/>
      </c>
      <c r="H1185" s="1009"/>
      <c r="I1185" s="1009"/>
      <c r="J1185" s="1009" t="str">
        <f>IF(details!ED87="","",details!ED87)</f>
        <v/>
      </c>
      <c r="K1185" s="1009"/>
      <c r="L1185" s="1009"/>
      <c r="M1185" s="1009" t="str">
        <f>IF(details!DZ87="","",details!DZ87)</f>
        <v/>
      </c>
      <c r="N1185" s="1009"/>
      <c r="O1185" s="1009"/>
      <c r="P1185" s="228"/>
      <c r="Q1185" s="1035"/>
      <c r="R1185" s="1035"/>
      <c r="S1185" s="224"/>
      <c r="T1185" s="1023" t="s">
        <v>15</v>
      </c>
      <c r="U1185" s="1024"/>
      <c r="V1185" s="1018">
        <f>IF(details!DR88="","",details!DR88)</f>
        <v>83</v>
      </c>
      <c r="W1185" s="1019"/>
      <c r="X1185" s="1020"/>
      <c r="Y1185" s="1018" t="str">
        <f>IF(details!DV88="","",details!DV88)</f>
        <v/>
      </c>
      <c r="Z1185" s="1019"/>
      <c r="AA1185" s="1020"/>
      <c r="AB1185" s="1018" t="str">
        <f>IF(details!ED88="","",details!ED88)</f>
        <v/>
      </c>
      <c r="AC1185" s="1019"/>
      <c r="AD1185" s="1020"/>
      <c r="AE1185" s="1018" t="str">
        <f>IF(details!DZ88="","",details!DZ88)</f>
        <v/>
      </c>
      <c r="AF1185" s="1019"/>
      <c r="AG1185" s="1020"/>
      <c r="AH1185" s="218"/>
    </row>
    <row r="1186" spans="1:34" ht="18.95" customHeight="1">
      <c r="A1186" s="223"/>
      <c r="B1186" s="1036" t="s">
        <v>99</v>
      </c>
      <c r="C1186" s="1037"/>
      <c r="D1186" s="1007"/>
      <c r="E1186" s="1007"/>
      <c r="F1186" s="1007"/>
      <c r="G1186" s="1007"/>
      <c r="H1186" s="1007"/>
      <c r="I1186" s="1007"/>
      <c r="J1186" s="1007"/>
      <c r="K1186" s="1007"/>
      <c r="L1186" s="1007"/>
      <c r="M1186" s="1007"/>
      <c r="N1186" s="1007"/>
      <c r="O1186" s="1007"/>
      <c r="P1186" s="219"/>
      <c r="Q1186" s="1035"/>
      <c r="R1186" s="1035"/>
      <c r="S1186" s="223"/>
      <c r="T1186" s="1036" t="s">
        <v>99</v>
      </c>
      <c r="U1186" s="1037"/>
      <c r="V1186" s="1007"/>
      <c r="W1186" s="1007"/>
      <c r="X1186" s="1007"/>
      <c r="Y1186" s="1007"/>
      <c r="Z1186" s="1007"/>
      <c r="AA1186" s="1007"/>
      <c r="AB1186" s="1007"/>
      <c r="AC1186" s="1007"/>
      <c r="AD1186" s="1007"/>
      <c r="AE1186" s="1007"/>
      <c r="AF1186" s="1007"/>
      <c r="AG1186" s="1007"/>
      <c r="AH1186" s="219"/>
    </row>
    <row r="1187" spans="1:34" ht="18.95" customHeight="1">
      <c r="A1187" s="223"/>
      <c r="B1187" s="1013" t="s">
        <v>79</v>
      </c>
      <c r="C1187" s="1014"/>
      <c r="D1187" s="1007"/>
      <c r="E1187" s="1007"/>
      <c r="F1187" s="1007"/>
      <c r="G1187" s="1007"/>
      <c r="H1187" s="1007"/>
      <c r="I1187" s="1007"/>
      <c r="J1187" s="1007"/>
      <c r="K1187" s="1007"/>
      <c r="L1187" s="1007"/>
      <c r="M1187" s="1007"/>
      <c r="N1187" s="1007"/>
      <c r="O1187" s="1007"/>
      <c r="P1187" s="219"/>
      <c r="Q1187" s="1035"/>
      <c r="R1187" s="1035"/>
      <c r="S1187" s="223"/>
      <c r="T1187" s="1013" t="s">
        <v>79</v>
      </c>
      <c r="U1187" s="1014"/>
      <c r="V1187" s="1007"/>
      <c r="W1187" s="1007"/>
      <c r="X1187" s="1007"/>
      <c r="Y1187" s="1007"/>
      <c r="Z1187" s="1007"/>
      <c r="AA1187" s="1007"/>
      <c r="AB1187" s="1007"/>
      <c r="AC1187" s="1007"/>
      <c r="AD1187" s="1007"/>
      <c r="AE1187" s="1007"/>
      <c r="AF1187" s="1007"/>
      <c r="AG1187" s="1007"/>
      <c r="AH1187" s="219"/>
    </row>
    <row r="1188" spans="1:34" ht="18.95" customHeight="1">
      <c r="A1188" s="223"/>
      <c r="B1188" s="1021" t="s">
        <v>100</v>
      </c>
      <c r="C1188" s="1022"/>
      <c r="D1188" s="1007"/>
      <c r="E1188" s="1007"/>
      <c r="F1188" s="1007"/>
      <c r="G1188" s="1007"/>
      <c r="H1188" s="1007"/>
      <c r="I1188" s="1007"/>
      <c r="J1188" s="1007"/>
      <c r="K1188" s="1007"/>
      <c r="L1188" s="1007"/>
      <c r="M1188" s="1007"/>
      <c r="N1188" s="1007"/>
      <c r="O1188" s="1007"/>
      <c r="P1188" s="219"/>
      <c r="Q1188" s="1035"/>
      <c r="R1188" s="1035"/>
      <c r="S1188" s="223"/>
      <c r="T1188" s="1021" t="s">
        <v>100</v>
      </c>
      <c r="U1188" s="1022"/>
      <c r="V1188" s="1007"/>
      <c r="W1188" s="1007"/>
      <c r="X1188" s="1007"/>
      <c r="Y1188" s="1007"/>
      <c r="Z1188" s="1007"/>
      <c r="AA1188" s="1007"/>
      <c r="AB1188" s="1007"/>
      <c r="AC1188" s="1007"/>
      <c r="AD1188" s="1007"/>
      <c r="AE1188" s="1007"/>
      <c r="AF1188" s="1007"/>
      <c r="AG1188" s="1007"/>
      <c r="AH1188" s="219"/>
    </row>
    <row r="1189" spans="1:34" ht="18.95" customHeight="1" thickBot="1">
      <c r="A1189" s="225"/>
      <c r="B1189" s="998" t="s">
        <v>101</v>
      </c>
      <c r="C1189" s="999"/>
      <c r="D1189" s="995"/>
      <c r="E1189" s="995"/>
      <c r="F1189" s="995"/>
      <c r="G1189" s="995"/>
      <c r="H1189" s="995"/>
      <c r="I1189" s="995"/>
      <c r="J1189" s="995"/>
      <c r="K1189" s="995"/>
      <c r="L1189" s="995"/>
      <c r="M1189" s="995"/>
      <c r="N1189" s="995"/>
      <c r="O1189" s="995"/>
      <c r="P1189" s="220"/>
      <c r="Q1189" s="1035"/>
      <c r="R1189" s="1035"/>
      <c r="S1189" s="225"/>
      <c r="T1189" s="998" t="s">
        <v>101</v>
      </c>
      <c r="U1189" s="999"/>
      <c r="V1189" s="995"/>
      <c r="W1189" s="995"/>
      <c r="X1189" s="995"/>
      <c r="Y1189" s="995"/>
      <c r="Z1189" s="995"/>
      <c r="AA1189" s="995"/>
      <c r="AB1189" s="995"/>
      <c r="AC1189" s="995"/>
      <c r="AD1189" s="995"/>
      <c r="AE1189" s="995"/>
      <c r="AF1189" s="995"/>
      <c r="AG1189" s="995"/>
      <c r="AH1189" s="220"/>
    </row>
    <row r="1190" spans="1:34" ht="18.95" customHeight="1">
      <c r="A1190" s="222"/>
      <c r="B1190" s="1004" t="s">
        <v>47</v>
      </c>
      <c r="C1190" s="1005"/>
      <c r="D1190" s="1005"/>
      <c r="E1190" s="1005"/>
      <c r="F1190" s="1005"/>
      <c r="G1190" s="1005"/>
      <c r="H1190" s="1005"/>
      <c r="I1190" s="1005"/>
      <c r="J1190" s="1005"/>
      <c r="K1190" s="1005"/>
      <c r="L1190" s="1005"/>
      <c r="M1190" s="1005"/>
      <c r="N1190" s="1005"/>
      <c r="O1190" s="1005"/>
      <c r="P1190" s="1006"/>
      <c r="Q1190" s="1035"/>
      <c r="R1190" s="1035"/>
      <c r="S1190" s="222"/>
      <c r="T1190" s="1004" t="s">
        <v>47</v>
      </c>
      <c r="U1190" s="1005"/>
      <c r="V1190" s="1005"/>
      <c r="W1190" s="1005"/>
      <c r="X1190" s="1005"/>
      <c r="Y1190" s="1005"/>
      <c r="Z1190" s="1005"/>
      <c r="AA1190" s="1005"/>
      <c r="AB1190" s="1005"/>
      <c r="AC1190" s="1005"/>
      <c r="AD1190" s="1005"/>
      <c r="AE1190" s="1005"/>
      <c r="AF1190" s="1005"/>
      <c r="AG1190" s="1005"/>
      <c r="AH1190" s="1006"/>
    </row>
    <row r="1191" spans="1:34" ht="18.95" customHeight="1">
      <c r="A1191" s="1003"/>
      <c r="B1191" s="985" t="str">
        <f>'statement of marks'!$A$1</f>
        <v>MkW0Hkhejko vEcsMdj jkt0vkok0fo|k0cxMh]nkSlk</v>
      </c>
      <c r="C1191" s="986"/>
      <c r="D1191" s="986"/>
      <c r="E1191" s="986"/>
      <c r="F1191" s="986"/>
      <c r="G1191" s="986"/>
      <c r="H1191" s="986"/>
      <c r="I1191" s="986"/>
      <c r="J1191" s="986"/>
      <c r="K1191" s="986"/>
      <c r="L1191" s="986"/>
      <c r="M1191" s="986"/>
      <c r="N1191" s="986"/>
      <c r="O1191" s="986"/>
      <c r="P1191" s="987"/>
      <c r="Q1191" s="1035"/>
      <c r="R1191" s="1035"/>
      <c r="S1191" s="1003"/>
      <c r="T1191" s="985" t="str">
        <f>'statement of marks'!$A$1</f>
        <v>MkW0Hkhejko vEcsMdj jkt0vkok0fo|k0cxMh]nkSlk</v>
      </c>
      <c r="U1191" s="986"/>
      <c r="V1191" s="986"/>
      <c r="W1191" s="986"/>
      <c r="X1191" s="986"/>
      <c r="Y1191" s="986"/>
      <c r="Z1191" s="986"/>
      <c r="AA1191" s="986"/>
      <c r="AB1191" s="986"/>
      <c r="AC1191" s="986"/>
      <c r="AD1191" s="986"/>
      <c r="AE1191" s="986"/>
      <c r="AF1191" s="986"/>
      <c r="AG1191" s="986"/>
      <c r="AH1191" s="987"/>
    </row>
    <row r="1192" spans="1:34" ht="18.95" customHeight="1">
      <c r="A1192" s="1003"/>
      <c r="B1192" s="985"/>
      <c r="C1192" s="986"/>
      <c r="D1192" s="986"/>
      <c r="E1192" s="986"/>
      <c r="F1192" s="986"/>
      <c r="G1192" s="986"/>
      <c r="H1192" s="986"/>
      <c r="I1192" s="986"/>
      <c r="J1192" s="986"/>
      <c r="K1192" s="986"/>
      <c r="L1192" s="986"/>
      <c r="M1192" s="986"/>
      <c r="N1192" s="986"/>
      <c r="O1192" s="986"/>
      <c r="P1192" s="987"/>
      <c r="Q1192" s="1035"/>
      <c r="R1192" s="1035"/>
      <c r="S1192" s="1003"/>
      <c r="T1192" s="985"/>
      <c r="U1192" s="986"/>
      <c r="V1192" s="986"/>
      <c r="W1192" s="986"/>
      <c r="X1192" s="986"/>
      <c r="Y1192" s="986"/>
      <c r="Z1192" s="986"/>
      <c r="AA1192" s="986"/>
      <c r="AB1192" s="986"/>
      <c r="AC1192" s="986"/>
      <c r="AD1192" s="986"/>
      <c r="AE1192" s="986"/>
      <c r="AF1192" s="986"/>
      <c r="AG1192" s="986"/>
      <c r="AH1192" s="987"/>
    </row>
    <row r="1193" spans="1:34" ht="18.95" customHeight="1">
      <c r="A1193" s="223"/>
      <c r="B1193" s="988" t="s">
        <v>95</v>
      </c>
      <c r="C1193" s="989"/>
      <c r="D1193" s="992" t="str">
        <f>'statement of marks'!$H$3</f>
        <v>2016-17</v>
      </c>
      <c r="E1193" s="992"/>
      <c r="F1193" s="992"/>
      <c r="G1193" s="992"/>
      <c r="H1193" s="992"/>
      <c r="I1193" s="992"/>
      <c r="J1193" s="992"/>
      <c r="K1193" s="992"/>
      <c r="L1193" s="992"/>
      <c r="M1193" s="992"/>
      <c r="N1193" s="992"/>
      <c r="O1193" s="992"/>
      <c r="P1193" s="993"/>
      <c r="Q1193" s="1035"/>
      <c r="R1193" s="1035"/>
      <c r="S1193" s="223"/>
      <c r="T1193" s="988" t="s">
        <v>95</v>
      </c>
      <c r="U1193" s="989"/>
      <c r="V1193" s="992" t="str">
        <f>'statement of marks'!$H$3</f>
        <v>2016-17</v>
      </c>
      <c r="W1193" s="992"/>
      <c r="X1193" s="992"/>
      <c r="Y1193" s="992"/>
      <c r="Z1193" s="992"/>
      <c r="AA1193" s="992"/>
      <c r="AB1193" s="992"/>
      <c r="AC1193" s="992"/>
      <c r="AD1193" s="992"/>
      <c r="AE1193" s="992"/>
      <c r="AF1193" s="992"/>
      <c r="AG1193" s="992"/>
      <c r="AH1193" s="993"/>
    </row>
    <row r="1194" spans="1:34" ht="18.95" customHeight="1">
      <c r="A1194" s="223"/>
      <c r="B1194" s="990" t="s">
        <v>185</v>
      </c>
      <c r="C1194" s="991"/>
      <c r="D1194" s="991" t="str">
        <f>IF('statement of marks'!I89="","",'statement of marks'!I89)</f>
        <v/>
      </c>
      <c r="E1194" s="991"/>
      <c r="F1194" s="991"/>
      <c r="G1194" s="991"/>
      <c r="H1194" s="991"/>
      <c r="I1194" s="991"/>
      <c r="J1194" s="991"/>
      <c r="K1194" s="991"/>
      <c r="L1194" s="991"/>
      <c r="M1194" s="991"/>
      <c r="N1194" s="991"/>
      <c r="O1194" s="991"/>
      <c r="P1194" s="994"/>
      <c r="Q1194" s="1035"/>
      <c r="R1194" s="1035"/>
      <c r="S1194" s="223"/>
      <c r="T1194" s="990" t="s">
        <v>185</v>
      </c>
      <c r="U1194" s="991"/>
      <c r="V1194" s="991" t="str">
        <f>IF('statement of marks'!I90="","",'statement of marks'!I90)</f>
        <v/>
      </c>
      <c r="W1194" s="991"/>
      <c r="X1194" s="991"/>
      <c r="Y1194" s="991"/>
      <c r="Z1194" s="991"/>
      <c r="AA1194" s="991"/>
      <c r="AB1194" s="991"/>
      <c r="AC1194" s="991"/>
      <c r="AD1194" s="991"/>
      <c r="AE1194" s="991"/>
      <c r="AF1194" s="991"/>
      <c r="AG1194" s="991"/>
      <c r="AH1194" s="994"/>
    </row>
    <row r="1195" spans="1:34" ht="18.95" customHeight="1">
      <c r="A1195" s="223"/>
      <c r="B1195" s="990" t="s">
        <v>186</v>
      </c>
      <c r="C1195" s="991"/>
      <c r="D1195" s="991" t="str">
        <f>IF('statement of marks'!J89="","",'statement of marks'!J89)</f>
        <v/>
      </c>
      <c r="E1195" s="991"/>
      <c r="F1195" s="991"/>
      <c r="G1195" s="991"/>
      <c r="H1195" s="991"/>
      <c r="I1195" s="991"/>
      <c r="J1195" s="991"/>
      <c r="K1195" s="991"/>
      <c r="L1195" s="991"/>
      <c r="M1195" s="991"/>
      <c r="N1195" s="991"/>
      <c r="O1195" s="991"/>
      <c r="P1195" s="994"/>
      <c r="Q1195" s="1035"/>
      <c r="R1195" s="1035"/>
      <c r="S1195" s="223"/>
      <c r="T1195" s="990" t="s">
        <v>186</v>
      </c>
      <c r="U1195" s="991"/>
      <c r="V1195" s="991" t="str">
        <f>IF('statement of marks'!J90="","",'statement of marks'!J90)</f>
        <v/>
      </c>
      <c r="W1195" s="991"/>
      <c r="X1195" s="991"/>
      <c r="Y1195" s="991"/>
      <c r="Z1195" s="991"/>
      <c r="AA1195" s="991"/>
      <c r="AB1195" s="991"/>
      <c r="AC1195" s="991"/>
      <c r="AD1195" s="991"/>
      <c r="AE1195" s="991"/>
      <c r="AF1195" s="991"/>
      <c r="AG1195" s="991"/>
      <c r="AH1195" s="994"/>
    </row>
    <row r="1196" spans="1:34" ht="18.95" customHeight="1">
      <c r="A1196" s="223"/>
      <c r="B1196" s="990" t="s">
        <v>187</v>
      </c>
      <c r="C1196" s="991"/>
      <c r="D1196" s="991" t="str">
        <f>IF('statement of marks'!K89="","",'statement of marks'!K89)</f>
        <v/>
      </c>
      <c r="E1196" s="991"/>
      <c r="F1196" s="991"/>
      <c r="G1196" s="991"/>
      <c r="H1196" s="991"/>
      <c r="I1196" s="991"/>
      <c r="J1196" s="991"/>
      <c r="K1196" s="991"/>
      <c r="L1196" s="991"/>
      <c r="M1196" s="991"/>
      <c r="N1196" s="991"/>
      <c r="O1196" s="991"/>
      <c r="P1196" s="994"/>
      <c r="Q1196" s="1035"/>
      <c r="R1196" s="1035"/>
      <c r="S1196" s="223"/>
      <c r="T1196" s="990" t="s">
        <v>187</v>
      </c>
      <c r="U1196" s="991"/>
      <c r="V1196" s="991" t="str">
        <f>IF('statement of marks'!K90="","",'statement of marks'!K90)</f>
        <v/>
      </c>
      <c r="W1196" s="991"/>
      <c r="X1196" s="991"/>
      <c r="Y1196" s="991"/>
      <c r="Z1196" s="991"/>
      <c r="AA1196" s="991"/>
      <c r="AB1196" s="991"/>
      <c r="AC1196" s="991"/>
      <c r="AD1196" s="991"/>
      <c r="AE1196" s="991"/>
      <c r="AF1196" s="991"/>
      <c r="AG1196" s="991"/>
      <c r="AH1196" s="994"/>
    </row>
    <row r="1197" spans="1:34" ht="18.95" customHeight="1">
      <c r="A1197" s="223"/>
      <c r="B1197" s="990" t="s">
        <v>188</v>
      </c>
      <c r="C1197" s="991"/>
      <c r="D1197" s="992" t="str">
        <f>'statement of marks'!$G$3</f>
        <v>6 B</v>
      </c>
      <c r="E1197" s="992"/>
      <c r="F1197" s="992"/>
      <c r="G1197" s="992"/>
      <c r="H1197" s="991" t="s">
        <v>9</v>
      </c>
      <c r="I1197" s="991"/>
      <c r="J1197" s="991"/>
      <c r="K1197" s="991"/>
      <c r="L1197" s="991"/>
      <c r="M1197" s="992" t="str">
        <f>IF('statement of marks'!D89="","",'statement of marks'!D89)</f>
        <v/>
      </c>
      <c r="N1197" s="992"/>
      <c r="O1197" s="992"/>
      <c r="P1197" s="993"/>
      <c r="Q1197" s="1035"/>
      <c r="R1197" s="1035"/>
      <c r="S1197" s="223"/>
      <c r="T1197" s="990" t="s">
        <v>188</v>
      </c>
      <c r="U1197" s="991"/>
      <c r="V1197" s="992" t="str">
        <f>'statement of marks'!$G$3</f>
        <v>6 B</v>
      </c>
      <c r="W1197" s="992"/>
      <c r="X1197" s="992"/>
      <c r="Y1197" s="992"/>
      <c r="Z1197" s="991" t="s">
        <v>9</v>
      </c>
      <c r="AA1197" s="991"/>
      <c r="AB1197" s="991"/>
      <c r="AC1197" s="991"/>
      <c r="AD1197" s="991"/>
      <c r="AE1197" s="992" t="str">
        <f>IF('statement of marks'!D90="","",'statement of marks'!D90)</f>
        <v/>
      </c>
      <c r="AF1197" s="992"/>
      <c r="AG1197" s="992"/>
      <c r="AH1197" s="993"/>
    </row>
    <row r="1198" spans="1:34" ht="18.95" customHeight="1">
      <c r="A1198" s="223"/>
      <c r="B1198" s="990" t="s">
        <v>189</v>
      </c>
      <c r="C1198" s="991"/>
      <c r="D1198" s="992" t="str">
        <f>IF('statement of marks'!F89="","",'statement of marks'!F89)</f>
        <v/>
      </c>
      <c r="E1198" s="992"/>
      <c r="F1198" s="992"/>
      <c r="G1198" s="992"/>
      <c r="H1198" s="991" t="s">
        <v>0</v>
      </c>
      <c r="I1198" s="991"/>
      <c r="J1198" s="991"/>
      <c r="K1198" s="991"/>
      <c r="L1198" s="991"/>
      <c r="M1198" s="1032" t="str">
        <f>IF('statement of marks'!G89="","",'statement of marks'!G89)</f>
        <v/>
      </c>
      <c r="N1198" s="1032"/>
      <c r="O1198" s="1032"/>
      <c r="P1198" s="1033"/>
      <c r="Q1198" s="1035"/>
      <c r="R1198" s="1035"/>
      <c r="S1198" s="223"/>
      <c r="T1198" s="990" t="s">
        <v>189</v>
      </c>
      <c r="U1198" s="991"/>
      <c r="V1198" s="992" t="str">
        <f>IF('statement of marks'!F90="","",'statement of marks'!F90)</f>
        <v/>
      </c>
      <c r="W1198" s="992"/>
      <c r="X1198" s="992"/>
      <c r="Y1198" s="992"/>
      <c r="Z1198" s="991" t="s">
        <v>0</v>
      </c>
      <c r="AA1198" s="991"/>
      <c r="AB1198" s="991"/>
      <c r="AC1198" s="991"/>
      <c r="AD1198" s="991"/>
      <c r="AE1198" s="1032" t="str">
        <f>IF('statement of marks'!G90="","",'statement of marks'!G90)</f>
        <v/>
      </c>
      <c r="AF1198" s="1032"/>
      <c r="AG1198" s="1032"/>
      <c r="AH1198" s="1033"/>
    </row>
    <row r="1199" spans="1:34" ht="18.95" customHeight="1">
      <c r="A1199" s="223"/>
      <c r="B1199" s="221" t="s">
        <v>28</v>
      </c>
      <c r="C1199" s="211" t="s">
        <v>96</v>
      </c>
      <c r="D1199" s="1034" t="s">
        <v>1</v>
      </c>
      <c r="E1199" s="1034"/>
      <c r="F1199" s="1034"/>
      <c r="G1199" s="1034" t="s">
        <v>21</v>
      </c>
      <c r="H1199" s="1034"/>
      <c r="I1199" s="1034"/>
      <c r="J1199" s="1034" t="s">
        <v>68</v>
      </c>
      <c r="K1199" s="1034"/>
      <c r="L1199" s="1034"/>
      <c r="M1199" s="1034" t="s">
        <v>97</v>
      </c>
      <c r="N1199" s="1034"/>
      <c r="O1199" s="1034"/>
      <c r="P1199" s="212" t="s">
        <v>200</v>
      </c>
      <c r="Q1199" s="1035"/>
      <c r="R1199" s="1035"/>
      <c r="S1199" s="223"/>
      <c r="T1199" s="221" t="s">
        <v>28</v>
      </c>
      <c r="U1199" s="211" t="s">
        <v>96</v>
      </c>
      <c r="V1199" s="1034" t="s">
        <v>1</v>
      </c>
      <c r="W1199" s="1034"/>
      <c r="X1199" s="1034"/>
      <c r="Y1199" s="1034" t="s">
        <v>21</v>
      </c>
      <c r="Z1199" s="1034"/>
      <c r="AA1199" s="1034"/>
      <c r="AB1199" s="1034" t="s">
        <v>68</v>
      </c>
      <c r="AC1199" s="1034"/>
      <c r="AD1199" s="1034"/>
      <c r="AE1199" s="1034" t="s">
        <v>97</v>
      </c>
      <c r="AF1199" s="1034"/>
      <c r="AG1199" s="1034"/>
      <c r="AH1199" s="212" t="s">
        <v>200</v>
      </c>
    </row>
    <row r="1200" spans="1:34" ht="18.95" customHeight="1">
      <c r="A1200" s="223"/>
      <c r="B1200" s="1000" t="s">
        <v>3</v>
      </c>
      <c r="C1200" s="1001"/>
      <c r="D1200" s="232">
        <f>IF('statement of marks'!L$6="","",'statement of marks'!L$6)</f>
        <v>5</v>
      </c>
      <c r="E1200" s="232">
        <f>IF('statement of marks'!M$6="","",'statement of marks'!M$6)</f>
        <v>5</v>
      </c>
      <c r="F1200" s="232">
        <f>IF('statement of marks'!N$6="","",'statement of marks'!N$6)</f>
        <v>10</v>
      </c>
      <c r="G1200" s="232">
        <f>IF('statement of marks'!O$6="","",'statement of marks'!O$6)</f>
        <v>5</v>
      </c>
      <c r="H1200" s="232">
        <f>IF('statement of marks'!P$6="","",'statement of marks'!P$6)</f>
        <v>5</v>
      </c>
      <c r="I1200" s="232">
        <f>IF('statement of marks'!Q$6="","",'statement of marks'!Q$6)</f>
        <v>10</v>
      </c>
      <c r="J1200" s="232">
        <f>IF('statement of marks'!R$6="","",'statement of marks'!R$6)</f>
        <v>5</v>
      </c>
      <c r="K1200" s="232">
        <f>IF('statement of marks'!S$6="","",'statement of marks'!S$6)</f>
        <v>5</v>
      </c>
      <c r="L1200" s="232">
        <f>IF('statement of marks'!T$6="","",'statement of marks'!T$6)</f>
        <v>10</v>
      </c>
      <c r="M1200" s="232">
        <f>IF('statement of marks'!V$6="","",'statement of marks'!V$6)</f>
        <v>50</v>
      </c>
      <c r="N1200" s="232">
        <f>IF('statement of marks'!W$6="","",'statement of marks'!W$6)</f>
        <v>20</v>
      </c>
      <c r="O1200" s="232">
        <f>IF('statement of marks'!X$6="","",'statement of marks'!X$6)</f>
        <v>70</v>
      </c>
      <c r="P1200" s="213">
        <f>IF('statement of marks'!Y$6="","",'statement of marks'!Y$6)</f>
        <v>100</v>
      </c>
      <c r="Q1200" s="1035"/>
      <c r="R1200" s="1035"/>
      <c r="S1200" s="223"/>
      <c r="T1200" s="1000" t="s">
        <v>3</v>
      </c>
      <c r="U1200" s="1001"/>
      <c r="V1200" s="232">
        <f>IF('statement of marks'!L$6="","",'statement of marks'!L$6)</f>
        <v>5</v>
      </c>
      <c r="W1200" s="232">
        <f>IF('statement of marks'!M$6="","",'statement of marks'!M$6)</f>
        <v>5</v>
      </c>
      <c r="X1200" s="232">
        <f>IF('statement of marks'!N$6="","",'statement of marks'!N$6)</f>
        <v>10</v>
      </c>
      <c r="Y1200" s="232">
        <f>IF('statement of marks'!O$6="","",'statement of marks'!O$6)</f>
        <v>5</v>
      </c>
      <c r="Z1200" s="232">
        <f>IF('statement of marks'!P$6="","",'statement of marks'!P$6)</f>
        <v>5</v>
      </c>
      <c r="AA1200" s="232">
        <f>IF('statement of marks'!Q$6="","",'statement of marks'!Q$6)</f>
        <v>10</v>
      </c>
      <c r="AB1200" s="232">
        <f>IF('statement of marks'!R$6="","",'statement of marks'!R$6)</f>
        <v>5</v>
      </c>
      <c r="AC1200" s="232">
        <f>IF('statement of marks'!S$6="","",'statement of marks'!S$6)</f>
        <v>5</v>
      </c>
      <c r="AD1200" s="232">
        <f>IF('statement of marks'!T$6="","",'statement of marks'!T$6)</f>
        <v>10</v>
      </c>
      <c r="AE1200" s="232">
        <f>IF('statement of marks'!V$6="","",'statement of marks'!V$6)</f>
        <v>50</v>
      </c>
      <c r="AF1200" s="232">
        <f>IF('statement of marks'!W$6="","",'statement of marks'!W$6)</f>
        <v>20</v>
      </c>
      <c r="AG1200" s="232">
        <f>IF('statement of marks'!X$6="","",'statement of marks'!X$6)</f>
        <v>70</v>
      </c>
      <c r="AH1200" s="213">
        <f>IF('statement of marks'!Y$6="","",'statement of marks'!Y$6)</f>
        <v>100</v>
      </c>
    </row>
    <row r="1201" spans="1:34" ht="18.95" customHeight="1">
      <c r="A1201" s="223"/>
      <c r="B1201" s="990" t="str">
        <f>IF('statement of marks'!$L$3="","",'statement of marks'!$L$3)</f>
        <v>fgUnh</v>
      </c>
      <c r="C1201" s="991"/>
      <c r="D1201" s="209" t="str">
        <f>IF('statement of marks'!L89="","",'statement of marks'!L89)</f>
        <v/>
      </c>
      <c r="E1201" s="209" t="str">
        <f>IF('statement of marks'!M89="","",'statement of marks'!M89)</f>
        <v/>
      </c>
      <c r="F1201" s="207" t="str">
        <f>IF('statement of marks'!N89="","",'statement of marks'!N89)</f>
        <v/>
      </c>
      <c r="G1201" s="209" t="str">
        <f>IF('statement of marks'!O89="","",'statement of marks'!O89)</f>
        <v/>
      </c>
      <c r="H1201" s="209" t="str">
        <f>IF('statement of marks'!P89="","",'statement of marks'!P89)</f>
        <v/>
      </c>
      <c r="I1201" s="207" t="str">
        <f>IF('statement of marks'!Q89="","",'statement of marks'!Q89)</f>
        <v/>
      </c>
      <c r="J1201" s="209" t="str">
        <f>IF('statement of marks'!R89="","",'statement of marks'!R89)</f>
        <v/>
      </c>
      <c r="K1201" s="209" t="str">
        <f>IF('statement of marks'!S89="","",'statement of marks'!S89)</f>
        <v/>
      </c>
      <c r="L1201" s="207" t="str">
        <f>IF('statement of marks'!T89="","",'statement of marks'!T89)</f>
        <v/>
      </c>
      <c r="M1201" s="209" t="str">
        <f>IF('statement of marks'!V89="","",'statement of marks'!V89)</f>
        <v/>
      </c>
      <c r="N1201" s="209" t="str">
        <f>IF('statement of marks'!W89="","",'statement of marks'!W89)</f>
        <v/>
      </c>
      <c r="O1201" s="207" t="str">
        <f>IF('statement of marks'!X89="","",'statement of marks'!X89)</f>
        <v/>
      </c>
      <c r="P1201" s="213" t="str">
        <f>IF('statement of marks'!Y89="","",'statement of marks'!Y89)</f>
        <v/>
      </c>
      <c r="Q1201" s="1035"/>
      <c r="R1201" s="1035"/>
      <c r="S1201" s="223"/>
      <c r="T1201" s="990" t="str">
        <f>IF('statement of marks'!$L$3="","",'statement of marks'!$L$3)</f>
        <v>fgUnh</v>
      </c>
      <c r="U1201" s="991"/>
      <c r="V1201" s="209" t="str">
        <f>IF('statement of marks'!L90="","",'statement of marks'!L90)</f>
        <v/>
      </c>
      <c r="W1201" s="209" t="str">
        <f>IF('statement of marks'!M90="","",'statement of marks'!M90)</f>
        <v/>
      </c>
      <c r="X1201" s="207" t="str">
        <f>IF('statement of marks'!N90="","",'statement of marks'!N90)</f>
        <v/>
      </c>
      <c r="Y1201" s="209" t="str">
        <f>IF('statement of marks'!O90="","",'statement of marks'!O90)</f>
        <v/>
      </c>
      <c r="Z1201" s="209" t="str">
        <f>IF('statement of marks'!P90="","",'statement of marks'!P90)</f>
        <v/>
      </c>
      <c r="AA1201" s="207" t="str">
        <f>IF('statement of marks'!Q90="","",'statement of marks'!Q90)</f>
        <v/>
      </c>
      <c r="AB1201" s="209" t="str">
        <f>IF('statement of marks'!R90="","",'statement of marks'!R90)</f>
        <v/>
      </c>
      <c r="AC1201" s="209" t="str">
        <f>IF('statement of marks'!S90="","",'statement of marks'!S90)</f>
        <v/>
      </c>
      <c r="AD1201" s="207" t="str">
        <f>IF('statement of marks'!T90="","",'statement of marks'!T90)</f>
        <v/>
      </c>
      <c r="AE1201" s="209" t="str">
        <f>IF('statement of marks'!V90="","",'statement of marks'!V90)</f>
        <v/>
      </c>
      <c r="AF1201" s="209" t="str">
        <f>IF('statement of marks'!W90="","",'statement of marks'!W90)</f>
        <v/>
      </c>
      <c r="AG1201" s="207" t="str">
        <f>IF('statement of marks'!X90="","",'statement of marks'!X90)</f>
        <v/>
      </c>
      <c r="AH1201" s="213" t="str">
        <f>IF('statement of marks'!Y90="","",'statement of marks'!Y90)</f>
        <v/>
      </c>
    </row>
    <row r="1202" spans="1:34" ht="18.95" customHeight="1">
      <c r="A1202" s="223"/>
      <c r="B1202" s="990" t="str">
        <f>IF('statement of marks'!$AH$3="","",'statement of marks'!$AH$3)</f>
        <v>vaxszth</v>
      </c>
      <c r="C1202" s="991"/>
      <c r="D1202" s="209" t="str">
        <f>IF('statement of marks'!AH89="","",'statement of marks'!AH89)</f>
        <v/>
      </c>
      <c r="E1202" s="209" t="str">
        <f>IF('statement of marks'!AI89="","",'statement of marks'!AI89)</f>
        <v/>
      </c>
      <c r="F1202" s="207" t="str">
        <f>IF('statement of marks'!AJ89="","",'statement of marks'!AJ89)</f>
        <v/>
      </c>
      <c r="G1202" s="209" t="str">
        <f>IF('statement of marks'!AK89="","",'statement of marks'!AK89)</f>
        <v/>
      </c>
      <c r="H1202" s="209" t="str">
        <f>IF('statement of marks'!AL89="","",'statement of marks'!AL89)</f>
        <v/>
      </c>
      <c r="I1202" s="207" t="str">
        <f>IF('statement of marks'!AM89="","",'statement of marks'!AM89)</f>
        <v/>
      </c>
      <c r="J1202" s="209" t="str">
        <f>IF('statement of marks'!AN89="","",'statement of marks'!AN89)</f>
        <v/>
      </c>
      <c r="K1202" s="209" t="str">
        <f>IF('statement of marks'!AO89="","",'statement of marks'!AO89)</f>
        <v/>
      </c>
      <c r="L1202" s="207" t="str">
        <f>IF('statement of marks'!AP89="","",'statement of marks'!AP89)</f>
        <v/>
      </c>
      <c r="M1202" s="209" t="str">
        <f>IF('statement of marks'!AR89="","",'statement of marks'!AR89)</f>
        <v/>
      </c>
      <c r="N1202" s="209" t="str">
        <f>IF('statement of marks'!AS89="","",'statement of marks'!AS89)</f>
        <v/>
      </c>
      <c r="O1202" s="207" t="str">
        <f>IF('statement of marks'!AT89="","",'statement of marks'!AT89)</f>
        <v/>
      </c>
      <c r="P1202" s="213" t="str">
        <f>IF('statement of marks'!AU89="","",'statement of marks'!AU89)</f>
        <v/>
      </c>
      <c r="Q1202" s="1035"/>
      <c r="R1202" s="1035"/>
      <c r="S1202" s="223"/>
      <c r="T1202" s="990" t="str">
        <f>IF('statement of marks'!$AH$3="","",'statement of marks'!$AH$3)</f>
        <v>vaxszth</v>
      </c>
      <c r="U1202" s="991"/>
      <c r="V1202" s="209" t="str">
        <f>IF('statement of marks'!AH90="","",'statement of marks'!AH90)</f>
        <v/>
      </c>
      <c r="W1202" s="209" t="str">
        <f>IF('statement of marks'!AI90="","",'statement of marks'!AI90)</f>
        <v/>
      </c>
      <c r="X1202" s="207" t="str">
        <f>IF('statement of marks'!AJ90="","",'statement of marks'!AJ90)</f>
        <v/>
      </c>
      <c r="Y1202" s="209" t="str">
        <f>IF('statement of marks'!AK90="","",'statement of marks'!AK90)</f>
        <v/>
      </c>
      <c r="Z1202" s="209" t="str">
        <f>IF('statement of marks'!AL90="","",'statement of marks'!AL90)</f>
        <v/>
      </c>
      <c r="AA1202" s="207" t="str">
        <f>IF('statement of marks'!AM90="","",'statement of marks'!AM90)</f>
        <v/>
      </c>
      <c r="AB1202" s="209" t="str">
        <f>IF('statement of marks'!AN90="","",'statement of marks'!AN90)</f>
        <v/>
      </c>
      <c r="AC1202" s="209" t="str">
        <f>IF('statement of marks'!AO90="","",'statement of marks'!AO90)</f>
        <v/>
      </c>
      <c r="AD1202" s="207" t="str">
        <f>IF('statement of marks'!AP90="","",'statement of marks'!AP90)</f>
        <v/>
      </c>
      <c r="AE1202" s="209" t="str">
        <f>IF('statement of marks'!AR90="","",'statement of marks'!AR90)</f>
        <v/>
      </c>
      <c r="AF1202" s="209" t="str">
        <f>IF('statement of marks'!AS90="","",'statement of marks'!AS90)</f>
        <v/>
      </c>
      <c r="AG1202" s="207" t="str">
        <f>IF('statement of marks'!AT90="","",'statement of marks'!AT90)</f>
        <v/>
      </c>
      <c r="AH1202" s="213" t="str">
        <f>IF('statement of marks'!AU90="","",'statement of marks'!AU90)</f>
        <v/>
      </c>
    </row>
    <row r="1203" spans="1:34" ht="18.95" customHeight="1">
      <c r="A1203" s="223"/>
      <c r="B1203" s="990" t="str">
        <f>IF('statement of marks'!BD89="s","laLd`r",IF('statement of marks'!BD89="u","mnwZ",IF('statement of marks'!BD89="g","xqtjkrh",IF('statement of marks'!BD89="p","iatkch",IF('statement of marks'!BD89="sd","fla/kh","r`rh; Hkk""kk")))))</f>
        <v>r`rh; Hkk"kk</v>
      </c>
      <c r="C1203" s="991"/>
      <c r="D1203" s="209" t="str">
        <f>IF('statement of marks'!BE89="","",'statement of marks'!BE89)</f>
        <v/>
      </c>
      <c r="E1203" s="209" t="str">
        <f>IF('statement of marks'!BF89="","",'statement of marks'!BF89)</f>
        <v/>
      </c>
      <c r="F1203" s="207" t="str">
        <f>IF('statement of marks'!BG89="","",'statement of marks'!BG89)</f>
        <v/>
      </c>
      <c r="G1203" s="209" t="str">
        <f>IF('statement of marks'!BH89="","",'statement of marks'!BH89)</f>
        <v/>
      </c>
      <c r="H1203" s="209" t="str">
        <f>IF('statement of marks'!BI89="","",'statement of marks'!BI89)</f>
        <v/>
      </c>
      <c r="I1203" s="207" t="str">
        <f>IF('statement of marks'!BJ89="","",'statement of marks'!BJ89)</f>
        <v/>
      </c>
      <c r="J1203" s="209" t="str">
        <f>IF('statement of marks'!BK89="","",'statement of marks'!BK89)</f>
        <v/>
      </c>
      <c r="K1203" s="209" t="str">
        <f>IF('statement of marks'!BL89="","",'statement of marks'!BL89)</f>
        <v/>
      </c>
      <c r="L1203" s="207" t="str">
        <f>IF('statement of marks'!BM89="","",'statement of marks'!BM89)</f>
        <v/>
      </c>
      <c r="M1203" s="209" t="str">
        <f>IF('statement of marks'!BO89="","",'statement of marks'!BO89)</f>
        <v/>
      </c>
      <c r="N1203" s="209" t="str">
        <f>IF('statement of marks'!BP89="","",'statement of marks'!BP89)</f>
        <v/>
      </c>
      <c r="O1203" s="207" t="str">
        <f>IF('statement of marks'!BQ89="","",'statement of marks'!BQ89)</f>
        <v/>
      </c>
      <c r="P1203" s="213" t="str">
        <f>IF('statement of marks'!BR89="","",'statement of marks'!BR89)</f>
        <v/>
      </c>
      <c r="Q1203" s="1035"/>
      <c r="R1203" s="1035"/>
      <c r="S1203" s="223"/>
      <c r="T1203" s="990" t="str">
        <f>IF('statement of marks'!BD90="s","laLd`r",IF('statement of marks'!BD90="u","mnwZ",IF('statement of marks'!BD90="g","xqtjkrh",IF('statement of marks'!BD90="p","iatkch",IF('statement of marks'!BD90="sd","fla/kh","r`rh; Hkk""kk")))))</f>
        <v>r`rh; Hkk"kk</v>
      </c>
      <c r="U1203" s="991"/>
      <c r="V1203" s="209" t="str">
        <f>IF('statement of marks'!BE90="","",'statement of marks'!BE90)</f>
        <v/>
      </c>
      <c r="W1203" s="209" t="str">
        <f>IF('statement of marks'!BF90="","",'statement of marks'!BF90)</f>
        <v/>
      </c>
      <c r="X1203" s="207" t="str">
        <f>IF('statement of marks'!BG90="","",'statement of marks'!BG90)</f>
        <v/>
      </c>
      <c r="Y1203" s="209" t="str">
        <f>IF('statement of marks'!BH90="","",'statement of marks'!BH90)</f>
        <v/>
      </c>
      <c r="Z1203" s="209" t="str">
        <f>IF('statement of marks'!BI90="","",'statement of marks'!BI90)</f>
        <v/>
      </c>
      <c r="AA1203" s="207" t="str">
        <f>IF('statement of marks'!BJ90="","",'statement of marks'!BJ90)</f>
        <v/>
      </c>
      <c r="AB1203" s="209" t="str">
        <f>IF('statement of marks'!BK90="","",'statement of marks'!BK90)</f>
        <v/>
      </c>
      <c r="AC1203" s="209" t="str">
        <f>IF('statement of marks'!BL90="","",'statement of marks'!BL90)</f>
        <v/>
      </c>
      <c r="AD1203" s="207" t="str">
        <f>IF('statement of marks'!BM90="","",'statement of marks'!BM90)</f>
        <v/>
      </c>
      <c r="AE1203" s="209" t="str">
        <f>IF('statement of marks'!BO90="","",'statement of marks'!BO90)</f>
        <v/>
      </c>
      <c r="AF1203" s="209" t="str">
        <f>IF('statement of marks'!BP90="","",'statement of marks'!BP90)</f>
        <v/>
      </c>
      <c r="AG1203" s="207" t="str">
        <f>IF('statement of marks'!BQ90="","",'statement of marks'!BQ90)</f>
        <v/>
      </c>
      <c r="AH1203" s="213" t="str">
        <f>IF('statement of marks'!BR90="","",'statement of marks'!BR90)</f>
        <v/>
      </c>
    </row>
    <row r="1204" spans="1:34" ht="18.95" customHeight="1">
      <c r="A1204" s="223"/>
      <c r="B1204" s="990" t="str">
        <f>IF('statement of marks'!$CA$3="","",'statement of marks'!$CA$3)</f>
        <v>xf.kr</v>
      </c>
      <c r="C1204" s="991"/>
      <c r="D1204" s="209" t="str">
        <f>IF('statement of marks'!CA89="","",'statement of marks'!CA89)</f>
        <v/>
      </c>
      <c r="E1204" s="209" t="str">
        <f>IF('statement of marks'!CB89="","",'statement of marks'!CB89)</f>
        <v/>
      </c>
      <c r="F1204" s="207" t="str">
        <f>IF('statement of marks'!CC89="","",'statement of marks'!CC89)</f>
        <v/>
      </c>
      <c r="G1204" s="209" t="str">
        <f>IF('statement of marks'!CD89="","",'statement of marks'!CD89)</f>
        <v/>
      </c>
      <c r="H1204" s="209" t="str">
        <f>IF('statement of marks'!CE89="","",'statement of marks'!CE89)</f>
        <v/>
      </c>
      <c r="I1204" s="207" t="str">
        <f>IF('statement of marks'!CF89="","",'statement of marks'!CF89)</f>
        <v/>
      </c>
      <c r="J1204" s="209" t="str">
        <f>IF('statement of marks'!CG89="","",'statement of marks'!CG89)</f>
        <v/>
      </c>
      <c r="K1204" s="209" t="str">
        <f>IF('statement of marks'!CH89="","",'statement of marks'!CH89)</f>
        <v/>
      </c>
      <c r="L1204" s="207" t="str">
        <f>IF('statement of marks'!CI89="","",'statement of marks'!CI89)</f>
        <v/>
      </c>
      <c r="M1204" s="209" t="str">
        <f>IF('statement of marks'!CK89="","",'statement of marks'!CK89)</f>
        <v/>
      </c>
      <c r="N1204" s="209" t="str">
        <f>IF('statement of marks'!CL89="","",'statement of marks'!CL89)</f>
        <v/>
      </c>
      <c r="O1204" s="207" t="str">
        <f>IF('statement of marks'!CM89="","",'statement of marks'!CM89)</f>
        <v/>
      </c>
      <c r="P1204" s="213" t="str">
        <f>IF('statement of marks'!CN89="","",'statement of marks'!CN89)</f>
        <v/>
      </c>
      <c r="Q1204" s="1035"/>
      <c r="R1204" s="1035"/>
      <c r="S1204" s="223"/>
      <c r="T1204" s="990" t="str">
        <f>IF('statement of marks'!$CA$3="","",'statement of marks'!$CA$3)</f>
        <v>xf.kr</v>
      </c>
      <c r="U1204" s="991"/>
      <c r="V1204" s="209" t="str">
        <f>IF('statement of marks'!CA90="","",'statement of marks'!CA90)</f>
        <v/>
      </c>
      <c r="W1204" s="209" t="str">
        <f>IF('statement of marks'!CB90="","",'statement of marks'!CB90)</f>
        <v/>
      </c>
      <c r="X1204" s="207" t="str">
        <f>IF('statement of marks'!CC90="","",'statement of marks'!CC90)</f>
        <v/>
      </c>
      <c r="Y1204" s="209" t="str">
        <f>IF('statement of marks'!CD90="","",'statement of marks'!CD90)</f>
        <v/>
      </c>
      <c r="Z1204" s="209" t="str">
        <f>IF('statement of marks'!CE90="","",'statement of marks'!CE90)</f>
        <v/>
      </c>
      <c r="AA1204" s="207" t="str">
        <f>IF('statement of marks'!CF90="","",'statement of marks'!CF90)</f>
        <v/>
      </c>
      <c r="AB1204" s="209" t="str">
        <f>IF('statement of marks'!CG90="","",'statement of marks'!CG90)</f>
        <v/>
      </c>
      <c r="AC1204" s="209" t="str">
        <f>IF('statement of marks'!CH90="","",'statement of marks'!CH90)</f>
        <v/>
      </c>
      <c r="AD1204" s="207" t="str">
        <f>IF('statement of marks'!CI90="","",'statement of marks'!CI90)</f>
        <v/>
      </c>
      <c r="AE1204" s="209" t="str">
        <f>IF('statement of marks'!CK90="","",'statement of marks'!CK90)</f>
        <v/>
      </c>
      <c r="AF1204" s="209" t="str">
        <f>IF('statement of marks'!CL90="","",'statement of marks'!CL90)</f>
        <v/>
      </c>
      <c r="AG1204" s="207" t="str">
        <f>IF('statement of marks'!CM90="","",'statement of marks'!CM90)</f>
        <v/>
      </c>
      <c r="AH1204" s="213" t="str">
        <f>IF('statement of marks'!CN90="","",'statement of marks'!CN90)</f>
        <v/>
      </c>
    </row>
    <row r="1205" spans="1:34" ht="18.95" customHeight="1">
      <c r="A1205" s="223"/>
      <c r="B1205" s="990" t="str">
        <f>IF('statement of marks'!$CW$3="","",'statement of marks'!$CW$3)</f>
        <v>foKku</v>
      </c>
      <c r="C1205" s="991"/>
      <c r="D1205" s="209" t="str">
        <f>IF('statement of marks'!CW89="","",'statement of marks'!CW89)</f>
        <v/>
      </c>
      <c r="E1205" s="209" t="str">
        <f>IF('statement of marks'!CX89="","",'statement of marks'!CX89)</f>
        <v/>
      </c>
      <c r="F1205" s="207" t="str">
        <f>IF('statement of marks'!CY89="","",'statement of marks'!CY89)</f>
        <v/>
      </c>
      <c r="G1205" s="209" t="str">
        <f>IF('statement of marks'!CZ89="","",'statement of marks'!CZ89)</f>
        <v/>
      </c>
      <c r="H1205" s="209" t="str">
        <f>IF('statement of marks'!DA89="","",'statement of marks'!DA89)</f>
        <v/>
      </c>
      <c r="I1205" s="207" t="str">
        <f>IF('statement of marks'!DB89="","",'statement of marks'!DB89)</f>
        <v/>
      </c>
      <c r="J1205" s="209" t="str">
        <f>IF('statement of marks'!DC89="","",'statement of marks'!DC89)</f>
        <v/>
      </c>
      <c r="K1205" s="209" t="str">
        <f>IF('statement of marks'!DD89="","",'statement of marks'!DD89)</f>
        <v/>
      </c>
      <c r="L1205" s="207" t="str">
        <f>IF('statement of marks'!DE89="","",'statement of marks'!DE89)</f>
        <v/>
      </c>
      <c r="M1205" s="209" t="str">
        <f>IF('statement of marks'!DG89="","",'statement of marks'!DG89)</f>
        <v/>
      </c>
      <c r="N1205" s="209" t="str">
        <f>IF('statement of marks'!DH89="","",'statement of marks'!DH89)</f>
        <v/>
      </c>
      <c r="O1205" s="207" t="str">
        <f>IF('statement of marks'!DI89="","",'statement of marks'!DI89)</f>
        <v/>
      </c>
      <c r="P1205" s="213" t="str">
        <f>IF('statement of marks'!DJ89="","",'statement of marks'!DJ89)</f>
        <v/>
      </c>
      <c r="Q1205" s="1035"/>
      <c r="R1205" s="1035"/>
      <c r="S1205" s="223"/>
      <c r="T1205" s="990" t="str">
        <f>IF('statement of marks'!$CW$3="","",'statement of marks'!$CW$3)</f>
        <v>foKku</v>
      </c>
      <c r="U1205" s="991"/>
      <c r="V1205" s="209" t="str">
        <f>IF('statement of marks'!CW90="","",'statement of marks'!CW90)</f>
        <v/>
      </c>
      <c r="W1205" s="209" t="str">
        <f>IF('statement of marks'!CX90="","",'statement of marks'!CX90)</f>
        <v/>
      </c>
      <c r="X1205" s="207" t="str">
        <f>IF('statement of marks'!CY90="","",'statement of marks'!CY90)</f>
        <v/>
      </c>
      <c r="Y1205" s="209" t="str">
        <f>IF('statement of marks'!CZ90="","",'statement of marks'!CZ90)</f>
        <v/>
      </c>
      <c r="Z1205" s="209" t="str">
        <f>IF('statement of marks'!DA90="","",'statement of marks'!DA90)</f>
        <v/>
      </c>
      <c r="AA1205" s="207" t="str">
        <f>IF('statement of marks'!DB90="","",'statement of marks'!DB90)</f>
        <v/>
      </c>
      <c r="AB1205" s="209" t="str">
        <f>IF('statement of marks'!DC90="","",'statement of marks'!DC90)</f>
        <v/>
      </c>
      <c r="AC1205" s="209" t="str">
        <f>IF('statement of marks'!DD90="","",'statement of marks'!DD90)</f>
        <v/>
      </c>
      <c r="AD1205" s="207" t="str">
        <f>IF('statement of marks'!DE90="","",'statement of marks'!DE90)</f>
        <v/>
      </c>
      <c r="AE1205" s="209" t="str">
        <f>IF('statement of marks'!DG90="","",'statement of marks'!DG90)</f>
        <v/>
      </c>
      <c r="AF1205" s="209" t="str">
        <f>IF('statement of marks'!DH90="","",'statement of marks'!DH90)</f>
        <v/>
      </c>
      <c r="AG1205" s="207" t="str">
        <f>IF('statement of marks'!DI90="","",'statement of marks'!DI90)</f>
        <v/>
      </c>
      <c r="AH1205" s="213" t="str">
        <f>IF('statement of marks'!DJ90="","",'statement of marks'!DJ90)</f>
        <v/>
      </c>
    </row>
    <row r="1206" spans="1:34" ht="18.95" customHeight="1">
      <c r="A1206" s="223"/>
      <c r="B1206" s="990" t="str">
        <f>IF('statement of marks'!$DS$3="","",'statement of marks'!$DS$3)</f>
        <v>lkekftd foKku</v>
      </c>
      <c r="C1206" s="991"/>
      <c r="D1206" s="209" t="str">
        <f>IF('statement of marks'!DS89="","",'statement of marks'!DS89)</f>
        <v/>
      </c>
      <c r="E1206" s="209" t="str">
        <f>IF('statement of marks'!DT89="","",'statement of marks'!DT89)</f>
        <v/>
      </c>
      <c r="F1206" s="207" t="str">
        <f>IF('statement of marks'!DU89="","",'statement of marks'!DU89)</f>
        <v/>
      </c>
      <c r="G1206" s="209" t="str">
        <f>IF('statement of marks'!DV89="","",'statement of marks'!DV89)</f>
        <v/>
      </c>
      <c r="H1206" s="209" t="str">
        <f>IF('statement of marks'!DW89="","",'statement of marks'!DW89)</f>
        <v/>
      </c>
      <c r="I1206" s="207" t="str">
        <f>IF('statement of marks'!DX89="","",'statement of marks'!DX89)</f>
        <v/>
      </c>
      <c r="J1206" s="209" t="str">
        <f>IF('statement of marks'!DY89="","",'statement of marks'!DY89)</f>
        <v/>
      </c>
      <c r="K1206" s="209" t="str">
        <f>IF('statement of marks'!DZ89="","",'statement of marks'!DZ89)</f>
        <v/>
      </c>
      <c r="L1206" s="207" t="str">
        <f>IF('statement of marks'!EA89="","",'statement of marks'!EA89)</f>
        <v/>
      </c>
      <c r="M1206" s="209" t="str">
        <f>IF('statement of marks'!EC89="","",'statement of marks'!EC89)</f>
        <v/>
      </c>
      <c r="N1206" s="209" t="str">
        <f>IF('statement of marks'!ED89="","",'statement of marks'!ED89)</f>
        <v/>
      </c>
      <c r="O1206" s="207" t="str">
        <f>IF('statement of marks'!EE89="","",'statement of marks'!EE89)</f>
        <v/>
      </c>
      <c r="P1206" s="213" t="str">
        <f>IF('statement of marks'!EF89="","",'statement of marks'!EF89)</f>
        <v/>
      </c>
      <c r="Q1206" s="1035"/>
      <c r="R1206" s="1035"/>
      <c r="S1206" s="223"/>
      <c r="T1206" s="990" t="str">
        <f>IF('statement of marks'!$DS$3="","",'statement of marks'!$DS$3)</f>
        <v>lkekftd foKku</v>
      </c>
      <c r="U1206" s="991"/>
      <c r="V1206" s="209" t="str">
        <f>IF('statement of marks'!DS90="","",'statement of marks'!DS90)</f>
        <v/>
      </c>
      <c r="W1206" s="209" t="str">
        <f>IF('statement of marks'!DT90="","",'statement of marks'!DT90)</f>
        <v/>
      </c>
      <c r="X1206" s="207" t="str">
        <f>IF('statement of marks'!DU90="","",'statement of marks'!DU90)</f>
        <v/>
      </c>
      <c r="Y1206" s="209" t="str">
        <f>IF('statement of marks'!DV90="","",'statement of marks'!DV90)</f>
        <v/>
      </c>
      <c r="Z1206" s="209" t="str">
        <f>IF('statement of marks'!DW90="","",'statement of marks'!DW90)</f>
        <v/>
      </c>
      <c r="AA1206" s="207" t="str">
        <f>IF('statement of marks'!DX90="","",'statement of marks'!DX90)</f>
        <v/>
      </c>
      <c r="AB1206" s="209" t="str">
        <f>IF('statement of marks'!DY90="","",'statement of marks'!DY90)</f>
        <v/>
      </c>
      <c r="AC1206" s="209" t="str">
        <f>IF('statement of marks'!DZ90="","",'statement of marks'!DZ90)</f>
        <v/>
      </c>
      <c r="AD1206" s="207" t="str">
        <f>IF('statement of marks'!EA90="","",'statement of marks'!EA90)</f>
        <v/>
      </c>
      <c r="AE1206" s="209" t="str">
        <f>IF('statement of marks'!EC90="","",'statement of marks'!EC90)</f>
        <v/>
      </c>
      <c r="AF1206" s="209" t="str">
        <f>IF('statement of marks'!ED90="","",'statement of marks'!ED90)</f>
        <v/>
      </c>
      <c r="AG1206" s="207" t="str">
        <f>IF('statement of marks'!EE90="","",'statement of marks'!EE90)</f>
        <v/>
      </c>
      <c r="AH1206" s="213" t="str">
        <f>IF('statement of marks'!EF90="","",'statement of marks'!EF90)</f>
        <v/>
      </c>
    </row>
    <row r="1207" spans="1:34" ht="18.95" customHeight="1">
      <c r="A1207" s="223"/>
      <c r="B1207" s="996" t="s">
        <v>193</v>
      </c>
      <c r="C1207" s="997"/>
      <c r="D1207" s="1034" t="s">
        <v>1</v>
      </c>
      <c r="E1207" s="1034"/>
      <c r="F1207" s="1034"/>
      <c r="G1207" s="1034" t="s">
        <v>21</v>
      </c>
      <c r="H1207" s="1034"/>
      <c r="I1207" s="1034"/>
      <c r="J1207" s="1034" t="s">
        <v>194</v>
      </c>
      <c r="K1207" s="1034"/>
      <c r="L1207" s="1034"/>
      <c r="M1207" s="1034" t="s">
        <v>68</v>
      </c>
      <c r="N1207" s="1034"/>
      <c r="O1207" s="1034"/>
      <c r="P1207" s="214"/>
      <c r="Q1207" s="1035"/>
      <c r="R1207" s="1035"/>
      <c r="S1207" s="223"/>
      <c r="T1207" s="996" t="s">
        <v>193</v>
      </c>
      <c r="U1207" s="997"/>
      <c r="V1207" s="1034" t="s">
        <v>1</v>
      </c>
      <c r="W1207" s="1034"/>
      <c r="X1207" s="1034"/>
      <c r="Y1207" s="1034" t="s">
        <v>21</v>
      </c>
      <c r="Z1207" s="1034"/>
      <c r="AA1207" s="1034"/>
      <c r="AB1207" s="1034" t="s">
        <v>194</v>
      </c>
      <c r="AC1207" s="1034"/>
      <c r="AD1207" s="1034"/>
      <c r="AE1207" s="1034" t="s">
        <v>68</v>
      </c>
      <c r="AF1207" s="1034"/>
      <c r="AG1207" s="1034"/>
      <c r="AH1207" s="214"/>
    </row>
    <row r="1208" spans="1:34" ht="18.95" customHeight="1">
      <c r="A1208" s="223"/>
      <c r="B1208" s="1000" t="s">
        <v>3</v>
      </c>
      <c r="C1208" s="1001"/>
      <c r="D1208" s="1002">
        <f>IF('statement of marks'!EO$6="","",'statement of marks'!EO$6)</f>
        <v>20</v>
      </c>
      <c r="E1208" s="1002"/>
      <c r="F1208" s="1002"/>
      <c r="G1208" s="1002">
        <f>IF('statement of marks'!EP$6="","",'statement of marks'!EP$6)</f>
        <v>20</v>
      </c>
      <c r="H1208" s="1002"/>
      <c r="I1208" s="1002"/>
      <c r="J1208" s="1002">
        <f>IF('statement of marks'!ER$6="","",'statement of marks'!ER$6)</f>
        <v>20</v>
      </c>
      <c r="K1208" s="1002"/>
      <c r="L1208" s="1002"/>
      <c r="M1208" s="1002">
        <f>IF('statement of marks'!EX$6="","",'statement of marks'!EQ$6)</f>
        <v>20</v>
      </c>
      <c r="N1208" s="1002"/>
      <c r="O1208" s="1002"/>
      <c r="P1208" s="215"/>
      <c r="Q1208" s="1035"/>
      <c r="R1208" s="1035"/>
      <c r="S1208" s="223"/>
      <c r="T1208" s="1000" t="s">
        <v>3</v>
      </c>
      <c r="U1208" s="1001"/>
      <c r="V1208" s="1002">
        <f>IF('statement of marks'!EO$6="","",'statement of marks'!EO$6)</f>
        <v>20</v>
      </c>
      <c r="W1208" s="1002"/>
      <c r="X1208" s="1002"/>
      <c r="Y1208" s="1002">
        <f>IF('statement of marks'!EP$6="","",'statement of marks'!EP$6)</f>
        <v>20</v>
      </c>
      <c r="Z1208" s="1002"/>
      <c r="AA1208" s="1002"/>
      <c r="AB1208" s="1002">
        <f>IF('statement of marks'!ER$6="","",'statement of marks'!ER$6)</f>
        <v>20</v>
      </c>
      <c r="AC1208" s="1002"/>
      <c r="AD1208" s="1002"/>
      <c r="AE1208" s="1002">
        <f>IF('statement of marks'!EX$6="","",'statement of marks'!EQ$6)</f>
        <v>20</v>
      </c>
      <c r="AF1208" s="1002"/>
      <c r="AG1208" s="1002"/>
      <c r="AH1208" s="215"/>
    </row>
    <row r="1209" spans="1:34" ht="18.95" customHeight="1">
      <c r="A1209" s="223"/>
      <c r="B1209" s="990" t="str">
        <f>IF('statement of marks'!$EO$3="","",'statement of marks'!$EO$3)</f>
        <v>dk;kZuqHko</v>
      </c>
      <c r="C1209" s="991"/>
      <c r="D1209" s="1031" t="str">
        <f>IF('statement of marks'!EO89="","",'statement of marks'!EO89)</f>
        <v/>
      </c>
      <c r="E1209" s="1031"/>
      <c r="F1209" s="1031"/>
      <c r="G1209" s="1031" t="str">
        <f>IF('statement of marks'!EP89="","",'statement of marks'!EP89)</f>
        <v/>
      </c>
      <c r="H1209" s="1031"/>
      <c r="I1209" s="1031"/>
      <c r="J1209" s="1031" t="str">
        <f>IF('statement of marks'!ER89="","",'statement of marks'!ER89)</f>
        <v/>
      </c>
      <c r="K1209" s="1031"/>
      <c r="L1209" s="1031"/>
      <c r="M1209" s="1031" t="str">
        <f>IF('statement of marks'!EQ89="","",'statement of marks'!EQ89)</f>
        <v/>
      </c>
      <c r="N1209" s="1031"/>
      <c r="O1209" s="1031"/>
      <c r="P1209" s="216"/>
      <c r="Q1209" s="1035"/>
      <c r="R1209" s="1035"/>
      <c r="S1209" s="223"/>
      <c r="T1209" s="990" t="str">
        <f>IF('statement of marks'!$EO$3="","",'statement of marks'!$EO$3)</f>
        <v>dk;kZuqHko</v>
      </c>
      <c r="U1209" s="991"/>
      <c r="V1209" s="1031" t="str">
        <f>IF('statement of marks'!EO90="","",'statement of marks'!EO90)</f>
        <v/>
      </c>
      <c r="W1209" s="1031"/>
      <c r="X1209" s="1031"/>
      <c r="Y1209" s="1031" t="str">
        <f>IF('statement of marks'!EP90="","",'statement of marks'!EP90)</f>
        <v/>
      </c>
      <c r="Z1209" s="1031"/>
      <c r="AA1209" s="1031"/>
      <c r="AB1209" s="1031" t="str">
        <f>IF('statement of marks'!ER90="","",'statement of marks'!ER90)</f>
        <v/>
      </c>
      <c r="AC1209" s="1031"/>
      <c r="AD1209" s="1031"/>
      <c r="AE1209" s="1031" t="str">
        <f>IF('statement of marks'!EQ90="","",'statement of marks'!EQ90)</f>
        <v/>
      </c>
      <c r="AF1209" s="1031"/>
      <c r="AG1209" s="1031"/>
      <c r="AH1209" s="216"/>
    </row>
    <row r="1210" spans="1:34" ht="18.95" customHeight="1">
      <c r="A1210" s="223"/>
      <c r="B1210" s="1027" t="str">
        <f>IF('statement of marks'!$EY$3="","",'statement of marks'!$EY$3)</f>
        <v>dyk f'k{kk</v>
      </c>
      <c r="C1210" s="1028"/>
      <c r="D1210" s="1031" t="str">
        <f>IF('statement of marks'!EY89="","",'statement of marks'!EY89)</f>
        <v/>
      </c>
      <c r="E1210" s="1031"/>
      <c r="F1210" s="1031"/>
      <c r="G1210" s="1031" t="str">
        <f>IF('statement of marks'!EZ89="","",'statement of marks'!EZ89)</f>
        <v/>
      </c>
      <c r="H1210" s="1031"/>
      <c r="I1210" s="1031"/>
      <c r="J1210" s="1031" t="str">
        <f>IF('statement of marks'!FB89="","",'statement of marks'!FB89)</f>
        <v/>
      </c>
      <c r="K1210" s="1031"/>
      <c r="L1210" s="1031"/>
      <c r="M1210" s="1031" t="str">
        <f>IF('statement of marks'!FA89="","",'statement of marks'!FA89)</f>
        <v/>
      </c>
      <c r="N1210" s="1031"/>
      <c r="O1210" s="1031"/>
      <c r="P1210" s="216"/>
      <c r="Q1210" s="1035"/>
      <c r="R1210" s="1035"/>
      <c r="S1210" s="223"/>
      <c r="T1210" s="1027" t="str">
        <f>IF('statement of marks'!$EY$3="","",'statement of marks'!$EY$3)</f>
        <v>dyk f'k{kk</v>
      </c>
      <c r="U1210" s="1028"/>
      <c r="V1210" s="1031" t="str">
        <f>IF('statement of marks'!EY90="","",'statement of marks'!EY90)</f>
        <v/>
      </c>
      <c r="W1210" s="1031"/>
      <c r="X1210" s="1031"/>
      <c r="Y1210" s="1031" t="str">
        <f>IF('statement of marks'!EZ90="","",'statement of marks'!EZ90)</f>
        <v/>
      </c>
      <c r="Z1210" s="1031"/>
      <c r="AA1210" s="1031"/>
      <c r="AB1210" s="1031" t="str">
        <f>IF('statement of marks'!FB90="","",'statement of marks'!FB90)</f>
        <v/>
      </c>
      <c r="AC1210" s="1031"/>
      <c r="AD1210" s="1031"/>
      <c r="AE1210" s="1031" t="str">
        <f>IF('statement of marks'!FA90="","",'statement of marks'!FA90)</f>
        <v/>
      </c>
      <c r="AF1210" s="1031"/>
      <c r="AG1210" s="1031"/>
      <c r="AH1210" s="216"/>
    </row>
    <row r="1211" spans="1:34" ht="18.95" customHeight="1">
      <c r="A1211" s="223"/>
      <c r="B1211" s="1029" t="str">
        <f>IF('statement of marks'!$FI$3="","",'statement of marks'!$FI$3)</f>
        <v>LokLF; ,oe~ 'kkjhfjd f'k{kk</v>
      </c>
      <c r="C1211" s="1030"/>
      <c r="D1211" s="1031" t="str">
        <f>IF('statement of marks'!FI89="","",'statement of marks'!FI89)</f>
        <v/>
      </c>
      <c r="E1211" s="1031"/>
      <c r="F1211" s="1031"/>
      <c r="G1211" s="1031" t="str">
        <f>IF('statement of marks'!FJ89="","",'statement of marks'!FJ89)</f>
        <v/>
      </c>
      <c r="H1211" s="1031"/>
      <c r="I1211" s="1031"/>
      <c r="J1211" s="1031" t="str">
        <f>IF('statement of marks'!FL89="","",'statement of marks'!FL89)</f>
        <v/>
      </c>
      <c r="K1211" s="1031"/>
      <c r="L1211" s="1031"/>
      <c r="M1211" s="1031" t="str">
        <f>IF('statement of marks'!FK89="","",'statement of marks'!FK89)</f>
        <v/>
      </c>
      <c r="N1211" s="1031"/>
      <c r="O1211" s="1031"/>
      <c r="P1211" s="216"/>
      <c r="Q1211" s="1035"/>
      <c r="R1211" s="1035"/>
      <c r="S1211" s="223"/>
      <c r="T1211" s="1029" t="str">
        <f>IF('statement of marks'!$FI$3="","",'statement of marks'!$FI$3)</f>
        <v>LokLF; ,oe~ 'kkjhfjd f'k{kk</v>
      </c>
      <c r="U1211" s="1030"/>
      <c r="V1211" s="1031" t="str">
        <f>IF('statement of marks'!FI90="","",'statement of marks'!FI90)</f>
        <v/>
      </c>
      <c r="W1211" s="1031"/>
      <c r="X1211" s="1031"/>
      <c r="Y1211" s="1031" t="str">
        <f>IF('statement of marks'!FJ90="","",'statement of marks'!FJ90)</f>
        <v/>
      </c>
      <c r="Z1211" s="1031"/>
      <c r="AA1211" s="1031"/>
      <c r="AB1211" s="1031" t="str">
        <f>IF('statement of marks'!FL90="","",'statement of marks'!FL90)</f>
        <v/>
      </c>
      <c r="AC1211" s="1031"/>
      <c r="AD1211" s="1031"/>
      <c r="AE1211" s="1031" t="str">
        <f>IF('statement of marks'!FK90="","",'statement of marks'!FK90)</f>
        <v/>
      </c>
      <c r="AF1211" s="1031"/>
      <c r="AG1211" s="1031"/>
      <c r="AH1211" s="216"/>
    </row>
    <row r="1212" spans="1:34" ht="18.95" customHeight="1">
      <c r="A1212" s="223"/>
      <c r="B1212" s="1000" t="s">
        <v>195</v>
      </c>
      <c r="C1212" s="1001"/>
      <c r="D1212" s="1007" t="str">
        <f>details!$DR$3</f>
        <v>vxLr rd</v>
      </c>
      <c r="E1212" s="1007"/>
      <c r="F1212" s="1007"/>
      <c r="G1212" s="1007" t="str">
        <f>details!$DV$3</f>
        <v>vDVwcj rd</v>
      </c>
      <c r="H1212" s="1007"/>
      <c r="I1212" s="1007"/>
      <c r="J1212" s="1007" t="str">
        <f>details!$ED$3</f>
        <v>Qjojh rd</v>
      </c>
      <c r="K1212" s="1007"/>
      <c r="L1212" s="1007"/>
      <c r="M1212" s="1007" t="str">
        <f>details!$DZ$3</f>
        <v>fnlEcj rd</v>
      </c>
      <c r="N1212" s="1007"/>
      <c r="O1212" s="1007"/>
      <c r="P1212" s="216"/>
      <c r="Q1212" s="1035"/>
      <c r="R1212" s="1035"/>
      <c r="S1212" s="223"/>
      <c r="T1212" s="1000" t="s">
        <v>195</v>
      </c>
      <c r="U1212" s="1001"/>
      <c r="V1212" s="1010" t="str">
        <f>details!$DR$3</f>
        <v>vxLr rd</v>
      </c>
      <c r="W1212" s="1011"/>
      <c r="X1212" s="1012"/>
      <c r="Y1212" s="1010" t="str">
        <f>details!$DV$3</f>
        <v>vDVwcj rd</v>
      </c>
      <c r="Z1212" s="1011"/>
      <c r="AA1212" s="1012"/>
      <c r="AB1212" s="1010" t="str">
        <f>details!$ED$3</f>
        <v>Qjojh rd</v>
      </c>
      <c r="AC1212" s="1011"/>
      <c r="AD1212" s="1012"/>
      <c r="AE1212" s="1010" t="str">
        <f>details!$DZ$3</f>
        <v>fnlEcj rd</v>
      </c>
      <c r="AF1212" s="1011"/>
      <c r="AG1212" s="1012"/>
      <c r="AH1212" s="216"/>
    </row>
    <row r="1213" spans="1:34" ht="18.95" customHeight="1">
      <c r="A1213" s="223"/>
      <c r="B1213" s="1025" t="s">
        <v>98</v>
      </c>
      <c r="C1213" s="1026"/>
      <c r="D1213" s="1008" t="str">
        <f>IF(details!DS89="","",details!DS89)</f>
        <v/>
      </c>
      <c r="E1213" s="1008"/>
      <c r="F1213" s="1008"/>
      <c r="G1213" s="1008" t="str">
        <f>IF(details!DW89="","",details!DW89)</f>
        <v/>
      </c>
      <c r="H1213" s="1008"/>
      <c r="I1213" s="1008"/>
      <c r="J1213" s="1008" t="str">
        <f>IF(details!EE89="","",details!EE89)</f>
        <v/>
      </c>
      <c r="K1213" s="1008"/>
      <c r="L1213" s="1008"/>
      <c r="M1213" s="1008" t="str">
        <f>IF(details!EA89="","",details!EA89)</f>
        <v/>
      </c>
      <c r="N1213" s="1008"/>
      <c r="O1213" s="1008"/>
      <c r="P1213" s="227"/>
      <c r="Q1213" s="1035"/>
      <c r="R1213" s="1035"/>
      <c r="S1213" s="223"/>
      <c r="T1213" s="1025" t="s">
        <v>98</v>
      </c>
      <c r="U1213" s="1026"/>
      <c r="V1213" s="1015" t="str">
        <f>IF(details!DS90="","",details!DS90)</f>
        <v/>
      </c>
      <c r="W1213" s="1016"/>
      <c r="X1213" s="1017"/>
      <c r="Y1213" s="1015" t="str">
        <f>IF(details!DW90="","",details!DW90)</f>
        <v/>
      </c>
      <c r="Z1213" s="1016"/>
      <c r="AA1213" s="1017"/>
      <c r="AB1213" s="1015" t="str">
        <f>IF(details!EE90="","",details!EE90)</f>
        <v/>
      </c>
      <c r="AC1213" s="1016"/>
      <c r="AD1213" s="1017"/>
      <c r="AE1213" s="1015" t="str">
        <f>IF(details!EA90="","",details!EA90)</f>
        <v/>
      </c>
      <c r="AF1213" s="1016"/>
      <c r="AG1213" s="1017"/>
      <c r="AH1213" s="217"/>
    </row>
    <row r="1214" spans="1:34" ht="18.95" customHeight="1">
      <c r="A1214" s="224"/>
      <c r="B1214" s="1023" t="s">
        <v>15</v>
      </c>
      <c r="C1214" s="1024"/>
      <c r="D1214" s="1009">
        <f>IF(details!DR89="","",details!DR89)</f>
        <v>83</v>
      </c>
      <c r="E1214" s="1009"/>
      <c r="F1214" s="1009"/>
      <c r="G1214" s="1009" t="str">
        <f>IF(details!DV89="","",details!DV89)</f>
        <v/>
      </c>
      <c r="H1214" s="1009"/>
      <c r="I1214" s="1009"/>
      <c r="J1214" s="1009" t="str">
        <f>IF(details!ED89="","",details!ED89)</f>
        <v/>
      </c>
      <c r="K1214" s="1009"/>
      <c r="L1214" s="1009"/>
      <c r="M1214" s="1009" t="str">
        <f>IF(details!DZ89="","",details!DZ89)</f>
        <v/>
      </c>
      <c r="N1214" s="1009"/>
      <c r="O1214" s="1009"/>
      <c r="P1214" s="228"/>
      <c r="Q1214" s="1035"/>
      <c r="R1214" s="1035"/>
      <c r="S1214" s="224"/>
      <c r="T1214" s="1023" t="s">
        <v>15</v>
      </c>
      <c r="U1214" s="1024"/>
      <c r="V1214" s="1018">
        <f>IF(details!DR90="","",details!DR90)</f>
        <v>83</v>
      </c>
      <c r="W1214" s="1019"/>
      <c r="X1214" s="1020"/>
      <c r="Y1214" s="1018" t="str">
        <f>IF(details!DV90="","",details!DV90)</f>
        <v/>
      </c>
      <c r="Z1214" s="1019"/>
      <c r="AA1214" s="1020"/>
      <c r="AB1214" s="1018" t="str">
        <f>IF(details!ED90="","",details!ED90)</f>
        <v/>
      </c>
      <c r="AC1214" s="1019"/>
      <c r="AD1214" s="1020"/>
      <c r="AE1214" s="1018" t="str">
        <f>IF(details!DZ90="","",details!DZ90)</f>
        <v/>
      </c>
      <c r="AF1214" s="1019"/>
      <c r="AG1214" s="1020"/>
      <c r="AH1214" s="218"/>
    </row>
    <row r="1215" spans="1:34" ht="18.95" customHeight="1">
      <c r="A1215" s="223"/>
      <c r="B1215" s="1036" t="s">
        <v>99</v>
      </c>
      <c r="C1215" s="1037"/>
      <c r="D1215" s="1007"/>
      <c r="E1215" s="1007"/>
      <c r="F1215" s="1007"/>
      <c r="G1215" s="1007"/>
      <c r="H1215" s="1007"/>
      <c r="I1215" s="1007"/>
      <c r="J1215" s="1007"/>
      <c r="K1215" s="1007"/>
      <c r="L1215" s="1007"/>
      <c r="M1215" s="1007"/>
      <c r="N1215" s="1007"/>
      <c r="O1215" s="1007"/>
      <c r="P1215" s="219"/>
      <c r="Q1215" s="1035"/>
      <c r="R1215" s="1035"/>
      <c r="S1215" s="223"/>
      <c r="T1215" s="1036" t="s">
        <v>99</v>
      </c>
      <c r="U1215" s="1037"/>
      <c r="V1215" s="1007"/>
      <c r="W1215" s="1007"/>
      <c r="X1215" s="1007"/>
      <c r="Y1215" s="1007"/>
      <c r="Z1215" s="1007"/>
      <c r="AA1215" s="1007"/>
      <c r="AB1215" s="1007"/>
      <c r="AC1215" s="1007"/>
      <c r="AD1215" s="1007"/>
      <c r="AE1215" s="1007"/>
      <c r="AF1215" s="1007"/>
      <c r="AG1215" s="1007"/>
      <c r="AH1215" s="219"/>
    </row>
    <row r="1216" spans="1:34" ht="18.95" customHeight="1">
      <c r="A1216" s="223"/>
      <c r="B1216" s="1013" t="s">
        <v>79</v>
      </c>
      <c r="C1216" s="1014"/>
      <c r="D1216" s="1007"/>
      <c r="E1216" s="1007"/>
      <c r="F1216" s="1007"/>
      <c r="G1216" s="1007"/>
      <c r="H1216" s="1007"/>
      <c r="I1216" s="1007"/>
      <c r="J1216" s="1007"/>
      <c r="K1216" s="1007"/>
      <c r="L1216" s="1007"/>
      <c r="M1216" s="1007"/>
      <c r="N1216" s="1007"/>
      <c r="O1216" s="1007"/>
      <c r="P1216" s="219"/>
      <c r="Q1216" s="1035"/>
      <c r="R1216" s="1035"/>
      <c r="S1216" s="223"/>
      <c r="T1216" s="1013" t="s">
        <v>79</v>
      </c>
      <c r="U1216" s="1014"/>
      <c r="V1216" s="1007"/>
      <c r="W1216" s="1007"/>
      <c r="X1216" s="1007"/>
      <c r="Y1216" s="1007"/>
      <c r="Z1216" s="1007"/>
      <c r="AA1216" s="1007"/>
      <c r="AB1216" s="1007"/>
      <c r="AC1216" s="1007"/>
      <c r="AD1216" s="1007"/>
      <c r="AE1216" s="1007"/>
      <c r="AF1216" s="1007"/>
      <c r="AG1216" s="1007"/>
      <c r="AH1216" s="219"/>
    </row>
    <row r="1217" spans="1:34" ht="18.95" customHeight="1">
      <c r="A1217" s="223"/>
      <c r="B1217" s="1021" t="s">
        <v>100</v>
      </c>
      <c r="C1217" s="1022"/>
      <c r="D1217" s="1007"/>
      <c r="E1217" s="1007"/>
      <c r="F1217" s="1007"/>
      <c r="G1217" s="1007"/>
      <c r="H1217" s="1007"/>
      <c r="I1217" s="1007"/>
      <c r="J1217" s="1007"/>
      <c r="K1217" s="1007"/>
      <c r="L1217" s="1007"/>
      <c r="M1217" s="1007"/>
      <c r="N1217" s="1007"/>
      <c r="O1217" s="1007"/>
      <c r="P1217" s="219"/>
      <c r="Q1217" s="1035"/>
      <c r="R1217" s="1035"/>
      <c r="S1217" s="223"/>
      <c r="T1217" s="1021" t="s">
        <v>100</v>
      </c>
      <c r="U1217" s="1022"/>
      <c r="V1217" s="1007"/>
      <c r="W1217" s="1007"/>
      <c r="X1217" s="1007"/>
      <c r="Y1217" s="1007"/>
      <c r="Z1217" s="1007"/>
      <c r="AA1217" s="1007"/>
      <c r="AB1217" s="1007"/>
      <c r="AC1217" s="1007"/>
      <c r="AD1217" s="1007"/>
      <c r="AE1217" s="1007"/>
      <c r="AF1217" s="1007"/>
      <c r="AG1217" s="1007"/>
      <c r="AH1217" s="219"/>
    </row>
    <row r="1218" spans="1:34" ht="18.95" customHeight="1" thickBot="1">
      <c r="A1218" s="225"/>
      <c r="B1218" s="998" t="s">
        <v>101</v>
      </c>
      <c r="C1218" s="999"/>
      <c r="D1218" s="995"/>
      <c r="E1218" s="995"/>
      <c r="F1218" s="995"/>
      <c r="G1218" s="995"/>
      <c r="H1218" s="995"/>
      <c r="I1218" s="995"/>
      <c r="J1218" s="995"/>
      <c r="K1218" s="995"/>
      <c r="L1218" s="995"/>
      <c r="M1218" s="995"/>
      <c r="N1218" s="995"/>
      <c r="O1218" s="995"/>
      <c r="P1218" s="220"/>
      <c r="Q1218" s="1035"/>
      <c r="R1218" s="1035"/>
      <c r="S1218" s="225"/>
      <c r="T1218" s="998" t="s">
        <v>101</v>
      </c>
      <c r="U1218" s="999"/>
      <c r="V1218" s="995"/>
      <c r="W1218" s="995"/>
      <c r="X1218" s="995"/>
      <c r="Y1218" s="995"/>
      <c r="Z1218" s="995"/>
      <c r="AA1218" s="995"/>
      <c r="AB1218" s="995"/>
      <c r="AC1218" s="995"/>
      <c r="AD1218" s="995"/>
      <c r="AE1218" s="995"/>
      <c r="AF1218" s="995"/>
      <c r="AG1218" s="995"/>
      <c r="AH1218" s="220"/>
    </row>
    <row r="1219" spans="1:34" ht="18.95" customHeight="1">
      <c r="A1219" s="222"/>
      <c r="B1219" s="1004" t="s">
        <v>47</v>
      </c>
      <c r="C1219" s="1005"/>
      <c r="D1219" s="1005"/>
      <c r="E1219" s="1005"/>
      <c r="F1219" s="1005"/>
      <c r="G1219" s="1005"/>
      <c r="H1219" s="1005"/>
      <c r="I1219" s="1005"/>
      <c r="J1219" s="1005"/>
      <c r="K1219" s="1005"/>
      <c r="L1219" s="1005"/>
      <c r="M1219" s="1005"/>
      <c r="N1219" s="1005"/>
      <c r="O1219" s="1005"/>
      <c r="P1219" s="1006"/>
      <c r="Q1219" s="1035"/>
      <c r="R1219" s="1035"/>
      <c r="S1219" s="222"/>
      <c r="T1219" s="1004" t="s">
        <v>47</v>
      </c>
      <c r="U1219" s="1005"/>
      <c r="V1219" s="1005"/>
      <c r="W1219" s="1005"/>
      <c r="X1219" s="1005"/>
      <c r="Y1219" s="1005"/>
      <c r="Z1219" s="1005"/>
      <c r="AA1219" s="1005"/>
      <c r="AB1219" s="1005"/>
      <c r="AC1219" s="1005"/>
      <c r="AD1219" s="1005"/>
      <c r="AE1219" s="1005"/>
      <c r="AF1219" s="1005"/>
      <c r="AG1219" s="1005"/>
      <c r="AH1219" s="1006"/>
    </row>
    <row r="1220" spans="1:34" ht="18.95" customHeight="1">
      <c r="A1220" s="1003"/>
      <c r="B1220" s="985" t="str">
        <f>'statement of marks'!$A$1</f>
        <v>MkW0Hkhejko vEcsMdj jkt0vkok0fo|k0cxMh]nkSlk</v>
      </c>
      <c r="C1220" s="986"/>
      <c r="D1220" s="986"/>
      <c r="E1220" s="986"/>
      <c r="F1220" s="986"/>
      <c r="G1220" s="986"/>
      <c r="H1220" s="986"/>
      <c r="I1220" s="986"/>
      <c r="J1220" s="986"/>
      <c r="K1220" s="986"/>
      <c r="L1220" s="986"/>
      <c r="M1220" s="986"/>
      <c r="N1220" s="986"/>
      <c r="O1220" s="986"/>
      <c r="P1220" s="987"/>
      <c r="Q1220" s="1035"/>
      <c r="R1220" s="1035"/>
      <c r="S1220" s="1003"/>
      <c r="T1220" s="985" t="str">
        <f>'statement of marks'!$A$1</f>
        <v>MkW0Hkhejko vEcsMdj jkt0vkok0fo|k0cxMh]nkSlk</v>
      </c>
      <c r="U1220" s="986"/>
      <c r="V1220" s="986"/>
      <c r="W1220" s="986"/>
      <c r="X1220" s="986"/>
      <c r="Y1220" s="986"/>
      <c r="Z1220" s="986"/>
      <c r="AA1220" s="986"/>
      <c r="AB1220" s="986"/>
      <c r="AC1220" s="986"/>
      <c r="AD1220" s="986"/>
      <c r="AE1220" s="986"/>
      <c r="AF1220" s="986"/>
      <c r="AG1220" s="986"/>
      <c r="AH1220" s="987"/>
    </row>
    <row r="1221" spans="1:34" ht="18.95" customHeight="1">
      <c r="A1221" s="1003"/>
      <c r="B1221" s="985"/>
      <c r="C1221" s="986"/>
      <c r="D1221" s="986"/>
      <c r="E1221" s="986"/>
      <c r="F1221" s="986"/>
      <c r="G1221" s="986"/>
      <c r="H1221" s="986"/>
      <c r="I1221" s="986"/>
      <c r="J1221" s="986"/>
      <c r="K1221" s="986"/>
      <c r="L1221" s="986"/>
      <c r="M1221" s="986"/>
      <c r="N1221" s="986"/>
      <c r="O1221" s="986"/>
      <c r="P1221" s="987"/>
      <c r="Q1221" s="1035"/>
      <c r="R1221" s="1035"/>
      <c r="S1221" s="1003"/>
      <c r="T1221" s="985"/>
      <c r="U1221" s="986"/>
      <c r="V1221" s="986"/>
      <c r="W1221" s="986"/>
      <c r="X1221" s="986"/>
      <c r="Y1221" s="986"/>
      <c r="Z1221" s="986"/>
      <c r="AA1221" s="986"/>
      <c r="AB1221" s="986"/>
      <c r="AC1221" s="986"/>
      <c r="AD1221" s="986"/>
      <c r="AE1221" s="986"/>
      <c r="AF1221" s="986"/>
      <c r="AG1221" s="986"/>
      <c r="AH1221" s="987"/>
    </row>
    <row r="1222" spans="1:34" ht="18.95" customHeight="1">
      <c r="A1222" s="223"/>
      <c r="B1222" s="988" t="s">
        <v>95</v>
      </c>
      <c r="C1222" s="989"/>
      <c r="D1222" s="992" t="str">
        <f>'statement of marks'!$H$3</f>
        <v>2016-17</v>
      </c>
      <c r="E1222" s="992"/>
      <c r="F1222" s="992"/>
      <c r="G1222" s="992"/>
      <c r="H1222" s="992"/>
      <c r="I1222" s="992"/>
      <c r="J1222" s="992"/>
      <c r="K1222" s="992"/>
      <c r="L1222" s="992"/>
      <c r="M1222" s="992"/>
      <c r="N1222" s="992"/>
      <c r="O1222" s="992"/>
      <c r="P1222" s="993"/>
      <c r="Q1222" s="1035"/>
      <c r="R1222" s="1035"/>
      <c r="S1222" s="223"/>
      <c r="T1222" s="988" t="s">
        <v>95</v>
      </c>
      <c r="U1222" s="989"/>
      <c r="V1222" s="992" t="str">
        <f>'statement of marks'!$H$3</f>
        <v>2016-17</v>
      </c>
      <c r="W1222" s="992"/>
      <c r="X1222" s="992"/>
      <c r="Y1222" s="992"/>
      <c r="Z1222" s="992"/>
      <c r="AA1222" s="992"/>
      <c r="AB1222" s="992"/>
      <c r="AC1222" s="992"/>
      <c r="AD1222" s="992"/>
      <c r="AE1222" s="992"/>
      <c r="AF1222" s="992"/>
      <c r="AG1222" s="992"/>
      <c r="AH1222" s="993"/>
    </row>
    <row r="1223" spans="1:34" ht="18.95" customHeight="1">
      <c r="A1223" s="223"/>
      <c r="B1223" s="990" t="s">
        <v>185</v>
      </c>
      <c r="C1223" s="991"/>
      <c r="D1223" s="991" t="str">
        <f>IF('statement of marks'!I91="","",'statement of marks'!I91)</f>
        <v/>
      </c>
      <c r="E1223" s="991"/>
      <c r="F1223" s="991"/>
      <c r="G1223" s="991"/>
      <c r="H1223" s="991"/>
      <c r="I1223" s="991"/>
      <c r="J1223" s="991"/>
      <c r="K1223" s="991"/>
      <c r="L1223" s="991"/>
      <c r="M1223" s="991"/>
      <c r="N1223" s="991"/>
      <c r="O1223" s="991"/>
      <c r="P1223" s="994"/>
      <c r="Q1223" s="1035"/>
      <c r="R1223" s="1035"/>
      <c r="S1223" s="223"/>
      <c r="T1223" s="990" t="s">
        <v>185</v>
      </c>
      <c r="U1223" s="991"/>
      <c r="V1223" s="991" t="str">
        <f>IF('statement of marks'!I92="","",'statement of marks'!I92)</f>
        <v/>
      </c>
      <c r="W1223" s="991"/>
      <c r="X1223" s="991"/>
      <c r="Y1223" s="991"/>
      <c r="Z1223" s="991"/>
      <c r="AA1223" s="991"/>
      <c r="AB1223" s="991"/>
      <c r="AC1223" s="991"/>
      <c r="AD1223" s="991"/>
      <c r="AE1223" s="991"/>
      <c r="AF1223" s="991"/>
      <c r="AG1223" s="991"/>
      <c r="AH1223" s="994"/>
    </row>
    <row r="1224" spans="1:34" ht="18.95" customHeight="1">
      <c r="A1224" s="223"/>
      <c r="B1224" s="990" t="s">
        <v>186</v>
      </c>
      <c r="C1224" s="991"/>
      <c r="D1224" s="991" t="str">
        <f>IF('statement of marks'!J91="","",'statement of marks'!J91)</f>
        <v/>
      </c>
      <c r="E1224" s="991"/>
      <c r="F1224" s="991"/>
      <c r="G1224" s="991"/>
      <c r="H1224" s="991"/>
      <c r="I1224" s="991"/>
      <c r="J1224" s="991"/>
      <c r="K1224" s="991"/>
      <c r="L1224" s="991"/>
      <c r="M1224" s="991"/>
      <c r="N1224" s="991"/>
      <c r="O1224" s="991"/>
      <c r="P1224" s="994"/>
      <c r="Q1224" s="1035"/>
      <c r="R1224" s="1035"/>
      <c r="S1224" s="223"/>
      <c r="T1224" s="990" t="s">
        <v>186</v>
      </c>
      <c r="U1224" s="991"/>
      <c r="V1224" s="991" t="str">
        <f>IF('statement of marks'!J92="","",'statement of marks'!J92)</f>
        <v/>
      </c>
      <c r="W1224" s="991"/>
      <c r="X1224" s="991"/>
      <c r="Y1224" s="991"/>
      <c r="Z1224" s="991"/>
      <c r="AA1224" s="991"/>
      <c r="AB1224" s="991"/>
      <c r="AC1224" s="991"/>
      <c r="AD1224" s="991"/>
      <c r="AE1224" s="991"/>
      <c r="AF1224" s="991"/>
      <c r="AG1224" s="991"/>
      <c r="AH1224" s="994"/>
    </row>
    <row r="1225" spans="1:34" ht="18.95" customHeight="1">
      <c r="A1225" s="223"/>
      <c r="B1225" s="990" t="s">
        <v>187</v>
      </c>
      <c r="C1225" s="991"/>
      <c r="D1225" s="991" t="str">
        <f>IF('statement of marks'!K91="","",'statement of marks'!K91)</f>
        <v/>
      </c>
      <c r="E1225" s="991"/>
      <c r="F1225" s="991"/>
      <c r="G1225" s="991"/>
      <c r="H1225" s="991"/>
      <c r="I1225" s="991"/>
      <c r="J1225" s="991"/>
      <c r="K1225" s="991"/>
      <c r="L1225" s="991"/>
      <c r="M1225" s="991"/>
      <c r="N1225" s="991"/>
      <c r="O1225" s="991"/>
      <c r="P1225" s="994"/>
      <c r="Q1225" s="1035"/>
      <c r="R1225" s="1035"/>
      <c r="S1225" s="223"/>
      <c r="T1225" s="990" t="s">
        <v>187</v>
      </c>
      <c r="U1225" s="991"/>
      <c r="V1225" s="991" t="str">
        <f>IF('statement of marks'!K92="","",'statement of marks'!K92)</f>
        <v/>
      </c>
      <c r="W1225" s="991"/>
      <c r="X1225" s="991"/>
      <c r="Y1225" s="991"/>
      <c r="Z1225" s="991"/>
      <c r="AA1225" s="991"/>
      <c r="AB1225" s="991"/>
      <c r="AC1225" s="991"/>
      <c r="AD1225" s="991"/>
      <c r="AE1225" s="991"/>
      <c r="AF1225" s="991"/>
      <c r="AG1225" s="991"/>
      <c r="AH1225" s="994"/>
    </row>
    <row r="1226" spans="1:34" ht="18.95" customHeight="1">
      <c r="A1226" s="223"/>
      <c r="B1226" s="990" t="s">
        <v>188</v>
      </c>
      <c r="C1226" s="991"/>
      <c r="D1226" s="992" t="str">
        <f>'statement of marks'!$G$3</f>
        <v>6 B</v>
      </c>
      <c r="E1226" s="992"/>
      <c r="F1226" s="992"/>
      <c r="G1226" s="992"/>
      <c r="H1226" s="991" t="s">
        <v>9</v>
      </c>
      <c r="I1226" s="991"/>
      <c r="J1226" s="991"/>
      <c r="K1226" s="991"/>
      <c r="L1226" s="991"/>
      <c r="M1226" s="992" t="str">
        <f>IF('statement of marks'!D91="","",'statement of marks'!D91)</f>
        <v/>
      </c>
      <c r="N1226" s="992"/>
      <c r="O1226" s="992"/>
      <c r="P1226" s="993"/>
      <c r="Q1226" s="1035"/>
      <c r="R1226" s="1035"/>
      <c r="S1226" s="223"/>
      <c r="T1226" s="990" t="s">
        <v>188</v>
      </c>
      <c r="U1226" s="991"/>
      <c r="V1226" s="992" t="str">
        <f>'statement of marks'!$G$3</f>
        <v>6 B</v>
      </c>
      <c r="W1226" s="992"/>
      <c r="X1226" s="992"/>
      <c r="Y1226" s="992"/>
      <c r="Z1226" s="991" t="s">
        <v>9</v>
      </c>
      <c r="AA1226" s="991"/>
      <c r="AB1226" s="991"/>
      <c r="AC1226" s="991"/>
      <c r="AD1226" s="991"/>
      <c r="AE1226" s="992" t="str">
        <f>IF('statement of marks'!D92="","",'statement of marks'!D92)</f>
        <v/>
      </c>
      <c r="AF1226" s="992"/>
      <c r="AG1226" s="992"/>
      <c r="AH1226" s="993"/>
    </row>
    <row r="1227" spans="1:34" ht="18.95" customHeight="1">
      <c r="A1227" s="223"/>
      <c r="B1227" s="990" t="s">
        <v>189</v>
      </c>
      <c r="C1227" s="991"/>
      <c r="D1227" s="992" t="str">
        <f>IF('statement of marks'!F91="","",'statement of marks'!F91)</f>
        <v/>
      </c>
      <c r="E1227" s="992"/>
      <c r="F1227" s="992"/>
      <c r="G1227" s="992"/>
      <c r="H1227" s="991" t="s">
        <v>0</v>
      </c>
      <c r="I1227" s="991"/>
      <c r="J1227" s="991"/>
      <c r="K1227" s="991"/>
      <c r="L1227" s="991"/>
      <c r="M1227" s="1032" t="str">
        <f>IF('statement of marks'!G91="","",'statement of marks'!G91)</f>
        <v/>
      </c>
      <c r="N1227" s="1032"/>
      <c r="O1227" s="1032"/>
      <c r="P1227" s="1033"/>
      <c r="Q1227" s="1035"/>
      <c r="R1227" s="1035"/>
      <c r="S1227" s="223"/>
      <c r="T1227" s="990" t="s">
        <v>189</v>
      </c>
      <c r="U1227" s="991"/>
      <c r="V1227" s="992" t="str">
        <f>IF('statement of marks'!F92="","",'statement of marks'!F92)</f>
        <v/>
      </c>
      <c r="W1227" s="992"/>
      <c r="X1227" s="992"/>
      <c r="Y1227" s="992"/>
      <c r="Z1227" s="991" t="s">
        <v>0</v>
      </c>
      <c r="AA1227" s="991"/>
      <c r="AB1227" s="991"/>
      <c r="AC1227" s="991"/>
      <c r="AD1227" s="991"/>
      <c r="AE1227" s="1032" t="str">
        <f>IF('statement of marks'!G92="","",'statement of marks'!G92)</f>
        <v/>
      </c>
      <c r="AF1227" s="1032"/>
      <c r="AG1227" s="1032"/>
      <c r="AH1227" s="1033"/>
    </row>
    <row r="1228" spans="1:34" ht="18.95" customHeight="1">
      <c r="A1228" s="223"/>
      <c r="B1228" s="221" t="s">
        <v>28</v>
      </c>
      <c r="C1228" s="211" t="s">
        <v>96</v>
      </c>
      <c r="D1228" s="1034" t="s">
        <v>1</v>
      </c>
      <c r="E1228" s="1034"/>
      <c r="F1228" s="1034"/>
      <c r="G1228" s="1034" t="s">
        <v>21</v>
      </c>
      <c r="H1228" s="1034"/>
      <c r="I1228" s="1034"/>
      <c r="J1228" s="1034" t="s">
        <v>68</v>
      </c>
      <c r="K1228" s="1034"/>
      <c r="L1228" s="1034"/>
      <c r="M1228" s="1034" t="s">
        <v>97</v>
      </c>
      <c r="N1228" s="1034"/>
      <c r="O1228" s="1034"/>
      <c r="P1228" s="212" t="s">
        <v>200</v>
      </c>
      <c r="Q1228" s="1035"/>
      <c r="R1228" s="1035"/>
      <c r="S1228" s="223"/>
      <c r="T1228" s="221" t="s">
        <v>28</v>
      </c>
      <c r="U1228" s="211" t="s">
        <v>96</v>
      </c>
      <c r="V1228" s="1034" t="s">
        <v>1</v>
      </c>
      <c r="W1228" s="1034"/>
      <c r="X1228" s="1034"/>
      <c r="Y1228" s="1034" t="s">
        <v>21</v>
      </c>
      <c r="Z1228" s="1034"/>
      <c r="AA1228" s="1034"/>
      <c r="AB1228" s="1034" t="s">
        <v>68</v>
      </c>
      <c r="AC1228" s="1034"/>
      <c r="AD1228" s="1034"/>
      <c r="AE1228" s="1034" t="s">
        <v>97</v>
      </c>
      <c r="AF1228" s="1034"/>
      <c r="AG1228" s="1034"/>
      <c r="AH1228" s="212" t="s">
        <v>200</v>
      </c>
    </row>
    <row r="1229" spans="1:34" ht="18.95" customHeight="1">
      <c r="A1229" s="223"/>
      <c r="B1229" s="1000" t="s">
        <v>3</v>
      </c>
      <c r="C1229" s="1001"/>
      <c r="D1229" s="232">
        <f>IF('statement of marks'!L$6="","",'statement of marks'!L$6)</f>
        <v>5</v>
      </c>
      <c r="E1229" s="232">
        <f>IF('statement of marks'!M$6="","",'statement of marks'!M$6)</f>
        <v>5</v>
      </c>
      <c r="F1229" s="232">
        <f>IF('statement of marks'!N$6="","",'statement of marks'!N$6)</f>
        <v>10</v>
      </c>
      <c r="G1229" s="232">
        <f>IF('statement of marks'!O$6="","",'statement of marks'!O$6)</f>
        <v>5</v>
      </c>
      <c r="H1229" s="232">
        <f>IF('statement of marks'!P$6="","",'statement of marks'!P$6)</f>
        <v>5</v>
      </c>
      <c r="I1229" s="232">
        <f>IF('statement of marks'!Q$6="","",'statement of marks'!Q$6)</f>
        <v>10</v>
      </c>
      <c r="J1229" s="232">
        <f>IF('statement of marks'!R$6="","",'statement of marks'!R$6)</f>
        <v>5</v>
      </c>
      <c r="K1229" s="232">
        <f>IF('statement of marks'!S$6="","",'statement of marks'!S$6)</f>
        <v>5</v>
      </c>
      <c r="L1229" s="232">
        <f>IF('statement of marks'!T$6="","",'statement of marks'!T$6)</f>
        <v>10</v>
      </c>
      <c r="M1229" s="232">
        <f>IF('statement of marks'!V$6="","",'statement of marks'!V$6)</f>
        <v>50</v>
      </c>
      <c r="N1229" s="232">
        <f>IF('statement of marks'!W$6="","",'statement of marks'!W$6)</f>
        <v>20</v>
      </c>
      <c r="O1229" s="232">
        <f>IF('statement of marks'!X$6="","",'statement of marks'!X$6)</f>
        <v>70</v>
      </c>
      <c r="P1229" s="213">
        <f>IF('statement of marks'!Y$6="","",'statement of marks'!Y$6)</f>
        <v>100</v>
      </c>
      <c r="Q1229" s="1035"/>
      <c r="R1229" s="1035"/>
      <c r="S1229" s="223"/>
      <c r="T1229" s="1000" t="s">
        <v>3</v>
      </c>
      <c r="U1229" s="1001"/>
      <c r="V1229" s="232">
        <f>IF('statement of marks'!L$6="","",'statement of marks'!L$6)</f>
        <v>5</v>
      </c>
      <c r="W1229" s="232">
        <f>IF('statement of marks'!M$6="","",'statement of marks'!M$6)</f>
        <v>5</v>
      </c>
      <c r="X1229" s="232">
        <f>IF('statement of marks'!N$6="","",'statement of marks'!N$6)</f>
        <v>10</v>
      </c>
      <c r="Y1229" s="232">
        <f>IF('statement of marks'!O$6="","",'statement of marks'!O$6)</f>
        <v>5</v>
      </c>
      <c r="Z1229" s="232">
        <f>IF('statement of marks'!P$6="","",'statement of marks'!P$6)</f>
        <v>5</v>
      </c>
      <c r="AA1229" s="232">
        <f>IF('statement of marks'!Q$6="","",'statement of marks'!Q$6)</f>
        <v>10</v>
      </c>
      <c r="AB1229" s="232">
        <f>IF('statement of marks'!R$6="","",'statement of marks'!R$6)</f>
        <v>5</v>
      </c>
      <c r="AC1229" s="232">
        <f>IF('statement of marks'!S$6="","",'statement of marks'!S$6)</f>
        <v>5</v>
      </c>
      <c r="AD1229" s="232">
        <f>IF('statement of marks'!T$6="","",'statement of marks'!T$6)</f>
        <v>10</v>
      </c>
      <c r="AE1229" s="232">
        <f>IF('statement of marks'!V$6="","",'statement of marks'!V$6)</f>
        <v>50</v>
      </c>
      <c r="AF1229" s="232">
        <f>IF('statement of marks'!W$6="","",'statement of marks'!W$6)</f>
        <v>20</v>
      </c>
      <c r="AG1229" s="232">
        <f>IF('statement of marks'!X$6="","",'statement of marks'!X$6)</f>
        <v>70</v>
      </c>
      <c r="AH1229" s="213">
        <f>IF('statement of marks'!Y$6="","",'statement of marks'!Y$6)</f>
        <v>100</v>
      </c>
    </row>
    <row r="1230" spans="1:34" ht="18.95" customHeight="1">
      <c r="A1230" s="223"/>
      <c r="B1230" s="990" t="str">
        <f>IF('statement of marks'!$L$3="","",'statement of marks'!$L$3)</f>
        <v>fgUnh</v>
      </c>
      <c r="C1230" s="991"/>
      <c r="D1230" s="209" t="str">
        <f>IF('statement of marks'!L91="","",'statement of marks'!L91)</f>
        <v/>
      </c>
      <c r="E1230" s="209" t="str">
        <f>IF('statement of marks'!M91="","",'statement of marks'!M91)</f>
        <v/>
      </c>
      <c r="F1230" s="207" t="str">
        <f>IF('statement of marks'!N91="","",'statement of marks'!N91)</f>
        <v/>
      </c>
      <c r="G1230" s="209" t="str">
        <f>IF('statement of marks'!O91="","",'statement of marks'!O91)</f>
        <v/>
      </c>
      <c r="H1230" s="209" t="str">
        <f>IF('statement of marks'!P91="","",'statement of marks'!P91)</f>
        <v/>
      </c>
      <c r="I1230" s="207" t="str">
        <f>IF('statement of marks'!Q91="","",'statement of marks'!Q91)</f>
        <v/>
      </c>
      <c r="J1230" s="209" t="str">
        <f>IF('statement of marks'!R91="","",'statement of marks'!R91)</f>
        <v/>
      </c>
      <c r="K1230" s="209" t="str">
        <f>IF('statement of marks'!S91="","",'statement of marks'!S91)</f>
        <v/>
      </c>
      <c r="L1230" s="207" t="str">
        <f>IF('statement of marks'!T91="","",'statement of marks'!T91)</f>
        <v/>
      </c>
      <c r="M1230" s="209" t="str">
        <f>IF('statement of marks'!V91="","",'statement of marks'!V91)</f>
        <v/>
      </c>
      <c r="N1230" s="209" t="str">
        <f>IF('statement of marks'!W91="","",'statement of marks'!W91)</f>
        <v/>
      </c>
      <c r="O1230" s="207" t="str">
        <f>IF('statement of marks'!X91="","",'statement of marks'!X91)</f>
        <v/>
      </c>
      <c r="P1230" s="213" t="str">
        <f>IF('statement of marks'!Y91="","",'statement of marks'!Y91)</f>
        <v/>
      </c>
      <c r="Q1230" s="1035"/>
      <c r="R1230" s="1035"/>
      <c r="S1230" s="223"/>
      <c r="T1230" s="990" t="str">
        <f>IF('statement of marks'!$L$3="","",'statement of marks'!$L$3)</f>
        <v>fgUnh</v>
      </c>
      <c r="U1230" s="991"/>
      <c r="V1230" s="209" t="str">
        <f>IF('statement of marks'!L92="","",'statement of marks'!L92)</f>
        <v/>
      </c>
      <c r="W1230" s="209" t="str">
        <f>IF('statement of marks'!M92="","",'statement of marks'!M92)</f>
        <v/>
      </c>
      <c r="X1230" s="207" t="str">
        <f>IF('statement of marks'!N92="","",'statement of marks'!N92)</f>
        <v/>
      </c>
      <c r="Y1230" s="209" t="str">
        <f>IF('statement of marks'!O92="","",'statement of marks'!O92)</f>
        <v/>
      </c>
      <c r="Z1230" s="209" t="str">
        <f>IF('statement of marks'!P92="","",'statement of marks'!P92)</f>
        <v/>
      </c>
      <c r="AA1230" s="207" t="str">
        <f>IF('statement of marks'!Q92="","",'statement of marks'!Q92)</f>
        <v/>
      </c>
      <c r="AB1230" s="209" t="str">
        <f>IF('statement of marks'!R92="","",'statement of marks'!R92)</f>
        <v/>
      </c>
      <c r="AC1230" s="209" t="str">
        <f>IF('statement of marks'!S92="","",'statement of marks'!S92)</f>
        <v/>
      </c>
      <c r="AD1230" s="207" t="str">
        <f>IF('statement of marks'!T92="","",'statement of marks'!T92)</f>
        <v/>
      </c>
      <c r="AE1230" s="209" t="str">
        <f>IF('statement of marks'!V92="","",'statement of marks'!V92)</f>
        <v/>
      </c>
      <c r="AF1230" s="209" t="str">
        <f>IF('statement of marks'!W92="","",'statement of marks'!W92)</f>
        <v/>
      </c>
      <c r="AG1230" s="207" t="str">
        <f>IF('statement of marks'!X92="","",'statement of marks'!X92)</f>
        <v/>
      </c>
      <c r="AH1230" s="213" t="str">
        <f>IF('statement of marks'!Y92="","",'statement of marks'!Y92)</f>
        <v/>
      </c>
    </row>
    <row r="1231" spans="1:34" ht="18.95" customHeight="1">
      <c r="A1231" s="223"/>
      <c r="B1231" s="990" t="str">
        <f>IF('statement of marks'!$AH$3="","",'statement of marks'!$AH$3)</f>
        <v>vaxszth</v>
      </c>
      <c r="C1231" s="991"/>
      <c r="D1231" s="209" t="str">
        <f>IF('statement of marks'!AH91="","",'statement of marks'!AH91)</f>
        <v/>
      </c>
      <c r="E1231" s="209" t="str">
        <f>IF('statement of marks'!AI91="","",'statement of marks'!AI91)</f>
        <v/>
      </c>
      <c r="F1231" s="207" t="str">
        <f>IF('statement of marks'!AJ91="","",'statement of marks'!AJ91)</f>
        <v/>
      </c>
      <c r="G1231" s="209" t="str">
        <f>IF('statement of marks'!AK91="","",'statement of marks'!AK91)</f>
        <v/>
      </c>
      <c r="H1231" s="209" t="str">
        <f>IF('statement of marks'!AL91="","",'statement of marks'!AL91)</f>
        <v/>
      </c>
      <c r="I1231" s="207" t="str">
        <f>IF('statement of marks'!AM91="","",'statement of marks'!AM91)</f>
        <v/>
      </c>
      <c r="J1231" s="209" t="str">
        <f>IF('statement of marks'!AN91="","",'statement of marks'!AN91)</f>
        <v/>
      </c>
      <c r="K1231" s="209" t="str">
        <f>IF('statement of marks'!AO91="","",'statement of marks'!AO91)</f>
        <v/>
      </c>
      <c r="L1231" s="207" t="str">
        <f>IF('statement of marks'!AP91="","",'statement of marks'!AP91)</f>
        <v/>
      </c>
      <c r="M1231" s="209" t="str">
        <f>IF('statement of marks'!AR91="","",'statement of marks'!AR91)</f>
        <v/>
      </c>
      <c r="N1231" s="209" t="str">
        <f>IF('statement of marks'!AS91="","",'statement of marks'!AS91)</f>
        <v/>
      </c>
      <c r="O1231" s="207" t="str">
        <f>IF('statement of marks'!AT91="","",'statement of marks'!AT91)</f>
        <v/>
      </c>
      <c r="P1231" s="213" t="str">
        <f>IF('statement of marks'!AU91="","",'statement of marks'!AU91)</f>
        <v/>
      </c>
      <c r="Q1231" s="1035"/>
      <c r="R1231" s="1035"/>
      <c r="S1231" s="223"/>
      <c r="T1231" s="990" t="str">
        <f>IF('statement of marks'!$AH$3="","",'statement of marks'!$AH$3)</f>
        <v>vaxszth</v>
      </c>
      <c r="U1231" s="991"/>
      <c r="V1231" s="209" t="str">
        <f>IF('statement of marks'!AH92="","",'statement of marks'!AH92)</f>
        <v/>
      </c>
      <c r="W1231" s="209" t="str">
        <f>IF('statement of marks'!AI92="","",'statement of marks'!AI92)</f>
        <v/>
      </c>
      <c r="X1231" s="207" t="str">
        <f>IF('statement of marks'!AJ92="","",'statement of marks'!AJ92)</f>
        <v/>
      </c>
      <c r="Y1231" s="209" t="str">
        <f>IF('statement of marks'!AK92="","",'statement of marks'!AK92)</f>
        <v/>
      </c>
      <c r="Z1231" s="209" t="str">
        <f>IF('statement of marks'!AL92="","",'statement of marks'!AL92)</f>
        <v/>
      </c>
      <c r="AA1231" s="207" t="str">
        <f>IF('statement of marks'!AM92="","",'statement of marks'!AM92)</f>
        <v/>
      </c>
      <c r="AB1231" s="209" t="str">
        <f>IF('statement of marks'!AN92="","",'statement of marks'!AN92)</f>
        <v/>
      </c>
      <c r="AC1231" s="209" t="str">
        <f>IF('statement of marks'!AO92="","",'statement of marks'!AO92)</f>
        <v/>
      </c>
      <c r="AD1231" s="207" t="str">
        <f>IF('statement of marks'!AP92="","",'statement of marks'!AP92)</f>
        <v/>
      </c>
      <c r="AE1231" s="209" t="str">
        <f>IF('statement of marks'!AR92="","",'statement of marks'!AR92)</f>
        <v/>
      </c>
      <c r="AF1231" s="209" t="str">
        <f>IF('statement of marks'!AS92="","",'statement of marks'!AS92)</f>
        <v/>
      </c>
      <c r="AG1231" s="207" t="str">
        <f>IF('statement of marks'!AT92="","",'statement of marks'!AT92)</f>
        <v/>
      </c>
      <c r="AH1231" s="213" t="str">
        <f>IF('statement of marks'!AU92="","",'statement of marks'!AU92)</f>
        <v/>
      </c>
    </row>
    <row r="1232" spans="1:34" ht="18.95" customHeight="1">
      <c r="A1232" s="223"/>
      <c r="B1232" s="990" t="str">
        <f>IF('statement of marks'!BD91="s","laLd`r",IF('statement of marks'!BD91="u","mnwZ",IF('statement of marks'!BD91="g","xqtjkrh",IF('statement of marks'!BD91="p","iatkch",IF('statement of marks'!BD91="sd","fla/kh","r`rh; Hkk""kk")))))</f>
        <v>r`rh; Hkk"kk</v>
      </c>
      <c r="C1232" s="991"/>
      <c r="D1232" s="209" t="str">
        <f>IF('statement of marks'!BE91="","",'statement of marks'!BE91)</f>
        <v/>
      </c>
      <c r="E1232" s="209" t="str">
        <f>IF('statement of marks'!BF91="","",'statement of marks'!BF91)</f>
        <v/>
      </c>
      <c r="F1232" s="207" t="str">
        <f>IF('statement of marks'!BG91="","",'statement of marks'!BG91)</f>
        <v/>
      </c>
      <c r="G1232" s="209" t="str">
        <f>IF('statement of marks'!BH91="","",'statement of marks'!BH91)</f>
        <v/>
      </c>
      <c r="H1232" s="209" t="str">
        <f>IF('statement of marks'!BI91="","",'statement of marks'!BI91)</f>
        <v/>
      </c>
      <c r="I1232" s="207" t="str">
        <f>IF('statement of marks'!BJ91="","",'statement of marks'!BJ91)</f>
        <v/>
      </c>
      <c r="J1232" s="209" t="str">
        <f>IF('statement of marks'!BK91="","",'statement of marks'!BK91)</f>
        <v/>
      </c>
      <c r="K1232" s="209" t="str">
        <f>IF('statement of marks'!BL91="","",'statement of marks'!BL91)</f>
        <v/>
      </c>
      <c r="L1232" s="207" t="str">
        <f>IF('statement of marks'!BM91="","",'statement of marks'!BM91)</f>
        <v/>
      </c>
      <c r="M1232" s="209" t="str">
        <f>IF('statement of marks'!BO91="","",'statement of marks'!BO91)</f>
        <v/>
      </c>
      <c r="N1232" s="209" t="str">
        <f>IF('statement of marks'!BP91="","",'statement of marks'!BP91)</f>
        <v/>
      </c>
      <c r="O1232" s="207" t="str">
        <f>IF('statement of marks'!BQ91="","",'statement of marks'!BQ91)</f>
        <v/>
      </c>
      <c r="P1232" s="213" t="str">
        <f>IF('statement of marks'!BR91="","",'statement of marks'!BR91)</f>
        <v/>
      </c>
      <c r="Q1232" s="1035"/>
      <c r="R1232" s="1035"/>
      <c r="S1232" s="223"/>
      <c r="T1232" s="990" t="str">
        <f>IF('statement of marks'!BD92="s","laLd`r",IF('statement of marks'!BD92="u","mnwZ",IF('statement of marks'!BD92="g","xqtjkrh",IF('statement of marks'!BD92="p","iatkch",IF('statement of marks'!BD92="sd","fla/kh","r`rh; Hkk""kk")))))</f>
        <v>r`rh; Hkk"kk</v>
      </c>
      <c r="U1232" s="991"/>
      <c r="V1232" s="209" t="str">
        <f>IF('statement of marks'!BE92="","",'statement of marks'!BE92)</f>
        <v/>
      </c>
      <c r="W1232" s="209" t="str">
        <f>IF('statement of marks'!BF92="","",'statement of marks'!BF92)</f>
        <v/>
      </c>
      <c r="X1232" s="207" t="str">
        <f>IF('statement of marks'!BG92="","",'statement of marks'!BG92)</f>
        <v/>
      </c>
      <c r="Y1232" s="209" t="str">
        <f>IF('statement of marks'!BH92="","",'statement of marks'!BH92)</f>
        <v/>
      </c>
      <c r="Z1232" s="209" t="str">
        <f>IF('statement of marks'!BI92="","",'statement of marks'!BI92)</f>
        <v/>
      </c>
      <c r="AA1232" s="207" t="str">
        <f>IF('statement of marks'!BJ92="","",'statement of marks'!BJ92)</f>
        <v/>
      </c>
      <c r="AB1232" s="209" t="str">
        <f>IF('statement of marks'!BK92="","",'statement of marks'!BK92)</f>
        <v/>
      </c>
      <c r="AC1232" s="209" t="str">
        <f>IF('statement of marks'!BL92="","",'statement of marks'!BL92)</f>
        <v/>
      </c>
      <c r="AD1232" s="207" t="str">
        <f>IF('statement of marks'!BM92="","",'statement of marks'!BM92)</f>
        <v/>
      </c>
      <c r="AE1232" s="209" t="str">
        <f>IF('statement of marks'!BO92="","",'statement of marks'!BO92)</f>
        <v/>
      </c>
      <c r="AF1232" s="209" t="str">
        <f>IF('statement of marks'!BP92="","",'statement of marks'!BP92)</f>
        <v/>
      </c>
      <c r="AG1232" s="207" t="str">
        <f>IF('statement of marks'!BQ92="","",'statement of marks'!BQ92)</f>
        <v/>
      </c>
      <c r="AH1232" s="213" t="str">
        <f>IF('statement of marks'!BR92="","",'statement of marks'!BR92)</f>
        <v/>
      </c>
    </row>
    <row r="1233" spans="1:34" ht="18.95" customHeight="1">
      <c r="A1233" s="223"/>
      <c r="B1233" s="990" t="str">
        <f>IF('statement of marks'!$CA$3="","",'statement of marks'!$CA$3)</f>
        <v>xf.kr</v>
      </c>
      <c r="C1233" s="991"/>
      <c r="D1233" s="209" t="str">
        <f>IF('statement of marks'!CA91="","",'statement of marks'!CA91)</f>
        <v/>
      </c>
      <c r="E1233" s="209" t="str">
        <f>IF('statement of marks'!CB91="","",'statement of marks'!CB91)</f>
        <v/>
      </c>
      <c r="F1233" s="207" t="str">
        <f>IF('statement of marks'!CC91="","",'statement of marks'!CC91)</f>
        <v/>
      </c>
      <c r="G1233" s="209" t="str">
        <f>IF('statement of marks'!CD91="","",'statement of marks'!CD91)</f>
        <v/>
      </c>
      <c r="H1233" s="209" t="str">
        <f>IF('statement of marks'!CE91="","",'statement of marks'!CE91)</f>
        <v/>
      </c>
      <c r="I1233" s="207" t="str">
        <f>IF('statement of marks'!CF91="","",'statement of marks'!CF91)</f>
        <v/>
      </c>
      <c r="J1233" s="209" t="str">
        <f>IF('statement of marks'!CG91="","",'statement of marks'!CG91)</f>
        <v/>
      </c>
      <c r="K1233" s="209" t="str">
        <f>IF('statement of marks'!CH91="","",'statement of marks'!CH91)</f>
        <v/>
      </c>
      <c r="L1233" s="207" t="str">
        <f>IF('statement of marks'!CI91="","",'statement of marks'!CI91)</f>
        <v/>
      </c>
      <c r="M1233" s="209" t="str">
        <f>IF('statement of marks'!CK91="","",'statement of marks'!CK91)</f>
        <v/>
      </c>
      <c r="N1233" s="209" t="str">
        <f>IF('statement of marks'!CL91="","",'statement of marks'!CL91)</f>
        <v/>
      </c>
      <c r="O1233" s="207" t="str">
        <f>IF('statement of marks'!CM91="","",'statement of marks'!CM91)</f>
        <v/>
      </c>
      <c r="P1233" s="213" t="str">
        <f>IF('statement of marks'!CN91="","",'statement of marks'!CN91)</f>
        <v/>
      </c>
      <c r="Q1233" s="1035"/>
      <c r="R1233" s="1035"/>
      <c r="S1233" s="223"/>
      <c r="T1233" s="990" t="str">
        <f>IF('statement of marks'!$CA$3="","",'statement of marks'!$CA$3)</f>
        <v>xf.kr</v>
      </c>
      <c r="U1233" s="991"/>
      <c r="V1233" s="209" t="str">
        <f>IF('statement of marks'!CA92="","",'statement of marks'!CA92)</f>
        <v/>
      </c>
      <c r="W1233" s="209" t="str">
        <f>IF('statement of marks'!CB92="","",'statement of marks'!CB92)</f>
        <v/>
      </c>
      <c r="X1233" s="207" t="str">
        <f>IF('statement of marks'!CC92="","",'statement of marks'!CC92)</f>
        <v/>
      </c>
      <c r="Y1233" s="209" t="str">
        <f>IF('statement of marks'!CD92="","",'statement of marks'!CD92)</f>
        <v/>
      </c>
      <c r="Z1233" s="209" t="str">
        <f>IF('statement of marks'!CE92="","",'statement of marks'!CE92)</f>
        <v/>
      </c>
      <c r="AA1233" s="207" t="str">
        <f>IF('statement of marks'!CF92="","",'statement of marks'!CF92)</f>
        <v/>
      </c>
      <c r="AB1233" s="209" t="str">
        <f>IF('statement of marks'!CG92="","",'statement of marks'!CG92)</f>
        <v/>
      </c>
      <c r="AC1233" s="209" t="str">
        <f>IF('statement of marks'!CH92="","",'statement of marks'!CH92)</f>
        <v/>
      </c>
      <c r="AD1233" s="207" t="str">
        <f>IF('statement of marks'!CI92="","",'statement of marks'!CI92)</f>
        <v/>
      </c>
      <c r="AE1233" s="209" t="str">
        <f>IF('statement of marks'!CK92="","",'statement of marks'!CK92)</f>
        <v/>
      </c>
      <c r="AF1233" s="209" t="str">
        <f>IF('statement of marks'!CL92="","",'statement of marks'!CL92)</f>
        <v/>
      </c>
      <c r="AG1233" s="207" t="str">
        <f>IF('statement of marks'!CM92="","",'statement of marks'!CM92)</f>
        <v/>
      </c>
      <c r="AH1233" s="213" t="str">
        <f>IF('statement of marks'!CN92="","",'statement of marks'!CN92)</f>
        <v/>
      </c>
    </row>
    <row r="1234" spans="1:34" ht="18.95" customHeight="1">
      <c r="A1234" s="223"/>
      <c r="B1234" s="990" t="str">
        <f>IF('statement of marks'!$CW$3="","",'statement of marks'!$CW$3)</f>
        <v>foKku</v>
      </c>
      <c r="C1234" s="991"/>
      <c r="D1234" s="209" t="str">
        <f>IF('statement of marks'!CW91="","",'statement of marks'!CW91)</f>
        <v/>
      </c>
      <c r="E1234" s="209" t="str">
        <f>IF('statement of marks'!CX91="","",'statement of marks'!CX91)</f>
        <v/>
      </c>
      <c r="F1234" s="207" t="str">
        <f>IF('statement of marks'!CY91="","",'statement of marks'!CY91)</f>
        <v/>
      </c>
      <c r="G1234" s="209" t="str">
        <f>IF('statement of marks'!CZ91="","",'statement of marks'!CZ91)</f>
        <v/>
      </c>
      <c r="H1234" s="209" t="str">
        <f>IF('statement of marks'!DA91="","",'statement of marks'!DA91)</f>
        <v/>
      </c>
      <c r="I1234" s="207" t="str">
        <f>IF('statement of marks'!DB91="","",'statement of marks'!DB91)</f>
        <v/>
      </c>
      <c r="J1234" s="209" t="str">
        <f>IF('statement of marks'!DC91="","",'statement of marks'!DC91)</f>
        <v/>
      </c>
      <c r="K1234" s="209" t="str">
        <f>IF('statement of marks'!DD91="","",'statement of marks'!DD91)</f>
        <v/>
      </c>
      <c r="L1234" s="207" t="str">
        <f>IF('statement of marks'!DE91="","",'statement of marks'!DE91)</f>
        <v/>
      </c>
      <c r="M1234" s="209" t="str">
        <f>IF('statement of marks'!DG91="","",'statement of marks'!DG91)</f>
        <v/>
      </c>
      <c r="N1234" s="209" t="str">
        <f>IF('statement of marks'!DH91="","",'statement of marks'!DH91)</f>
        <v/>
      </c>
      <c r="O1234" s="207" t="str">
        <f>IF('statement of marks'!DI91="","",'statement of marks'!DI91)</f>
        <v/>
      </c>
      <c r="P1234" s="213" t="str">
        <f>IF('statement of marks'!DJ91="","",'statement of marks'!DJ91)</f>
        <v/>
      </c>
      <c r="Q1234" s="1035"/>
      <c r="R1234" s="1035"/>
      <c r="S1234" s="223"/>
      <c r="T1234" s="990" t="str">
        <f>IF('statement of marks'!$CW$3="","",'statement of marks'!$CW$3)</f>
        <v>foKku</v>
      </c>
      <c r="U1234" s="991"/>
      <c r="V1234" s="209" t="str">
        <f>IF('statement of marks'!CW92="","",'statement of marks'!CW92)</f>
        <v/>
      </c>
      <c r="W1234" s="209" t="str">
        <f>IF('statement of marks'!CX92="","",'statement of marks'!CX92)</f>
        <v/>
      </c>
      <c r="X1234" s="207" t="str">
        <f>IF('statement of marks'!CY92="","",'statement of marks'!CY92)</f>
        <v/>
      </c>
      <c r="Y1234" s="209" t="str">
        <f>IF('statement of marks'!CZ92="","",'statement of marks'!CZ92)</f>
        <v/>
      </c>
      <c r="Z1234" s="209" t="str">
        <f>IF('statement of marks'!DA92="","",'statement of marks'!DA92)</f>
        <v/>
      </c>
      <c r="AA1234" s="207" t="str">
        <f>IF('statement of marks'!DB92="","",'statement of marks'!DB92)</f>
        <v/>
      </c>
      <c r="AB1234" s="209" t="str">
        <f>IF('statement of marks'!DC92="","",'statement of marks'!DC92)</f>
        <v/>
      </c>
      <c r="AC1234" s="209" t="str">
        <f>IF('statement of marks'!DD92="","",'statement of marks'!DD92)</f>
        <v/>
      </c>
      <c r="AD1234" s="207" t="str">
        <f>IF('statement of marks'!DE92="","",'statement of marks'!DE92)</f>
        <v/>
      </c>
      <c r="AE1234" s="209" t="str">
        <f>IF('statement of marks'!DG92="","",'statement of marks'!DG92)</f>
        <v/>
      </c>
      <c r="AF1234" s="209" t="str">
        <f>IF('statement of marks'!DH92="","",'statement of marks'!DH92)</f>
        <v/>
      </c>
      <c r="AG1234" s="207" t="str">
        <f>IF('statement of marks'!DI92="","",'statement of marks'!DI92)</f>
        <v/>
      </c>
      <c r="AH1234" s="213" t="str">
        <f>IF('statement of marks'!DJ92="","",'statement of marks'!DJ92)</f>
        <v/>
      </c>
    </row>
    <row r="1235" spans="1:34" ht="18.95" customHeight="1">
      <c r="A1235" s="223"/>
      <c r="B1235" s="990" t="str">
        <f>IF('statement of marks'!$DS$3="","",'statement of marks'!$DS$3)</f>
        <v>lkekftd foKku</v>
      </c>
      <c r="C1235" s="991"/>
      <c r="D1235" s="209" t="str">
        <f>IF('statement of marks'!DS91="","",'statement of marks'!DS91)</f>
        <v/>
      </c>
      <c r="E1235" s="209" t="str">
        <f>IF('statement of marks'!DT91="","",'statement of marks'!DT91)</f>
        <v/>
      </c>
      <c r="F1235" s="207" t="str">
        <f>IF('statement of marks'!DU91="","",'statement of marks'!DU91)</f>
        <v/>
      </c>
      <c r="G1235" s="209" t="str">
        <f>IF('statement of marks'!DV91="","",'statement of marks'!DV91)</f>
        <v/>
      </c>
      <c r="H1235" s="209" t="str">
        <f>IF('statement of marks'!DW91="","",'statement of marks'!DW91)</f>
        <v/>
      </c>
      <c r="I1235" s="207" t="str">
        <f>IF('statement of marks'!DX91="","",'statement of marks'!DX91)</f>
        <v/>
      </c>
      <c r="J1235" s="209" t="str">
        <f>IF('statement of marks'!DY91="","",'statement of marks'!DY91)</f>
        <v/>
      </c>
      <c r="K1235" s="209" t="str">
        <f>IF('statement of marks'!DZ91="","",'statement of marks'!DZ91)</f>
        <v/>
      </c>
      <c r="L1235" s="207" t="str">
        <f>IF('statement of marks'!EA91="","",'statement of marks'!EA91)</f>
        <v/>
      </c>
      <c r="M1235" s="209" t="str">
        <f>IF('statement of marks'!EC91="","",'statement of marks'!EC91)</f>
        <v/>
      </c>
      <c r="N1235" s="209" t="str">
        <f>IF('statement of marks'!ED91="","",'statement of marks'!ED91)</f>
        <v/>
      </c>
      <c r="O1235" s="207" t="str">
        <f>IF('statement of marks'!EE91="","",'statement of marks'!EE91)</f>
        <v/>
      </c>
      <c r="P1235" s="213" t="str">
        <f>IF('statement of marks'!EF91="","",'statement of marks'!EF91)</f>
        <v/>
      </c>
      <c r="Q1235" s="1035"/>
      <c r="R1235" s="1035"/>
      <c r="S1235" s="223"/>
      <c r="T1235" s="990" t="str">
        <f>IF('statement of marks'!$DS$3="","",'statement of marks'!$DS$3)</f>
        <v>lkekftd foKku</v>
      </c>
      <c r="U1235" s="991"/>
      <c r="V1235" s="209" t="str">
        <f>IF('statement of marks'!DS92="","",'statement of marks'!DS92)</f>
        <v/>
      </c>
      <c r="W1235" s="209" t="str">
        <f>IF('statement of marks'!DT92="","",'statement of marks'!DT92)</f>
        <v/>
      </c>
      <c r="X1235" s="207" t="str">
        <f>IF('statement of marks'!DU92="","",'statement of marks'!DU92)</f>
        <v/>
      </c>
      <c r="Y1235" s="209" t="str">
        <f>IF('statement of marks'!DV92="","",'statement of marks'!DV92)</f>
        <v/>
      </c>
      <c r="Z1235" s="209" t="str">
        <f>IF('statement of marks'!DW92="","",'statement of marks'!DW92)</f>
        <v/>
      </c>
      <c r="AA1235" s="207" t="str">
        <f>IF('statement of marks'!DX92="","",'statement of marks'!DX92)</f>
        <v/>
      </c>
      <c r="AB1235" s="209" t="str">
        <f>IF('statement of marks'!DY92="","",'statement of marks'!DY92)</f>
        <v/>
      </c>
      <c r="AC1235" s="209" t="str">
        <f>IF('statement of marks'!DZ92="","",'statement of marks'!DZ92)</f>
        <v/>
      </c>
      <c r="AD1235" s="207" t="str">
        <f>IF('statement of marks'!EA92="","",'statement of marks'!EA92)</f>
        <v/>
      </c>
      <c r="AE1235" s="209" t="str">
        <f>IF('statement of marks'!EC92="","",'statement of marks'!EC92)</f>
        <v/>
      </c>
      <c r="AF1235" s="209" t="str">
        <f>IF('statement of marks'!ED92="","",'statement of marks'!ED92)</f>
        <v/>
      </c>
      <c r="AG1235" s="207" t="str">
        <f>IF('statement of marks'!EE92="","",'statement of marks'!EE92)</f>
        <v/>
      </c>
      <c r="AH1235" s="213" t="str">
        <f>IF('statement of marks'!EF92="","",'statement of marks'!EF92)</f>
        <v/>
      </c>
    </row>
    <row r="1236" spans="1:34" ht="18.95" customHeight="1">
      <c r="A1236" s="223"/>
      <c r="B1236" s="996" t="s">
        <v>193</v>
      </c>
      <c r="C1236" s="997"/>
      <c r="D1236" s="1034" t="s">
        <v>1</v>
      </c>
      <c r="E1236" s="1034"/>
      <c r="F1236" s="1034"/>
      <c r="G1236" s="1034" t="s">
        <v>21</v>
      </c>
      <c r="H1236" s="1034"/>
      <c r="I1236" s="1034"/>
      <c r="J1236" s="1034" t="s">
        <v>194</v>
      </c>
      <c r="K1236" s="1034"/>
      <c r="L1236" s="1034"/>
      <c r="M1236" s="1034" t="s">
        <v>68</v>
      </c>
      <c r="N1236" s="1034"/>
      <c r="O1236" s="1034"/>
      <c r="P1236" s="214"/>
      <c r="Q1236" s="1035"/>
      <c r="R1236" s="1035"/>
      <c r="S1236" s="223"/>
      <c r="T1236" s="996" t="s">
        <v>193</v>
      </c>
      <c r="U1236" s="997"/>
      <c r="V1236" s="1034" t="s">
        <v>1</v>
      </c>
      <c r="W1236" s="1034"/>
      <c r="X1236" s="1034"/>
      <c r="Y1236" s="1034" t="s">
        <v>21</v>
      </c>
      <c r="Z1236" s="1034"/>
      <c r="AA1236" s="1034"/>
      <c r="AB1236" s="1034" t="s">
        <v>194</v>
      </c>
      <c r="AC1236" s="1034"/>
      <c r="AD1236" s="1034"/>
      <c r="AE1236" s="1034" t="s">
        <v>68</v>
      </c>
      <c r="AF1236" s="1034"/>
      <c r="AG1236" s="1034"/>
      <c r="AH1236" s="214"/>
    </row>
    <row r="1237" spans="1:34" ht="18.95" customHeight="1">
      <c r="A1237" s="223"/>
      <c r="B1237" s="1000" t="s">
        <v>3</v>
      </c>
      <c r="C1237" s="1001"/>
      <c r="D1237" s="1002">
        <f>IF('statement of marks'!EO$6="","",'statement of marks'!EO$6)</f>
        <v>20</v>
      </c>
      <c r="E1237" s="1002"/>
      <c r="F1237" s="1002"/>
      <c r="G1237" s="1002">
        <f>IF('statement of marks'!EP$6="","",'statement of marks'!EP$6)</f>
        <v>20</v>
      </c>
      <c r="H1237" s="1002"/>
      <c r="I1237" s="1002"/>
      <c r="J1237" s="1002">
        <f>IF('statement of marks'!ER$6="","",'statement of marks'!ER$6)</f>
        <v>20</v>
      </c>
      <c r="K1237" s="1002"/>
      <c r="L1237" s="1002"/>
      <c r="M1237" s="1002">
        <f>IF('statement of marks'!EX$6="","",'statement of marks'!EQ$6)</f>
        <v>20</v>
      </c>
      <c r="N1237" s="1002"/>
      <c r="O1237" s="1002"/>
      <c r="P1237" s="215"/>
      <c r="Q1237" s="1035"/>
      <c r="R1237" s="1035"/>
      <c r="S1237" s="223"/>
      <c r="T1237" s="1000" t="s">
        <v>3</v>
      </c>
      <c r="U1237" s="1001"/>
      <c r="V1237" s="1002">
        <f>IF('statement of marks'!EO$6="","",'statement of marks'!EO$6)</f>
        <v>20</v>
      </c>
      <c r="W1237" s="1002"/>
      <c r="X1237" s="1002"/>
      <c r="Y1237" s="1002">
        <f>IF('statement of marks'!EP$6="","",'statement of marks'!EP$6)</f>
        <v>20</v>
      </c>
      <c r="Z1237" s="1002"/>
      <c r="AA1237" s="1002"/>
      <c r="AB1237" s="1002">
        <f>IF('statement of marks'!ER$6="","",'statement of marks'!ER$6)</f>
        <v>20</v>
      </c>
      <c r="AC1237" s="1002"/>
      <c r="AD1237" s="1002"/>
      <c r="AE1237" s="1002">
        <f>IF('statement of marks'!EX$6="","",'statement of marks'!EQ$6)</f>
        <v>20</v>
      </c>
      <c r="AF1237" s="1002"/>
      <c r="AG1237" s="1002"/>
      <c r="AH1237" s="215"/>
    </row>
    <row r="1238" spans="1:34" ht="18.95" customHeight="1">
      <c r="A1238" s="223"/>
      <c r="B1238" s="990" t="str">
        <f>IF('statement of marks'!$EO$3="","",'statement of marks'!$EO$3)</f>
        <v>dk;kZuqHko</v>
      </c>
      <c r="C1238" s="991"/>
      <c r="D1238" s="1031" t="str">
        <f>IF('statement of marks'!EO91="","",'statement of marks'!EO91)</f>
        <v/>
      </c>
      <c r="E1238" s="1031"/>
      <c r="F1238" s="1031"/>
      <c r="G1238" s="1031" t="str">
        <f>IF('statement of marks'!EP91="","",'statement of marks'!EP91)</f>
        <v/>
      </c>
      <c r="H1238" s="1031"/>
      <c r="I1238" s="1031"/>
      <c r="J1238" s="1031" t="str">
        <f>IF('statement of marks'!ER91="","",'statement of marks'!ER91)</f>
        <v/>
      </c>
      <c r="K1238" s="1031"/>
      <c r="L1238" s="1031"/>
      <c r="M1238" s="1031" t="str">
        <f>IF('statement of marks'!EQ91="","",'statement of marks'!EQ91)</f>
        <v/>
      </c>
      <c r="N1238" s="1031"/>
      <c r="O1238" s="1031"/>
      <c r="P1238" s="216"/>
      <c r="Q1238" s="1035"/>
      <c r="R1238" s="1035"/>
      <c r="S1238" s="223"/>
      <c r="T1238" s="990" t="str">
        <f>IF('statement of marks'!$EO$3="","",'statement of marks'!$EO$3)</f>
        <v>dk;kZuqHko</v>
      </c>
      <c r="U1238" s="991"/>
      <c r="V1238" s="1031" t="str">
        <f>IF('statement of marks'!EO92="","",'statement of marks'!EO92)</f>
        <v/>
      </c>
      <c r="W1238" s="1031"/>
      <c r="X1238" s="1031"/>
      <c r="Y1238" s="1031" t="str">
        <f>IF('statement of marks'!EP92="","",'statement of marks'!EP92)</f>
        <v/>
      </c>
      <c r="Z1238" s="1031"/>
      <c r="AA1238" s="1031"/>
      <c r="AB1238" s="1031" t="str">
        <f>IF('statement of marks'!ER92="","",'statement of marks'!ER92)</f>
        <v/>
      </c>
      <c r="AC1238" s="1031"/>
      <c r="AD1238" s="1031"/>
      <c r="AE1238" s="1031" t="str">
        <f>IF('statement of marks'!EQ92="","",'statement of marks'!EQ92)</f>
        <v/>
      </c>
      <c r="AF1238" s="1031"/>
      <c r="AG1238" s="1031"/>
      <c r="AH1238" s="216"/>
    </row>
    <row r="1239" spans="1:34" ht="18.95" customHeight="1">
      <c r="A1239" s="223"/>
      <c r="B1239" s="1027" t="str">
        <f>IF('statement of marks'!$EY$3="","",'statement of marks'!$EY$3)</f>
        <v>dyk f'k{kk</v>
      </c>
      <c r="C1239" s="1028"/>
      <c r="D1239" s="1031" t="str">
        <f>IF('statement of marks'!EY91="","",'statement of marks'!EY91)</f>
        <v/>
      </c>
      <c r="E1239" s="1031"/>
      <c r="F1239" s="1031"/>
      <c r="G1239" s="1031" t="str">
        <f>IF('statement of marks'!EZ91="","",'statement of marks'!EZ91)</f>
        <v/>
      </c>
      <c r="H1239" s="1031"/>
      <c r="I1239" s="1031"/>
      <c r="J1239" s="1031" t="str">
        <f>IF('statement of marks'!FB91="","",'statement of marks'!FB91)</f>
        <v/>
      </c>
      <c r="K1239" s="1031"/>
      <c r="L1239" s="1031"/>
      <c r="M1239" s="1031" t="str">
        <f>IF('statement of marks'!FA91="","",'statement of marks'!FA91)</f>
        <v/>
      </c>
      <c r="N1239" s="1031"/>
      <c r="O1239" s="1031"/>
      <c r="P1239" s="216"/>
      <c r="Q1239" s="1035"/>
      <c r="R1239" s="1035"/>
      <c r="S1239" s="223"/>
      <c r="T1239" s="1027" t="str">
        <f>IF('statement of marks'!$EY$3="","",'statement of marks'!$EY$3)</f>
        <v>dyk f'k{kk</v>
      </c>
      <c r="U1239" s="1028"/>
      <c r="V1239" s="1031" t="str">
        <f>IF('statement of marks'!EY92="","",'statement of marks'!EY92)</f>
        <v/>
      </c>
      <c r="W1239" s="1031"/>
      <c r="X1239" s="1031"/>
      <c r="Y1239" s="1031" t="str">
        <f>IF('statement of marks'!EZ92="","",'statement of marks'!EZ92)</f>
        <v/>
      </c>
      <c r="Z1239" s="1031"/>
      <c r="AA1239" s="1031"/>
      <c r="AB1239" s="1031" t="str">
        <f>IF('statement of marks'!FB92="","",'statement of marks'!FB92)</f>
        <v/>
      </c>
      <c r="AC1239" s="1031"/>
      <c r="AD1239" s="1031"/>
      <c r="AE1239" s="1031" t="str">
        <f>IF('statement of marks'!FA92="","",'statement of marks'!FA92)</f>
        <v/>
      </c>
      <c r="AF1239" s="1031"/>
      <c r="AG1239" s="1031"/>
      <c r="AH1239" s="216"/>
    </row>
    <row r="1240" spans="1:34" ht="18.95" customHeight="1">
      <c r="A1240" s="223"/>
      <c r="B1240" s="1029" t="str">
        <f>IF('statement of marks'!$FI$3="","",'statement of marks'!$FI$3)</f>
        <v>LokLF; ,oe~ 'kkjhfjd f'k{kk</v>
      </c>
      <c r="C1240" s="1030"/>
      <c r="D1240" s="1031" t="str">
        <f>IF('statement of marks'!FI91="","",'statement of marks'!FI91)</f>
        <v/>
      </c>
      <c r="E1240" s="1031"/>
      <c r="F1240" s="1031"/>
      <c r="G1240" s="1031" t="str">
        <f>IF('statement of marks'!FJ91="","",'statement of marks'!FJ91)</f>
        <v/>
      </c>
      <c r="H1240" s="1031"/>
      <c r="I1240" s="1031"/>
      <c r="J1240" s="1031" t="str">
        <f>IF('statement of marks'!FL91="","",'statement of marks'!FL91)</f>
        <v/>
      </c>
      <c r="K1240" s="1031"/>
      <c r="L1240" s="1031"/>
      <c r="M1240" s="1031" t="str">
        <f>IF('statement of marks'!FK91="","",'statement of marks'!FK91)</f>
        <v/>
      </c>
      <c r="N1240" s="1031"/>
      <c r="O1240" s="1031"/>
      <c r="P1240" s="216"/>
      <c r="Q1240" s="1035"/>
      <c r="R1240" s="1035"/>
      <c r="S1240" s="223"/>
      <c r="T1240" s="1029" t="str">
        <f>IF('statement of marks'!$FI$3="","",'statement of marks'!$FI$3)</f>
        <v>LokLF; ,oe~ 'kkjhfjd f'k{kk</v>
      </c>
      <c r="U1240" s="1030"/>
      <c r="V1240" s="1031" t="str">
        <f>IF('statement of marks'!FI92="","",'statement of marks'!FI92)</f>
        <v/>
      </c>
      <c r="W1240" s="1031"/>
      <c r="X1240" s="1031"/>
      <c r="Y1240" s="1031" t="str">
        <f>IF('statement of marks'!FJ92="","",'statement of marks'!FJ92)</f>
        <v/>
      </c>
      <c r="Z1240" s="1031"/>
      <c r="AA1240" s="1031"/>
      <c r="AB1240" s="1031" t="str">
        <f>IF('statement of marks'!FL92="","",'statement of marks'!FL92)</f>
        <v/>
      </c>
      <c r="AC1240" s="1031"/>
      <c r="AD1240" s="1031"/>
      <c r="AE1240" s="1031" t="str">
        <f>IF('statement of marks'!FK92="","",'statement of marks'!FK92)</f>
        <v/>
      </c>
      <c r="AF1240" s="1031"/>
      <c r="AG1240" s="1031"/>
      <c r="AH1240" s="216"/>
    </row>
    <row r="1241" spans="1:34" ht="18.95" customHeight="1">
      <c r="A1241" s="223"/>
      <c r="B1241" s="1000" t="s">
        <v>195</v>
      </c>
      <c r="C1241" s="1001"/>
      <c r="D1241" s="1007" t="str">
        <f>details!$DR$3</f>
        <v>vxLr rd</v>
      </c>
      <c r="E1241" s="1007"/>
      <c r="F1241" s="1007"/>
      <c r="G1241" s="1007" t="str">
        <f>details!$DV$3</f>
        <v>vDVwcj rd</v>
      </c>
      <c r="H1241" s="1007"/>
      <c r="I1241" s="1007"/>
      <c r="J1241" s="1007" t="str">
        <f>details!$ED$3</f>
        <v>Qjojh rd</v>
      </c>
      <c r="K1241" s="1007"/>
      <c r="L1241" s="1007"/>
      <c r="M1241" s="1007" t="str">
        <f>details!$DZ$3</f>
        <v>fnlEcj rd</v>
      </c>
      <c r="N1241" s="1007"/>
      <c r="O1241" s="1007"/>
      <c r="P1241" s="216"/>
      <c r="Q1241" s="1035"/>
      <c r="R1241" s="1035"/>
      <c r="S1241" s="223"/>
      <c r="T1241" s="1000" t="s">
        <v>195</v>
      </c>
      <c r="U1241" s="1001"/>
      <c r="V1241" s="1010" t="str">
        <f>details!$DR$3</f>
        <v>vxLr rd</v>
      </c>
      <c r="W1241" s="1011"/>
      <c r="X1241" s="1012"/>
      <c r="Y1241" s="1010" t="str">
        <f>details!$DV$3</f>
        <v>vDVwcj rd</v>
      </c>
      <c r="Z1241" s="1011"/>
      <c r="AA1241" s="1012"/>
      <c r="AB1241" s="1010" t="str">
        <f>details!$ED$3</f>
        <v>Qjojh rd</v>
      </c>
      <c r="AC1241" s="1011"/>
      <c r="AD1241" s="1012"/>
      <c r="AE1241" s="1010" t="str">
        <f>details!$DZ$3</f>
        <v>fnlEcj rd</v>
      </c>
      <c r="AF1241" s="1011"/>
      <c r="AG1241" s="1012"/>
      <c r="AH1241" s="216"/>
    </row>
    <row r="1242" spans="1:34" ht="18.95" customHeight="1">
      <c r="A1242" s="223"/>
      <c r="B1242" s="1025" t="s">
        <v>98</v>
      </c>
      <c r="C1242" s="1026"/>
      <c r="D1242" s="1008" t="str">
        <f>IF(details!DS91="","",details!DS91)</f>
        <v/>
      </c>
      <c r="E1242" s="1008"/>
      <c r="F1242" s="1008"/>
      <c r="G1242" s="1008" t="str">
        <f>IF(details!DW91="","",details!DW91)</f>
        <v/>
      </c>
      <c r="H1242" s="1008"/>
      <c r="I1242" s="1008"/>
      <c r="J1242" s="1008" t="str">
        <f>IF(details!EE91="","",details!EE91)</f>
        <v/>
      </c>
      <c r="K1242" s="1008"/>
      <c r="L1242" s="1008"/>
      <c r="M1242" s="1008" t="str">
        <f>IF(details!EA91="","",details!EA91)</f>
        <v/>
      </c>
      <c r="N1242" s="1008"/>
      <c r="O1242" s="1008"/>
      <c r="P1242" s="227"/>
      <c r="Q1242" s="1035"/>
      <c r="R1242" s="1035"/>
      <c r="S1242" s="223"/>
      <c r="T1242" s="1025" t="s">
        <v>98</v>
      </c>
      <c r="U1242" s="1026"/>
      <c r="V1242" s="1015" t="str">
        <f>IF(details!DS92="","",details!DS92)</f>
        <v/>
      </c>
      <c r="W1242" s="1016"/>
      <c r="X1242" s="1017"/>
      <c r="Y1242" s="1015" t="str">
        <f>IF(details!DW92="","",details!DW92)</f>
        <v/>
      </c>
      <c r="Z1242" s="1016"/>
      <c r="AA1242" s="1017"/>
      <c r="AB1242" s="1015" t="str">
        <f>IF(details!EE92="","",details!EE92)</f>
        <v/>
      </c>
      <c r="AC1242" s="1016"/>
      <c r="AD1242" s="1017"/>
      <c r="AE1242" s="1015" t="str">
        <f>IF(details!EA92="","",details!EA92)</f>
        <v/>
      </c>
      <c r="AF1242" s="1016"/>
      <c r="AG1242" s="1017"/>
      <c r="AH1242" s="217"/>
    </row>
    <row r="1243" spans="1:34" ht="18.95" customHeight="1">
      <c r="A1243" s="224"/>
      <c r="B1243" s="1023" t="s">
        <v>15</v>
      </c>
      <c r="C1243" s="1024"/>
      <c r="D1243" s="1009">
        <f>IF(details!DR91="","",details!DR91)</f>
        <v>83</v>
      </c>
      <c r="E1243" s="1009"/>
      <c r="F1243" s="1009"/>
      <c r="G1243" s="1009" t="str">
        <f>IF(details!DV91="","",details!DV91)</f>
        <v/>
      </c>
      <c r="H1243" s="1009"/>
      <c r="I1243" s="1009"/>
      <c r="J1243" s="1009" t="str">
        <f>IF(details!ED91="","",details!ED91)</f>
        <v/>
      </c>
      <c r="K1243" s="1009"/>
      <c r="L1243" s="1009"/>
      <c r="M1243" s="1009" t="str">
        <f>IF(details!DZ91="","",details!DZ91)</f>
        <v/>
      </c>
      <c r="N1243" s="1009"/>
      <c r="O1243" s="1009"/>
      <c r="P1243" s="228"/>
      <c r="Q1243" s="1035"/>
      <c r="R1243" s="1035"/>
      <c r="S1243" s="224"/>
      <c r="T1243" s="1023" t="s">
        <v>15</v>
      </c>
      <c r="U1243" s="1024"/>
      <c r="V1243" s="1018">
        <f>IF(details!DR92="","",details!DR92)</f>
        <v>83</v>
      </c>
      <c r="W1243" s="1019"/>
      <c r="X1243" s="1020"/>
      <c r="Y1243" s="1018" t="str">
        <f>IF(details!DV92="","",details!DV92)</f>
        <v/>
      </c>
      <c r="Z1243" s="1019"/>
      <c r="AA1243" s="1020"/>
      <c r="AB1243" s="1018" t="str">
        <f>IF(details!ED92="","",details!ED92)</f>
        <v/>
      </c>
      <c r="AC1243" s="1019"/>
      <c r="AD1243" s="1020"/>
      <c r="AE1243" s="1018" t="str">
        <f>IF(details!DZ92="","",details!DZ92)</f>
        <v/>
      </c>
      <c r="AF1243" s="1019"/>
      <c r="AG1243" s="1020"/>
      <c r="AH1243" s="218"/>
    </row>
    <row r="1244" spans="1:34" ht="18.95" customHeight="1">
      <c r="A1244" s="223"/>
      <c r="B1244" s="1036" t="s">
        <v>99</v>
      </c>
      <c r="C1244" s="1037"/>
      <c r="D1244" s="1007"/>
      <c r="E1244" s="1007"/>
      <c r="F1244" s="1007"/>
      <c r="G1244" s="1007"/>
      <c r="H1244" s="1007"/>
      <c r="I1244" s="1007"/>
      <c r="J1244" s="1007"/>
      <c r="K1244" s="1007"/>
      <c r="L1244" s="1007"/>
      <c r="M1244" s="1007"/>
      <c r="N1244" s="1007"/>
      <c r="O1244" s="1007"/>
      <c r="P1244" s="219"/>
      <c r="Q1244" s="1035"/>
      <c r="R1244" s="1035"/>
      <c r="S1244" s="223"/>
      <c r="T1244" s="1036" t="s">
        <v>99</v>
      </c>
      <c r="U1244" s="1037"/>
      <c r="V1244" s="1007"/>
      <c r="W1244" s="1007"/>
      <c r="X1244" s="1007"/>
      <c r="Y1244" s="1007"/>
      <c r="Z1244" s="1007"/>
      <c r="AA1244" s="1007"/>
      <c r="AB1244" s="1007"/>
      <c r="AC1244" s="1007"/>
      <c r="AD1244" s="1007"/>
      <c r="AE1244" s="1007"/>
      <c r="AF1244" s="1007"/>
      <c r="AG1244" s="1007"/>
      <c r="AH1244" s="219"/>
    </row>
    <row r="1245" spans="1:34" ht="18.95" customHeight="1">
      <c r="A1245" s="223"/>
      <c r="B1245" s="1013" t="s">
        <v>79</v>
      </c>
      <c r="C1245" s="1014"/>
      <c r="D1245" s="1007"/>
      <c r="E1245" s="1007"/>
      <c r="F1245" s="1007"/>
      <c r="G1245" s="1007"/>
      <c r="H1245" s="1007"/>
      <c r="I1245" s="1007"/>
      <c r="J1245" s="1007"/>
      <c r="K1245" s="1007"/>
      <c r="L1245" s="1007"/>
      <c r="M1245" s="1007"/>
      <c r="N1245" s="1007"/>
      <c r="O1245" s="1007"/>
      <c r="P1245" s="219"/>
      <c r="Q1245" s="1035"/>
      <c r="R1245" s="1035"/>
      <c r="S1245" s="223"/>
      <c r="T1245" s="1013" t="s">
        <v>79</v>
      </c>
      <c r="U1245" s="1014"/>
      <c r="V1245" s="1007"/>
      <c r="W1245" s="1007"/>
      <c r="X1245" s="1007"/>
      <c r="Y1245" s="1007"/>
      <c r="Z1245" s="1007"/>
      <c r="AA1245" s="1007"/>
      <c r="AB1245" s="1007"/>
      <c r="AC1245" s="1007"/>
      <c r="AD1245" s="1007"/>
      <c r="AE1245" s="1007"/>
      <c r="AF1245" s="1007"/>
      <c r="AG1245" s="1007"/>
      <c r="AH1245" s="219"/>
    </row>
    <row r="1246" spans="1:34" ht="18.95" customHeight="1">
      <c r="A1246" s="223"/>
      <c r="B1246" s="1021" t="s">
        <v>100</v>
      </c>
      <c r="C1246" s="1022"/>
      <c r="D1246" s="1007"/>
      <c r="E1246" s="1007"/>
      <c r="F1246" s="1007"/>
      <c r="G1246" s="1007"/>
      <c r="H1246" s="1007"/>
      <c r="I1246" s="1007"/>
      <c r="J1246" s="1007"/>
      <c r="K1246" s="1007"/>
      <c r="L1246" s="1007"/>
      <c r="M1246" s="1007"/>
      <c r="N1246" s="1007"/>
      <c r="O1246" s="1007"/>
      <c r="P1246" s="219"/>
      <c r="Q1246" s="1035"/>
      <c r="R1246" s="1035"/>
      <c r="S1246" s="223"/>
      <c r="T1246" s="1021" t="s">
        <v>100</v>
      </c>
      <c r="U1246" s="1022"/>
      <c r="V1246" s="1007"/>
      <c r="W1246" s="1007"/>
      <c r="X1246" s="1007"/>
      <c r="Y1246" s="1007"/>
      <c r="Z1246" s="1007"/>
      <c r="AA1246" s="1007"/>
      <c r="AB1246" s="1007"/>
      <c r="AC1246" s="1007"/>
      <c r="AD1246" s="1007"/>
      <c r="AE1246" s="1007"/>
      <c r="AF1246" s="1007"/>
      <c r="AG1246" s="1007"/>
      <c r="AH1246" s="219"/>
    </row>
    <row r="1247" spans="1:34" ht="18.95" customHeight="1" thickBot="1">
      <c r="A1247" s="225"/>
      <c r="B1247" s="998" t="s">
        <v>101</v>
      </c>
      <c r="C1247" s="999"/>
      <c r="D1247" s="995"/>
      <c r="E1247" s="995"/>
      <c r="F1247" s="995"/>
      <c r="G1247" s="995"/>
      <c r="H1247" s="995"/>
      <c r="I1247" s="995"/>
      <c r="J1247" s="995"/>
      <c r="K1247" s="995"/>
      <c r="L1247" s="995"/>
      <c r="M1247" s="995"/>
      <c r="N1247" s="995"/>
      <c r="O1247" s="995"/>
      <c r="P1247" s="220"/>
      <c r="Q1247" s="1035"/>
      <c r="R1247" s="1035"/>
      <c r="S1247" s="225"/>
      <c r="T1247" s="998" t="s">
        <v>101</v>
      </c>
      <c r="U1247" s="999"/>
      <c r="V1247" s="995"/>
      <c r="W1247" s="995"/>
      <c r="X1247" s="995"/>
      <c r="Y1247" s="995"/>
      <c r="Z1247" s="995"/>
      <c r="AA1247" s="995"/>
      <c r="AB1247" s="995"/>
      <c r="AC1247" s="995"/>
      <c r="AD1247" s="995"/>
      <c r="AE1247" s="995"/>
      <c r="AF1247" s="995"/>
      <c r="AG1247" s="995"/>
      <c r="AH1247" s="220"/>
    </row>
    <row r="1248" spans="1:34" ht="18.95" customHeight="1">
      <c r="A1248" s="222"/>
      <c r="B1248" s="1004" t="s">
        <v>47</v>
      </c>
      <c r="C1248" s="1005"/>
      <c r="D1248" s="1005"/>
      <c r="E1248" s="1005"/>
      <c r="F1248" s="1005"/>
      <c r="G1248" s="1005"/>
      <c r="H1248" s="1005"/>
      <c r="I1248" s="1005"/>
      <c r="J1248" s="1005"/>
      <c r="K1248" s="1005"/>
      <c r="L1248" s="1005"/>
      <c r="M1248" s="1005"/>
      <c r="N1248" s="1005"/>
      <c r="O1248" s="1005"/>
      <c r="P1248" s="1006"/>
      <c r="Q1248" s="1035"/>
      <c r="R1248" s="1035"/>
      <c r="S1248" s="222"/>
      <c r="T1248" s="1004" t="s">
        <v>47</v>
      </c>
      <c r="U1248" s="1005"/>
      <c r="V1248" s="1005"/>
      <c r="W1248" s="1005"/>
      <c r="X1248" s="1005"/>
      <c r="Y1248" s="1005"/>
      <c r="Z1248" s="1005"/>
      <c r="AA1248" s="1005"/>
      <c r="AB1248" s="1005"/>
      <c r="AC1248" s="1005"/>
      <c r="AD1248" s="1005"/>
      <c r="AE1248" s="1005"/>
      <c r="AF1248" s="1005"/>
      <c r="AG1248" s="1005"/>
      <c r="AH1248" s="1006"/>
    </row>
    <row r="1249" spans="1:34" ht="18.95" customHeight="1">
      <c r="A1249" s="1003"/>
      <c r="B1249" s="985" t="str">
        <f>'statement of marks'!$A$1</f>
        <v>MkW0Hkhejko vEcsMdj jkt0vkok0fo|k0cxMh]nkSlk</v>
      </c>
      <c r="C1249" s="986"/>
      <c r="D1249" s="986"/>
      <c r="E1249" s="986"/>
      <c r="F1249" s="986"/>
      <c r="G1249" s="986"/>
      <c r="H1249" s="986"/>
      <c r="I1249" s="986"/>
      <c r="J1249" s="986"/>
      <c r="K1249" s="986"/>
      <c r="L1249" s="986"/>
      <c r="M1249" s="986"/>
      <c r="N1249" s="986"/>
      <c r="O1249" s="986"/>
      <c r="P1249" s="987"/>
      <c r="Q1249" s="1035"/>
      <c r="R1249" s="1035"/>
      <c r="S1249" s="1003"/>
      <c r="T1249" s="985" t="str">
        <f>'statement of marks'!$A$1</f>
        <v>MkW0Hkhejko vEcsMdj jkt0vkok0fo|k0cxMh]nkSlk</v>
      </c>
      <c r="U1249" s="986"/>
      <c r="V1249" s="986"/>
      <c r="W1249" s="986"/>
      <c r="X1249" s="986"/>
      <c r="Y1249" s="986"/>
      <c r="Z1249" s="986"/>
      <c r="AA1249" s="986"/>
      <c r="AB1249" s="986"/>
      <c r="AC1249" s="986"/>
      <c r="AD1249" s="986"/>
      <c r="AE1249" s="986"/>
      <c r="AF1249" s="986"/>
      <c r="AG1249" s="986"/>
      <c r="AH1249" s="987"/>
    </row>
    <row r="1250" spans="1:34" ht="18.95" customHeight="1">
      <c r="A1250" s="1003"/>
      <c r="B1250" s="985"/>
      <c r="C1250" s="986"/>
      <c r="D1250" s="986"/>
      <c r="E1250" s="986"/>
      <c r="F1250" s="986"/>
      <c r="G1250" s="986"/>
      <c r="H1250" s="986"/>
      <c r="I1250" s="986"/>
      <c r="J1250" s="986"/>
      <c r="K1250" s="986"/>
      <c r="L1250" s="986"/>
      <c r="M1250" s="986"/>
      <c r="N1250" s="986"/>
      <c r="O1250" s="986"/>
      <c r="P1250" s="987"/>
      <c r="Q1250" s="1035"/>
      <c r="R1250" s="1035"/>
      <c r="S1250" s="1003"/>
      <c r="T1250" s="985"/>
      <c r="U1250" s="986"/>
      <c r="V1250" s="986"/>
      <c r="W1250" s="986"/>
      <c r="X1250" s="986"/>
      <c r="Y1250" s="986"/>
      <c r="Z1250" s="986"/>
      <c r="AA1250" s="986"/>
      <c r="AB1250" s="986"/>
      <c r="AC1250" s="986"/>
      <c r="AD1250" s="986"/>
      <c r="AE1250" s="986"/>
      <c r="AF1250" s="986"/>
      <c r="AG1250" s="986"/>
      <c r="AH1250" s="987"/>
    </row>
    <row r="1251" spans="1:34" ht="18.95" customHeight="1">
      <c r="A1251" s="223"/>
      <c r="B1251" s="988" t="s">
        <v>95</v>
      </c>
      <c r="C1251" s="989"/>
      <c r="D1251" s="992" t="str">
        <f>'statement of marks'!$H$3</f>
        <v>2016-17</v>
      </c>
      <c r="E1251" s="992"/>
      <c r="F1251" s="992"/>
      <c r="G1251" s="992"/>
      <c r="H1251" s="992"/>
      <c r="I1251" s="992"/>
      <c r="J1251" s="992"/>
      <c r="K1251" s="992"/>
      <c r="L1251" s="992"/>
      <c r="M1251" s="992"/>
      <c r="N1251" s="992"/>
      <c r="O1251" s="992"/>
      <c r="P1251" s="993"/>
      <c r="Q1251" s="1035"/>
      <c r="R1251" s="1035"/>
      <c r="S1251" s="223"/>
      <c r="T1251" s="988" t="s">
        <v>95</v>
      </c>
      <c r="U1251" s="989"/>
      <c r="V1251" s="992" t="str">
        <f>'statement of marks'!$H$3</f>
        <v>2016-17</v>
      </c>
      <c r="W1251" s="992"/>
      <c r="X1251" s="992"/>
      <c r="Y1251" s="992"/>
      <c r="Z1251" s="992"/>
      <c r="AA1251" s="992"/>
      <c r="AB1251" s="992"/>
      <c r="AC1251" s="992"/>
      <c r="AD1251" s="992"/>
      <c r="AE1251" s="992"/>
      <c r="AF1251" s="992"/>
      <c r="AG1251" s="992"/>
      <c r="AH1251" s="993"/>
    </row>
    <row r="1252" spans="1:34" ht="18.95" customHeight="1">
      <c r="A1252" s="223"/>
      <c r="B1252" s="990" t="s">
        <v>185</v>
      </c>
      <c r="C1252" s="991"/>
      <c r="D1252" s="991" t="str">
        <f>IF('statement of marks'!I93="","",'statement of marks'!I93)</f>
        <v/>
      </c>
      <c r="E1252" s="991"/>
      <c r="F1252" s="991"/>
      <c r="G1252" s="991"/>
      <c r="H1252" s="991"/>
      <c r="I1252" s="991"/>
      <c r="J1252" s="991"/>
      <c r="K1252" s="991"/>
      <c r="L1252" s="991"/>
      <c r="M1252" s="991"/>
      <c r="N1252" s="991"/>
      <c r="O1252" s="991"/>
      <c r="P1252" s="994"/>
      <c r="Q1252" s="1035"/>
      <c r="R1252" s="1035"/>
      <c r="S1252" s="223"/>
      <c r="T1252" s="990" t="s">
        <v>185</v>
      </c>
      <c r="U1252" s="991"/>
      <c r="V1252" s="991" t="str">
        <f>IF('statement of marks'!I94="","",'statement of marks'!I94)</f>
        <v/>
      </c>
      <c r="W1252" s="991"/>
      <c r="X1252" s="991"/>
      <c r="Y1252" s="991"/>
      <c r="Z1252" s="991"/>
      <c r="AA1252" s="991"/>
      <c r="AB1252" s="991"/>
      <c r="AC1252" s="991"/>
      <c r="AD1252" s="991"/>
      <c r="AE1252" s="991"/>
      <c r="AF1252" s="991"/>
      <c r="AG1252" s="991"/>
      <c r="AH1252" s="994"/>
    </row>
    <row r="1253" spans="1:34" ht="18.95" customHeight="1">
      <c r="A1253" s="223"/>
      <c r="B1253" s="990" t="s">
        <v>186</v>
      </c>
      <c r="C1253" s="991"/>
      <c r="D1253" s="991" t="str">
        <f>IF('statement of marks'!J93="","",'statement of marks'!J93)</f>
        <v/>
      </c>
      <c r="E1253" s="991"/>
      <c r="F1253" s="991"/>
      <c r="G1253" s="991"/>
      <c r="H1253" s="991"/>
      <c r="I1253" s="991"/>
      <c r="J1253" s="991"/>
      <c r="K1253" s="991"/>
      <c r="L1253" s="991"/>
      <c r="M1253" s="991"/>
      <c r="N1253" s="991"/>
      <c r="O1253" s="991"/>
      <c r="P1253" s="994"/>
      <c r="Q1253" s="1035"/>
      <c r="R1253" s="1035"/>
      <c r="S1253" s="223"/>
      <c r="T1253" s="990" t="s">
        <v>186</v>
      </c>
      <c r="U1253" s="991"/>
      <c r="V1253" s="991" t="str">
        <f>IF('statement of marks'!J94="","",'statement of marks'!J94)</f>
        <v/>
      </c>
      <c r="W1253" s="991"/>
      <c r="X1253" s="991"/>
      <c r="Y1253" s="991"/>
      <c r="Z1253" s="991"/>
      <c r="AA1253" s="991"/>
      <c r="AB1253" s="991"/>
      <c r="AC1253" s="991"/>
      <c r="AD1253" s="991"/>
      <c r="AE1253" s="991"/>
      <c r="AF1253" s="991"/>
      <c r="AG1253" s="991"/>
      <c r="AH1253" s="994"/>
    </row>
    <row r="1254" spans="1:34" ht="18.95" customHeight="1">
      <c r="A1254" s="223"/>
      <c r="B1254" s="990" t="s">
        <v>187</v>
      </c>
      <c r="C1254" s="991"/>
      <c r="D1254" s="991" t="str">
        <f>IF('statement of marks'!K93="","",'statement of marks'!K93)</f>
        <v/>
      </c>
      <c r="E1254" s="991"/>
      <c r="F1254" s="991"/>
      <c r="G1254" s="991"/>
      <c r="H1254" s="991"/>
      <c r="I1254" s="991"/>
      <c r="J1254" s="991"/>
      <c r="K1254" s="991"/>
      <c r="L1254" s="991"/>
      <c r="M1254" s="991"/>
      <c r="N1254" s="991"/>
      <c r="O1254" s="991"/>
      <c r="P1254" s="994"/>
      <c r="Q1254" s="1035"/>
      <c r="R1254" s="1035"/>
      <c r="S1254" s="223"/>
      <c r="T1254" s="990" t="s">
        <v>187</v>
      </c>
      <c r="U1254" s="991"/>
      <c r="V1254" s="991" t="str">
        <f>IF('statement of marks'!K94="","",'statement of marks'!K94)</f>
        <v/>
      </c>
      <c r="W1254" s="991"/>
      <c r="X1254" s="991"/>
      <c r="Y1254" s="991"/>
      <c r="Z1254" s="991"/>
      <c r="AA1254" s="991"/>
      <c r="AB1254" s="991"/>
      <c r="AC1254" s="991"/>
      <c r="AD1254" s="991"/>
      <c r="AE1254" s="991"/>
      <c r="AF1254" s="991"/>
      <c r="AG1254" s="991"/>
      <c r="AH1254" s="994"/>
    </row>
    <row r="1255" spans="1:34" ht="18.95" customHeight="1">
      <c r="A1255" s="223"/>
      <c r="B1255" s="990" t="s">
        <v>188</v>
      </c>
      <c r="C1255" s="991"/>
      <c r="D1255" s="992" t="str">
        <f>'statement of marks'!$G$3</f>
        <v>6 B</v>
      </c>
      <c r="E1255" s="992"/>
      <c r="F1255" s="992"/>
      <c r="G1255" s="992"/>
      <c r="H1255" s="991" t="s">
        <v>9</v>
      </c>
      <c r="I1255" s="991"/>
      <c r="J1255" s="991"/>
      <c r="K1255" s="991"/>
      <c r="L1255" s="991"/>
      <c r="M1255" s="992" t="str">
        <f>IF('statement of marks'!D93="","",'statement of marks'!D93)</f>
        <v/>
      </c>
      <c r="N1255" s="992"/>
      <c r="O1255" s="992"/>
      <c r="P1255" s="993"/>
      <c r="Q1255" s="1035"/>
      <c r="R1255" s="1035"/>
      <c r="S1255" s="223"/>
      <c r="T1255" s="990" t="s">
        <v>188</v>
      </c>
      <c r="U1255" s="991"/>
      <c r="V1255" s="992" t="str">
        <f>'statement of marks'!$G$3</f>
        <v>6 B</v>
      </c>
      <c r="W1255" s="992"/>
      <c r="X1255" s="992"/>
      <c r="Y1255" s="992"/>
      <c r="Z1255" s="991" t="s">
        <v>9</v>
      </c>
      <c r="AA1255" s="991"/>
      <c r="AB1255" s="991"/>
      <c r="AC1255" s="991"/>
      <c r="AD1255" s="991"/>
      <c r="AE1255" s="992" t="str">
        <f>IF('statement of marks'!D94="","",'statement of marks'!D94)</f>
        <v/>
      </c>
      <c r="AF1255" s="992"/>
      <c r="AG1255" s="992"/>
      <c r="AH1255" s="993"/>
    </row>
    <row r="1256" spans="1:34" ht="18.95" customHeight="1">
      <c r="A1256" s="223"/>
      <c r="B1256" s="990" t="s">
        <v>189</v>
      </c>
      <c r="C1256" s="991"/>
      <c r="D1256" s="992" t="str">
        <f>IF('statement of marks'!F93="","",'statement of marks'!F93)</f>
        <v/>
      </c>
      <c r="E1256" s="992"/>
      <c r="F1256" s="992"/>
      <c r="G1256" s="992"/>
      <c r="H1256" s="991" t="s">
        <v>0</v>
      </c>
      <c r="I1256" s="991"/>
      <c r="J1256" s="991"/>
      <c r="K1256" s="991"/>
      <c r="L1256" s="991"/>
      <c r="M1256" s="1032" t="str">
        <f>IF('statement of marks'!G93="","",'statement of marks'!G93)</f>
        <v/>
      </c>
      <c r="N1256" s="1032"/>
      <c r="O1256" s="1032"/>
      <c r="P1256" s="1033"/>
      <c r="Q1256" s="1035"/>
      <c r="R1256" s="1035"/>
      <c r="S1256" s="223"/>
      <c r="T1256" s="990" t="s">
        <v>189</v>
      </c>
      <c r="U1256" s="991"/>
      <c r="V1256" s="992" t="str">
        <f>IF('statement of marks'!F94="","",'statement of marks'!F94)</f>
        <v/>
      </c>
      <c r="W1256" s="992"/>
      <c r="X1256" s="992"/>
      <c r="Y1256" s="992"/>
      <c r="Z1256" s="991" t="s">
        <v>0</v>
      </c>
      <c r="AA1256" s="991"/>
      <c r="AB1256" s="991"/>
      <c r="AC1256" s="991"/>
      <c r="AD1256" s="991"/>
      <c r="AE1256" s="1032" t="str">
        <f>IF('statement of marks'!G94="","",'statement of marks'!G94)</f>
        <v/>
      </c>
      <c r="AF1256" s="1032"/>
      <c r="AG1256" s="1032"/>
      <c r="AH1256" s="1033"/>
    </row>
    <row r="1257" spans="1:34" ht="18.95" customHeight="1">
      <c r="A1257" s="223"/>
      <c r="B1257" s="221" t="s">
        <v>28</v>
      </c>
      <c r="C1257" s="211" t="s">
        <v>96</v>
      </c>
      <c r="D1257" s="1034" t="s">
        <v>1</v>
      </c>
      <c r="E1257" s="1034"/>
      <c r="F1257" s="1034"/>
      <c r="G1257" s="1034" t="s">
        <v>21</v>
      </c>
      <c r="H1257" s="1034"/>
      <c r="I1257" s="1034"/>
      <c r="J1257" s="1034" t="s">
        <v>68</v>
      </c>
      <c r="K1257" s="1034"/>
      <c r="L1257" s="1034"/>
      <c r="M1257" s="1034" t="s">
        <v>97</v>
      </c>
      <c r="N1257" s="1034"/>
      <c r="O1257" s="1034"/>
      <c r="P1257" s="212" t="s">
        <v>200</v>
      </c>
      <c r="Q1257" s="1035"/>
      <c r="R1257" s="1035"/>
      <c r="S1257" s="223"/>
      <c r="T1257" s="221" t="s">
        <v>28</v>
      </c>
      <c r="U1257" s="211" t="s">
        <v>96</v>
      </c>
      <c r="V1257" s="1034" t="s">
        <v>1</v>
      </c>
      <c r="W1257" s="1034"/>
      <c r="X1257" s="1034"/>
      <c r="Y1257" s="1034" t="s">
        <v>21</v>
      </c>
      <c r="Z1257" s="1034"/>
      <c r="AA1257" s="1034"/>
      <c r="AB1257" s="1034" t="s">
        <v>68</v>
      </c>
      <c r="AC1257" s="1034"/>
      <c r="AD1257" s="1034"/>
      <c r="AE1257" s="1034" t="s">
        <v>97</v>
      </c>
      <c r="AF1257" s="1034"/>
      <c r="AG1257" s="1034"/>
      <c r="AH1257" s="212" t="s">
        <v>200</v>
      </c>
    </row>
    <row r="1258" spans="1:34" ht="18.95" customHeight="1">
      <c r="A1258" s="223"/>
      <c r="B1258" s="1000" t="s">
        <v>3</v>
      </c>
      <c r="C1258" s="1001"/>
      <c r="D1258" s="232">
        <f>IF('statement of marks'!L$6="","",'statement of marks'!L$6)</f>
        <v>5</v>
      </c>
      <c r="E1258" s="232">
        <f>IF('statement of marks'!M$6="","",'statement of marks'!M$6)</f>
        <v>5</v>
      </c>
      <c r="F1258" s="232">
        <f>IF('statement of marks'!N$6="","",'statement of marks'!N$6)</f>
        <v>10</v>
      </c>
      <c r="G1258" s="232">
        <f>IF('statement of marks'!O$6="","",'statement of marks'!O$6)</f>
        <v>5</v>
      </c>
      <c r="H1258" s="232">
        <f>IF('statement of marks'!P$6="","",'statement of marks'!P$6)</f>
        <v>5</v>
      </c>
      <c r="I1258" s="232">
        <f>IF('statement of marks'!Q$6="","",'statement of marks'!Q$6)</f>
        <v>10</v>
      </c>
      <c r="J1258" s="232">
        <f>IF('statement of marks'!R$6="","",'statement of marks'!R$6)</f>
        <v>5</v>
      </c>
      <c r="K1258" s="232">
        <f>IF('statement of marks'!S$6="","",'statement of marks'!S$6)</f>
        <v>5</v>
      </c>
      <c r="L1258" s="232">
        <f>IF('statement of marks'!T$6="","",'statement of marks'!T$6)</f>
        <v>10</v>
      </c>
      <c r="M1258" s="232">
        <f>IF('statement of marks'!V$6="","",'statement of marks'!V$6)</f>
        <v>50</v>
      </c>
      <c r="N1258" s="232">
        <f>IF('statement of marks'!W$6="","",'statement of marks'!W$6)</f>
        <v>20</v>
      </c>
      <c r="O1258" s="232">
        <f>IF('statement of marks'!X$6="","",'statement of marks'!X$6)</f>
        <v>70</v>
      </c>
      <c r="P1258" s="213">
        <f>IF('statement of marks'!Y$6="","",'statement of marks'!Y$6)</f>
        <v>100</v>
      </c>
      <c r="Q1258" s="1035"/>
      <c r="R1258" s="1035"/>
      <c r="S1258" s="223"/>
      <c r="T1258" s="1000" t="s">
        <v>3</v>
      </c>
      <c r="U1258" s="1001"/>
      <c r="V1258" s="232">
        <f>IF('statement of marks'!L$6="","",'statement of marks'!L$6)</f>
        <v>5</v>
      </c>
      <c r="W1258" s="232">
        <f>IF('statement of marks'!M$6="","",'statement of marks'!M$6)</f>
        <v>5</v>
      </c>
      <c r="X1258" s="232">
        <f>IF('statement of marks'!N$6="","",'statement of marks'!N$6)</f>
        <v>10</v>
      </c>
      <c r="Y1258" s="232">
        <f>IF('statement of marks'!O$6="","",'statement of marks'!O$6)</f>
        <v>5</v>
      </c>
      <c r="Z1258" s="232">
        <f>IF('statement of marks'!P$6="","",'statement of marks'!P$6)</f>
        <v>5</v>
      </c>
      <c r="AA1258" s="232">
        <f>IF('statement of marks'!Q$6="","",'statement of marks'!Q$6)</f>
        <v>10</v>
      </c>
      <c r="AB1258" s="232">
        <f>IF('statement of marks'!R$6="","",'statement of marks'!R$6)</f>
        <v>5</v>
      </c>
      <c r="AC1258" s="232">
        <f>IF('statement of marks'!S$6="","",'statement of marks'!S$6)</f>
        <v>5</v>
      </c>
      <c r="AD1258" s="232">
        <f>IF('statement of marks'!T$6="","",'statement of marks'!T$6)</f>
        <v>10</v>
      </c>
      <c r="AE1258" s="232">
        <f>IF('statement of marks'!V$6="","",'statement of marks'!V$6)</f>
        <v>50</v>
      </c>
      <c r="AF1258" s="232">
        <f>IF('statement of marks'!W$6="","",'statement of marks'!W$6)</f>
        <v>20</v>
      </c>
      <c r="AG1258" s="232">
        <f>IF('statement of marks'!X$6="","",'statement of marks'!X$6)</f>
        <v>70</v>
      </c>
      <c r="AH1258" s="213">
        <f>IF('statement of marks'!Y$6="","",'statement of marks'!Y$6)</f>
        <v>100</v>
      </c>
    </row>
    <row r="1259" spans="1:34" ht="18.95" customHeight="1">
      <c r="A1259" s="223"/>
      <c r="B1259" s="990" t="str">
        <f>IF('statement of marks'!$L$3="","",'statement of marks'!$L$3)</f>
        <v>fgUnh</v>
      </c>
      <c r="C1259" s="991"/>
      <c r="D1259" s="209" t="str">
        <f>IF('statement of marks'!L93="","",'statement of marks'!L93)</f>
        <v/>
      </c>
      <c r="E1259" s="209" t="str">
        <f>IF('statement of marks'!M93="","",'statement of marks'!M93)</f>
        <v/>
      </c>
      <c r="F1259" s="207" t="str">
        <f>IF('statement of marks'!N93="","",'statement of marks'!N93)</f>
        <v/>
      </c>
      <c r="G1259" s="209" t="str">
        <f>IF('statement of marks'!O93="","",'statement of marks'!O93)</f>
        <v/>
      </c>
      <c r="H1259" s="209" t="str">
        <f>IF('statement of marks'!P93="","",'statement of marks'!P93)</f>
        <v/>
      </c>
      <c r="I1259" s="207" t="str">
        <f>IF('statement of marks'!Q93="","",'statement of marks'!Q93)</f>
        <v/>
      </c>
      <c r="J1259" s="209" t="str">
        <f>IF('statement of marks'!R93="","",'statement of marks'!R93)</f>
        <v/>
      </c>
      <c r="K1259" s="209" t="str">
        <f>IF('statement of marks'!S93="","",'statement of marks'!S93)</f>
        <v/>
      </c>
      <c r="L1259" s="207" t="str">
        <f>IF('statement of marks'!T93="","",'statement of marks'!T93)</f>
        <v/>
      </c>
      <c r="M1259" s="209" t="str">
        <f>IF('statement of marks'!V93="","",'statement of marks'!V93)</f>
        <v/>
      </c>
      <c r="N1259" s="209" t="str">
        <f>IF('statement of marks'!W93="","",'statement of marks'!W93)</f>
        <v/>
      </c>
      <c r="O1259" s="207" t="str">
        <f>IF('statement of marks'!X93="","",'statement of marks'!X93)</f>
        <v/>
      </c>
      <c r="P1259" s="213" t="str">
        <f>IF('statement of marks'!Y93="","",'statement of marks'!Y93)</f>
        <v/>
      </c>
      <c r="Q1259" s="1035"/>
      <c r="R1259" s="1035"/>
      <c r="S1259" s="223"/>
      <c r="T1259" s="990" t="str">
        <f>IF('statement of marks'!$L$3="","",'statement of marks'!$L$3)</f>
        <v>fgUnh</v>
      </c>
      <c r="U1259" s="991"/>
      <c r="V1259" s="209" t="str">
        <f>IF('statement of marks'!L94="","",'statement of marks'!L94)</f>
        <v/>
      </c>
      <c r="W1259" s="209" t="str">
        <f>IF('statement of marks'!M94="","",'statement of marks'!M94)</f>
        <v/>
      </c>
      <c r="X1259" s="207" t="str">
        <f>IF('statement of marks'!N94="","",'statement of marks'!N94)</f>
        <v/>
      </c>
      <c r="Y1259" s="209" t="str">
        <f>IF('statement of marks'!O94="","",'statement of marks'!O94)</f>
        <v/>
      </c>
      <c r="Z1259" s="209" t="str">
        <f>IF('statement of marks'!P94="","",'statement of marks'!P94)</f>
        <v/>
      </c>
      <c r="AA1259" s="207" t="str">
        <f>IF('statement of marks'!Q94="","",'statement of marks'!Q94)</f>
        <v/>
      </c>
      <c r="AB1259" s="209" t="str">
        <f>IF('statement of marks'!R94="","",'statement of marks'!R94)</f>
        <v/>
      </c>
      <c r="AC1259" s="209" t="str">
        <f>IF('statement of marks'!S94="","",'statement of marks'!S94)</f>
        <v/>
      </c>
      <c r="AD1259" s="207" t="str">
        <f>IF('statement of marks'!T94="","",'statement of marks'!T94)</f>
        <v/>
      </c>
      <c r="AE1259" s="209" t="str">
        <f>IF('statement of marks'!V94="","",'statement of marks'!V94)</f>
        <v/>
      </c>
      <c r="AF1259" s="209" t="str">
        <f>IF('statement of marks'!W94="","",'statement of marks'!W94)</f>
        <v/>
      </c>
      <c r="AG1259" s="207" t="str">
        <f>IF('statement of marks'!X94="","",'statement of marks'!X94)</f>
        <v/>
      </c>
      <c r="AH1259" s="213" t="str">
        <f>IF('statement of marks'!Y94="","",'statement of marks'!Y94)</f>
        <v/>
      </c>
    </row>
    <row r="1260" spans="1:34" ht="18.95" customHeight="1">
      <c r="A1260" s="223"/>
      <c r="B1260" s="990" t="str">
        <f>IF('statement of marks'!$AH$3="","",'statement of marks'!$AH$3)</f>
        <v>vaxszth</v>
      </c>
      <c r="C1260" s="991"/>
      <c r="D1260" s="209" t="str">
        <f>IF('statement of marks'!AH93="","",'statement of marks'!AH93)</f>
        <v/>
      </c>
      <c r="E1260" s="209" t="str">
        <f>IF('statement of marks'!AI93="","",'statement of marks'!AI93)</f>
        <v/>
      </c>
      <c r="F1260" s="207" t="str">
        <f>IF('statement of marks'!AJ93="","",'statement of marks'!AJ93)</f>
        <v/>
      </c>
      <c r="G1260" s="209" t="str">
        <f>IF('statement of marks'!AK93="","",'statement of marks'!AK93)</f>
        <v/>
      </c>
      <c r="H1260" s="209" t="str">
        <f>IF('statement of marks'!AL93="","",'statement of marks'!AL93)</f>
        <v/>
      </c>
      <c r="I1260" s="207" t="str">
        <f>IF('statement of marks'!AM93="","",'statement of marks'!AM93)</f>
        <v/>
      </c>
      <c r="J1260" s="209" t="str">
        <f>IF('statement of marks'!AN93="","",'statement of marks'!AN93)</f>
        <v/>
      </c>
      <c r="K1260" s="209" t="str">
        <f>IF('statement of marks'!AO93="","",'statement of marks'!AO93)</f>
        <v/>
      </c>
      <c r="L1260" s="207" t="str">
        <f>IF('statement of marks'!AP93="","",'statement of marks'!AP93)</f>
        <v/>
      </c>
      <c r="M1260" s="209" t="str">
        <f>IF('statement of marks'!AR93="","",'statement of marks'!AR93)</f>
        <v/>
      </c>
      <c r="N1260" s="209" t="str">
        <f>IF('statement of marks'!AS93="","",'statement of marks'!AS93)</f>
        <v/>
      </c>
      <c r="O1260" s="207" t="str">
        <f>IF('statement of marks'!AT93="","",'statement of marks'!AT93)</f>
        <v/>
      </c>
      <c r="P1260" s="213" t="str">
        <f>IF('statement of marks'!AU93="","",'statement of marks'!AU93)</f>
        <v/>
      </c>
      <c r="Q1260" s="1035"/>
      <c r="R1260" s="1035"/>
      <c r="S1260" s="223"/>
      <c r="T1260" s="990" t="str">
        <f>IF('statement of marks'!$AH$3="","",'statement of marks'!$AH$3)</f>
        <v>vaxszth</v>
      </c>
      <c r="U1260" s="991"/>
      <c r="V1260" s="209" t="str">
        <f>IF('statement of marks'!AH94="","",'statement of marks'!AH94)</f>
        <v/>
      </c>
      <c r="W1260" s="209" t="str">
        <f>IF('statement of marks'!AI94="","",'statement of marks'!AI94)</f>
        <v/>
      </c>
      <c r="X1260" s="207" t="str">
        <f>IF('statement of marks'!AJ94="","",'statement of marks'!AJ94)</f>
        <v/>
      </c>
      <c r="Y1260" s="209" t="str">
        <f>IF('statement of marks'!AK94="","",'statement of marks'!AK94)</f>
        <v/>
      </c>
      <c r="Z1260" s="209" t="str">
        <f>IF('statement of marks'!AL94="","",'statement of marks'!AL94)</f>
        <v/>
      </c>
      <c r="AA1260" s="207" t="str">
        <f>IF('statement of marks'!AM94="","",'statement of marks'!AM94)</f>
        <v/>
      </c>
      <c r="AB1260" s="209" t="str">
        <f>IF('statement of marks'!AN94="","",'statement of marks'!AN94)</f>
        <v/>
      </c>
      <c r="AC1260" s="209" t="str">
        <f>IF('statement of marks'!AO94="","",'statement of marks'!AO94)</f>
        <v/>
      </c>
      <c r="AD1260" s="207" t="str">
        <f>IF('statement of marks'!AP94="","",'statement of marks'!AP94)</f>
        <v/>
      </c>
      <c r="AE1260" s="209" t="str">
        <f>IF('statement of marks'!AR94="","",'statement of marks'!AR94)</f>
        <v/>
      </c>
      <c r="AF1260" s="209" t="str">
        <f>IF('statement of marks'!AS94="","",'statement of marks'!AS94)</f>
        <v/>
      </c>
      <c r="AG1260" s="207" t="str">
        <f>IF('statement of marks'!AT94="","",'statement of marks'!AT94)</f>
        <v/>
      </c>
      <c r="AH1260" s="213" t="str">
        <f>IF('statement of marks'!AU94="","",'statement of marks'!AU94)</f>
        <v/>
      </c>
    </row>
    <row r="1261" spans="1:34" ht="18.95" customHeight="1">
      <c r="A1261" s="223"/>
      <c r="B1261" s="990" t="str">
        <f>IF('statement of marks'!BD93="s","laLd`r",IF('statement of marks'!BD93="u","mnwZ",IF('statement of marks'!BD93="g","xqtjkrh",IF('statement of marks'!BD93="p","iatkch",IF('statement of marks'!BD93="sd","fla/kh","r`rh; Hkk""kk")))))</f>
        <v>r`rh; Hkk"kk</v>
      </c>
      <c r="C1261" s="991"/>
      <c r="D1261" s="209" t="str">
        <f>IF('statement of marks'!BE93="","",'statement of marks'!BE93)</f>
        <v/>
      </c>
      <c r="E1261" s="209" t="str">
        <f>IF('statement of marks'!BF93="","",'statement of marks'!BF93)</f>
        <v/>
      </c>
      <c r="F1261" s="207" t="str">
        <f>IF('statement of marks'!BG93="","",'statement of marks'!BG93)</f>
        <v/>
      </c>
      <c r="G1261" s="209" t="str">
        <f>IF('statement of marks'!BH93="","",'statement of marks'!BH93)</f>
        <v/>
      </c>
      <c r="H1261" s="209" t="str">
        <f>IF('statement of marks'!BI93="","",'statement of marks'!BI93)</f>
        <v/>
      </c>
      <c r="I1261" s="207" t="str">
        <f>IF('statement of marks'!BJ93="","",'statement of marks'!BJ93)</f>
        <v/>
      </c>
      <c r="J1261" s="209" t="str">
        <f>IF('statement of marks'!BK93="","",'statement of marks'!BK93)</f>
        <v/>
      </c>
      <c r="K1261" s="209" t="str">
        <f>IF('statement of marks'!BL93="","",'statement of marks'!BL93)</f>
        <v/>
      </c>
      <c r="L1261" s="207" t="str">
        <f>IF('statement of marks'!BM93="","",'statement of marks'!BM93)</f>
        <v/>
      </c>
      <c r="M1261" s="209" t="str">
        <f>IF('statement of marks'!BO93="","",'statement of marks'!BO93)</f>
        <v/>
      </c>
      <c r="N1261" s="209" t="str">
        <f>IF('statement of marks'!BP93="","",'statement of marks'!BP93)</f>
        <v/>
      </c>
      <c r="O1261" s="207" t="str">
        <f>IF('statement of marks'!BQ93="","",'statement of marks'!BQ93)</f>
        <v/>
      </c>
      <c r="P1261" s="213" t="str">
        <f>IF('statement of marks'!BR93="","",'statement of marks'!BR93)</f>
        <v/>
      </c>
      <c r="Q1261" s="1035"/>
      <c r="R1261" s="1035"/>
      <c r="S1261" s="223"/>
      <c r="T1261" s="990" t="str">
        <f>IF('statement of marks'!BD94="s","laLd`r",IF('statement of marks'!BD94="u","mnwZ",IF('statement of marks'!BD94="g","xqtjkrh",IF('statement of marks'!BD94="p","iatkch",IF('statement of marks'!BD94="sd","fla/kh","r`rh; Hkk""kk")))))</f>
        <v>r`rh; Hkk"kk</v>
      </c>
      <c r="U1261" s="991"/>
      <c r="V1261" s="209" t="str">
        <f>IF('statement of marks'!BE94="","",'statement of marks'!BE94)</f>
        <v/>
      </c>
      <c r="W1261" s="209" t="str">
        <f>IF('statement of marks'!BF94="","",'statement of marks'!BF94)</f>
        <v/>
      </c>
      <c r="X1261" s="207" t="str">
        <f>IF('statement of marks'!BG94="","",'statement of marks'!BG94)</f>
        <v/>
      </c>
      <c r="Y1261" s="209" t="str">
        <f>IF('statement of marks'!BH94="","",'statement of marks'!BH94)</f>
        <v/>
      </c>
      <c r="Z1261" s="209" t="str">
        <f>IF('statement of marks'!BI94="","",'statement of marks'!BI94)</f>
        <v/>
      </c>
      <c r="AA1261" s="207" t="str">
        <f>IF('statement of marks'!BJ94="","",'statement of marks'!BJ94)</f>
        <v/>
      </c>
      <c r="AB1261" s="209" t="str">
        <f>IF('statement of marks'!BK94="","",'statement of marks'!BK94)</f>
        <v/>
      </c>
      <c r="AC1261" s="209" t="str">
        <f>IF('statement of marks'!BL94="","",'statement of marks'!BL94)</f>
        <v/>
      </c>
      <c r="AD1261" s="207" t="str">
        <f>IF('statement of marks'!BM94="","",'statement of marks'!BM94)</f>
        <v/>
      </c>
      <c r="AE1261" s="209" t="str">
        <f>IF('statement of marks'!BO94="","",'statement of marks'!BO94)</f>
        <v/>
      </c>
      <c r="AF1261" s="209" t="str">
        <f>IF('statement of marks'!BP94="","",'statement of marks'!BP94)</f>
        <v/>
      </c>
      <c r="AG1261" s="207" t="str">
        <f>IF('statement of marks'!BQ94="","",'statement of marks'!BQ94)</f>
        <v/>
      </c>
      <c r="AH1261" s="213" t="str">
        <f>IF('statement of marks'!BR94="","",'statement of marks'!BR94)</f>
        <v/>
      </c>
    </row>
    <row r="1262" spans="1:34" ht="18.95" customHeight="1">
      <c r="A1262" s="223"/>
      <c r="B1262" s="990" t="str">
        <f>IF('statement of marks'!$CA$3="","",'statement of marks'!$CA$3)</f>
        <v>xf.kr</v>
      </c>
      <c r="C1262" s="991"/>
      <c r="D1262" s="209" t="str">
        <f>IF('statement of marks'!CA93="","",'statement of marks'!CA93)</f>
        <v/>
      </c>
      <c r="E1262" s="209" t="str">
        <f>IF('statement of marks'!CB93="","",'statement of marks'!CB93)</f>
        <v/>
      </c>
      <c r="F1262" s="207" t="str">
        <f>IF('statement of marks'!CC93="","",'statement of marks'!CC93)</f>
        <v/>
      </c>
      <c r="G1262" s="209" t="str">
        <f>IF('statement of marks'!CD93="","",'statement of marks'!CD93)</f>
        <v/>
      </c>
      <c r="H1262" s="209" t="str">
        <f>IF('statement of marks'!CE93="","",'statement of marks'!CE93)</f>
        <v/>
      </c>
      <c r="I1262" s="207" t="str">
        <f>IF('statement of marks'!CF93="","",'statement of marks'!CF93)</f>
        <v/>
      </c>
      <c r="J1262" s="209" t="str">
        <f>IF('statement of marks'!CG93="","",'statement of marks'!CG93)</f>
        <v/>
      </c>
      <c r="K1262" s="209" t="str">
        <f>IF('statement of marks'!CH93="","",'statement of marks'!CH93)</f>
        <v/>
      </c>
      <c r="L1262" s="207" t="str">
        <f>IF('statement of marks'!CI93="","",'statement of marks'!CI93)</f>
        <v/>
      </c>
      <c r="M1262" s="209" t="str">
        <f>IF('statement of marks'!CK93="","",'statement of marks'!CK93)</f>
        <v/>
      </c>
      <c r="N1262" s="209" t="str">
        <f>IF('statement of marks'!CL93="","",'statement of marks'!CL93)</f>
        <v/>
      </c>
      <c r="O1262" s="207" t="str">
        <f>IF('statement of marks'!CM93="","",'statement of marks'!CM93)</f>
        <v/>
      </c>
      <c r="P1262" s="213" t="str">
        <f>IF('statement of marks'!CN93="","",'statement of marks'!CN93)</f>
        <v/>
      </c>
      <c r="Q1262" s="1035"/>
      <c r="R1262" s="1035"/>
      <c r="S1262" s="223"/>
      <c r="T1262" s="990" t="str">
        <f>IF('statement of marks'!$CA$3="","",'statement of marks'!$CA$3)</f>
        <v>xf.kr</v>
      </c>
      <c r="U1262" s="991"/>
      <c r="V1262" s="209" t="str">
        <f>IF('statement of marks'!CA94="","",'statement of marks'!CA94)</f>
        <v/>
      </c>
      <c r="W1262" s="209" t="str">
        <f>IF('statement of marks'!CB94="","",'statement of marks'!CB94)</f>
        <v/>
      </c>
      <c r="X1262" s="207" t="str">
        <f>IF('statement of marks'!CC94="","",'statement of marks'!CC94)</f>
        <v/>
      </c>
      <c r="Y1262" s="209" t="str">
        <f>IF('statement of marks'!CD94="","",'statement of marks'!CD94)</f>
        <v/>
      </c>
      <c r="Z1262" s="209" t="str">
        <f>IF('statement of marks'!CE94="","",'statement of marks'!CE94)</f>
        <v/>
      </c>
      <c r="AA1262" s="207" t="str">
        <f>IF('statement of marks'!CF94="","",'statement of marks'!CF94)</f>
        <v/>
      </c>
      <c r="AB1262" s="209" t="str">
        <f>IF('statement of marks'!CG94="","",'statement of marks'!CG94)</f>
        <v/>
      </c>
      <c r="AC1262" s="209" t="str">
        <f>IF('statement of marks'!CH94="","",'statement of marks'!CH94)</f>
        <v/>
      </c>
      <c r="AD1262" s="207" t="str">
        <f>IF('statement of marks'!CI94="","",'statement of marks'!CI94)</f>
        <v/>
      </c>
      <c r="AE1262" s="209" t="str">
        <f>IF('statement of marks'!CK94="","",'statement of marks'!CK94)</f>
        <v/>
      </c>
      <c r="AF1262" s="209" t="str">
        <f>IF('statement of marks'!CL94="","",'statement of marks'!CL94)</f>
        <v/>
      </c>
      <c r="AG1262" s="207" t="str">
        <f>IF('statement of marks'!CM94="","",'statement of marks'!CM94)</f>
        <v/>
      </c>
      <c r="AH1262" s="213" t="str">
        <f>IF('statement of marks'!CN94="","",'statement of marks'!CN94)</f>
        <v/>
      </c>
    </row>
    <row r="1263" spans="1:34" ht="18.95" customHeight="1">
      <c r="A1263" s="223"/>
      <c r="B1263" s="990" t="str">
        <f>IF('statement of marks'!$CW$3="","",'statement of marks'!$CW$3)</f>
        <v>foKku</v>
      </c>
      <c r="C1263" s="991"/>
      <c r="D1263" s="209" t="str">
        <f>IF('statement of marks'!CW93="","",'statement of marks'!CW93)</f>
        <v/>
      </c>
      <c r="E1263" s="209" t="str">
        <f>IF('statement of marks'!CX93="","",'statement of marks'!CX93)</f>
        <v/>
      </c>
      <c r="F1263" s="207" t="str">
        <f>IF('statement of marks'!CY93="","",'statement of marks'!CY93)</f>
        <v/>
      </c>
      <c r="G1263" s="209" t="str">
        <f>IF('statement of marks'!CZ93="","",'statement of marks'!CZ93)</f>
        <v/>
      </c>
      <c r="H1263" s="209" t="str">
        <f>IF('statement of marks'!DA93="","",'statement of marks'!DA93)</f>
        <v/>
      </c>
      <c r="I1263" s="207" t="str">
        <f>IF('statement of marks'!DB93="","",'statement of marks'!DB93)</f>
        <v/>
      </c>
      <c r="J1263" s="209" t="str">
        <f>IF('statement of marks'!DC93="","",'statement of marks'!DC93)</f>
        <v/>
      </c>
      <c r="K1263" s="209" t="str">
        <f>IF('statement of marks'!DD93="","",'statement of marks'!DD93)</f>
        <v/>
      </c>
      <c r="L1263" s="207" t="str">
        <f>IF('statement of marks'!DE93="","",'statement of marks'!DE93)</f>
        <v/>
      </c>
      <c r="M1263" s="209" t="str">
        <f>IF('statement of marks'!DG93="","",'statement of marks'!DG93)</f>
        <v/>
      </c>
      <c r="N1263" s="209" t="str">
        <f>IF('statement of marks'!DH93="","",'statement of marks'!DH93)</f>
        <v/>
      </c>
      <c r="O1263" s="207" t="str">
        <f>IF('statement of marks'!DI93="","",'statement of marks'!DI93)</f>
        <v/>
      </c>
      <c r="P1263" s="213" t="str">
        <f>IF('statement of marks'!DJ93="","",'statement of marks'!DJ93)</f>
        <v/>
      </c>
      <c r="Q1263" s="1035"/>
      <c r="R1263" s="1035"/>
      <c r="S1263" s="223"/>
      <c r="T1263" s="990" t="str">
        <f>IF('statement of marks'!$CW$3="","",'statement of marks'!$CW$3)</f>
        <v>foKku</v>
      </c>
      <c r="U1263" s="991"/>
      <c r="V1263" s="209" t="str">
        <f>IF('statement of marks'!CW94="","",'statement of marks'!CW94)</f>
        <v/>
      </c>
      <c r="W1263" s="209" t="str">
        <f>IF('statement of marks'!CX94="","",'statement of marks'!CX94)</f>
        <v/>
      </c>
      <c r="X1263" s="207" t="str">
        <f>IF('statement of marks'!CY94="","",'statement of marks'!CY94)</f>
        <v/>
      </c>
      <c r="Y1263" s="209" t="str">
        <f>IF('statement of marks'!CZ94="","",'statement of marks'!CZ94)</f>
        <v/>
      </c>
      <c r="Z1263" s="209" t="str">
        <f>IF('statement of marks'!DA94="","",'statement of marks'!DA94)</f>
        <v/>
      </c>
      <c r="AA1263" s="207" t="str">
        <f>IF('statement of marks'!DB94="","",'statement of marks'!DB94)</f>
        <v/>
      </c>
      <c r="AB1263" s="209" t="str">
        <f>IF('statement of marks'!DC94="","",'statement of marks'!DC94)</f>
        <v/>
      </c>
      <c r="AC1263" s="209" t="str">
        <f>IF('statement of marks'!DD94="","",'statement of marks'!DD94)</f>
        <v/>
      </c>
      <c r="AD1263" s="207" t="str">
        <f>IF('statement of marks'!DE94="","",'statement of marks'!DE94)</f>
        <v/>
      </c>
      <c r="AE1263" s="209" t="str">
        <f>IF('statement of marks'!DG94="","",'statement of marks'!DG94)</f>
        <v/>
      </c>
      <c r="AF1263" s="209" t="str">
        <f>IF('statement of marks'!DH94="","",'statement of marks'!DH94)</f>
        <v/>
      </c>
      <c r="AG1263" s="207" t="str">
        <f>IF('statement of marks'!DI94="","",'statement of marks'!DI94)</f>
        <v/>
      </c>
      <c r="AH1263" s="213" t="str">
        <f>IF('statement of marks'!DJ94="","",'statement of marks'!DJ94)</f>
        <v/>
      </c>
    </row>
    <row r="1264" spans="1:34" ht="18.95" customHeight="1">
      <c r="A1264" s="223"/>
      <c r="B1264" s="990" t="str">
        <f>IF('statement of marks'!$DS$3="","",'statement of marks'!$DS$3)</f>
        <v>lkekftd foKku</v>
      </c>
      <c r="C1264" s="991"/>
      <c r="D1264" s="209" t="str">
        <f>IF('statement of marks'!DS93="","",'statement of marks'!DS93)</f>
        <v/>
      </c>
      <c r="E1264" s="209" t="str">
        <f>IF('statement of marks'!DT93="","",'statement of marks'!DT93)</f>
        <v/>
      </c>
      <c r="F1264" s="207" t="str">
        <f>IF('statement of marks'!DU93="","",'statement of marks'!DU93)</f>
        <v/>
      </c>
      <c r="G1264" s="209" t="str">
        <f>IF('statement of marks'!DV93="","",'statement of marks'!DV93)</f>
        <v/>
      </c>
      <c r="H1264" s="209" t="str">
        <f>IF('statement of marks'!DW93="","",'statement of marks'!DW93)</f>
        <v/>
      </c>
      <c r="I1264" s="207" t="str">
        <f>IF('statement of marks'!DX93="","",'statement of marks'!DX93)</f>
        <v/>
      </c>
      <c r="J1264" s="209" t="str">
        <f>IF('statement of marks'!DY93="","",'statement of marks'!DY93)</f>
        <v/>
      </c>
      <c r="K1264" s="209" t="str">
        <f>IF('statement of marks'!DZ93="","",'statement of marks'!DZ93)</f>
        <v/>
      </c>
      <c r="L1264" s="207" t="str">
        <f>IF('statement of marks'!EA93="","",'statement of marks'!EA93)</f>
        <v/>
      </c>
      <c r="M1264" s="209" t="str">
        <f>IF('statement of marks'!EC93="","",'statement of marks'!EC93)</f>
        <v/>
      </c>
      <c r="N1264" s="209" t="str">
        <f>IF('statement of marks'!ED93="","",'statement of marks'!ED93)</f>
        <v/>
      </c>
      <c r="O1264" s="207" t="str">
        <f>IF('statement of marks'!EE93="","",'statement of marks'!EE93)</f>
        <v/>
      </c>
      <c r="P1264" s="213" t="str">
        <f>IF('statement of marks'!EF93="","",'statement of marks'!EF93)</f>
        <v/>
      </c>
      <c r="Q1264" s="1035"/>
      <c r="R1264" s="1035"/>
      <c r="S1264" s="223"/>
      <c r="T1264" s="990" t="str">
        <f>IF('statement of marks'!$DS$3="","",'statement of marks'!$DS$3)</f>
        <v>lkekftd foKku</v>
      </c>
      <c r="U1264" s="991"/>
      <c r="V1264" s="209" t="str">
        <f>IF('statement of marks'!DS94="","",'statement of marks'!DS94)</f>
        <v/>
      </c>
      <c r="W1264" s="209" t="str">
        <f>IF('statement of marks'!DT94="","",'statement of marks'!DT94)</f>
        <v/>
      </c>
      <c r="X1264" s="207" t="str">
        <f>IF('statement of marks'!DU94="","",'statement of marks'!DU94)</f>
        <v/>
      </c>
      <c r="Y1264" s="209" t="str">
        <f>IF('statement of marks'!DV94="","",'statement of marks'!DV94)</f>
        <v/>
      </c>
      <c r="Z1264" s="209" t="str">
        <f>IF('statement of marks'!DW94="","",'statement of marks'!DW94)</f>
        <v/>
      </c>
      <c r="AA1264" s="207" t="str">
        <f>IF('statement of marks'!DX94="","",'statement of marks'!DX94)</f>
        <v/>
      </c>
      <c r="AB1264" s="209" t="str">
        <f>IF('statement of marks'!DY94="","",'statement of marks'!DY94)</f>
        <v/>
      </c>
      <c r="AC1264" s="209" t="str">
        <f>IF('statement of marks'!DZ94="","",'statement of marks'!DZ94)</f>
        <v/>
      </c>
      <c r="AD1264" s="207" t="str">
        <f>IF('statement of marks'!EA94="","",'statement of marks'!EA94)</f>
        <v/>
      </c>
      <c r="AE1264" s="209" t="str">
        <f>IF('statement of marks'!EC94="","",'statement of marks'!EC94)</f>
        <v/>
      </c>
      <c r="AF1264" s="209" t="str">
        <f>IF('statement of marks'!ED94="","",'statement of marks'!ED94)</f>
        <v/>
      </c>
      <c r="AG1264" s="207" t="str">
        <f>IF('statement of marks'!EE94="","",'statement of marks'!EE94)</f>
        <v/>
      </c>
      <c r="AH1264" s="213" t="str">
        <f>IF('statement of marks'!EF94="","",'statement of marks'!EF94)</f>
        <v/>
      </c>
    </row>
    <row r="1265" spans="1:34" ht="18.95" customHeight="1">
      <c r="A1265" s="223"/>
      <c r="B1265" s="996" t="s">
        <v>193</v>
      </c>
      <c r="C1265" s="997"/>
      <c r="D1265" s="1034" t="s">
        <v>1</v>
      </c>
      <c r="E1265" s="1034"/>
      <c r="F1265" s="1034"/>
      <c r="G1265" s="1034" t="s">
        <v>21</v>
      </c>
      <c r="H1265" s="1034"/>
      <c r="I1265" s="1034"/>
      <c r="J1265" s="1034" t="s">
        <v>194</v>
      </c>
      <c r="K1265" s="1034"/>
      <c r="L1265" s="1034"/>
      <c r="M1265" s="1034" t="s">
        <v>68</v>
      </c>
      <c r="N1265" s="1034"/>
      <c r="O1265" s="1034"/>
      <c r="P1265" s="214"/>
      <c r="Q1265" s="1035"/>
      <c r="R1265" s="1035"/>
      <c r="S1265" s="223"/>
      <c r="T1265" s="996" t="s">
        <v>193</v>
      </c>
      <c r="U1265" s="997"/>
      <c r="V1265" s="1034" t="s">
        <v>1</v>
      </c>
      <c r="W1265" s="1034"/>
      <c r="X1265" s="1034"/>
      <c r="Y1265" s="1034" t="s">
        <v>21</v>
      </c>
      <c r="Z1265" s="1034"/>
      <c r="AA1265" s="1034"/>
      <c r="AB1265" s="1034" t="s">
        <v>194</v>
      </c>
      <c r="AC1265" s="1034"/>
      <c r="AD1265" s="1034"/>
      <c r="AE1265" s="1034" t="s">
        <v>68</v>
      </c>
      <c r="AF1265" s="1034"/>
      <c r="AG1265" s="1034"/>
      <c r="AH1265" s="214"/>
    </row>
    <row r="1266" spans="1:34" ht="18.95" customHeight="1">
      <c r="A1266" s="223"/>
      <c r="B1266" s="1000" t="s">
        <v>3</v>
      </c>
      <c r="C1266" s="1001"/>
      <c r="D1266" s="1002">
        <f>IF('statement of marks'!EO$6="","",'statement of marks'!EO$6)</f>
        <v>20</v>
      </c>
      <c r="E1266" s="1002"/>
      <c r="F1266" s="1002"/>
      <c r="G1266" s="1002">
        <f>IF('statement of marks'!EP$6="","",'statement of marks'!EP$6)</f>
        <v>20</v>
      </c>
      <c r="H1266" s="1002"/>
      <c r="I1266" s="1002"/>
      <c r="J1266" s="1002">
        <f>IF('statement of marks'!ER$6="","",'statement of marks'!ER$6)</f>
        <v>20</v>
      </c>
      <c r="K1266" s="1002"/>
      <c r="L1266" s="1002"/>
      <c r="M1266" s="1002">
        <f>IF('statement of marks'!EX$6="","",'statement of marks'!EQ$6)</f>
        <v>20</v>
      </c>
      <c r="N1266" s="1002"/>
      <c r="O1266" s="1002"/>
      <c r="P1266" s="215"/>
      <c r="Q1266" s="1035"/>
      <c r="R1266" s="1035"/>
      <c r="S1266" s="223"/>
      <c r="T1266" s="1000" t="s">
        <v>3</v>
      </c>
      <c r="U1266" s="1001"/>
      <c r="V1266" s="1002">
        <f>IF('statement of marks'!EO$6="","",'statement of marks'!EO$6)</f>
        <v>20</v>
      </c>
      <c r="W1266" s="1002"/>
      <c r="X1266" s="1002"/>
      <c r="Y1266" s="1002">
        <f>IF('statement of marks'!EP$6="","",'statement of marks'!EP$6)</f>
        <v>20</v>
      </c>
      <c r="Z1266" s="1002"/>
      <c r="AA1266" s="1002"/>
      <c r="AB1266" s="1002">
        <f>IF('statement of marks'!ER$6="","",'statement of marks'!ER$6)</f>
        <v>20</v>
      </c>
      <c r="AC1266" s="1002"/>
      <c r="AD1266" s="1002"/>
      <c r="AE1266" s="1002">
        <f>IF('statement of marks'!EX$6="","",'statement of marks'!EQ$6)</f>
        <v>20</v>
      </c>
      <c r="AF1266" s="1002"/>
      <c r="AG1266" s="1002"/>
      <c r="AH1266" s="215"/>
    </row>
    <row r="1267" spans="1:34" ht="18.95" customHeight="1">
      <c r="A1267" s="223"/>
      <c r="B1267" s="990" t="str">
        <f>IF('statement of marks'!$EO$3="","",'statement of marks'!$EO$3)</f>
        <v>dk;kZuqHko</v>
      </c>
      <c r="C1267" s="991"/>
      <c r="D1267" s="1031" t="str">
        <f>IF('statement of marks'!EO93="","",'statement of marks'!EO93)</f>
        <v/>
      </c>
      <c r="E1267" s="1031"/>
      <c r="F1267" s="1031"/>
      <c r="G1267" s="1031" t="str">
        <f>IF('statement of marks'!EP93="","",'statement of marks'!EP93)</f>
        <v/>
      </c>
      <c r="H1267" s="1031"/>
      <c r="I1267" s="1031"/>
      <c r="J1267" s="1031" t="str">
        <f>IF('statement of marks'!ER93="","",'statement of marks'!ER93)</f>
        <v/>
      </c>
      <c r="K1267" s="1031"/>
      <c r="L1267" s="1031"/>
      <c r="M1267" s="1031" t="str">
        <f>IF('statement of marks'!EQ93="","",'statement of marks'!EQ93)</f>
        <v/>
      </c>
      <c r="N1267" s="1031"/>
      <c r="O1267" s="1031"/>
      <c r="P1267" s="216"/>
      <c r="Q1267" s="1035"/>
      <c r="R1267" s="1035"/>
      <c r="S1267" s="223"/>
      <c r="T1267" s="990" t="str">
        <f>IF('statement of marks'!$EO$3="","",'statement of marks'!$EO$3)</f>
        <v>dk;kZuqHko</v>
      </c>
      <c r="U1267" s="991"/>
      <c r="V1267" s="1031" t="str">
        <f>IF('statement of marks'!EO94="","",'statement of marks'!EO94)</f>
        <v/>
      </c>
      <c r="W1267" s="1031"/>
      <c r="X1267" s="1031"/>
      <c r="Y1267" s="1031" t="str">
        <f>IF('statement of marks'!EP94="","",'statement of marks'!EP94)</f>
        <v/>
      </c>
      <c r="Z1267" s="1031"/>
      <c r="AA1267" s="1031"/>
      <c r="AB1267" s="1031" t="str">
        <f>IF('statement of marks'!ER94="","",'statement of marks'!ER94)</f>
        <v/>
      </c>
      <c r="AC1267" s="1031"/>
      <c r="AD1267" s="1031"/>
      <c r="AE1267" s="1031" t="str">
        <f>IF('statement of marks'!EQ94="","",'statement of marks'!EQ94)</f>
        <v/>
      </c>
      <c r="AF1267" s="1031"/>
      <c r="AG1267" s="1031"/>
      <c r="AH1267" s="216"/>
    </row>
    <row r="1268" spans="1:34" ht="18.95" customHeight="1">
      <c r="A1268" s="223"/>
      <c r="B1268" s="1027" t="str">
        <f>IF('statement of marks'!$EY$3="","",'statement of marks'!$EY$3)</f>
        <v>dyk f'k{kk</v>
      </c>
      <c r="C1268" s="1028"/>
      <c r="D1268" s="1031" t="str">
        <f>IF('statement of marks'!EY93="","",'statement of marks'!EY93)</f>
        <v/>
      </c>
      <c r="E1268" s="1031"/>
      <c r="F1268" s="1031"/>
      <c r="G1268" s="1031" t="str">
        <f>IF('statement of marks'!EZ93="","",'statement of marks'!EZ93)</f>
        <v/>
      </c>
      <c r="H1268" s="1031"/>
      <c r="I1268" s="1031"/>
      <c r="J1268" s="1031" t="str">
        <f>IF('statement of marks'!FB93="","",'statement of marks'!FB93)</f>
        <v/>
      </c>
      <c r="K1268" s="1031"/>
      <c r="L1268" s="1031"/>
      <c r="M1268" s="1031" t="str">
        <f>IF('statement of marks'!FA93="","",'statement of marks'!FA93)</f>
        <v/>
      </c>
      <c r="N1268" s="1031"/>
      <c r="O1268" s="1031"/>
      <c r="P1268" s="216"/>
      <c r="Q1268" s="1035"/>
      <c r="R1268" s="1035"/>
      <c r="S1268" s="223"/>
      <c r="T1268" s="1027" t="str">
        <f>IF('statement of marks'!$EY$3="","",'statement of marks'!$EY$3)</f>
        <v>dyk f'k{kk</v>
      </c>
      <c r="U1268" s="1028"/>
      <c r="V1268" s="1031" t="str">
        <f>IF('statement of marks'!EY94="","",'statement of marks'!EY94)</f>
        <v/>
      </c>
      <c r="W1268" s="1031"/>
      <c r="X1268" s="1031"/>
      <c r="Y1268" s="1031" t="str">
        <f>IF('statement of marks'!EZ94="","",'statement of marks'!EZ94)</f>
        <v/>
      </c>
      <c r="Z1268" s="1031"/>
      <c r="AA1268" s="1031"/>
      <c r="AB1268" s="1031" t="str">
        <f>IF('statement of marks'!FB94="","",'statement of marks'!FB94)</f>
        <v/>
      </c>
      <c r="AC1268" s="1031"/>
      <c r="AD1268" s="1031"/>
      <c r="AE1268" s="1031" t="str">
        <f>IF('statement of marks'!FA94="","",'statement of marks'!FA94)</f>
        <v/>
      </c>
      <c r="AF1268" s="1031"/>
      <c r="AG1268" s="1031"/>
      <c r="AH1268" s="216"/>
    </row>
    <row r="1269" spans="1:34" ht="18.95" customHeight="1">
      <c r="A1269" s="223"/>
      <c r="B1269" s="1029" t="str">
        <f>IF('statement of marks'!$FI$3="","",'statement of marks'!$FI$3)</f>
        <v>LokLF; ,oe~ 'kkjhfjd f'k{kk</v>
      </c>
      <c r="C1269" s="1030"/>
      <c r="D1269" s="1031" t="str">
        <f>IF('statement of marks'!FI93="","",'statement of marks'!FI93)</f>
        <v/>
      </c>
      <c r="E1269" s="1031"/>
      <c r="F1269" s="1031"/>
      <c r="G1269" s="1031" t="str">
        <f>IF('statement of marks'!FJ93="","",'statement of marks'!FJ93)</f>
        <v/>
      </c>
      <c r="H1269" s="1031"/>
      <c r="I1269" s="1031"/>
      <c r="J1269" s="1031" t="str">
        <f>IF('statement of marks'!FL93="","",'statement of marks'!FL93)</f>
        <v/>
      </c>
      <c r="K1269" s="1031"/>
      <c r="L1269" s="1031"/>
      <c r="M1269" s="1031" t="str">
        <f>IF('statement of marks'!FK93="","",'statement of marks'!FK93)</f>
        <v/>
      </c>
      <c r="N1269" s="1031"/>
      <c r="O1269" s="1031"/>
      <c r="P1269" s="216"/>
      <c r="Q1269" s="1035"/>
      <c r="R1269" s="1035"/>
      <c r="S1269" s="223"/>
      <c r="T1269" s="1029" t="str">
        <f>IF('statement of marks'!$FI$3="","",'statement of marks'!$FI$3)</f>
        <v>LokLF; ,oe~ 'kkjhfjd f'k{kk</v>
      </c>
      <c r="U1269" s="1030"/>
      <c r="V1269" s="1031" t="str">
        <f>IF('statement of marks'!FI94="","",'statement of marks'!FI94)</f>
        <v/>
      </c>
      <c r="W1269" s="1031"/>
      <c r="X1269" s="1031"/>
      <c r="Y1269" s="1031" t="str">
        <f>IF('statement of marks'!FJ94="","",'statement of marks'!FJ94)</f>
        <v/>
      </c>
      <c r="Z1269" s="1031"/>
      <c r="AA1269" s="1031"/>
      <c r="AB1269" s="1031" t="str">
        <f>IF('statement of marks'!FL94="","",'statement of marks'!FL94)</f>
        <v/>
      </c>
      <c r="AC1269" s="1031"/>
      <c r="AD1269" s="1031"/>
      <c r="AE1269" s="1031" t="str">
        <f>IF('statement of marks'!FK94="","",'statement of marks'!FK94)</f>
        <v/>
      </c>
      <c r="AF1269" s="1031"/>
      <c r="AG1269" s="1031"/>
      <c r="AH1269" s="216"/>
    </row>
    <row r="1270" spans="1:34" ht="18.95" customHeight="1">
      <c r="A1270" s="223"/>
      <c r="B1270" s="1000" t="s">
        <v>195</v>
      </c>
      <c r="C1270" s="1001"/>
      <c r="D1270" s="1007" t="str">
        <f>details!$DR$3</f>
        <v>vxLr rd</v>
      </c>
      <c r="E1270" s="1007"/>
      <c r="F1270" s="1007"/>
      <c r="G1270" s="1007" t="str">
        <f>details!$DV$3</f>
        <v>vDVwcj rd</v>
      </c>
      <c r="H1270" s="1007"/>
      <c r="I1270" s="1007"/>
      <c r="J1270" s="1007" t="str">
        <f>details!$ED$3</f>
        <v>Qjojh rd</v>
      </c>
      <c r="K1270" s="1007"/>
      <c r="L1270" s="1007"/>
      <c r="M1270" s="1007" t="str">
        <f>details!$DZ$3</f>
        <v>fnlEcj rd</v>
      </c>
      <c r="N1270" s="1007"/>
      <c r="O1270" s="1007"/>
      <c r="P1270" s="216"/>
      <c r="Q1270" s="1035"/>
      <c r="R1270" s="1035"/>
      <c r="S1270" s="223"/>
      <c r="T1270" s="1000" t="s">
        <v>195</v>
      </c>
      <c r="U1270" s="1001"/>
      <c r="V1270" s="1010" t="str">
        <f>details!$DR$3</f>
        <v>vxLr rd</v>
      </c>
      <c r="W1270" s="1011"/>
      <c r="X1270" s="1012"/>
      <c r="Y1270" s="1010" t="str">
        <f>details!$DV$3</f>
        <v>vDVwcj rd</v>
      </c>
      <c r="Z1270" s="1011"/>
      <c r="AA1270" s="1012"/>
      <c r="AB1270" s="1010" t="str">
        <f>details!$ED$3</f>
        <v>Qjojh rd</v>
      </c>
      <c r="AC1270" s="1011"/>
      <c r="AD1270" s="1012"/>
      <c r="AE1270" s="1010" t="str">
        <f>details!$DZ$3</f>
        <v>fnlEcj rd</v>
      </c>
      <c r="AF1270" s="1011"/>
      <c r="AG1270" s="1012"/>
      <c r="AH1270" s="216"/>
    </row>
    <row r="1271" spans="1:34" ht="18.95" customHeight="1">
      <c r="A1271" s="223"/>
      <c r="B1271" s="1025" t="s">
        <v>98</v>
      </c>
      <c r="C1271" s="1026"/>
      <c r="D1271" s="1008" t="str">
        <f>IF(details!DS93="","",details!DS93)</f>
        <v/>
      </c>
      <c r="E1271" s="1008"/>
      <c r="F1271" s="1008"/>
      <c r="G1271" s="1008" t="str">
        <f>IF(details!DW93="","",details!DW93)</f>
        <v/>
      </c>
      <c r="H1271" s="1008"/>
      <c r="I1271" s="1008"/>
      <c r="J1271" s="1008" t="str">
        <f>IF(details!EE93="","",details!EE93)</f>
        <v/>
      </c>
      <c r="K1271" s="1008"/>
      <c r="L1271" s="1008"/>
      <c r="M1271" s="1008" t="str">
        <f>IF(details!EA93="","",details!EA93)</f>
        <v/>
      </c>
      <c r="N1271" s="1008"/>
      <c r="O1271" s="1008"/>
      <c r="P1271" s="227"/>
      <c r="Q1271" s="1035"/>
      <c r="R1271" s="1035"/>
      <c r="S1271" s="223"/>
      <c r="T1271" s="1025" t="s">
        <v>98</v>
      </c>
      <c r="U1271" s="1026"/>
      <c r="V1271" s="1015" t="str">
        <f>IF(details!DS94="","",details!DS94)</f>
        <v/>
      </c>
      <c r="W1271" s="1016"/>
      <c r="X1271" s="1017"/>
      <c r="Y1271" s="1015" t="str">
        <f>IF(details!DW94="","",details!DW94)</f>
        <v/>
      </c>
      <c r="Z1271" s="1016"/>
      <c r="AA1271" s="1017"/>
      <c r="AB1271" s="1015" t="str">
        <f>IF(details!EE94="","",details!EE94)</f>
        <v/>
      </c>
      <c r="AC1271" s="1016"/>
      <c r="AD1271" s="1017"/>
      <c r="AE1271" s="1015" t="str">
        <f>IF(details!EA94="","",details!EA94)</f>
        <v/>
      </c>
      <c r="AF1271" s="1016"/>
      <c r="AG1271" s="1017"/>
      <c r="AH1271" s="217"/>
    </row>
    <row r="1272" spans="1:34" ht="18.95" customHeight="1">
      <c r="A1272" s="224"/>
      <c r="B1272" s="1023" t="s">
        <v>15</v>
      </c>
      <c r="C1272" s="1024"/>
      <c r="D1272" s="1009">
        <f>IF(details!DR93="","",details!DR93)</f>
        <v>83</v>
      </c>
      <c r="E1272" s="1009"/>
      <c r="F1272" s="1009"/>
      <c r="G1272" s="1009" t="str">
        <f>IF(details!DV93="","",details!DV93)</f>
        <v/>
      </c>
      <c r="H1272" s="1009"/>
      <c r="I1272" s="1009"/>
      <c r="J1272" s="1009" t="str">
        <f>IF(details!ED93="","",details!ED93)</f>
        <v/>
      </c>
      <c r="K1272" s="1009"/>
      <c r="L1272" s="1009"/>
      <c r="M1272" s="1009" t="str">
        <f>IF(details!DZ93="","",details!DZ93)</f>
        <v/>
      </c>
      <c r="N1272" s="1009"/>
      <c r="O1272" s="1009"/>
      <c r="P1272" s="228"/>
      <c r="Q1272" s="1035"/>
      <c r="R1272" s="1035"/>
      <c r="S1272" s="224"/>
      <c r="T1272" s="1023" t="s">
        <v>15</v>
      </c>
      <c r="U1272" s="1024"/>
      <c r="V1272" s="1018">
        <f>IF(details!DR94="","",details!DR94)</f>
        <v>83</v>
      </c>
      <c r="W1272" s="1019"/>
      <c r="X1272" s="1020"/>
      <c r="Y1272" s="1018" t="str">
        <f>IF(details!DV94="","",details!DV94)</f>
        <v/>
      </c>
      <c r="Z1272" s="1019"/>
      <c r="AA1272" s="1020"/>
      <c r="AB1272" s="1018" t="str">
        <f>IF(details!ED94="","",details!ED94)</f>
        <v/>
      </c>
      <c r="AC1272" s="1019"/>
      <c r="AD1272" s="1020"/>
      <c r="AE1272" s="1018" t="str">
        <f>IF(details!DZ94="","",details!DZ94)</f>
        <v/>
      </c>
      <c r="AF1272" s="1019"/>
      <c r="AG1272" s="1020"/>
      <c r="AH1272" s="218"/>
    </row>
    <row r="1273" spans="1:34" ht="18.95" customHeight="1">
      <c r="A1273" s="223"/>
      <c r="B1273" s="1036" t="s">
        <v>99</v>
      </c>
      <c r="C1273" s="1037"/>
      <c r="D1273" s="1007"/>
      <c r="E1273" s="1007"/>
      <c r="F1273" s="1007"/>
      <c r="G1273" s="1007"/>
      <c r="H1273" s="1007"/>
      <c r="I1273" s="1007"/>
      <c r="J1273" s="1007"/>
      <c r="K1273" s="1007"/>
      <c r="L1273" s="1007"/>
      <c r="M1273" s="1007"/>
      <c r="N1273" s="1007"/>
      <c r="O1273" s="1007"/>
      <c r="P1273" s="219"/>
      <c r="Q1273" s="1035"/>
      <c r="R1273" s="1035"/>
      <c r="S1273" s="223"/>
      <c r="T1273" s="1036" t="s">
        <v>99</v>
      </c>
      <c r="U1273" s="1037"/>
      <c r="V1273" s="1007"/>
      <c r="W1273" s="1007"/>
      <c r="X1273" s="1007"/>
      <c r="Y1273" s="1007"/>
      <c r="Z1273" s="1007"/>
      <c r="AA1273" s="1007"/>
      <c r="AB1273" s="1007"/>
      <c r="AC1273" s="1007"/>
      <c r="AD1273" s="1007"/>
      <c r="AE1273" s="1007"/>
      <c r="AF1273" s="1007"/>
      <c r="AG1273" s="1007"/>
      <c r="AH1273" s="219"/>
    </row>
    <row r="1274" spans="1:34" ht="18.95" customHeight="1">
      <c r="A1274" s="223"/>
      <c r="B1274" s="1013" t="s">
        <v>79</v>
      </c>
      <c r="C1274" s="1014"/>
      <c r="D1274" s="1007"/>
      <c r="E1274" s="1007"/>
      <c r="F1274" s="1007"/>
      <c r="G1274" s="1007"/>
      <c r="H1274" s="1007"/>
      <c r="I1274" s="1007"/>
      <c r="J1274" s="1007"/>
      <c r="K1274" s="1007"/>
      <c r="L1274" s="1007"/>
      <c r="M1274" s="1007"/>
      <c r="N1274" s="1007"/>
      <c r="O1274" s="1007"/>
      <c r="P1274" s="219"/>
      <c r="Q1274" s="1035"/>
      <c r="R1274" s="1035"/>
      <c r="S1274" s="223"/>
      <c r="T1274" s="1013" t="s">
        <v>79</v>
      </c>
      <c r="U1274" s="1014"/>
      <c r="V1274" s="1007"/>
      <c r="W1274" s="1007"/>
      <c r="X1274" s="1007"/>
      <c r="Y1274" s="1007"/>
      <c r="Z1274" s="1007"/>
      <c r="AA1274" s="1007"/>
      <c r="AB1274" s="1007"/>
      <c r="AC1274" s="1007"/>
      <c r="AD1274" s="1007"/>
      <c r="AE1274" s="1007"/>
      <c r="AF1274" s="1007"/>
      <c r="AG1274" s="1007"/>
      <c r="AH1274" s="219"/>
    </row>
    <row r="1275" spans="1:34" ht="18.95" customHeight="1">
      <c r="A1275" s="223"/>
      <c r="B1275" s="1021" t="s">
        <v>100</v>
      </c>
      <c r="C1275" s="1022"/>
      <c r="D1275" s="1007"/>
      <c r="E1275" s="1007"/>
      <c r="F1275" s="1007"/>
      <c r="G1275" s="1007"/>
      <c r="H1275" s="1007"/>
      <c r="I1275" s="1007"/>
      <c r="J1275" s="1007"/>
      <c r="K1275" s="1007"/>
      <c r="L1275" s="1007"/>
      <c r="M1275" s="1007"/>
      <c r="N1275" s="1007"/>
      <c r="O1275" s="1007"/>
      <c r="P1275" s="219"/>
      <c r="Q1275" s="1035"/>
      <c r="R1275" s="1035"/>
      <c r="S1275" s="223"/>
      <c r="T1275" s="1021" t="s">
        <v>100</v>
      </c>
      <c r="U1275" s="1022"/>
      <c r="V1275" s="1007"/>
      <c r="W1275" s="1007"/>
      <c r="X1275" s="1007"/>
      <c r="Y1275" s="1007"/>
      <c r="Z1275" s="1007"/>
      <c r="AA1275" s="1007"/>
      <c r="AB1275" s="1007"/>
      <c r="AC1275" s="1007"/>
      <c r="AD1275" s="1007"/>
      <c r="AE1275" s="1007"/>
      <c r="AF1275" s="1007"/>
      <c r="AG1275" s="1007"/>
      <c r="AH1275" s="219"/>
    </row>
    <row r="1276" spans="1:34" ht="18.95" customHeight="1" thickBot="1">
      <c r="A1276" s="225"/>
      <c r="B1276" s="998" t="s">
        <v>101</v>
      </c>
      <c r="C1276" s="999"/>
      <c r="D1276" s="995"/>
      <c r="E1276" s="995"/>
      <c r="F1276" s="995"/>
      <c r="G1276" s="995"/>
      <c r="H1276" s="995"/>
      <c r="I1276" s="995"/>
      <c r="J1276" s="995"/>
      <c r="K1276" s="995"/>
      <c r="L1276" s="995"/>
      <c r="M1276" s="995"/>
      <c r="N1276" s="995"/>
      <c r="O1276" s="995"/>
      <c r="P1276" s="220"/>
      <c r="Q1276" s="1035"/>
      <c r="R1276" s="1035"/>
      <c r="S1276" s="225"/>
      <c r="T1276" s="998" t="s">
        <v>101</v>
      </c>
      <c r="U1276" s="999"/>
      <c r="V1276" s="995"/>
      <c r="W1276" s="995"/>
      <c r="X1276" s="995"/>
      <c r="Y1276" s="995"/>
      <c r="Z1276" s="995"/>
      <c r="AA1276" s="995"/>
      <c r="AB1276" s="995"/>
      <c r="AC1276" s="995"/>
      <c r="AD1276" s="995"/>
      <c r="AE1276" s="995"/>
      <c r="AF1276" s="995"/>
      <c r="AG1276" s="995"/>
      <c r="AH1276" s="220"/>
    </row>
    <row r="1277" spans="1:34" ht="18.95" customHeight="1">
      <c r="A1277" s="222"/>
      <c r="B1277" s="1004" t="s">
        <v>47</v>
      </c>
      <c r="C1277" s="1005"/>
      <c r="D1277" s="1005"/>
      <c r="E1277" s="1005"/>
      <c r="F1277" s="1005"/>
      <c r="G1277" s="1005"/>
      <c r="H1277" s="1005"/>
      <c r="I1277" s="1005"/>
      <c r="J1277" s="1005"/>
      <c r="K1277" s="1005"/>
      <c r="L1277" s="1005"/>
      <c r="M1277" s="1005"/>
      <c r="N1277" s="1005"/>
      <c r="O1277" s="1005"/>
      <c r="P1277" s="1006"/>
      <c r="Q1277" s="1035"/>
      <c r="R1277" s="1035"/>
      <c r="S1277" s="222"/>
      <c r="T1277" s="1004" t="s">
        <v>47</v>
      </c>
      <c r="U1277" s="1005"/>
      <c r="V1277" s="1005"/>
      <c r="W1277" s="1005"/>
      <c r="X1277" s="1005"/>
      <c r="Y1277" s="1005"/>
      <c r="Z1277" s="1005"/>
      <c r="AA1277" s="1005"/>
      <c r="AB1277" s="1005"/>
      <c r="AC1277" s="1005"/>
      <c r="AD1277" s="1005"/>
      <c r="AE1277" s="1005"/>
      <c r="AF1277" s="1005"/>
      <c r="AG1277" s="1005"/>
      <c r="AH1277" s="1006"/>
    </row>
    <row r="1278" spans="1:34" ht="18.95" customHeight="1">
      <c r="A1278" s="1003"/>
      <c r="B1278" s="985" t="str">
        <f>'statement of marks'!$A$1</f>
        <v>MkW0Hkhejko vEcsMdj jkt0vkok0fo|k0cxMh]nkSlk</v>
      </c>
      <c r="C1278" s="986"/>
      <c r="D1278" s="986"/>
      <c r="E1278" s="986"/>
      <c r="F1278" s="986"/>
      <c r="G1278" s="986"/>
      <c r="H1278" s="986"/>
      <c r="I1278" s="986"/>
      <c r="J1278" s="986"/>
      <c r="K1278" s="986"/>
      <c r="L1278" s="986"/>
      <c r="M1278" s="986"/>
      <c r="N1278" s="986"/>
      <c r="O1278" s="986"/>
      <c r="P1278" s="987"/>
      <c r="Q1278" s="1035"/>
      <c r="R1278" s="1035"/>
      <c r="S1278" s="1003"/>
      <c r="T1278" s="985" t="str">
        <f>'statement of marks'!$A$1</f>
        <v>MkW0Hkhejko vEcsMdj jkt0vkok0fo|k0cxMh]nkSlk</v>
      </c>
      <c r="U1278" s="986"/>
      <c r="V1278" s="986"/>
      <c r="W1278" s="986"/>
      <c r="X1278" s="986"/>
      <c r="Y1278" s="986"/>
      <c r="Z1278" s="986"/>
      <c r="AA1278" s="986"/>
      <c r="AB1278" s="986"/>
      <c r="AC1278" s="986"/>
      <c r="AD1278" s="986"/>
      <c r="AE1278" s="986"/>
      <c r="AF1278" s="986"/>
      <c r="AG1278" s="986"/>
      <c r="AH1278" s="987"/>
    </row>
    <row r="1279" spans="1:34" ht="18.95" customHeight="1">
      <c r="A1279" s="1003"/>
      <c r="B1279" s="985"/>
      <c r="C1279" s="986"/>
      <c r="D1279" s="986"/>
      <c r="E1279" s="986"/>
      <c r="F1279" s="986"/>
      <c r="G1279" s="986"/>
      <c r="H1279" s="986"/>
      <c r="I1279" s="986"/>
      <c r="J1279" s="986"/>
      <c r="K1279" s="986"/>
      <c r="L1279" s="986"/>
      <c r="M1279" s="986"/>
      <c r="N1279" s="986"/>
      <c r="O1279" s="986"/>
      <c r="P1279" s="987"/>
      <c r="Q1279" s="1035"/>
      <c r="R1279" s="1035"/>
      <c r="S1279" s="1003"/>
      <c r="T1279" s="985"/>
      <c r="U1279" s="986"/>
      <c r="V1279" s="986"/>
      <c r="W1279" s="986"/>
      <c r="X1279" s="986"/>
      <c r="Y1279" s="986"/>
      <c r="Z1279" s="986"/>
      <c r="AA1279" s="986"/>
      <c r="AB1279" s="986"/>
      <c r="AC1279" s="986"/>
      <c r="AD1279" s="986"/>
      <c r="AE1279" s="986"/>
      <c r="AF1279" s="986"/>
      <c r="AG1279" s="986"/>
      <c r="AH1279" s="987"/>
    </row>
    <row r="1280" spans="1:34" ht="18.95" customHeight="1">
      <c r="A1280" s="223"/>
      <c r="B1280" s="988" t="s">
        <v>95</v>
      </c>
      <c r="C1280" s="989"/>
      <c r="D1280" s="992" t="str">
        <f>'statement of marks'!$H$3</f>
        <v>2016-17</v>
      </c>
      <c r="E1280" s="992"/>
      <c r="F1280" s="992"/>
      <c r="G1280" s="992"/>
      <c r="H1280" s="992"/>
      <c r="I1280" s="992"/>
      <c r="J1280" s="992"/>
      <c r="K1280" s="992"/>
      <c r="L1280" s="992"/>
      <c r="M1280" s="992"/>
      <c r="N1280" s="992"/>
      <c r="O1280" s="992"/>
      <c r="P1280" s="993"/>
      <c r="Q1280" s="1035"/>
      <c r="R1280" s="1035"/>
      <c r="S1280" s="223"/>
      <c r="T1280" s="988" t="s">
        <v>95</v>
      </c>
      <c r="U1280" s="989"/>
      <c r="V1280" s="992" t="str">
        <f>'statement of marks'!$H$3</f>
        <v>2016-17</v>
      </c>
      <c r="W1280" s="992"/>
      <c r="X1280" s="992"/>
      <c r="Y1280" s="992"/>
      <c r="Z1280" s="992"/>
      <c r="AA1280" s="992"/>
      <c r="AB1280" s="992"/>
      <c r="AC1280" s="992"/>
      <c r="AD1280" s="992"/>
      <c r="AE1280" s="992"/>
      <c r="AF1280" s="992"/>
      <c r="AG1280" s="992"/>
      <c r="AH1280" s="993"/>
    </row>
    <row r="1281" spans="1:34" ht="18.95" customHeight="1">
      <c r="A1281" s="223"/>
      <c r="B1281" s="990" t="s">
        <v>185</v>
      </c>
      <c r="C1281" s="991"/>
      <c r="D1281" s="991" t="str">
        <f>IF('statement of marks'!I95="","",'statement of marks'!I95)</f>
        <v/>
      </c>
      <c r="E1281" s="991"/>
      <c r="F1281" s="991"/>
      <c r="G1281" s="991"/>
      <c r="H1281" s="991"/>
      <c r="I1281" s="991"/>
      <c r="J1281" s="991"/>
      <c r="K1281" s="991"/>
      <c r="L1281" s="991"/>
      <c r="M1281" s="991"/>
      <c r="N1281" s="991"/>
      <c r="O1281" s="991"/>
      <c r="P1281" s="994"/>
      <c r="Q1281" s="1035"/>
      <c r="R1281" s="1035"/>
      <c r="S1281" s="223"/>
      <c r="T1281" s="990" t="s">
        <v>185</v>
      </c>
      <c r="U1281" s="991"/>
      <c r="V1281" s="991" t="str">
        <f>IF('statement of marks'!I96="","",'statement of marks'!I96)</f>
        <v/>
      </c>
      <c r="W1281" s="991"/>
      <c r="X1281" s="991"/>
      <c r="Y1281" s="991"/>
      <c r="Z1281" s="991"/>
      <c r="AA1281" s="991"/>
      <c r="AB1281" s="991"/>
      <c r="AC1281" s="991"/>
      <c r="AD1281" s="991"/>
      <c r="AE1281" s="991"/>
      <c r="AF1281" s="991"/>
      <c r="AG1281" s="991"/>
      <c r="AH1281" s="994"/>
    </row>
    <row r="1282" spans="1:34" ht="18.95" customHeight="1">
      <c r="A1282" s="223"/>
      <c r="B1282" s="990" t="s">
        <v>186</v>
      </c>
      <c r="C1282" s="991"/>
      <c r="D1282" s="991" t="str">
        <f>IF('statement of marks'!J95="","",'statement of marks'!J95)</f>
        <v/>
      </c>
      <c r="E1282" s="991"/>
      <c r="F1282" s="991"/>
      <c r="G1282" s="991"/>
      <c r="H1282" s="991"/>
      <c r="I1282" s="991"/>
      <c r="J1282" s="991"/>
      <c r="K1282" s="991"/>
      <c r="L1282" s="991"/>
      <c r="M1282" s="991"/>
      <c r="N1282" s="991"/>
      <c r="O1282" s="991"/>
      <c r="P1282" s="994"/>
      <c r="Q1282" s="1035"/>
      <c r="R1282" s="1035"/>
      <c r="S1282" s="223"/>
      <c r="T1282" s="990" t="s">
        <v>186</v>
      </c>
      <c r="U1282" s="991"/>
      <c r="V1282" s="991" t="str">
        <f>IF('statement of marks'!J96="","",'statement of marks'!J96)</f>
        <v/>
      </c>
      <c r="W1282" s="991"/>
      <c r="X1282" s="991"/>
      <c r="Y1282" s="991"/>
      <c r="Z1282" s="991"/>
      <c r="AA1282" s="991"/>
      <c r="AB1282" s="991"/>
      <c r="AC1282" s="991"/>
      <c r="AD1282" s="991"/>
      <c r="AE1282" s="991"/>
      <c r="AF1282" s="991"/>
      <c r="AG1282" s="991"/>
      <c r="AH1282" s="994"/>
    </row>
    <row r="1283" spans="1:34" ht="18.95" customHeight="1">
      <c r="A1283" s="223"/>
      <c r="B1283" s="990" t="s">
        <v>187</v>
      </c>
      <c r="C1283" s="991"/>
      <c r="D1283" s="991" t="str">
        <f>IF('statement of marks'!K95="","",'statement of marks'!K95)</f>
        <v/>
      </c>
      <c r="E1283" s="991"/>
      <c r="F1283" s="991"/>
      <c r="G1283" s="991"/>
      <c r="H1283" s="991"/>
      <c r="I1283" s="991"/>
      <c r="J1283" s="991"/>
      <c r="K1283" s="991"/>
      <c r="L1283" s="991"/>
      <c r="M1283" s="991"/>
      <c r="N1283" s="991"/>
      <c r="O1283" s="991"/>
      <c r="P1283" s="994"/>
      <c r="Q1283" s="1035"/>
      <c r="R1283" s="1035"/>
      <c r="S1283" s="223"/>
      <c r="T1283" s="990" t="s">
        <v>187</v>
      </c>
      <c r="U1283" s="991"/>
      <c r="V1283" s="991" t="str">
        <f>IF('statement of marks'!K96="","",'statement of marks'!K96)</f>
        <v/>
      </c>
      <c r="W1283" s="991"/>
      <c r="X1283" s="991"/>
      <c r="Y1283" s="991"/>
      <c r="Z1283" s="991"/>
      <c r="AA1283" s="991"/>
      <c r="AB1283" s="991"/>
      <c r="AC1283" s="991"/>
      <c r="AD1283" s="991"/>
      <c r="AE1283" s="991"/>
      <c r="AF1283" s="991"/>
      <c r="AG1283" s="991"/>
      <c r="AH1283" s="994"/>
    </row>
    <row r="1284" spans="1:34" ht="18.95" customHeight="1">
      <c r="A1284" s="223"/>
      <c r="B1284" s="990" t="s">
        <v>188</v>
      </c>
      <c r="C1284" s="991"/>
      <c r="D1284" s="992" t="str">
        <f>'statement of marks'!$G$3</f>
        <v>6 B</v>
      </c>
      <c r="E1284" s="992"/>
      <c r="F1284" s="992"/>
      <c r="G1284" s="992"/>
      <c r="H1284" s="991" t="s">
        <v>9</v>
      </c>
      <c r="I1284" s="991"/>
      <c r="J1284" s="991"/>
      <c r="K1284" s="991"/>
      <c r="L1284" s="991"/>
      <c r="M1284" s="992" t="str">
        <f>IF('statement of marks'!D95="","",'statement of marks'!D95)</f>
        <v/>
      </c>
      <c r="N1284" s="992"/>
      <c r="O1284" s="992"/>
      <c r="P1284" s="993"/>
      <c r="Q1284" s="1035"/>
      <c r="R1284" s="1035"/>
      <c r="S1284" s="223"/>
      <c r="T1284" s="990" t="s">
        <v>188</v>
      </c>
      <c r="U1284" s="991"/>
      <c r="V1284" s="992" t="str">
        <f>'statement of marks'!$G$3</f>
        <v>6 B</v>
      </c>
      <c r="W1284" s="992"/>
      <c r="X1284" s="992"/>
      <c r="Y1284" s="992"/>
      <c r="Z1284" s="991" t="s">
        <v>9</v>
      </c>
      <c r="AA1284" s="991"/>
      <c r="AB1284" s="991"/>
      <c r="AC1284" s="991"/>
      <c r="AD1284" s="991"/>
      <c r="AE1284" s="992" t="str">
        <f>IF('statement of marks'!D96="","",'statement of marks'!D96)</f>
        <v/>
      </c>
      <c r="AF1284" s="992"/>
      <c r="AG1284" s="992"/>
      <c r="AH1284" s="993"/>
    </row>
    <row r="1285" spans="1:34" ht="18.95" customHeight="1">
      <c r="A1285" s="223"/>
      <c r="B1285" s="990" t="s">
        <v>189</v>
      </c>
      <c r="C1285" s="991"/>
      <c r="D1285" s="992" t="str">
        <f>IF('statement of marks'!F95="","",'statement of marks'!F95)</f>
        <v/>
      </c>
      <c r="E1285" s="992"/>
      <c r="F1285" s="992"/>
      <c r="G1285" s="992"/>
      <c r="H1285" s="991" t="s">
        <v>0</v>
      </c>
      <c r="I1285" s="991"/>
      <c r="J1285" s="991"/>
      <c r="K1285" s="991"/>
      <c r="L1285" s="991"/>
      <c r="M1285" s="1032" t="str">
        <f>IF('statement of marks'!G95="","",'statement of marks'!G95)</f>
        <v/>
      </c>
      <c r="N1285" s="1032"/>
      <c r="O1285" s="1032"/>
      <c r="P1285" s="1033"/>
      <c r="Q1285" s="1035"/>
      <c r="R1285" s="1035"/>
      <c r="S1285" s="223"/>
      <c r="T1285" s="990" t="s">
        <v>189</v>
      </c>
      <c r="U1285" s="991"/>
      <c r="V1285" s="992" t="str">
        <f>IF('statement of marks'!F96="","",'statement of marks'!F96)</f>
        <v/>
      </c>
      <c r="W1285" s="992"/>
      <c r="X1285" s="992"/>
      <c r="Y1285" s="992"/>
      <c r="Z1285" s="991" t="s">
        <v>0</v>
      </c>
      <c r="AA1285" s="991"/>
      <c r="AB1285" s="991"/>
      <c r="AC1285" s="991"/>
      <c r="AD1285" s="991"/>
      <c r="AE1285" s="1032" t="str">
        <f>IF('statement of marks'!G96="","",'statement of marks'!G96)</f>
        <v/>
      </c>
      <c r="AF1285" s="1032"/>
      <c r="AG1285" s="1032"/>
      <c r="AH1285" s="1033"/>
    </row>
    <row r="1286" spans="1:34" ht="18.95" customHeight="1">
      <c r="A1286" s="223"/>
      <c r="B1286" s="221" t="s">
        <v>28</v>
      </c>
      <c r="C1286" s="211" t="s">
        <v>96</v>
      </c>
      <c r="D1286" s="1034" t="s">
        <v>1</v>
      </c>
      <c r="E1286" s="1034"/>
      <c r="F1286" s="1034"/>
      <c r="G1286" s="1034" t="s">
        <v>21</v>
      </c>
      <c r="H1286" s="1034"/>
      <c r="I1286" s="1034"/>
      <c r="J1286" s="1034" t="s">
        <v>68</v>
      </c>
      <c r="K1286" s="1034"/>
      <c r="L1286" s="1034"/>
      <c r="M1286" s="1034" t="s">
        <v>97</v>
      </c>
      <c r="N1286" s="1034"/>
      <c r="O1286" s="1034"/>
      <c r="P1286" s="212" t="s">
        <v>200</v>
      </c>
      <c r="Q1286" s="1035"/>
      <c r="R1286" s="1035"/>
      <c r="S1286" s="223"/>
      <c r="T1286" s="221" t="s">
        <v>28</v>
      </c>
      <c r="U1286" s="211" t="s">
        <v>96</v>
      </c>
      <c r="V1286" s="1034" t="s">
        <v>1</v>
      </c>
      <c r="W1286" s="1034"/>
      <c r="X1286" s="1034"/>
      <c r="Y1286" s="1034" t="s">
        <v>21</v>
      </c>
      <c r="Z1286" s="1034"/>
      <c r="AA1286" s="1034"/>
      <c r="AB1286" s="1034" t="s">
        <v>68</v>
      </c>
      <c r="AC1286" s="1034"/>
      <c r="AD1286" s="1034"/>
      <c r="AE1286" s="1034" t="s">
        <v>97</v>
      </c>
      <c r="AF1286" s="1034"/>
      <c r="AG1286" s="1034"/>
      <c r="AH1286" s="212" t="s">
        <v>200</v>
      </c>
    </row>
    <row r="1287" spans="1:34" ht="18.95" customHeight="1">
      <c r="A1287" s="223"/>
      <c r="B1287" s="1000" t="s">
        <v>3</v>
      </c>
      <c r="C1287" s="1001"/>
      <c r="D1287" s="232">
        <f>IF('statement of marks'!L$6="","",'statement of marks'!L$6)</f>
        <v>5</v>
      </c>
      <c r="E1287" s="232">
        <f>IF('statement of marks'!M$6="","",'statement of marks'!M$6)</f>
        <v>5</v>
      </c>
      <c r="F1287" s="232">
        <f>IF('statement of marks'!N$6="","",'statement of marks'!N$6)</f>
        <v>10</v>
      </c>
      <c r="G1287" s="232">
        <f>IF('statement of marks'!O$6="","",'statement of marks'!O$6)</f>
        <v>5</v>
      </c>
      <c r="H1287" s="232">
        <f>IF('statement of marks'!P$6="","",'statement of marks'!P$6)</f>
        <v>5</v>
      </c>
      <c r="I1287" s="232">
        <f>IF('statement of marks'!Q$6="","",'statement of marks'!Q$6)</f>
        <v>10</v>
      </c>
      <c r="J1287" s="232">
        <f>IF('statement of marks'!R$6="","",'statement of marks'!R$6)</f>
        <v>5</v>
      </c>
      <c r="K1287" s="232">
        <f>IF('statement of marks'!S$6="","",'statement of marks'!S$6)</f>
        <v>5</v>
      </c>
      <c r="L1287" s="232">
        <f>IF('statement of marks'!T$6="","",'statement of marks'!T$6)</f>
        <v>10</v>
      </c>
      <c r="M1287" s="232">
        <f>IF('statement of marks'!V$6="","",'statement of marks'!V$6)</f>
        <v>50</v>
      </c>
      <c r="N1287" s="232">
        <f>IF('statement of marks'!W$6="","",'statement of marks'!W$6)</f>
        <v>20</v>
      </c>
      <c r="O1287" s="232">
        <f>IF('statement of marks'!X$6="","",'statement of marks'!X$6)</f>
        <v>70</v>
      </c>
      <c r="P1287" s="213">
        <f>IF('statement of marks'!Y$6="","",'statement of marks'!Y$6)</f>
        <v>100</v>
      </c>
      <c r="Q1287" s="1035"/>
      <c r="R1287" s="1035"/>
      <c r="S1287" s="223"/>
      <c r="T1287" s="1000" t="s">
        <v>3</v>
      </c>
      <c r="U1287" s="1001"/>
      <c r="V1287" s="232">
        <f>IF('statement of marks'!L$6="","",'statement of marks'!L$6)</f>
        <v>5</v>
      </c>
      <c r="W1287" s="232">
        <f>IF('statement of marks'!M$6="","",'statement of marks'!M$6)</f>
        <v>5</v>
      </c>
      <c r="X1287" s="232">
        <f>IF('statement of marks'!N$6="","",'statement of marks'!N$6)</f>
        <v>10</v>
      </c>
      <c r="Y1287" s="232">
        <f>IF('statement of marks'!O$6="","",'statement of marks'!O$6)</f>
        <v>5</v>
      </c>
      <c r="Z1287" s="232">
        <f>IF('statement of marks'!P$6="","",'statement of marks'!P$6)</f>
        <v>5</v>
      </c>
      <c r="AA1287" s="232">
        <f>IF('statement of marks'!Q$6="","",'statement of marks'!Q$6)</f>
        <v>10</v>
      </c>
      <c r="AB1287" s="232">
        <f>IF('statement of marks'!R$6="","",'statement of marks'!R$6)</f>
        <v>5</v>
      </c>
      <c r="AC1287" s="232">
        <f>IF('statement of marks'!S$6="","",'statement of marks'!S$6)</f>
        <v>5</v>
      </c>
      <c r="AD1287" s="232">
        <f>IF('statement of marks'!T$6="","",'statement of marks'!T$6)</f>
        <v>10</v>
      </c>
      <c r="AE1287" s="232">
        <f>IF('statement of marks'!V$6="","",'statement of marks'!V$6)</f>
        <v>50</v>
      </c>
      <c r="AF1287" s="232">
        <f>IF('statement of marks'!W$6="","",'statement of marks'!W$6)</f>
        <v>20</v>
      </c>
      <c r="AG1287" s="232">
        <f>IF('statement of marks'!X$6="","",'statement of marks'!X$6)</f>
        <v>70</v>
      </c>
      <c r="AH1287" s="213">
        <f>IF('statement of marks'!Y$6="","",'statement of marks'!Y$6)</f>
        <v>100</v>
      </c>
    </row>
    <row r="1288" spans="1:34" ht="18.95" customHeight="1">
      <c r="A1288" s="223"/>
      <c r="B1288" s="990" t="str">
        <f>IF('statement of marks'!$L$3="","",'statement of marks'!$L$3)</f>
        <v>fgUnh</v>
      </c>
      <c r="C1288" s="991"/>
      <c r="D1288" s="209" t="str">
        <f>IF('statement of marks'!L95="","",'statement of marks'!L95)</f>
        <v/>
      </c>
      <c r="E1288" s="209" t="str">
        <f>IF('statement of marks'!M95="","",'statement of marks'!M95)</f>
        <v/>
      </c>
      <c r="F1288" s="207" t="str">
        <f>IF('statement of marks'!N95="","",'statement of marks'!N95)</f>
        <v/>
      </c>
      <c r="G1288" s="209" t="str">
        <f>IF('statement of marks'!O95="","",'statement of marks'!O95)</f>
        <v/>
      </c>
      <c r="H1288" s="209" t="str">
        <f>IF('statement of marks'!P95="","",'statement of marks'!P95)</f>
        <v/>
      </c>
      <c r="I1288" s="207" t="str">
        <f>IF('statement of marks'!Q95="","",'statement of marks'!Q95)</f>
        <v/>
      </c>
      <c r="J1288" s="209" t="str">
        <f>IF('statement of marks'!R95="","",'statement of marks'!R95)</f>
        <v/>
      </c>
      <c r="K1288" s="209" t="str">
        <f>IF('statement of marks'!S95="","",'statement of marks'!S95)</f>
        <v/>
      </c>
      <c r="L1288" s="207" t="str">
        <f>IF('statement of marks'!T95="","",'statement of marks'!T95)</f>
        <v/>
      </c>
      <c r="M1288" s="209" t="str">
        <f>IF('statement of marks'!V95="","",'statement of marks'!V95)</f>
        <v/>
      </c>
      <c r="N1288" s="209" t="str">
        <f>IF('statement of marks'!W95="","",'statement of marks'!W95)</f>
        <v/>
      </c>
      <c r="O1288" s="207" t="str">
        <f>IF('statement of marks'!X95="","",'statement of marks'!X95)</f>
        <v/>
      </c>
      <c r="P1288" s="213" t="str">
        <f>IF('statement of marks'!Y95="","",'statement of marks'!Y95)</f>
        <v/>
      </c>
      <c r="Q1288" s="1035"/>
      <c r="R1288" s="1035"/>
      <c r="S1288" s="223"/>
      <c r="T1288" s="990" t="str">
        <f>IF('statement of marks'!$L$3="","",'statement of marks'!$L$3)</f>
        <v>fgUnh</v>
      </c>
      <c r="U1288" s="991"/>
      <c r="V1288" s="209" t="str">
        <f>IF('statement of marks'!L96="","",'statement of marks'!L96)</f>
        <v/>
      </c>
      <c r="W1288" s="209" t="str">
        <f>IF('statement of marks'!M96="","",'statement of marks'!M96)</f>
        <v/>
      </c>
      <c r="X1288" s="207" t="str">
        <f>IF('statement of marks'!N96="","",'statement of marks'!N96)</f>
        <v/>
      </c>
      <c r="Y1288" s="209" t="str">
        <f>IF('statement of marks'!O96="","",'statement of marks'!O96)</f>
        <v/>
      </c>
      <c r="Z1288" s="209" t="str">
        <f>IF('statement of marks'!P96="","",'statement of marks'!P96)</f>
        <v/>
      </c>
      <c r="AA1288" s="207" t="str">
        <f>IF('statement of marks'!Q96="","",'statement of marks'!Q96)</f>
        <v/>
      </c>
      <c r="AB1288" s="209" t="str">
        <f>IF('statement of marks'!R96="","",'statement of marks'!R96)</f>
        <v/>
      </c>
      <c r="AC1288" s="209" t="str">
        <f>IF('statement of marks'!S96="","",'statement of marks'!S96)</f>
        <v/>
      </c>
      <c r="AD1288" s="207" t="str">
        <f>IF('statement of marks'!T96="","",'statement of marks'!T96)</f>
        <v/>
      </c>
      <c r="AE1288" s="209" t="str">
        <f>IF('statement of marks'!V96="","",'statement of marks'!V96)</f>
        <v/>
      </c>
      <c r="AF1288" s="209" t="str">
        <f>IF('statement of marks'!W96="","",'statement of marks'!W96)</f>
        <v/>
      </c>
      <c r="AG1288" s="207" t="str">
        <f>IF('statement of marks'!X96="","",'statement of marks'!X96)</f>
        <v/>
      </c>
      <c r="AH1288" s="213" t="str">
        <f>IF('statement of marks'!Y96="","",'statement of marks'!Y96)</f>
        <v/>
      </c>
    </row>
    <row r="1289" spans="1:34" ht="18.95" customHeight="1">
      <c r="A1289" s="223"/>
      <c r="B1289" s="990" t="str">
        <f>IF('statement of marks'!$AH$3="","",'statement of marks'!$AH$3)</f>
        <v>vaxszth</v>
      </c>
      <c r="C1289" s="991"/>
      <c r="D1289" s="209" t="str">
        <f>IF('statement of marks'!AH95="","",'statement of marks'!AH95)</f>
        <v/>
      </c>
      <c r="E1289" s="209" t="str">
        <f>IF('statement of marks'!AI95="","",'statement of marks'!AI95)</f>
        <v/>
      </c>
      <c r="F1289" s="207" t="str">
        <f>IF('statement of marks'!AJ95="","",'statement of marks'!AJ95)</f>
        <v/>
      </c>
      <c r="G1289" s="209" t="str">
        <f>IF('statement of marks'!AK95="","",'statement of marks'!AK95)</f>
        <v/>
      </c>
      <c r="H1289" s="209" t="str">
        <f>IF('statement of marks'!AL95="","",'statement of marks'!AL95)</f>
        <v/>
      </c>
      <c r="I1289" s="207" t="str">
        <f>IF('statement of marks'!AM95="","",'statement of marks'!AM95)</f>
        <v/>
      </c>
      <c r="J1289" s="209" t="str">
        <f>IF('statement of marks'!AN95="","",'statement of marks'!AN95)</f>
        <v/>
      </c>
      <c r="K1289" s="209" t="str">
        <f>IF('statement of marks'!AO95="","",'statement of marks'!AO95)</f>
        <v/>
      </c>
      <c r="L1289" s="207" t="str">
        <f>IF('statement of marks'!AP95="","",'statement of marks'!AP95)</f>
        <v/>
      </c>
      <c r="M1289" s="209" t="str">
        <f>IF('statement of marks'!AR95="","",'statement of marks'!AR95)</f>
        <v/>
      </c>
      <c r="N1289" s="209" t="str">
        <f>IF('statement of marks'!AS95="","",'statement of marks'!AS95)</f>
        <v/>
      </c>
      <c r="O1289" s="207" t="str">
        <f>IF('statement of marks'!AT95="","",'statement of marks'!AT95)</f>
        <v/>
      </c>
      <c r="P1289" s="213" t="str">
        <f>IF('statement of marks'!AU95="","",'statement of marks'!AU95)</f>
        <v/>
      </c>
      <c r="Q1289" s="1035"/>
      <c r="R1289" s="1035"/>
      <c r="S1289" s="223"/>
      <c r="T1289" s="990" t="str">
        <f>IF('statement of marks'!$AH$3="","",'statement of marks'!$AH$3)</f>
        <v>vaxszth</v>
      </c>
      <c r="U1289" s="991"/>
      <c r="V1289" s="209" t="str">
        <f>IF('statement of marks'!AH96="","",'statement of marks'!AH96)</f>
        <v/>
      </c>
      <c r="W1289" s="209" t="str">
        <f>IF('statement of marks'!AI96="","",'statement of marks'!AI96)</f>
        <v/>
      </c>
      <c r="X1289" s="207" t="str">
        <f>IF('statement of marks'!AJ96="","",'statement of marks'!AJ96)</f>
        <v/>
      </c>
      <c r="Y1289" s="209" t="str">
        <f>IF('statement of marks'!AK96="","",'statement of marks'!AK96)</f>
        <v/>
      </c>
      <c r="Z1289" s="209" t="str">
        <f>IF('statement of marks'!AL96="","",'statement of marks'!AL96)</f>
        <v/>
      </c>
      <c r="AA1289" s="207" t="str">
        <f>IF('statement of marks'!AM96="","",'statement of marks'!AM96)</f>
        <v/>
      </c>
      <c r="AB1289" s="209" t="str">
        <f>IF('statement of marks'!AN96="","",'statement of marks'!AN96)</f>
        <v/>
      </c>
      <c r="AC1289" s="209" t="str">
        <f>IF('statement of marks'!AO96="","",'statement of marks'!AO96)</f>
        <v/>
      </c>
      <c r="AD1289" s="207" t="str">
        <f>IF('statement of marks'!AP96="","",'statement of marks'!AP96)</f>
        <v/>
      </c>
      <c r="AE1289" s="209" t="str">
        <f>IF('statement of marks'!AR96="","",'statement of marks'!AR96)</f>
        <v/>
      </c>
      <c r="AF1289" s="209" t="str">
        <f>IF('statement of marks'!AS96="","",'statement of marks'!AS96)</f>
        <v/>
      </c>
      <c r="AG1289" s="207" t="str">
        <f>IF('statement of marks'!AT96="","",'statement of marks'!AT96)</f>
        <v/>
      </c>
      <c r="AH1289" s="213" t="str">
        <f>IF('statement of marks'!AU96="","",'statement of marks'!AU96)</f>
        <v/>
      </c>
    </row>
    <row r="1290" spans="1:34" ht="18.95" customHeight="1">
      <c r="A1290" s="223"/>
      <c r="B1290" s="990" t="str">
        <f>IF('statement of marks'!BD95="s","laLd`r",IF('statement of marks'!BD95="u","mnwZ",IF('statement of marks'!BD95="g","xqtjkrh",IF('statement of marks'!BD95="p","iatkch",IF('statement of marks'!BD95="sd","fla/kh","r`rh; Hkk""kk")))))</f>
        <v>r`rh; Hkk"kk</v>
      </c>
      <c r="C1290" s="991"/>
      <c r="D1290" s="209" t="str">
        <f>IF('statement of marks'!BE95="","",'statement of marks'!BE95)</f>
        <v/>
      </c>
      <c r="E1290" s="209" t="str">
        <f>IF('statement of marks'!BF95="","",'statement of marks'!BF95)</f>
        <v/>
      </c>
      <c r="F1290" s="207" t="str">
        <f>IF('statement of marks'!BG95="","",'statement of marks'!BG95)</f>
        <v/>
      </c>
      <c r="G1290" s="209" t="str">
        <f>IF('statement of marks'!BH95="","",'statement of marks'!BH95)</f>
        <v/>
      </c>
      <c r="H1290" s="209" t="str">
        <f>IF('statement of marks'!BI95="","",'statement of marks'!BI95)</f>
        <v/>
      </c>
      <c r="I1290" s="207" t="str">
        <f>IF('statement of marks'!BJ95="","",'statement of marks'!BJ95)</f>
        <v/>
      </c>
      <c r="J1290" s="209" t="str">
        <f>IF('statement of marks'!BK95="","",'statement of marks'!BK95)</f>
        <v/>
      </c>
      <c r="K1290" s="209" t="str">
        <f>IF('statement of marks'!BL95="","",'statement of marks'!BL95)</f>
        <v/>
      </c>
      <c r="L1290" s="207" t="str">
        <f>IF('statement of marks'!BM95="","",'statement of marks'!BM95)</f>
        <v/>
      </c>
      <c r="M1290" s="209" t="str">
        <f>IF('statement of marks'!BO95="","",'statement of marks'!BO95)</f>
        <v/>
      </c>
      <c r="N1290" s="209" t="str">
        <f>IF('statement of marks'!BP95="","",'statement of marks'!BP95)</f>
        <v/>
      </c>
      <c r="O1290" s="207" t="str">
        <f>IF('statement of marks'!BQ95="","",'statement of marks'!BQ95)</f>
        <v/>
      </c>
      <c r="P1290" s="213" t="str">
        <f>IF('statement of marks'!BR95="","",'statement of marks'!BR95)</f>
        <v/>
      </c>
      <c r="Q1290" s="1035"/>
      <c r="R1290" s="1035"/>
      <c r="S1290" s="223"/>
      <c r="T1290" s="990" t="str">
        <f>IF('statement of marks'!BD96="s","laLd`r",IF('statement of marks'!BD96="u","mnwZ",IF('statement of marks'!BD96="g","xqtjkrh",IF('statement of marks'!BD96="p","iatkch",IF('statement of marks'!BD96="sd","fla/kh","r`rh; Hkk""kk")))))</f>
        <v>r`rh; Hkk"kk</v>
      </c>
      <c r="U1290" s="991"/>
      <c r="V1290" s="209" t="str">
        <f>IF('statement of marks'!BE96="","",'statement of marks'!BE96)</f>
        <v/>
      </c>
      <c r="W1290" s="209" t="str">
        <f>IF('statement of marks'!BF96="","",'statement of marks'!BF96)</f>
        <v/>
      </c>
      <c r="X1290" s="207" t="str">
        <f>IF('statement of marks'!BG96="","",'statement of marks'!BG96)</f>
        <v/>
      </c>
      <c r="Y1290" s="209" t="str">
        <f>IF('statement of marks'!BH96="","",'statement of marks'!BH96)</f>
        <v/>
      </c>
      <c r="Z1290" s="209" t="str">
        <f>IF('statement of marks'!BI96="","",'statement of marks'!BI96)</f>
        <v/>
      </c>
      <c r="AA1290" s="207" t="str">
        <f>IF('statement of marks'!BJ96="","",'statement of marks'!BJ96)</f>
        <v/>
      </c>
      <c r="AB1290" s="209" t="str">
        <f>IF('statement of marks'!BK96="","",'statement of marks'!BK96)</f>
        <v/>
      </c>
      <c r="AC1290" s="209" t="str">
        <f>IF('statement of marks'!BL96="","",'statement of marks'!BL96)</f>
        <v/>
      </c>
      <c r="AD1290" s="207" t="str">
        <f>IF('statement of marks'!BM96="","",'statement of marks'!BM96)</f>
        <v/>
      </c>
      <c r="AE1290" s="209" t="str">
        <f>IF('statement of marks'!BO96="","",'statement of marks'!BO96)</f>
        <v/>
      </c>
      <c r="AF1290" s="209" t="str">
        <f>IF('statement of marks'!BP96="","",'statement of marks'!BP96)</f>
        <v/>
      </c>
      <c r="AG1290" s="207" t="str">
        <f>IF('statement of marks'!BQ96="","",'statement of marks'!BQ96)</f>
        <v/>
      </c>
      <c r="AH1290" s="213" t="str">
        <f>IF('statement of marks'!BR96="","",'statement of marks'!BR96)</f>
        <v/>
      </c>
    </row>
    <row r="1291" spans="1:34" ht="18.95" customHeight="1">
      <c r="A1291" s="223"/>
      <c r="B1291" s="990" t="str">
        <f>IF('statement of marks'!$CA$3="","",'statement of marks'!$CA$3)</f>
        <v>xf.kr</v>
      </c>
      <c r="C1291" s="991"/>
      <c r="D1291" s="209" t="str">
        <f>IF('statement of marks'!CA95="","",'statement of marks'!CA95)</f>
        <v/>
      </c>
      <c r="E1291" s="209" t="str">
        <f>IF('statement of marks'!CB95="","",'statement of marks'!CB95)</f>
        <v/>
      </c>
      <c r="F1291" s="207" t="str">
        <f>IF('statement of marks'!CC95="","",'statement of marks'!CC95)</f>
        <v/>
      </c>
      <c r="G1291" s="209" t="str">
        <f>IF('statement of marks'!CD95="","",'statement of marks'!CD95)</f>
        <v/>
      </c>
      <c r="H1291" s="209" t="str">
        <f>IF('statement of marks'!CE95="","",'statement of marks'!CE95)</f>
        <v/>
      </c>
      <c r="I1291" s="207" t="str">
        <f>IF('statement of marks'!CF95="","",'statement of marks'!CF95)</f>
        <v/>
      </c>
      <c r="J1291" s="209" t="str">
        <f>IF('statement of marks'!CG95="","",'statement of marks'!CG95)</f>
        <v/>
      </c>
      <c r="K1291" s="209" t="str">
        <f>IF('statement of marks'!CH95="","",'statement of marks'!CH95)</f>
        <v/>
      </c>
      <c r="L1291" s="207" t="str">
        <f>IF('statement of marks'!CI95="","",'statement of marks'!CI95)</f>
        <v/>
      </c>
      <c r="M1291" s="209" t="str">
        <f>IF('statement of marks'!CK95="","",'statement of marks'!CK95)</f>
        <v/>
      </c>
      <c r="N1291" s="209" t="str">
        <f>IF('statement of marks'!CL95="","",'statement of marks'!CL95)</f>
        <v/>
      </c>
      <c r="O1291" s="207" t="str">
        <f>IF('statement of marks'!CM95="","",'statement of marks'!CM95)</f>
        <v/>
      </c>
      <c r="P1291" s="213" t="str">
        <f>IF('statement of marks'!CN95="","",'statement of marks'!CN95)</f>
        <v/>
      </c>
      <c r="Q1291" s="1035"/>
      <c r="R1291" s="1035"/>
      <c r="S1291" s="223"/>
      <c r="T1291" s="990" t="str">
        <f>IF('statement of marks'!$CA$3="","",'statement of marks'!$CA$3)</f>
        <v>xf.kr</v>
      </c>
      <c r="U1291" s="991"/>
      <c r="V1291" s="209" t="str">
        <f>IF('statement of marks'!CA96="","",'statement of marks'!CA96)</f>
        <v/>
      </c>
      <c r="W1291" s="209" t="str">
        <f>IF('statement of marks'!CB96="","",'statement of marks'!CB96)</f>
        <v/>
      </c>
      <c r="X1291" s="207" t="str">
        <f>IF('statement of marks'!CC96="","",'statement of marks'!CC96)</f>
        <v/>
      </c>
      <c r="Y1291" s="209" t="str">
        <f>IF('statement of marks'!CD96="","",'statement of marks'!CD96)</f>
        <v/>
      </c>
      <c r="Z1291" s="209" t="str">
        <f>IF('statement of marks'!CE96="","",'statement of marks'!CE96)</f>
        <v/>
      </c>
      <c r="AA1291" s="207" t="str">
        <f>IF('statement of marks'!CF96="","",'statement of marks'!CF96)</f>
        <v/>
      </c>
      <c r="AB1291" s="209" t="str">
        <f>IF('statement of marks'!CG96="","",'statement of marks'!CG96)</f>
        <v/>
      </c>
      <c r="AC1291" s="209" t="str">
        <f>IF('statement of marks'!CH96="","",'statement of marks'!CH96)</f>
        <v/>
      </c>
      <c r="AD1291" s="207" t="str">
        <f>IF('statement of marks'!CI96="","",'statement of marks'!CI96)</f>
        <v/>
      </c>
      <c r="AE1291" s="209" t="str">
        <f>IF('statement of marks'!CK96="","",'statement of marks'!CK96)</f>
        <v/>
      </c>
      <c r="AF1291" s="209" t="str">
        <f>IF('statement of marks'!CL96="","",'statement of marks'!CL96)</f>
        <v/>
      </c>
      <c r="AG1291" s="207" t="str">
        <f>IF('statement of marks'!CM96="","",'statement of marks'!CM96)</f>
        <v/>
      </c>
      <c r="AH1291" s="213" t="str">
        <f>IF('statement of marks'!CN96="","",'statement of marks'!CN96)</f>
        <v/>
      </c>
    </row>
    <row r="1292" spans="1:34" ht="18.95" customHeight="1">
      <c r="A1292" s="223"/>
      <c r="B1292" s="990" t="str">
        <f>IF('statement of marks'!$CW$3="","",'statement of marks'!$CW$3)</f>
        <v>foKku</v>
      </c>
      <c r="C1292" s="991"/>
      <c r="D1292" s="209" t="str">
        <f>IF('statement of marks'!CW95="","",'statement of marks'!CW95)</f>
        <v/>
      </c>
      <c r="E1292" s="209" t="str">
        <f>IF('statement of marks'!CX95="","",'statement of marks'!CX95)</f>
        <v/>
      </c>
      <c r="F1292" s="207" t="str">
        <f>IF('statement of marks'!CY95="","",'statement of marks'!CY95)</f>
        <v/>
      </c>
      <c r="G1292" s="209" t="str">
        <f>IF('statement of marks'!CZ95="","",'statement of marks'!CZ95)</f>
        <v/>
      </c>
      <c r="H1292" s="209" t="str">
        <f>IF('statement of marks'!DA95="","",'statement of marks'!DA95)</f>
        <v/>
      </c>
      <c r="I1292" s="207" t="str">
        <f>IF('statement of marks'!DB95="","",'statement of marks'!DB95)</f>
        <v/>
      </c>
      <c r="J1292" s="209" t="str">
        <f>IF('statement of marks'!DC95="","",'statement of marks'!DC95)</f>
        <v/>
      </c>
      <c r="K1292" s="209" t="str">
        <f>IF('statement of marks'!DD95="","",'statement of marks'!DD95)</f>
        <v/>
      </c>
      <c r="L1292" s="207" t="str">
        <f>IF('statement of marks'!DE95="","",'statement of marks'!DE95)</f>
        <v/>
      </c>
      <c r="M1292" s="209" t="str">
        <f>IF('statement of marks'!DG95="","",'statement of marks'!DG95)</f>
        <v/>
      </c>
      <c r="N1292" s="209" t="str">
        <f>IF('statement of marks'!DH95="","",'statement of marks'!DH95)</f>
        <v/>
      </c>
      <c r="O1292" s="207" t="str">
        <f>IF('statement of marks'!DI95="","",'statement of marks'!DI95)</f>
        <v/>
      </c>
      <c r="P1292" s="213" t="str">
        <f>IF('statement of marks'!DJ95="","",'statement of marks'!DJ95)</f>
        <v/>
      </c>
      <c r="Q1292" s="1035"/>
      <c r="R1292" s="1035"/>
      <c r="S1292" s="223"/>
      <c r="T1292" s="990" t="str">
        <f>IF('statement of marks'!$CW$3="","",'statement of marks'!$CW$3)</f>
        <v>foKku</v>
      </c>
      <c r="U1292" s="991"/>
      <c r="V1292" s="209" t="str">
        <f>IF('statement of marks'!CW96="","",'statement of marks'!CW96)</f>
        <v/>
      </c>
      <c r="W1292" s="209" t="str">
        <f>IF('statement of marks'!CX96="","",'statement of marks'!CX96)</f>
        <v/>
      </c>
      <c r="X1292" s="207" t="str">
        <f>IF('statement of marks'!CY96="","",'statement of marks'!CY96)</f>
        <v/>
      </c>
      <c r="Y1292" s="209" t="str">
        <f>IF('statement of marks'!CZ96="","",'statement of marks'!CZ96)</f>
        <v/>
      </c>
      <c r="Z1292" s="209" t="str">
        <f>IF('statement of marks'!DA96="","",'statement of marks'!DA96)</f>
        <v/>
      </c>
      <c r="AA1292" s="207" t="str">
        <f>IF('statement of marks'!DB96="","",'statement of marks'!DB96)</f>
        <v/>
      </c>
      <c r="AB1292" s="209" t="str">
        <f>IF('statement of marks'!DC96="","",'statement of marks'!DC96)</f>
        <v/>
      </c>
      <c r="AC1292" s="209" t="str">
        <f>IF('statement of marks'!DD96="","",'statement of marks'!DD96)</f>
        <v/>
      </c>
      <c r="AD1292" s="207" t="str">
        <f>IF('statement of marks'!DE96="","",'statement of marks'!DE96)</f>
        <v/>
      </c>
      <c r="AE1292" s="209" t="str">
        <f>IF('statement of marks'!DG96="","",'statement of marks'!DG96)</f>
        <v/>
      </c>
      <c r="AF1292" s="209" t="str">
        <f>IF('statement of marks'!DH96="","",'statement of marks'!DH96)</f>
        <v/>
      </c>
      <c r="AG1292" s="207" t="str">
        <f>IF('statement of marks'!DI96="","",'statement of marks'!DI96)</f>
        <v/>
      </c>
      <c r="AH1292" s="213" t="str">
        <f>IF('statement of marks'!DJ96="","",'statement of marks'!DJ96)</f>
        <v/>
      </c>
    </row>
    <row r="1293" spans="1:34" ht="18.95" customHeight="1">
      <c r="A1293" s="223"/>
      <c r="B1293" s="990" t="str">
        <f>IF('statement of marks'!$DS$3="","",'statement of marks'!$DS$3)</f>
        <v>lkekftd foKku</v>
      </c>
      <c r="C1293" s="991"/>
      <c r="D1293" s="209" t="str">
        <f>IF('statement of marks'!DS95="","",'statement of marks'!DS95)</f>
        <v/>
      </c>
      <c r="E1293" s="209" t="str">
        <f>IF('statement of marks'!DT95="","",'statement of marks'!DT95)</f>
        <v/>
      </c>
      <c r="F1293" s="207" t="str">
        <f>IF('statement of marks'!DU95="","",'statement of marks'!DU95)</f>
        <v/>
      </c>
      <c r="G1293" s="209" t="str">
        <f>IF('statement of marks'!DV95="","",'statement of marks'!DV95)</f>
        <v/>
      </c>
      <c r="H1293" s="209" t="str">
        <f>IF('statement of marks'!DW95="","",'statement of marks'!DW95)</f>
        <v/>
      </c>
      <c r="I1293" s="207" t="str">
        <f>IF('statement of marks'!DX95="","",'statement of marks'!DX95)</f>
        <v/>
      </c>
      <c r="J1293" s="209" t="str">
        <f>IF('statement of marks'!DY95="","",'statement of marks'!DY95)</f>
        <v/>
      </c>
      <c r="K1293" s="209" t="str">
        <f>IF('statement of marks'!DZ95="","",'statement of marks'!DZ95)</f>
        <v/>
      </c>
      <c r="L1293" s="207" t="str">
        <f>IF('statement of marks'!EA95="","",'statement of marks'!EA95)</f>
        <v/>
      </c>
      <c r="M1293" s="209" t="str">
        <f>IF('statement of marks'!EC95="","",'statement of marks'!EC95)</f>
        <v/>
      </c>
      <c r="N1293" s="209" t="str">
        <f>IF('statement of marks'!ED95="","",'statement of marks'!ED95)</f>
        <v/>
      </c>
      <c r="O1293" s="207" t="str">
        <f>IF('statement of marks'!EE95="","",'statement of marks'!EE95)</f>
        <v/>
      </c>
      <c r="P1293" s="213" t="str">
        <f>IF('statement of marks'!EF95="","",'statement of marks'!EF95)</f>
        <v/>
      </c>
      <c r="Q1293" s="1035"/>
      <c r="R1293" s="1035"/>
      <c r="S1293" s="223"/>
      <c r="T1293" s="990" t="str">
        <f>IF('statement of marks'!$DS$3="","",'statement of marks'!$DS$3)</f>
        <v>lkekftd foKku</v>
      </c>
      <c r="U1293" s="991"/>
      <c r="V1293" s="209" t="str">
        <f>IF('statement of marks'!DS96="","",'statement of marks'!DS96)</f>
        <v/>
      </c>
      <c r="W1293" s="209" t="str">
        <f>IF('statement of marks'!DT96="","",'statement of marks'!DT96)</f>
        <v/>
      </c>
      <c r="X1293" s="207" t="str">
        <f>IF('statement of marks'!DU96="","",'statement of marks'!DU96)</f>
        <v/>
      </c>
      <c r="Y1293" s="209" t="str">
        <f>IF('statement of marks'!DV96="","",'statement of marks'!DV96)</f>
        <v/>
      </c>
      <c r="Z1293" s="209" t="str">
        <f>IF('statement of marks'!DW96="","",'statement of marks'!DW96)</f>
        <v/>
      </c>
      <c r="AA1293" s="207" t="str">
        <f>IF('statement of marks'!DX96="","",'statement of marks'!DX96)</f>
        <v/>
      </c>
      <c r="AB1293" s="209" t="str">
        <f>IF('statement of marks'!DY96="","",'statement of marks'!DY96)</f>
        <v/>
      </c>
      <c r="AC1293" s="209" t="str">
        <f>IF('statement of marks'!DZ96="","",'statement of marks'!DZ96)</f>
        <v/>
      </c>
      <c r="AD1293" s="207" t="str">
        <f>IF('statement of marks'!EA96="","",'statement of marks'!EA96)</f>
        <v/>
      </c>
      <c r="AE1293" s="209" t="str">
        <f>IF('statement of marks'!EC96="","",'statement of marks'!EC96)</f>
        <v/>
      </c>
      <c r="AF1293" s="209" t="str">
        <f>IF('statement of marks'!ED96="","",'statement of marks'!ED96)</f>
        <v/>
      </c>
      <c r="AG1293" s="207" t="str">
        <f>IF('statement of marks'!EE96="","",'statement of marks'!EE96)</f>
        <v/>
      </c>
      <c r="AH1293" s="213" t="str">
        <f>IF('statement of marks'!EF96="","",'statement of marks'!EF96)</f>
        <v/>
      </c>
    </row>
    <row r="1294" spans="1:34" ht="18.95" customHeight="1">
      <c r="A1294" s="223"/>
      <c r="B1294" s="996" t="s">
        <v>193</v>
      </c>
      <c r="C1294" s="997"/>
      <c r="D1294" s="1034" t="s">
        <v>1</v>
      </c>
      <c r="E1294" s="1034"/>
      <c r="F1294" s="1034"/>
      <c r="G1294" s="1034" t="s">
        <v>21</v>
      </c>
      <c r="H1294" s="1034"/>
      <c r="I1294" s="1034"/>
      <c r="J1294" s="1034" t="s">
        <v>194</v>
      </c>
      <c r="K1294" s="1034"/>
      <c r="L1294" s="1034"/>
      <c r="M1294" s="1034" t="s">
        <v>68</v>
      </c>
      <c r="N1294" s="1034"/>
      <c r="O1294" s="1034"/>
      <c r="P1294" s="214"/>
      <c r="Q1294" s="1035"/>
      <c r="R1294" s="1035"/>
      <c r="S1294" s="223"/>
      <c r="T1294" s="996" t="s">
        <v>193</v>
      </c>
      <c r="U1294" s="997"/>
      <c r="V1294" s="1034" t="s">
        <v>1</v>
      </c>
      <c r="W1294" s="1034"/>
      <c r="X1294" s="1034"/>
      <c r="Y1294" s="1034" t="s">
        <v>21</v>
      </c>
      <c r="Z1294" s="1034"/>
      <c r="AA1294" s="1034"/>
      <c r="AB1294" s="1034" t="s">
        <v>194</v>
      </c>
      <c r="AC1294" s="1034"/>
      <c r="AD1294" s="1034"/>
      <c r="AE1294" s="1034" t="s">
        <v>68</v>
      </c>
      <c r="AF1294" s="1034"/>
      <c r="AG1294" s="1034"/>
      <c r="AH1294" s="214"/>
    </row>
    <row r="1295" spans="1:34" ht="18.95" customHeight="1">
      <c r="A1295" s="223"/>
      <c r="B1295" s="1000" t="s">
        <v>3</v>
      </c>
      <c r="C1295" s="1001"/>
      <c r="D1295" s="1002">
        <f>IF('statement of marks'!EO$6="","",'statement of marks'!EO$6)</f>
        <v>20</v>
      </c>
      <c r="E1295" s="1002"/>
      <c r="F1295" s="1002"/>
      <c r="G1295" s="1002">
        <f>IF('statement of marks'!EP$6="","",'statement of marks'!EP$6)</f>
        <v>20</v>
      </c>
      <c r="H1295" s="1002"/>
      <c r="I1295" s="1002"/>
      <c r="J1295" s="1002">
        <f>IF('statement of marks'!ER$6="","",'statement of marks'!ER$6)</f>
        <v>20</v>
      </c>
      <c r="K1295" s="1002"/>
      <c r="L1295" s="1002"/>
      <c r="M1295" s="1002">
        <f>IF('statement of marks'!EX$6="","",'statement of marks'!EQ$6)</f>
        <v>20</v>
      </c>
      <c r="N1295" s="1002"/>
      <c r="O1295" s="1002"/>
      <c r="P1295" s="215"/>
      <c r="Q1295" s="1035"/>
      <c r="R1295" s="1035"/>
      <c r="S1295" s="223"/>
      <c r="T1295" s="1000" t="s">
        <v>3</v>
      </c>
      <c r="U1295" s="1001"/>
      <c r="V1295" s="1002">
        <f>IF('statement of marks'!EO$6="","",'statement of marks'!EO$6)</f>
        <v>20</v>
      </c>
      <c r="W1295" s="1002"/>
      <c r="X1295" s="1002"/>
      <c r="Y1295" s="1002">
        <f>IF('statement of marks'!EP$6="","",'statement of marks'!EP$6)</f>
        <v>20</v>
      </c>
      <c r="Z1295" s="1002"/>
      <c r="AA1295" s="1002"/>
      <c r="AB1295" s="1002">
        <f>IF('statement of marks'!ER$6="","",'statement of marks'!ER$6)</f>
        <v>20</v>
      </c>
      <c r="AC1295" s="1002"/>
      <c r="AD1295" s="1002"/>
      <c r="AE1295" s="1002">
        <f>IF('statement of marks'!EX$6="","",'statement of marks'!EQ$6)</f>
        <v>20</v>
      </c>
      <c r="AF1295" s="1002"/>
      <c r="AG1295" s="1002"/>
      <c r="AH1295" s="215"/>
    </row>
    <row r="1296" spans="1:34" ht="18.95" customHeight="1">
      <c r="A1296" s="223"/>
      <c r="B1296" s="990" t="str">
        <f>IF('statement of marks'!$EO$3="","",'statement of marks'!$EO$3)</f>
        <v>dk;kZuqHko</v>
      </c>
      <c r="C1296" s="991"/>
      <c r="D1296" s="1031" t="str">
        <f>IF('statement of marks'!EO95="","",'statement of marks'!EO95)</f>
        <v/>
      </c>
      <c r="E1296" s="1031"/>
      <c r="F1296" s="1031"/>
      <c r="G1296" s="1031" t="str">
        <f>IF('statement of marks'!EP95="","",'statement of marks'!EP95)</f>
        <v/>
      </c>
      <c r="H1296" s="1031"/>
      <c r="I1296" s="1031"/>
      <c r="J1296" s="1031" t="str">
        <f>IF('statement of marks'!ER95="","",'statement of marks'!ER95)</f>
        <v/>
      </c>
      <c r="K1296" s="1031"/>
      <c r="L1296" s="1031"/>
      <c r="M1296" s="1031" t="str">
        <f>IF('statement of marks'!EQ95="","",'statement of marks'!EQ95)</f>
        <v/>
      </c>
      <c r="N1296" s="1031"/>
      <c r="O1296" s="1031"/>
      <c r="P1296" s="216"/>
      <c r="Q1296" s="1035"/>
      <c r="R1296" s="1035"/>
      <c r="S1296" s="223"/>
      <c r="T1296" s="990" t="str">
        <f>IF('statement of marks'!$EO$3="","",'statement of marks'!$EO$3)</f>
        <v>dk;kZuqHko</v>
      </c>
      <c r="U1296" s="991"/>
      <c r="V1296" s="1031" t="str">
        <f>IF('statement of marks'!EO96="","",'statement of marks'!EO96)</f>
        <v/>
      </c>
      <c r="W1296" s="1031"/>
      <c r="X1296" s="1031"/>
      <c r="Y1296" s="1031" t="str">
        <f>IF('statement of marks'!EP96="","",'statement of marks'!EP96)</f>
        <v/>
      </c>
      <c r="Z1296" s="1031"/>
      <c r="AA1296" s="1031"/>
      <c r="AB1296" s="1031" t="str">
        <f>IF('statement of marks'!ER96="","",'statement of marks'!ER96)</f>
        <v/>
      </c>
      <c r="AC1296" s="1031"/>
      <c r="AD1296" s="1031"/>
      <c r="AE1296" s="1031" t="str">
        <f>IF('statement of marks'!EQ96="","",'statement of marks'!EQ96)</f>
        <v/>
      </c>
      <c r="AF1296" s="1031"/>
      <c r="AG1296" s="1031"/>
      <c r="AH1296" s="216"/>
    </row>
    <row r="1297" spans="1:34" ht="18.95" customHeight="1">
      <c r="A1297" s="223"/>
      <c r="B1297" s="1027" t="str">
        <f>IF('statement of marks'!$EY$3="","",'statement of marks'!$EY$3)</f>
        <v>dyk f'k{kk</v>
      </c>
      <c r="C1297" s="1028"/>
      <c r="D1297" s="1031" t="str">
        <f>IF('statement of marks'!EY95="","",'statement of marks'!EY95)</f>
        <v/>
      </c>
      <c r="E1297" s="1031"/>
      <c r="F1297" s="1031"/>
      <c r="G1297" s="1031" t="str">
        <f>IF('statement of marks'!EZ95="","",'statement of marks'!EZ95)</f>
        <v/>
      </c>
      <c r="H1297" s="1031"/>
      <c r="I1297" s="1031"/>
      <c r="J1297" s="1031" t="str">
        <f>IF('statement of marks'!FB95="","",'statement of marks'!FB95)</f>
        <v/>
      </c>
      <c r="K1297" s="1031"/>
      <c r="L1297" s="1031"/>
      <c r="M1297" s="1031" t="str">
        <f>IF('statement of marks'!FA95="","",'statement of marks'!FA95)</f>
        <v/>
      </c>
      <c r="N1297" s="1031"/>
      <c r="O1297" s="1031"/>
      <c r="P1297" s="216"/>
      <c r="Q1297" s="1035"/>
      <c r="R1297" s="1035"/>
      <c r="S1297" s="223"/>
      <c r="T1297" s="1027" t="str">
        <f>IF('statement of marks'!$EY$3="","",'statement of marks'!$EY$3)</f>
        <v>dyk f'k{kk</v>
      </c>
      <c r="U1297" s="1028"/>
      <c r="V1297" s="1031" t="str">
        <f>IF('statement of marks'!EY96="","",'statement of marks'!EY96)</f>
        <v/>
      </c>
      <c r="W1297" s="1031"/>
      <c r="X1297" s="1031"/>
      <c r="Y1297" s="1031" t="str">
        <f>IF('statement of marks'!EZ96="","",'statement of marks'!EZ96)</f>
        <v/>
      </c>
      <c r="Z1297" s="1031"/>
      <c r="AA1297" s="1031"/>
      <c r="AB1297" s="1031" t="str">
        <f>IF('statement of marks'!FB96="","",'statement of marks'!FB96)</f>
        <v/>
      </c>
      <c r="AC1297" s="1031"/>
      <c r="AD1297" s="1031"/>
      <c r="AE1297" s="1031" t="str">
        <f>IF('statement of marks'!FA96="","",'statement of marks'!FA96)</f>
        <v/>
      </c>
      <c r="AF1297" s="1031"/>
      <c r="AG1297" s="1031"/>
      <c r="AH1297" s="216"/>
    </row>
    <row r="1298" spans="1:34" ht="18.95" customHeight="1">
      <c r="A1298" s="223"/>
      <c r="B1298" s="1029" t="str">
        <f>IF('statement of marks'!$FI$3="","",'statement of marks'!$FI$3)</f>
        <v>LokLF; ,oe~ 'kkjhfjd f'k{kk</v>
      </c>
      <c r="C1298" s="1030"/>
      <c r="D1298" s="1031" t="str">
        <f>IF('statement of marks'!FI95="","",'statement of marks'!FI95)</f>
        <v/>
      </c>
      <c r="E1298" s="1031"/>
      <c r="F1298" s="1031"/>
      <c r="G1298" s="1031" t="str">
        <f>IF('statement of marks'!FJ95="","",'statement of marks'!FJ95)</f>
        <v/>
      </c>
      <c r="H1298" s="1031"/>
      <c r="I1298" s="1031"/>
      <c r="J1298" s="1031" t="str">
        <f>IF('statement of marks'!FL95="","",'statement of marks'!FL95)</f>
        <v/>
      </c>
      <c r="K1298" s="1031"/>
      <c r="L1298" s="1031"/>
      <c r="M1298" s="1031" t="str">
        <f>IF('statement of marks'!FK95="","",'statement of marks'!FK95)</f>
        <v/>
      </c>
      <c r="N1298" s="1031"/>
      <c r="O1298" s="1031"/>
      <c r="P1298" s="216"/>
      <c r="Q1298" s="1035"/>
      <c r="R1298" s="1035"/>
      <c r="S1298" s="223"/>
      <c r="T1298" s="1029" t="str">
        <f>IF('statement of marks'!$FI$3="","",'statement of marks'!$FI$3)</f>
        <v>LokLF; ,oe~ 'kkjhfjd f'k{kk</v>
      </c>
      <c r="U1298" s="1030"/>
      <c r="V1298" s="1031" t="str">
        <f>IF('statement of marks'!FI96="","",'statement of marks'!FI96)</f>
        <v/>
      </c>
      <c r="W1298" s="1031"/>
      <c r="X1298" s="1031"/>
      <c r="Y1298" s="1031" t="str">
        <f>IF('statement of marks'!FJ96="","",'statement of marks'!FJ96)</f>
        <v/>
      </c>
      <c r="Z1298" s="1031"/>
      <c r="AA1298" s="1031"/>
      <c r="AB1298" s="1031" t="str">
        <f>IF('statement of marks'!FL96="","",'statement of marks'!FL96)</f>
        <v/>
      </c>
      <c r="AC1298" s="1031"/>
      <c r="AD1298" s="1031"/>
      <c r="AE1298" s="1031" t="str">
        <f>IF('statement of marks'!FK96="","",'statement of marks'!FK96)</f>
        <v/>
      </c>
      <c r="AF1298" s="1031"/>
      <c r="AG1298" s="1031"/>
      <c r="AH1298" s="216"/>
    </row>
    <row r="1299" spans="1:34" ht="18.95" customHeight="1">
      <c r="A1299" s="223"/>
      <c r="B1299" s="1000" t="s">
        <v>195</v>
      </c>
      <c r="C1299" s="1001"/>
      <c r="D1299" s="1007" t="str">
        <f>details!$DR$3</f>
        <v>vxLr rd</v>
      </c>
      <c r="E1299" s="1007"/>
      <c r="F1299" s="1007"/>
      <c r="G1299" s="1007" t="str">
        <f>details!$DV$3</f>
        <v>vDVwcj rd</v>
      </c>
      <c r="H1299" s="1007"/>
      <c r="I1299" s="1007"/>
      <c r="J1299" s="1007" t="str">
        <f>details!$ED$3</f>
        <v>Qjojh rd</v>
      </c>
      <c r="K1299" s="1007"/>
      <c r="L1299" s="1007"/>
      <c r="M1299" s="1007" t="str">
        <f>details!$DZ$3</f>
        <v>fnlEcj rd</v>
      </c>
      <c r="N1299" s="1007"/>
      <c r="O1299" s="1007"/>
      <c r="P1299" s="216"/>
      <c r="Q1299" s="1035"/>
      <c r="R1299" s="1035"/>
      <c r="S1299" s="223"/>
      <c r="T1299" s="1000" t="s">
        <v>195</v>
      </c>
      <c r="U1299" s="1001"/>
      <c r="V1299" s="1010" t="str">
        <f>details!$DR$3</f>
        <v>vxLr rd</v>
      </c>
      <c r="W1299" s="1011"/>
      <c r="X1299" s="1012"/>
      <c r="Y1299" s="1010" t="str">
        <f>details!$DV$3</f>
        <v>vDVwcj rd</v>
      </c>
      <c r="Z1299" s="1011"/>
      <c r="AA1299" s="1012"/>
      <c r="AB1299" s="1010" t="str">
        <f>details!$ED$3</f>
        <v>Qjojh rd</v>
      </c>
      <c r="AC1299" s="1011"/>
      <c r="AD1299" s="1012"/>
      <c r="AE1299" s="1010" t="str">
        <f>details!$DZ$3</f>
        <v>fnlEcj rd</v>
      </c>
      <c r="AF1299" s="1011"/>
      <c r="AG1299" s="1012"/>
      <c r="AH1299" s="216"/>
    </row>
    <row r="1300" spans="1:34" ht="18.95" customHeight="1">
      <c r="A1300" s="223"/>
      <c r="B1300" s="1025" t="s">
        <v>98</v>
      </c>
      <c r="C1300" s="1026"/>
      <c r="D1300" s="1008" t="str">
        <f>IF(details!DS95="","",details!DS95)</f>
        <v/>
      </c>
      <c r="E1300" s="1008"/>
      <c r="F1300" s="1008"/>
      <c r="G1300" s="1008" t="str">
        <f>IF(details!DW95="","",details!DW95)</f>
        <v/>
      </c>
      <c r="H1300" s="1008"/>
      <c r="I1300" s="1008"/>
      <c r="J1300" s="1008" t="str">
        <f>IF(details!EE95="","",details!EE95)</f>
        <v/>
      </c>
      <c r="K1300" s="1008"/>
      <c r="L1300" s="1008"/>
      <c r="M1300" s="1008" t="str">
        <f>IF(details!EA95="","",details!EA95)</f>
        <v/>
      </c>
      <c r="N1300" s="1008"/>
      <c r="O1300" s="1008"/>
      <c r="P1300" s="227"/>
      <c r="Q1300" s="1035"/>
      <c r="R1300" s="1035"/>
      <c r="S1300" s="223"/>
      <c r="T1300" s="1025" t="s">
        <v>98</v>
      </c>
      <c r="U1300" s="1026"/>
      <c r="V1300" s="1015" t="str">
        <f>IF(details!DS96="","",details!DS96)</f>
        <v/>
      </c>
      <c r="W1300" s="1016"/>
      <c r="X1300" s="1017"/>
      <c r="Y1300" s="1015" t="str">
        <f>IF(details!DW96="","",details!DW96)</f>
        <v/>
      </c>
      <c r="Z1300" s="1016"/>
      <c r="AA1300" s="1017"/>
      <c r="AB1300" s="1015" t="str">
        <f>IF(details!EE96="","",details!EE96)</f>
        <v/>
      </c>
      <c r="AC1300" s="1016"/>
      <c r="AD1300" s="1017"/>
      <c r="AE1300" s="1015" t="str">
        <f>IF(details!EA96="","",details!EA96)</f>
        <v/>
      </c>
      <c r="AF1300" s="1016"/>
      <c r="AG1300" s="1017"/>
      <c r="AH1300" s="217"/>
    </row>
    <row r="1301" spans="1:34" ht="18.95" customHeight="1">
      <c r="A1301" s="224"/>
      <c r="B1301" s="1023" t="s">
        <v>15</v>
      </c>
      <c r="C1301" s="1024"/>
      <c r="D1301" s="1009">
        <f>IF(details!DR95="","",details!DR95)</f>
        <v>83</v>
      </c>
      <c r="E1301" s="1009"/>
      <c r="F1301" s="1009"/>
      <c r="G1301" s="1009" t="str">
        <f>IF(details!DV95="","",details!DV95)</f>
        <v/>
      </c>
      <c r="H1301" s="1009"/>
      <c r="I1301" s="1009"/>
      <c r="J1301" s="1009" t="str">
        <f>IF(details!ED95="","",details!ED95)</f>
        <v/>
      </c>
      <c r="K1301" s="1009"/>
      <c r="L1301" s="1009"/>
      <c r="M1301" s="1009" t="str">
        <f>IF(details!DZ95="","",details!DZ95)</f>
        <v/>
      </c>
      <c r="N1301" s="1009"/>
      <c r="O1301" s="1009"/>
      <c r="P1301" s="228"/>
      <c r="Q1301" s="1035"/>
      <c r="R1301" s="1035"/>
      <c r="S1301" s="224"/>
      <c r="T1301" s="1023" t="s">
        <v>15</v>
      </c>
      <c r="U1301" s="1024"/>
      <c r="V1301" s="1018">
        <f>IF(details!DR96="","",details!DR96)</f>
        <v>83</v>
      </c>
      <c r="W1301" s="1019"/>
      <c r="X1301" s="1020"/>
      <c r="Y1301" s="1018" t="str">
        <f>IF(details!DV96="","",details!DV96)</f>
        <v/>
      </c>
      <c r="Z1301" s="1019"/>
      <c r="AA1301" s="1020"/>
      <c r="AB1301" s="1018" t="str">
        <f>IF(details!ED96="","",details!ED96)</f>
        <v/>
      </c>
      <c r="AC1301" s="1019"/>
      <c r="AD1301" s="1020"/>
      <c r="AE1301" s="1018" t="str">
        <f>IF(details!DZ96="","",details!DZ96)</f>
        <v/>
      </c>
      <c r="AF1301" s="1019"/>
      <c r="AG1301" s="1020"/>
      <c r="AH1301" s="218"/>
    </row>
    <row r="1302" spans="1:34" ht="18.95" customHeight="1">
      <c r="A1302" s="223"/>
      <c r="B1302" s="1036" t="s">
        <v>99</v>
      </c>
      <c r="C1302" s="1037"/>
      <c r="D1302" s="1007"/>
      <c r="E1302" s="1007"/>
      <c r="F1302" s="1007"/>
      <c r="G1302" s="1007"/>
      <c r="H1302" s="1007"/>
      <c r="I1302" s="1007"/>
      <c r="J1302" s="1007"/>
      <c r="K1302" s="1007"/>
      <c r="L1302" s="1007"/>
      <c r="M1302" s="1007"/>
      <c r="N1302" s="1007"/>
      <c r="O1302" s="1007"/>
      <c r="P1302" s="219"/>
      <c r="Q1302" s="1035"/>
      <c r="R1302" s="1035"/>
      <c r="S1302" s="223"/>
      <c r="T1302" s="1036" t="s">
        <v>99</v>
      </c>
      <c r="U1302" s="1037"/>
      <c r="V1302" s="1007"/>
      <c r="W1302" s="1007"/>
      <c r="X1302" s="1007"/>
      <c r="Y1302" s="1007"/>
      <c r="Z1302" s="1007"/>
      <c r="AA1302" s="1007"/>
      <c r="AB1302" s="1007"/>
      <c r="AC1302" s="1007"/>
      <c r="AD1302" s="1007"/>
      <c r="AE1302" s="1007"/>
      <c r="AF1302" s="1007"/>
      <c r="AG1302" s="1007"/>
      <c r="AH1302" s="219"/>
    </row>
    <row r="1303" spans="1:34" ht="18.95" customHeight="1">
      <c r="A1303" s="223"/>
      <c r="B1303" s="1013" t="s">
        <v>79</v>
      </c>
      <c r="C1303" s="1014"/>
      <c r="D1303" s="1007"/>
      <c r="E1303" s="1007"/>
      <c r="F1303" s="1007"/>
      <c r="G1303" s="1007"/>
      <c r="H1303" s="1007"/>
      <c r="I1303" s="1007"/>
      <c r="J1303" s="1007"/>
      <c r="K1303" s="1007"/>
      <c r="L1303" s="1007"/>
      <c r="M1303" s="1007"/>
      <c r="N1303" s="1007"/>
      <c r="O1303" s="1007"/>
      <c r="P1303" s="219"/>
      <c r="Q1303" s="1035"/>
      <c r="R1303" s="1035"/>
      <c r="S1303" s="223"/>
      <c r="T1303" s="1013" t="s">
        <v>79</v>
      </c>
      <c r="U1303" s="1014"/>
      <c r="V1303" s="1007"/>
      <c r="W1303" s="1007"/>
      <c r="X1303" s="1007"/>
      <c r="Y1303" s="1007"/>
      <c r="Z1303" s="1007"/>
      <c r="AA1303" s="1007"/>
      <c r="AB1303" s="1007"/>
      <c r="AC1303" s="1007"/>
      <c r="AD1303" s="1007"/>
      <c r="AE1303" s="1007"/>
      <c r="AF1303" s="1007"/>
      <c r="AG1303" s="1007"/>
      <c r="AH1303" s="219"/>
    </row>
    <row r="1304" spans="1:34" ht="18.95" customHeight="1">
      <c r="A1304" s="223"/>
      <c r="B1304" s="1021" t="s">
        <v>100</v>
      </c>
      <c r="C1304" s="1022"/>
      <c r="D1304" s="1007"/>
      <c r="E1304" s="1007"/>
      <c r="F1304" s="1007"/>
      <c r="G1304" s="1007"/>
      <c r="H1304" s="1007"/>
      <c r="I1304" s="1007"/>
      <c r="J1304" s="1007"/>
      <c r="K1304" s="1007"/>
      <c r="L1304" s="1007"/>
      <c r="M1304" s="1007"/>
      <c r="N1304" s="1007"/>
      <c r="O1304" s="1007"/>
      <c r="P1304" s="219"/>
      <c r="Q1304" s="1035"/>
      <c r="R1304" s="1035"/>
      <c r="S1304" s="223"/>
      <c r="T1304" s="1021" t="s">
        <v>100</v>
      </c>
      <c r="U1304" s="1022"/>
      <c r="V1304" s="1007"/>
      <c r="W1304" s="1007"/>
      <c r="X1304" s="1007"/>
      <c r="Y1304" s="1007"/>
      <c r="Z1304" s="1007"/>
      <c r="AA1304" s="1007"/>
      <c r="AB1304" s="1007"/>
      <c r="AC1304" s="1007"/>
      <c r="AD1304" s="1007"/>
      <c r="AE1304" s="1007"/>
      <c r="AF1304" s="1007"/>
      <c r="AG1304" s="1007"/>
      <c r="AH1304" s="219"/>
    </row>
    <row r="1305" spans="1:34" ht="18.95" customHeight="1" thickBot="1">
      <c r="A1305" s="225"/>
      <c r="B1305" s="998" t="s">
        <v>101</v>
      </c>
      <c r="C1305" s="999"/>
      <c r="D1305" s="995"/>
      <c r="E1305" s="995"/>
      <c r="F1305" s="995"/>
      <c r="G1305" s="995"/>
      <c r="H1305" s="995"/>
      <c r="I1305" s="995"/>
      <c r="J1305" s="995"/>
      <c r="K1305" s="995"/>
      <c r="L1305" s="995"/>
      <c r="M1305" s="995"/>
      <c r="N1305" s="995"/>
      <c r="O1305" s="995"/>
      <c r="P1305" s="220"/>
      <c r="Q1305" s="1035"/>
      <c r="R1305" s="1035"/>
      <c r="S1305" s="225"/>
      <c r="T1305" s="998" t="s">
        <v>101</v>
      </c>
      <c r="U1305" s="999"/>
      <c r="V1305" s="995"/>
      <c r="W1305" s="995"/>
      <c r="X1305" s="995"/>
      <c r="Y1305" s="995"/>
      <c r="Z1305" s="995"/>
      <c r="AA1305" s="995"/>
      <c r="AB1305" s="995"/>
      <c r="AC1305" s="995"/>
      <c r="AD1305" s="995"/>
      <c r="AE1305" s="995"/>
      <c r="AF1305" s="995"/>
      <c r="AG1305" s="995"/>
      <c r="AH1305" s="220"/>
    </row>
    <row r="1306" spans="1:34" ht="18.95" customHeight="1">
      <c r="A1306" s="222"/>
      <c r="B1306" s="1004" t="s">
        <v>47</v>
      </c>
      <c r="C1306" s="1005"/>
      <c r="D1306" s="1005"/>
      <c r="E1306" s="1005"/>
      <c r="F1306" s="1005"/>
      <c r="G1306" s="1005"/>
      <c r="H1306" s="1005"/>
      <c r="I1306" s="1005"/>
      <c r="J1306" s="1005"/>
      <c r="K1306" s="1005"/>
      <c r="L1306" s="1005"/>
      <c r="M1306" s="1005"/>
      <c r="N1306" s="1005"/>
      <c r="O1306" s="1005"/>
      <c r="P1306" s="1006"/>
      <c r="Q1306" s="1035"/>
      <c r="R1306" s="1035"/>
      <c r="S1306" s="222"/>
      <c r="T1306" s="1004" t="s">
        <v>47</v>
      </c>
      <c r="U1306" s="1005"/>
      <c r="V1306" s="1005"/>
      <c r="W1306" s="1005"/>
      <c r="X1306" s="1005"/>
      <c r="Y1306" s="1005"/>
      <c r="Z1306" s="1005"/>
      <c r="AA1306" s="1005"/>
      <c r="AB1306" s="1005"/>
      <c r="AC1306" s="1005"/>
      <c r="AD1306" s="1005"/>
      <c r="AE1306" s="1005"/>
      <c r="AF1306" s="1005"/>
      <c r="AG1306" s="1005"/>
      <c r="AH1306" s="1006"/>
    </row>
    <row r="1307" spans="1:34" ht="18.95" customHeight="1">
      <c r="A1307" s="1003"/>
      <c r="B1307" s="985" t="str">
        <f>'statement of marks'!$A$1</f>
        <v>MkW0Hkhejko vEcsMdj jkt0vkok0fo|k0cxMh]nkSlk</v>
      </c>
      <c r="C1307" s="986"/>
      <c r="D1307" s="986"/>
      <c r="E1307" s="986"/>
      <c r="F1307" s="986"/>
      <c r="G1307" s="986"/>
      <c r="H1307" s="986"/>
      <c r="I1307" s="986"/>
      <c r="J1307" s="986"/>
      <c r="K1307" s="986"/>
      <c r="L1307" s="986"/>
      <c r="M1307" s="986"/>
      <c r="N1307" s="986"/>
      <c r="O1307" s="986"/>
      <c r="P1307" s="987"/>
      <c r="Q1307" s="1035"/>
      <c r="R1307" s="1035"/>
      <c r="S1307" s="1003"/>
      <c r="T1307" s="985" t="str">
        <f>'statement of marks'!$A$1</f>
        <v>MkW0Hkhejko vEcsMdj jkt0vkok0fo|k0cxMh]nkSlk</v>
      </c>
      <c r="U1307" s="986"/>
      <c r="V1307" s="986"/>
      <c r="W1307" s="986"/>
      <c r="X1307" s="986"/>
      <c r="Y1307" s="986"/>
      <c r="Z1307" s="986"/>
      <c r="AA1307" s="986"/>
      <c r="AB1307" s="986"/>
      <c r="AC1307" s="986"/>
      <c r="AD1307" s="986"/>
      <c r="AE1307" s="986"/>
      <c r="AF1307" s="986"/>
      <c r="AG1307" s="986"/>
      <c r="AH1307" s="987"/>
    </row>
    <row r="1308" spans="1:34" ht="18.95" customHeight="1">
      <c r="A1308" s="1003"/>
      <c r="B1308" s="985"/>
      <c r="C1308" s="986"/>
      <c r="D1308" s="986"/>
      <c r="E1308" s="986"/>
      <c r="F1308" s="986"/>
      <c r="G1308" s="986"/>
      <c r="H1308" s="986"/>
      <c r="I1308" s="986"/>
      <c r="J1308" s="986"/>
      <c r="K1308" s="986"/>
      <c r="L1308" s="986"/>
      <c r="M1308" s="986"/>
      <c r="N1308" s="986"/>
      <c r="O1308" s="986"/>
      <c r="P1308" s="987"/>
      <c r="Q1308" s="1035"/>
      <c r="R1308" s="1035"/>
      <c r="S1308" s="1003"/>
      <c r="T1308" s="985"/>
      <c r="U1308" s="986"/>
      <c r="V1308" s="986"/>
      <c r="W1308" s="986"/>
      <c r="X1308" s="986"/>
      <c r="Y1308" s="986"/>
      <c r="Z1308" s="986"/>
      <c r="AA1308" s="986"/>
      <c r="AB1308" s="986"/>
      <c r="AC1308" s="986"/>
      <c r="AD1308" s="986"/>
      <c r="AE1308" s="986"/>
      <c r="AF1308" s="986"/>
      <c r="AG1308" s="986"/>
      <c r="AH1308" s="987"/>
    </row>
    <row r="1309" spans="1:34" ht="18.95" customHeight="1">
      <c r="A1309" s="223"/>
      <c r="B1309" s="988" t="s">
        <v>95</v>
      </c>
      <c r="C1309" s="989"/>
      <c r="D1309" s="992" t="str">
        <f>'statement of marks'!$H$3</f>
        <v>2016-17</v>
      </c>
      <c r="E1309" s="992"/>
      <c r="F1309" s="992"/>
      <c r="G1309" s="992"/>
      <c r="H1309" s="992"/>
      <c r="I1309" s="992"/>
      <c r="J1309" s="992"/>
      <c r="K1309" s="992"/>
      <c r="L1309" s="992"/>
      <c r="M1309" s="992"/>
      <c r="N1309" s="992"/>
      <c r="O1309" s="992"/>
      <c r="P1309" s="993"/>
      <c r="Q1309" s="1035"/>
      <c r="R1309" s="1035"/>
      <c r="S1309" s="223"/>
      <c r="T1309" s="988" t="s">
        <v>95</v>
      </c>
      <c r="U1309" s="989"/>
      <c r="V1309" s="992" t="str">
        <f>'statement of marks'!$H$3</f>
        <v>2016-17</v>
      </c>
      <c r="W1309" s="992"/>
      <c r="X1309" s="992"/>
      <c r="Y1309" s="992"/>
      <c r="Z1309" s="992"/>
      <c r="AA1309" s="992"/>
      <c r="AB1309" s="992"/>
      <c r="AC1309" s="992"/>
      <c r="AD1309" s="992"/>
      <c r="AE1309" s="992"/>
      <c r="AF1309" s="992"/>
      <c r="AG1309" s="992"/>
      <c r="AH1309" s="993"/>
    </row>
    <row r="1310" spans="1:34" ht="18.95" customHeight="1">
      <c r="A1310" s="223"/>
      <c r="B1310" s="990" t="s">
        <v>185</v>
      </c>
      <c r="C1310" s="991"/>
      <c r="D1310" s="991" t="str">
        <f>IF('statement of marks'!I97="","",'statement of marks'!I97)</f>
        <v/>
      </c>
      <c r="E1310" s="991"/>
      <c r="F1310" s="991"/>
      <c r="G1310" s="991"/>
      <c r="H1310" s="991"/>
      <c r="I1310" s="991"/>
      <c r="J1310" s="991"/>
      <c r="K1310" s="991"/>
      <c r="L1310" s="991"/>
      <c r="M1310" s="991"/>
      <c r="N1310" s="991"/>
      <c r="O1310" s="991"/>
      <c r="P1310" s="994"/>
      <c r="Q1310" s="1035"/>
      <c r="R1310" s="1035"/>
      <c r="S1310" s="223"/>
      <c r="T1310" s="990" t="s">
        <v>185</v>
      </c>
      <c r="U1310" s="991"/>
      <c r="V1310" s="991" t="str">
        <f>IF('statement of marks'!I98="","",'statement of marks'!I98)</f>
        <v/>
      </c>
      <c r="W1310" s="991"/>
      <c r="X1310" s="991"/>
      <c r="Y1310" s="991"/>
      <c r="Z1310" s="991"/>
      <c r="AA1310" s="991"/>
      <c r="AB1310" s="991"/>
      <c r="AC1310" s="991"/>
      <c r="AD1310" s="991"/>
      <c r="AE1310" s="991"/>
      <c r="AF1310" s="991"/>
      <c r="AG1310" s="991"/>
      <c r="AH1310" s="994"/>
    </row>
    <row r="1311" spans="1:34" ht="18.95" customHeight="1">
      <c r="A1311" s="223"/>
      <c r="B1311" s="990" t="s">
        <v>186</v>
      </c>
      <c r="C1311" s="991"/>
      <c r="D1311" s="991" t="str">
        <f>IF('statement of marks'!J97="","",'statement of marks'!J97)</f>
        <v/>
      </c>
      <c r="E1311" s="991"/>
      <c r="F1311" s="991"/>
      <c r="G1311" s="991"/>
      <c r="H1311" s="991"/>
      <c r="I1311" s="991"/>
      <c r="J1311" s="991"/>
      <c r="K1311" s="991"/>
      <c r="L1311" s="991"/>
      <c r="M1311" s="991"/>
      <c r="N1311" s="991"/>
      <c r="O1311" s="991"/>
      <c r="P1311" s="994"/>
      <c r="Q1311" s="1035"/>
      <c r="R1311" s="1035"/>
      <c r="S1311" s="223"/>
      <c r="T1311" s="990" t="s">
        <v>186</v>
      </c>
      <c r="U1311" s="991"/>
      <c r="V1311" s="991" t="str">
        <f>IF('statement of marks'!J98="","",'statement of marks'!J98)</f>
        <v/>
      </c>
      <c r="W1311" s="991"/>
      <c r="X1311" s="991"/>
      <c r="Y1311" s="991"/>
      <c r="Z1311" s="991"/>
      <c r="AA1311" s="991"/>
      <c r="AB1311" s="991"/>
      <c r="AC1311" s="991"/>
      <c r="AD1311" s="991"/>
      <c r="AE1311" s="991"/>
      <c r="AF1311" s="991"/>
      <c r="AG1311" s="991"/>
      <c r="AH1311" s="994"/>
    </row>
    <row r="1312" spans="1:34" ht="18.95" customHeight="1">
      <c r="A1312" s="223"/>
      <c r="B1312" s="990" t="s">
        <v>187</v>
      </c>
      <c r="C1312" s="991"/>
      <c r="D1312" s="991" t="str">
        <f>IF('statement of marks'!K97="","",'statement of marks'!K97)</f>
        <v/>
      </c>
      <c r="E1312" s="991"/>
      <c r="F1312" s="991"/>
      <c r="G1312" s="991"/>
      <c r="H1312" s="991"/>
      <c r="I1312" s="991"/>
      <c r="J1312" s="991"/>
      <c r="K1312" s="991"/>
      <c r="L1312" s="991"/>
      <c r="M1312" s="991"/>
      <c r="N1312" s="991"/>
      <c r="O1312" s="991"/>
      <c r="P1312" s="994"/>
      <c r="Q1312" s="1035"/>
      <c r="R1312" s="1035"/>
      <c r="S1312" s="223"/>
      <c r="T1312" s="990" t="s">
        <v>187</v>
      </c>
      <c r="U1312" s="991"/>
      <c r="V1312" s="991" t="str">
        <f>IF('statement of marks'!K98="","",'statement of marks'!K98)</f>
        <v/>
      </c>
      <c r="W1312" s="991"/>
      <c r="X1312" s="991"/>
      <c r="Y1312" s="991"/>
      <c r="Z1312" s="991"/>
      <c r="AA1312" s="991"/>
      <c r="AB1312" s="991"/>
      <c r="AC1312" s="991"/>
      <c r="AD1312" s="991"/>
      <c r="AE1312" s="991"/>
      <c r="AF1312" s="991"/>
      <c r="AG1312" s="991"/>
      <c r="AH1312" s="994"/>
    </row>
    <row r="1313" spans="1:34" ht="18.95" customHeight="1">
      <c r="A1313" s="223"/>
      <c r="B1313" s="990" t="s">
        <v>188</v>
      </c>
      <c r="C1313" s="991"/>
      <c r="D1313" s="992" t="str">
        <f>'statement of marks'!$G$3</f>
        <v>6 B</v>
      </c>
      <c r="E1313" s="992"/>
      <c r="F1313" s="992"/>
      <c r="G1313" s="992"/>
      <c r="H1313" s="991" t="s">
        <v>9</v>
      </c>
      <c r="I1313" s="991"/>
      <c r="J1313" s="991"/>
      <c r="K1313" s="991"/>
      <c r="L1313" s="991"/>
      <c r="M1313" s="992" t="str">
        <f>IF('statement of marks'!D97="","",'statement of marks'!D97)</f>
        <v/>
      </c>
      <c r="N1313" s="992"/>
      <c r="O1313" s="992"/>
      <c r="P1313" s="993"/>
      <c r="Q1313" s="1035"/>
      <c r="R1313" s="1035"/>
      <c r="S1313" s="223"/>
      <c r="T1313" s="990" t="s">
        <v>188</v>
      </c>
      <c r="U1313" s="991"/>
      <c r="V1313" s="992" t="str">
        <f>'statement of marks'!$G$3</f>
        <v>6 B</v>
      </c>
      <c r="W1313" s="992"/>
      <c r="X1313" s="992"/>
      <c r="Y1313" s="992"/>
      <c r="Z1313" s="991" t="s">
        <v>9</v>
      </c>
      <c r="AA1313" s="991"/>
      <c r="AB1313" s="991"/>
      <c r="AC1313" s="991"/>
      <c r="AD1313" s="991"/>
      <c r="AE1313" s="992" t="str">
        <f>IF('statement of marks'!D98="","",'statement of marks'!D98)</f>
        <v/>
      </c>
      <c r="AF1313" s="992"/>
      <c r="AG1313" s="992"/>
      <c r="AH1313" s="993"/>
    </row>
    <row r="1314" spans="1:34" ht="18.95" customHeight="1">
      <c r="A1314" s="223"/>
      <c r="B1314" s="990" t="s">
        <v>189</v>
      </c>
      <c r="C1314" s="991"/>
      <c r="D1314" s="992" t="str">
        <f>IF('statement of marks'!F97="","",'statement of marks'!F97)</f>
        <v/>
      </c>
      <c r="E1314" s="992"/>
      <c r="F1314" s="992"/>
      <c r="G1314" s="992"/>
      <c r="H1314" s="991" t="s">
        <v>0</v>
      </c>
      <c r="I1314" s="991"/>
      <c r="J1314" s="991"/>
      <c r="K1314" s="991"/>
      <c r="L1314" s="991"/>
      <c r="M1314" s="1032" t="str">
        <f>IF('statement of marks'!G97="","",'statement of marks'!G97)</f>
        <v/>
      </c>
      <c r="N1314" s="1032"/>
      <c r="O1314" s="1032"/>
      <c r="P1314" s="1033"/>
      <c r="Q1314" s="1035"/>
      <c r="R1314" s="1035"/>
      <c r="S1314" s="223"/>
      <c r="T1314" s="990" t="s">
        <v>189</v>
      </c>
      <c r="U1314" s="991"/>
      <c r="V1314" s="992" t="str">
        <f>IF('statement of marks'!F98="","",'statement of marks'!F98)</f>
        <v/>
      </c>
      <c r="W1314" s="992"/>
      <c r="X1314" s="992"/>
      <c r="Y1314" s="992"/>
      <c r="Z1314" s="991" t="s">
        <v>0</v>
      </c>
      <c r="AA1314" s="991"/>
      <c r="AB1314" s="991"/>
      <c r="AC1314" s="991"/>
      <c r="AD1314" s="991"/>
      <c r="AE1314" s="1032" t="str">
        <f>IF('statement of marks'!G98="","",'statement of marks'!G98)</f>
        <v/>
      </c>
      <c r="AF1314" s="1032"/>
      <c r="AG1314" s="1032"/>
      <c r="AH1314" s="1033"/>
    </row>
    <row r="1315" spans="1:34" ht="18.95" customHeight="1">
      <c r="A1315" s="223"/>
      <c r="B1315" s="221" t="s">
        <v>28</v>
      </c>
      <c r="C1315" s="211" t="s">
        <v>96</v>
      </c>
      <c r="D1315" s="1034" t="s">
        <v>1</v>
      </c>
      <c r="E1315" s="1034"/>
      <c r="F1315" s="1034"/>
      <c r="G1315" s="1034" t="s">
        <v>21</v>
      </c>
      <c r="H1315" s="1034"/>
      <c r="I1315" s="1034"/>
      <c r="J1315" s="1034" t="s">
        <v>68</v>
      </c>
      <c r="K1315" s="1034"/>
      <c r="L1315" s="1034"/>
      <c r="M1315" s="1034" t="s">
        <v>97</v>
      </c>
      <c r="N1315" s="1034"/>
      <c r="O1315" s="1034"/>
      <c r="P1315" s="212" t="s">
        <v>200</v>
      </c>
      <c r="Q1315" s="1035"/>
      <c r="R1315" s="1035"/>
      <c r="S1315" s="223"/>
      <c r="T1315" s="221" t="s">
        <v>28</v>
      </c>
      <c r="U1315" s="211" t="s">
        <v>96</v>
      </c>
      <c r="V1315" s="1034" t="s">
        <v>1</v>
      </c>
      <c r="W1315" s="1034"/>
      <c r="X1315" s="1034"/>
      <c r="Y1315" s="1034" t="s">
        <v>21</v>
      </c>
      <c r="Z1315" s="1034"/>
      <c r="AA1315" s="1034"/>
      <c r="AB1315" s="1034" t="s">
        <v>68</v>
      </c>
      <c r="AC1315" s="1034"/>
      <c r="AD1315" s="1034"/>
      <c r="AE1315" s="1034" t="s">
        <v>97</v>
      </c>
      <c r="AF1315" s="1034"/>
      <c r="AG1315" s="1034"/>
      <c r="AH1315" s="212" t="s">
        <v>200</v>
      </c>
    </row>
    <row r="1316" spans="1:34" ht="18.95" customHeight="1">
      <c r="A1316" s="223"/>
      <c r="B1316" s="1000" t="s">
        <v>3</v>
      </c>
      <c r="C1316" s="1001"/>
      <c r="D1316" s="232">
        <f>IF('statement of marks'!L$6="","",'statement of marks'!L$6)</f>
        <v>5</v>
      </c>
      <c r="E1316" s="232">
        <f>IF('statement of marks'!M$6="","",'statement of marks'!M$6)</f>
        <v>5</v>
      </c>
      <c r="F1316" s="232">
        <f>IF('statement of marks'!N$6="","",'statement of marks'!N$6)</f>
        <v>10</v>
      </c>
      <c r="G1316" s="232">
        <f>IF('statement of marks'!O$6="","",'statement of marks'!O$6)</f>
        <v>5</v>
      </c>
      <c r="H1316" s="232">
        <f>IF('statement of marks'!P$6="","",'statement of marks'!P$6)</f>
        <v>5</v>
      </c>
      <c r="I1316" s="232">
        <f>IF('statement of marks'!Q$6="","",'statement of marks'!Q$6)</f>
        <v>10</v>
      </c>
      <c r="J1316" s="232">
        <f>IF('statement of marks'!R$6="","",'statement of marks'!R$6)</f>
        <v>5</v>
      </c>
      <c r="K1316" s="232">
        <f>IF('statement of marks'!S$6="","",'statement of marks'!S$6)</f>
        <v>5</v>
      </c>
      <c r="L1316" s="232">
        <f>IF('statement of marks'!T$6="","",'statement of marks'!T$6)</f>
        <v>10</v>
      </c>
      <c r="M1316" s="232">
        <f>IF('statement of marks'!V$6="","",'statement of marks'!V$6)</f>
        <v>50</v>
      </c>
      <c r="N1316" s="232">
        <f>IF('statement of marks'!W$6="","",'statement of marks'!W$6)</f>
        <v>20</v>
      </c>
      <c r="O1316" s="232">
        <f>IF('statement of marks'!X$6="","",'statement of marks'!X$6)</f>
        <v>70</v>
      </c>
      <c r="P1316" s="213">
        <f>IF('statement of marks'!Y$6="","",'statement of marks'!Y$6)</f>
        <v>100</v>
      </c>
      <c r="Q1316" s="1035"/>
      <c r="R1316" s="1035"/>
      <c r="S1316" s="223"/>
      <c r="T1316" s="1000" t="s">
        <v>3</v>
      </c>
      <c r="U1316" s="1001"/>
      <c r="V1316" s="232">
        <f>IF('statement of marks'!L$6="","",'statement of marks'!L$6)</f>
        <v>5</v>
      </c>
      <c r="W1316" s="232">
        <f>IF('statement of marks'!M$6="","",'statement of marks'!M$6)</f>
        <v>5</v>
      </c>
      <c r="X1316" s="232">
        <f>IF('statement of marks'!N$6="","",'statement of marks'!N$6)</f>
        <v>10</v>
      </c>
      <c r="Y1316" s="232">
        <f>IF('statement of marks'!O$6="","",'statement of marks'!O$6)</f>
        <v>5</v>
      </c>
      <c r="Z1316" s="232">
        <f>IF('statement of marks'!P$6="","",'statement of marks'!P$6)</f>
        <v>5</v>
      </c>
      <c r="AA1316" s="232">
        <f>IF('statement of marks'!Q$6="","",'statement of marks'!Q$6)</f>
        <v>10</v>
      </c>
      <c r="AB1316" s="232">
        <f>IF('statement of marks'!R$6="","",'statement of marks'!R$6)</f>
        <v>5</v>
      </c>
      <c r="AC1316" s="232">
        <f>IF('statement of marks'!S$6="","",'statement of marks'!S$6)</f>
        <v>5</v>
      </c>
      <c r="AD1316" s="232">
        <f>IF('statement of marks'!T$6="","",'statement of marks'!T$6)</f>
        <v>10</v>
      </c>
      <c r="AE1316" s="232">
        <f>IF('statement of marks'!V$6="","",'statement of marks'!V$6)</f>
        <v>50</v>
      </c>
      <c r="AF1316" s="232">
        <f>IF('statement of marks'!W$6="","",'statement of marks'!W$6)</f>
        <v>20</v>
      </c>
      <c r="AG1316" s="232">
        <f>IF('statement of marks'!X$6="","",'statement of marks'!X$6)</f>
        <v>70</v>
      </c>
      <c r="AH1316" s="213">
        <f>IF('statement of marks'!Y$6="","",'statement of marks'!Y$6)</f>
        <v>100</v>
      </c>
    </row>
    <row r="1317" spans="1:34" ht="18.95" customHeight="1">
      <c r="A1317" s="223"/>
      <c r="B1317" s="990" t="str">
        <f>IF('statement of marks'!$L$3="","",'statement of marks'!$L$3)</f>
        <v>fgUnh</v>
      </c>
      <c r="C1317" s="991"/>
      <c r="D1317" s="209" t="str">
        <f>IF('statement of marks'!L97="","",'statement of marks'!L97)</f>
        <v/>
      </c>
      <c r="E1317" s="209" t="str">
        <f>IF('statement of marks'!M97="","",'statement of marks'!M97)</f>
        <v/>
      </c>
      <c r="F1317" s="207" t="str">
        <f>IF('statement of marks'!N97="","",'statement of marks'!N97)</f>
        <v/>
      </c>
      <c r="G1317" s="209" t="str">
        <f>IF('statement of marks'!O97="","",'statement of marks'!O97)</f>
        <v/>
      </c>
      <c r="H1317" s="209" t="str">
        <f>IF('statement of marks'!P97="","",'statement of marks'!P97)</f>
        <v/>
      </c>
      <c r="I1317" s="207" t="str">
        <f>IF('statement of marks'!Q97="","",'statement of marks'!Q97)</f>
        <v/>
      </c>
      <c r="J1317" s="209" t="str">
        <f>IF('statement of marks'!R97="","",'statement of marks'!R97)</f>
        <v/>
      </c>
      <c r="K1317" s="209" t="str">
        <f>IF('statement of marks'!S97="","",'statement of marks'!S97)</f>
        <v/>
      </c>
      <c r="L1317" s="207" t="str">
        <f>IF('statement of marks'!T97="","",'statement of marks'!T97)</f>
        <v/>
      </c>
      <c r="M1317" s="209" t="str">
        <f>IF('statement of marks'!V97="","",'statement of marks'!V97)</f>
        <v/>
      </c>
      <c r="N1317" s="209" t="str">
        <f>IF('statement of marks'!W97="","",'statement of marks'!W97)</f>
        <v/>
      </c>
      <c r="O1317" s="207" t="str">
        <f>IF('statement of marks'!X97="","",'statement of marks'!X97)</f>
        <v/>
      </c>
      <c r="P1317" s="213" t="str">
        <f>IF('statement of marks'!Y97="","",'statement of marks'!Y97)</f>
        <v/>
      </c>
      <c r="Q1317" s="1035"/>
      <c r="R1317" s="1035"/>
      <c r="S1317" s="223"/>
      <c r="T1317" s="990" t="str">
        <f>IF('statement of marks'!$L$3="","",'statement of marks'!$L$3)</f>
        <v>fgUnh</v>
      </c>
      <c r="U1317" s="991"/>
      <c r="V1317" s="209" t="str">
        <f>IF('statement of marks'!L98="","",'statement of marks'!L98)</f>
        <v/>
      </c>
      <c r="W1317" s="209" t="str">
        <f>IF('statement of marks'!M98="","",'statement of marks'!M98)</f>
        <v/>
      </c>
      <c r="X1317" s="207" t="str">
        <f>IF('statement of marks'!N98="","",'statement of marks'!N98)</f>
        <v/>
      </c>
      <c r="Y1317" s="209" t="str">
        <f>IF('statement of marks'!O98="","",'statement of marks'!O98)</f>
        <v/>
      </c>
      <c r="Z1317" s="209" t="str">
        <f>IF('statement of marks'!P98="","",'statement of marks'!P98)</f>
        <v/>
      </c>
      <c r="AA1317" s="207" t="str">
        <f>IF('statement of marks'!Q98="","",'statement of marks'!Q98)</f>
        <v/>
      </c>
      <c r="AB1317" s="209" t="str">
        <f>IF('statement of marks'!R98="","",'statement of marks'!R98)</f>
        <v/>
      </c>
      <c r="AC1317" s="209" t="str">
        <f>IF('statement of marks'!S98="","",'statement of marks'!S98)</f>
        <v/>
      </c>
      <c r="AD1317" s="207" t="str">
        <f>IF('statement of marks'!T98="","",'statement of marks'!T98)</f>
        <v/>
      </c>
      <c r="AE1317" s="209" t="str">
        <f>IF('statement of marks'!V98="","",'statement of marks'!V98)</f>
        <v/>
      </c>
      <c r="AF1317" s="209" t="str">
        <f>IF('statement of marks'!W98="","",'statement of marks'!W98)</f>
        <v/>
      </c>
      <c r="AG1317" s="207" t="str">
        <f>IF('statement of marks'!X98="","",'statement of marks'!X98)</f>
        <v/>
      </c>
      <c r="AH1317" s="213" t="str">
        <f>IF('statement of marks'!Y98="","",'statement of marks'!Y98)</f>
        <v/>
      </c>
    </row>
    <row r="1318" spans="1:34" ht="18.95" customHeight="1">
      <c r="A1318" s="223"/>
      <c r="B1318" s="990" t="str">
        <f>IF('statement of marks'!$AH$3="","",'statement of marks'!$AH$3)</f>
        <v>vaxszth</v>
      </c>
      <c r="C1318" s="991"/>
      <c r="D1318" s="209" t="str">
        <f>IF('statement of marks'!AH97="","",'statement of marks'!AH97)</f>
        <v/>
      </c>
      <c r="E1318" s="209" t="str">
        <f>IF('statement of marks'!AI97="","",'statement of marks'!AI97)</f>
        <v/>
      </c>
      <c r="F1318" s="207" t="str">
        <f>IF('statement of marks'!AJ97="","",'statement of marks'!AJ97)</f>
        <v/>
      </c>
      <c r="G1318" s="209" t="str">
        <f>IF('statement of marks'!AK97="","",'statement of marks'!AK97)</f>
        <v/>
      </c>
      <c r="H1318" s="209" t="str">
        <f>IF('statement of marks'!AL97="","",'statement of marks'!AL97)</f>
        <v/>
      </c>
      <c r="I1318" s="207" t="str">
        <f>IF('statement of marks'!AM97="","",'statement of marks'!AM97)</f>
        <v/>
      </c>
      <c r="J1318" s="209" t="str">
        <f>IF('statement of marks'!AN97="","",'statement of marks'!AN97)</f>
        <v/>
      </c>
      <c r="K1318" s="209" t="str">
        <f>IF('statement of marks'!AO97="","",'statement of marks'!AO97)</f>
        <v/>
      </c>
      <c r="L1318" s="207" t="str">
        <f>IF('statement of marks'!AP97="","",'statement of marks'!AP97)</f>
        <v/>
      </c>
      <c r="M1318" s="209" t="str">
        <f>IF('statement of marks'!AR97="","",'statement of marks'!AR97)</f>
        <v/>
      </c>
      <c r="N1318" s="209" t="str">
        <f>IF('statement of marks'!AS97="","",'statement of marks'!AS97)</f>
        <v/>
      </c>
      <c r="O1318" s="207" t="str">
        <f>IF('statement of marks'!AT97="","",'statement of marks'!AT97)</f>
        <v/>
      </c>
      <c r="P1318" s="213" t="str">
        <f>IF('statement of marks'!AU97="","",'statement of marks'!AU97)</f>
        <v/>
      </c>
      <c r="Q1318" s="1035"/>
      <c r="R1318" s="1035"/>
      <c r="S1318" s="223"/>
      <c r="T1318" s="990" t="str">
        <f>IF('statement of marks'!$AH$3="","",'statement of marks'!$AH$3)</f>
        <v>vaxszth</v>
      </c>
      <c r="U1318" s="991"/>
      <c r="V1318" s="209" t="str">
        <f>IF('statement of marks'!AH98="","",'statement of marks'!AH98)</f>
        <v/>
      </c>
      <c r="W1318" s="209" t="str">
        <f>IF('statement of marks'!AI98="","",'statement of marks'!AI98)</f>
        <v/>
      </c>
      <c r="X1318" s="207" t="str">
        <f>IF('statement of marks'!AJ98="","",'statement of marks'!AJ98)</f>
        <v/>
      </c>
      <c r="Y1318" s="209" t="str">
        <f>IF('statement of marks'!AK98="","",'statement of marks'!AK98)</f>
        <v/>
      </c>
      <c r="Z1318" s="209" t="str">
        <f>IF('statement of marks'!AL98="","",'statement of marks'!AL98)</f>
        <v/>
      </c>
      <c r="AA1318" s="207" t="str">
        <f>IF('statement of marks'!AM98="","",'statement of marks'!AM98)</f>
        <v/>
      </c>
      <c r="AB1318" s="209" t="str">
        <f>IF('statement of marks'!AN98="","",'statement of marks'!AN98)</f>
        <v/>
      </c>
      <c r="AC1318" s="209" t="str">
        <f>IF('statement of marks'!AO98="","",'statement of marks'!AO98)</f>
        <v/>
      </c>
      <c r="AD1318" s="207" t="str">
        <f>IF('statement of marks'!AP98="","",'statement of marks'!AP98)</f>
        <v/>
      </c>
      <c r="AE1318" s="209" t="str">
        <f>IF('statement of marks'!AR98="","",'statement of marks'!AR98)</f>
        <v/>
      </c>
      <c r="AF1318" s="209" t="str">
        <f>IF('statement of marks'!AS98="","",'statement of marks'!AS98)</f>
        <v/>
      </c>
      <c r="AG1318" s="207" t="str">
        <f>IF('statement of marks'!AT98="","",'statement of marks'!AT98)</f>
        <v/>
      </c>
      <c r="AH1318" s="213" t="str">
        <f>IF('statement of marks'!AU98="","",'statement of marks'!AU98)</f>
        <v/>
      </c>
    </row>
    <row r="1319" spans="1:34" ht="18.95" customHeight="1">
      <c r="A1319" s="223"/>
      <c r="B1319" s="990" t="str">
        <f>IF('statement of marks'!BD97="s","laLd`r",IF('statement of marks'!BD97="u","mnwZ",IF('statement of marks'!BD97="g","xqtjkrh",IF('statement of marks'!BD97="p","iatkch",IF('statement of marks'!BD97="sd","fla/kh","r`rh; Hkk""kk")))))</f>
        <v>r`rh; Hkk"kk</v>
      </c>
      <c r="C1319" s="991"/>
      <c r="D1319" s="209" t="str">
        <f>IF('statement of marks'!BE97="","",'statement of marks'!BE97)</f>
        <v/>
      </c>
      <c r="E1319" s="209" t="str">
        <f>IF('statement of marks'!BF97="","",'statement of marks'!BF97)</f>
        <v/>
      </c>
      <c r="F1319" s="207" t="str">
        <f>IF('statement of marks'!BG97="","",'statement of marks'!BG97)</f>
        <v/>
      </c>
      <c r="G1319" s="209" t="str">
        <f>IF('statement of marks'!BH97="","",'statement of marks'!BH97)</f>
        <v/>
      </c>
      <c r="H1319" s="209" t="str">
        <f>IF('statement of marks'!BI97="","",'statement of marks'!BI97)</f>
        <v/>
      </c>
      <c r="I1319" s="207" t="str">
        <f>IF('statement of marks'!BJ97="","",'statement of marks'!BJ97)</f>
        <v/>
      </c>
      <c r="J1319" s="209" t="str">
        <f>IF('statement of marks'!BK97="","",'statement of marks'!BK97)</f>
        <v/>
      </c>
      <c r="K1319" s="209" t="str">
        <f>IF('statement of marks'!BL97="","",'statement of marks'!BL97)</f>
        <v/>
      </c>
      <c r="L1319" s="207" t="str">
        <f>IF('statement of marks'!BM97="","",'statement of marks'!BM97)</f>
        <v/>
      </c>
      <c r="M1319" s="209" t="str">
        <f>IF('statement of marks'!BO97="","",'statement of marks'!BO97)</f>
        <v/>
      </c>
      <c r="N1319" s="209" t="str">
        <f>IF('statement of marks'!BP97="","",'statement of marks'!BP97)</f>
        <v/>
      </c>
      <c r="O1319" s="207" t="str">
        <f>IF('statement of marks'!BQ97="","",'statement of marks'!BQ97)</f>
        <v/>
      </c>
      <c r="P1319" s="213" t="str">
        <f>IF('statement of marks'!BR97="","",'statement of marks'!BR97)</f>
        <v/>
      </c>
      <c r="Q1319" s="1035"/>
      <c r="R1319" s="1035"/>
      <c r="S1319" s="223"/>
      <c r="T1319" s="990" t="str">
        <f>IF('statement of marks'!BD98="s","laLd`r",IF('statement of marks'!BD98="u","mnwZ",IF('statement of marks'!BD98="g","xqtjkrh",IF('statement of marks'!BD98="p","iatkch",IF('statement of marks'!BD98="sd","fla/kh","r`rh; Hkk""kk")))))</f>
        <v>r`rh; Hkk"kk</v>
      </c>
      <c r="U1319" s="991"/>
      <c r="V1319" s="209" t="str">
        <f>IF('statement of marks'!BE98="","",'statement of marks'!BE98)</f>
        <v/>
      </c>
      <c r="W1319" s="209" t="str">
        <f>IF('statement of marks'!BF98="","",'statement of marks'!BF98)</f>
        <v/>
      </c>
      <c r="X1319" s="207" t="str">
        <f>IF('statement of marks'!BG98="","",'statement of marks'!BG98)</f>
        <v/>
      </c>
      <c r="Y1319" s="209" t="str">
        <f>IF('statement of marks'!BH98="","",'statement of marks'!BH98)</f>
        <v/>
      </c>
      <c r="Z1319" s="209" t="str">
        <f>IF('statement of marks'!BI98="","",'statement of marks'!BI98)</f>
        <v/>
      </c>
      <c r="AA1319" s="207" t="str">
        <f>IF('statement of marks'!BJ98="","",'statement of marks'!BJ98)</f>
        <v/>
      </c>
      <c r="AB1319" s="209" t="str">
        <f>IF('statement of marks'!BK98="","",'statement of marks'!BK98)</f>
        <v/>
      </c>
      <c r="AC1319" s="209" t="str">
        <f>IF('statement of marks'!BL98="","",'statement of marks'!BL98)</f>
        <v/>
      </c>
      <c r="AD1319" s="207" t="str">
        <f>IF('statement of marks'!BM98="","",'statement of marks'!BM98)</f>
        <v/>
      </c>
      <c r="AE1319" s="209" t="str">
        <f>IF('statement of marks'!BO98="","",'statement of marks'!BO98)</f>
        <v/>
      </c>
      <c r="AF1319" s="209" t="str">
        <f>IF('statement of marks'!BP98="","",'statement of marks'!BP98)</f>
        <v/>
      </c>
      <c r="AG1319" s="207" t="str">
        <f>IF('statement of marks'!BQ98="","",'statement of marks'!BQ98)</f>
        <v/>
      </c>
      <c r="AH1319" s="213" t="str">
        <f>IF('statement of marks'!BR98="","",'statement of marks'!BR98)</f>
        <v/>
      </c>
    </row>
    <row r="1320" spans="1:34" ht="18.95" customHeight="1">
      <c r="A1320" s="223"/>
      <c r="B1320" s="990" t="str">
        <f>IF('statement of marks'!$CA$3="","",'statement of marks'!$CA$3)</f>
        <v>xf.kr</v>
      </c>
      <c r="C1320" s="991"/>
      <c r="D1320" s="209" t="str">
        <f>IF('statement of marks'!CA97="","",'statement of marks'!CA97)</f>
        <v/>
      </c>
      <c r="E1320" s="209" t="str">
        <f>IF('statement of marks'!CB97="","",'statement of marks'!CB97)</f>
        <v/>
      </c>
      <c r="F1320" s="207" t="str">
        <f>IF('statement of marks'!CC97="","",'statement of marks'!CC97)</f>
        <v/>
      </c>
      <c r="G1320" s="209" t="str">
        <f>IF('statement of marks'!CD97="","",'statement of marks'!CD97)</f>
        <v/>
      </c>
      <c r="H1320" s="209" t="str">
        <f>IF('statement of marks'!CE97="","",'statement of marks'!CE97)</f>
        <v/>
      </c>
      <c r="I1320" s="207" t="str">
        <f>IF('statement of marks'!CF97="","",'statement of marks'!CF97)</f>
        <v/>
      </c>
      <c r="J1320" s="209" t="str">
        <f>IF('statement of marks'!CG97="","",'statement of marks'!CG97)</f>
        <v/>
      </c>
      <c r="K1320" s="209" t="str">
        <f>IF('statement of marks'!CH97="","",'statement of marks'!CH97)</f>
        <v/>
      </c>
      <c r="L1320" s="207" t="str">
        <f>IF('statement of marks'!CI97="","",'statement of marks'!CI97)</f>
        <v/>
      </c>
      <c r="M1320" s="209" t="str">
        <f>IF('statement of marks'!CK97="","",'statement of marks'!CK97)</f>
        <v/>
      </c>
      <c r="N1320" s="209" t="str">
        <f>IF('statement of marks'!CL97="","",'statement of marks'!CL97)</f>
        <v/>
      </c>
      <c r="O1320" s="207" t="str">
        <f>IF('statement of marks'!CM97="","",'statement of marks'!CM97)</f>
        <v/>
      </c>
      <c r="P1320" s="213" t="str">
        <f>IF('statement of marks'!CN97="","",'statement of marks'!CN97)</f>
        <v/>
      </c>
      <c r="Q1320" s="1035"/>
      <c r="R1320" s="1035"/>
      <c r="S1320" s="223"/>
      <c r="T1320" s="990" t="str">
        <f>IF('statement of marks'!$CA$3="","",'statement of marks'!$CA$3)</f>
        <v>xf.kr</v>
      </c>
      <c r="U1320" s="991"/>
      <c r="V1320" s="209" t="str">
        <f>IF('statement of marks'!CA98="","",'statement of marks'!CA98)</f>
        <v/>
      </c>
      <c r="W1320" s="209" t="str">
        <f>IF('statement of marks'!CB98="","",'statement of marks'!CB98)</f>
        <v/>
      </c>
      <c r="X1320" s="207" t="str">
        <f>IF('statement of marks'!CC98="","",'statement of marks'!CC98)</f>
        <v/>
      </c>
      <c r="Y1320" s="209" t="str">
        <f>IF('statement of marks'!CD98="","",'statement of marks'!CD98)</f>
        <v/>
      </c>
      <c r="Z1320" s="209" t="str">
        <f>IF('statement of marks'!CE98="","",'statement of marks'!CE98)</f>
        <v/>
      </c>
      <c r="AA1320" s="207" t="str">
        <f>IF('statement of marks'!CF98="","",'statement of marks'!CF98)</f>
        <v/>
      </c>
      <c r="AB1320" s="209" t="str">
        <f>IF('statement of marks'!CG98="","",'statement of marks'!CG98)</f>
        <v/>
      </c>
      <c r="AC1320" s="209" t="str">
        <f>IF('statement of marks'!CH98="","",'statement of marks'!CH98)</f>
        <v/>
      </c>
      <c r="AD1320" s="207" t="str">
        <f>IF('statement of marks'!CI98="","",'statement of marks'!CI98)</f>
        <v/>
      </c>
      <c r="AE1320" s="209" t="str">
        <f>IF('statement of marks'!CK98="","",'statement of marks'!CK98)</f>
        <v/>
      </c>
      <c r="AF1320" s="209" t="str">
        <f>IF('statement of marks'!CL98="","",'statement of marks'!CL98)</f>
        <v/>
      </c>
      <c r="AG1320" s="207" t="str">
        <f>IF('statement of marks'!CM98="","",'statement of marks'!CM98)</f>
        <v/>
      </c>
      <c r="AH1320" s="213" t="str">
        <f>IF('statement of marks'!CN98="","",'statement of marks'!CN98)</f>
        <v/>
      </c>
    </row>
    <row r="1321" spans="1:34" ht="18.95" customHeight="1">
      <c r="A1321" s="223"/>
      <c r="B1321" s="990" t="str">
        <f>IF('statement of marks'!$CW$3="","",'statement of marks'!$CW$3)</f>
        <v>foKku</v>
      </c>
      <c r="C1321" s="991"/>
      <c r="D1321" s="209" t="str">
        <f>IF('statement of marks'!CW97="","",'statement of marks'!CW97)</f>
        <v/>
      </c>
      <c r="E1321" s="209" t="str">
        <f>IF('statement of marks'!CX97="","",'statement of marks'!CX97)</f>
        <v/>
      </c>
      <c r="F1321" s="207" t="str">
        <f>IF('statement of marks'!CY97="","",'statement of marks'!CY97)</f>
        <v/>
      </c>
      <c r="G1321" s="209" t="str">
        <f>IF('statement of marks'!CZ97="","",'statement of marks'!CZ97)</f>
        <v/>
      </c>
      <c r="H1321" s="209" t="str">
        <f>IF('statement of marks'!DA97="","",'statement of marks'!DA97)</f>
        <v/>
      </c>
      <c r="I1321" s="207" t="str">
        <f>IF('statement of marks'!DB97="","",'statement of marks'!DB97)</f>
        <v/>
      </c>
      <c r="J1321" s="209" t="str">
        <f>IF('statement of marks'!DC97="","",'statement of marks'!DC97)</f>
        <v/>
      </c>
      <c r="K1321" s="209" t="str">
        <f>IF('statement of marks'!DD97="","",'statement of marks'!DD97)</f>
        <v/>
      </c>
      <c r="L1321" s="207" t="str">
        <f>IF('statement of marks'!DE97="","",'statement of marks'!DE97)</f>
        <v/>
      </c>
      <c r="M1321" s="209" t="str">
        <f>IF('statement of marks'!DG97="","",'statement of marks'!DG97)</f>
        <v/>
      </c>
      <c r="N1321" s="209" t="str">
        <f>IF('statement of marks'!DH97="","",'statement of marks'!DH97)</f>
        <v/>
      </c>
      <c r="O1321" s="207" t="str">
        <f>IF('statement of marks'!DI97="","",'statement of marks'!DI97)</f>
        <v/>
      </c>
      <c r="P1321" s="213" t="str">
        <f>IF('statement of marks'!DJ97="","",'statement of marks'!DJ97)</f>
        <v/>
      </c>
      <c r="Q1321" s="1035"/>
      <c r="R1321" s="1035"/>
      <c r="S1321" s="223"/>
      <c r="T1321" s="990" t="str">
        <f>IF('statement of marks'!$CW$3="","",'statement of marks'!$CW$3)</f>
        <v>foKku</v>
      </c>
      <c r="U1321" s="991"/>
      <c r="V1321" s="209" t="str">
        <f>IF('statement of marks'!CW98="","",'statement of marks'!CW98)</f>
        <v/>
      </c>
      <c r="W1321" s="209" t="str">
        <f>IF('statement of marks'!CX98="","",'statement of marks'!CX98)</f>
        <v/>
      </c>
      <c r="X1321" s="207" t="str">
        <f>IF('statement of marks'!CY98="","",'statement of marks'!CY98)</f>
        <v/>
      </c>
      <c r="Y1321" s="209" t="str">
        <f>IF('statement of marks'!CZ98="","",'statement of marks'!CZ98)</f>
        <v/>
      </c>
      <c r="Z1321" s="209" t="str">
        <f>IF('statement of marks'!DA98="","",'statement of marks'!DA98)</f>
        <v/>
      </c>
      <c r="AA1321" s="207" t="str">
        <f>IF('statement of marks'!DB98="","",'statement of marks'!DB98)</f>
        <v/>
      </c>
      <c r="AB1321" s="209" t="str">
        <f>IF('statement of marks'!DC98="","",'statement of marks'!DC98)</f>
        <v/>
      </c>
      <c r="AC1321" s="209" t="str">
        <f>IF('statement of marks'!DD98="","",'statement of marks'!DD98)</f>
        <v/>
      </c>
      <c r="AD1321" s="207" t="str">
        <f>IF('statement of marks'!DE98="","",'statement of marks'!DE98)</f>
        <v/>
      </c>
      <c r="AE1321" s="209" t="str">
        <f>IF('statement of marks'!DG98="","",'statement of marks'!DG98)</f>
        <v/>
      </c>
      <c r="AF1321" s="209" t="str">
        <f>IF('statement of marks'!DH98="","",'statement of marks'!DH98)</f>
        <v/>
      </c>
      <c r="AG1321" s="207" t="str">
        <f>IF('statement of marks'!DI98="","",'statement of marks'!DI98)</f>
        <v/>
      </c>
      <c r="AH1321" s="213" t="str">
        <f>IF('statement of marks'!DJ98="","",'statement of marks'!DJ98)</f>
        <v/>
      </c>
    </row>
    <row r="1322" spans="1:34" ht="18.95" customHeight="1">
      <c r="A1322" s="223"/>
      <c r="B1322" s="990" t="str">
        <f>IF('statement of marks'!$DS$3="","",'statement of marks'!$DS$3)</f>
        <v>lkekftd foKku</v>
      </c>
      <c r="C1322" s="991"/>
      <c r="D1322" s="209" t="str">
        <f>IF('statement of marks'!DS97="","",'statement of marks'!DS97)</f>
        <v/>
      </c>
      <c r="E1322" s="209" t="str">
        <f>IF('statement of marks'!DT97="","",'statement of marks'!DT97)</f>
        <v/>
      </c>
      <c r="F1322" s="207" t="str">
        <f>IF('statement of marks'!DU97="","",'statement of marks'!DU97)</f>
        <v/>
      </c>
      <c r="G1322" s="209" t="str">
        <f>IF('statement of marks'!DV97="","",'statement of marks'!DV97)</f>
        <v/>
      </c>
      <c r="H1322" s="209" t="str">
        <f>IF('statement of marks'!DW97="","",'statement of marks'!DW97)</f>
        <v/>
      </c>
      <c r="I1322" s="207" t="str">
        <f>IF('statement of marks'!DX97="","",'statement of marks'!DX97)</f>
        <v/>
      </c>
      <c r="J1322" s="209" t="str">
        <f>IF('statement of marks'!DY97="","",'statement of marks'!DY97)</f>
        <v/>
      </c>
      <c r="K1322" s="209" t="str">
        <f>IF('statement of marks'!DZ97="","",'statement of marks'!DZ97)</f>
        <v/>
      </c>
      <c r="L1322" s="207" t="str">
        <f>IF('statement of marks'!EA97="","",'statement of marks'!EA97)</f>
        <v/>
      </c>
      <c r="M1322" s="209" t="str">
        <f>IF('statement of marks'!EC97="","",'statement of marks'!EC97)</f>
        <v/>
      </c>
      <c r="N1322" s="209" t="str">
        <f>IF('statement of marks'!ED97="","",'statement of marks'!ED97)</f>
        <v/>
      </c>
      <c r="O1322" s="207" t="str">
        <f>IF('statement of marks'!EE97="","",'statement of marks'!EE97)</f>
        <v/>
      </c>
      <c r="P1322" s="213" t="str">
        <f>IF('statement of marks'!EF97="","",'statement of marks'!EF97)</f>
        <v/>
      </c>
      <c r="Q1322" s="1035"/>
      <c r="R1322" s="1035"/>
      <c r="S1322" s="223"/>
      <c r="T1322" s="990" t="str">
        <f>IF('statement of marks'!$DS$3="","",'statement of marks'!$DS$3)</f>
        <v>lkekftd foKku</v>
      </c>
      <c r="U1322" s="991"/>
      <c r="V1322" s="209" t="str">
        <f>IF('statement of marks'!DS98="","",'statement of marks'!DS98)</f>
        <v/>
      </c>
      <c r="W1322" s="209" t="str">
        <f>IF('statement of marks'!DT98="","",'statement of marks'!DT98)</f>
        <v/>
      </c>
      <c r="X1322" s="207" t="str">
        <f>IF('statement of marks'!DU98="","",'statement of marks'!DU98)</f>
        <v/>
      </c>
      <c r="Y1322" s="209" t="str">
        <f>IF('statement of marks'!DV98="","",'statement of marks'!DV98)</f>
        <v/>
      </c>
      <c r="Z1322" s="209" t="str">
        <f>IF('statement of marks'!DW98="","",'statement of marks'!DW98)</f>
        <v/>
      </c>
      <c r="AA1322" s="207" t="str">
        <f>IF('statement of marks'!DX98="","",'statement of marks'!DX98)</f>
        <v/>
      </c>
      <c r="AB1322" s="209" t="str">
        <f>IF('statement of marks'!DY98="","",'statement of marks'!DY98)</f>
        <v/>
      </c>
      <c r="AC1322" s="209" t="str">
        <f>IF('statement of marks'!DZ98="","",'statement of marks'!DZ98)</f>
        <v/>
      </c>
      <c r="AD1322" s="207" t="str">
        <f>IF('statement of marks'!EA98="","",'statement of marks'!EA98)</f>
        <v/>
      </c>
      <c r="AE1322" s="209" t="str">
        <f>IF('statement of marks'!EC98="","",'statement of marks'!EC98)</f>
        <v/>
      </c>
      <c r="AF1322" s="209" t="str">
        <f>IF('statement of marks'!ED98="","",'statement of marks'!ED98)</f>
        <v/>
      </c>
      <c r="AG1322" s="207" t="str">
        <f>IF('statement of marks'!EE98="","",'statement of marks'!EE98)</f>
        <v/>
      </c>
      <c r="AH1322" s="213" t="str">
        <f>IF('statement of marks'!EF98="","",'statement of marks'!EF98)</f>
        <v/>
      </c>
    </row>
    <row r="1323" spans="1:34" ht="18.95" customHeight="1">
      <c r="A1323" s="223"/>
      <c r="B1323" s="996" t="s">
        <v>193</v>
      </c>
      <c r="C1323" s="997"/>
      <c r="D1323" s="1034" t="s">
        <v>1</v>
      </c>
      <c r="E1323" s="1034"/>
      <c r="F1323" s="1034"/>
      <c r="G1323" s="1034" t="s">
        <v>21</v>
      </c>
      <c r="H1323" s="1034"/>
      <c r="I1323" s="1034"/>
      <c r="J1323" s="1034" t="s">
        <v>194</v>
      </c>
      <c r="K1323" s="1034"/>
      <c r="L1323" s="1034"/>
      <c r="M1323" s="1034" t="s">
        <v>68</v>
      </c>
      <c r="N1323" s="1034"/>
      <c r="O1323" s="1034"/>
      <c r="P1323" s="214"/>
      <c r="Q1323" s="1035"/>
      <c r="R1323" s="1035"/>
      <c r="S1323" s="223"/>
      <c r="T1323" s="996" t="s">
        <v>193</v>
      </c>
      <c r="U1323" s="997"/>
      <c r="V1323" s="1034" t="s">
        <v>1</v>
      </c>
      <c r="W1323" s="1034"/>
      <c r="X1323" s="1034"/>
      <c r="Y1323" s="1034" t="s">
        <v>21</v>
      </c>
      <c r="Z1323" s="1034"/>
      <c r="AA1323" s="1034"/>
      <c r="AB1323" s="1034" t="s">
        <v>194</v>
      </c>
      <c r="AC1323" s="1034"/>
      <c r="AD1323" s="1034"/>
      <c r="AE1323" s="1034" t="s">
        <v>68</v>
      </c>
      <c r="AF1323" s="1034"/>
      <c r="AG1323" s="1034"/>
      <c r="AH1323" s="214"/>
    </row>
    <row r="1324" spans="1:34" ht="18.95" customHeight="1">
      <c r="A1324" s="223"/>
      <c r="B1324" s="1000" t="s">
        <v>3</v>
      </c>
      <c r="C1324" s="1001"/>
      <c r="D1324" s="1002">
        <f>IF('statement of marks'!EO$6="","",'statement of marks'!EO$6)</f>
        <v>20</v>
      </c>
      <c r="E1324" s="1002"/>
      <c r="F1324" s="1002"/>
      <c r="G1324" s="1002">
        <f>IF('statement of marks'!EP$6="","",'statement of marks'!EP$6)</f>
        <v>20</v>
      </c>
      <c r="H1324" s="1002"/>
      <c r="I1324" s="1002"/>
      <c r="J1324" s="1002">
        <f>IF('statement of marks'!ER$6="","",'statement of marks'!ER$6)</f>
        <v>20</v>
      </c>
      <c r="K1324" s="1002"/>
      <c r="L1324" s="1002"/>
      <c r="M1324" s="1002">
        <f>IF('statement of marks'!EX$6="","",'statement of marks'!EQ$6)</f>
        <v>20</v>
      </c>
      <c r="N1324" s="1002"/>
      <c r="O1324" s="1002"/>
      <c r="P1324" s="215"/>
      <c r="Q1324" s="1035"/>
      <c r="R1324" s="1035"/>
      <c r="S1324" s="223"/>
      <c r="T1324" s="1000" t="s">
        <v>3</v>
      </c>
      <c r="U1324" s="1001"/>
      <c r="V1324" s="1002">
        <f>IF('statement of marks'!EO$6="","",'statement of marks'!EO$6)</f>
        <v>20</v>
      </c>
      <c r="W1324" s="1002"/>
      <c r="X1324" s="1002"/>
      <c r="Y1324" s="1002">
        <f>IF('statement of marks'!EP$6="","",'statement of marks'!EP$6)</f>
        <v>20</v>
      </c>
      <c r="Z1324" s="1002"/>
      <c r="AA1324" s="1002"/>
      <c r="AB1324" s="1002">
        <f>IF('statement of marks'!ER$6="","",'statement of marks'!ER$6)</f>
        <v>20</v>
      </c>
      <c r="AC1324" s="1002"/>
      <c r="AD1324" s="1002"/>
      <c r="AE1324" s="1002">
        <f>IF('statement of marks'!EX$6="","",'statement of marks'!EQ$6)</f>
        <v>20</v>
      </c>
      <c r="AF1324" s="1002"/>
      <c r="AG1324" s="1002"/>
      <c r="AH1324" s="215"/>
    </row>
    <row r="1325" spans="1:34" ht="18.95" customHeight="1">
      <c r="A1325" s="223"/>
      <c r="B1325" s="990" t="str">
        <f>IF('statement of marks'!$EO$3="","",'statement of marks'!$EO$3)</f>
        <v>dk;kZuqHko</v>
      </c>
      <c r="C1325" s="991"/>
      <c r="D1325" s="1031" t="str">
        <f>IF('statement of marks'!EO97="","",'statement of marks'!EO97)</f>
        <v/>
      </c>
      <c r="E1325" s="1031"/>
      <c r="F1325" s="1031"/>
      <c r="G1325" s="1031" t="str">
        <f>IF('statement of marks'!EP97="","",'statement of marks'!EP97)</f>
        <v/>
      </c>
      <c r="H1325" s="1031"/>
      <c r="I1325" s="1031"/>
      <c r="J1325" s="1031" t="str">
        <f>IF('statement of marks'!ER97="","",'statement of marks'!ER97)</f>
        <v/>
      </c>
      <c r="K1325" s="1031"/>
      <c r="L1325" s="1031"/>
      <c r="M1325" s="1031" t="str">
        <f>IF('statement of marks'!EQ97="","",'statement of marks'!EQ97)</f>
        <v/>
      </c>
      <c r="N1325" s="1031"/>
      <c r="O1325" s="1031"/>
      <c r="P1325" s="216"/>
      <c r="Q1325" s="1035"/>
      <c r="R1325" s="1035"/>
      <c r="S1325" s="223"/>
      <c r="T1325" s="990" t="str">
        <f>IF('statement of marks'!$EO$3="","",'statement of marks'!$EO$3)</f>
        <v>dk;kZuqHko</v>
      </c>
      <c r="U1325" s="991"/>
      <c r="V1325" s="1031" t="str">
        <f>IF('statement of marks'!EO98="","",'statement of marks'!EO98)</f>
        <v/>
      </c>
      <c r="W1325" s="1031"/>
      <c r="X1325" s="1031"/>
      <c r="Y1325" s="1031" t="str">
        <f>IF('statement of marks'!EP98="","",'statement of marks'!EP98)</f>
        <v/>
      </c>
      <c r="Z1325" s="1031"/>
      <c r="AA1325" s="1031"/>
      <c r="AB1325" s="1031" t="str">
        <f>IF('statement of marks'!ER98="","",'statement of marks'!ER98)</f>
        <v/>
      </c>
      <c r="AC1325" s="1031"/>
      <c r="AD1325" s="1031"/>
      <c r="AE1325" s="1031" t="str">
        <f>IF('statement of marks'!EQ98="","",'statement of marks'!EQ98)</f>
        <v/>
      </c>
      <c r="AF1325" s="1031"/>
      <c r="AG1325" s="1031"/>
      <c r="AH1325" s="216"/>
    </row>
    <row r="1326" spans="1:34" ht="18.95" customHeight="1">
      <c r="A1326" s="223"/>
      <c r="B1326" s="1027" t="str">
        <f>IF('statement of marks'!$EY$3="","",'statement of marks'!$EY$3)</f>
        <v>dyk f'k{kk</v>
      </c>
      <c r="C1326" s="1028"/>
      <c r="D1326" s="1031" t="str">
        <f>IF('statement of marks'!EY97="","",'statement of marks'!EY97)</f>
        <v/>
      </c>
      <c r="E1326" s="1031"/>
      <c r="F1326" s="1031"/>
      <c r="G1326" s="1031" t="str">
        <f>IF('statement of marks'!EZ97="","",'statement of marks'!EZ97)</f>
        <v/>
      </c>
      <c r="H1326" s="1031"/>
      <c r="I1326" s="1031"/>
      <c r="J1326" s="1031" t="str">
        <f>IF('statement of marks'!FB97="","",'statement of marks'!FB97)</f>
        <v/>
      </c>
      <c r="K1326" s="1031"/>
      <c r="L1326" s="1031"/>
      <c r="M1326" s="1031" t="str">
        <f>IF('statement of marks'!FA97="","",'statement of marks'!FA97)</f>
        <v/>
      </c>
      <c r="N1326" s="1031"/>
      <c r="O1326" s="1031"/>
      <c r="P1326" s="216"/>
      <c r="Q1326" s="1035"/>
      <c r="R1326" s="1035"/>
      <c r="S1326" s="223"/>
      <c r="T1326" s="1027" t="str">
        <f>IF('statement of marks'!$EY$3="","",'statement of marks'!$EY$3)</f>
        <v>dyk f'k{kk</v>
      </c>
      <c r="U1326" s="1028"/>
      <c r="V1326" s="1031" t="str">
        <f>IF('statement of marks'!EY98="","",'statement of marks'!EY98)</f>
        <v/>
      </c>
      <c r="W1326" s="1031"/>
      <c r="X1326" s="1031"/>
      <c r="Y1326" s="1031" t="str">
        <f>IF('statement of marks'!EZ98="","",'statement of marks'!EZ98)</f>
        <v/>
      </c>
      <c r="Z1326" s="1031"/>
      <c r="AA1326" s="1031"/>
      <c r="AB1326" s="1031" t="str">
        <f>IF('statement of marks'!FB98="","",'statement of marks'!FB98)</f>
        <v/>
      </c>
      <c r="AC1326" s="1031"/>
      <c r="AD1326" s="1031"/>
      <c r="AE1326" s="1031" t="str">
        <f>IF('statement of marks'!FA98="","",'statement of marks'!FA98)</f>
        <v/>
      </c>
      <c r="AF1326" s="1031"/>
      <c r="AG1326" s="1031"/>
      <c r="AH1326" s="216"/>
    </row>
    <row r="1327" spans="1:34" ht="18.95" customHeight="1">
      <c r="A1327" s="223"/>
      <c r="B1327" s="1029" t="str">
        <f>IF('statement of marks'!$FI$3="","",'statement of marks'!$FI$3)</f>
        <v>LokLF; ,oe~ 'kkjhfjd f'k{kk</v>
      </c>
      <c r="C1327" s="1030"/>
      <c r="D1327" s="1031" t="str">
        <f>IF('statement of marks'!FI97="","",'statement of marks'!FI97)</f>
        <v/>
      </c>
      <c r="E1327" s="1031"/>
      <c r="F1327" s="1031"/>
      <c r="G1327" s="1031" t="str">
        <f>IF('statement of marks'!FJ97="","",'statement of marks'!FJ97)</f>
        <v/>
      </c>
      <c r="H1327" s="1031"/>
      <c r="I1327" s="1031"/>
      <c r="J1327" s="1031" t="str">
        <f>IF('statement of marks'!FL97="","",'statement of marks'!FL97)</f>
        <v/>
      </c>
      <c r="K1327" s="1031"/>
      <c r="L1327" s="1031"/>
      <c r="M1327" s="1031" t="str">
        <f>IF('statement of marks'!FK97="","",'statement of marks'!FK97)</f>
        <v/>
      </c>
      <c r="N1327" s="1031"/>
      <c r="O1327" s="1031"/>
      <c r="P1327" s="216"/>
      <c r="Q1327" s="1035"/>
      <c r="R1327" s="1035"/>
      <c r="S1327" s="223"/>
      <c r="T1327" s="1029" t="str">
        <f>IF('statement of marks'!$FI$3="","",'statement of marks'!$FI$3)</f>
        <v>LokLF; ,oe~ 'kkjhfjd f'k{kk</v>
      </c>
      <c r="U1327" s="1030"/>
      <c r="V1327" s="1031" t="str">
        <f>IF('statement of marks'!FI98="","",'statement of marks'!FI98)</f>
        <v/>
      </c>
      <c r="W1327" s="1031"/>
      <c r="X1327" s="1031"/>
      <c r="Y1327" s="1031" t="str">
        <f>IF('statement of marks'!FJ98="","",'statement of marks'!FJ98)</f>
        <v/>
      </c>
      <c r="Z1327" s="1031"/>
      <c r="AA1327" s="1031"/>
      <c r="AB1327" s="1031" t="str">
        <f>IF('statement of marks'!FL98="","",'statement of marks'!FL98)</f>
        <v/>
      </c>
      <c r="AC1327" s="1031"/>
      <c r="AD1327" s="1031"/>
      <c r="AE1327" s="1031" t="str">
        <f>IF('statement of marks'!FK98="","",'statement of marks'!FK98)</f>
        <v/>
      </c>
      <c r="AF1327" s="1031"/>
      <c r="AG1327" s="1031"/>
      <c r="AH1327" s="216"/>
    </row>
    <row r="1328" spans="1:34" ht="18.95" customHeight="1">
      <c r="A1328" s="223"/>
      <c r="B1328" s="1000" t="s">
        <v>195</v>
      </c>
      <c r="C1328" s="1001"/>
      <c r="D1328" s="1007" t="str">
        <f>details!$DR$3</f>
        <v>vxLr rd</v>
      </c>
      <c r="E1328" s="1007"/>
      <c r="F1328" s="1007"/>
      <c r="G1328" s="1007" t="str">
        <f>details!$DV$3</f>
        <v>vDVwcj rd</v>
      </c>
      <c r="H1328" s="1007"/>
      <c r="I1328" s="1007"/>
      <c r="J1328" s="1007" t="str">
        <f>details!$ED$3</f>
        <v>Qjojh rd</v>
      </c>
      <c r="K1328" s="1007"/>
      <c r="L1328" s="1007"/>
      <c r="M1328" s="1007" t="str">
        <f>details!$DZ$3</f>
        <v>fnlEcj rd</v>
      </c>
      <c r="N1328" s="1007"/>
      <c r="O1328" s="1007"/>
      <c r="P1328" s="216"/>
      <c r="Q1328" s="1035"/>
      <c r="R1328" s="1035"/>
      <c r="S1328" s="223"/>
      <c r="T1328" s="1000" t="s">
        <v>195</v>
      </c>
      <c r="U1328" s="1001"/>
      <c r="V1328" s="1010" t="str">
        <f>details!$DR$3</f>
        <v>vxLr rd</v>
      </c>
      <c r="W1328" s="1011"/>
      <c r="X1328" s="1012"/>
      <c r="Y1328" s="1010" t="str">
        <f>details!$DV$3</f>
        <v>vDVwcj rd</v>
      </c>
      <c r="Z1328" s="1011"/>
      <c r="AA1328" s="1012"/>
      <c r="AB1328" s="1010" t="str">
        <f>details!$ED$3</f>
        <v>Qjojh rd</v>
      </c>
      <c r="AC1328" s="1011"/>
      <c r="AD1328" s="1012"/>
      <c r="AE1328" s="1010" t="str">
        <f>details!$DZ$3</f>
        <v>fnlEcj rd</v>
      </c>
      <c r="AF1328" s="1011"/>
      <c r="AG1328" s="1012"/>
      <c r="AH1328" s="216"/>
    </row>
    <row r="1329" spans="1:34" ht="18.95" customHeight="1">
      <c r="A1329" s="223"/>
      <c r="B1329" s="1025" t="s">
        <v>98</v>
      </c>
      <c r="C1329" s="1026"/>
      <c r="D1329" s="1008" t="str">
        <f>IF(details!DS97="","",details!DS97)</f>
        <v/>
      </c>
      <c r="E1329" s="1008"/>
      <c r="F1329" s="1008"/>
      <c r="G1329" s="1008" t="str">
        <f>IF(details!DW97="","",details!DW97)</f>
        <v/>
      </c>
      <c r="H1329" s="1008"/>
      <c r="I1329" s="1008"/>
      <c r="J1329" s="1008" t="str">
        <f>IF(details!EE97="","",details!EE97)</f>
        <v/>
      </c>
      <c r="K1329" s="1008"/>
      <c r="L1329" s="1008"/>
      <c r="M1329" s="1008" t="str">
        <f>IF(details!EA97="","",details!EA97)</f>
        <v/>
      </c>
      <c r="N1329" s="1008"/>
      <c r="O1329" s="1008"/>
      <c r="P1329" s="227"/>
      <c r="Q1329" s="1035"/>
      <c r="R1329" s="1035"/>
      <c r="S1329" s="223"/>
      <c r="T1329" s="1025" t="s">
        <v>98</v>
      </c>
      <c r="U1329" s="1026"/>
      <c r="V1329" s="1015" t="str">
        <f>IF(details!DS98="","",details!DS98)</f>
        <v/>
      </c>
      <c r="W1329" s="1016"/>
      <c r="X1329" s="1017"/>
      <c r="Y1329" s="1015" t="str">
        <f>IF(details!DW98="","",details!DW98)</f>
        <v/>
      </c>
      <c r="Z1329" s="1016"/>
      <c r="AA1329" s="1017"/>
      <c r="AB1329" s="1015" t="str">
        <f>IF(details!EE98="","",details!EE98)</f>
        <v/>
      </c>
      <c r="AC1329" s="1016"/>
      <c r="AD1329" s="1017"/>
      <c r="AE1329" s="1015" t="str">
        <f>IF(details!EA98="","",details!EA98)</f>
        <v/>
      </c>
      <c r="AF1329" s="1016"/>
      <c r="AG1329" s="1017"/>
      <c r="AH1329" s="217"/>
    </row>
    <row r="1330" spans="1:34" ht="18.95" customHeight="1">
      <c r="A1330" s="224"/>
      <c r="B1330" s="1023" t="s">
        <v>15</v>
      </c>
      <c r="C1330" s="1024"/>
      <c r="D1330" s="1009">
        <f>IF(details!DR97="","",details!DR97)</f>
        <v>83</v>
      </c>
      <c r="E1330" s="1009"/>
      <c r="F1330" s="1009"/>
      <c r="G1330" s="1009" t="str">
        <f>IF(details!DV97="","",details!DV97)</f>
        <v/>
      </c>
      <c r="H1330" s="1009"/>
      <c r="I1330" s="1009"/>
      <c r="J1330" s="1009" t="str">
        <f>IF(details!ED97="","",details!ED97)</f>
        <v/>
      </c>
      <c r="K1330" s="1009"/>
      <c r="L1330" s="1009"/>
      <c r="M1330" s="1009" t="str">
        <f>IF(details!DZ97="","",details!DZ97)</f>
        <v/>
      </c>
      <c r="N1330" s="1009"/>
      <c r="O1330" s="1009"/>
      <c r="P1330" s="228"/>
      <c r="Q1330" s="1035"/>
      <c r="R1330" s="1035"/>
      <c r="S1330" s="224"/>
      <c r="T1330" s="1023" t="s">
        <v>15</v>
      </c>
      <c r="U1330" s="1024"/>
      <c r="V1330" s="1018">
        <f>IF(details!DR98="","",details!DR98)</f>
        <v>83</v>
      </c>
      <c r="W1330" s="1019"/>
      <c r="X1330" s="1020"/>
      <c r="Y1330" s="1018" t="str">
        <f>IF(details!DV98="","",details!DV98)</f>
        <v/>
      </c>
      <c r="Z1330" s="1019"/>
      <c r="AA1330" s="1020"/>
      <c r="AB1330" s="1018" t="str">
        <f>IF(details!ED98="","",details!ED98)</f>
        <v/>
      </c>
      <c r="AC1330" s="1019"/>
      <c r="AD1330" s="1020"/>
      <c r="AE1330" s="1018" t="str">
        <f>IF(details!DZ98="","",details!DZ98)</f>
        <v/>
      </c>
      <c r="AF1330" s="1019"/>
      <c r="AG1330" s="1020"/>
      <c r="AH1330" s="218"/>
    </row>
    <row r="1331" spans="1:34" ht="18.95" customHeight="1">
      <c r="A1331" s="223"/>
      <c r="B1331" s="1036" t="s">
        <v>99</v>
      </c>
      <c r="C1331" s="1037"/>
      <c r="D1331" s="1007"/>
      <c r="E1331" s="1007"/>
      <c r="F1331" s="1007"/>
      <c r="G1331" s="1007"/>
      <c r="H1331" s="1007"/>
      <c r="I1331" s="1007"/>
      <c r="J1331" s="1007"/>
      <c r="K1331" s="1007"/>
      <c r="L1331" s="1007"/>
      <c r="M1331" s="1007"/>
      <c r="N1331" s="1007"/>
      <c r="O1331" s="1007"/>
      <c r="P1331" s="219"/>
      <c r="Q1331" s="1035"/>
      <c r="R1331" s="1035"/>
      <c r="S1331" s="223"/>
      <c r="T1331" s="1036" t="s">
        <v>99</v>
      </c>
      <c r="U1331" s="1037"/>
      <c r="V1331" s="1007"/>
      <c r="W1331" s="1007"/>
      <c r="X1331" s="1007"/>
      <c r="Y1331" s="1007"/>
      <c r="Z1331" s="1007"/>
      <c r="AA1331" s="1007"/>
      <c r="AB1331" s="1007"/>
      <c r="AC1331" s="1007"/>
      <c r="AD1331" s="1007"/>
      <c r="AE1331" s="1007"/>
      <c r="AF1331" s="1007"/>
      <c r="AG1331" s="1007"/>
      <c r="AH1331" s="219"/>
    </row>
    <row r="1332" spans="1:34" ht="18.95" customHeight="1">
      <c r="A1332" s="223"/>
      <c r="B1332" s="1013" t="s">
        <v>79</v>
      </c>
      <c r="C1332" s="1014"/>
      <c r="D1332" s="1007"/>
      <c r="E1332" s="1007"/>
      <c r="F1332" s="1007"/>
      <c r="G1332" s="1007"/>
      <c r="H1332" s="1007"/>
      <c r="I1332" s="1007"/>
      <c r="J1332" s="1007"/>
      <c r="K1332" s="1007"/>
      <c r="L1332" s="1007"/>
      <c r="M1332" s="1007"/>
      <c r="N1332" s="1007"/>
      <c r="O1332" s="1007"/>
      <c r="P1332" s="219"/>
      <c r="Q1332" s="1035"/>
      <c r="R1332" s="1035"/>
      <c r="S1332" s="223"/>
      <c r="T1332" s="1013" t="s">
        <v>79</v>
      </c>
      <c r="U1332" s="1014"/>
      <c r="V1332" s="1007"/>
      <c r="W1332" s="1007"/>
      <c r="X1332" s="1007"/>
      <c r="Y1332" s="1007"/>
      <c r="Z1332" s="1007"/>
      <c r="AA1332" s="1007"/>
      <c r="AB1332" s="1007"/>
      <c r="AC1332" s="1007"/>
      <c r="AD1332" s="1007"/>
      <c r="AE1332" s="1007"/>
      <c r="AF1332" s="1007"/>
      <c r="AG1332" s="1007"/>
      <c r="AH1332" s="219"/>
    </row>
    <row r="1333" spans="1:34" ht="18.95" customHeight="1">
      <c r="A1333" s="223"/>
      <c r="B1333" s="1021" t="s">
        <v>100</v>
      </c>
      <c r="C1333" s="1022"/>
      <c r="D1333" s="1007"/>
      <c r="E1333" s="1007"/>
      <c r="F1333" s="1007"/>
      <c r="G1333" s="1007"/>
      <c r="H1333" s="1007"/>
      <c r="I1333" s="1007"/>
      <c r="J1333" s="1007"/>
      <c r="K1333" s="1007"/>
      <c r="L1333" s="1007"/>
      <c r="M1333" s="1007"/>
      <c r="N1333" s="1007"/>
      <c r="O1333" s="1007"/>
      <c r="P1333" s="219"/>
      <c r="Q1333" s="1035"/>
      <c r="R1333" s="1035"/>
      <c r="S1333" s="223"/>
      <c r="T1333" s="1021" t="s">
        <v>100</v>
      </c>
      <c r="U1333" s="1022"/>
      <c r="V1333" s="1007"/>
      <c r="W1333" s="1007"/>
      <c r="X1333" s="1007"/>
      <c r="Y1333" s="1007"/>
      <c r="Z1333" s="1007"/>
      <c r="AA1333" s="1007"/>
      <c r="AB1333" s="1007"/>
      <c r="AC1333" s="1007"/>
      <c r="AD1333" s="1007"/>
      <c r="AE1333" s="1007"/>
      <c r="AF1333" s="1007"/>
      <c r="AG1333" s="1007"/>
      <c r="AH1333" s="219"/>
    </row>
    <row r="1334" spans="1:34" ht="18.95" customHeight="1" thickBot="1">
      <c r="A1334" s="225"/>
      <c r="B1334" s="998" t="s">
        <v>101</v>
      </c>
      <c r="C1334" s="999"/>
      <c r="D1334" s="995"/>
      <c r="E1334" s="995"/>
      <c r="F1334" s="995"/>
      <c r="G1334" s="995"/>
      <c r="H1334" s="995"/>
      <c r="I1334" s="995"/>
      <c r="J1334" s="995"/>
      <c r="K1334" s="995"/>
      <c r="L1334" s="995"/>
      <c r="M1334" s="995"/>
      <c r="N1334" s="995"/>
      <c r="O1334" s="995"/>
      <c r="P1334" s="220"/>
      <c r="Q1334" s="1035"/>
      <c r="R1334" s="1035"/>
      <c r="S1334" s="225"/>
      <c r="T1334" s="998" t="s">
        <v>101</v>
      </c>
      <c r="U1334" s="999"/>
      <c r="V1334" s="995"/>
      <c r="W1334" s="995"/>
      <c r="X1334" s="995"/>
      <c r="Y1334" s="995"/>
      <c r="Z1334" s="995"/>
      <c r="AA1334" s="995"/>
      <c r="AB1334" s="995"/>
      <c r="AC1334" s="995"/>
      <c r="AD1334" s="995"/>
      <c r="AE1334" s="995"/>
      <c r="AF1334" s="995"/>
      <c r="AG1334" s="995"/>
      <c r="AH1334" s="220"/>
    </row>
    <row r="1335" spans="1:34" ht="18.95" customHeight="1">
      <c r="A1335" s="222"/>
      <c r="B1335" s="1004" t="s">
        <v>47</v>
      </c>
      <c r="C1335" s="1005"/>
      <c r="D1335" s="1005"/>
      <c r="E1335" s="1005"/>
      <c r="F1335" s="1005"/>
      <c r="G1335" s="1005"/>
      <c r="H1335" s="1005"/>
      <c r="I1335" s="1005"/>
      <c r="J1335" s="1005"/>
      <c r="K1335" s="1005"/>
      <c r="L1335" s="1005"/>
      <c r="M1335" s="1005"/>
      <c r="N1335" s="1005"/>
      <c r="O1335" s="1005"/>
      <c r="P1335" s="1006"/>
      <c r="Q1335" s="1035"/>
      <c r="R1335" s="1035"/>
      <c r="S1335" s="222"/>
      <c r="T1335" s="1004" t="s">
        <v>47</v>
      </c>
      <c r="U1335" s="1005"/>
      <c r="V1335" s="1005"/>
      <c r="W1335" s="1005"/>
      <c r="X1335" s="1005"/>
      <c r="Y1335" s="1005"/>
      <c r="Z1335" s="1005"/>
      <c r="AA1335" s="1005"/>
      <c r="AB1335" s="1005"/>
      <c r="AC1335" s="1005"/>
      <c r="AD1335" s="1005"/>
      <c r="AE1335" s="1005"/>
      <c r="AF1335" s="1005"/>
      <c r="AG1335" s="1005"/>
      <c r="AH1335" s="1006"/>
    </row>
    <row r="1336" spans="1:34" ht="18.95" customHeight="1">
      <c r="A1336" s="1003"/>
      <c r="B1336" s="985" t="str">
        <f>'statement of marks'!$A$1</f>
        <v>MkW0Hkhejko vEcsMdj jkt0vkok0fo|k0cxMh]nkSlk</v>
      </c>
      <c r="C1336" s="986"/>
      <c r="D1336" s="986"/>
      <c r="E1336" s="986"/>
      <c r="F1336" s="986"/>
      <c r="G1336" s="986"/>
      <c r="H1336" s="986"/>
      <c r="I1336" s="986"/>
      <c r="J1336" s="986"/>
      <c r="K1336" s="986"/>
      <c r="L1336" s="986"/>
      <c r="M1336" s="986"/>
      <c r="N1336" s="986"/>
      <c r="O1336" s="986"/>
      <c r="P1336" s="987"/>
      <c r="Q1336" s="1035"/>
      <c r="R1336" s="1035"/>
      <c r="S1336" s="1003"/>
      <c r="T1336" s="985" t="str">
        <f>'statement of marks'!$A$1</f>
        <v>MkW0Hkhejko vEcsMdj jkt0vkok0fo|k0cxMh]nkSlk</v>
      </c>
      <c r="U1336" s="986"/>
      <c r="V1336" s="986"/>
      <c r="W1336" s="986"/>
      <c r="X1336" s="986"/>
      <c r="Y1336" s="986"/>
      <c r="Z1336" s="986"/>
      <c r="AA1336" s="986"/>
      <c r="AB1336" s="986"/>
      <c r="AC1336" s="986"/>
      <c r="AD1336" s="986"/>
      <c r="AE1336" s="986"/>
      <c r="AF1336" s="986"/>
      <c r="AG1336" s="986"/>
      <c r="AH1336" s="987"/>
    </row>
    <row r="1337" spans="1:34" ht="18.95" customHeight="1">
      <c r="A1337" s="1003"/>
      <c r="B1337" s="985"/>
      <c r="C1337" s="986"/>
      <c r="D1337" s="986"/>
      <c r="E1337" s="986"/>
      <c r="F1337" s="986"/>
      <c r="G1337" s="986"/>
      <c r="H1337" s="986"/>
      <c r="I1337" s="986"/>
      <c r="J1337" s="986"/>
      <c r="K1337" s="986"/>
      <c r="L1337" s="986"/>
      <c r="M1337" s="986"/>
      <c r="N1337" s="986"/>
      <c r="O1337" s="986"/>
      <c r="P1337" s="987"/>
      <c r="Q1337" s="1035"/>
      <c r="R1337" s="1035"/>
      <c r="S1337" s="1003"/>
      <c r="T1337" s="985"/>
      <c r="U1337" s="986"/>
      <c r="V1337" s="986"/>
      <c r="W1337" s="986"/>
      <c r="X1337" s="986"/>
      <c r="Y1337" s="986"/>
      <c r="Z1337" s="986"/>
      <c r="AA1337" s="986"/>
      <c r="AB1337" s="986"/>
      <c r="AC1337" s="986"/>
      <c r="AD1337" s="986"/>
      <c r="AE1337" s="986"/>
      <c r="AF1337" s="986"/>
      <c r="AG1337" s="986"/>
      <c r="AH1337" s="987"/>
    </row>
    <row r="1338" spans="1:34" ht="18.95" customHeight="1">
      <c r="A1338" s="223"/>
      <c r="B1338" s="988" t="s">
        <v>95</v>
      </c>
      <c r="C1338" s="989"/>
      <c r="D1338" s="992" t="str">
        <f>'statement of marks'!$H$3</f>
        <v>2016-17</v>
      </c>
      <c r="E1338" s="992"/>
      <c r="F1338" s="992"/>
      <c r="G1338" s="992"/>
      <c r="H1338" s="992"/>
      <c r="I1338" s="992"/>
      <c r="J1338" s="992"/>
      <c r="K1338" s="992"/>
      <c r="L1338" s="992"/>
      <c r="M1338" s="992"/>
      <c r="N1338" s="992"/>
      <c r="O1338" s="992"/>
      <c r="P1338" s="993"/>
      <c r="Q1338" s="1035"/>
      <c r="R1338" s="1035"/>
      <c r="S1338" s="223"/>
      <c r="T1338" s="988" t="s">
        <v>95</v>
      </c>
      <c r="U1338" s="989"/>
      <c r="V1338" s="992" t="str">
        <f>'statement of marks'!$H$3</f>
        <v>2016-17</v>
      </c>
      <c r="W1338" s="992"/>
      <c r="X1338" s="992"/>
      <c r="Y1338" s="992"/>
      <c r="Z1338" s="992"/>
      <c r="AA1338" s="992"/>
      <c r="AB1338" s="992"/>
      <c r="AC1338" s="992"/>
      <c r="AD1338" s="992"/>
      <c r="AE1338" s="992"/>
      <c r="AF1338" s="992"/>
      <c r="AG1338" s="992"/>
      <c r="AH1338" s="993"/>
    </row>
    <row r="1339" spans="1:34" ht="18.95" customHeight="1">
      <c r="A1339" s="223"/>
      <c r="B1339" s="990" t="s">
        <v>185</v>
      </c>
      <c r="C1339" s="991"/>
      <c r="D1339" s="991" t="str">
        <f>IF('statement of marks'!I99="","",'statement of marks'!I99)</f>
        <v/>
      </c>
      <c r="E1339" s="991"/>
      <c r="F1339" s="991"/>
      <c r="G1339" s="991"/>
      <c r="H1339" s="991"/>
      <c r="I1339" s="991"/>
      <c r="J1339" s="991"/>
      <c r="K1339" s="991"/>
      <c r="L1339" s="991"/>
      <c r="M1339" s="991"/>
      <c r="N1339" s="991"/>
      <c r="O1339" s="991"/>
      <c r="P1339" s="994"/>
      <c r="Q1339" s="1035"/>
      <c r="R1339" s="1035"/>
      <c r="S1339" s="223"/>
      <c r="T1339" s="990" t="s">
        <v>185</v>
      </c>
      <c r="U1339" s="991"/>
      <c r="V1339" s="991" t="str">
        <f>IF('statement of marks'!I100="","",'statement of marks'!I100)</f>
        <v/>
      </c>
      <c r="W1339" s="991"/>
      <c r="X1339" s="991"/>
      <c r="Y1339" s="991"/>
      <c r="Z1339" s="991"/>
      <c r="AA1339" s="991"/>
      <c r="AB1339" s="991"/>
      <c r="AC1339" s="991"/>
      <c r="AD1339" s="991"/>
      <c r="AE1339" s="991"/>
      <c r="AF1339" s="991"/>
      <c r="AG1339" s="991"/>
      <c r="AH1339" s="994"/>
    </row>
    <row r="1340" spans="1:34" ht="18.95" customHeight="1">
      <c r="A1340" s="223"/>
      <c r="B1340" s="990" t="s">
        <v>186</v>
      </c>
      <c r="C1340" s="991"/>
      <c r="D1340" s="991" t="str">
        <f>IF('statement of marks'!J99="","",'statement of marks'!J99)</f>
        <v/>
      </c>
      <c r="E1340" s="991"/>
      <c r="F1340" s="991"/>
      <c r="G1340" s="991"/>
      <c r="H1340" s="991"/>
      <c r="I1340" s="991"/>
      <c r="J1340" s="991"/>
      <c r="K1340" s="991"/>
      <c r="L1340" s="991"/>
      <c r="M1340" s="991"/>
      <c r="N1340" s="991"/>
      <c r="O1340" s="991"/>
      <c r="P1340" s="994"/>
      <c r="Q1340" s="1035"/>
      <c r="R1340" s="1035"/>
      <c r="S1340" s="223"/>
      <c r="T1340" s="990" t="s">
        <v>186</v>
      </c>
      <c r="U1340" s="991"/>
      <c r="V1340" s="991" t="str">
        <f>IF('statement of marks'!J100="","",'statement of marks'!J100)</f>
        <v/>
      </c>
      <c r="W1340" s="991"/>
      <c r="X1340" s="991"/>
      <c r="Y1340" s="991"/>
      <c r="Z1340" s="991"/>
      <c r="AA1340" s="991"/>
      <c r="AB1340" s="991"/>
      <c r="AC1340" s="991"/>
      <c r="AD1340" s="991"/>
      <c r="AE1340" s="991"/>
      <c r="AF1340" s="991"/>
      <c r="AG1340" s="991"/>
      <c r="AH1340" s="994"/>
    </row>
    <row r="1341" spans="1:34" ht="18.95" customHeight="1">
      <c r="A1341" s="223"/>
      <c r="B1341" s="990" t="s">
        <v>187</v>
      </c>
      <c r="C1341" s="991"/>
      <c r="D1341" s="991" t="str">
        <f>IF('statement of marks'!K99="","",'statement of marks'!K99)</f>
        <v/>
      </c>
      <c r="E1341" s="991"/>
      <c r="F1341" s="991"/>
      <c r="G1341" s="991"/>
      <c r="H1341" s="991"/>
      <c r="I1341" s="991"/>
      <c r="J1341" s="991"/>
      <c r="K1341" s="991"/>
      <c r="L1341" s="991"/>
      <c r="M1341" s="991"/>
      <c r="N1341" s="991"/>
      <c r="O1341" s="991"/>
      <c r="P1341" s="994"/>
      <c r="Q1341" s="1035"/>
      <c r="R1341" s="1035"/>
      <c r="S1341" s="223"/>
      <c r="T1341" s="990" t="s">
        <v>187</v>
      </c>
      <c r="U1341" s="991"/>
      <c r="V1341" s="991" t="str">
        <f>IF('statement of marks'!K100="","",'statement of marks'!K100)</f>
        <v/>
      </c>
      <c r="W1341" s="991"/>
      <c r="X1341" s="991"/>
      <c r="Y1341" s="991"/>
      <c r="Z1341" s="991"/>
      <c r="AA1341" s="991"/>
      <c r="AB1341" s="991"/>
      <c r="AC1341" s="991"/>
      <c r="AD1341" s="991"/>
      <c r="AE1341" s="991"/>
      <c r="AF1341" s="991"/>
      <c r="AG1341" s="991"/>
      <c r="AH1341" s="994"/>
    </row>
    <row r="1342" spans="1:34" ht="18.95" customHeight="1">
      <c r="A1342" s="223"/>
      <c r="B1342" s="990" t="s">
        <v>188</v>
      </c>
      <c r="C1342" s="991"/>
      <c r="D1342" s="992" t="str">
        <f>'statement of marks'!$G$3</f>
        <v>6 B</v>
      </c>
      <c r="E1342" s="992"/>
      <c r="F1342" s="992"/>
      <c r="G1342" s="992"/>
      <c r="H1342" s="991" t="s">
        <v>9</v>
      </c>
      <c r="I1342" s="991"/>
      <c r="J1342" s="991"/>
      <c r="K1342" s="991"/>
      <c r="L1342" s="991"/>
      <c r="M1342" s="992" t="str">
        <f>IF('statement of marks'!D99="","",'statement of marks'!D99)</f>
        <v/>
      </c>
      <c r="N1342" s="992"/>
      <c r="O1342" s="992"/>
      <c r="P1342" s="993"/>
      <c r="Q1342" s="1035"/>
      <c r="R1342" s="1035"/>
      <c r="S1342" s="223"/>
      <c r="T1342" s="990" t="s">
        <v>188</v>
      </c>
      <c r="U1342" s="991"/>
      <c r="V1342" s="992" t="str">
        <f>'statement of marks'!$G$3</f>
        <v>6 B</v>
      </c>
      <c r="W1342" s="992"/>
      <c r="X1342" s="992"/>
      <c r="Y1342" s="992"/>
      <c r="Z1342" s="991" t="s">
        <v>9</v>
      </c>
      <c r="AA1342" s="991"/>
      <c r="AB1342" s="991"/>
      <c r="AC1342" s="991"/>
      <c r="AD1342" s="991"/>
      <c r="AE1342" s="992" t="str">
        <f>IF('statement of marks'!D100="","",'statement of marks'!D100)</f>
        <v/>
      </c>
      <c r="AF1342" s="992"/>
      <c r="AG1342" s="992"/>
      <c r="AH1342" s="993"/>
    </row>
    <row r="1343" spans="1:34" ht="18.95" customHeight="1">
      <c r="A1343" s="223"/>
      <c r="B1343" s="990" t="s">
        <v>189</v>
      </c>
      <c r="C1343" s="991"/>
      <c r="D1343" s="992" t="str">
        <f>IF('statement of marks'!F99="","",'statement of marks'!F99)</f>
        <v/>
      </c>
      <c r="E1343" s="992"/>
      <c r="F1343" s="992"/>
      <c r="G1343" s="992"/>
      <c r="H1343" s="991" t="s">
        <v>0</v>
      </c>
      <c r="I1343" s="991"/>
      <c r="J1343" s="991"/>
      <c r="K1343" s="991"/>
      <c r="L1343" s="991"/>
      <c r="M1343" s="1032" t="str">
        <f>IF('statement of marks'!G99="","",'statement of marks'!G99)</f>
        <v/>
      </c>
      <c r="N1343" s="1032"/>
      <c r="O1343" s="1032"/>
      <c r="P1343" s="1033"/>
      <c r="Q1343" s="1035"/>
      <c r="R1343" s="1035"/>
      <c r="S1343" s="223"/>
      <c r="T1343" s="990" t="s">
        <v>189</v>
      </c>
      <c r="U1343" s="991"/>
      <c r="V1343" s="992" t="str">
        <f>IF('statement of marks'!F100="","",'statement of marks'!F100)</f>
        <v/>
      </c>
      <c r="W1343" s="992"/>
      <c r="X1343" s="992"/>
      <c r="Y1343" s="992"/>
      <c r="Z1343" s="991" t="s">
        <v>0</v>
      </c>
      <c r="AA1343" s="991"/>
      <c r="AB1343" s="991"/>
      <c r="AC1343" s="991"/>
      <c r="AD1343" s="991"/>
      <c r="AE1343" s="1032" t="str">
        <f>IF('statement of marks'!G100="","",'statement of marks'!G100)</f>
        <v/>
      </c>
      <c r="AF1343" s="1032"/>
      <c r="AG1343" s="1032"/>
      <c r="AH1343" s="1033"/>
    </row>
    <row r="1344" spans="1:34" ht="18.95" customHeight="1">
      <c r="A1344" s="223"/>
      <c r="B1344" s="221" t="s">
        <v>28</v>
      </c>
      <c r="C1344" s="211" t="s">
        <v>96</v>
      </c>
      <c r="D1344" s="1034" t="s">
        <v>1</v>
      </c>
      <c r="E1344" s="1034"/>
      <c r="F1344" s="1034"/>
      <c r="G1344" s="1034" t="s">
        <v>21</v>
      </c>
      <c r="H1344" s="1034"/>
      <c r="I1344" s="1034"/>
      <c r="J1344" s="1034" t="s">
        <v>68</v>
      </c>
      <c r="K1344" s="1034"/>
      <c r="L1344" s="1034"/>
      <c r="M1344" s="1034" t="s">
        <v>97</v>
      </c>
      <c r="N1344" s="1034"/>
      <c r="O1344" s="1034"/>
      <c r="P1344" s="212" t="s">
        <v>200</v>
      </c>
      <c r="Q1344" s="1035"/>
      <c r="R1344" s="1035"/>
      <c r="S1344" s="223"/>
      <c r="T1344" s="221" t="s">
        <v>28</v>
      </c>
      <c r="U1344" s="211" t="s">
        <v>96</v>
      </c>
      <c r="V1344" s="1034" t="s">
        <v>1</v>
      </c>
      <c r="W1344" s="1034"/>
      <c r="X1344" s="1034"/>
      <c r="Y1344" s="1034" t="s">
        <v>21</v>
      </c>
      <c r="Z1344" s="1034"/>
      <c r="AA1344" s="1034"/>
      <c r="AB1344" s="1034" t="s">
        <v>68</v>
      </c>
      <c r="AC1344" s="1034"/>
      <c r="AD1344" s="1034"/>
      <c r="AE1344" s="1034" t="s">
        <v>97</v>
      </c>
      <c r="AF1344" s="1034"/>
      <c r="AG1344" s="1034"/>
      <c r="AH1344" s="212" t="s">
        <v>200</v>
      </c>
    </row>
    <row r="1345" spans="1:34" ht="18.95" customHeight="1">
      <c r="A1345" s="223"/>
      <c r="B1345" s="1000" t="s">
        <v>3</v>
      </c>
      <c r="C1345" s="1001"/>
      <c r="D1345" s="232">
        <f>IF('statement of marks'!L$6="","",'statement of marks'!L$6)</f>
        <v>5</v>
      </c>
      <c r="E1345" s="232">
        <f>IF('statement of marks'!M$6="","",'statement of marks'!M$6)</f>
        <v>5</v>
      </c>
      <c r="F1345" s="232">
        <f>IF('statement of marks'!N$6="","",'statement of marks'!N$6)</f>
        <v>10</v>
      </c>
      <c r="G1345" s="232">
        <f>IF('statement of marks'!O$6="","",'statement of marks'!O$6)</f>
        <v>5</v>
      </c>
      <c r="H1345" s="232">
        <f>IF('statement of marks'!P$6="","",'statement of marks'!P$6)</f>
        <v>5</v>
      </c>
      <c r="I1345" s="232">
        <f>IF('statement of marks'!Q$6="","",'statement of marks'!Q$6)</f>
        <v>10</v>
      </c>
      <c r="J1345" s="232">
        <f>IF('statement of marks'!R$6="","",'statement of marks'!R$6)</f>
        <v>5</v>
      </c>
      <c r="K1345" s="232">
        <f>IF('statement of marks'!S$6="","",'statement of marks'!S$6)</f>
        <v>5</v>
      </c>
      <c r="L1345" s="232">
        <f>IF('statement of marks'!T$6="","",'statement of marks'!T$6)</f>
        <v>10</v>
      </c>
      <c r="M1345" s="232">
        <f>IF('statement of marks'!V$6="","",'statement of marks'!V$6)</f>
        <v>50</v>
      </c>
      <c r="N1345" s="232">
        <f>IF('statement of marks'!W$6="","",'statement of marks'!W$6)</f>
        <v>20</v>
      </c>
      <c r="O1345" s="232">
        <f>IF('statement of marks'!X$6="","",'statement of marks'!X$6)</f>
        <v>70</v>
      </c>
      <c r="P1345" s="213">
        <f>IF('statement of marks'!Y$6="","",'statement of marks'!Y$6)</f>
        <v>100</v>
      </c>
      <c r="Q1345" s="1035"/>
      <c r="R1345" s="1035"/>
      <c r="S1345" s="223"/>
      <c r="T1345" s="1000" t="s">
        <v>3</v>
      </c>
      <c r="U1345" s="1001"/>
      <c r="V1345" s="232">
        <f>IF('statement of marks'!L$6="","",'statement of marks'!L$6)</f>
        <v>5</v>
      </c>
      <c r="W1345" s="232">
        <f>IF('statement of marks'!M$6="","",'statement of marks'!M$6)</f>
        <v>5</v>
      </c>
      <c r="X1345" s="232">
        <f>IF('statement of marks'!N$6="","",'statement of marks'!N$6)</f>
        <v>10</v>
      </c>
      <c r="Y1345" s="232">
        <f>IF('statement of marks'!O$6="","",'statement of marks'!O$6)</f>
        <v>5</v>
      </c>
      <c r="Z1345" s="232">
        <f>IF('statement of marks'!P$6="","",'statement of marks'!P$6)</f>
        <v>5</v>
      </c>
      <c r="AA1345" s="232">
        <f>IF('statement of marks'!Q$6="","",'statement of marks'!Q$6)</f>
        <v>10</v>
      </c>
      <c r="AB1345" s="232">
        <f>IF('statement of marks'!R$6="","",'statement of marks'!R$6)</f>
        <v>5</v>
      </c>
      <c r="AC1345" s="232">
        <f>IF('statement of marks'!S$6="","",'statement of marks'!S$6)</f>
        <v>5</v>
      </c>
      <c r="AD1345" s="232">
        <f>IF('statement of marks'!T$6="","",'statement of marks'!T$6)</f>
        <v>10</v>
      </c>
      <c r="AE1345" s="232">
        <f>IF('statement of marks'!V$6="","",'statement of marks'!V$6)</f>
        <v>50</v>
      </c>
      <c r="AF1345" s="232">
        <f>IF('statement of marks'!W$6="","",'statement of marks'!W$6)</f>
        <v>20</v>
      </c>
      <c r="AG1345" s="232">
        <f>IF('statement of marks'!X$6="","",'statement of marks'!X$6)</f>
        <v>70</v>
      </c>
      <c r="AH1345" s="213">
        <f>IF('statement of marks'!Y$6="","",'statement of marks'!Y$6)</f>
        <v>100</v>
      </c>
    </row>
    <row r="1346" spans="1:34" ht="18.95" customHeight="1">
      <c r="A1346" s="223"/>
      <c r="B1346" s="990" t="str">
        <f>IF('statement of marks'!$L$3="","",'statement of marks'!$L$3)</f>
        <v>fgUnh</v>
      </c>
      <c r="C1346" s="991"/>
      <c r="D1346" s="209" t="str">
        <f>IF('statement of marks'!L99="","",'statement of marks'!L99)</f>
        <v/>
      </c>
      <c r="E1346" s="209" t="str">
        <f>IF('statement of marks'!M99="","",'statement of marks'!M99)</f>
        <v/>
      </c>
      <c r="F1346" s="207" t="str">
        <f>IF('statement of marks'!N99="","",'statement of marks'!N99)</f>
        <v/>
      </c>
      <c r="G1346" s="209" t="str">
        <f>IF('statement of marks'!O99="","",'statement of marks'!O99)</f>
        <v/>
      </c>
      <c r="H1346" s="209" t="str">
        <f>IF('statement of marks'!P99="","",'statement of marks'!P99)</f>
        <v/>
      </c>
      <c r="I1346" s="207" t="str">
        <f>IF('statement of marks'!Q99="","",'statement of marks'!Q99)</f>
        <v/>
      </c>
      <c r="J1346" s="209" t="str">
        <f>IF('statement of marks'!R99="","",'statement of marks'!R99)</f>
        <v/>
      </c>
      <c r="K1346" s="209" t="str">
        <f>IF('statement of marks'!S99="","",'statement of marks'!S99)</f>
        <v/>
      </c>
      <c r="L1346" s="207" t="str">
        <f>IF('statement of marks'!T99="","",'statement of marks'!T99)</f>
        <v/>
      </c>
      <c r="M1346" s="209" t="str">
        <f>IF('statement of marks'!V99="","",'statement of marks'!V99)</f>
        <v/>
      </c>
      <c r="N1346" s="209" t="str">
        <f>IF('statement of marks'!W99="","",'statement of marks'!W99)</f>
        <v/>
      </c>
      <c r="O1346" s="207" t="str">
        <f>IF('statement of marks'!X99="","",'statement of marks'!X99)</f>
        <v/>
      </c>
      <c r="P1346" s="213" t="str">
        <f>IF('statement of marks'!Y99="","",'statement of marks'!Y99)</f>
        <v/>
      </c>
      <c r="Q1346" s="1035"/>
      <c r="R1346" s="1035"/>
      <c r="S1346" s="223"/>
      <c r="T1346" s="990" t="str">
        <f>IF('statement of marks'!$L$3="","",'statement of marks'!$L$3)</f>
        <v>fgUnh</v>
      </c>
      <c r="U1346" s="991"/>
      <c r="V1346" s="209" t="str">
        <f>IF('statement of marks'!L100="","",'statement of marks'!L100)</f>
        <v/>
      </c>
      <c r="W1346" s="209" t="str">
        <f>IF('statement of marks'!M100="","",'statement of marks'!M100)</f>
        <v/>
      </c>
      <c r="X1346" s="207" t="str">
        <f>IF('statement of marks'!N100="","",'statement of marks'!N100)</f>
        <v/>
      </c>
      <c r="Y1346" s="209" t="str">
        <f>IF('statement of marks'!O100="","",'statement of marks'!O100)</f>
        <v/>
      </c>
      <c r="Z1346" s="209" t="str">
        <f>IF('statement of marks'!P100="","",'statement of marks'!P100)</f>
        <v/>
      </c>
      <c r="AA1346" s="207" t="str">
        <f>IF('statement of marks'!Q100="","",'statement of marks'!Q100)</f>
        <v/>
      </c>
      <c r="AB1346" s="209" t="str">
        <f>IF('statement of marks'!R100="","",'statement of marks'!R100)</f>
        <v/>
      </c>
      <c r="AC1346" s="209" t="str">
        <f>IF('statement of marks'!S100="","",'statement of marks'!S100)</f>
        <v/>
      </c>
      <c r="AD1346" s="207" t="str">
        <f>IF('statement of marks'!T100="","",'statement of marks'!T100)</f>
        <v/>
      </c>
      <c r="AE1346" s="209" t="str">
        <f>IF('statement of marks'!V100="","",'statement of marks'!V100)</f>
        <v/>
      </c>
      <c r="AF1346" s="209" t="str">
        <f>IF('statement of marks'!W100="","",'statement of marks'!W100)</f>
        <v/>
      </c>
      <c r="AG1346" s="207" t="str">
        <f>IF('statement of marks'!X100="","",'statement of marks'!X100)</f>
        <v/>
      </c>
      <c r="AH1346" s="213" t="str">
        <f>IF('statement of marks'!Y100="","",'statement of marks'!Y100)</f>
        <v/>
      </c>
    </row>
    <row r="1347" spans="1:34" ht="18.95" customHeight="1">
      <c r="A1347" s="223"/>
      <c r="B1347" s="990" t="str">
        <f>IF('statement of marks'!$AH$3="","",'statement of marks'!$AH$3)</f>
        <v>vaxszth</v>
      </c>
      <c r="C1347" s="991"/>
      <c r="D1347" s="209" t="str">
        <f>IF('statement of marks'!AH99="","",'statement of marks'!AH99)</f>
        <v/>
      </c>
      <c r="E1347" s="209" t="str">
        <f>IF('statement of marks'!AI99="","",'statement of marks'!AI99)</f>
        <v/>
      </c>
      <c r="F1347" s="207" t="str">
        <f>IF('statement of marks'!AJ99="","",'statement of marks'!AJ99)</f>
        <v/>
      </c>
      <c r="G1347" s="209" t="str">
        <f>IF('statement of marks'!AK99="","",'statement of marks'!AK99)</f>
        <v/>
      </c>
      <c r="H1347" s="209" t="str">
        <f>IF('statement of marks'!AL99="","",'statement of marks'!AL99)</f>
        <v/>
      </c>
      <c r="I1347" s="207" t="str">
        <f>IF('statement of marks'!AM99="","",'statement of marks'!AM99)</f>
        <v/>
      </c>
      <c r="J1347" s="209" t="str">
        <f>IF('statement of marks'!AN99="","",'statement of marks'!AN99)</f>
        <v/>
      </c>
      <c r="K1347" s="209" t="str">
        <f>IF('statement of marks'!AO99="","",'statement of marks'!AO99)</f>
        <v/>
      </c>
      <c r="L1347" s="207" t="str">
        <f>IF('statement of marks'!AP99="","",'statement of marks'!AP99)</f>
        <v/>
      </c>
      <c r="M1347" s="209" t="str">
        <f>IF('statement of marks'!AR99="","",'statement of marks'!AR99)</f>
        <v/>
      </c>
      <c r="N1347" s="209" t="str">
        <f>IF('statement of marks'!AS99="","",'statement of marks'!AS99)</f>
        <v/>
      </c>
      <c r="O1347" s="207" t="str">
        <f>IF('statement of marks'!AT99="","",'statement of marks'!AT99)</f>
        <v/>
      </c>
      <c r="P1347" s="213" t="str">
        <f>IF('statement of marks'!AU99="","",'statement of marks'!AU99)</f>
        <v/>
      </c>
      <c r="Q1347" s="1035"/>
      <c r="R1347" s="1035"/>
      <c r="S1347" s="223"/>
      <c r="T1347" s="990" t="str">
        <f>IF('statement of marks'!$AH$3="","",'statement of marks'!$AH$3)</f>
        <v>vaxszth</v>
      </c>
      <c r="U1347" s="991"/>
      <c r="V1347" s="209" t="str">
        <f>IF('statement of marks'!AH100="","",'statement of marks'!AH100)</f>
        <v/>
      </c>
      <c r="W1347" s="209" t="str">
        <f>IF('statement of marks'!AI100="","",'statement of marks'!AI100)</f>
        <v/>
      </c>
      <c r="X1347" s="207" t="str">
        <f>IF('statement of marks'!AJ100="","",'statement of marks'!AJ100)</f>
        <v/>
      </c>
      <c r="Y1347" s="209" t="str">
        <f>IF('statement of marks'!AK100="","",'statement of marks'!AK100)</f>
        <v/>
      </c>
      <c r="Z1347" s="209" t="str">
        <f>IF('statement of marks'!AL100="","",'statement of marks'!AL100)</f>
        <v/>
      </c>
      <c r="AA1347" s="207" t="str">
        <f>IF('statement of marks'!AM100="","",'statement of marks'!AM100)</f>
        <v/>
      </c>
      <c r="AB1347" s="209" t="str">
        <f>IF('statement of marks'!AN100="","",'statement of marks'!AN100)</f>
        <v/>
      </c>
      <c r="AC1347" s="209" t="str">
        <f>IF('statement of marks'!AO100="","",'statement of marks'!AO100)</f>
        <v/>
      </c>
      <c r="AD1347" s="207" t="str">
        <f>IF('statement of marks'!AP100="","",'statement of marks'!AP100)</f>
        <v/>
      </c>
      <c r="AE1347" s="209" t="str">
        <f>IF('statement of marks'!AR100="","",'statement of marks'!AR100)</f>
        <v/>
      </c>
      <c r="AF1347" s="209" t="str">
        <f>IF('statement of marks'!AS100="","",'statement of marks'!AS100)</f>
        <v/>
      </c>
      <c r="AG1347" s="207" t="str">
        <f>IF('statement of marks'!AT100="","",'statement of marks'!AT100)</f>
        <v/>
      </c>
      <c r="AH1347" s="213" t="str">
        <f>IF('statement of marks'!AU100="","",'statement of marks'!AU100)</f>
        <v/>
      </c>
    </row>
    <row r="1348" spans="1:34" ht="18.95" customHeight="1">
      <c r="A1348" s="223"/>
      <c r="B1348" s="990" t="str">
        <f>IF('statement of marks'!BD99="s","laLd`r",IF('statement of marks'!BD99="u","mnwZ",IF('statement of marks'!BD99="g","xqtjkrh",IF('statement of marks'!BD99="p","iatkch",IF('statement of marks'!BD99="sd","fla/kh","r`rh; Hkk""kk")))))</f>
        <v>r`rh; Hkk"kk</v>
      </c>
      <c r="C1348" s="991"/>
      <c r="D1348" s="209" t="str">
        <f>IF('statement of marks'!BE99="","",'statement of marks'!BE99)</f>
        <v/>
      </c>
      <c r="E1348" s="209" t="str">
        <f>IF('statement of marks'!BF99="","",'statement of marks'!BF99)</f>
        <v/>
      </c>
      <c r="F1348" s="207" t="str">
        <f>IF('statement of marks'!BG99="","",'statement of marks'!BG99)</f>
        <v/>
      </c>
      <c r="G1348" s="209" t="str">
        <f>IF('statement of marks'!BH99="","",'statement of marks'!BH99)</f>
        <v/>
      </c>
      <c r="H1348" s="209" t="str">
        <f>IF('statement of marks'!BI99="","",'statement of marks'!BI99)</f>
        <v/>
      </c>
      <c r="I1348" s="207" t="str">
        <f>IF('statement of marks'!BJ99="","",'statement of marks'!BJ99)</f>
        <v/>
      </c>
      <c r="J1348" s="209" t="str">
        <f>IF('statement of marks'!BK99="","",'statement of marks'!BK99)</f>
        <v/>
      </c>
      <c r="K1348" s="209" t="str">
        <f>IF('statement of marks'!BL99="","",'statement of marks'!BL99)</f>
        <v/>
      </c>
      <c r="L1348" s="207" t="str">
        <f>IF('statement of marks'!BM99="","",'statement of marks'!BM99)</f>
        <v/>
      </c>
      <c r="M1348" s="209" t="str">
        <f>IF('statement of marks'!BO99="","",'statement of marks'!BO99)</f>
        <v/>
      </c>
      <c r="N1348" s="209" t="str">
        <f>IF('statement of marks'!BP99="","",'statement of marks'!BP99)</f>
        <v/>
      </c>
      <c r="O1348" s="207" t="str">
        <f>IF('statement of marks'!BQ99="","",'statement of marks'!BQ99)</f>
        <v/>
      </c>
      <c r="P1348" s="213" t="str">
        <f>IF('statement of marks'!BR99="","",'statement of marks'!BR99)</f>
        <v/>
      </c>
      <c r="Q1348" s="1035"/>
      <c r="R1348" s="1035"/>
      <c r="S1348" s="223"/>
      <c r="T1348" s="990" t="str">
        <f>IF('statement of marks'!BD100="s","laLd`r",IF('statement of marks'!BD100="u","mnwZ",IF('statement of marks'!BD100="g","xqtjkrh",IF('statement of marks'!BD100="p","iatkch",IF('statement of marks'!BD100="sd","fla/kh","r`rh; Hkk""kk")))))</f>
        <v>r`rh; Hkk"kk</v>
      </c>
      <c r="U1348" s="991"/>
      <c r="V1348" s="209" t="str">
        <f>IF('statement of marks'!BE100="","",'statement of marks'!BE100)</f>
        <v/>
      </c>
      <c r="W1348" s="209" t="str">
        <f>IF('statement of marks'!BF100="","",'statement of marks'!BF100)</f>
        <v/>
      </c>
      <c r="X1348" s="207" t="str">
        <f>IF('statement of marks'!BG100="","",'statement of marks'!BG100)</f>
        <v/>
      </c>
      <c r="Y1348" s="209" t="str">
        <f>IF('statement of marks'!BH100="","",'statement of marks'!BH100)</f>
        <v/>
      </c>
      <c r="Z1348" s="209" t="str">
        <f>IF('statement of marks'!BI100="","",'statement of marks'!BI100)</f>
        <v/>
      </c>
      <c r="AA1348" s="207" t="str">
        <f>IF('statement of marks'!BJ100="","",'statement of marks'!BJ100)</f>
        <v/>
      </c>
      <c r="AB1348" s="209" t="str">
        <f>IF('statement of marks'!BK100="","",'statement of marks'!BK100)</f>
        <v/>
      </c>
      <c r="AC1348" s="209" t="str">
        <f>IF('statement of marks'!BL100="","",'statement of marks'!BL100)</f>
        <v/>
      </c>
      <c r="AD1348" s="207" t="str">
        <f>IF('statement of marks'!BM100="","",'statement of marks'!BM100)</f>
        <v/>
      </c>
      <c r="AE1348" s="209" t="str">
        <f>IF('statement of marks'!BO100="","",'statement of marks'!BO100)</f>
        <v/>
      </c>
      <c r="AF1348" s="209" t="str">
        <f>IF('statement of marks'!BP100="","",'statement of marks'!BP100)</f>
        <v/>
      </c>
      <c r="AG1348" s="207" t="str">
        <f>IF('statement of marks'!BQ100="","",'statement of marks'!BQ100)</f>
        <v/>
      </c>
      <c r="AH1348" s="213" t="str">
        <f>IF('statement of marks'!BR100="","",'statement of marks'!BR100)</f>
        <v/>
      </c>
    </row>
    <row r="1349" spans="1:34" ht="18.95" customHeight="1">
      <c r="A1349" s="223"/>
      <c r="B1349" s="990" t="str">
        <f>IF('statement of marks'!$CA$3="","",'statement of marks'!$CA$3)</f>
        <v>xf.kr</v>
      </c>
      <c r="C1349" s="991"/>
      <c r="D1349" s="209" t="str">
        <f>IF('statement of marks'!CA99="","",'statement of marks'!CA99)</f>
        <v/>
      </c>
      <c r="E1349" s="209" t="str">
        <f>IF('statement of marks'!CB99="","",'statement of marks'!CB99)</f>
        <v/>
      </c>
      <c r="F1349" s="207" t="str">
        <f>IF('statement of marks'!CC99="","",'statement of marks'!CC99)</f>
        <v/>
      </c>
      <c r="G1349" s="209" t="str">
        <f>IF('statement of marks'!CD99="","",'statement of marks'!CD99)</f>
        <v/>
      </c>
      <c r="H1349" s="209" t="str">
        <f>IF('statement of marks'!CE99="","",'statement of marks'!CE99)</f>
        <v/>
      </c>
      <c r="I1349" s="207" t="str">
        <f>IF('statement of marks'!CF99="","",'statement of marks'!CF99)</f>
        <v/>
      </c>
      <c r="J1349" s="209" t="str">
        <f>IF('statement of marks'!CG99="","",'statement of marks'!CG99)</f>
        <v/>
      </c>
      <c r="K1349" s="209" t="str">
        <f>IF('statement of marks'!CH99="","",'statement of marks'!CH99)</f>
        <v/>
      </c>
      <c r="L1349" s="207" t="str">
        <f>IF('statement of marks'!CI99="","",'statement of marks'!CI99)</f>
        <v/>
      </c>
      <c r="M1349" s="209" t="str">
        <f>IF('statement of marks'!CK99="","",'statement of marks'!CK99)</f>
        <v/>
      </c>
      <c r="N1349" s="209" t="str">
        <f>IF('statement of marks'!CL99="","",'statement of marks'!CL99)</f>
        <v/>
      </c>
      <c r="O1349" s="207" t="str">
        <f>IF('statement of marks'!CM99="","",'statement of marks'!CM99)</f>
        <v/>
      </c>
      <c r="P1349" s="213" t="str">
        <f>IF('statement of marks'!CN99="","",'statement of marks'!CN99)</f>
        <v/>
      </c>
      <c r="Q1349" s="1035"/>
      <c r="R1349" s="1035"/>
      <c r="S1349" s="223"/>
      <c r="T1349" s="990" t="str">
        <f>IF('statement of marks'!$CA$3="","",'statement of marks'!$CA$3)</f>
        <v>xf.kr</v>
      </c>
      <c r="U1349" s="991"/>
      <c r="V1349" s="209" t="str">
        <f>IF('statement of marks'!CA100="","",'statement of marks'!CA100)</f>
        <v/>
      </c>
      <c r="W1349" s="209" t="str">
        <f>IF('statement of marks'!CB100="","",'statement of marks'!CB100)</f>
        <v/>
      </c>
      <c r="X1349" s="207" t="str">
        <f>IF('statement of marks'!CC100="","",'statement of marks'!CC100)</f>
        <v/>
      </c>
      <c r="Y1349" s="209" t="str">
        <f>IF('statement of marks'!CD100="","",'statement of marks'!CD100)</f>
        <v/>
      </c>
      <c r="Z1349" s="209" t="str">
        <f>IF('statement of marks'!CE100="","",'statement of marks'!CE100)</f>
        <v/>
      </c>
      <c r="AA1349" s="207" t="str">
        <f>IF('statement of marks'!CF100="","",'statement of marks'!CF100)</f>
        <v/>
      </c>
      <c r="AB1349" s="209" t="str">
        <f>IF('statement of marks'!CG100="","",'statement of marks'!CG100)</f>
        <v/>
      </c>
      <c r="AC1349" s="209" t="str">
        <f>IF('statement of marks'!CH100="","",'statement of marks'!CH100)</f>
        <v/>
      </c>
      <c r="AD1349" s="207" t="str">
        <f>IF('statement of marks'!CI100="","",'statement of marks'!CI100)</f>
        <v/>
      </c>
      <c r="AE1349" s="209" t="str">
        <f>IF('statement of marks'!CK100="","",'statement of marks'!CK100)</f>
        <v/>
      </c>
      <c r="AF1349" s="209" t="str">
        <f>IF('statement of marks'!CL100="","",'statement of marks'!CL100)</f>
        <v/>
      </c>
      <c r="AG1349" s="207" t="str">
        <f>IF('statement of marks'!CM100="","",'statement of marks'!CM100)</f>
        <v/>
      </c>
      <c r="AH1349" s="213" t="str">
        <f>IF('statement of marks'!CN100="","",'statement of marks'!CN100)</f>
        <v/>
      </c>
    </row>
    <row r="1350" spans="1:34" ht="18.95" customHeight="1">
      <c r="A1350" s="223"/>
      <c r="B1350" s="990" t="str">
        <f>IF('statement of marks'!$CW$3="","",'statement of marks'!$CW$3)</f>
        <v>foKku</v>
      </c>
      <c r="C1350" s="991"/>
      <c r="D1350" s="209" t="str">
        <f>IF('statement of marks'!CW99="","",'statement of marks'!CW99)</f>
        <v/>
      </c>
      <c r="E1350" s="209" t="str">
        <f>IF('statement of marks'!CX99="","",'statement of marks'!CX99)</f>
        <v/>
      </c>
      <c r="F1350" s="207" t="str">
        <f>IF('statement of marks'!CY99="","",'statement of marks'!CY99)</f>
        <v/>
      </c>
      <c r="G1350" s="209" t="str">
        <f>IF('statement of marks'!CZ99="","",'statement of marks'!CZ99)</f>
        <v/>
      </c>
      <c r="H1350" s="209" t="str">
        <f>IF('statement of marks'!DA99="","",'statement of marks'!DA99)</f>
        <v/>
      </c>
      <c r="I1350" s="207" t="str">
        <f>IF('statement of marks'!DB99="","",'statement of marks'!DB99)</f>
        <v/>
      </c>
      <c r="J1350" s="209" t="str">
        <f>IF('statement of marks'!DC99="","",'statement of marks'!DC99)</f>
        <v/>
      </c>
      <c r="K1350" s="209" t="str">
        <f>IF('statement of marks'!DD99="","",'statement of marks'!DD99)</f>
        <v/>
      </c>
      <c r="L1350" s="207" t="str">
        <f>IF('statement of marks'!DE99="","",'statement of marks'!DE99)</f>
        <v/>
      </c>
      <c r="M1350" s="209" t="str">
        <f>IF('statement of marks'!DG99="","",'statement of marks'!DG99)</f>
        <v/>
      </c>
      <c r="N1350" s="209" t="str">
        <f>IF('statement of marks'!DH99="","",'statement of marks'!DH99)</f>
        <v/>
      </c>
      <c r="O1350" s="207" t="str">
        <f>IF('statement of marks'!DI99="","",'statement of marks'!DI99)</f>
        <v/>
      </c>
      <c r="P1350" s="213" t="str">
        <f>IF('statement of marks'!DJ99="","",'statement of marks'!DJ99)</f>
        <v/>
      </c>
      <c r="Q1350" s="1035"/>
      <c r="R1350" s="1035"/>
      <c r="S1350" s="223"/>
      <c r="T1350" s="990" t="str">
        <f>IF('statement of marks'!$CW$3="","",'statement of marks'!$CW$3)</f>
        <v>foKku</v>
      </c>
      <c r="U1350" s="991"/>
      <c r="V1350" s="209" t="str">
        <f>IF('statement of marks'!CW100="","",'statement of marks'!CW100)</f>
        <v/>
      </c>
      <c r="W1350" s="209" t="str">
        <f>IF('statement of marks'!CX100="","",'statement of marks'!CX100)</f>
        <v/>
      </c>
      <c r="X1350" s="207" t="str">
        <f>IF('statement of marks'!CY100="","",'statement of marks'!CY100)</f>
        <v/>
      </c>
      <c r="Y1350" s="209" t="str">
        <f>IF('statement of marks'!CZ100="","",'statement of marks'!CZ100)</f>
        <v/>
      </c>
      <c r="Z1350" s="209" t="str">
        <f>IF('statement of marks'!DA100="","",'statement of marks'!DA100)</f>
        <v/>
      </c>
      <c r="AA1350" s="207" t="str">
        <f>IF('statement of marks'!DB100="","",'statement of marks'!DB100)</f>
        <v/>
      </c>
      <c r="AB1350" s="209" t="str">
        <f>IF('statement of marks'!DC100="","",'statement of marks'!DC100)</f>
        <v/>
      </c>
      <c r="AC1350" s="209" t="str">
        <f>IF('statement of marks'!DD100="","",'statement of marks'!DD100)</f>
        <v/>
      </c>
      <c r="AD1350" s="207" t="str">
        <f>IF('statement of marks'!DE100="","",'statement of marks'!DE100)</f>
        <v/>
      </c>
      <c r="AE1350" s="209" t="str">
        <f>IF('statement of marks'!DG100="","",'statement of marks'!DG100)</f>
        <v/>
      </c>
      <c r="AF1350" s="209" t="str">
        <f>IF('statement of marks'!DH100="","",'statement of marks'!DH100)</f>
        <v/>
      </c>
      <c r="AG1350" s="207" t="str">
        <f>IF('statement of marks'!DI100="","",'statement of marks'!DI100)</f>
        <v/>
      </c>
      <c r="AH1350" s="213" t="str">
        <f>IF('statement of marks'!DJ100="","",'statement of marks'!DJ100)</f>
        <v/>
      </c>
    </row>
    <row r="1351" spans="1:34" ht="18.95" customHeight="1">
      <c r="A1351" s="223"/>
      <c r="B1351" s="990" t="str">
        <f>IF('statement of marks'!$DS$3="","",'statement of marks'!$DS$3)</f>
        <v>lkekftd foKku</v>
      </c>
      <c r="C1351" s="991"/>
      <c r="D1351" s="209" t="str">
        <f>IF('statement of marks'!DS99="","",'statement of marks'!DS99)</f>
        <v/>
      </c>
      <c r="E1351" s="209" t="str">
        <f>IF('statement of marks'!DT99="","",'statement of marks'!DT99)</f>
        <v/>
      </c>
      <c r="F1351" s="207" t="str">
        <f>IF('statement of marks'!DU99="","",'statement of marks'!DU99)</f>
        <v/>
      </c>
      <c r="G1351" s="209" t="str">
        <f>IF('statement of marks'!DV99="","",'statement of marks'!DV99)</f>
        <v/>
      </c>
      <c r="H1351" s="209" t="str">
        <f>IF('statement of marks'!DW99="","",'statement of marks'!DW99)</f>
        <v/>
      </c>
      <c r="I1351" s="207" t="str">
        <f>IF('statement of marks'!DX99="","",'statement of marks'!DX99)</f>
        <v/>
      </c>
      <c r="J1351" s="209" t="str">
        <f>IF('statement of marks'!DY99="","",'statement of marks'!DY99)</f>
        <v/>
      </c>
      <c r="K1351" s="209" t="str">
        <f>IF('statement of marks'!DZ99="","",'statement of marks'!DZ99)</f>
        <v/>
      </c>
      <c r="L1351" s="207" t="str">
        <f>IF('statement of marks'!EA99="","",'statement of marks'!EA99)</f>
        <v/>
      </c>
      <c r="M1351" s="209" t="str">
        <f>IF('statement of marks'!EC99="","",'statement of marks'!EC99)</f>
        <v/>
      </c>
      <c r="N1351" s="209" t="str">
        <f>IF('statement of marks'!ED99="","",'statement of marks'!ED99)</f>
        <v/>
      </c>
      <c r="O1351" s="207" t="str">
        <f>IF('statement of marks'!EE99="","",'statement of marks'!EE99)</f>
        <v/>
      </c>
      <c r="P1351" s="213" t="str">
        <f>IF('statement of marks'!EF99="","",'statement of marks'!EF99)</f>
        <v/>
      </c>
      <c r="Q1351" s="1035"/>
      <c r="R1351" s="1035"/>
      <c r="S1351" s="223"/>
      <c r="T1351" s="990" t="str">
        <f>IF('statement of marks'!$DS$3="","",'statement of marks'!$DS$3)</f>
        <v>lkekftd foKku</v>
      </c>
      <c r="U1351" s="991"/>
      <c r="V1351" s="209" t="str">
        <f>IF('statement of marks'!DS100="","",'statement of marks'!DS100)</f>
        <v/>
      </c>
      <c r="W1351" s="209" t="str">
        <f>IF('statement of marks'!DT100="","",'statement of marks'!DT100)</f>
        <v/>
      </c>
      <c r="X1351" s="207" t="str">
        <f>IF('statement of marks'!DU100="","",'statement of marks'!DU100)</f>
        <v/>
      </c>
      <c r="Y1351" s="209" t="str">
        <f>IF('statement of marks'!DV100="","",'statement of marks'!DV100)</f>
        <v/>
      </c>
      <c r="Z1351" s="209" t="str">
        <f>IF('statement of marks'!DW100="","",'statement of marks'!DW100)</f>
        <v/>
      </c>
      <c r="AA1351" s="207" t="str">
        <f>IF('statement of marks'!DX100="","",'statement of marks'!DX100)</f>
        <v/>
      </c>
      <c r="AB1351" s="209" t="str">
        <f>IF('statement of marks'!DY100="","",'statement of marks'!DY100)</f>
        <v/>
      </c>
      <c r="AC1351" s="209" t="str">
        <f>IF('statement of marks'!DZ100="","",'statement of marks'!DZ100)</f>
        <v/>
      </c>
      <c r="AD1351" s="207" t="str">
        <f>IF('statement of marks'!EA100="","",'statement of marks'!EA100)</f>
        <v/>
      </c>
      <c r="AE1351" s="209" t="str">
        <f>IF('statement of marks'!EC100="","",'statement of marks'!EC100)</f>
        <v/>
      </c>
      <c r="AF1351" s="209" t="str">
        <f>IF('statement of marks'!ED100="","",'statement of marks'!ED100)</f>
        <v/>
      </c>
      <c r="AG1351" s="207" t="str">
        <f>IF('statement of marks'!EE100="","",'statement of marks'!EE100)</f>
        <v/>
      </c>
      <c r="AH1351" s="213" t="str">
        <f>IF('statement of marks'!EF100="","",'statement of marks'!EF100)</f>
        <v/>
      </c>
    </row>
    <row r="1352" spans="1:34" ht="18.95" customHeight="1">
      <c r="A1352" s="223"/>
      <c r="B1352" s="996" t="s">
        <v>193</v>
      </c>
      <c r="C1352" s="997"/>
      <c r="D1352" s="1034" t="s">
        <v>1</v>
      </c>
      <c r="E1352" s="1034"/>
      <c r="F1352" s="1034"/>
      <c r="G1352" s="1034" t="s">
        <v>21</v>
      </c>
      <c r="H1352" s="1034"/>
      <c r="I1352" s="1034"/>
      <c r="J1352" s="1034" t="s">
        <v>194</v>
      </c>
      <c r="K1352" s="1034"/>
      <c r="L1352" s="1034"/>
      <c r="M1352" s="1034" t="s">
        <v>68</v>
      </c>
      <c r="N1352" s="1034"/>
      <c r="O1352" s="1034"/>
      <c r="P1352" s="214"/>
      <c r="Q1352" s="1035"/>
      <c r="R1352" s="1035"/>
      <c r="S1352" s="223"/>
      <c r="T1352" s="996" t="s">
        <v>193</v>
      </c>
      <c r="U1352" s="997"/>
      <c r="V1352" s="1034" t="s">
        <v>1</v>
      </c>
      <c r="W1352" s="1034"/>
      <c r="X1352" s="1034"/>
      <c r="Y1352" s="1034" t="s">
        <v>21</v>
      </c>
      <c r="Z1352" s="1034"/>
      <c r="AA1352" s="1034"/>
      <c r="AB1352" s="1034" t="s">
        <v>194</v>
      </c>
      <c r="AC1352" s="1034"/>
      <c r="AD1352" s="1034"/>
      <c r="AE1352" s="1034" t="s">
        <v>68</v>
      </c>
      <c r="AF1352" s="1034"/>
      <c r="AG1352" s="1034"/>
      <c r="AH1352" s="214"/>
    </row>
    <row r="1353" spans="1:34" ht="18.95" customHeight="1">
      <c r="A1353" s="223"/>
      <c r="B1353" s="1000" t="s">
        <v>3</v>
      </c>
      <c r="C1353" s="1001"/>
      <c r="D1353" s="1002">
        <f>IF('statement of marks'!EO$6="","",'statement of marks'!EO$6)</f>
        <v>20</v>
      </c>
      <c r="E1353" s="1002"/>
      <c r="F1353" s="1002"/>
      <c r="G1353" s="1002">
        <f>IF('statement of marks'!EP$6="","",'statement of marks'!EP$6)</f>
        <v>20</v>
      </c>
      <c r="H1353" s="1002"/>
      <c r="I1353" s="1002"/>
      <c r="J1353" s="1002">
        <f>IF('statement of marks'!ER$6="","",'statement of marks'!ER$6)</f>
        <v>20</v>
      </c>
      <c r="K1353" s="1002"/>
      <c r="L1353" s="1002"/>
      <c r="M1353" s="1002">
        <f>IF('statement of marks'!EX$6="","",'statement of marks'!EQ$6)</f>
        <v>20</v>
      </c>
      <c r="N1353" s="1002"/>
      <c r="O1353" s="1002"/>
      <c r="P1353" s="215"/>
      <c r="Q1353" s="1035"/>
      <c r="R1353" s="1035"/>
      <c r="S1353" s="223"/>
      <c r="T1353" s="1000" t="s">
        <v>3</v>
      </c>
      <c r="U1353" s="1001"/>
      <c r="V1353" s="1002">
        <f>IF('statement of marks'!EO$6="","",'statement of marks'!EO$6)</f>
        <v>20</v>
      </c>
      <c r="W1353" s="1002"/>
      <c r="X1353" s="1002"/>
      <c r="Y1353" s="1002">
        <f>IF('statement of marks'!EP$6="","",'statement of marks'!EP$6)</f>
        <v>20</v>
      </c>
      <c r="Z1353" s="1002"/>
      <c r="AA1353" s="1002"/>
      <c r="AB1353" s="1002">
        <f>IF('statement of marks'!ER$6="","",'statement of marks'!ER$6)</f>
        <v>20</v>
      </c>
      <c r="AC1353" s="1002"/>
      <c r="AD1353" s="1002"/>
      <c r="AE1353" s="1002">
        <f>IF('statement of marks'!EX$6="","",'statement of marks'!EQ$6)</f>
        <v>20</v>
      </c>
      <c r="AF1353" s="1002"/>
      <c r="AG1353" s="1002"/>
      <c r="AH1353" s="215"/>
    </row>
    <row r="1354" spans="1:34" ht="18.95" customHeight="1">
      <c r="A1354" s="223"/>
      <c r="B1354" s="990" t="str">
        <f>IF('statement of marks'!$EO$3="","",'statement of marks'!$EO$3)</f>
        <v>dk;kZuqHko</v>
      </c>
      <c r="C1354" s="991"/>
      <c r="D1354" s="1031" t="str">
        <f>IF('statement of marks'!EO99="","",'statement of marks'!EO99)</f>
        <v/>
      </c>
      <c r="E1354" s="1031"/>
      <c r="F1354" s="1031"/>
      <c r="G1354" s="1031" t="str">
        <f>IF('statement of marks'!EP99="","",'statement of marks'!EP99)</f>
        <v/>
      </c>
      <c r="H1354" s="1031"/>
      <c r="I1354" s="1031"/>
      <c r="J1354" s="1031" t="str">
        <f>IF('statement of marks'!ER99="","",'statement of marks'!ER99)</f>
        <v/>
      </c>
      <c r="K1354" s="1031"/>
      <c r="L1354" s="1031"/>
      <c r="M1354" s="1031" t="str">
        <f>IF('statement of marks'!EQ99="","",'statement of marks'!EQ99)</f>
        <v/>
      </c>
      <c r="N1354" s="1031"/>
      <c r="O1354" s="1031"/>
      <c r="P1354" s="216"/>
      <c r="Q1354" s="1035"/>
      <c r="R1354" s="1035"/>
      <c r="S1354" s="223"/>
      <c r="T1354" s="990" t="str">
        <f>IF('statement of marks'!$EO$3="","",'statement of marks'!$EO$3)</f>
        <v>dk;kZuqHko</v>
      </c>
      <c r="U1354" s="991"/>
      <c r="V1354" s="1031" t="str">
        <f>IF('statement of marks'!EO100="","",'statement of marks'!EO100)</f>
        <v/>
      </c>
      <c r="W1354" s="1031"/>
      <c r="X1354" s="1031"/>
      <c r="Y1354" s="1031" t="str">
        <f>IF('statement of marks'!EP100="","",'statement of marks'!EP100)</f>
        <v/>
      </c>
      <c r="Z1354" s="1031"/>
      <c r="AA1354" s="1031"/>
      <c r="AB1354" s="1031" t="str">
        <f>IF('statement of marks'!ER100="","",'statement of marks'!ER100)</f>
        <v/>
      </c>
      <c r="AC1354" s="1031"/>
      <c r="AD1354" s="1031"/>
      <c r="AE1354" s="1031" t="str">
        <f>IF('statement of marks'!EQ100="","",'statement of marks'!EQ100)</f>
        <v/>
      </c>
      <c r="AF1354" s="1031"/>
      <c r="AG1354" s="1031"/>
      <c r="AH1354" s="216"/>
    </row>
    <row r="1355" spans="1:34" ht="18.95" customHeight="1">
      <c r="A1355" s="223"/>
      <c r="B1355" s="1027" t="str">
        <f>IF('statement of marks'!$EY$3="","",'statement of marks'!$EY$3)</f>
        <v>dyk f'k{kk</v>
      </c>
      <c r="C1355" s="1028"/>
      <c r="D1355" s="1031" t="str">
        <f>IF('statement of marks'!EY99="","",'statement of marks'!EY99)</f>
        <v/>
      </c>
      <c r="E1355" s="1031"/>
      <c r="F1355" s="1031"/>
      <c r="G1355" s="1031" t="str">
        <f>IF('statement of marks'!EZ99="","",'statement of marks'!EZ99)</f>
        <v/>
      </c>
      <c r="H1355" s="1031"/>
      <c r="I1355" s="1031"/>
      <c r="J1355" s="1031" t="str">
        <f>IF('statement of marks'!FB99="","",'statement of marks'!FB99)</f>
        <v/>
      </c>
      <c r="K1355" s="1031"/>
      <c r="L1355" s="1031"/>
      <c r="M1355" s="1031" t="str">
        <f>IF('statement of marks'!FA99="","",'statement of marks'!FA99)</f>
        <v/>
      </c>
      <c r="N1355" s="1031"/>
      <c r="O1355" s="1031"/>
      <c r="P1355" s="216"/>
      <c r="Q1355" s="1035"/>
      <c r="R1355" s="1035"/>
      <c r="S1355" s="223"/>
      <c r="T1355" s="1027" t="str">
        <f>IF('statement of marks'!$EY$3="","",'statement of marks'!$EY$3)</f>
        <v>dyk f'k{kk</v>
      </c>
      <c r="U1355" s="1028"/>
      <c r="V1355" s="1031" t="str">
        <f>IF('statement of marks'!EY100="","",'statement of marks'!EY100)</f>
        <v/>
      </c>
      <c r="W1355" s="1031"/>
      <c r="X1355" s="1031"/>
      <c r="Y1355" s="1031" t="str">
        <f>IF('statement of marks'!EZ100="","",'statement of marks'!EZ100)</f>
        <v/>
      </c>
      <c r="Z1355" s="1031"/>
      <c r="AA1355" s="1031"/>
      <c r="AB1355" s="1031" t="str">
        <f>IF('statement of marks'!FB100="","",'statement of marks'!FB100)</f>
        <v/>
      </c>
      <c r="AC1355" s="1031"/>
      <c r="AD1355" s="1031"/>
      <c r="AE1355" s="1031" t="str">
        <f>IF('statement of marks'!FA100="","",'statement of marks'!FA100)</f>
        <v/>
      </c>
      <c r="AF1355" s="1031"/>
      <c r="AG1355" s="1031"/>
      <c r="AH1355" s="216"/>
    </row>
    <row r="1356" spans="1:34" ht="18.95" customHeight="1">
      <c r="A1356" s="223"/>
      <c r="B1356" s="1029" t="str">
        <f>IF('statement of marks'!$FI$3="","",'statement of marks'!$FI$3)</f>
        <v>LokLF; ,oe~ 'kkjhfjd f'k{kk</v>
      </c>
      <c r="C1356" s="1030"/>
      <c r="D1356" s="1031" t="str">
        <f>IF('statement of marks'!FI99="","",'statement of marks'!FI99)</f>
        <v/>
      </c>
      <c r="E1356" s="1031"/>
      <c r="F1356" s="1031"/>
      <c r="G1356" s="1031" t="str">
        <f>IF('statement of marks'!FJ99="","",'statement of marks'!FJ99)</f>
        <v/>
      </c>
      <c r="H1356" s="1031"/>
      <c r="I1356" s="1031"/>
      <c r="J1356" s="1031" t="str">
        <f>IF('statement of marks'!FL99="","",'statement of marks'!FL99)</f>
        <v/>
      </c>
      <c r="K1356" s="1031"/>
      <c r="L1356" s="1031"/>
      <c r="M1356" s="1031" t="str">
        <f>IF('statement of marks'!FK99="","",'statement of marks'!FK99)</f>
        <v/>
      </c>
      <c r="N1356" s="1031"/>
      <c r="O1356" s="1031"/>
      <c r="P1356" s="216"/>
      <c r="Q1356" s="1035"/>
      <c r="R1356" s="1035"/>
      <c r="S1356" s="223"/>
      <c r="T1356" s="1029" t="str">
        <f>IF('statement of marks'!$FI$3="","",'statement of marks'!$FI$3)</f>
        <v>LokLF; ,oe~ 'kkjhfjd f'k{kk</v>
      </c>
      <c r="U1356" s="1030"/>
      <c r="V1356" s="1031" t="str">
        <f>IF('statement of marks'!FI100="","",'statement of marks'!FI100)</f>
        <v/>
      </c>
      <c r="W1356" s="1031"/>
      <c r="X1356" s="1031"/>
      <c r="Y1356" s="1031" t="str">
        <f>IF('statement of marks'!FJ100="","",'statement of marks'!FJ100)</f>
        <v/>
      </c>
      <c r="Z1356" s="1031"/>
      <c r="AA1356" s="1031"/>
      <c r="AB1356" s="1031" t="str">
        <f>IF('statement of marks'!FL100="","",'statement of marks'!FL100)</f>
        <v/>
      </c>
      <c r="AC1356" s="1031"/>
      <c r="AD1356" s="1031"/>
      <c r="AE1356" s="1031" t="str">
        <f>IF('statement of marks'!FK100="","",'statement of marks'!FK100)</f>
        <v/>
      </c>
      <c r="AF1356" s="1031"/>
      <c r="AG1356" s="1031"/>
      <c r="AH1356" s="216"/>
    </row>
    <row r="1357" spans="1:34" ht="18.95" customHeight="1">
      <c r="A1357" s="223"/>
      <c r="B1357" s="1000" t="s">
        <v>195</v>
      </c>
      <c r="C1357" s="1001"/>
      <c r="D1357" s="1007" t="str">
        <f>details!$DR$3</f>
        <v>vxLr rd</v>
      </c>
      <c r="E1357" s="1007"/>
      <c r="F1357" s="1007"/>
      <c r="G1357" s="1007" t="str">
        <f>details!$DV$3</f>
        <v>vDVwcj rd</v>
      </c>
      <c r="H1357" s="1007"/>
      <c r="I1357" s="1007"/>
      <c r="J1357" s="1007" t="str">
        <f>details!$ED$3</f>
        <v>Qjojh rd</v>
      </c>
      <c r="K1357" s="1007"/>
      <c r="L1357" s="1007"/>
      <c r="M1357" s="1007" t="str">
        <f>details!$DZ$3</f>
        <v>fnlEcj rd</v>
      </c>
      <c r="N1357" s="1007"/>
      <c r="O1357" s="1007"/>
      <c r="P1357" s="216"/>
      <c r="Q1357" s="1035"/>
      <c r="R1357" s="1035"/>
      <c r="S1357" s="223"/>
      <c r="T1357" s="1000" t="s">
        <v>195</v>
      </c>
      <c r="U1357" s="1001"/>
      <c r="V1357" s="1010" t="str">
        <f>details!$DR$3</f>
        <v>vxLr rd</v>
      </c>
      <c r="W1357" s="1011"/>
      <c r="X1357" s="1012"/>
      <c r="Y1357" s="1010" t="str">
        <f>details!$DV$3</f>
        <v>vDVwcj rd</v>
      </c>
      <c r="Z1357" s="1011"/>
      <c r="AA1357" s="1012"/>
      <c r="AB1357" s="1010" t="str">
        <f>details!$ED$3</f>
        <v>Qjojh rd</v>
      </c>
      <c r="AC1357" s="1011"/>
      <c r="AD1357" s="1012"/>
      <c r="AE1357" s="1010" t="str">
        <f>details!$DZ$3</f>
        <v>fnlEcj rd</v>
      </c>
      <c r="AF1357" s="1011"/>
      <c r="AG1357" s="1012"/>
      <c r="AH1357" s="216"/>
    </row>
    <row r="1358" spans="1:34" ht="18.95" customHeight="1">
      <c r="A1358" s="223"/>
      <c r="B1358" s="1025" t="s">
        <v>98</v>
      </c>
      <c r="C1358" s="1026"/>
      <c r="D1358" s="1008" t="str">
        <f>IF(details!DS99="","",details!DS99)</f>
        <v/>
      </c>
      <c r="E1358" s="1008"/>
      <c r="F1358" s="1008"/>
      <c r="G1358" s="1008" t="str">
        <f>IF(details!DW99="","",details!DW99)</f>
        <v/>
      </c>
      <c r="H1358" s="1008"/>
      <c r="I1358" s="1008"/>
      <c r="J1358" s="1008" t="str">
        <f>IF(details!EE99="","",details!EE99)</f>
        <v/>
      </c>
      <c r="K1358" s="1008"/>
      <c r="L1358" s="1008"/>
      <c r="M1358" s="1008" t="str">
        <f>IF(details!EA99="","",details!EA99)</f>
        <v/>
      </c>
      <c r="N1358" s="1008"/>
      <c r="O1358" s="1008"/>
      <c r="P1358" s="227"/>
      <c r="Q1358" s="1035"/>
      <c r="R1358" s="1035"/>
      <c r="S1358" s="223"/>
      <c r="T1358" s="1025" t="s">
        <v>98</v>
      </c>
      <c r="U1358" s="1026"/>
      <c r="V1358" s="1015" t="str">
        <f>IF(details!DS100="","",details!DS100)</f>
        <v/>
      </c>
      <c r="W1358" s="1016"/>
      <c r="X1358" s="1017"/>
      <c r="Y1358" s="1015" t="str">
        <f>IF(details!DW100="","",details!DW100)</f>
        <v/>
      </c>
      <c r="Z1358" s="1016"/>
      <c r="AA1358" s="1017"/>
      <c r="AB1358" s="1015" t="str">
        <f>IF(details!EE100="","",details!EE100)</f>
        <v/>
      </c>
      <c r="AC1358" s="1016"/>
      <c r="AD1358" s="1017"/>
      <c r="AE1358" s="1015" t="str">
        <f>IF(details!EA100="","",details!EA100)</f>
        <v/>
      </c>
      <c r="AF1358" s="1016"/>
      <c r="AG1358" s="1017"/>
      <c r="AH1358" s="217"/>
    </row>
    <row r="1359" spans="1:34" ht="18.95" customHeight="1">
      <c r="A1359" s="224"/>
      <c r="B1359" s="1023" t="s">
        <v>15</v>
      </c>
      <c r="C1359" s="1024"/>
      <c r="D1359" s="1009">
        <f>IF(details!DR99="","",details!DR99)</f>
        <v>83</v>
      </c>
      <c r="E1359" s="1009"/>
      <c r="F1359" s="1009"/>
      <c r="G1359" s="1009" t="str">
        <f>IF(details!DV99="","",details!DV99)</f>
        <v/>
      </c>
      <c r="H1359" s="1009"/>
      <c r="I1359" s="1009"/>
      <c r="J1359" s="1009" t="str">
        <f>IF(details!ED99="","",details!ED99)</f>
        <v/>
      </c>
      <c r="K1359" s="1009"/>
      <c r="L1359" s="1009"/>
      <c r="M1359" s="1009" t="str">
        <f>IF(details!DZ99="","",details!DZ99)</f>
        <v/>
      </c>
      <c r="N1359" s="1009"/>
      <c r="O1359" s="1009"/>
      <c r="P1359" s="228"/>
      <c r="Q1359" s="1035"/>
      <c r="R1359" s="1035"/>
      <c r="S1359" s="224"/>
      <c r="T1359" s="1023" t="s">
        <v>15</v>
      </c>
      <c r="U1359" s="1024"/>
      <c r="V1359" s="1018">
        <f>IF(details!DR100="","",details!DR100)</f>
        <v>83</v>
      </c>
      <c r="W1359" s="1019"/>
      <c r="X1359" s="1020"/>
      <c r="Y1359" s="1018" t="str">
        <f>IF(details!DV100="","",details!DV100)</f>
        <v/>
      </c>
      <c r="Z1359" s="1019"/>
      <c r="AA1359" s="1020"/>
      <c r="AB1359" s="1018" t="str">
        <f>IF(details!ED100="","",details!ED100)</f>
        <v/>
      </c>
      <c r="AC1359" s="1019"/>
      <c r="AD1359" s="1020"/>
      <c r="AE1359" s="1018" t="str">
        <f>IF(details!DZ100="","",details!DZ100)</f>
        <v/>
      </c>
      <c r="AF1359" s="1019"/>
      <c r="AG1359" s="1020"/>
      <c r="AH1359" s="218"/>
    </row>
    <row r="1360" spans="1:34" ht="18.95" customHeight="1">
      <c r="A1360" s="223"/>
      <c r="B1360" s="1036" t="s">
        <v>99</v>
      </c>
      <c r="C1360" s="1037"/>
      <c r="D1360" s="1007"/>
      <c r="E1360" s="1007"/>
      <c r="F1360" s="1007"/>
      <c r="G1360" s="1007"/>
      <c r="H1360" s="1007"/>
      <c r="I1360" s="1007"/>
      <c r="J1360" s="1007"/>
      <c r="K1360" s="1007"/>
      <c r="L1360" s="1007"/>
      <c r="M1360" s="1007"/>
      <c r="N1360" s="1007"/>
      <c r="O1360" s="1007"/>
      <c r="P1360" s="219"/>
      <c r="Q1360" s="1035"/>
      <c r="R1360" s="1035"/>
      <c r="S1360" s="223"/>
      <c r="T1360" s="1036" t="s">
        <v>99</v>
      </c>
      <c r="U1360" s="1037"/>
      <c r="V1360" s="1007"/>
      <c r="W1360" s="1007"/>
      <c r="X1360" s="1007"/>
      <c r="Y1360" s="1007"/>
      <c r="Z1360" s="1007"/>
      <c r="AA1360" s="1007"/>
      <c r="AB1360" s="1007"/>
      <c r="AC1360" s="1007"/>
      <c r="AD1360" s="1007"/>
      <c r="AE1360" s="1007"/>
      <c r="AF1360" s="1007"/>
      <c r="AG1360" s="1007"/>
      <c r="AH1360" s="219"/>
    </row>
    <row r="1361" spans="1:34" ht="18.95" customHeight="1">
      <c r="A1361" s="223"/>
      <c r="B1361" s="1013" t="s">
        <v>79</v>
      </c>
      <c r="C1361" s="1014"/>
      <c r="D1361" s="1007"/>
      <c r="E1361" s="1007"/>
      <c r="F1361" s="1007"/>
      <c r="G1361" s="1007"/>
      <c r="H1361" s="1007"/>
      <c r="I1361" s="1007"/>
      <c r="J1361" s="1007"/>
      <c r="K1361" s="1007"/>
      <c r="L1361" s="1007"/>
      <c r="M1361" s="1007"/>
      <c r="N1361" s="1007"/>
      <c r="O1361" s="1007"/>
      <c r="P1361" s="219"/>
      <c r="Q1361" s="1035"/>
      <c r="R1361" s="1035"/>
      <c r="S1361" s="223"/>
      <c r="T1361" s="1013" t="s">
        <v>79</v>
      </c>
      <c r="U1361" s="1014"/>
      <c r="V1361" s="1007"/>
      <c r="W1361" s="1007"/>
      <c r="X1361" s="1007"/>
      <c r="Y1361" s="1007"/>
      <c r="Z1361" s="1007"/>
      <c r="AA1361" s="1007"/>
      <c r="AB1361" s="1007"/>
      <c r="AC1361" s="1007"/>
      <c r="AD1361" s="1007"/>
      <c r="AE1361" s="1007"/>
      <c r="AF1361" s="1007"/>
      <c r="AG1361" s="1007"/>
      <c r="AH1361" s="219"/>
    </row>
    <row r="1362" spans="1:34" ht="18.95" customHeight="1">
      <c r="A1362" s="223"/>
      <c r="B1362" s="1021" t="s">
        <v>100</v>
      </c>
      <c r="C1362" s="1022"/>
      <c r="D1362" s="1007"/>
      <c r="E1362" s="1007"/>
      <c r="F1362" s="1007"/>
      <c r="G1362" s="1007"/>
      <c r="H1362" s="1007"/>
      <c r="I1362" s="1007"/>
      <c r="J1362" s="1007"/>
      <c r="K1362" s="1007"/>
      <c r="L1362" s="1007"/>
      <c r="M1362" s="1007"/>
      <c r="N1362" s="1007"/>
      <c r="O1362" s="1007"/>
      <c r="P1362" s="219"/>
      <c r="Q1362" s="1035"/>
      <c r="R1362" s="1035"/>
      <c r="S1362" s="223"/>
      <c r="T1362" s="1021" t="s">
        <v>100</v>
      </c>
      <c r="U1362" s="1022"/>
      <c r="V1362" s="1007"/>
      <c r="W1362" s="1007"/>
      <c r="X1362" s="1007"/>
      <c r="Y1362" s="1007"/>
      <c r="Z1362" s="1007"/>
      <c r="AA1362" s="1007"/>
      <c r="AB1362" s="1007"/>
      <c r="AC1362" s="1007"/>
      <c r="AD1362" s="1007"/>
      <c r="AE1362" s="1007"/>
      <c r="AF1362" s="1007"/>
      <c r="AG1362" s="1007"/>
      <c r="AH1362" s="219"/>
    </row>
    <row r="1363" spans="1:34" ht="18.95" customHeight="1" thickBot="1">
      <c r="A1363" s="225"/>
      <c r="B1363" s="998" t="s">
        <v>101</v>
      </c>
      <c r="C1363" s="999"/>
      <c r="D1363" s="995"/>
      <c r="E1363" s="995"/>
      <c r="F1363" s="995"/>
      <c r="G1363" s="995"/>
      <c r="H1363" s="995"/>
      <c r="I1363" s="995"/>
      <c r="J1363" s="995"/>
      <c r="K1363" s="995"/>
      <c r="L1363" s="995"/>
      <c r="M1363" s="995"/>
      <c r="N1363" s="995"/>
      <c r="O1363" s="995"/>
      <c r="P1363" s="220"/>
      <c r="Q1363" s="1035"/>
      <c r="R1363" s="1035"/>
      <c r="S1363" s="225"/>
      <c r="T1363" s="998" t="s">
        <v>101</v>
      </c>
      <c r="U1363" s="999"/>
      <c r="V1363" s="995"/>
      <c r="W1363" s="995"/>
      <c r="X1363" s="995"/>
      <c r="Y1363" s="995"/>
      <c r="Z1363" s="995"/>
      <c r="AA1363" s="995"/>
      <c r="AB1363" s="995"/>
      <c r="AC1363" s="995"/>
      <c r="AD1363" s="995"/>
      <c r="AE1363" s="995"/>
      <c r="AF1363" s="995"/>
      <c r="AG1363" s="995"/>
      <c r="AH1363" s="220"/>
    </row>
    <row r="1364" spans="1:34" ht="18.95" customHeight="1">
      <c r="A1364" s="222"/>
      <c r="B1364" s="1004" t="s">
        <v>47</v>
      </c>
      <c r="C1364" s="1005"/>
      <c r="D1364" s="1005"/>
      <c r="E1364" s="1005"/>
      <c r="F1364" s="1005"/>
      <c r="G1364" s="1005"/>
      <c r="H1364" s="1005"/>
      <c r="I1364" s="1005"/>
      <c r="J1364" s="1005"/>
      <c r="K1364" s="1005"/>
      <c r="L1364" s="1005"/>
      <c r="M1364" s="1005"/>
      <c r="N1364" s="1005"/>
      <c r="O1364" s="1005"/>
      <c r="P1364" s="1006"/>
      <c r="Q1364" s="1035"/>
      <c r="R1364" s="1035"/>
      <c r="S1364" s="222"/>
      <c r="T1364" s="1004" t="s">
        <v>47</v>
      </c>
      <c r="U1364" s="1005"/>
      <c r="V1364" s="1005"/>
      <c r="W1364" s="1005"/>
      <c r="X1364" s="1005"/>
      <c r="Y1364" s="1005"/>
      <c r="Z1364" s="1005"/>
      <c r="AA1364" s="1005"/>
      <c r="AB1364" s="1005"/>
      <c r="AC1364" s="1005"/>
      <c r="AD1364" s="1005"/>
      <c r="AE1364" s="1005"/>
      <c r="AF1364" s="1005"/>
      <c r="AG1364" s="1005"/>
      <c r="AH1364" s="1006"/>
    </row>
    <row r="1365" spans="1:34" ht="18.95" customHeight="1">
      <c r="A1365" s="1003"/>
      <c r="B1365" s="985" t="str">
        <f>'statement of marks'!$A$1</f>
        <v>MkW0Hkhejko vEcsMdj jkt0vkok0fo|k0cxMh]nkSlk</v>
      </c>
      <c r="C1365" s="986"/>
      <c r="D1365" s="986"/>
      <c r="E1365" s="986"/>
      <c r="F1365" s="986"/>
      <c r="G1365" s="986"/>
      <c r="H1365" s="986"/>
      <c r="I1365" s="986"/>
      <c r="J1365" s="986"/>
      <c r="K1365" s="986"/>
      <c r="L1365" s="986"/>
      <c r="M1365" s="986"/>
      <c r="N1365" s="986"/>
      <c r="O1365" s="986"/>
      <c r="P1365" s="987"/>
      <c r="Q1365" s="1035"/>
      <c r="R1365" s="1035"/>
      <c r="S1365" s="1003"/>
      <c r="T1365" s="985" t="str">
        <f>'statement of marks'!$A$1</f>
        <v>MkW0Hkhejko vEcsMdj jkt0vkok0fo|k0cxMh]nkSlk</v>
      </c>
      <c r="U1365" s="986"/>
      <c r="V1365" s="986"/>
      <c r="W1365" s="986"/>
      <c r="X1365" s="986"/>
      <c r="Y1365" s="986"/>
      <c r="Z1365" s="986"/>
      <c r="AA1365" s="986"/>
      <c r="AB1365" s="986"/>
      <c r="AC1365" s="986"/>
      <c r="AD1365" s="986"/>
      <c r="AE1365" s="986"/>
      <c r="AF1365" s="986"/>
      <c r="AG1365" s="986"/>
      <c r="AH1365" s="987"/>
    </row>
    <row r="1366" spans="1:34" ht="18.95" customHeight="1">
      <c r="A1366" s="1003"/>
      <c r="B1366" s="985"/>
      <c r="C1366" s="986"/>
      <c r="D1366" s="986"/>
      <c r="E1366" s="986"/>
      <c r="F1366" s="986"/>
      <c r="G1366" s="986"/>
      <c r="H1366" s="986"/>
      <c r="I1366" s="986"/>
      <c r="J1366" s="986"/>
      <c r="K1366" s="986"/>
      <c r="L1366" s="986"/>
      <c r="M1366" s="986"/>
      <c r="N1366" s="986"/>
      <c r="O1366" s="986"/>
      <c r="P1366" s="987"/>
      <c r="Q1366" s="1035"/>
      <c r="R1366" s="1035"/>
      <c r="S1366" s="1003"/>
      <c r="T1366" s="985"/>
      <c r="U1366" s="986"/>
      <c r="V1366" s="986"/>
      <c r="W1366" s="986"/>
      <c r="X1366" s="986"/>
      <c r="Y1366" s="986"/>
      <c r="Z1366" s="986"/>
      <c r="AA1366" s="986"/>
      <c r="AB1366" s="986"/>
      <c r="AC1366" s="986"/>
      <c r="AD1366" s="986"/>
      <c r="AE1366" s="986"/>
      <c r="AF1366" s="986"/>
      <c r="AG1366" s="986"/>
      <c r="AH1366" s="987"/>
    </row>
    <row r="1367" spans="1:34" ht="18.95" customHeight="1">
      <c r="A1367" s="223"/>
      <c r="B1367" s="988" t="s">
        <v>95</v>
      </c>
      <c r="C1367" s="989"/>
      <c r="D1367" s="992" t="str">
        <f>'statement of marks'!$H$3</f>
        <v>2016-17</v>
      </c>
      <c r="E1367" s="992"/>
      <c r="F1367" s="992"/>
      <c r="G1367" s="992"/>
      <c r="H1367" s="992"/>
      <c r="I1367" s="992"/>
      <c r="J1367" s="992"/>
      <c r="K1367" s="992"/>
      <c r="L1367" s="992"/>
      <c r="M1367" s="992"/>
      <c r="N1367" s="992"/>
      <c r="O1367" s="992"/>
      <c r="P1367" s="993"/>
      <c r="Q1367" s="1035"/>
      <c r="R1367" s="1035"/>
      <c r="S1367" s="223"/>
      <c r="T1367" s="988" t="s">
        <v>95</v>
      </c>
      <c r="U1367" s="989"/>
      <c r="V1367" s="992" t="str">
        <f>'statement of marks'!$H$3</f>
        <v>2016-17</v>
      </c>
      <c r="W1367" s="992"/>
      <c r="X1367" s="992"/>
      <c r="Y1367" s="992"/>
      <c r="Z1367" s="992"/>
      <c r="AA1367" s="992"/>
      <c r="AB1367" s="992"/>
      <c r="AC1367" s="992"/>
      <c r="AD1367" s="992"/>
      <c r="AE1367" s="992"/>
      <c r="AF1367" s="992"/>
      <c r="AG1367" s="992"/>
      <c r="AH1367" s="993"/>
    </row>
    <row r="1368" spans="1:34" ht="18.95" customHeight="1">
      <c r="A1368" s="223"/>
      <c r="B1368" s="990" t="s">
        <v>185</v>
      </c>
      <c r="C1368" s="991"/>
      <c r="D1368" s="991" t="str">
        <f>IF('statement of marks'!I101="","",'statement of marks'!I101)</f>
        <v/>
      </c>
      <c r="E1368" s="991"/>
      <c r="F1368" s="991"/>
      <c r="G1368" s="991"/>
      <c r="H1368" s="991"/>
      <c r="I1368" s="991"/>
      <c r="J1368" s="991"/>
      <c r="K1368" s="991"/>
      <c r="L1368" s="991"/>
      <c r="M1368" s="991"/>
      <c r="N1368" s="991"/>
      <c r="O1368" s="991"/>
      <c r="P1368" s="994"/>
      <c r="Q1368" s="1035"/>
      <c r="R1368" s="1035"/>
      <c r="S1368" s="223"/>
      <c r="T1368" s="990" t="s">
        <v>185</v>
      </c>
      <c r="U1368" s="991"/>
      <c r="V1368" s="991" t="str">
        <f>IF('statement of marks'!I102="","",'statement of marks'!I102)</f>
        <v/>
      </c>
      <c r="W1368" s="991"/>
      <c r="X1368" s="991"/>
      <c r="Y1368" s="991"/>
      <c r="Z1368" s="991"/>
      <c r="AA1368" s="991"/>
      <c r="AB1368" s="991"/>
      <c r="AC1368" s="991"/>
      <c r="AD1368" s="991"/>
      <c r="AE1368" s="991"/>
      <c r="AF1368" s="991"/>
      <c r="AG1368" s="991"/>
      <c r="AH1368" s="994"/>
    </row>
    <row r="1369" spans="1:34" ht="18.95" customHeight="1">
      <c r="A1369" s="223"/>
      <c r="B1369" s="990" t="s">
        <v>186</v>
      </c>
      <c r="C1369" s="991"/>
      <c r="D1369" s="991" t="str">
        <f>IF('statement of marks'!J101="","",'statement of marks'!J101)</f>
        <v/>
      </c>
      <c r="E1369" s="991"/>
      <c r="F1369" s="991"/>
      <c r="G1369" s="991"/>
      <c r="H1369" s="991"/>
      <c r="I1369" s="991"/>
      <c r="J1369" s="991"/>
      <c r="K1369" s="991"/>
      <c r="L1369" s="991"/>
      <c r="M1369" s="991"/>
      <c r="N1369" s="991"/>
      <c r="O1369" s="991"/>
      <c r="P1369" s="994"/>
      <c r="Q1369" s="1035"/>
      <c r="R1369" s="1035"/>
      <c r="S1369" s="223"/>
      <c r="T1369" s="990" t="s">
        <v>186</v>
      </c>
      <c r="U1369" s="991"/>
      <c r="V1369" s="991" t="str">
        <f>IF('statement of marks'!J102="","",'statement of marks'!J102)</f>
        <v/>
      </c>
      <c r="W1369" s="991"/>
      <c r="X1369" s="991"/>
      <c r="Y1369" s="991"/>
      <c r="Z1369" s="991"/>
      <c r="AA1369" s="991"/>
      <c r="AB1369" s="991"/>
      <c r="AC1369" s="991"/>
      <c r="AD1369" s="991"/>
      <c r="AE1369" s="991"/>
      <c r="AF1369" s="991"/>
      <c r="AG1369" s="991"/>
      <c r="AH1369" s="994"/>
    </row>
    <row r="1370" spans="1:34" ht="18.95" customHeight="1">
      <c r="A1370" s="223"/>
      <c r="B1370" s="990" t="s">
        <v>187</v>
      </c>
      <c r="C1370" s="991"/>
      <c r="D1370" s="991" t="str">
        <f>IF('statement of marks'!K101="","",'statement of marks'!K101)</f>
        <v/>
      </c>
      <c r="E1370" s="991"/>
      <c r="F1370" s="991"/>
      <c r="G1370" s="991"/>
      <c r="H1370" s="991"/>
      <c r="I1370" s="991"/>
      <c r="J1370" s="991"/>
      <c r="K1370" s="991"/>
      <c r="L1370" s="991"/>
      <c r="M1370" s="991"/>
      <c r="N1370" s="991"/>
      <c r="O1370" s="991"/>
      <c r="P1370" s="994"/>
      <c r="Q1370" s="1035"/>
      <c r="R1370" s="1035"/>
      <c r="S1370" s="223"/>
      <c r="T1370" s="990" t="s">
        <v>187</v>
      </c>
      <c r="U1370" s="991"/>
      <c r="V1370" s="991" t="str">
        <f>IF('statement of marks'!K102="","",'statement of marks'!K102)</f>
        <v/>
      </c>
      <c r="W1370" s="991"/>
      <c r="X1370" s="991"/>
      <c r="Y1370" s="991"/>
      <c r="Z1370" s="991"/>
      <c r="AA1370" s="991"/>
      <c r="AB1370" s="991"/>
      <c r="AC1370" s="991"/>
      <c r="AD1370" s="991"/>
      <c r="AE1370" s="991"/>
      <c r="AF1370" s="991"/>
      <c r="AG1370" s="991"/>
      <c r="AH1370" s="994"/>
    </row>
    <row r="1371" spans="1:34" ht="18.95" customHeight="1">
      <c r="A1371" s="223"/>
      <c r="B1371" s="990" t="s">
        <v>188</v>
      </c>
      <c r="C1371" s="991"/>
      <c r="D1371" s="992" t="str">
        <f>'statement of marks'!$G$3</f>
        <v>6 B</v>
      </c>
      <c r="E1371" s="992"/>
      <c r="F1371" s="992"/>
      <c r="G1371" s="992"/>
      <c r="H1371" s="991" t="s">
        <v>9</v>
      </c>
      <c r="I1371" s="991"/>
      <c r="J1371" s="991"/>
      <c r="K1371" s="991"/>
      <c r="L1371" s="991"/>
      <c r="M1371" s="992" t="str">
        <f>IF('statement of marks'!D101="","",'statement of marks'!D101)</f>
        <v/>
      </c>
      <c r="N1371" s="992"/>
      <c r="O1371" s="992"/>
      <c r="P1371" s="993"/>
      <c r="Q1371" s="1035"/>
      <c r="R1371" s="1035"/>
      <c r="S1371" s="223"/>
      <c r="T1371" s="990" t="s">
        <v>188</v>
      </c>
      <c r="U1371" s="991"/>
      <c r="V1371" s="992" t="str">
        <f>'statement of marks'!$G$3</f>
        <v>6 B</v>
      </c>
      <c r="W1371" s="992"/>
      <c r="X1371" s="992"/>
      <c r="Y1371" s="992"/>
      <c r="Z1371" s="991" t="s">
        <v>9</v>
      </c>
      <c r="AA1371" s="991"/>
      <c r="AB1371" s="991"/>
      <c r="AC1371" s="991"/>
      <c r="AD1371" s="991"/>
      <c r="AE1371" s="992" t="str">
        <f>IF('statement of marks'!D102="","",'statement of marks'!D102)</f>
        <v/>
      </c>
      <c r="AF1371" s="992"/>
      <c r="AG1371" s="992"/>
      <c r="AH1371" s="993"/>
    </row>
    <row r="1372" spans="1:34" ht="18.95" customHeight="1">
      <c r="A1372" s="223"/>
      <c r="B1372" s="990" t="s">
        <v>189</v>
      </c>
      <c r="C1372" s="991"/>
      <c r="D1372" s="992" t="str">
        <f>IF('statement of marks'!F101="","",'statement of marks'!F101)</f>
        <v/>
      </c>
      <c r="E1372" s="992"/>
      <c r="F1372" s="992"/>
      <c r="G1372" s="992"/>
      <c r="H1372" s="991" t="s">
        <v>0</v>
      </c>
      <c r="I1372" s="991"/>
      <c r="J1372" s="991"/>
      <c r="K1372" s="991"/>
      <c r="L1372" s="991"/>
      <c r="M1372" s="1032" t="str">
        <f>IF('statement of marks'!G101="","",'statement of marks'!G101)</f>
        <v/>
      </c>
      <c r="N1372" s="1032"/>
      <c r="O1372" s="1032"/>
      <c r="P1372" s="1033"/>
      <c r="Q1372" s="1035"/>
      <c r="R1372" s="1035"/>
      <c r="S1372" s="223"/>
      <c r="T1372" s="990" t="s">
        <v>189</v>
      </c>
      <c r="U1372" s="991"/>
      <c r="V1372" s="992" t="str">
        <f>IF('statement of marks'!F102="","",'statement of marks'!F102)</f>
        <v/>
      </c>
      <c r="W1372" s="992"/>
      <c r="X1372" s="992"/>
      <c r="Y1372" s="992"/>
      <c r="Z1372" s="991" t="s">
        <v>0</v>
      </c>
      <c r="AA1372" s="991"/>
      <c r="AB1372" s="991"/>
      <c r="AC1372" s="991"/>
      <c r="AD1372" s="991"/>
      <c r="AE1372" s="1032" t="str">
        <f>IF('statement of marks'!G102="","",'statement of marks'!G102)</f>
        <v/>
      </c>
      <c r="AF1372" s="1032"/>
      <c r="AG1372" s="1032"/>
      <c r="AH1372" s="1033"/>
    </row>
    <row r="1373" spans="1:34" ht="18.95" customHeight="1">
      <c r="A1373" s="223"/>
      <c r="B1373" s="221" t="s">
        <v>28</v>
      </c>
      <c r="C1373" s="211" t="s">
        <v>96</v>
      </c>
      <c r="D1373" s="1034" t="s">
        <v>1</v>
      </c>
      <c r="E1373" s="1034"/>
      <c r="F1373" s="1034"/>
      <c r="G1373" s="1034" t="s">
        <v>21</v>
      </c>
      <c r="H1373" s="1034"/>
      <c r="I1373" s="1034"/>
      <c r="J1373" s="1034" t="s">
        <v>68</v>
      </c>
      <c r="K1373" s="1034"/>
      <c r="L1373" s="1034"/>
      <c r="M1373" s="1034" t="s">
        <v>97</v>
      </c>
      <c r="N1373" s="1034"/>
      <c r="O1373" s="1034"/>
      <c r="P1373" s="212" t="s">
        <v>200</v>
      </c>
      <c r="Q1373" s="1035"/>
      <c r="R1373" s="1035"/>
      <c r="S1373" s="223"/>
      <c r="T1373" s="221" t="s">
        <v>28</v>
      </c>
      <c r="U1373" s="211" t="s">
        <v>96</v>
      </c>
      <c r="V1373" s="1034" t="s">
        <v>1</v>
      </c>
      <c r="W1373" s="1034"/>
      <c r="X1373" s="1034"/>
      <c r="Y1373" s="1034" t="s">
        <v>21</v>
      </c>
      <c r="Z1373" s="1034"/>
      <c r="AA1373" s="1034"/>
      <c r="AB1373" s="1034" t="s">
        <v>68</v>
      </c>
      <c r="AC1373" s="1034"/>
      <c r="AD1373" s="1034"/>
      <c r="AE1373" s="1034" t="s">
        <v>97</v>
      </c>
      <c r="AF1373" s="1034"/>
      <c r="AG1373" s="1034"/>
      <c r="AH1373" s="212" t="s">
        <v>200</v>
      </c>
    </row>
    <row r="1374" spans="1:34" ht="18.95" customHeight="1">
      <c r="A1374" s="223"/>
      <c r="B1374" s="1000" t="s">
        <v>3</v>
      </c>
      <c r="C1374" s="1001"/>
      <c r="D1374" s="232">
        <f>IF('statement of marks'!L$6="","",'statement of marks'!L$6)</f>
        <v>5</v>
      </c>
      <c r="E1374" s="232">
        <f>IF('statement of marks'!M$6="","",'statement of marks'!M$6)</f>
        <v>5</v>
      </c>
      <c r="F1374" s="232">
        <f>IF('statement of marks'!N$6="","",'statement of marks'!N$6)</f>
        <v>10</v>
      </c>
      <c r="G1374" s="232">
        <f>IF('statement of marks'!O$6="","",'statement of marks'!O$6)</f>
        <v>5</v>
      </c>
      <c r="H1374" s="232">
        <f>IF('statement of marks'!P$6="","",'statement of marks'!P$6)</f>
        <v>5</v>
      </c>
      <c r="I1374" s="232">
        <f>IF('statement of marks'!Q$6="","",'statement of marks'!Q$6)</f>
        <v>10</v>
      </c>
      <c r="J1374" s="232">
        <f>IF('statement of marks'!R$6="","",'statement of marks'!R$6)</f>
        <v>5</v>
      </c>
      <c r="K1374" s="232">
        <f>IF('statement of marks'!S$6="","",'statement of marks'!S$6)</f>
        <v>5</v>
      </c>
      <c r="L1374" s="232">
        <f>IF('statement of marks'!T$6="","",'statement of marks'!T$6)</f>
        <v>10</v>
      </c>
      <c r="M1374" s="232">
        <f>IF('statement of marks'!V$6="","",'statement of marks'!V$6)</f>
        <v>50</v>
      </c>
      <c r="N1374" s="232">
        <f>IF('statement of marks'!W$6="","",'statement of marks'!W$6)</f>
        <v>20</v>
      </c>
      <c r="O1374" s="232">
        <f>IF('statement of marks'!X$6="","",'statement of marks'!X$6)</f>
        <v>70</v>
      </c>
      <c r="P1374" s="213">
        <f>IF('statement of marks'!Y$6="","",'statement of marks'!Y$6)</f>
        <v>100</v>
      </c>
      <c r="Q1374" s="1035"/>
      <c r="R1374" s="1035"/>
      <c r="S1374" s="223"/>
      <c r="T1374" s="1000" t="s">
        <v>3</v>
      </c>
      <c r="U1374" s="1001"/>
      <c r="V1374" s="232">
        <f>IF('statement of marks'!L$6="","",'statement of marks'!L$6)</f>
        <v>5</v>
      </c>
      <c r="W1374" s="232">
        <f>IF('statement of marks'!M$6="","",'statement of marks'!M$6)</f>
        <v>5</v>
      </c>
      <c r="X1374" s="232">
        <f>IF('statement of marks'!N$6="","",'statement of marks'!N$6)</f>
        <v>10</v>
      </c>
      <c r="Y1374" s="232">
        <f>IF('statement of marks'!O$6="","",'statement of marks'!O$6)</f>
        <v>5</v>
      </c>
      <c r="Z1374" s="232">
        <f>IF('statement of marks'!P$6="","",'statement of marks'!P$6)</f>
        <v>5</v>
      </c>
      <c r="AA1374" s="232">
        <f>IF('statement of marks'!Q$6="","",'statement of marks'!Q$6)</f>
        <v>10</v>
      </c>
      <c r="AB1374" s="232">
        <f>IF('statement of marks'!R$6="","",'statement of marks'!R$6)</f>
        <v>5</v>
      </c>
      <c r="AC1374" s="232">
        <f>IF('statement of marks'!S$6="","",'statement of marks'!S$6)</f>
        <v>5</v>
      </c>
      <c r="AD1374" s="232">
        <f>IF('statement of marks'!T$6="","",'statement of marks'!T$6)</f>
        <v>10</v>
      </c>
      <c r="AE1374" s="232">
        <f>IF('statement of marks'!V$6="","",'statement of marks'!V$6)</f>
        <v>50</v>
      </c>
      <c r="AF1374" s="232">
        <f>IF('statement of marks'!W$6="","",'statement of marks'!W$6)</f>
        <v>20</v>
      </c>
      <c r="AG1374" s="232">
        <f>IF('statement of marks'!X$6="","",'statement of marks'!X$6)</f>
        <v>70</v>
      </c>
      <c r="AH1374" s="213">
        <f>IF('statement of marks'!Y$6="","",'statement of marks'!Y$6)</f>
        <v>100</v>
      </c>
    </row>
    <row r="1375" spans="1:34" ht="18.95" customHeight="1">
      <c r="A1375" s="223"/>
      <c r="B1375" s="990" t="str">
        <f>IF('statement of marks'!$L$3="","",'statement of marks'!$L$3)</f>
        <v>fgUnh</v>
      </c>
      <c r="C1375" s="991"/>
      <c r="D1375" s="209" t="str">
        <f>IF('statement of marks'!L101="","",'statement of marks'!L101)</f>
        <v/>
      </c>
      <c r="E1375" s="209" t="str">
        <f>IF('statement of marks'!M101="","",'statement of marks'!M101)</f>
        <v/>
      </c>
      <c r="F1375" s="207" t="str">
        <f>IF('statement of marks'!N101="","",'statement of marks'!N101)</f>
        <v/>
      </c>
      <c r="G1375" s="209" t="str">
        <f>IF('statement of marks'!O101="","",'statement of marks'!O101)</f>
        <v/>
      </c>
      <c r="H1375" s="209" t="str">
        <f>IF('statement of marks'!P101="","",'statement of marks'!P101)</f>
        <v/>
      </c>
      <c r="I1375" s="207" t="str">
        <f>IF('statement of marks'!Q101="","",'statement of marks'!Q101)</f>
        <v/>
      </c>
      <c r="J1375" s="209" t="str">
        <f>IF('statement of marks'!R101="","",'statement of marks'!R101)</f>
        <v/>
      </c>
      <c r="K1375" s="209" t="str">
        <f>IF('statement of marks'!S101="","",'statement of marks'!S101)</f>
        <v/>
      </c>
      <c r="L1375" s="207" t="str">
        <f>IF('statement of marks'!T101="","",'statement of marks'!T101)</f>
        <v/>
      </c>
      <c r="M1375" s="209" t="str">
        <f>IF('statement of marks'!V101="","",'statement of marks'!V101)</f>
        <v/>
      </c>
      <c r="N1375" s="209" t="str">
        <f>IF('statement of marks'!W101="","",'statement of marks'!W101)</f>
        <v/>
      </c>
      <c r="O1375" s="207" t="str">
        <f>IF('statement of marks'!X101="","",'statement of marks'!X101)</f>
        <v/>
      </c>
      <c r="P1375" s="213" t="str">
        <f>IF('statement of marks'!Y101="","",'statement of marks'!Y101)</f>
        <v/>
      </c>
      <c r="Q1375" s="1035"/>
      <c r="R1375" s="1035"/>
      <c r="S1375" s="223"/>
      <c r="T1375" s="990" t="str">
        <f>IF('statement of marks'!$L$3="","",'statement of marks'!$L$3)</f>
        <v>fgUnh</v>
      </c>
      <c r="U1375" s="991"/>
      <c r="V1375" s="209" t="str">
        <f>IF('statement of marks'!L102="","",'statement of marks'!L102)</f>
        <v/>
      </c>
      <c r="W1375" s="209" t="str">
        <f>IF('statement of marks'!M102="","",'statement of marks'!M102)</f>
        <v/>
      </c>
      <c r="X1375" s="207" t="str">
        <f>IF('statement of marks'!N102="","",'statement of marks'!N102)</f>
        <v/>
      </c>
      <c r="Y1375" s="209" t="str">
        <f>IF('statement of marks'!O102="","",'statement of marks'!O102)</f>
        <v/>
      </c>
      <c r="Z1375" s="209" t="str">
        <f>IF('statement of marks'!P102="","",'statement of marks'!P102)</f>
        <v/>
      </c>
      <c r="AA1375" s="207" t="str">
        <f>IF('statement of marks'!Q102="","",'statement of marks'!Q102)</f>
        <v/>
      </c>
      <c r="AB1375" s="209" t="str">
        <f>IF('statement of marks'!R102="","",'statement of marks'!R102)</f>
        <v/>
      </c>
      <c r="AC1375" s="209" t="str">
        <f>IF('statement of marks'!S102="","",'statement of marks'!S102)</f>
        <v/>
      </c>
      <c r="AD1375" s="207" t="str">
        <f>IF('statement of marks'!T102="","",'statement of marks'!T102)</f>
        <v/>
      </c>
      <c r="AE1375" s="209" t="str">
        <f>IF('statement of marks'!V102="","",'statement of marks'!V102)</f>
        <v/>
      </c>
      <c r="AF1375" s="209" t="str">
        <f>IF('statement of marks'!W102="","",'statement of marks'!W102)</f>
        <v/>
      </c>
      <c r="AG1375" s="207" t="str">
        <f>IF('statement of marks'!X102="","",'statement of marks'!X102)</f>
        <v/>
      </c>
      <c r="AH1375" s="213" t="str">
        <f>IF('statement of marks'!Y102="","",'statement of marks'!Y102)</f>
        <v/>
      </c>
    </row>
    <row r="1376" spans="1:34" ht="18.95" customHeight="1">
      <c r="A1376" s="223"/>
      <c r="B1376" s="990" t="str">
        <f>IF('statement of marks'!$AH$3="","",'statement of marks'!$AH$3)</f>
        <v>vaxszth</v>
      </c>
      <c r="C1376" s="991"/>
      <c r="D1376" s="209" t="str">
        <f>IF('statement of marks'!AH101="","",'statement of marks'!AH101)</f>
        <v/>
      </c>
      <c r="E1376" s="209" t="str">
        <f>IF('statement of marks'!AI101="","",'statement of marks'!AI101)</f>
        <v/>
      </c>
      <c r="F1376" s="207" t="str">
        <f>IF('statement of marks'!AJ101="","",'statement of marks'!AJ101)</f>
        <v/>
      </c>
      <c r="G1376" s="209" t="str">
        <f>IF('statement of marks'!AK101="","",'statement of marks'!AK101)</f>
        <v/>
      </c>
      <c r="H1376" s="209" t="str">
        <f>IF('statement of marks'!AL101="","",'statement of marks'!AL101)</f>
        <v/>
      </c>
      <c r="I1376" s="207" t="str">
        <f>IF('statement of marks'!AM101="","",'statement of marks'!AM101)</f>
        <v/>
      </c>
      <c r="J1376" s="209" t="str">
        <f>IF('statement of marks'!AN101="","",'statement of marks'!AN101)</f>
        <v/>
      </c>
      <c r="K1376" s="209" t="str">
        <f>IF('statement of marks'!AO101="","",'statement of marks'!AO101)</f>
        <v/>
      </c>
      <c r="L1376" s="207" t="str">
        <f>IF('statement of marks'!AP101="","",'statement of marks'!AP101)</f>
        <v/>
      </c>
      <c r="M1376" s="209" t="str">
        <f>IF('statement of marks'!AR101="","",'statement of marks'!AR101)</f>
        <v/>
      </c>
      <c r="N1376" s="209" t="str">
        <f>IF('statement of marks'!AS101="","",'statement of marks'!AS101)</f>
        <v/>
      </c>
      <c r="O1376" s="207" t="str">
        <f>IF('statement of marks'!AT101="","",'statement of marks'!AT101)</f>
        <v/>
      </c>
      <c r="P1376" s="213" t="str">
        <f>IF('statement of marks'!AU101="","",'statement of marks'!AU101)</f>
        <v/>
      </c>
      <c r="Q1376" s="1035"/>
      <c r="R1376" s="1035"/>
      <c r="S1376" s="223"/>
      <c r="T1376" s="990" t="str">
        <f>IF('statement of marks'!$AH$3="","",'statement of marks'!$AH$3)</f>
        <v>vaxszth</v>
      </c>
      <c r="U1376" s="991"/>
      <c r="V1376" s="209" t="str">
        <f>IF('statement of marks'!AH102="","",'statement of marks'!AH102)</f>
        <v/>
      </c>
      <c r="W1376" s="209" t="str">
        <f>IF('statement of marks'!AI102="","",'statement of marks'!AI102)</f>
        <v/>
      </c>
      <c r="X1376" s="207" t="str">
        <f>IF('statement of marks'!AJ102="","",'statement of marks'!AJ102)</f>
        <v/>
      </c>
      <c r="Y1376" s="209" t="str">
        <f>IF('statement of marks'!AK102="","",'statement of marks'!AK102)</f>
        <v/>
      </c>
      <c r="Z1376" s="209" t="str">
        <f>IF('statement of marks'!AL102="","",'statement of marks'!AL102)</f>
        <v/>
      </c>
      <c r="AA1376" s="207" t="str">
        <f>IF('statement of marks'!AM102="","",'statement of marks'!AM102)</f>
        <v/>
      </c>
      <c r="AB1376" s="209" t="str">
        <f>IF('statement of marks'!AN102="","",'statement of marks'!AN102)</f>
        <v/>
      </c>
      <c r="AC1376" s="209" t="str">
        <f>IF('statement of marks'!AO102="","",'statement of marks'!AO102)</f>
        <v/>
      </c>
      <c r="AD1376" s="207" t="str">
        <f>IF('statement of marks'!AP102="","",'statement of marks'!AP102)</f>
        <v/>
      </c>
      <c r="AE1376" s="209" t="str">
        <f>IF('statement of marks'!AR102="","",'statement of marks'!AR102)</f>
        <v/>
      </c>
      <c r="AF1376" s="209" t="str">
        <f>IF('statement of marks'!AS102="","",'statement of marks'!AS102)</f>
        <v/>
      </c>
      <c r="AG1376" s="207" t="str">
        <f>IF('statement of marks'!AT102="","",'statement of marks'!AT102)</f>
        <v/>
      </c>
      <c r="AH1376" s="213" t="str">
        <f>IF('statement of marks'!AU102="","",'statement of marks'!AU102)</f>
        <v/>
      </c>
    </row>
    <row r="1377" spans="1:34" ht="18.95" customHeight="1">
      <c r="A1377" s="223"/>
      <c r="B1377" s="990" t="str">
        <f>IF('statement of marks'!BD101="s","laLd`r",IF('statement of marks'!BD101="u","mnwZ",IF('statement of marks'!BD101="g","xqtjkrh",IF('statement of marks'!BD101="p","iatkch",IF('statement of marks'!BD101="sd","fla/kh","r`rh; Hkk""kk")))))</f>
        <v>r`rh; Hkk"kk</v>
      </c>
      <c r="C1377" s="991"/>
      <c r="D1377" s="209" t="str">
        <f>IF('statement of marks'!BE101="","",'statement of marks'!BE101)</f>
        <v/>
      </c>
      <c r="E1377" s="209" t="str">
        <f>IF('statement of marks'!BF101="","",'statement of marks'!BF101)</f>
        <v/>
      </c>
      <c r="F1377" s="207" t="str">
        <f>IF('statement of marks'!BG101="","",'statement of marks'!BG101)</f>
        <v/>
      </c>
      <c r="G1377" s="209" t="str">
        <f>IF('statement of marks'!BH101="","",'statement of marks'!BH101)</f>
        <v/>
      </c>
      <c r="H1377" s="209" t="str">
        <f>IF('statement of marks'!BI101="","",'statement of marks'!BI101)</f>
        <v/>
      </c>
      <c r="I1377" s="207" t="str">
        <f>IF('statement of marks'!BJ101="","",'statement of marks'!BJ101)</f>
        <v/>
      </c>
      <c r="J1377" s="209" t="str">
        <f>IF('statement of marks'!BK101="","",'statement of marks'!BK101)</f>
        <v/>
      </c>
      <c r="K1377" s="209" t="str">
        <f>IF('statement of marks'!BL101="","",'statement of marks'!BL101)</f>
        <v/>
      </c>
      <c r="L1377" s="207" t="str">
        <f>IF('statement of marks'!BM101="","",'statement of marks'!BM101)</f>
        <v/>
      </c>
      <c r="M1377" s="209" t="str">
        <f>IF('statement of marks'!BO101="","",'statement of marks'!BO101)</f>
        <v/>
      </c>
      <c r="N1377" s="209" t="str">
        <f>IF('statement of marks'!BP101="","",'statement of marks'!BP101)</f>
        <v/>
      </c>
      <c r="O1377" s="207" t="str">
        <f>IF('statement of marks'!BQ101="","",'statement of marks'!BQ101)</f>
        <v/>
      </c>
      <c r="P1377" s="213" t="str">
        <f>IF('statement of marks'!BR101="","",'statement of marks'!BR101)</f>
        <v/>
      </c>
      <c r="Q1377" s="1035"/>
      <c r="R1377" s="1035"/>
      <c r="S1377" s="223"/>
      <c r="T1377" s="990" t="str">
        <f>IF('statement of marks'!BD102="s","laLd`r",IF('statement of marks'!BD102="u","mnwZ",IF('statement of marks'!BD102="g","xqtjkrh",IF('statement of marks'!BD102="p","iatkch",IF('statement of marks'!BD102="sd","fla/kh","r`rh; Hkk""kk")))))</f>
        <v>r`rh; Hkk"kk</v>
      </c>
      <c r="U1377" s="991"/>
      <c r="V1377" s="209" t="str">
        <f>IF('statement of marks'!BE102="","",'statement of marks'!BE102)</f>
        <v/>
      </c>
      <c r="W1377" s="209" t="str">
        <f>IF('statement of marks'!BF102="","",'statement of marks'!BF102)</f>
        <v/>
      </c>
      <c r="X1377" s="207" t="str">
        <f>IF('statement of marks'!BG102="","",'statement of marks'!BG102)</f>
        <v/>
      </c>
      <c r="Y1377" s="209" t="str">
        <f>IF('statement of marks'!BH102="","",'statement of marks'!BH102)</f>
        <v/>
      </c>
      <c r="Z1377" s="209" t="str">
        <f>IF('statement of marks'!BI102="","",'statement of marks'!BI102)</f>
        <v/>
      </c>
      <c r="AA1377" s="207" t="str">
        <f>IF('statement of marks'!BJ102="","",'statement of marks'!BJ102)</f>
        <v/>
      </c>
      <c r="AB1377" s="209" t="str">
        <f>IF('statement of marks'!BK102="","",'statement of marks'!BK102)</f>
        <v/>
      </c>
      <c r="AC1377" s="209" t="str">
        <f>IF('statement of marks'!BL102="","",'statement of marks'!BL102)</f>
        <v/>
      </c>
      <c r="AD1377" s="207" t="str">
        <f>IF('statement of marks'!BM102="","",'statement of marks'!BM102)</f>
        <v/>
      </c>
      <c r="AE1377" s="209" t="str">
        <f>IF('statement of marks'!BO102="","",'statement of marks'!BO102)</f>
        <v/>
      </c>
      <c r="AF1377" s="209" t="str">
        <f>IF('statement of marks'!BP102="","",'statement of marks'!BP102)</f>
        <v/>
      </c>
      <c r="AG1377" s="207" t="str">
        <f>IF('statement of marks'!BQ102="","",'statement of marks'!BQ102)</f>
        <v/>
      </c>
      <c r="AH1377" s="213" t="str">
        <f>IF('statement of marks'!BR102="","",'statement of marks'!BR102)</f>
        <v/>
      </c>
    </row>
    <row r="1378" spans="1:34" ht="18.95" customHeight="1">
      <c r="A1378" s="223"/>
      <c r="B1378" s="990" t="str">
        <f>IF('statement of marks'!$CA$3="","",'statement of marks'!$CA$3)</f>
        <v>xf.kr</v>
      </c>
      <c r="C1378" s="991"/>
      <c r="D1378" s="209" t="str">
        <f>IF('statement of marks'!CA101="","",'statement of marks'!CA101)</f>
        <v/>
      </c>
      <c r="E1378" s="209" t="str">
        <f>IF('statement of marks'!CB101="","",'statement of marks'!CB101)</f>
        <v/>
      </c>
      <c r="F1378" s="207" t="str">
        <f>IF('statement of marks'!CC101="","",'statement of marks'!CC101)</f>
        <v/>
      </c>
      <c r="G1378" s="209" t="str">
        <f>IF('statement of marks'!CD101="","",'statement of marks'!CD101)</f>
        <v/>
      </c>
      <c r="H1378" s="209" t="str">
        <f>IF('statement of marks'!CE101="","",'statement of marks'!CE101)</f>
        <v/>
      </c>
      <c r="I1378" s="207" t="str">
        <f>IF('statement of marks'!CF101="","",'statement of marks'!CF101)</f>
        <v/>
      </c>
      <c r="J1378" s="209" t="str">
        <f>IF('statement of marks'!CG101="","",'statement of marks'!CG101)</f>
        <v/>
      </c>
      <c r="K1378" s="209" t="str">
        <f>IF('statement of marks'!CH101="","",'statement of marks'!CH101)</f>
        <v/>
      </c>
      <c r="L1378" s="207" t="str">
        <f>IF('statement of marks'!CI101="","",'statement of marks'!CI101)</f>
        <v/>
      </c>
      <c r="M1378" s="209" t="str">
        <f>IF('statement of marks'!CK101="","",'statement of marks'!CK101)</f>
        <v/>
      </c>
      <c r="N1378" s="209" t="str">
        <f>IF('statement of marks'!CL101="","",'statement of marks'!CL101)</f>
        <v/>
      </c>
      <c r="O1378" s="207" t="str">
        <f>IF('statement of marks'!CM101="","",'statement of marks'!CM101)</f>
        <v/>
      </c>
      <c r="P1378" s="213" t="str">
        <f>IF('statement of marks'!CN101="","",'statement of marks'!CN101)</f>
        <v/>
      </c>
      <c r="Q1378" s="1035"/>
      <c r="R1378" s="1035"/>
      <c r="S1378" s="223"/>
      <c r="T1378" s="990" t="str">
        <f>IF('statement of marks'!$CA$3="","",'statement of marks'!$CA$3)</f>
        <v>xf.kr</v>
      </c>
      <c r="U1378" s="991"/>
      <c r="V1378" s="209" t="str">
        <f>IF('statement of marks'!CA102="","",'statement of marks'!CA102)</f>
        <v/>
      </c>
      <c r="W1378" s="209" t="str">
        <f>IF('statement of marks'!CB102="","",'statement of marks'!CB102)</f>
        <v/>
      </c>
      <c r="X1378" s="207" t="str">
        <f>IF('statement of marks'!CC102="","",'statement of marks'!CC102)</f>
        <v/>
      </c>
      <c r="Y1378" s="209" t="str">
        <f>IF('statement of marks'!CD102="","",'statement of marks'!CD102)</f>
        <v/>
      </c>
      <c r="Z1378" s="209" t="str">
        <f>IF('statement of marks'!CE102="","",'statement of marks'!CE102)</f>
        <v/>
      </c>
      <c r="AA1378" s="207" t="str">
        <f>IF('statement of marks'!CF102="","",'statement of marks'!CF102)</f>
        <v/>
      </c>
      <c r="AB1378" s="209" t="str">
        <f>IF('statement of marks'!CG102="","",'statement of marks'!CG102)</f>
        <v/>
      </c>
      <c r="AC1378" s="209" t="str">
        <f>IF('statement of marks'!CH102="","",'statement of marks'!CH102)</f>
        <v/>
      </c>
      <c r="AD1378" s="207" t="str">
        <f>IF('statement of marks'!CI102="","",'statement of marks'!CI102)</f>
        <v/>
      </c>
      <c r="AE1378" s="209" t="str">
        <f>IF('statement of marks'!CK102="","",'statement of marks'!CK102)</f>
        <v/>
      </c>
      <c r="AF1378" s="209" t="str">
        <f>IF('statement of marks'!CL102="","",'statement of marks'!CL102)</f>
        <v/>
      </c>
      <c r="AG1378" s="207" t="str">
        <f>IF('statement of marks'!CM102="","",'statement of marks'!CM102)</f>
        <v/>
      </c>
      <c r="AH1378" s="213" t="str">
        <f>IF('statement of marks'!CN102="","",'statement of marks'!CN102)</f>
        <v/>
      </c>
    </row>
    <row r="1379" spans="1:34" ht="18.95" customHeight="1">
      <c r="A1379" s="223"/>
      <c r="B1379" s="990" t="str">
        <f>IF('statement of marks'!$CW$3="","",'statement of marks'!$CW$3)</f>
        <v>foKku</v>
      </c>
      <c r="C1379" s="991"/>
      <c r="D1379" s="209" t="str">
        <f>IF('statement of marks'!CW101="","",'statement of marks'!CW101)</f>
        <v/>
      </c>
      <c r="E1379" s="209" t="str">
        <f>IF('statement of marks'!CX101="","",'statement of marks'!CX101)</f>
        <v/>
      </c>
      <c r="F1379" s="207" t="str">
        <f>IF('statement of marks'!CY101="","",'statement of marks'!CY101)</f>
        <v/>
      </c>
      <c r="G1379" s="209" t="str">
        <f>IF('statement of marks'!CZ101="","",'statement of marks'!CZ101)</f>
        <v/>
      </c>
      <c r="H1379" s="209" t="str">
        <f>IF('statement of marks'!DA101="","",'statement of marks'!DA101)</f>
        <v/>
      </c>
      <c r="I1379" s="207" t="str">
        <f>IF('statement of marks'!DB101="","",'statement of marks'!DB101)</f>
        <v/>
      </c>
      <c r="J1379" s="209" t="str">
        <f>IF('statement of marks'!DC101="","",'statement of marks'!DC101)</f>
        <v/>
      </c>
      <c r="K1379" s="209" t="str">
        <f>IF('statement of marks'!DD101="","",'statement of marks'!DD101)</f>
        <v/>
      </c>
      <c r="L1379" s="207" t="str">
        <f>IF('statement of marks'!DE101="","",'statement of marks'!DE101)</f>
        <v/>
      </c>
      <c r="M1379" s="209" t="str">
        <f>IF('statement of marks'!DG101="","",'statement of marks'!DG101)</f>
        <v/>
      </c>
      <c r="N1379" s="209" t="str">
        <f>IF('statement of marks'!DH101="","",'statement of marks'!DH101)</f>
        <v/>
      </c>
      <c r="O1379" s="207" t="str">
        <f>IF('statement of marks'!DI101="","",'statement of marks'!DI101)</f>
        <v/>
      </c>
      <c r="P1379" s="213" t="str">
        <f>IF('statement of marks'!DJ101="","",'statement of marks'!DJ101)</f>
        <v/>
      </c>
      <c r="Q1379" s="1035"/>
      <c r="R1379" s="1035"/>
      <c r="S1379" s="223"/>
      <c r="T1379" s="990" t="str">
        <f>IF('statement of marks'!$CW$3="","",'statement of marks'!$CW$3)</f>
        <v>foKku</v>
      </c>
      <c r="U1379" s="991"/>
      <c r="V1379" s="209" t="str">
        <f>IF('statement of marks'!CW102="","",'statement of marks'!CW102)</f>
        <v/>
      </c>
      <c r="W1379" s="209" t="str">
        <f>IF('statement of marks'!CX102="","",'statement of marks'!CX102)</f>
        <v/>
      </c>
      <c r="X1379" s="207" t="str">
        <f>IF('statement of marks'!CY102="","",'statement of marks'!CY102)</f>
        <v/>
      </c>
      <c r="Y1379" s="209" t="str">
        <f>IF('statement of marks'!CZ102="","",'statement of marks'!CZ102)</f>
        <v/>
      </c>
      <c r="Z1379" s="209" t="str">
        <f>IF('statement of marks'!DA102="","",'statement of marks'!DA102)</f>
        <v/>
      </c>
      <c r="AA1379" s="207" t="str">
        <f>IF('statement of marks'!DB102="","",'statement of marks'!DB102)</f>
        <v/>
      </c>
      <c r="AB1379" s="209" t="str">
        <f>IF('statement of marks'!DC102="","",'statement of marks'!DC102)</f>
        <v/>
      </c>
      <c r="AC1379" s="209" t="str">
        <f>IF('statement of marks'!DD102="","",'statement of marks'!DD102)</f>
        <v/>
      </c>
      <c r="AD1379" s="207" t="str">
        <f>IF('statement of marks'!DE102="","",'statement of marks'!DE102)</f>
        <v/>
      </c>
      <c r="AE1379" s="209" t="str">
        <f>IF('statement of marks'!DG102="","",'statement of marks'!DG102)</f>
        <v/>
      </c>
      <c r="AF1379" s="209" t="str">
        <f>IF('statement of marks'!DH102="","",'statement of marks'!DH102)</f>
        <v/>
      </c>
      <c r="AG1379" s="207" t="str">
        <f>IF('statement of marks'!DI102="","",'statement of marks'!DI102)</f>
        <v/>
      </c>
      <c r="AH1379" s="213" t="str">
        <f>IF('statement of marks'!DJ102="","",'statement of marks'!DJ102)</f>
        <v/>
      </c>
    </row>
    <row r="1380" spans="1:34" ht="18.95" customHeight="1">
      <c r="A1380" s="223"/>
      <c r="B1380" s="990" t="str">
        <f>IF('statement of marks'!$DS$3="","",'statement of marks'!$DS$3)</f>
        <v>lkekftd foKku</v>
      </c>
      <c r="C1380" s="991"/>
      <c r="D1380" s="209" t="str">
        <f>IF('statement of marks'!DS101="","",'statement of marks'!DS101)</f>
        <v/>
      </c>
      <c r="E1380" s="209" t="str">
        <f>IF('statement of marks'!DT101="","",'statement of marks'!DT101)</f>
        <v/>
      </c>
      <c r="F1380" s="207" t="str">
        <f>IF('statement of marks'!DU101="","",'statement of marks'!DU101)</f>
        <v/>
      </c>
      <c r="G1380" s="209" t="str">
        <f>IF('statement of marks'!DV101="","",'statement of marks'!DV101)</f>
        <v/>
      </c>
      <c r="H1380" s="209" t="str">
        <f>IF('statement of marks'!DW101="","",'statement of marks'!DW101)</f>
        <v/>
      </c>
      <c r="I1380" s="207" t="str">
        <f>IF('statement of marks'!DX101="","",'statement of marks'!DX101)</f>
        <v/>
      </c>
      <c r="J1380" s="209" t="str">
        <f>IF('statement of marks'!DY101="","",'statement of marks'!DY101)</f>
        <v/>
      </c>
      <c r="K1380" s="209" t="str">
        <f>IF('statement of marks'!DZ101="","",'statement of marks'!DZ101)</f>
        <v/>
      </c>
      <c r="L1380" s="207" t="str">
        <f>IF('statement of marks'!EA101="","",'statement of marks'!EA101)</f>
        <v/>
      </c>
      <c r="M1380" s="209" t="str">
        <f>IF('statement of marks'!EC101="","",'statement of marks'!EC101)</f>
        <v/>
      </c>
      <c r="N1380" s="209" t="str">
        <f>IF('statement of marks'!ED101="","",'statement of marks'!ED101)</f>
        <v/>
      </c>
      <c r="O1380" s="207" t="str">
        <f>IF('statement of marks'!EE101="","",'statement of marks'!EE101)</f>
        <v/>
      </c>
      <c r="P1380" s="213" t="str">
        <f>IF('statement of marks'!EF101="","",'statement of marks'!EF101)</f>
        <v/>
      </c>
      <c r="Q1380" s="1035"/>
      <c r="R1380" s="1035"/>
      <c r="S1380" s="223"/>
      <c r="T1380" s="990" t="str">
        <f>IF('statement of marks'!$DS$3="","",'statement of marks'!$DS$3)</f>
        <v>lkekftd foKku</v>
      </c>
      <c r="U1380" s="991"/>
      <c r="V1380" s="209" t="str">
        <f>IF('statement of marks'!DS102="","",'statement of marks'!DS102)</f>
        <v/>
      </c>
      <c r="W1380" s="209" t="str">
        <f>IF('statement of marks'!DT102="","",'statement of marks'!DT102)</f>
        <v/>
      </c>
      <c r="X1380" s="207" t="str">
        <f>IF('statement of marks'!DU102="","",'statement of marks'!DU102)</f>
        <v/>
      </c>
      <c r="Y1380" s="209" t="str">
        <f>IF('statement of marks'!DV102="","",'statement of marks'!DV102)</f>
        <v/>
      </c>
      <c r="Z1380" s="209" t="str">
        <f>IF('statement of marks'!DW102="","",'statement of marks'!DW102)</f>
        <v/>
      </c>
      <c r="AA1380" s="207" t="str">
        <f>IF('statement of marks'!DX102="","",'statement of marks'!DX102)</f>
        <v/>
      </c>
      <c r="AB1380" s="209" t="str">
        <f>IF('statement of marks'!DY102="","",'statement of marks'!DY102)</f>
        <v/>
      </c>
      <c r="AC1380" s="209" t="str">
        <f>IF('statement of marks'!DZ102="","",'statement of marks'!DZ102)</f>
        <v/>
      </c>
      <c r="AD1380" s="207" t="str">
        <f>IF('statement of marks'!EA102="","",'statement of marks'!EA102)</f>
        <v/>
      </c>
      <c r="AE1380" s="209" t="str">
        <f>IF('statement of marks'!EC102="","",'statement of marks'!EC102)</f>
        <v/>
      </c>
      <c r="AF1380" s="209" t="str">
        <f>IF('statement of marks'!ED102="","",'statement of marks'!ED102)</f>
        <v/>
      </c>
      <c r="AG1380" s="207" t="str">
        <f>IF('statement of marks'!EE102="","",'statement of marks'!EE102)</f>
        <v/>
      </c>
      <c r="AH1380" s="213" t="str">
        <f>IF('statement of marks'!EF102="","",'statement of marks'!EF102)</f>
        <v/>
      </c>
    </row>
    <row r="1381" spans="1:34" ht="18.95" customHeight="1">
      <c r="A1381" s="223"/>
      <c r="B1381" s="996" t="s">
        <v>193</v>
      </c>
      <c r="C1381" s="997"/>
      <c r="D1381" s="1034" t="s">
        <v>1</v>
      </c>
      <c r="E1381" s="1034"/>
      <c r="F1381" s="1034"/>
      <c r="G1381" s="1034" t="s">
        <v>21</v>
      </c>
      <c r="H1381" s="1034"/>
      <c r="I1381" s="1034"/>
      <c r="J1381" s="1034" t="s">
        <v>194</v>
      </c>
      <c r="K1381" s="1034"/>
      <c r="L1381" s="1034"/>
      <c r="M1381" s="1034" t="s">
        <v>68</v>
      </c>
      <c r="N1381" s="1034"/>
      <c r="O1381" s="1034"/>
      <c r="P1381" s="214"/>
      <c r="Q1381" s="1035"/>
      <c r="R1381" s="1035"/>
      <c r="S1381" s="223"/>
      <c r="T1381" s="996" t="s">
        <v>193</v>
      </c>
      <c r="U1381" s="997"/>
      <c r="V1381" s="1034" t="s">
        <v>1</v>
      </c>
      <c r="W1381" s="1034"/>
      <c r="X1381" s="1034"/>
      <c r="Y1381" s="1034" t="s">
        <v>21</v>
      </c>
      <c r="Z1381" s="1034"/>
      <c r="AA1381" s="1034"/>
      <c r="AB1381" s="1034" t="s">
        <v>194</v>
      </c>
      <c r="AC1381" s="1034"/>
      <c r="AD1381" s="1034"/>
      <c r="AE1381" s="1034" t="s">
        <v>68</v>
      </c>
      <c r="AF1381" s="1034"/>
      <c r="AG1381" s="1034"/>
      <c r="AH1381" s="214"/>
    </row>
    <row r="1382" spans="1:34" ht="18.95" customHeight="1">
      <c r="A1382" s="223"/>
      <c r="B1382" s="1000" t="s">
        <v>3</v>
      </c>
      <c r="C1382" s="1001"/>
      <c r="D1382" s="1002">
        <f>IF('statement of marks'!EO$6="","",'statement of marks'!EO$6)</f>
        <v>20</v>
      </c>
      <c r="E1382" s="1002"/>
      <c r="F1382" s="1002"/>
      <c r="G1382" s="1002">
        <f>IF('statement of marks'!EP$6="","",'statement of marks'!EP$6)</f>
        <v>20</v>
      </c>
      <c r="H1382" s="1002"/>
      <c r="I1382" s="1002"/>
      <c r="J1382" s="1002">
        <f>IF('statement of marks'!ER$6="","",'statement of marks'!ER$6)</f>
        <v>20</v>
      </c>
      <c r="K1382" s="1002"/>
      <c r="L1382" s="1002"/>
      <c r="M1382" s="1002">
        <f>IF('statement of marks'!EX$6="","",'statement of marks'!EQ$6)</f>
        <v>20</v>
      </c>
      <c r="N1382" s="1002"/>
      <c r="O1382" s="1002"/>
      <c r="P1382" s="215"/>
      <c r="Q1382" s="1035"/>
      <c r="R1382" s="1035"/>
      <c r="S1382" s="223"/>
      <c r="T1382" s="1000" t="s">
        <v>3</v>
      </c>
      <c r="U1382" s="1001"/>
      <c r="V1382" s="1002">
        <f>IF('statement of marks'!EO$6="","",'statement of marks'!EO$6)</f>
        <v>20</v>
      </c>
      <c r="W1382" s="1002"/>
      <c r="X1382" s="1002"/>
      <c r="Y1382" s="1002">
        <f>IF('statement of marks'!EP$6="","",'statement of marks'!EP$6)</f>
        <v>20</v>
      </c>
      <c r="Z1382" s="1002"/>
      <c r="AA1382" s="1002"/>
      <c r="AB1382" s="1002">
        <f>IF('statement of marks'!ER$6="","",'statement of marks'!ER$6)</f>
        <v>20</v>
      </c>
      <c r="AC1382" s="1002"/>
      <c r="AD1382" s="1002"/>
      <c r="AE1382" s="1002">
        <f>IF('statement of marks'!EX$6="","",'statement of marks'!EQ$6)</f>
        <v>20</v>
      </c>
      <c r="AF1382" s="1002"/>
      <c r="AG1382" s="1002"/>
      <c r="AH1382" s="215"/>
    </row>
    <row r="1383" spans="1:34" ht="18.95" customHeight="1">
      <c r="A1383" s="223"/>
      <c r="B1383" s="990" t="str">
        <f>IF('statement of marks'!$EO$3="","",'statement of marks'!$EO$3)</f>
        <v>dk;kZuqHko</v>
      </c>
      <c r="C1383" s="991"/>
      <c r="D1383" s="1031" t="str">
        <f>IF('statement of marks'!EO101="","",'statement of marks'!EO101)</f>
        <v/>
      </c>
      <c r="E1383" s="1031"/>
      <c r="F1383" s="1031"/>
      <c r="G1383" s="1031" t="str">
        <f>IF('statement of marks'!EP101="","",'statement of marks'!EP101)</f>
        <v/>
      </c>
      <c r="H1383" s="1031"/>
      <c r="I1383" s="1031"/>
      <c r="J1383" s="1031" t="str">
        <f>IF('statement of marks'!ER101="","",'statement of marks'!ER101)</f>
        <v/>
      </c>
      <c r="K1383" s="1031"/>
      <c r="L1383" s="1031"/>
      <c r="M1383" s="1031" t="str">
        <f>IF('statement of marks'!EQ101="","",'statement of marks'!EQ101)</f>
        <v/>
      </c>
      <c r="N1383" s="1031"/>
      <c r="O1383" s="1031"/>
      <c r="P1383" s="216"/>
      <c r="Q1383" s="1035"/>
      <c r="R1383" s="1035"/>
      <c r="S1383" s="223"/>
      <c r="T1383" s="990" t="str">
        <f>IF('statement of marks'!$EO$3="","",'statement of marks'!$EO$3)</f>
        <v>dk;kZuqHko</v>
      </c>
      <c r="U1383" s="991"/>
      <c r="V1383" s="1031" t="str">
        <f>IF('statement of marks'!EO102="","",'statement of marks'!EO102)</f>
        <v/>
      </c>
      <c r="W1383" s="1031"/>
      <c r="X1383" s="1031"/>
      <c r="Y1383" s="1031" t="str">
        <f>IF('statement of marks'!EP102="","",'statement of marks'!EP102)</f>
        <v/>
      </c>
      <c r="Z1383" s="1031"/>
      <c r="AA1383" s="1031"/>
      <c r="AB1383" s="1031" t="str">
        <f>IF('statement of marks'!ER102="","",'statement of marks'!ER102)</f>
        <v/>
      </c>
      <c r="AC1383" s="1031"/>
      <c r="AD1383" s="1031"/>
      <c r="AE1383" s="1031" t="str">
        <f>IF('statement of marks'!EQ102="","",'statement of marks'!EQ102)</f>
        <v/>
      </c>
      <c r="AF1383" s="1031"/>
      <c r="AG1383" s="1031"/>
      <c r="AH1383" s="216"/>
    </row>
    <row r="1384" spans="1:34" ht="18.95" customHeight="1">
      <c r="A1384" s="223"/>
      <c r="B1384" s="1027" t="str">
        <f>IF('statement of marks'!$EY$3="","",'statement of marks'!$EY$3)</f>
        <v>dyk f'k{kk</v>
      </c>
      <c r="C1384" s="1028"/>
      <c r="D1384" s="1031" t="str">
        <f>IF('statement of marks'!EY101="","",'statement of marks'!EY101)</f>
        <v/>
      </c>
      <c r="E1384" s="1031"/>
      <c r="F1384" s="1031"/>
      <c r="G1384" s="1031" t="str">
        <f>IF('statement of marks'!EZ101="","",'statement of marks'!EZ101)</f>
        <v/>
      </c>
      <c r="H1384" s="1031"/>
      <c r="I1384" s="1031"/>
      <c r="J1384" s="1031" t="str">
        <f>IF('statement of marks'!FB101="","",'statement of marks'!FB101)</f>
        <v/>
      </c>
      <c r="K1384" s="1031"/>
      <c r="L1384" s="1031"/>
      <c r="M1384" s="1031" t="str">
        <f>IF('statement of marks'!FA101="","",'statement of marks'!FA101)</f>
        <v/>
      </c>
      <c r="N1384" s="1031"/>
      <c r="O1384" s="1031"/>
      <c r="P1384" s="216"/>
      <c r="Q1384" s="1035"/>
      <c r="R1384" s="1035"/>
      <c r="S1384" s="223"/>
      <c r="T1384" s="1027" t="str">
        <f>IF('statement of marks'!$EY$3="","",'statement of marks'!$EY$3)</f>
        <v>dyk f'k{kk</v>
      </c>
      <c r="U1384" s="1028"/>
      <c r="V1384" s="1031" t="str">
        <f>IF('statement of marks'!EY102="","",'statement of marks'!EY102)</f>
        <v/>
      </c>
      <c r="W1384" s="1031"/>
      <c r="X1384" s="1031"/>
      <c r="Y1384" s="1031" t="str">
        <f>IF('statement of marks'!EZ102="","",'statement of marks'!EZ102)</f>
        <v/>
      </c>
      <c r="Z1384" s="1031"/>
      <c r="AA1384" s="1031"/>
      <c r="AB1384" s="1031" t="str">
        <f>IF('statement of marks'!FB102="","",'statement of marks'!FB102)</f>
        <v/>
      </c>
      <c r="AC1384" s="1031"/>
      <c r="AD1384" s="1031"/>
      <c r="AE1384" s="1031" t="str">
        <f>IF('statement of marks'!FA102="","",'statement of marks'!FA102)</f>
        <v/>
      </c>
      <c r="AF1384" s="1031"/>
      <c r="AG1384" s="1031"/>
      <c r="AH1384" s="216"/>
    </row>
    <row r="1385" spans="1:34" ht="18.95" customHeight="1">
      <c r="A1385" s="223"/>
      <c r="B1385" s="1029" t="str">
        <f>IF('statement of marks'!$FI$3="","",'statement of marks'!$FI$3)</f>
        <v>LokLF; ,oe~ 'kkjhfjd f'k{kk</v>
      </c>
      <c r="C1385" s="1030"/>
      <c r="D1385" s="1031" t="str">
        <f>IF('statement of marks'!FI101="","",'statement of marks'!FI101)</f>
        <v/>
      </c>
      <c r="E1385" s="1031"/>
      <c r="F1385" s="1031"/>
      <c r="G1385" s="1031" t="str">
        <f>IF('statement of marks'!FJ101="","",'statement of marks'!FJ101)</f>
        <v/>
      </c>
      <c r="H1385" s="1031"/>
      <c r="I1385" s="1031"/>
      <c r="J1385" s="1031" t="str">
        <f>IF('statement of marks'!FL101="","",'statement of marks'!FL101)</f>
        <v/>
      </c>
      <c r="K1385" s="1031"/>
      <c r="L1385" s="1031"/>
      <c r="M1385" s="1031" t="str">
        <f>IF('statement of marks'!FK101="","",'statement of marks'!FK101)</f>
        <v/>
      </c>
      <c r="N1385" s="1031"/>
      <c r="O1385" s="1031"/>
      <c r="P1385" s="216"/>
      <c r="Q1385" s="1035"/>
      <c r="R1385" s="1035"/>
      <c r="S1385" s="223"/>
      <c r="T1385" s="1029" t="str">
        <f>IF('statement of marks'!$FI$3="","",'statement of marks'!$FI$3)</f>
        <v>LokLF; ,oe~ 'kkjhfjd f'k{kk</v>
      </c>
      <c r="U1385" s="1030"/>
      <c r="V1385" s="1031" t="str">
        <f>IF('statement of marks'!FI102="","",'statement of marks'!FI102)</f>
        <v/>
      </c>
      <c r="W1385" s="1031"/>
      <c r="X1385" s="1031"/>
      <c r="Y1385" s="1031" t="str">
        <f>IF('statement of marks'!FJ102="","",'statement of marks'!FJ102)</f>
        <v/>
      </c>
      <c r="Z1385" s="1031"/>
      <c r="AA1385" s="1031"/>
      <c r="AB1385" s="1031" t="str">
        <f>IF('statement of marks'!FL102="","",'statement of marks'!FL102)</f>
        <v/>
      </c>
      <c r="AC1385" s="1031"/>
      <c r="AD1385" s="1031"/>
      <c r="AE1385" s="1031" t="str">
        <f>IF('statement of marks'!FK102="","",'statement of marks'!FK102)</f>
        <v/>
      </c>
      <c r="AF1385" s="1031"/>
      <c r="AG1385" s="1031"/>
      <c r="AH1385" s="216"/>
    </row>
    <row r="1386" spans="1:34" ht="18.95" customHeight="1">
      <c r="A1386" s="223"/>
      <c r="B1386" s="1000" t="s">
        <v>195</v>
      </c>
      <c r="C1386" s="1001"/>
      <c r="D1386" s="1007" t="str">
        <f>details!$DR$3</f>
        <v>vxLr rd</v>
      </c>
      <c r="E1386" s="1007"/>
      <c r="F1386" s="1007"/>
      <c r="G1386" s="1007" t="str">
        <f>details!$DV$3</f>
        <v>vDVwcj rd</v>
      </c>
      <c r="H1386" s="1007"/>
      <c r="I1386" s="1007"/>
      <c r="J1386" s="1007" t="str">
        <f>details!$ED$3</f>
        <v>Qjojh rd</v>
      </c>
      <c r="K1386" s="1007"/>
      <c r="L1386" s="1007"/>
      <c r="M1386" s="1007" t="str">
        <f>details!$DZ$3</f>
        <v>fnlEcj rd</v>
      </c>
      <c r="N1386" s="1007"/>
      <c r="O1386" s="1007"/>
      <c r="P1386" s="216"/>
      <c r="Q1386" s="1035"/>
      <c r="R1386" s="1035"/>
      <c r="S1386" s="223"/>
      <c r="T1386" s="1000" t="s">
        <v>195</v>
      </c>
      <c r="U1386" s="1001"/>
      <c r="V1386" s="1010" t="str">
        <f>details!$DR$3</f>
        <v>vxLr rd</v>
      </c>
      <c r="W1386" s="1011"/>
      <c r="X1386" s="1012"/>
      <c r="Y1386" s="1010" t="str">
        <f>details!$DV$3</f>
        <v>vDVwcj rd</v>
      </c>
      <c r="Z1386" s="1011"/>
      <c r="AA1386" s="1012"/>
      <c r="AB1386" s="1010" t="str">
        <f>details!$ED$3</f>
        <v>Qjojh rd</v>
      </c>
      <c r="AC1386" s="1011"/>
      <c r="AD1386" s="1012"/>
      <c r="AE1386" s="1010" t="str">
        <f>details!$DZ$3</f>
        <v>fnlEcj rd</v>
      </c>
      <c r="AF1386" s="1011"/>
      <c r="AG1386" s="1012"/>
      <c r="AH1386" s="216"/>
    </row>
    <row r="1387" spans="1:34" ht="18.95" customHeight="1">
      <c r="A1387" s="223"/>
      <c r="B1387" s="1025" t="s">
        <v>98</v>
      </c>
      <c r="C1387" s="1026"/>
      <c r="D1387" s="1008" t="str">
        <f>IF(details!DS101="","",details!DS101)</f>
        <v/>
      </c>
      <c r="E1387" s="1008"/>
      <c r="F1387" s="1008"/>
      <c r="G1387" s="1008" t="str">
        <f>IF(details!DW101="","",details!DW101)</f>
        <v/>
      </c>
      <c r="H1387" s="1008"/>
      <c r="I1387" s="1008"/>
      <c r="J1387" s="1008" t="str">
        <f>IF(details!EE101="","",details!EE101)</f>
        <v/>
      </c>
      <c r="K1387" s="1008"/>
      <c r="L1387" s="1008"/>
      <c r="M1387" s="1008" t="str">
        <f>IF(details!EA101="","",details!EA101)</f>
        <v/>
      </c>
      <c r="N1387" s="1008"/>
      <c r="O1387" s="1008"/>
      <c r="P1387" s="227"/>
      <c r="Q1387" s="1035"/>
      <c r="R1387" s="1035"/>
      <c r="S1387" s="223"/>
      <c r="T1387" s="1025" t="s">
        <v>98</v>
      </c>
      <c r="U1387" s="1026"/>
      <c r="V1387" s="1015" t="str">
        <f>IF(details!DS102="","",details!DS102)</f>
        <v/>
      </c>
      <c r="W1387" s="1016"/>
      <c r="X1387" s="1017"/>
      <c r="Y1387" s="1015" t="str">
        <f>IF(details!DW102="","",details!DW102)</f>
        <v/>
      </c>
      <c r="Z1387" s="1016"/>
      <c r="AA1387" s="1017"/>
      <c r="AB1387" s="1015" t="str">
        <f>IF(details!EE102="","",details!EE102)</f>
        <v/>
      </c>
      <c r="AC1387" s="1016"/>
      <c r="AD1387" s="1017"/>
      <c r="AE1387" s="1015" t="str">
        <f>IF(details!EA102="","",details!EA102)</f>
        <v/>
      </c>
      <c r="AF1387" s="1016"/>
      <c r="AG1387" s="1017"/>
      <c r="AH1387" s="217"/>
    </row>
    <row r="1388" spans="1:34" ht="18.95" customHeight="1">
      <c r="A1388" s="224"/>
      <c r="B1388" s="1023" t="s">
        <v>15</v>
      </c>
      <c r="C1388" s="1024"/>
      <c r="D1388" s="1009">
        <f>IF(details!DR101="","",details!DR101)</f>
        <v>83</v>
      </c>
      <c r="E1388" s="1009"/>
      <c r="F1388" s="1009"/>
      <c r="G1388" s="1009" t="str">
        <f>IF(details!DV101="","",details!DV101)</f>
        <v/>
      </c>
      <c r="H1388" s="1009"/>
      <c r="I1388" s="1009"/>
      <c r="J1388" s="1009" t="str">
        <f>IF(details!ED101="","",details!ED101)</f>
        <v/>
      </c>
      <c r="K1388" s="1009"/>
      <c r="L1388" s="1009"/>
      <c r="M1388" s="1009" t="str">
        <f>IF(details!DZ101="","",details!DZ101)</f>
        <v/>
      </c>
      <c r="N1388" s="1009"/>
      <c r="O1388" s="1009"/>
      <c r="P1388" s="228"/>
      <c r="Q1388" s="1035"/>
      <c r="R1388" s="1035"/>
      <c r="S1388" s="224"/>
      <c r="T1388" s="1023" t="s">
        <v>15</v>
      </c>
      <c r="U1388" s="1024"/>
      <c r="V1388" s="1018">
        <f>IF(details!DR102="","",details!DR102)</f>
        <v>83</v>
      </c>
      <c r="W1388" s="1019"/>
      <c r="X1388" s="1020"/>
      <c r="Y1388" s="1018" t="str">
        <f>IF(details!DV102="","",details!DV102)</f>
        <v/>
      </c>
      <c r="Z1388" s="1019"/>
      <c r="AA1388" s="1020"/>
      <c r="AB1388" s="1018" t="str">
        <f>IF(details!ED102="","",details!ED102)</f>
        <v/>
      </c>
      <c r="AC1388" s="1019"/>
      <c r="AD1388" s="1020"/>
      <c r="AE1388" s="1018" t="str">
        <f>IF(details!DZ102="","",details!DZ102)</f>
        <v/>
      </c>
      <c r="AF1388" s="1019"/>
      <c r="AG1388" s="1020"/>
      <c r="AH1388" s="218"/>
    </row>
    <row r="1389" spans="1:34" ht="18.95" customHeight="1">
      <c r="A1389" s="223"/>
      <c r="B1389" s="1036" t="s">
        <v>99</v>
      </c>
      <c r="C1389" s="1037"/>
      <c r="D1389" s="1007"/>
      <c r="E1389" s="1007"/>
      <c r="F1389" s="1007"/>
      <c r="G1389" s="1007"/>
      <c r="H1389" s="1007"/>
      <c r="I1389" s="1007"/>
      <c r="J1389" s="1007"/>
      <c r="K1389" s="1007"/>
      <c r="L1389" s="1007"/>
      <c r="M1389" s="1007"/>
      <c r="N1389" s="1007"/>
      <c r="O1389" s="1007"/>
      <c r="P1389" s="219"/>
      <c r="Q1389" s="1035"/>
      <c r="R1389" s="1035"/>
      <c r="S1389" s="223"/>
      <c r="T1389" s="1036" t="s">
        <v>99</v>
      </c>
      <c r="U1389" s="1037"/>
      <c r="V1389" s="1007"/>
      <c r="W1389" s="1007"/>
      <c r="X1389" s="1007"/>
      <c r="Y1389" s="1007"/>
      <c r="Z1389" s="1007"/>
      <c r="AA1389" s="1007"/>
      <c r="AB1389" s="1007"/>
      <c r="AC1389" s="1007"/>
      <c r="AD1389" s="1007"/>
      <c r="AE1389" s="1007"/>
      <c r="AF1389" s="1007"/>
      <c r="AG1389" s="1007"/>
      <c r="AH1389" s="219"/>
    </row>
    <row r="1390" spans="1:34" ht="18.95" customHeight="1">
      <c r="A1390" s="223"/>
      <c r="B1390" s="1013" t="s">
        <v>79</v>
      </c>
      <c r="C1390" s="1014"/>
      <c r="D1390" s="1007"/>
      <c r="E1390" s="1007"/>
      <c r="F1390" s="1007"/>
      <c r="G1390" s="1007"/>
      <c r="H1390" s="1007"/>
      <c r="I1390" s="1007"/>
      <c r="J1390" s="1007"/>
      <c r="K1390" s="1007"/>
      <c r="L1390" s="1007"/>
      <c r="M1390" s="1007"/>
      <c r="N1390" s="1007"/>
      <c r="O1390" s="1007"/>
      <c r="P1390" s="219"/>
      <c r="Q1390" s="1035"/>
      <c r="R1390" s="1035"/>
      <c r="S1390" s="223"/>
      <c r="T1390" s="1013" t="s">
        <v>79</v>
      </c>
      <c r="U1390" s="1014"/>
      <c r="V1390" s="1007"/>
      <c r="W1390" s="1007"/>
      <c r="X1390" s="1007"/>
      <c r="Y1390" s="1007"/>
      <c r="Z1390" s="1007"/>
      <c r="AA1390" s="1007"/>
      <c r="AB1390" s="1007"/>
      <c r="AC1390" s="1007"/>
      <c r="AD1390" s="1007"/>
      <c r="AE1390" s="1007"/>
      <c r="AF1390" s="1007"/>
      <c r="AG1390" s="1007"/>
      <c r="AH1390" s="219"/>
    </row>
    <row r="1391" spans="1:34" ht="18.95" customHeight="1">
      <c r="A1391" s="223"/>
      <c r="B1391" s="1021" t="s">
        <v>100</v>
      </c>
      <c r="C1391" s="1022"/>
      <c r="D1391" s="1007"/>
      <c r="E1391" s="1007"/>
      <c r="F1391" s="1007"/>
      <c r="G1391" s="1007"/>
      <c r="H1391" s="1007"/>
      <c r="I1391" s="1007"/>
      <c r="J1391" s="1007"/>
      <c r="K1391" s="1007"/>
      <c r="L1391" s="1007"/>
      <c r="M1391" s="1007"/>
      <c r="N1391" s="1007"/>
      <c r="O1391" s="1007"/>
      <c r="P1391" s="219"/>
      <c r="Q1391" s="1035"/>
      <c r="R1391" s="1035"/>
      <c r="S1391" s="223"/>
      <c r="T1391" s="1021" t="s">
        <v>100</v>
      </c>
      <c r="U1391" s="1022"/>
      <c r="V1391" s="1007"/>
      <c r="W1391" s="1007"/>
      <c r="X1391" s="1007"/>
      <c r="Y1391" s="1007"/>
      <c r="Z1391" s="1007"/>
      <c r="AA1391" s="1007"/>
      <c r="AB1391" s="1007"/>
      <c r="AC1391" s="1007"/>
      <c r="AD1391" s="1007"/>
      <c r="AE1391" s="1007"/>
      <c r="AF1391" s="1007"/>
      <c r="AG1391" s="1007"/>
      <c r="AH1391" s="219"/>
    </row>
    <row r="1392" spans="1:34" ht="18.95" customHeight="1" thickBot="1">
      <c r="A1392" s="225"/>
      <c r="B1392" s="998" t="s">
        <v>101</v>
      </c>
      <c r="C1392" s="999"/>
      <c r="D1392" s="995"/>
      <c r="E1392" s="995"/>
      <c r="F1392" s="995"/>
      <c r="G1392" s="995"/>
      <c r="H1392" s="995"/>
      <c r="I1392" s="995"/>
      <c r="J1392" s="995"/>
      <c r="K1392" s="995"/>
      <c r="L1392" s="995"/>
      <c r="M1392" s="995"/>
      <c r="N1392" s="995"/>
      <c r="O1392" s="995"/>
      <c r="P1392" s="220"/>
      <c r="Q1392" s="1035"/>
      <c r="R1392" s="1035"/>
      <c r="S1392" s="225"/>
      <c r="T1392" s="998" t="s">
        <v>101</v>
      </c>
      <c r="U1392" s="999"/>
      <c r="V1392" s="995"/>
      <c r="W1392" s="995"/>
      <c r="X1392" s="995"/>
      <c r="Y1392" s="995"/>
      <c r="Z1392" s="995"/>
      <c r="AA1392" s="995"/>
      <c r="AB1392" s="995"/>
      <c r="AC1392" s="995"/>
      <c r="AD1392" s="995"/>
      <c r="AE1392" s="995"/>
      <c r="AF1392" s="995"/>
      <c r="AG1392" s="995"/>
      <c r="AH1392" s="220"/>
    </row>
    <row r="1393" spans="1:34" ht="18.95" customHeight="1">
      <c r="A1393" s="222"/>
      <c r="B1393" s="1004" t="s">
        <v>47</v>
      </c>
      <c r="C1393" s="1005"/>
      <c r="D1393" s="1005"/>
      <c r="E1393" s="1005"/>
      <c r="F1393" s="1005"/>
      <c r="G1393" s="1005"/>
      <c r="H1393" s="1005"/>
      <c r="I1393" s="1005"/>
      <c r="J1393" s="1005"/>
      <c r="K1393" s="1005"/>
      <c r="L1393" s="1005"/>
      <c r="M1393" s="1005"/>
      <c r="N1393" s="1005"/>
      <c r="O1393" s="1005"/>
      <c r="P1393" s="1006"/>
      <c r="Q1393" s="1035"/>
      <c r="R1393" s="1035"/>
      <c r="S1393" s="222"/>
      <c r="T1393" s="1004" t="s">
        <v>47</v>
      </c>
      <c r="U1393" s="1005"/>
      <c r="V1393" s="1005"/>
      <c r="W1393" s="1005"/>
      <c r="X1393" s="1005"/>
      <c r="Y1393" s="1005"/>
      <c r="Z1393" s="1005"/>
      <c r="AA1393" s="1005"/>
      <c r="AB1393" s="1005"/>
      <c r="AC1393" s="1005"/>
      <c r="AD1393" s="1005"/>
      <c r="AE1393" s="1005"/>
      <c r="AF1393" s="1005"/>
      <c r="AG1393" s="1005"/>
      <c r="AH1393" s="1006"/>
    </row>
    <row r="1394" spans="1:34" ht="18.95" customHeight="1">
      <c r="A1394" s="1003"/>
      <c r="B1394" s="985" t="str">
        <f>'statement of marks'!$A$1</f>
        <v>MkW0Hkhejko vEcsMdj jkt0vkok0fo|k0cxMh]nkSlk</v>
      </c>
      <c r="C1394" s="986"/>
      <c r="D1394" s="986"/>
      <c r="E1394" s="986"/>
      <c r="F1394" s="986"/>
      <c r="G1394" s="986"/>
      <c r="H1394" s="986"/>
      <c r="I1394" s="986"/>
      <c r="J1394" s="986"/>
      <c r="K1394" s="986"/>
      <c r="L1394" s="986"/>
      <c r="M1394" s="986"/>
      <c r="N1394" s="986"/>
      <c r="O1394" s="986"/>
      <c r="P1394" s="987"/>
      <c r="Q1394" s="1035"/>
      <c r="R1394" s="1035"/>
      <c r="S1394" s="1003"/>
      <c r="T1394" s="985" t="str">
        <f>'statement of marks'!$A$1</f>
        <v>MkW0Hkhejko vEcsMdj jkt0vkok0fo|k0cxMh]nkSlk</v>
      </c>
      <c r="U1394" s="986"/>
      <c r="V1394" s="986"/>
      <c r="W1394" s="986"/>
      <c r="X1394" s="986"/>
      <c r="Y1394" s="986"/>
      <c r="Z1394" s="986"/>
      <c r="AA1394" s="986"/>
      <c r="AB1394" s="986"/>
      <c r="AC1394" s="986"/>
      <c r="AD1394" s="986"/>
      <c r="AE1394" s="986"/>
      <c r="AF1394" s="986"/>
      <c r="AG1394" s="986"/>
      <c r="AH1394" s="987"/>
    </row>
    <row r="1395" spans="1:34" ht="18.95" customHeight="1">
      <c r="A1395" s="1003"/>
      <c r="B1395" s="985"/>
      <c r="C1395" s="986"/>
      <c r="D1395" s="986"/>
      <c r="E1395" s="986"/>
      <c r="F1395" s="986"/>
      <c r="G1395" s="986"/>
      <c r="H1395" s="986"/>
      <c r="I1395" s="986"/>
      <c r="J1395" s="986"/>
      <c r="K1395" s="986"/>
      <c r="L1395" s="986"/>
      <c r="M1395" s="986"/>
      <c r="N1395" s="986"/>
      <c r="O1395" s="986"/>
      <c r="P1395" s="987"/>
      <c r="Q1395" s="1035"/>
      <c r="R1395" s="1035"/>
      <c r="S1395" s="1003"/>
      <c r="T1395" s="985"/>
      <c r="U1395" s="986"/>
      <c r="V1395" s="986"/>
      <c r="W1395" s="986"/>
      <c r="X1395" s="986"/>
      <c r="Y1395" s="986"/>
      <c r="Z1395" s="986"/>
      <c r="AA1395" s="986"/>
      <c r="AB1395" s="986"/>
      <c r="AC1395" s="986"/>
      <c r="AD1395" s="986"/>
      <c r="AE1395" s="986"/>
      <c r="AF1395" s="986"/>
      <c r="AG1395" s="986"/>
      <c r="AH1395" s="987"/>
    </row>
    <row r="1396" spans="1:34" ht="18.95" customHeight="1">
      <c r="A1396" s="223"/>
      <c r="B1396" s="988" t="s">
        <v>95</v>
      </c>
      <c r="C1396" s="989"/>
      <c r="D1396" s="992" t="str">
        <f>'statement of marks'!$H$3</f>
        <v>2016-17</v>
      </c>
      <c r="E1396" s="992"/>
      <c r="F1396" s="992"/>
      <c r="G1396" s="992"/>
      <c r="H1396" s="992"/>
      <c r="I1396" s="992"/>
      <c r="J1396" s="992"/>
      <c r="K1396" s="992"/>
      <c r="L1396" s="992"/>
      <c r="M1396" s="992"/>
      <c r="N1396" s="992"/>
      <c r="O1396" s="992"/>
      <c r="P1396" s="993"/>
      <c r="Q1396" s="1035"/>
      <c r="R1396" s="1035"/>
      <c r="S1396" s="223"/>
      <c r="T1396" s="988" t="s">
        <v>95</v>
      </c>
      <c r="U1396" s="989"/>
      <c r="V1396" s="992" t="str">
        <f>'statement of marks'!$H$3</f>
        <v>2016-17</v>
      </c>
      <c r="W1396" s="992"/>
      <c r="X1396" s="992"/>
      <c r="Y1396" s="992"/>
      <c r="Z1396" s="992"/>
      <c r="AA1396" s="992"/>
      <c r="AB1396" s="992"/>
      <c r="AC1396" s="992"/>
      <c r="AD1396" s="992"/>
      <c r="AE1396" s="992"/>
      <c r="AF1396" s="992"/>
      <c r="AG1396" s="992"/>
      <c r="AH1396" s="993"/>
    </row>
    <row r="1397" spans="1:34" ht="18.95" customHeight="1">
      <c r="A1397" s="223"/>
      <c r="B1397" s="990" t="s">
        <v>185</v>
      </c>
      <c r="C1397" s="991"/>
      <c r="D1397" s="991" t="str">
        <f>IF('statement of marks'!I103="","",'statement of marks'!I103)</f>
        <v/>
      </c>
      <c r="E1397" s="991"/>
      <c r="F1397" s="991"/>
      <c r="G1397" s="991"/>
      <c r="H1397" s="991"/>
      <c r="I1397" s="991"/>
      <c r="J1397" s="991"/>
      <c r="K1397" s="991"/>
      <c r="L1397" s="991"/>
      <c r="M1397" s="991"/>
      <c r="N1397" s="991"/>
      <c r="O1397" s="991"/>
      <c r="P1397" s="994"/>
      <c r="Q1397" s="1035"/>
      <c r="R1397" s="1035"/>
      <c r="S1397" s="223"/>
      <c r="T1397" s="990" t="s">
        <v>185</v>
      </c>
      <c r="U1397" s="991"/>
      <c r="V1397" s="991" t="str">
        <f>IF('statement of marks'!I104="","",'statement of marks'!I104)</f>
        <v/>
      </c>
      <c r="W1397" s="991"/>
      <c r="X1397" s="991"/>
      <c r="Y1397" s="991"/>
      <c r="Z1397" s="991"/>
      <c r="AA1397" s="991"/>
      <c r="AB1397" s="991"/>
      <c r="AC1397" s="991"/>
      <c r="AD1397" s="991"/>
      <c r="AE1397" s="991"/>
      <c r="AF1397" s="991"/>
      <c r="AG1397" s="991"/>
      <c r="AH1397" s="994"/>
    </row>
    <row r="1398" spans="1:34" ht="18.95" customHeight="1">
      <c r="A1398" s="223"/>
      <c r="B1398" s="990" t="s">
        <v>186</v>
      </c>
      <c r="C1398" s="991"/>
      <c r="D1398" s="991" t="str">
        <f>IF('statement of marks'!J103="","",'statement of marks'!J103)</f>
        <v/>
      </c>
      <c r="E1398" s="991"/>
      <c r="F1398" s="991"/>
      <c r="G1398" s="991"/>
      <c r="H1398" s="991"/>
      <c r="I1398" s="991"/>
      <c r="J1398" s="991"/>
      <c r="K1398" s="991"/>
      <c r="L1398" s="991"/>
      <c r="M1398" s="991"/>
      <c r="N1398" s="991"/>
      <c r="O1398" s="991"/>
      <c r="P1398" s="994"/>
      <c r="Q1398" s="1035"/>
      <c r="R1398" s="1035"/>
      <c r="S1398" s="223"/>
      <c r="T1398" s="990" t="s">
        <v>186</v>
      </c>
      <c r="U1398" s="991"/>
      <c r="V1398" s="991" t="str">
        <f>IF('statement of marks'!J104="","",'statement of marks'!J104)</f>
        <v/>
      </c>
      <c r="W1398" s="991"/>
      <c r="X1398" s="991"/>
      <c r="Y1398" s="991"/>
      <c r="Z1398" s="991"/>
      <c r="AA1398" s="991"/>
      <c r="AB1398" s="991"/>
      <c r="AC1398" s="991"/>
      <c r="AD1398" s="991"/>
      <c r="AE1398" s="991"/>
      <c r="AF1398" s="991"/>
      <c r="AG1398" s="991"/>
      <c r="AH1398" s="994"/>
    </row>
    <row r="1399" spans="1:34" ht="18.95" customHeight="1">
      <c r="A1399" s="223"/>
      <c r="B1399" s="990" t="s">
        <v>187</v>
      </c>
      <c r="C1399" s="991"/>
      <c r="D1399" s="991" t="str">
        <f>IF('statement of marks'!K103="","",'statement of marks'!K103)</f>
        <v/>
      </c>
      <c r="E1399" s="991"/>
      <c r="F1399" s="991"/>
      <c r="G1399" s="991"/>
      <c r="H1399" s="991"/>
      <c r="I1399" s="991"/>
      <c r="J1399" s="991"/>
      <c r="K1399" s="991"/>
      <c r="L1399" s="991"/>
      <c r="M1399" s="991"/>
      <c r="N1399" s="991"/>
      <c r="O1399" s="991"/>
      <c r="P1399" s="994"/>
      <c r="Q1399" s="1035"/>
      <c r="R1399" s="1035"/>
      <c r="S1399" s="223"/>
      <c r="T1399" s="990" t="s">
        <v>187</v>
      </c>
      <c r="U1399" s="991"/>
      <c r="V1399" s="991" t="str">
        <f>IF('statement of marks'!K104="","",'statement of marks'!K104)</f>
        <v/>
      </c>
      <c r="W1399" s="991"/>
      <c r="X1399" s="991"/>
      <c r="Y1399" s="991"/>
      <c r="Z1399" s="991"/>
      <c r="AA1399" s="991"/>
      <c r="AB1399" s="991"/>
      <c r="AC1399" s="991"/>
      <c r="AD1399" s="991"/>
      <c r="AE1399" s="991"/>
      <c r="AF1399" s="991"/>
      <c r="AG1399" s="991"/>
      <c r="AH1399" s="994"/>
    </row>
    <row r="1400" spans="1:34" ht="18.95" customHeight="1">
      <c r="A1400" s="223"/>
      <c r="B1400" s="990" t="s">
        <v>188</v>
      </c>
      <c r="C1400" s="991"/>
      <c r="D1400" s="992" t="str">
        <f>'statement of marks'!$G$3</f>
        <v>6 B</v>
      </c>
      <c r="E1400" s="992"/>
      <c r="F1400" s="992"/>
      <c r="G1400" s="992"/>
      <c r="H1400" s="991" t="s">
        <v>9</v>
      </c>
      <c r="I1400" s="991"/>
      <c r="J1400" s="991"/>
      <c r="K1400" s="991"/>
      <c r="L1400" s="991"/>
      <c r="M1400" s="992" t="str">
        <f>IF('statement of marks'!D103="","",'statement of marks'!D103)</f>
        <v/>
      </c>
      <c r="N1400" s="992"/>
      <c r="O1400" s="992"/>
      <c r="P1400" s="993"/>
      <c r="Q1400" s="1035"/>
      <c r="R1400" s="1035"/>
      <c r="S1400" s="223"/>
      <c r="T1400" s="990" t="s">
        <v>188</v>
      </c>
      <c r="U1400" s="991"/>
      <c r="V1400" s="992" t="str">
        <f>'statement of marks'!$G$3</f>
        <v>6 B</v>
      </c>
      <c r="W1400" s="992"/>
      <c r="X1400" s="992"/>
      <c r="Y1400" s="992"/>
      <c r="Z1400" s="991" t="s">
        <v>9</v>
      </c>
      <c r="AA1400" s="991"/>
      <c r="AB1400" s="991"/>
      <c r="AC1400" s="991"/>
      <c r="AD1400" s="991"/>
      <c r="AE1400" s="992" t="str">
        <f>IF('statement of marks'!D104="","",'statement of marks'!D104)</f>
        <v/>
      </c>
      <c r="AF1400" s="992"/>
      <c r="AG1400" s="992"/>
      <c r="AH1400" s="993"/>
    </row>
    <row r="1401" spans="1:34" ht="18.95" customHeight="1">
      <c r="A1401" s="223"/>
      <c r="B1401" s="990" t="s">
        <v>189</v>
      </c>
      <c r="C1401" s="991"/>
      <c r="D1401" s="992" t="str">
        <f>IF('statement of marks'!F103="","",'statement of marks'!F103)</f>
        <v/>
      </c>
      <c r="E1401" s="992"/>
      <c r="F1401" s="992"/>
      <c r="G1401" s="992"/>
      <c r="H1401" s="991" t="s">
        <v>0</v>
      </c>
      <c r="I1401" s="991"/>
      <c r="J1401" s="991"/>
      <c r="K1401" s="991"/>
      <c r="L1401" s="991"/>
      <c r="M1401" s="1032" t="str">
        <f>IF('statement of marks'!G103="","",'statement of marks'!G103)</f>
        <v/>
      </c>
      <c r="N1401" s="1032"/>
      <c r="O1401" s="1032"/>
      <c r="P1401" s="1033"/>
      <c r="Q1401" s="1035"/>
      <c r="R1401" s="1035"/>
      <c r="S1401" s="223"/>
      <c r="T1401" s="990" t="s">
        <v>189</v>
      </c>
      <c r="U1401" s="991"/>
      <c r="V1401" s="992" t="str">
        <f>IF('statement of marks'!F104="","",'statement of marks'!F104)</f>
        <v/>
      </c>
      <c r="W1401" s="992"/>
      <c r="X1401" s="992"/>
      <c r="Y1401" s="992"/>
      <c r="Z1401" s="991" t="s">
        <v>0</v>
      </c>
      <c r="AA1401" s="991"/>
      <c r="AB1401" s="991"/>
      <c r="AC1401" s="991"/>
      <c r="AD1401" s="991"/>
      <c r="AE1401" s="1032" t="str">
        <f>IF('statement of marks'!G104="","",'statement of marks'!G104)</f>
        <v/>
      </c>
      <c r="AF1401" s="1032"/>
      <c r="AG1401" s="1032"/>
      <c r="AH1401" s="1033"/>
    </row>
    <row r="1402" spans="1:34" ht="18.95" customHeight="1">
      <c r="A1402" s="223"/>
      <c r="B1402" s="221" t="s">
        <v>28</v>
      </c>
      <c r="C1402" s="211" t="s">
        <v>96</v>
      </c>
      <c r="D1402" s="1034" t="s">
        <v>1</v>
      </c>
      <c r="E1402" s="1034"/>
      <c r="F1402" s="1034"/>
      <c r="G1402" s="1034" t="s">
        <v>21</v>
      </c>
      <c r="H1402" s="1034"/>
      <c r="I1402" s="1034"/>
      <c r="J1402" s="1034" t="s">
        <v>68</v>
      </c>
      <c r="K1402" s="1034"/>
      <c r="L1402" s="1034"/>
      <c r="M1402" s="1034" t="s">
        <v>97</v>
      </c>
      <c r="N1402" s="1034"/>
      <c r="O1402" s="1034"/>
      <c r="P1402" s="212" t="s">
        <v>200</v>
      </c>
      <c r="Q1402" s="1035"/>
      <c r="R1402" s="1035"/>
      <c r="S1402" s="223"/>
      <c r="T1402" s="221" t="s">
        <v>28</v>
      </c>
      <c r="U1402" s="211" t="s">
        <v>96</v>
      </c>
      <c r="V1402" s="1034" t="s">
        <v>1</v>
      </c>
      <c r="W1402" s="1034"/>
      <c r="X1402" s="1034"/>
      <c r="Y1402" s="1034" t="s">
        <v>21</v>
      </c>
      <c r="Z1402" s="1034"/>
      <c r="AA1402" s="1034"/>
      <c r="AB1402" s="1034" t="s">
        <v>68</v>
      </c>
      <c r="AC1402" s="1034"/>
      <c r="AD1402" s="1034"/>
      <c r="AE1402" s="1034" t="s">
        <v>97</v>
      </c>
      <c r="AF1402" s="1034"/>
      <c r="AG1402" s="1034"/>
      <c r="AH1402" s="212" t="s">
        <v>200</v>
      </c>
    </row>
    <row r="1403" spans="1:34" ht="18.95" customHeight="1">
      <c r="A1403" s="223"/>
      <c r="B1403" s="1000" t="s">
        <v>3</v>
      </c>
      <c r="C1403" s="1001"/>
      <c r="D1403" s="232">
        <f>IF('statement of marks'!L$6="","",'statement of marks'!L$6)</f>
        <v>5</v>
      </c>
      <c r="E1403" s="232">
        <f>IF('statement of marks'!M$6="","",'statement of marks'!M$6)</f>
        <v>5</v>
      </c>
      <c r="F1403" s="232">
        <f>IF('statement of marks'!N$6="","",'statement of marks'!N$6)</f>
        <v>10</v>
      </c>
      <c r="G1403" s="232">
        <f>IF('statement of marks'!O$6="","",'statement of marks'!O$6)</f>
        <v>5</v>
      </c>
      <c r="H1403" s="232">
        <f>IF('statement of marks'!P$6="","",'statement of marks'!P$6)</f>
        <v>5</v>
      </c>
      <c r="I1403" s="232">
        <f>IF('statement of marks'!Q$6="","",'statement of marks'!Q$6)</f>
        <v>10</v>
      </c>
      <c r="J1403" s="232">
        <f>IF('statement of marks'!R$6="","",'statement of marks'!R$6)</f>
        <v>5</v>
      </c>
      <c r="K1403" s="232">
        <f>IF('statement of marks'!S$6="","",'statement of marks'!S$6)</f>
        <v>5</v>
      </c>
      <c r="L1403" s="232">
        <f>IF('statement of marks'!T$6="","",'statement of marks'!T$6)</f>
        <v>10</v>
      </c>
      <c r="M1403" s="232">
        <f>IF('statement of marks'!V$6="","",'statement of marks'!V$6)</f>
        <v>50</v>
      </c>
      <c r="N1403" s="232">
        <f>IF('statement of marks'!W$6="","",'statement of marks'!W$6)</f>
        <v>20</v>
      </c>
      <c r="O1403" s="232">
        <f>IF('statement of marks'!X$6="","",'statement of marks'!X$6)</f>
        <v>70</v>
      </c>
      <c r="P1403" s="213">
        <f>IF('statement of marks'!Y$6="","",'statement of marks'!Y$6)</f>
        <v>100</v>
      </c>
      <c r="Q1403" s="1035"/>
      <c r="R1403" s="1035"/>
      <c r="S1403" s="223"/>
      <c r="T1403" s="1000" t="s">
        <v>3</v>
      </c>
      <c r="U1403" s="1001"/>
      <c r="V1403" s="232">
        <f>IF('statement of marks'!L$6="","",'statement of marks'!L$6)</f>
        <v>5</v>
      </c>
      <c r="W1403" s="232">
        <f>IF('statement of marks'!M$6="","",'statement of marks'!M$6)</f>
        <v>5</v>
      </c>
      <c r="X1403" s="232">
        <f>IF('statement of marks'!N$6="","",'statement of marks'!N$6)</f>
        <v>10</v>
      </c>
      <c r="Y1403" s="232">
        <f>IF('statement of marks'!O$6="","",'statement of marks'!O$6)</f>
        <v>5</v>
      </c>
      <c r="Z1403" s="232">
        <f>IF('statement of marks'!P$6="","",'statement of marks'!P$6)</f>
        <v>5</v>
      </c>
      <c r="AA1403" s="232">
        <f>IF('statement of marks'!Q$6="","",'statement of marks'!Q$6)</f>
        <v>10</v>
      </c>
      <c r="AB1403" s="232">
        <f>IF('statement of marks'!R$6="","",'statement of marks'!R$6)</f>
        <v>5</v>
      </c>
      <c r="AC1403" s="232">
        <f>IF('statement of marks'!S$6="","",'statement of marks'!S$6)</f>
        <v>5</v>
      </c>
      <c r="AD1403" s="232">
        <f>IF('statement of marks'!T$6="","",'statement of marks'!T$6)</f>
        <v>10</v>
      </c>
      <c r="AE1403" s="232">
        <f>IF('statement of marks'!V$6="","",'statement of marks'!V$6)</f>
        <v>50</v>
      </c>
      <c r="AF1403" s="232">
        <f>IF('statement of marks'!W$6="","",'statement of marks'!W$6)</f>
        <v>20</v>
      </c>
      <c r="AG1403" s="232">
        <f>IF('statement of marks'!X$6="","",'statement of marks'!X$6)</f>
        <v>70</v>
      </c>
      <c r="AH1403" s="213">
        <f>IF('statement of marks'!Y$6="","",'statement of marks'!Y$6)</f>
        <v>100</v>
      </c>
    </row>
    <row r="1404" spans="1:34" ht="18.95" customHeight="1">
      <c r="A1404" s="223"/>
      <c r="B1404" s="990" t="str">
        <f>IF('statement of marks'!$L$3="","",'statement of marks'!$L$3)</f>
        <v>fgUnh</v>
      </c>
      <c r="C1404" s="991"/>
      <c r="D1404" s="209" t="str">
        <f>IF('statement of marks'!L103="","",'statement of marks'!L103)</f>
        <v/>
      </c>
      <c r="E1404" s="209" t="str">
        <f>IF('statement of marks'!M103="","",'statement of marks'!M103)</f>
        <v/>
      </c>
      <c r="F1404" s="207" t="str">
        <f>IF('statement of marks'!N103="","",'statement of marks'!N103)</f>
        <v/>
      </c>
      <c r="G1404" s="209" t="str">
        <f>IF('statement of marks'!O103="","",'statement of marks'!O103)</f>
        <v/>
      </c>
      <c r="H1404" s="209" t="str">
        <f>IF('statement of marks'!P103="","",'statement of marks'!P103)</f>
        <v/>
      </c>
      <c r="I1404" s="207" t="str">
        <f>IF('statement of marks'!Q103="","",'statement of marks'!Q103)</f>
        <v/>
      </c>
      <c r="J1404" s="209" t="str">
        <f>IF('statement of marks'!R103="","",'statement of marks'!R103)</f>
        <v/>
      </c>
      <c r="K1404" s="209" t="str">
        <f>IF('statement of marks'!S103="","",'statement of marks'!S103)</f>
        <v/>
      </c>
      <c r="L1404" s="207" t="str">
        <f>IF('statement of marks'!T103="","",'statement of marks'!T103)</f>
        <v/>
      </c>
      <c r="M1404" s="209" t="str">
        <f>IF('statement of marks'!V103="","",'statement of marks'!V103)</f>
        <v/>
      </c>
      <c r="N1404" s="209" t="str">
        <f>IF('statement of marks'!W103="","",'statement of marks'!W103)</f>
        <v/>
      </c>
      <c r="O1404" s="207" t="str">
        <f>IF('statement of marks'!X103="","",'statement of marks'!X103)</f>
        <v/>
      </c>
      <c r="P1404" s="213" t="str">
        <f>IF('statement of marks'!Y103="","",'statement of marks'!Y103)</f>
        <v/>
      </c>
      <c r="Q1404" s="1035"/>
      <c r="R1404" s="1035"/>
      <c r="S1404" s="223"/>
      <c r="T1404" s="990" t="str">
        <f>IF('statement of marks'!$L$3="","",'statement of marks'!$L$3)</f>
        <v>fgUnh</v>
      </c>
      <c r="U1404" s="991"/>
      <c r="V1404" s="209" t="str">
        <f>IF('statement of marks'!L104="","",'statement of marks'!L104)</f>
        <v/>
      </c>
      <c r="W1404" s="209" t="str">
        <f>IF('statement of marks'!M104="","",'statement of marks'!M104)</f>
        <v/>
      </c>
      <c r="X1404" s="207" t="str">
        <f>IF('statement of marks'!N104="","",'statement of marks'!N104)</f>
        <v/>
      </c>
      <c r="Y1404" s="209" t="str">
        <f>IF('statement of marks'!O104="","",'statement of marks'!O104)</f>
        <v/>
      </c>
      <c r="Z1404" s="209" t="str">
        <f>IF('statement of marks'!P104="","",'statement of marks'!P104)</f>
        <v/>
      </c>
      <c r="AA1404" s="207" t="str">
        <f>IF('statement of marks'!Q104="","",'statement of marks'!Q104)</f>
        <v/>
      </c>
      <c r="AB1404" s="209" t="str">
        <f>IF('statement of marks'!R104="","",'statement of marks'!R104)</f>
        <v/>
      </c>
      <c r="AC1404" s="209" t="str">
        <f>IF('statement of marks'!S104="","",'statement of marks'!S104)</f>
        <v/>
      </c>
      <c r="AD1404" s="207" t="str">
        <f>IF('statement of marks'!T104="","",'statement of marks'!T104)</f>
        <v/>
      </c>
      <c r="AE1404" s="209" t="str">
        <f>IF('statement of marks'!V104="","",'statement of marks'!V104)</f>
        <v/>
      </c>
      <c r="AF1404" s="209" t="str">
        <f>IF('statement of marks'!W104="","",'statement of marks'!W104)</f>
        <v/>
      </c>
      <c r="AG1404" s="207" t="str">
        <f>IF('statement of marks'!X104="","",'statement of marks'!X104)</f>
        <v/>
      </c>
      <c r="AH1404" s="213" t="str">
        <f>IF('statement of marks'!Y104="","",'statement of marks'!Y104)</f>
        <v/>
      </c>
    </row>
    <row r="1405" spans="1:34" ht="18.95" customHeight="1">
      <c r="A1405" s="223"/>
      <c r="B1405" s="990" t="str">
        <f>IF('statement of marks'!$AH$3="","",'statement of marks'!$AH$3)</f>
        <v>vaxszth</v>
      </c>
      <c r="C1405" s="991"/>
      <c r="D1405" s="209" t="str">
        <f>IF('statement of marks'!AH103="","",'statement of marks'!AH103)</f>
        <v/>
      </c>
      <c r="E1405" s="209" t="str">
        <f>IF('statement of marks'!AI103="","",'statement of marks'!AI103)</f>
        <v/>
      </c>
      <c r="F1405" s="207" t="str">
        <f>IF('statement of marks'!AJ103="","",'statement of marks'!AJ103)</f>
        <v/>
      </c>
      <c r="G1405" s="209" t="str">
        <f>IF('statement of marks'!AK103="","",'statement of marks'!AK103)</f>
        <v/>
      </c>
      <c r="H1405" s="209" t="str">
        <f>IF('statement of marks'!AL103="","",'statement of marks'!AL103)</f>
        <v/>
      </c>
      <c r="I1405" s="207" t="str">
        <f>IF('statement of marks'!AM103="","",'statement of marks'!AM103)</f>
        <v/>
      </c>
      <c r="J1405" s="209" t="str">
        <f>IF('statement of marks'!AN103="","",'statement of marks'!AN103)</f>
        <v/>
      </c>
      <c r="K1405" s="209" t="str">
        <f>IF('statement of marks'!AO103="","",'statement of marks'!AO103)</f>
        <v/>
      </c>
      <c r="L1405" s="207" t="str">
        <f>IF('statement of marks'!AP103="","",'statement of marks'!AP103)</f>
        <v/>
      </c>
      <c r="M1405" s="209" t="str">
        <f>IF('statement of marks'!AR103="","",'statement of marks'!AR103)</f>
        <v/>
      </c>
      <c r="N1405" s="209" t="str">
        <f>IF('statement of marks'!AS103="","",'statement of marks'!AS103)</f>
        <v/>
      </c>
      <c r="O1405" s="207" t="str">
        <f>IF('statement of marks'!AT103="","",'statement of marks'!AT103)</f>
        <v/>
      </c>
      <c r="P1405" s="213" t="str">
        <f>IF('statement of marks'!AU103="","",'statement of marks'!AU103)</f>
        <v/>
      </c>
      <c r="Q1405" s="1035"/>
      <c r="R1405" s="1035"/>
      <c r="S1405" s="223"/>
      <c r="T1405" s="990" t="str">
        <f>IF('statement of marks'!$AH$3="","",'statement of marks'!$AH$3)</f>
        <v>vaxszth</v>
      </c>
      <c r="U1405" s="991"/>
      <c r="V1405" s="209" t="str">
        <f>IF('statement of marks'!AH104="","",'statement of marks'!AH104)</f>
        <v/>
      </c>
      <c r="W1405" s="209" t="str">
        <f>IF('statement of marks'!AI104="","",'statement of marks'!AI104)</f>
        <v/>
      </c>
      <c r="X1405" s="207" t="str">
        <f>IF('statement of marks'!AJ104="","",'statement of marks'!AJ104)</f>
        <v/>
      </c>
      <c r="Y1405" s="209" t="str">
        <f>IF('statement of marks'!AK104="","",'statement of marks'!AK104)</f>
        <v/>
      </c>
      <c r="Z1405" s="209" t="str">
        <f>IF('statement of marks'!AL104="","",'statement of marks'!AL104)</f>
        <v/>
      </c>
      <c r="AA1405" s="207" t="str">
        <f>IF('statement of marks'!AM104="","",'statement of marks'!AM104)</f>
        <v/>
      </c>
      <c r="AB1405" s="209" t="str">
        <f>IF('statement of marks'!AN104="","",'statement of marks'!AN104)</f>
        <v/>
      </c>
      <c r="AC1405" s="209" t="str">
        <f>IF('statement of marks'!AO104="","",'statement of marks'!AO104)</f>
        <v/>
      </c>
      <c r="AD1405" s="207" t="str">
        <f>IF('statement of marks'!AP104="","",'statement of marks'!AP104)</f>
        <v/>
      </c>
      <c r="AE1405" s="209" t="str">
        <f>IF('statement of marks'!AR104="","",'statement of marks'!AR104)</f>
        <v/>
      </c>
      <c r="AF1405" s="209" t="str">
        <f>IF('statement of marks'!AS104="","",'statement of marks'!AS104)</f>
        <v/>
      </c>
      <c r="AG1405" s="207" t="str">
        <f>IF('statement of marks'!AT104="","",'statement of marks'!AT104)</f>
        <v/>
      </c>
      <c r="AH1405" s="213" t="str">
        <f>IF('statement of marks'!AU104="","",'statement of marks'!AU104)</f>
        <v/>
      </c>
    </row>
    <row r="1406" spans="1:34" ht="18.95" customHeight="1">
      <c r="A1406" s="223"/>
      <c r="B1406" s="990" t="str">
        <f>IF('statement of marks'!BD103="s","laLd`r",IF('statement of marks'!BD103="u","mnwZ",IF('statement of marks'!BD103="g","xqtjkrh",IF('statement of marks'!BD103="p","iatkch",IF('statement of marks'!BD103="sd","fla/kh","r`rh; Hkk""kk")))))</f>
        <v>r`rh; Hkk"kk</v>
      </c>
      <c r="C1406" s="991"/>
      <c r="D1406" s="209" t="str">
        <f>IF('statement of marks'!BE103="","",'statement of marks'!BE103)</f>
        <v/>
      </c>
      <c r="E1406" s="209" t="str">
        <f>IF('statement of marks'!BF103="","",'statement of marks'!BF103)</f>
        <v/>
      </c>
      <c r="F1406" s="207" t="str">
        <f>IF('statement of marks'!BG103="","",'statement of marks'!BG103)</f>
        <v/>
      </c>
      <c r="G1406" s="209" t="str">
        <f>IF('statement of marks'!BH103="","",'statement of marks'!BH103)</f>
        <v/>
      </c>
      <c r="H1406" s="209" t="str">
        <f>IF('statement of marks'!BI103="","",'statement of marks'!BI103)</f>
        <v/>
      </c>
      <c r="I1406" s="207" t="str">
        <f>IF('statement of marks'!BJ103="","",'statement of marks'!BJ103)</f>
        <v/>
      </c>
      <c r="J1406" s="209" t="str">
        <f>IF('statement of marks'!BK103="","",'statement of marks'!BK103)</f>
        <v/>
      </c>
      <c r="K1406" s="209" t="str">
        <f>IF('statement of marks'!BL103="","",'statement of marks'!BL103)</f>
        <v/>
      </c>
      <c r="L1406" s="207" t="str">
        <f>IF('statement of marks'!BM103="","",'statement of marks'!BM103)</f>
        <v/>
      </c>
      <c r="M1406" s="209" t="str">
        <f>IF('statement of marks'!BO103="","",'statement of marks'!BO103)</f>
        <v/>
      </c>
      <c r="N1406" s="209" t="str">
        <f>IF('statement of marks'!BP103="","",'statement of marks'!BP103)</f>
        <v/>
      </c>
      <c r="O1406" s="207" t="str">
        <f>IF('statement of marks'!BQ103="","",'statement of marks'!BQ103)</f>
        <v/>
      </c>
      <c r="P1406" s="213" t="str">
        <f>IF('statement of marks'!BR103="","",'statement of marks'!BR103)</f>
        <v/>
      </c>
      <c r="Q1406" s="1035"/>
      <c r="R1406" s="1035"/>
      <c r="S1406" s="223"/>
      <c r="T1406" s="990" t="str">
        <f>IF('statement of marks'!BD104="s","laLd`r",IF('statement of marks'!BD104="u","mnwZ",IF('statement of marks'!BD104="g","xqtjkrh",IF('statement of marks'!BD104="p","iatkch",IF('statement of marks'!BD104="sd","fla/kh","r`rh; Hkk""kk")))))</f>
        <v>r`rh; Hkk"kk</v>
      </c>
      <c r="U1406" s="991"/>
      <c r="V1406" s="209" t="str">
        <f>IF('statement of marks'!BE104="","",'statement of marks'!BE104)</f>
        <v/>
      </c>
      <c r="W1406" s="209" t="str">
        <f>IF('statement of marks'!BF104="","",'statement of marks'!BF104)</f>
        <v/>
      </c>
      <c r="X1406" s="207" t="str">
        <f>IF('statement of marks'!BG104="","",'statement of marks'!BG104)</f>
        <v/>
      </c>
      <c r="Y1406" s="209" t="str">
        <f>IF('statement of marks'!BH104="","",'statement of marks'!BH104)</f>
        <v/>
      </c>
      <c r="Z1406" s="209" t="str">
        <f>IF('statement of marks'!BI104="","",'statement of marks'!BI104)</f>
        <v/>
      </c>
      <c r="AA1406" s="207" t="str">
        <f>IF('statement of marks'!BJ104="","",'statement of marks'!BJ104)</f>
        <v/>
      </c>
      <c r="AB1406" s="209" t="str">
        <f>IF('statement of marks'!BK104="","",'statement of marks'!BK104)</f>
        <v/>
      </c>
      <c r="AC1406" s="209" t="str">
        <f>IF('statement of marks'!BL104="","",'statement of marks'!BL104)</f>
        <v/>
      </c>
      <c r="AD1406" s="207" t="str">
        <f>IF('statement of marks'!BM104="","",'statement of marks'!BM104)</f>
        <v/>
      </c>
      <c r="AE1406" s="209" t="str">
        <f>IF('statement of marks'!BO104="","",'statement of marks'!BO104)</f>
        <v/>
      </c>
      <c r="AF1406" s="209" t="str">
        <f>IF('statement of marks'!BP104="","",'statement of marks'!BP104)</f>
        <v/>
      </c>
      <c r="AG1406" s="207" t="str">
        <f>IF('statement of marks'!BQ104="","",'statement of marks'!BQ104)</f>
        <v/>
      </c>
      <c r="AH1406" s="213" t="str">
        <f>IF('statement of marks'!BR104="","",'statement of marks'!BR104)</f>
        <v/>
      </c>
    </row>
    <row r="1407" spans="1:34" ht="18.95" customHeight="1">
      <c r="A1407" s="223"/>
      <c r="B1407" s="990" t="str">
        <f>IF('statement of marks'!$CA$3="","",'statement of marks'!$CA$3)</f>
        <v>xf.kr</v>
      </c>
      <c r="C1407" s="991"/>
      <c r="D1407" s="209" t="str">
        <f>IF('statement of marks'!CA103="","",'statement of marks'!CA103)</f>
        <v/>
      </c>
      <c r="E1407" s="209" t="str">
        <f>IF('statement of marks'!CB103="","",'statement of marks'!CB103)</f>
        <v/>
      </c>
      <c r="F1407" s="207" t="str">
        <f>IF('statement of marks'!CC103="","",'statement of marks'!CC103)</f>
        <v/>
      </c>
      <c r="G1407" s="209" t="str">
        <f>IF('statement of marks'!CD103="","",'statement of marks'!CD103)</f>
        <v/>
      </c>
      <c r="H1407" s="209" t="str">
        <f>IF('statement of marks'!CE103="","",'statement of marks'!CE103)</f>
        <v/>
      </c>
      <c r="I1407" s="207" t="str">
        <f>IF('statement of marks'!CF103="","",'statement of marks'!CF103)</f>
        <v/>
      </c>
      <c r="J1407" s="209" t="str">
        <f>IF('statement of marks'!CG103="","",'statement of marks'!CG103)</f>
        <v/>
      </c>
      <c r="K1407" s="209" t="str">
        <f>IF('statement of marks'!CH103="","",'statement of marks'!CH103)</f>
        <v/>
      </c>
      <c r="L1407" s="207" t="str">
        <f>IF('statement of marks'!CI103="","",'statement of marks'!CI103)</f>
        <v/>
      </c>
      <c r="M1407" s="209" t="str">
        <f>IF('statement of marks'!CK103="","",'statement of marks'!CK103)</f>
        <v/>
      </c>
      <c r="N1407" s="209" t="str">
        <f>IF('statement of marks'!CL103="","",'statement of marks'!CL103)</f>
        <v/>
      </c>
      <c r="O1407" s="207" t="str">
        <f>IF('statement of marks'!CM103="","",'statement of marks'!CM103)</f>
        <v/>
      </c>
      <c r="P1407" s="213" t="str">
        <f>IF('statement of marks'!CN103="","",'statement of marks'!CN103)</f>
        <v/>
      </c>
      <c r="Q1407" s="1035"/>
      <c r="R1407" s="1035"/>
      <c r="S1407" s="223"/>
      <c r="T1407" s="990" t="str">
        <f>IF('statement of marks'!$CA$3="","",'statement of marks'!$CA$3)</f>
        <v>xf.kr</v>
      </c>
      <c r="U1407" s="991"/>
      <c r="V1407" s="209" t="str">
        <f>IF('statement of marks'!CA104="","",'statement of marks'!CA104)</f>
        <v/>
      </c>
      <c r="W1407" s="209" t="str">
        <f>IF('statement of marks'!CB104="","",'statement of marks'!CB104)</f>
        <v/>
      </c>
      <c r="X1407" s="207" t="str">
        <f>IF('statement of marks'!CC104="","",'statement of marks'!CC104)</f>
        <v/>
      </c>
      <c r="Y1407" s="209" t="str">
        <f>IF('statement of marks'!CD104="","",'statement of marks'!CD104)</f>
        <v/>
      </c>
      <c r="Z1407" s="209" t="str">
        <f>IF('statement of marks'!CE104="","",'statement of marks'!CE104)</f>
        <v/>
      </c>
      <c r="AA1407" s="207" t="str">
        <f>IF('statement of marks'!CF104="","",'statement of marks'!CF104)</f>
        <v/>
      </c>
      <c r="AB1407" s="209" t="str">
        <f>IF('statement of marks'!CG104="","",'statement of marks'!CG104)</f>
        <v/>
      </c>
      <c r="AC1407" s="209" t="str">
        <f>IF('statement of marks'!CH104="","",'statement of marks'!CH104)</f>
        <v/>
      </c>
      <c r="AD1407" s="207" t="str">
        <f>IF('statement of marks'!CI104="","",'statement of marks'!CI104)</f>
        <v/>
      </c>
      <c r="AE1407" s="209" t="str">
        <f>IF('statement of marks'!CK104="","",'statement of marks'!CK104)</f>
        <v/>
      </c>
      <c r="AF1407" s="209" t="str">
        <f>IF('statement of marks'!CL104="","",'statement of marks'!CL104)</f>
        <v/>
      </c>
      <c r="AG1407" s="207" t="str">
        <f>IF('statement of marks'!CM104="","",'statement of marks'!CM104)</f>
        <v/>
      </c>
      <c r="AH1407" s="213" t="str">
        <f>IF('statement of marks'!CN104="","",'statement of marks'!CN104)</f>
        <v/>
      </c>
    </row>
    <row r="1408" spans="1:34" ht="18.95" customHeight="1">
      <c r="A1408" s="223"/>
      <c r="B1408" s="990" t="str">
        <f>IF('statement of marks'!$CW$3="","",'statement of marks'!$CW$3)</f>
        <v>foKku</v>
      </c>
      <c r="C1408" s="991"/>
      <c r="D1408" s="209" t="str">
        <f>IF('statement of marks'!CW103="","",'statement of marks'!CW103)</f>
        <v/>
      </c>
      <c r="E1408" s="209" t="str">
        <f>IF('statement of marks'!CX103="","",'statement of marks'!CX103)</f>
        <v/>
      </c>
      <c r="F1408" s="207" t="str">
        <f>IF('statement of marks'!CY103="","",'statement of marks'!CY103)</f>
        <v/>
      </c>
      <c r="G1408" s="209" t="str">
        <f>IF('statement of marks'!CZ103="","",'statement of marks'!CZ103)</f>
        <v/>
      </c>
      <c r="H1408" s="209" t="str">
        <f>IF('statement of marks'!DA103="","",'statement of marks'!DA103)</f>
        <v/>
      </c>
      <c r="I1408" s="207" t="str">
        <f>IF('statement of marks'!DB103="","",'statement of marks'!DB103)</f>
        <v/>
      </c>
      <c r="J1408" s="209" t="str">
        <f>IF('statement of marks'!DC103="","",'statement of marks'!DC103)</f>
        <v/>
      </c>
      <c r="K1408" s="209" t="str">
        <f>IF('statement of marks'!DD103="","",'statement of marks'!DD103)</f>
        <v/>
      </c>
      <c r="L1408" s="207" t="str">
        <f>IF('statement of marks'!DE103="","",'statement of marks'!DE103)</f>
        <v/>
      </c>
      <c r="M1408" s="209" t="str">
        <f>IF('statement of marks'!DG103="","",'statement of marks'!DG103)</f>
        <v/>
      </c>
      <c r="N1408" s="209" t="str">
        <f>IF('statement of marks'!DH103="","",'statement of marks'!DH103)</f>
        <v/>
      </c>
      <c r="O1408" s="207" t="str">
        <f>IF('statement of marks'!DI103="","",'statement of marks'!DI103)</f>
        <v/>
      </c>
      <c r="P1408" s="213" t="str">
        <f>IF('statement of marks'!DJ103="","",'statement of marks'!DJ103)</f>
        <v/>
      </c>
      <c r="Q1408" s="1035"/>
      <c r="R1408" s="1035"/>
      <c r="S1408" s="223"/>
      <c r="T1408" s="990" t="str">
        <f>IF('statement of marks'!$CW$3="","",'statement of marks'!$CW$3)</f>
        <v>foKku</v>
      </c>
      <c r="U1408" s="991"/>
      <c r="V1408" s="209" t="str">
        <f>IF('statement of marks'!CW104="","",'statement of marks'!CW104)</f>
        <v/>
      </c>
      <c r="W1408" s="209" t="str">
        <f>IF('statement of marks'!CX104="","",'statement of marks'!CX104)</f>
        <v/>
      </c>
      <c r="X1408" s="207" t="str">
        <f>IF('statement of marks'!CY104="","",'statement of marks'!CY104)</f>
        <v/>
      </c>
      <c r="Y1408" s="209" t="str">
        <f>IF('statement of marks'!CZ104="","",'statement of marks'!CZ104)</f>
        <v/>
      </c>
      <c r="Z1408" s="209" t="str">
        <f>IF('statement of marks'!DA104="","",'statement of marks'!DA104)</f>
        <v/>
      </c>
      <c r="AA1408" s="207" t="str">
        <f>IF('statement of marks'!DB104="","",'statement of marks'!DB104)</f>
        <v/>
      </c>
      <c r="AB1408" s="209" t="str">
        <f>IF('statement of marks'!DC104="","",'statement of marks'!DC104)</f>
        <v/>
      </c>
      <c r="AC1408" s="209" t="str">
        <f>IF('statement of marks'!DD104="","",'statement of marks'!DD104)</f>
        <v/>
      </c>
      <c r="AD1408" s="207" t="str">
        <f>IF('statement of marks'!DE104="","",'statement of marks'!DE104)</f>
        <v/>
      </c>
      <c r="AE1408" s="209" t="str">
        <f>IF('statement of marks'!DG104="","",'statement of marks'!DG104)</f>
        <v/>
      </c>
      <c r="AF1408" s="209" t="str">
        <f>IF('statement of marks'!DH104="","",'statement of marks'!DH104)</f>
        <v/>
      </c>
      <c r="AG1408" s="207" t="str">
        <f>IF('statement of marks'!DI104="","",'statement of marks'!DI104)</f>
        <v/>
      </c>
      <c r="AH1408" s="213" t="str">
        <f>IF('statement of marks'!DJ104="","",'statement of marks'!DJ104)</f>
        <v/>
      </c>
    </row>
    <row r="1409" spans="1:34" ht="18.95" customHeight="1">
      <c r="A1409" s="223"/>
      <c r="B1409" s="990" t="str">
        <f>IF('statement of marks'!$DS$3="","",'statement of marks'!$DS$3)</f>
        <v>lkekftd foKku</v>
      </c>
      <c r="C1409" s="991"/>
      <c r="D1409" s="209" t="str">
        <f>IF('statement of marks'!DS103="","",'statement of marks'!DS103)</f>
        <v/>
      </c>
      <c r="E1409" s="209" t="str">
        <f>IF('statement of marks'!DT103="","",'statement of marks'!DT103)</f>
        <v/>
      </c>
      <c r="F1409" s="207" t="str">
        <f>IF('statement of marks'!DU103="","",'statement of marks'!DU103)</f>
        <v/>
      </c>
      <c r="G1409" s="209" t="str">
        <f>IF('statement of marks'!DV103="","",'statement of marks'!DV103)</f>
        <v/>
      </c>
      <c r="H1409" s="209" t="str">
        <f>IF('statement of marks'!DW103="","",'statement of marks'!DW103)</f>
        <v/>
      </c>
      <c r="I1409" s="207" t="str">
        <f>IF('statement of marks'!DX103="","",'statement of marks'!DX103)</f>
        <v/>
      </c>
      <c r="J1409" s="209" t="str">
        <f>IF('statement of marks'!DY103="","",'statement of marks'!DY103)</f>
        <v/>
      </c>
      <c r="K1409" s="209" t="str">
        <f>IF('statement of marks'!DZ103="","",'statement of marks'!DZ103)</f>
        <v/>
      </c>
      <c r="L1409" s="207" t="str">
        <f>IF('statement of marks'!EA103="","",'statement of marks'!EA103)</f>
        <v/>
      </c>
      <c r="M1409" s="209" t="str">
        <f>IF('statement of marks'!EC103="","",'statement of marks'!EC103)</f>
        <v/>
      </c>
      <c r="N1409" s="209" t="str">
        <f>IF('statement of marks'!ED103="","",'statement of marks'!ED103)</f>
        <v/>
      </c>
      <c r="O1409" s="207" t="str">
        <f>IF('statement of marks'!EE103="","",'statement of marks'!EE103)</f>
        <v/>
      </c>
      <c r="P1409" s="213" t="str">
        <f>IF('statement of marks'!EF103="","",'statement of marks'!EF103)</f>
        <v/>
      </c>
      <c r="Q1409" s="1035"/>
      <c r="R1409" s="1035"/>
      <c r="S1409" s="223"/>
      <c r="T1409" s="990" t="str">
        <f>IF('statement of marks'!$DS$3="","",'statement of marks'!$DS$3)</f>
        <v>lkekftd foKku</v>
      </c>
      <c r="U1409" s="991"/>
      <c r="V1409" s="209" t="str">
        <f>IF('statement of marks'!DS104="","",'statement of marks'!DS104)</f>
        <v/>
      </c>
      <c r="W1409" s="209" t="str">
        <f>IF('statement of marks'!DT104="","",'statement of marks'!DT104)</f>
        <v/>
      </c>
      <c r="X1409" s="207" t="str">
        <f>IF('statement of marks'!DU104="","",'statement of marks'!DU104)</f>
        <v/>
      </c>
      <c r="Y1409" s="209" t="str">
        <f>IF('statement of marks'!DV104="","",'statement of marks'!DV104)</f>
        <v/>
      </c>
      <c r="Z1409" s="209" t="str">
        <f>IF('statement of marks'!DW104="","",'statement of marks'!DW104)</f>
        <v/>
      </c>
      <c r="AA1409" s="207" t="str">
        <f>IF('statement of marks'!DX104="","",'statement of marks'!DX104)</f>
        <v/>
      </c>
      <c r="AB1409" s="209" t="str">
        <f>IF('statement of marks'!DY104="","",'statement of marks'!DY104)</f>
        <v/>
      </c>
      <c r="AC1409" s="209" t="str">
        <f>IF('statement of marks'!DZ104="","",'statement of marks'!DZ104)</f>
        <v/>
      </c>
      <c r="AD1409" s="207" t="str">
        <f>IF('statement of marks'!EA104="","",'statement of marks'!EA104)</f>
        <v/>
      </c>
      <c r="AE1409" s="209" t="str">
        <f>IF('statement of marks'!EC104="","",'statement of marks'!EC104)</f>
        <v/>
      </c>
      <c r="AF1409" s="209" t="str">
        <f>IF('statement of marks'!ED104="","",'statement of marks'!ED104)</f>
        <v/>
      </c>
      <c r="AG1409" s="207" t="str">
        <f>IF('statement of marks'!EE104="","",'statement of marks'!EE104)</f>
        <v/>
      </c>
      <c r="AH1409" s="213" t="str">
        <f>IF('statement of marks'!EF104="","",'statement of marks'!EF104)</f>
        <v/>
      </c>
    </row>
    <row r="1410" spans="1:34" ht="18.95" customHeight="1">
      <c r="A1410" s="223"/>
      <c r="B1410" s="996" t="s">
        <v>193</v>
      </c>
      <c r="C1410" s="997"/>
      <c r="D1410" s="1034" t="s">
        <v>1</v>
      </c>
      <c r="E1410" s="1034"/>
      <c r="F1410" s="1034"/>
      <c r="G1410" s="1034" t="s">
        <v>21</v>
      </c>
      <c r="H1410" s="1034"/>
      <c r="I1410" s="1034"/>
      <c r="J1410" s="1034" t="s">
        <v>194</v>
      </c>
      <c r="K1410" s="1034"/>
      <c r="L1410" s="1034"/>
      <c r="M1410" s="1034" t="s">
        <v>68</v>
      </c>
      <c r="N1410" s="1034"/>
      <c r="O1410" s="1034"/>
      <c r="P1410" s="214"/>
      <c r="Q1410" s="1035"/>
      <c r="R1410" s="1035"/>
      <c r="S1410" s="223"/>
      <c r="T1410" s="996" t="s">
        <v>193</v>
      </c>
      <c r="U1410" s="997"/>
      <c r="V1410" s="1034" t="s">
        <v>1</v>
      </c>
      <c r="W1410" s="1034"/>
      <c r="X1410" s="1034"/>
      <c r="Y1410" s="1034" t="s">
        <v>21</v>
      </c>
      <c r="Z1410" s="1034"/>
      <c r="AA1410" s="1034"/>
      <c r="AB1410" s="1034" t="s">
        <v>194</v>
      </c>
      <c r="AC1410" s="1034"/>
      <c r="AD1410" s="1034"/>
      <c r="AE1410" s="1034" t="s">
        <v>68</v>
      </c>
      <c r="AF1410" s="1034"/>
      <c r="AG1410" s="1034"/>
      <c r="AH1410" s="214"/>
    </row>
    <row r="1411" spans="1:34" ht="18.95" customHeight="1">
      <c r="A1411" s="223"/>
      <c r="B1411" s="1000" t="s">
        <v>3</v>
      </c>
      <c r="C1411" s="1001"/>
      <c r="D1411" s="1002">
        <f>IF('statement of marks'!EO$6="","",'statement of marks'!EO$6)</f>
        <v>20</v>
      </c>
      <c r="E1411" s="1002"/>
      <c r="F1411" s="1002"/>
      <c r="G1411" s="1002">
        <f>IF('statement of marks'!EP$6="","",'statement of marks'!EP$6)</f>
        <v>20</v>
      </c>
      <c r="H1411" s="1002"/>
      <c r="I1411" s="1002"/>
      <c r="J1411" s="1002">
        <f>IF('statement of marks'!ER$6="","",'statement of marks'!ER$6)</f>
        <v>20</v>
      </c>
      <c r="K1411" s="1002"/>
      <c r="L1411" s="1002"/>
      <c r="M1411" s="1002">
        <f>IF('statement of marks'!EX$6="","",'statement of marks'!EQ$6)</f>
        <v>20</v>
      </c>
      <c r="N1411" s="1002"/>
      <c r="O1411" s="1002"/>
      <c r="P1411" s="215"/>
      <c r="Q1411" s="1035"/>
      <c r="R1411" s="1035"/>
      <c r="S1411" s="223"/>
      <c r="T1411" s="1000" t="s">
        <v>3</v>
      </c>
      <c r="U1411" s="1001"/>
      <c r="V1411" s="1002">
        <f>IF('statement of marks'!EO$6="","",'statement of marks'!EO$6)</f>
        <v>20</v>
      </c>
      <c r="W1411" s="1002"/>
      <c r="X1411" s="1002"/>
      <c r="Y1411" s="1002">
        <f>IF('statement of marks'!EP$6="","",'statement of marks'!EP$6)</f>
        <v>20</v>
      </c>
      <c r="Z1411" s="1002"/>
      <c r="AA1411" s="1002"/>
      <c r="AB1411" s="1002">
        <f>IF('statement of marks'!ER$6="","",'statement of marks'!ER$6)</f>
        <v>20</v>
      </c>
      <c r="AC1411" s="1002"/>
      <c r="AD1411" s="1002"/>
      <c r="AE1411" s="1002">
        <f>IF('statement of marks'!EX$6="","",'statement of marks'!EQ$6)</f>
        <v>20</v>
      </c>
      <c r="AF1411" s="1002"/>
      <c r="AG1411" s="1002"/>
      <c r="AH1411" s="215"/>
    </row>
    <row r="1412" spans="1:34" ht="18.95" customHeight="1">
      <c r="A1412" s="223"/>
      <c r="B1412" s="990" t="str">
        <f>IF('statement of marks'!$EO$3="","",'statement of marks'!$EO$3)</f>
        <v>dk;kZuqHko</v>
      </c>
      <c r="C1412" s="991"/>
      <c r="D1412" s="1031" t="str">
        <f>IF('statement of marks'!EO103="","",'statement of marks'!EO103)</f>
        <v/>
      </c>
      <c r="E1412" s="1031"/>
      <c r="F1412" s="1031"/>
      <c r="G1412" s="1031" t="str">
        <f>IF('statement of marks'!EP103="","",'statement of marks'!EP103)</f>
        <v/>
      </c>
      <c r="H1412" s="1031"/>
      <c r="I1412" s="1031"/>
      <c r="J1412" s="1031" t="str">
        <f>IF('statement of marks'!ER103="","",'statement of marks'!ER103)</f>
        <v/>
      </c>
      <c r="K1412" s="1031"/>
      <c r="L1412" s="1031"/>
      <c r="M1412" s="1031" t="str">
        <f>IF('statement of marks'!EQ103="","",'statement of marks'!EQ103)</f>
        <v/>
      </c>
      <c r="N1412" s="1031"/>
      <c r="O1412" s="1031"/>
      <c r="P1412" s="216"/>
      <c r="Q1412" s="1035"/>
      <c r="R1412" s="1035"/>
      <c r="S1412" s="223"/>
      <c r="T1412" s="990" t="str">
        <f>IF('statement of marks'!$EO$3="","",'statement of marks'!$EO$3)</f>
        <v>dk;kZuqHko</v>
      </c>
      <c r="U1412" s="991"/>
      <c r="V1412" s="1031" t="str">
        <f>IF('statement of marks'!EO104="","",'statement of marks'!EO104)</f>
        <v/>
      </c>
      <c r="W1412" s="1031"/>
      <c r="X1412" s="1031"/>
      <c r="Y1412" s="1031" t="str">
        <f>IF('statement of marks'!EP104="","",'statement of marks'!EP104)</f>
        <v/>
      </c>
      <c r="Z1412" s="1031"/>
      <c r="AA1412" s="1031"/>
      <c r="AB1412" s="1031" t="str">
        <f>IF('statement of marks'!ER104="","",'statement of marks'!ER104)</f>
        <v/>
      </c>
      <c r="AC1412" s="1031"/>
      <c r="AD1412" s="1031"/>
      <c r="AE1412" s="1031" t="str">
        <f>IF('statement of marks'!EQ104="","",'statement of marks'!EQ104)</f>
        <v/>
      </c>
      <c r="AF1412" s="1031"/>
      <c r="AG1412" s="1031"/>
      <c r="AH1412" s="216"/>
    </row>
    <row r="1413" spans="1:34" ht="18.95" customHeight="1">
      <c r="A1413" s="223"/>
      <c r="B1413" s="1027" t="str">
        <f>IF('statement of marks'!$EY$3="","",'statement of marks'!$EY$3)</f>
        <v>dyk f'k{kk</v>
      </c>
      <c r="C1413" s="1028"/>
      <c r="D1413" s="1031" t="str">
        <f>IF('statement of marks'!EY103="","",'statement of marks'!EY103)</f>
        <v/>
      </c>
      <c r="E1413" s="1031"/>
      <c r="F1413" s="1031"/>
      <c r="G1413" s="1031" t="str">
        <f>IF('statement of marks'!EZ103="","",'statement of marks'!EZ103)</f>
        <v/>
      </c>
      <c r="H1413" s="1031"/>
      <c r="I1413" s="1031"/>
      <c r="J1413" s="1031" t="str">
        <f>IF('statement of marks'!FB103="","",'statement of marks'!FB103)</f>
        <v/>
      </c>
      <c r="K1413" s="1031"/>
      <c r="L1413" s="1031"/>
      <c r="M1413" s="1031" t="str">
        <f>IF('statement of marks'!FA103="","",'statement of marks'!FA103)</f>
        <v/>
      </c>
      <c r="N1413" s="1031"/>
      <c r="O1413" s="1031"/>
      <c r="P1413" s="216"/>
      <c r="Q1413" s="1035"/>
      <c r="R1413" s="1035"/>
      <c r="S1413" s="223"/>
      <c r="T1413" s="1027" t="str">
        <f>IF('statement of marks'!$EY$3="","",'statement of marks'!$EY$3)</f>
        <v>dyk f'k{kk</v>
      </c>
      <c r="U1413" s="1028"/>
      <c r="V1413" s="1031" t="str">
        <f>IF('statement of marks'!EY104="","",'statement of marks'!EY104)</f>
        <v/>
      </c>
      <c r="W1413" s="1031"/>
      <c r="X1413" s="1031"/>
      <c r="Y1413" s="1031" t="str">
        <f>IF('statement of marks'!EZ104="","",'statement of marks'!EZ104)</f>
        <v/>
      </c>
      <c r="Z1413" s="1031"/>
      <c r="AA1413" s="1031"/>
      <c r="AB1413" s="1031" t="str">
        <f>IF('statement of marks'!FB104="","",'statement of marks'!FB104)</f>
        <v/>
      </c>
      <c r="AC1413" s="1031"/>
      <c r="AD1413" s="1031"/>
      <c r="AE1413" s="1031" t="str">
        <f>IF('statement of marks'!FA104="","",'statement of marks'!FA104)</f>
        <v/>
      </c>
      <c r="AF1413" s="1031"/>
      <c r="AG1413" s="1031"/>
      <c r="AH1413" s="216"/>
    </row>
    <row r="1414" spans="1:34" ht="18.95" customHeight="1">
      <c r="A1414" s="223"/>
      <c r="B1414" s="1029" t="str">
        <f>IF('statement of marks'!$FI$3="","",'statement of marks'!$FI$3)</f>
        <v>LokLF; ,oe~ 'kkjhfjd f'k{kk</v>
      </c>
      <c r="C1414" s="1030"/>
      <c r="D1414" s="1031" t="str">
        <f>IF('statement of marks'!FI103="","",'statement of marks'!FI103)</f>
        <v/>
      </c>
      <c r="E1414" s="1031"/>
      <c r="F1414" s="1031"/>
      <c r="G1414" s="1031" t="str">
        <f>IF('statement of marks'!FJ103="","",'statement of marks'!FJ103)</f>
        <v/>
      </c>
      <c r="H1414" s="1031"/>
      <c r="I1414" s="1031"/>
      <c r="J1414" s="1031" t="str">
        <f>IF('statement of marks'!FL103="","",'statement of marks'!FL103)</f>
        <v/>
      </c>
      <c r="K1414" s="1031"/>
      <c r="L1414" s="1031"/>
      <c r="M1414" s="1031" t="str">
        <f>IF('statement of marks'!FK103="","",'statement of marks'!FK103)</f>
        <v/>
      </c>
      <c r="N1414" s="1031"/>
      <c r="O1414" s="1031"/>
      <c r="P1414" s="216"/>
      <c r="Q1414" s="1035"/>
      <c r="R1414" s="1035"/>
      <c r="S1414" s="223"/>
      <c r="T1414" s="1029" t="str">
        <f>IF('statement of marks'!$FI$3="","",'statement of marks'!$FI$3)</f>
        <v>LokLF; ,oe~ 'kkjhfjd f'k{kk</v>
      </c>
      <c r="U1414" s="1030"/>
      <c r="V1414" s="1031" t="str">
        <f>IF('statement of marks'!FI104="","",'statement of marks'!FI104)</f>
        <v/>
      </c>
      <c r="W1414" s="1031"/>
      <c r="X1414" s="1031"/>
      <c r="Y1414" s="1031" t="str">
        <f>IF('statement of marks'!FJ104="","",'statement of marks'!FJ104)</f>
        <v/>
      </c>
      <c r="Z1414" s="1031"/>
      <c r="AA1414" s="1031"/>
      <c r="AB1414" s="1031" t="str">
        <f>IF('statement of marks'!FL104="","",'statement of marks'!FL104)</f>
        <v/>
      </c>
      <c r="AC1414" s="1031"/>
      <c r="AD1414" s="1031"/>
      <c r="AE1414" s="1031" t="str">
        <f>IF('statement of marks'!FK104="","",'statement of marks'!FK104)</f>
        <v/>
      </c>
      <c r="AF1414" s="1031"/>
      <c r="AG1414" s="1031"/>
      <c r="AH1414" s="216"/>
    </row>
    <row r="1415" spans="1:34" ht="18.95" customHeight="1">
      <c r="A1415" s="223"/>
      <c r="B1415" s="1000" t="s">
        <v>195</v>
      </c>
      <c r="C1415" s="1001"/>
      <c r="D1415" s="1007" t="str">
        <f>details!$DR$3</f>
        <v>vxLr rd</v>
      </c>
      <c r="E1415" s="1007"/>
      <c r="F1415" s="1007"/>
      <c r="G1415" s="1007" t="str">
        <f>details!$DV$3</f>
        <v>vDVwcj rd</v>
      </c>
      <c r="H1415" s="1007"/>
      <c r="I1415" s="1007"/>
      <c r="J1415" s="1007" t="str">
        <f>details!$ED$3</f>
        <v>Qjojh rd</v>
      </c>
      <c r="K1415" s="1007"/>
      <c r="L1415" s="1007"/>
      <c r="M1415" s="1007" t="str">
        <f>details!$DZ$3</f>
        <v>fnlEcj rd</v>
      </c>
      <c r="N1415" s="1007"/>
      <c r="O1415" s="1007"/>
      <c r="P1415" s="216"/>
      <c r="Q1415" s="1035"/>
      <c r="R1415" s="1035"/>
      <c r="S1415" s="223"/>
      <c r="T1415" s="1000" t="s">
        <v>195</v>
      </c>
      <c r="U1415" s="1001"/>
      <c r="V1415" s="1010" t="str">
        <f>details!$DR$3</f>
        <v>vxLr rd</v>
      </c>
      <c r="W1415" s="1011"/>
      <c r="X1415" s="1012"/>
      <c r="Y1415" s="1010" t="str">
        <f>details!$DV$3</f>
        <v>vDVwcj rd</v>
      </c>
      <c r="Z1415" s="1011"/>
      <c r="AA1415" s="1012"/>
      <c r="AB1415" s="1010" t="str">
        <f>details!$ED$3</f>
        <v>Qjojh rd</v>
      </c>
      <c r="AC1415" s="1011"/>
      <c r="AD1415" s="1012"/>
      <c r="AE1415" s="1010" t="str">
        <f>details!$DZ$3</f>
        <v>fnlEcj rd</v>
      </c>
      <c r="AF1415" s="1011"/>
      <c r="AG1415" s="1012"/>
      <c r="AH1415" s="216"/>
    </row>
    <row r="1416" spans="1:34" ht="18.95" customHeight="1">
      <c r="A1416" s="223"/>
      <c r="B1416" s="1025" t="s">
        <v>98</v>
      </c>
      <c r="C1416" s="1026"/>
      <c r="D1416" s="1008" t="str">
        <f>IF(details!DS103="","",details!DS103)</f>
        <v/>
      </c>
      <c r="E1416" s="1008"/>
      <c r="F1416" s="1008"/>
      <c r="G1416" s="1008" t="str">
        <f>IF(details!DW103="","",details!DW103)</f>
        <v/>
      </c>
      <c r="H1416" s="1008"/>
      <c r="I1416" s="1008"/>
      <c r="J1416" s="1008" t="str">
        <f>IF(details!EE103="","",details!EE103)</f>
        <v/>
      </c>
      <c r="K1416" s="1008"/>
      <c r="L1416" s="1008"/>
      <c r="M1416" s="1008" t="str">
        <f>IF(details!EA103="","",details!EA103)</f>
        <v/>
      </c>
      <c r="N1416" s="1008"/>
      <c r="O1416" s="1008"/>
      <c r="P1416" s="227"/>
      <c r="Q1416" s="1035"/>
      <c r="R1416" s="1035"/>
      <c r="S1416" s="223"/>
      <c r="T1416" s="1025" t="s">
        <v>98</v>
      </c>
      <c r="U1416" s="1026"/>
      <c r="V1416" s="1015" t="str">
        <f>IF(details!DS104="","",details!DS104)</f>
        <v/>
      </c>
      <c r="W1416" s="1016"/>
      <c r="X1416" s="1017"/>
      <c r="Y1416" s="1015" t="str">
        <f>IF(details!DW104="","",details!DW104)</f>
        <v/>
      </c>
      <c r="Z1416" s="1016"/>
      <c r="AA1416" s="1017"/>
      <c r="AB1416" s="1015" t="str">
        <f>IF(details!EE104="","",details!EE104)</f>
        <v/>
      </c>
      <c r="AC1416" s="1016"/>
      <c r="AD1416" s="1017"/>
      <c r="AE1416" s="1015" t="str">
        <f>IF(details!EA104="","",details!EA104)</f>
        <v/>
      </c>
      <c r="AF1416" s="1016"/>
      <c r="AG1416" s="1017"/>
      <c r="AH1416" s="217"/>
    </row>
    <row r="1417" spans="1:34" ht="18.95" customHeight="1">
      <c r="A1417" s="224"/>
      <c r="B1417" s="1023" t="s">
        <v>15</v>
      </c>
      <c r="C1417" s="1024"/>
      <c r="D1417" s="1009">
        <f>IF(details!DR103="","",details!DR103)</f>
        <v>83</v>
      </c>
      <c r="E1417" s="1009"/>
      <c r="F1417" s="1009"/>
      <c r="G1417" s="1009" t="str">
        <f>IF(details!DV103="","",details!DV103)</f>
        <v/>
      </c>
      <c r="H1417" s="1009"/>
      <c r="I1417" s="1009"/>
      <c r="J1417" s="1009" t="str">
        <f>IF(details!ED103="","",details!ED103)</f>
        <v/>
      </c>
      <c r="K1417" s="1009"/>
      <c r="L1417" s="1009"/>
      <c r="M1417" s="1009" t="str">
        <f>IF(details!DZ103="","",details!DZ103)</f>
        <v/>
      </c>
      <c r="N1417" s="1009"/>
      <c r="O1417" s="1009"/>
      <c r="P1417" s="228"/>
      <c r="Q1417" s="1035"/>
      <c r="R1417" s="1035"/>
      <c r="S1417" s="224"/>
      <c r="T1417" s="1023" t="s">
        <v>15</v>
      </c>
      <c r="U1417" s="1024"/>
      <c r="V1417" s="1018">
        <f>IF(details!DR104="","",details!DR104)</f>
        <v>83</v>
      </c>
      <c r="W1417" s="1019"/>
      <c r="X1417" s="1020"/>
      <c r="Y1417" s="1018" t="str">
        <f>IF(details!DV104="","",details!DV104)</f>
        <v/>
      </c>
      <c r="Z1417" s="1019"/>
      <c r="AA1417" s="1020"/>
      <c r="AB1417" s="1018" t="str">
        <f>IF(details!ED104="","",details!ED104)</f>
        <v/>
      </c>
      <c r="AC1417" s="1019"/>
      <c r="AD1417" s="1020"/>
      <c r="AE1417" s="1018" t="str">
        <f>IF(details!DZ104="","",details!DZ104)</f>
        <v/>
      </c>
      <c r="AF1417" s="1019"/>
      <c r="AG1417" s="1020"/>
      <c r="AH1417" s="218"/>
    </row>
    <row r="1418" spans="1:34" ht="18.95" customHeight="1">
      <c r="A1418" s="223"/>
      <c r="B1418" s="1036" t="s">
        <v>99</v>
      </c>
      <c r="C1418" s="1037"/>
      <c r="D1418" s="1007"/>
      <c r="E1418" s="1007"/>
      <c r="F1418" s="1007"/>
      <c r="G1418" s="1007"/>
      <c r="H1418" s="1007"/>
      <c r="I1418" s="1007"/>
      <c r="J1418" s="1007"/>
      <c r="K1418" s="1007"/>
      <c r="L1418" s="1007"/>
      <c r="M1418" s="1007"/>
      <c r="N1418" s="1007"/>
      <c r="O1418" s="1007"/>
      <c r="P1418" s="219"/>
      <c r="Q1418" s="1035"/>
      <c r="R1418" s="1035"/>
      <c r="S1418" s="223"/>
      <c r="T1418" s="1036" t="s">
        <v>99</v>
      </c>
      <c r="U1418" s="1037"/>
      <c r="V1418" s="1007"/>
      <c r="W1418" s="1007"/>
      <c r="X1418" s="1007"/>
      <c r="Y1418" s="1007"/>
      <c r="Z1418" s="1007"/>
      <c r="AA1418" s="1007"/>
      <c r="AB1418" s="1007"/>
      <c r="AC1418" s="1007"/>
      <c r="AD1418" s="1007"/>
      <c r="AE1418" s="1007"/>
      <c r="AF1418" s="1007"/>
      <c r="AG1418" s="1007"/>
      <c r="AH1418" s="219"/>
    </row>
    <row r="1419" spans="1:34" ht="18.95" customHeight="1">
      <c r="A1419" s="223"/>
      <c r="B1419" s="1013" t="s">
        <v>79</v>
      </c>
      <c r="C1419" s="1014"/>
      <c r="D1419" s="1007"/>
      <c r="E1419" s="1007"/>
      <c r="F1419" s="1007"/>
      <c r="G1419" s="1007"/>
      <c r="H1419" s="1007"/>
      <c r="I1419" s="1007"/>
      <c r="J1419" s="1007"/>
      <c r="K1419" s="1007"/>
      <c r="L1419" s="1007"/>
      <c r="M1419" s="1007"/>
      <c r="N1419" s="1007"/>
      <c r="O1419" s="1007"/>
      <c r="P1419" s="219"/>
      <c r="Q1419" s="1035"/>
      <c r="R1419" s="1035"/>
      <c r="S1419" s="223"/>
      <c r="T1419" s="1013" t="s">
        <v>79</v>
      </c>
      <c r="U1419" s="1014"/>
      <c r="V1419" s="1007"/>
      <c r="W1419" s="1007"/>
      <c r="X1419" s="1007"/>
      <c r="Y1419" s="1007"/>
      <c r="Z1419" s="1007"/>
      <c r="AA1419" s="1007"/>
      <c r="AB1419" s="1007"/>
      <c r="AC1419" s="1007"/>
      <c r="AD1419" s="1007"/>
      <c r="AE1419" s="1007"/>
      <c r="AF1419" s="1007"/>
      <c r="AG1419" s="1007"/>
      <c r="AH1419" s="219"/>
    </row>
    <row r="1420" spans="1:34" ht="18.95" customHeight="1">
      <c r="A1420" s="223"/>
      <c r="B1420" s="1021" t="s">
        <v>100</v>
      </c>
      <c r="C1420" s="1022"/>
      <c r="D1420" s="1007"/>
      <c r="E1420" s="1007"/>
      <c r="F1420" s="1007"/>
      <c r="G1420" s="1007"/>
      <c r="H1420" s="1007"/>
      <c r="I1420" s="1007"/>
      <c r="J1420" s="1007"/>
      <c r="K1420" s="1007"/>
      <c r="L1420" s="1007"/>
      <c r="M1420" s="1007"/>
      <c r="N1420" s="1007"/>
      <c r="O1420" s="1007"/>
      <c r="P1420" s="219"/>
      <c r="Q1420" s="1035"/>
      <c r="R1420" s="1035"/>
      <c r="S1420" s="223"/>
      <c r="T1420" s="1021" t="s">
        <v>100</v>
      </c>
      <c r="U1420" s="1022"/>
      <c r="V1420" s="1007"/>
      <c r="W1420" s="1007"/>
      <c r="X1420" s="1007"/>
      <c r="Y1420" s="1007"/>
      <c r="Z1420" s="1007"/>
      <c r="AA1420" s="1007"/>
      <c r="AB1420" s="1007"/>
      <c r="AC1420" s="1007"/>
      <c r="AD1420" s="1007"/>
      <c r="AE1420" s="1007"/>
      <c r="AF1420" s="1007"/>
      <c r="AG1420" s="1007"/>
      <c r="AH1420" s="219"/>
    </row>
    <row r="1421" spans="1:34" ht="18.95" customHeight="1" thickBot="1">
      <c r="A1421" s="225"/>
      <c r="B1421" s="998" t="s">
        <v>101</v>
      </c>
      <c r="C1421" s="999"/>
      <c r="D1421" s="995"/>
      <c r="E1421" s="995"/>
      <c r="F1421" s="995"/>
      <c r="G1421" s="995"/>
      <c r="H1421" s="995"/>
      <c r="I1421" s="995"/>
      <c r="J1421" s="995"/>
      <c r="K1421" s="995"/>
      <c r="L1421" s="995"/>
      <c r="M1421" s="995"/>
      <c r="N1421" s="995"/>
      <c r="O1421" s="995"/>
      <c r="P1421" s="220"/>
      <c r="Q1421" s="1035"/>
      <c r="R1421" s="1035"/>
      <c r="S1421" s="225"/>
      <c r="T1421" s="998" t="s">
        <v>101</v>
      </c>
      <c r="U1421" s="999"/>
      <c r="V1421" s="995"/>
      <c r="W1421" s="995"/>
      <c r="X1421" s="995"/>
      <c r="Y1421" s="995"/>
      <c r="Z1421" s="995"/>
      <c r="AA1421" s="995"/>
      <c r="AB1421" s="995"/>
      <c r="AC1421" s="995"/>
      <c r="AD1421" s="995"/>
      <c r="AE1421" s="995"/>
      <c r="AF1421" s="995"/>
      <c r="AG1421" s="995"/>
      <c r="AH1421" s="220"/>
    </row>
    <row r="1422" spans="1:34" ht="18.95" customHeight="1">
      <c r="A1422" s="222"/>
      <c r="B1422" s="1004" t="s">
        <v>47</v>
      </c>
      <c r="C1422" s="1005"/>
      <c r="D1422" s="1005"/>
      <c r="E1422" s="1005"/>
      <c r="F1422" s="1005"/>
      <c r="G1422" s="1005"/>
      <c r="H1422" s="1005"/>
      <c r="I1422" s="1005"/>
      <c r="J1422" s="1005"/>
      <c r="K1422" s="1005"/>
      <c r="L1422" s="1005"/>
      <c r="M1422" s="1005"/>
      <c r="N1422" s="1005"/>
      <c r="O1422" s="1005"/>
      <c r="P1422" s="1006"/>
      <c r="Q1422" s="1035"/>
      <c r="R1422" s="1035"/>
      <c r="S1422" s="222"/>
      <c r="T1422" s="1004" t="s">
        <v>47</v>
      </c>
      <c r="U1422" s="1005"/>
      <c r="V1422" s="1005"/>
      <c r="W1422" s="1005"/>
      <c r="X1422" s="1005"/>
      <c r="Y1422" s="1005"/>
      <c r="Z1422" s="1005"/>
      <c r="AA1422" s="1005"/>
      <c r="AB1422" s="1005"/>
      <c r="AC1422" s="1005"/>
      <c r="AD1422" s="1005"/>
      <c r="AE1422" s="1005"/>
      <c r="AF1422" s="1005"/>
      <c r="AG1422" s="1005"/>
      <c r="AH1422" s="1006"/>
    </row>
    <row r="1423" spans="1:34" ht="18.95" customHeight="1">
      <c r="A1423" s="1003"/>
      <c r="B1423" s="985" t="str">
        <f>'statement of marks'!$A$1</f>
        <v>MkW0Hkhejko vEcsMdj jkt0vkok0fo|k0cxMh]nkSlk</v>
      </c>
      <c r="C1423" s="986"/>
      <c r="D1423" s="986"/>
      <c r="E1423" s="986"/>
      <c r="F1423" s="986"/>
      <c r="G1423" s="986"/>
      <c r="H1423" s="986"/>
      <c r="I1423" s="986"/>
      <c r="J1423" s="986"/>
      <c r="K1423" s="986"/>
      <c r="L1423" s="986"/>
      <c r="M1423" s="986"/>
      <c r="N1423" s="986"/>
      <c r="O1423" s="986"/>
      <c r="P1423" s="987"/>
      <c r="Q1423" s="1035"/>
      <c r="R1423" s="1035"/>
      <c r="S1423" s="1003"/>
      <c r="T1423" s="985" t="str">
        <f>'statement of marks'!$A$1</f>
        <v>MkW0Hkhejko vEcsMdj jkt0vkok0fo|k0cxMh]nkSlk</v>
      </c>
      <c r="U1423" s="986"/>
      <c r="V1423" s="986"/>
      <c r="W1423" s="986"/>
      <c r="X1423" s="986"/>
      <c r="Y1423" s="986"/>
      <c r="Z1423" s="986"/>
      <c r="AA1423" s="986"/>
      <c r="AB1423" s="986"/>
      <c r="AC1423" s="986"/>
      <c r="AD1423" s="986"/>
      <c r="AE1423" s="986"/>
      <c r="AF1423" s="986"/>
      <c r="AG1423" s="986"/>
      <c r="AH1423" s="987"/>
    </row>
    <row r="1424" spans="1:34" ht="18.95" customHeight="1">
      <c r="A1424" s="1003"/>
      <c r="B1424" s="985"/>
      <c r="C1424" s="986"/>
      <c r="D1424" s="986"/>
      <c r="E1424" s="986"/>
      <c r="F1424" s="986"/>
      <c r="G1424" s="986"/>
      <c r="H1424" s="986"/>
      <c r="I1424" s="986"/>
      <c r="J1424" s="986"/>
      <c r="K1424" s="986"/>
      <c r="L1424" s="986"/>
      <c r="M1424" s="986"/>
      <c r="N1424" s="986"/>
      <c r="O1424" s="986"/>
      <c r="P1424" s="987"/>
      <c r="Q1424" s="1035"/>
      <c r="R1424" s="1035"/>
      <c r="S1424" s="1003"/>
      <c r="T1424" s="985"/>
      <c r="U1424" s="986"/>
      <c r="V1424" s="986"/>
      <c r="W1424" s="986"/>
      <c r="X1424" s="986"/>
      <c r="Y1424" s="986"/>
      <c r="Z1424" s="986"/>
      <c r="AA1424" s="986"/>
      <c r="AB1424" s="986"/>
      <c r="AC1424" s="986"/>
      <c r="AD1424" s="986"/>
      <c r="AE1424" s="986"/>
      <c r="AF1424" s="986"/>
      <c r="AG1424" s="986"/>
      <c r="AH1424" s="987"/>
    </row>
    <row r="1425" spans="1:34" ht="18.95" customHeight="1">
      <c r="A1425" s="223"/>
      <c r="B1425" s="988" t="s">
        <v>95</v>
      </c>
      <c r="C1425" s="989"/>
      <c r="D1425" s="992" t="str">
        <f>'statement of marks'!$H$3</f>
        <v>2016-17</v>
      </c>
      <c r="E1425" s="992"/>
      <c r="F1425" s="992"/>
      <c r="G1425" s="992"/>
      <c r="H1425" s="992"/>
      <c r="I1425" s="992"/>
      <c r="J1425" s="992"/>
      <c r="K1425" s="992"/>
      <c r="L1425" s="992"/>
      <c r="M1425" s="992"/>
      <c r="N1425" s="992"/>
      <c r="O1425" s="992"/>
      <c r="P1425" s="993"/>
      <c r="Q1425" s="1035"/>
      <c r="R1425" s="1035"/>
      <c r="S1425" s="223"/>
      <c r="T1425" s="988" t="s">
        <v>95</v>
      </c>
      <c r="U1425" s="989"/>
      <c r="V1425" s="992" t="str">
        <f>'statement of marks'!$H$3</f>
        <v>2016-17</v>
      </c>
      <c r="W1425" s="992"/>
      <c r="X1425" s="992"/>
      <c r="Y1425" s="992"/>
      <c r="Z1425" s="992"/>
      <c r="AA1425" s="992"/>
      <c r="AB1425" s="992"/>
      <c r="AC1425" s="992"/>
      <c r="AD1425" s="992"/>
      <c r="AE1425" s="992"/>
      <c r="AF1425" s="992"/>
      <c r="AG1425" s="992"/>
      <c r="AH1425" s="993"/>
    </row>
    <row r="1426" spans="1:34" ht="18.95" customHeight="1">
      <c r="A1426" s="223"/>
      <c r="B1426" s="990" t="s">
        <v>185</v>
      </c>
      <c r="C1426" s="991"/>
      <c r="D1426" s="991" t="str">
        <f>IF('statement of marks'!I105="","",'statement of marks'!I105)</f>
        <v/>
      </c>
      <c r="E1426" s="991"/>
      <c r="F1426" s="991"/>
      <c r="G1426" s="991"/>
      <c r="H1426" s="991"/>
      <c r="I1426" s="991"/>
      <c r="J1426" s="991"/>
      <c r="K1426" s="991"/>
      <c r="L1426" s="991"/>
      <c r="M1426" s="991"/>
      <c r="N1426" s="991"/>
      <c r="O1426" s="991"/>
      <c r="P1426" s="994"/>
      <c r="Q1426" s="1035"/>
      <c r="R1426" s="1035"/>
      <c r="S1426" s="223"/>
      <c r="T1426" s="990" t="s">
        <v>185</v>
      </c>
      <c r="U1426" s="991"/>
      <c r="V1426" s="991" t="str">
        <f>IF('statement of marks'!I106="","",'statement of marks'!I106)</f>
        <v/>
      </c>
      <c r="W1426" s="991"/>
      <c r="X1426" s="991"/>
      <c r="Y1426" s="991"/>
      <c r="Z1426" s="991"/>
      <c r="AA1426" s="991"/>
      <c r="AB1426" s="991"/>
      <c r="AC1426" s="991"/>
      <c r="AD1426" s="991"/>
      <c r="AE1426" s="991"/>
      <c r="AF1426" s="991"/>
      <c r="AG1426" s="991"/>
      <c r="AH1426" s="994"/>
    </row>
    <row r="1427" spans="1:34" ht="18.95" customHeight="1">
      <c r="A1427" s="223"/>
      <c r="B1427" s="990" t="s">
        <v>186</v>
      </c>
      <c r="C1427" s="991"/>
      <c r="D1427" s="991" t="str">
        <f>IF('statement of marks'!J105="","",'statement of marks'!J105)</f>
        <v/>
      </c>
      <c r="E1427" s="991"/>
      <c r="F1427" s="991"/>
      <c r="G1427" s="991"/>
      <c r="H1427" s="991"/>
      <c r="I1427" s="991"/>
      <c r="J1427" s="991"/>
      <c r="K1427" s="991"/>
      <c r="L1427" s="991"/>
      <c r="M1427" s="991"/>
      <c r="N1427" s="991"/>
      <c r="O1427" s="991"/>
      <c r="P1427" s="994"/>
      <c r="Q1427" s="1035"/>
      <c r="R1427" s="1035"/>
      <c r="S1427" s="223"/>
      <c r="T1427" s="990" t="s">
        <v>186</v>
      </c>
      <c r="U1427" s="991"/>
      <c r="V1427" s="991" t="str">
        <f>IF('statement of marks'!J106="","",'statement of marks'!J106)</f>
        <v/>
      </c>
      <c r="W1427" s="991"/>
      <c r="X1427" s="991"/>
      <c r="Y1427" s="991"/>
      <c r="Z1427" s="991"/>
      <c r="AA1427" s="991"/>
      <c r="AB1427" s="991"/>
      <c r="AC1427" s="991"/>
      <c r="AD1427" s="991"/>
      <c r="AE1427" s="991"/>
      <c r="AF1427" s="991"/>
      <c r="AG1427" s="991"/>
      <c r="AH1427" s="994"/>
    </row>
    <row r="1428" spans="1:34" ht="18.95" customHeight="1">
      <c r="A1428" s="223"/>
      <c r="B1428" s="990" t="s">
        <v>187</v>
      </c>
      <c r="C1428" s="991"/>
      <c r="D1428" s="991" t="str">
        <f>IF('statement of marks'!K105="","",'statement of marks'!K105)</f>
        <v/>
      </c>
      <c r="E1428" s="991"/>
      <c r="F1428" s="991"/>
      <c r="G1428" s="991"/>
      <c r="H1428" s="991"/>
      <c r="I1428" s="991"/>
      <c r="J1428" s="991"/>
      <c r="K1428" s="991"/>
      <c r="L1428" s="991"/>
      <c r="M1428" s="991"/>
      <c r="N1428" s="991"/>
      <c r="O1428" s="991"/>
      <c r="P1428" s="994"/>
      <c r="Q1428" s="1035"/>
      <c r="R1428" s="1035"/>
      <c r="S1428" s="223"/>
      <c r="T1428" s="990" t="s">
        <v>187</v>
      </c>
      <c r="U1428" s="991"/>
      <c r="V1428" s="991" t="str">
        <f>IF('statement of marks'!K106="","",'statement of marks'!K106)</f>
        <v/>
      </c>
      <c r="W1428" s="991"/>
      <c r="X1428" s="991"/>
      <c r="Y1428" s="991"/>
      <c r="Z1428" s="991"/>
      <c r="AA1428" s="991"/>
      <c r="AB1428" s="991"/>
      <c r="AC1428" s="991"/>
      <c r="AD1428" s="991"/>
      <c r="AE1428" s="991"/>
      <c r="AF1428" s="991"/>
      <c r="AG1428" s="991"/>
      <c r="AH1428" s="994"/>
    </row>
    <row r="1429" spans="1:34" ht="18.95" customHeight="1">
      <c r="A1429" s="223"/>
      <c r="B1429" s="990" t="s">
        <v>188</v>
      </c>
      <c r="C1429" s="991"/>
      <c r="D1429" s="992" t="str">
        <f>'statement of marks'!$G$3</f>
        <v>6 B</v>
      </c>
      <c r="E1429" s="992"/>
      <c r="F1429" s="992"/>
      <c r="G1429" s="992"/>
      <c r="H1429" s="991" t="s">
        <v>9</v>
      </c>
      <c r="I1429" s="991"/>
      <c r="J1429" s="991"/>
      <c r="K1429" s="991"/>
      <c r="L1429" s="991"/>
      <c r="M1429" s="992" t="str">
        <f>IF('statement of marks'!D105="","",'statement of marks'!D105)</f>
        <v/>
      </c>
      <c r="N1429" s="992"/>
      <c r="O1429" s="992"/>
      <c r="P1429" s="993"/>
      <c r="Q1429" s="1035"/>
      <c r="R1429" s="1035"/>
      <c r="S1429" s="223"/>
      <c r="T1429" s="990" t="s">
        <v>188</v>
      </c>
      <c r="U1429" s="991"/>
      <c r="V1429" s="992" t="str">
        <f>'statement of marks'!$G$3</f>
        <v>6 B</v>
      </c>
      <c r="W1429" s="992"/>
      <c r="X1429" s="992"/>
      <c r="Y1429" s="992"/>
      <c r="Z1429" s="991" t="s">
        <v>9</v>
      </c>
      <c r="AA1429" s="991"/>
      <c r="AB1429" s="991"/>
      <c r="AC1429" s="991"/>
      <c r="AD1429" s="991"/>
      <c r="AE1429" s="992" t="str">
        <f>IF('statement of marks'!D106="","",'statement of marks'!D106)</f>
        <v/>
      </c>
      <c r="AF1429" s="992"/>
      <c r="AG1429" s="992"/>
      <c r="AH1429" s="993"/>
    </row>
    <row r="1430" spans="1:34" ht="18.95" customHeight="1">
      <c r="A1430" s="223"/>
      <c r="B1430" s="990" t="s">
        <v>189</v>
      </c>
      <c r="C1430" s="991"/>
      <c r="D1430" s="992" t="str">
        <f>IF('statement of marks'!F105="","",'statement of marks'!F105)</f>
        <v/>
      </c>
      <c r="E1430" s="992"/>
      <c r="F1430" s="992"/>
      <c r="G1430" s="992"/>
      <c r="H1430" s="991" t="s">
        <v>0</v>
      </c>
      <c r="I1430" s="991"/>
      <c r="J1430" s="991"/>
      <c r="K1430" s="991"/>
      <c r="L1430" s="991"/>
      <c r="M1430" s="1032" t="str">
        <f>IF('statement of marks'!G105="","",'statement of marks'!G105)</f>
        <v/>
      </c>
      <c r="N1430" s="1032"/>
      <c r="O1430" s="1032"/>
      <c r="P1430" s="1033"/>
      <c r="Q1430" s="1035"/>
      <c r="R1430" s="1035"/>
      <c r="S1430" s="223"/>
      <c r="T1430" s="990" t="s">
        <v>189</v>
      </c>
      <c r="U1430" s="991"/>
      <c r="V1430" s="992" t="str">
        <f>IF('statement of marks'!F106="","",'statement of marks'!F106)</f>
        <v/>
      </c>
      <c r="W1430" s="992"/>
      <c r="X1430" s="992"/>
      <c r="Y1430" s="992"/>
      <c r="Z1430" s="991" t="s">
        <v>0</v>
      </c>
      <c r="AA1430" s="991"/>
      <c r="AB1430" s="991"/>
      <c r="AC1430" s="991"/>
      <c r="AD1430" s="991"/>
      <c r="AE1430" s="1032" t="str">
        <f>IF('statement of marks'!G106="","",'statement of marks'!G106)</f>
        <v/>
      </c>
      <c r="AF1430" s="1032"/>
      <c r="AG1430" s="1032"/>
      <c r="AH1430" s="1033"/>
    </row>
    <row r="1431" spans="1:34" ht="18.95" customHeight="1">
      <c r="A1431" s="223"/>
      <c r="B1431" s="221" t="s">
        <v>28</v>
      </c>
      <c r="C1431" s="211" t="s">
        <v>96</v>
      </c>
      <c r="D1431" s="1034" t="s">
        <v>1</v>
      </c>
      <c r="E1431" s="1034"/>
      <c r="F1431" s="1034"/>
      <c r="G1431" s="1034" t="s">
        <v>21</v>
      </c>
      <c r="H1431" s="1034"/>
      <c r="I1431" s="1034"/>
      <c r="J1431" s="1034" t="s">
        <v>68</v>
      </c>
      <c r="K1431" s="1034"/>
      <c r="L1431" s="1034"/>
      <c r="M1431" s="1034" t="s">
        <v>97</v>
      </c>
      <c r="N1431" s="1034"/>
      <c r="O1431" s="1034"/>
      <c r="P1431" s="212" t="s">
        <v>200</v>
      </c>
      <c r="Q1431" s="1035"/>
      <c r="R1431" s="1035"/>
      <c r="S1431" s="223"/>
      <c r="T1431" s="221" t="s">
        <v>28</v>
      </c>
      <c r="U1431" s="211" t="s">
        <v>96</v>
      </c>
      <c r="V1431" s="1034" t="s">
        <v>1</v>
      </c>
      <c r="W1431" s="1034"/>
      <c r="X1431" s="1034"/>
      <c r="Y1431" s="1034" t="s">
        <v>21</v>
      </c>
      <c r="Z1431" s="1034"/>
      <c r="AA1431" s="1034"/>
      <c r="AB1431" s="1034" t="s">
        <v>68</v>
      </c>
      <c r="AC1431" s="1034"/>
      <c r="AD1431" s="1034"/>
      <c r="AE1431" s="1034" t="s">
        <v>97</v>
      </c>
      <c r="AF1431" s="1034"/>
      <c r="AG1431" s="1034"/>
      <c r="AH1431" s="212" t="s">
        <v>200</v>
      </c>
    </row>
    <row r="1432" spans="1:34" ht="18.95" customHeight="1">
      <c r="A1432" s="223"/>
      <c r="B1432" s="1000" t="s">
        <v>3</v>
      </c>
      <c r="C1432" s="1001"/>
      <c r="D1432" s="232">
        <f>IF('statement of marks'!L$6="","",'statement of marks'!L$6)</f>
        <v>5</v>
      </c>
      <c r="E1432" s="232">
        <f>IF('statement of marks'!M$6="","",'statement of marks'!M$6)</f>
        <v>5</v>
      </c>
      <c r="F1432" s="232">
        <f>IF('statement of marks'!N$6="","",'statement of marks'!N$6)</f>
        <v>10</v>
      </c>
      <c r="G1432" s="232">
        <f>IF('statement of marks'!O$6="","",'statement of marks'!O$6)</f>
        <v>5</v>
      </c>
      <c r="H1432" s="232">
        <f>IF('statement of marks'!P$6="","",'statement of marks'!P$6)</f>
        <v>5</v>
      </c>
      <c r="I1432" s="232">
        <f>IF('statement of marks'!Q$6="","",'statement of marks'!Q$6)</f>
        <v>10</v>
      </c>
      <c r="J1432" s="232">
        <f>IF('statement of marks'!R$6="","",'statement of marks'!R$6)</f>
        <v>5</v>
      </c>
      <c r="K1432" s="232">
        <f>IF('statement of marks'!S$6="","",'statement of marks'!S$6)</f>
        <v>5</v>
      </c>
      <c r="L1432" s="232">
        <f>IF('statement of marks'!T$6="","",'statement of marks'!T$6)</f>
        <v>10</v>
      </c>
      <c r="M1432" s="232">
        <f>IF('statement of marks'!V$6="","",'statement of marks'!V$6)</f>
        <v>50</v>
      </c>
      <c r="N1432" s="232">
        <f>IF('statement of marks'!W$6="","",'statement of marks'!W$6)</f>
        <v>20</v>
      </c>
      <c r="O1432" s="232">
        <f>IF('statement of marks'!X$6="","",'statement of marks'!X$6)</f>
        <v>70</v>
      </c>
      <c r="P1432" s="213">
        <f>IF('statement of marks'!Y$6="","",'statement of marks'!Y$6)</f>
        <v>100</v>
      </c>
      <c r="Q1432" s="1035"/>
      <c r="R1432" s="1035"/>
      <c r="S1432" s="223"/>
      <c r="T1432" s="1000" t="s">
        <v>3</v>
      </c>
      <c r="U1432" s="1001"/>
      <c r="V1432" s="232">
        <f>IF('statement of marks'!L$6="","",'statement of marks'!L$6)</f>
        <v>5</v>
      </c>
      <c r="W1432" s="232">
        <f>IF('statement of marks'!M$6="","",'statement of marks'!M$6)</f>
        <v>5</v>
      </c>
      <c r="X1432" s="232">
        <f>IF('statement of marks'!N$6="","",'statement of marks'!N$6)</f>
        <v>10</v>
      </c>
      <c r="Y1432" s="232">
        <f>IF('statement of marks'!O$6="","",'statement of marks'!O$6)</f>
        <v>5</v>
      </c>
      <c r="Z1432" s="232">
        <f>IF('statement of marks'!P$6="","",'statement of marks'!P$6)</f>
        <v>5</v>
      </c>
      <c r="AA1432" s="232">
        <f>IF('statement of marks'!Q$6="","",'statement of marks'!Q$6)</f>
        <v>10</v>
      </c>
      <c r="AB1432" s="232">
        <f>IF('statement of marks'!R$6="","",'statement of marks'!R$6)</f>
        <v>5</v>
      </c>
      <c r="AC1432" s="232">
        <f>IF('statement of marks'!S$6="","",'statement of marks'!S$6)</f>
        <v>5</v>
      </c>
      <c r="AD1432" s="232">
        <f>IF('statement of marks'!T$6="","",'statement of marks'!T$6)</f>
        <v>10</v>
      </c>
      <c r="AE1432" s="232">
        <f>IF('statement of marks'!V$6="","",'statement of marks'!V$6)</f>
        <v>50</v>
      </c>
      <c r="AF1432" s="232">
        <f>IF('statement of marks'!W$6="","",'statement of marks'!W$6)</f>
        <v>20</v>
      </c>
      <c r="AG1432" s="232">
        <f>IF('statement of marks'!X$6="","",'statement of marks'!X$6)</f>
        <v>70</v>
      </c>
      <c r="AH1432" s="213">
        <f>IF('statement of marks'!Y$6="","",'statement of marks'!Y$6)</f>
        <v>100</v>
      </c>
    </row>
    <row r="1433" spans="1:34" ht="18.95" customHeight="1">
      <c r="A1433" s="223"/>
      <c r="B1433" s="990" t="str">
        <f>IF('statement of marks'!$L$3="","",'statement of marks'!$L$3)</f>
        <v>fgUnh</v>
      </c>
      <c r="C1433" s="991"/>
      <c r="D1433" s="209" t="str">
        <f>IF('statement of marks'!L105="","",'statement of marks'!L105)</f>
        <v/>
      </c>
      <c r="E1433" s="209" t="str">
        <f>IF('statement of marks'!M105="","",'statement of marks'!M105)</f>
        <v/>
      </c>
      <c r="F1433" s="207" t="str">
        <f>IF('statement of marks'!N105="","",'statement of marks'!N105)</f>
        <v/>
      </c>
      <c r="G1433" s="209" t="str">
        <f>IF('statement of marks'!O105="","",'statement of marks'!O105)</f>
        <v/>
      </c>
      <c r="H1433" s="209" t="str">
        <f>IF('statement of marks'!P105="","",'statement of marks'!P105)</f>
        <v/>
      </c>
      <c r="I1433" s="207" t="str">
        <f>IF('statement of marks'!Q105="","",'statement of marks'!Q105)</f>
        <v/>
      </c>
      <c r="J1433" s="209" t="str">
        <f>IF('statement of marks'!R105="","",'statement of marks'!R105)</f>
        <v/>
      </c>
      <c r="K1433" s="209" t="str">
        <f>IF('statement of marks'!S105="","",'statement of marks'!S105)</f>
        <v/>
      </c>
      <c r="L1433" s="207" t="str">
        <f>IF('statement of marks'!T105="","",'statement of marks'!T105)</f>
        <v/>
      </c>
      <c r="M1433" s="209" t="str">
        <f>IF('statement of marks'!V105="","",'statement of marks'!V105)</f>
        <v/>
      </c>
      <c r="N1433" s="209" t="str">
        <f>IF('statement of marks'!W105="","",'statement of marks'!W105)</f>
        <v/>
      </c>
      <c r="O1433" s="207" t="str">
        <f>IF('statement of marks'!X105="","",'statement of marks'!X105)</f>
        <v/>
      </c>
      <c r="P1433" s="213" t="str">
        <f>IF('statement of marks'!Y105="","",'statement of marks'!Y105)</f>
        <v/>
      </c>
      <c r="Q1433" s="1035"/>
      <c r="R1433" s="1035"/>
      <c r="S1433" s="223"/>
      <c r="T1433" s="990" t="str">
        <f>IF('statement of marks'!$L$3="","",'statement of marks'!$L$3)</f>
        <v>fgUnh</v>
      </c>
      <c r="U1433" s="991"/>
      <c r="V1433" s="209" t="str">
        <f>IF('statement of marks'!L106="","",'statement of marks'!L106)</f>
        <v/>
      </c>
      <c r="W1433" s="209" t="str">
        <f>IF('statement of marks'!M106="","",'statement of marks'!M106)</f>
        <v/>
      </c>
      <c r="X1433" s="207" t="str">
        <f>IF('statement of marks'!N106="","",'statement of marks'!N106)</f>
        <v/>
      </c>
      <c r="Y1433" s="209" t="str">
        <f>IF('statement of marks'!O106="","",'statement of marks'!O106)</f>
        <v/>
      </c>
      <c r="Z1433" s="209" t="str">
        <f>IF('statement of marks'!P106="","",'statement of marks'!P106)</f>
        <v/>
      </c>
      <c r="AA1433" s="207" t="str">
        <f>IF('statement of marks'!Q106="","",'statement of marks'!Q106)</f>
        <v/>
      </c>
      <c r="AB1433" s="209" t="str">
        <f>IF('statement of marks'!R106="","",'statement of marks'!R106)</f>
        <v/>
      </c>
      <c r="AC1433" s="209" t="str">
        <f>IF('statement of marks'!S106="","",'statement of marks'!S106)</f>
        <v/>
      </c>
      <c r="AD1433" s="207" t="str">
        <f>IF('statement of marks'!T106="","",'statement of marks'!T106)</f>
        <v/>
      </c>
      <c r="AE1433" s="209" t="str">
        <f>IF('statement of marks'!V106="","",'statement of marks'!V106)</f>
        <v/>
      </c>
      <c r="AF1433" s="209" t="str">
        <f>IF('statement of marks'!W106="","",'statement of marks'!W106)</f>
        <v/>
      </c>
      <c r="AG1433" s="207" t="str">
        <f>IF('statement of marks'!X106="","",'statement of marks'!X106)</f>
        <v/>
      </c>
      <c r="AH1433" s="213" t="str">
        <f>IF('statement of marks'!Y106="","",'statement of marks'!Y106)</f>
        <v/>
      </c>
    </row>
    <row r="1434" spans="1:34" ht="18.95" customHeight="1">
      <c r="A1434" s="223"/>
      <c r="B1434" s="990" t="str">
        <f>IF('statement of marks'!$AH$3="","",'statement of marks'!$AH$3)</f>
        <v>vaxszth</v>
      </c>
      <c r="C1434" s="991"/>
      <c r="D1434" s="209" t="str">
        <f>IF('statement of marks'!AH105="","",'statement of marks'!AH105)</f>
        <v/>
      </c>
      <c r="E1434" s="209" t="str">
        <f>IF('statement of marks'!AI105="","",'statement of marks'!AI105)</f>
        <v/>
      </c>
      <c r="F1434" s="207" t="str">
        <f>IF('statement of marks'!AJ105="","",'statement of marks'!AJ105)</f>
        <v/>
      </c>
      <c r="G1434" s="209" t="str">
        <f>IF('statement of marks'!AK105="","",'statement of marks'!AK105)</f>
        <v/>
      </c>
      <c r="H1434" s="209" t="str">
        <f>IF('statement of marks'!AL105="","",'statement of marks'!AL105)</f>
        <v/>
      </c>
      <c r="I1434" s="207" t="str">
        <f>IF('statement of marks'!AM105="","",'statement of marks'!AM105)</f>
        <v/>
      </c>
      <c r="J1434" s="209" t="str">
        <f>IF('statement of marks'!AN105="","",'statement of marks'!AN105)</f>
        <v/>
      </c>
      <c r="K1434" s="209" t="str">
        <f>IF('statement of marks'!AO105="","",'statement of marks'!AO105)</f>
        <v/>
      </c>
      <c r="L1434" s="207" t="str">
        <f>IF('statement of marks'!AP105="","",'statement of marks'!AP105)</f>
        <v/>
      </c>
      <c r="M1434" s="209" t="str">
        <f>IF('statement of marks'!AR105="","",'statement of marks'!AR105)</f>
        <v/>
      </c>
      <c r="N1434" s="209" t="str">
        <f>IF('statement of marks'!AS105="","",'statement of marks'!AS105)</f>
        <v/>
      </c>
      <c r="O1434" s="207" t="str">
        <f>IF('statement of marks'!AT105="","",'statement of marks'!AT105)</f>
        <v/>
      </c>
      <c r="P1434" s="213" t="str">
        <f>IF('statement of marks'!AU105="","",'statement of marks'!AU105)</f>
        <v/>
      </c>
      <c r="Q1434" s="1035"/>
      <c r="R1434" s="1035"/>
      <c r="S1434" s="223"/>
      <c r="T1434" s="990" t="str">
        <f>IF('statement of marks'!$AH$3="","",'statement of marks'!$AH$3)</f>
        <v>vaxszth</v>
      </c>
      <c r="U1434" s="991"/>
      <c r="V1434" s="209" t="str">
        <f>IF('statement of marks'!AH106="","",'statement of marks'!AH106)</f>
        <v/>
      </c>
      <c r="W1434" s="209" t="str">
        <f>IF('statement of marks'!AI106="","",'statement of marks'!AI106)</f>
        <v/>
      </c>
      <c r="X1434" s="207" t="str">
        <f>IF('statement of marks'!AJ106="","",'statement of marks'!AJ106)</f>
        <v/>
      </c>
      <c r="Y1434" s="209" t="str">
        <f>IF('statement of marks'!AK106="","",'statement of marks'!AK106)</f>
        <v/>
      </c>
      <c r="Z1434" s="209" t="str">
        <f>IF('statement of marks'!AL106="","",'statement of marks'!AL106)</f>
        <v/>
      </c>
      <c r="AA1434" s="207" t="str">
        <f>IF('statement of marks'!AM106="","",'statement of marks'!AM106)</f>
        <v/>
      </c>
      <c r="AB1434" s="209" t="str">
        <f>IF('statement of marks'!AN106="","",'statement of marks'!AN106)</f>
        <v/>
      </c>
      <c r="AC1434" s="209" t="str">
        <f>IF('statement of marks'!AO106="","",'statement of marks'!AO106)</f>
        <v/>
      </c>
      <c r="AD1434" s="207" t="str">
        <f>IF('statement of marks'!AP106="","",'statement of marks'!AP106)</f>
        <v/>
      </c>
      <c r="AE1434" s="209" t="str">
        <f>IF('statement of marks'!AR106="","",'statement of marks'!AR106)</f>
        <v/>
      </c>
      <c r="AF1434" s="209" t="str">
        <f>IF('statement of marks'!AS106="","",'statement of marks'!AS106)</f>
        <v/>
      </c>
      <c r="AG1434" s="207" t="str">
        <f>IF('statement of marks'!AT106="","",'statement of marks'!AT106)</f>
        <v/>
      </c>
      <c r="AH1434" s="213" t="str">
        <f>IF('statement of marks'!AU106="","",'statement of marks'!AU106)</f>
        <v/>
      </c>
    </row>
    <row r="1435" spans="1:34" ht="18.95" customHeight="1">
      <c r="A1435" s="223"/>
      <c r="B1435" s="990" t="str">
        <f>IF('statement of marks'!BD105="s","laLd`r",IF('statement of marks'!BD105="u","mnwZ",IF('statement of marks'!BD105="g","xqtjkrh",IF('statement of marks'!BD105="p","iatkch",IF('statement of marks'!BD105="sd","fla/kh","r`rh; Hkk""kk")))))</f>
        <v>r`rh; Hkk"kk</v>
      </c>
      <c r="C1435" s="991"/>
      <c r="D1435" s="209" t="str">
        <f>IF('statement of marks'!BE105="","",'statement of marks'!BE105)</f>
        <v/>
      </c>
      <c r="E1435" s="209" t="str">
        <f>IF('statement of marks'!BF105="","",'statement of marks'!BF105)</f>
        <v/>
      </c>
      <c r="F1435" s="207" t="str">
        <f>IF('statement of marks'!BG105="","",'statement of marks'!BG105)</f>
        <v/>
      </c>
      <c r="G1435" s="209" t="str">
        <f>IF('statement of marks'!BH105="","",'statement of marks'!BH105)</f>
        <v/>
      </c>
      <c r="H1435" s="209" t="str">
        <f>IF('statement of marks'!BI105="","",'statement of marks'!BI105)</f>
        <v/>
      </c>
      <c r="I1435" s="207" t="str">
        <f>IF('statement of marks'!BJ105="","",'statement of marks'!BJ105)</f>
        <v/>
      </c>
      <c r="J1435" s="209" t="str">
        <f>IF('statement of marks'!BK105="","",'statement of marks'!BK105)</f>
        <v/>
      </c>
      <c r="K1435" s="209" t="str">
        <f>IF('statement of marks'!BL105="","",'statement of marks'!BL105)</f>
        <v/>
      </c>
      <c r="L1435" s="207" t="str">
        <f>IF('statement of marks'!BM105="","",'statement of marks'!BM105)</f>
        <v/>
      </c>
      <c r="M1435" s="209" t="str">
        <f>IF('statement of marks'!BO105="","",'statement of marks'!BO105)</f>
        <v/>
      </c>
      <c r="N1435" s="209" t="str">
        <f>IF('statement of marks'!BP105="","",'statement of marks'!BP105)</f>
        <v/>
      </c>
      <c r="O1435" s="207" t="str">
        <f>IF('statement of marks'!BQ105="","",'statement of marks'!BQ105)</f>
        <v/>
      </c>
      <c r="P1435" s="213" t="str">
        <f>IF('statement of marks'!BR105="","",'statement of marks'!BR105)</f>
        <v/>
      </c>
      <c r="Q1435" s="1035"/>
      <c r="R1435" s="1035"/>
      <c r="S1435" s="223"/>
      <c r="T1435" s="990" t="str">
        <f>IF('statement of marks'!BD106="s","laLd`r",IF('statement of marks'!BD106="u","mnwZ",IF('statement of marks'!BD106="g","xqtjkrh",IF('statement of marks'!BD106="p","iatkch",IF('statement of marks'!BD106="sd","fla/kh","r`rh; Hkk""kk")))))</f>
        <v>r`rh; Hkk"kk</v>
      </c>
      <c r="U1435" s="991"/>
      <c r="V1435" s="209" t="str">
        <f>IF('statement of marks'!BE106="","",'statement of marks'!BE106)</f>
        <v/>
      </c>
      <c r="W1435" s="209" t="str">
        <f>IF('statement of marks'!BF106="","",'statement of marks'!BF106)</f>
        <v/>
      </c>
      <c r="X1435" s="207" t="str">
        <f>IF('statement of marks'!BG106="","",'statement of marks'!BG106)</f>
        <v/>
      </c>
      <c r="Y1435" s="209" t="str">
        <f>IF('statement of marks'!BH106="","",'statement of marks'!BH106)</f>
        <v/>
      </c>
      <c r="Z1435" s="209" t="str">
        <f>IF('statement of marks'!BI106="","",'statement of marks'!BI106)</f>
        <v/>
      </c>
      <c r="AA1435" s="207" t="str">
        <f>IF('statement of marks'!BJ106="","",'statement of marks'!BJ106)</f>
        <v/>
      </c>
      <c r="AB1435" s="209" t="str">
        <f>IF('statement of marks'!BK106="","",'statement of marks'!BK106)</f>
        <v/>
      </c>
      <c r="AC1435" s="209" t="str">
        <f>IF('statement of marks'!BL106="","",'statement of marks'!BL106)</f>
        <v/>
      </c>
      <c r="AD1435" s="207" t="str">
        <f>IF('statement of marks'!BM106="","",'statement of marks'!BM106)</f>
        <v/>
      </c>
      <c r="AE1435" s="209" t="str">
        <f>IF('statement of marks'!BO106="","",'statement of marks'!BO106)</f>
        <v/>
      </c>
      <c r="AF1435" s="209" t="str">
        <f>IF('statement of marks'!BP106="","",'statement of marks'!BP106)</f>
        <v/>
      </c>
      <c r="AG1435" s="207" t="str">
        <f>IF('statement of marks'!BQ106="","",'statement of marks'!BQ106)</f>
        <v/>
      </c>
      <c r="AH1435" s="213" t="str">
        <f>IF('statement of marks'!BR106="","",'statement of marks'!BR106)</f>
        <v/>
      </c>
    </row>
    <row r="1436" spans="1:34" ht="18.95" customHeight="1">
      <c r="A1436" s="223"/>
      <c r="B1436" s="990" t="str">
        <f>IF('statement of marks'!$CA$3="","",'statement of marks'!$CA$3)</f>
        <v>xf.kr</v>
      </c>
      <c r="C1436" s="991"/>
      <c r="D1436" s="209" t="str">
        <f>IF('statement of marks'!CA105="","",'statement of marks'!CA105)</f>
        <v/>
      </c>
      <c r="E1436" s="209" t="str">
        <f>IF('statement of marks'!CB105="","",'statement of marks'!CB105)</f>
        <v/>
      </c>
      <c r="F1436" s="207" t="str">
        <f>IF('statement of marks'!CC105="","",'statement of marks'!CC105)</f>
        <v/>
      </c>
      <c r="G1436" s="209" t="str">
        <f>IF('statement of marks'!CD105="","",'statement of marks'!CD105)</f>
        <v/>
      </c>
      <c r="H1436" s="209" t="str">
        <f>IF('statement of marks'!CE105="","",'statement of marks'!CE105)</f>
        <v/>
      </c>
      <c r="I1436" s="207" t="str">
        <f>IF('statement of marks'!CF105="","",'statement of marks'!CF105)</f>
        <v/>
      </c>
      <c r="J1436" s="209" t="str">
        <f>IF('statement of marks'!CG105="","",'statement of marks'!CG105)</f>
        <v/>
      </c>
      <c r="K1436" s="209" t="str">
        <f>IF('statement of marks'!CH105="","",'statement of marks'!CH105)</f>
        <v/>
      </c>
      <c r="L1436" s="207" t="str">
        <f>IF('statement of marks'!CI105="","",'statement of marks'!CI105)</f>
        <v/>
      </c>
      <c r="M1436" s="209" t="str">
        <f>IF('statement of marks'!CK105="","",'statement of marks'!CK105)</f>
        <v/>
      </c>
      <c r="N1436" s="209" t="str">
        <f>IF('statement of marks'!CL105="","",'statement of marks'!CL105)</f>
        <v/>
      </c>
      <c r="O1436" s="207" t="str">
        <f>IF('statement of marks'!CM105="","",'statement of marks'!CM105)</f>
        <v/>
      </c>
      <c r="P1436" s="213" t="str">
        <f>IF('statement of marks'!CN105="","",'statement of marks'!CN105)</f>
        <v/>
      </c>
      <c r="Q1436" s="1035"/>
      <c r="R1436" s="1035"/>
      <c r="S1436" s="223"/>
      <c r="T1436" s="990" t="str">
        <f>IF('statement of marks'!$CA$3="","",'statement of marks'!$CA$3)</f>
        <v>xf.kr</v>
      </c>
      <c r="U1436" s="991"/>
      <c r="V1436" s="209" t="str">
        <f>IF('statement of marks'!CA106="","",'statement of marks'!CA106)</f>
        <v/>
      </c>
      <c r="W1436" s="209" t="str">
        <f>IF('statement of marks'!CB106="","",'statement of marks'!CB106)</f>
        <v/>
      </c>
      <c r="X1436" s="207" t="str">
        <f>IF('statement of marks'!CC106="","",'statement of marks'!CC106)</f>
        <v/>
      </c>
      <c r="Y1436" s="209" t="str">
        <f>IF('statement of marks'!CD106="","",'statement of marks'!CD106)</f>
        <v/>
      </c>
      <c r="Z1436" s="209" t="str">
        <f>IF('statement of marks'!CE106="","",'statement of marks'!CE106)</f>
        <v/>
      </c>
      <c r="AA1436" s="207" t="str">
        <f>IF('statement of marks'!CF106="","",'statement of marks'!CF106)</f>
        <v/>
      </c>
      <c r="AB1436" s="209" t="str">
        <f>IF('statement of marks'!CG106="","",'statement of marks'!CG106)</f>
        <v/>
      </c>
      <c r="AC1436" s="209" t="str">
        <f>IF('statement of marks'!CH106="","",'statement of marks'!CH106)</f>
        <v/>
      </c>
      <c r="AD1436" s="207" t="str">
        <f>IF('statement of marks'!CI106="","",'statement of marks'!CI106)</f>
        <v/>
      </c>
      <c r="AE1436" s="209" t="str">
        <f>IF('statement of marks'!CK106="","",'statement of marks'!CK106)</f>
        <v/>
      </c>
      <c r="AF1436" s="209" t="str">
        <f>IF('statement of marks'!CL106="","",'statement of marks'!CL106)</f>
        <v/>
      </c>
      <c r="AG1436" s="207" t="str">
        <f>IF('statement of marks'!CM106="","",'statement of marks'!CM106)</f>
        <v/>
      </c>
      <c r="AH1436" s="213" t="str">
        <f>IF('statement of marks'!CN106="","",'statement of marks'!CN106)</f>
        <v/>
      </c>
    </row>
    <row r="1437" spans="1:34" ht="18.95" customHeight="1">
      <c r="A1437" s="223"/>
      <c r="B1437" s="990" t="str">
        <f>IF('statement of marks'!$CW$3="","",'statement of marks'!$CW$3)</f>
        <v>foKku</v>
      </c>
      <c r="C1437" s="991"/>
      <c r="D1437" s="209" t="str">
        <f>IF('statement of marks'!CW105="","",'statement of marks'!CW105)</f>
        <v/>
      </c>
      <c r="E1437" s="209" t="str">
        <f>IF('statement of marks'!CX105="","",'statement of marks'!CX105)</f>
        <v/>
      </c>
      <c r="F1437" s="207" t="str">
        <f>IF('statement of marks'!CY105="","",'statement of marks'!CY105)</f>
        <v/>
      </c>
      <c r="G1437" s="209" t="str">
        <f>IF('statement of marks'!CZ105="","",'statement of marks'!CZ105)</f>
        <v/>
      </c>
      <c r="H1437" s="209" t="str">
        <f>IF('statement of marks'!DA105="","",'statement of marks'!DA105)</f>
        <v/>
      </c>
      <c r="I1437" s="207" t="str">
        <f>IF('statement of marks'!DB105="","",'statement of marks'!DB105)</f>
        <v/>
      </c>
      <c r="J1437" s="209" t="str">
        <f>IF('statement of marks'!DC105="","",'statement of marks'!DC105)</f>
        <v/>
      </c>
      <c r="K1437" s="209" t="str">
        <f>IF('statement of marks'!DD105="","",'statement of marks'!DD105)</f>
        <v/>
      </c>
      <c r="L1437" s="207" t="str">
        <f>IF('statement of marks'!DE105="","",'statement of marks'!DE105)</f>
        <v/>
      </c>
      <c r="M1437" s="209" t="str">
        <f>IF('statement of marks'!DG105="","",'statement of marks'!DG105)</f>
        <v/>
      </c>
      <c r="N1437" s="209" t="str">
        <f>IF('statement of marks'!DH105="","",'statement of marks'!DH105)</f>
        <v/>
      </c>
      <c r="O1437" s="207" t="str">
        <f>IF('statement of marks'!DI105="","",'statement of marks'!DI105)</f>
        <v/>
      </c>
      <c r="P1437" s="213" t="str">
        <f>IF('statement of marks'!DJ105="","",'statement of marks'!DJ105)</f>
        <v/>
      </c>
      <c r="Q1437" s="1035"/>
      <c r="R1437" s="1035"/>
      <c r="S1437" s="223"/>
      <c r="T1437" s="990" t="str">
        <f>IF('statement of marks'!$CW$3="","",'statement of marks'!$CW$3)</f>
        <v>foKku</v>
      </c>
      <c r="U1437" s="991"/>
      <c r="V1437" s="209" t="str">
        <f>IF('statement of marks'!CW106="","",'statement of marks'!CW106)</f>
        <v/>
      </c>
      <c r="W1437" s="209" t="str">
        <f>IF('statement of marks'!CX106="","",'statement of marks'!CX106)</f>
        <v/>
      </c>
      <c r="X1437" s="207" t="str">
        <f>IF('statement of marks'!CY106="","",'statement of marks'!CY106)</f>
        <v/>
      </c>
      <c r="Y1437" s="209" t="str">
        <f>IF('statement of marks'!CZ106="","",'statement of marks'!CZ106)</f>
        <v/>
      </c>
      <c r="Z1437" s="209" t="str">
        <f>IF('statement of marks'!DA106="","",'statement of marks'!DA106)</f>
        <v/>
      </c>
      <c r="AA1437" s="207" t="str">
        <f>IF('statement of marks'!DB106="","",'statement of marks'!DB106)</f>
        <v/>
      </c>
      <c r="AB1437" s="209" t="str">
        <f>IF('statement of marks'!DC106="","",'statement of marks'!DC106)</f>
        <v/>
      </c>
      <c r="AC1437" s="209" t="str">
        <f>IF('statement of marks'!DD106="","",'statement of marks'!DD106)</f>
        <v/>
      </c>
      <c r="AD1437" s="207" t="str">
        <f>IF('statement of marks'!DE106="","",'statement of marks'!DE106)</f>
        <v/>
      </c>
      <c r="AE1437" s="209" t="str">
        <f>IF('statement of marks'!DG106="","",'statement of marks'!DG106)</f>
        <v/>
      </c>
      <c r="AF1437" s="209" t="str">
        <f>IF('statement of marks'!DH106="","",'statement of marks'!DH106)</f>
        <v/>
      </c>
      <c r="AG1437" s="207" t="str">
        <f>IF('statement of marks'!DI106="","",'statement of marks'!DI106)</f>
        <v/>
      </c>
      <c r="AH1437" s="213" t="str">
        <f>IF('statement of marks'!DJ106="","",'statement of marks'!DJ106)</f>
        <v/>
      </c>
    </row>
    <row r="1438" spans="1:34" ht="18.95" customHeight="1">
      <c r="A1438" s="223"/>
      <c r="B1438" s="990" t="str">
        <f>IF('statement of marks'!$DS$3="","",'statement of marks'!$DS$3)</f>
        <v>lkekftd foKku</v>
      </c>
      <c r="C1438" s="991"/>
      <c r="D1438" s="209" t="str">
        <f>IF('statement of marks'!DS105="","",'statement of marks'!DS105)</f>
        <v/>
      </c>
      <c r="E1438" s="209" t="str">
        <f>IF('statement of marks'!DT105="","",'statement of marks'!DT105)</f>
        <v/>
      </c>
      <c r="F1438" s="207" t="str">
        <f>IF('statement of marks'!DU105="","",'statement of marks'!DU105)</f>
        <v/>
      </c>
      <c r="G1438" s="209" t="str">
        <f>IF('statement of marks'!DV105="","",'statement of marks'!DV105)</f>
        <v/>
      </c>
      <c r="H1438" s="209" t="str">
        <f>IF('statement of marks'!DW105="","",'statement of marks'!DW105)</f>
        <v/>
      </c>
      <c r="I1438" s="207" t="str">
        <f>IF('statement of marks'!DX105="","",'statement of marks'!DX105)</f>
        <v/>
      </c>
      <c r="J1438" s="209" t="str">
        <f>IF('statement of marks'!DY105="","",'statement of marks'!DY105)</f>
        <v/>
      </c>
      <c r="K1438" s="209" t="str">
        <f>IF('statement of marks'!DZ105="","",'statement of marks'!DZ105)</f>
        <v/>
      </c>
      <c r="L1438" s="207" t="str">
        <f>IF('statement of marks'!EA105="","",'statement of marks'!EA105)</f>
        <v/>
      </c>
      <c r="M1438" s="209" t="str">
        <f>IF('statement of marks'!EC105="","",'statement of marks'!EC105)</f>
        <v/>
      </c>
      <c r="N1438" s="209" t="str">
        <f>IF('statement of marks'!ED105="","",'statement of marks'!ED105)</f>
        <v/>
      </c>
      <c r="O1438" s="207" t="str">
        <f>IF('statement of marks'!EE105="","",'statement of marks'!EE105)</f>
        <v/>
      </c>
      <c r="P1438" s="213" t="str">
        <f>IF('statement of marks'!EF105="","",'statement of marks'!EF105)</f>
        <v/>
      </c>
      <c r="Q1438" s="1035"/>
      <c r="R1438" s="1035"/>
      <c r="S1438" s="223"/>
      <c r="T1438" s="990" t="str">
        <f>IF('statement of marks'!$DS$3="","",'statement of marks'!$DS$3)</f>
        <v>lkekftd foKku</v>
      </c>
      <c r="U1438" s="991"/>
      <c r="V1438" s="209" t="str">
        <f>IF('statement of marks'!DS106="","",'statement of marks'!DS106)</f>
        <v/>
      </c>
      <c r="W1438" s="209" t="str">
        <f>IF('statement of marks'!DT106="","",'statement of marks'!DT106)</f>
        <v/>
      </c>
      <c r="X1438" s="207" t="str">
        <f>IF('statement of marks'!DU106="","",'statement of marks'!DU106)</f>
        <v/>
      </c>
      <c r="Y1438" s="209" t="str">
        <f>IF('statement of marks'!DV106="","",'statement of marks'!DV106)</f>
        <v/>
      </c>
      <c r="Z1438" s="209" t="str">
        <f>IF('statement of marks'!DW106="","",'statement of marks'!DW106)</f>
        <v/>
      </c>
      <c r="AA1438" s="207" t="str">
        <f>IF('statement of marks'!DX106="","",'statement of marks'!DX106)</f>
        <v/>
      </c>
      <c r="AB1438" s="209" t="str">
        <f>IF('statement of marks'!DY106="","",'statement of marks'!DY106)</f>
        <v/>
      </c>
      <c r="AC1438" s="209" t="str">
        <f>IF('statement of marks'!DZ106="","",'statement of marks'!DZ106)</f>
        <v/>
      </c>
      <c r="AD1438" s="207" t="str">
        <f>IF('statement of marks'!EA106="","",'statement of marks'!EA106)</f>
        <v/>
      </c>
      <c r="AE1438" s="209" t="str">
        <f>IF('statement of marks'!EC106="","",'statement of marks'!EC106)</f>
        <v/>
      </c>
      <c r="AF1438" s="209" t="str">
        <f>IF('statement of marks'!ED106="","",'statement of marks'!ED106)</f>
        <v/>
      </c>
      <c r="AG1438" s="207" t="str">
        <f>IF('statement of marks'!EE106="","",'statement of marks'!EE106)</f>
        <v/>
      </c>
      <c r="AH1438" s="213" t="str">
        <f>IF('statement of marks'!EF106="","",'statement of marks'!EF106)</f>
        <v/>
      </c>
    </row>
    <row r="1439" spans="1:34" ht="18.95" customHeight="1">
      <c r="A1439" s="223"/>
      <c r="B1439" s="996" t="s">
        <v>193</v>
      </c>
      <c r="C1439" s="997"/>
      <c r="D1439" s="1034" t="s">
        <v>1</v>
      </c>
      <c r="E1439" s="1034"/>
      <c r="F1439" s="1034"/>
      <c r="G1439" s="1034" t="s">
        <v>21</v>
      </c>
      <c r="H1439" s="1034"/>
      <c r="I1439" s="1034"/>
      <c r="J1439" s="1034" t="s">
        <v>194</v>
      </c>
      <c r="K1439" s="1034"/>
      <c r="L1439" s="1034"/>
      <c r="M1439" s="1034" t="s">
        <v>68</v>
      </c>
      <c r="N1439" s="1034"/>
      <c r="O1439" s="1034"/>
      <c r="P1439" s="214"/>
      <c r="Q1439" s="1035"/>
      <c r="R1439" s="1035"/>
      <c r="S1439" s="223"/>
      <c r="T1439" s="996" t="s">
        <v>193</v>
      </c>
      <c r="U1439" s="997"/>
      <c r="V1439" s="1034" t="s">
        <v>1</v>
      </c>
      <c r="W1439" s="1034"/>
      <c r="X1439" s="1034"/>
      <c r="Y1439" s="1034" t="s">
        <v>21</v>
      </c>
      <c r="Z1439" s="1034"/>
      <c r="AA1439" s="1034"/>
      <c r="AB1439" s="1034" t="s">
        <v>194</v>
      </c>
      <c r="AC1439" s="1034"/>
      <c r="AD1439" s="1034"/>
      <c r="AE1439" s="1034" t="s">
        <v>68</v>
      </c>
      <c r="AF1439" s="1034"/>
      <c r="AG1439" s="1034"/>
      <c r="AH1439" s="214"/>
    </row>
    <row r="1440" spans="1:34" ht="18.95" customHeight="1">
      <c r="A1440" s="223"/>
      <c r="B1440" s="1000" t="s">
        <v>3</v>
      </c>
      <c r="C1440" s="1001"/>
      <c r="D1440" s="1002">
        <f>IF('statement of marks'!EO$6="","",'statement of marks'!EO$6)</f>
        <v>20</v>
      </c>
      <c r="E1440" s="1002"/>
      <c r="F1440" s="1002"/>
      <c r="G1440" s="1002">
        <f>IF('statement of marks'!EP$6="","",'statement of marks'!EP$6)</f>
        <v>20</v>
      </c>
      <c r="H1440" s="1002"/>
      <c r="I1440" s="1002"/>
      <c r="J1440" s="1002">
        <f>IF('statement of marks'!ER$6="","",'statement of marks'!ER$6)</f>
        <v>20</v>
      </c>
      <c r="K1440" s="1002"/>
      <c r="L1440" s="1002"/>
      <c r="M1440" s="1002">
        <f>IF('statement of marks'!EX$6="","",'statement of marks'!EQ$6)</f>
        <v>20</v>
      </c>
      <c r="N1440" s="1002"/>
      <c r="O1440" s="1002"/>
      <c r="P1440" s="215"/>
      <c r="Q1440" s="1035"/>
      <c r="R1440" s="1035"/>
      <c r="S1440" s="223"/>
      <c r="T1440" s="1000" t="s">
        <v>3</v>
      </c>
      <c r="U1440" s="1001"/>
      <c r="V1440" s="1002">
        <f>IF('statement of marks'!EO$6="","",'statement of marks'!EO$6)</f>
        <v>20</v>
      </c>
      <c r="W1440" s="1002"/>
      <c r="X1440" s="1002"/>
      <c r="Y1440" s="1002">
        <f>IF('statement of marks'!EP$6="","",'statement of marks'!EP$6)</f>
        <v>20</v>
      </c>
      <c r="Z1440" s="1002"/>
      <c r="AA1440" s="1002"/>
      <c r="AB1440" s="1002">
        <f>IF('statement of marks'!ER$6="","",'statement of marks'!ER$6)</f>
        <v>20</v>
      </c>
      <c r="AC1440" s="1002"/>
      <c r="AD1440" s="1002"/>
      <c r="AE1440" s="1002">
        <f>IF('statement of marks'!EX$6="","",'statement of marks'!EQ$6)</f>
        <v>20</v>
      </c>
      <c r="AF1440" s="1002"/>
      <c r="AG1440" s="1002"/>
      <c r="AH1440" s="215"/>
    </row>
    <row r="1441" spans="1:34" ht="18.95" customHeight="1">
      <c r="A1441" s="223"/>
      <c r="B1441" s="990" t="str">
        <f>IF('statement of marks'!$EO$3="","",'statement of marks'!$EO$3)</f>
        <v>dk;kZuqHko</v>
      </c>
      <c r="C1441" s="991"/>
      <c r="D1441" s="1031" t="str">
        <f>IF('statement of marks'!EO105="","",'statement of marks'!EO105)</f>
        <v/>
      </c>
      <c r="E1441" s="1031"/>
      <c r="F1441" s="1031"/>
      <c r="G1441" s="1031" t="str">
        <f>IF('statement of marks'!EP105="","",'statement of marks'!EP105)</f>
        <v/>
      </c>
      <c r="H1441" s="1031"/>
      <c r="I1441" s="1031"/>
      <c r="J1441" s="1031" t="str">
        <f>IF('statement of marks'!ER105="","",'statement of marks'!ER105)</f>
        <v/>
      </c>
      <c r="K1441" s="1031"/>
      <c r="L1441" s="1031"/>
      <c r="M1441" s="1031" t="str">
        <f>IF('statement of marks'!EQ105="","",'statement of marks'!EQ105)</f>
        <v/>
      </c>
      <c r="N1441" s="1031"/>
      <c r="O1441" s="1031"/>
      <c r="P1441" s="216"/>
      <c r="Q1441" s="1035"/>
      <c r="R1441" s="1035"/>
      <c r="S1441" s="223"/>
      <c r="T1441" s="990" t="str">
        <f>IF('statement of marks'!$EO$3="","",'statement of marks'!$EO$3)</f>
        <v>dk;kZuqHko</v>
      </c>
      <c r="U1441" s="991"/>
      <c r="V1441" s="1031" t="str">
        <f>IF('statement of marks'!EO106="","",'statement of marks'!EO106)</f>
        <v/>
      </c>
      <c r="W1441" s="1031"/>
      <c r="X1441" s="1031"/>
      <c r="Y1441" s="1031" t="str">
        <f>IF('statement of marks'!EP106="","",'statement of marks'!EP106)</f>
        <v/>
      </c>
      <c r="Z1441" s="1031"/>
      <c r="AA1441" s="1031"/>
      <c r="AB1441" s="1031" t="str">
        <f>IF('statement of marks'!ER106="","",'statement of marks'!ER106)</f>
        <v/>
      </c>
      <c r="AC1441" s="1031"/>
      <c r="AD1441" s="1031"/>
      <c r="AE1441" s="1031" t="str">
        <f>IF('statement of marks'!EQ106="","",'statement of marks'!EQ106)</f>
        <v/>
      </c>
      <c r="AF1441" s="1031"/>
      <c r="AG1441" s="1031"/>
      <c r="AH1441" s="216"/>
    </row>
    <row r="1442" spans="1:34" ht="18.95" customHeight="1">
      <c r="A1442" s="223"/>
      <c r="B1442" s="1027" t="str">
        <f>IF('statement of marks'!$EY$3="","",'statement of marks'!$EY$3)</f>
        <v>dyk f'k{kk</v>
      </c>
      <c r="C1442" s="1028"/>
      <c r="D1442" s="1031" t="str">
        <f>IF('statement of marks'!EY105="","",'statement of marks'!EY105)</f>
        <v/>
      </c>
      <c r="E1442" s="1031"/>
      <c r="F1442" s="1031"/>
      <c r="G1442" s="1031" t="str">
        <f>IF('statement of marks'!EZ105="","",'statement of marks'!EZ105)</f>
        <v/>
      </c>
      <c r="H1442" s="1031"/>
      <c r="I1442" s="1031"/>
      <c r="J1442" s="1031" t="str">
        <f>IF('statement of marks'!FB105="","",'statement of marks'!FB105)</f>
        <v/>
      </c>
      <c r="K1442" s="1031"/>
      <c r="L1442" s="1031"/>
      <c r="M1442" s="1031" t="str">
        <f>IF('statement of marks'!FA105="","",'statement of marks'!FA105)</f>
        <v/>
      </c>
      <c r="N1442" s="1031"/>
      <c r="O1442" s="1031"/>
      <c r="P1442" s="216"/>
      <c r="Q1442" s="1035"/>
      <c r="R1442" s="1035"/>
      <c r="S1442" s="223"/>
      <c r="T1442" s="1027" t="str">
        <f>IF('statement of marks'!$EY$3="","",'statement of marks'!$EY$3)</f>
        <v>dyk f'k{kk</v>
      </c>
      <c r="U1442" s="1028"/>
      <c r="V1442" s="1031" t="str">
        <f>IF('statement of marks'!EY106="","",'statement of marks'!EY106)</f>
        <v/>
      </c>
      <c r="W1442" s="1031"/>
      <c r="X1442" s="1031"/>
      <c r="Y1442" s="1031" t="str">
        <f>IF('statement of marks'!EZ106="","",'statement of marks'!EZ106)</f>
        <v/>
      </c>
      <c r="Z1442" s="1031"/>
      <c r="AA1442" s="1031"/>
      <c r="AB1442" s="1031" t="str">
        <f>IF('statement of marks'!FB106="","",'statement of marks'!FB106)</f>
        <v/>
      </c>
      <c r="AC1442" s="1031"/>
      <c r="AD1442" s="1031"/>
      <c r="AE1442" s="1031" t="str">
        <f>IF('statement of marks'!FA106="","",'statement of marks'!FA106)</f>
        <v/>
      </c>
      <c r="AF1442" s="1031"/>
      <c r="AG1442" s="1031"/>
      <c r="AH1442" s="216"/>
    </row>
    <row r="1443" spans="1:34" ht="18.95" customHeight="1">
      <c r="A1443" s="223"/>
      <c r="B1443" s="1029" t="str">
        <f>IF('statement of marks'!$FI$3="","",'statement of marks'!$FI$3)</f>
        <v>LokLF; ,oe~ 'kkjhfjd f'k{kk</v>
      </c>
      <c r="C1443" s="1030"/>
      <c r="D1443" s="1031" t="str">
        <f>IF('statement of marks'!FI105="","",'statement of marks'!FI105)</f>
        <v/>
      </c>
      <c r="E1443" s="1031"/>
      <c r="F1443" s="1031"/>
      <c r="G1443" s="1031" t="str">
        <f>IF('statement of marks'!FJ105="","",'statement of marks'!FJ105)</f>
        <v/>
      </c>
      <c r="H1443" s="1031"/>
      <c r="I1443" s="1031"/>
      <c r="J1443" s="1031" t="str">
        <f>IF('statement of marks'!FL105="","",'statement of marks'!FL105)</f>
        <v/>
      </c>
      <c r="K1443" s="1031"/>
      <c r="L1443" s="1031"/>
      <c r="M1443" s="1031" t="str">
        <f>IF('statement of marks'!FK105="","",'statement of marks'!FK105)</f>
        <v/>
      </c>
      <c r="N1443" s="1031"/>
      <c r="O1443" s="1031"/>
      <c r="P1443" s="216"/>
      <c r="Q1443" s="1035"/>
      <c r="R1443" s="1035"/>
      <c r="S1443" s="223"/>
      <c r="T1443" s="1029" t="str">
        <f>IF('statement of marks'!$FI$3="","",'statement of marks'!$FI$3)</f>
        <v>LokLF; ,oe~ 'kkjhfjd f'k{kk</v>
      </c>
      <c r="U1443" s="1030"/>
      <c r="V1443" s="1031" t="str">
        <f>IF('statement of marks'!FI106="","",'statement of marks'!FI106)</f>
        <v/>
      </c>
      <c r="W1443" s="1031"/>
      <c r="X1443" s="1031"/>
      <c r="Y1443" s="1031" t="str">
        <f>IF('statement of marks'!FJ106="","",'statement of marks'!FJ106)</f>
        <v/>
      </c>
      <c r="Z1443" s="1031"/>
      <c r="AA1443" s="1031"/>
      <c r="AB1443" s="1031" t="str">
        <f>IF('statement of marks'!FL106="","",'statement of marks'!FL106)</f>
        <v/>
      </c>
      <c r="AC1443" s="1031"/>
      <c r="AD1443" s="1031"/>
      <c r="AE1443" s="1031" t="str">
        <f>IF('statement of marks'!FK106="","",'statement of marks'!FK106)</f>
        <v/>
      </c>
      <c r="AF1443" s="1031"/>
      <c r="AG1443" s="1031"/>
      <c r="AH1443" s="216"/>
    </row>
    <row r="1444" spans="1:34" ht="18.95" customHeight="1">
      <c r="A1444" s="223"/>
      <c r="B1444" s="1000" t="s">
        <v>195</v>
      </c>
      <c r="C1444" s="1001"/>
      <c r="D1444" s="1007" t="str">
        <f>details!$DR$3</f>
        <v>vxLr rd</v>
      </c>
      <c r="E1444" s="1007"/>
      <c r="F1444" s="1007"/>
      <c r="G1444" s="1007" t="str">
        <f>details!$DV$3</f>
        <v>vDVwcj rd</v>
      </c>
      <c r="H1444" s="1007"/>
      <c r="I1444" s="1007"/>
      <c r="J1444" s="1007" t="str">
        <f>details!$ED$3</f>
        <v>Qjojh rd</v>
      </c>
      <c r="K1444" s="1007"/>
      <c r="L1444" s="1007"/>
      <c r="M1444" s="1007" t="str">
        <f>details!$DZ$3</f>
        <v>fnlEcj rd</v>
      </c>
      <c r="N1444" s="1007"/>
      <c r="O1444" s="1007"/>
      <c r="P1444" s="216"/>
      <c r="Q1444" s="1035"/>
      <c r="R1444" s="1035"/>
      <c r="S1444" s="223"/>
      <c r="T1444" s="1000" t="s">
        <v>195</v>
      </c>
      <c r="U1444" s="1001"/>
      <c r="V1444" s="1010" t="str">
        <f>details!$DR$3</f>
        <v>vxLr rd</v>
      </c>
      <c r="W1444" s="1011"/>
      <c r="X1444" s="1012"/>
      <c r="Y1444" s="1010" t="str">
        <f>details!$DV$3</f>
        <v>vDVwcj rd</v>
      </c>
      <c r="Z1444" s="1011"/>
      <c r="AA1444" s="1012"/>
      <c r="AB1444" s="1010" t="str">
        <f>details!$ED$3</f>
        <v>Qjojh rd</v>
      </c>
      <c r="AC1444" s="1011"/>
      <c r="AD1444" s="1012"/>
      <c r="AE1444" s="1010" t="str">
        <f>details!$DZ$3</f>
        <v>fnlEcj rd</v>
      </c>
      <c r="AF1444" s="1011"/>
      <c r="AG1444" s="1012"/>
      <c r="AH1444" s="216"/>
    </row>
    <row r="1445" spans="1:34" ht="18.95" customHeight="1">
      <c r="A1445" s="223"/>
      <c r="B1445" s="1025" t="s">
        <v>98</v>
      </c>
      <c r="C1445" s="1026"/>
      <c r="D1445" s="1008" t="str">
        <f>IF(details!DS105="","",details!DS105)</f>
        <v/>
      </c>
      <c r="E1445" s="1008"/>
      <c r="F1445" s="1008"/>
      <c r="G1445" s="1008" t="str">
        <f>IF(details!DW105="","",details!DW105)</f>
        <v/>
      </c>
      <c r="H1445" s="1008"/>
      <c r="I1445" s="1008"/>
      <c r="J1445" s="1008" t="str">
        <f>IF(details!EE105="","",details!EE105)</f>
        <v/>
      </c>
      <c r="K1445" s="1008"/>
      <c r="L1445" s="1008"/>
      <c r="M1445" s="1008" t="str">
        <f>IF(details!EA105="","",details!EA105)</f>
        <v/>
      </c>
      <c r="N1445" s="1008"/>
      <c r="O1445" s="1008"/>
      <c r="P1445" s="227"/>
      <c r="Q1445" s="1035"/>
      <c r="R1445" s="1035"/>
      <c r="S1445" s="223"/>
      <c r="T1445" s="1025" t="s">
        <v>98</v>
      </c>
      <c r="U1445" s="1026"/>
      <c r="V1445" s="1015" t="str">
        <f>IF(details!DS106="","",details!DS106)</f>
        <v/>
      </c>
      <c r="W1445" s="1016"/>
      <c r="X1445" s="1017"/>
      <c r="Y1445" s="1015" t="str">
        <f>IF(details!DW106="","",details!DW106)</f>
        <v/>
      </c>
      <c r="Z1445" s="1016"/>
      <c r="AA1445" s="1017"/>
      <c r="AB1445" s="1015" t="str">
        <f>IF(details!EE106="","",details!EE106)</f>
        <v/>
      </c>
      <c r="AC1445" s="1016"/>
      <c r="AD1445" s="1017"/>
      <c r="AE1445" s="1015" t="str">
        <f>IF(details!EA106="","",details!EA106)</f>
        <v/>
      </c>
      <c r="AF1445" s="1016"/>
      <c r="AG1445" s="1017"/>
      <c r="AH1445" s="217"/>
    </row>
    <row r="1446" spans="1:34" ht="18.95" customHeight="1">
      <c r="A1446" s="224"/>
      <c r="B1446" s="1023" t="s">
        <v>15</v>
      </c>
      <c r="C1446" s="1024"/>
      <c r="D1446" s="1009">
        <f>IF(details!DR105="","",details!DR105)</f>
        <v>83</v>
      </c>
      <c r="E1446" s="1009"/>
      <c r="F1446" s="1009"/>
      <c r="G1446" s="1009" t="str">
        <f>IF(details!DV105="","",details!DV105)</f>
        <v/>
      </c>
      <c r="H1446" s="1009"/>
      <c r="I1446" s="1009"/>
      <c r="J1446" s="1009" t="str">
        <f>IF(details!ED105="","",details!ED105)</f>
        <v/>
      </c>
      <c r="K1446" s="1009"/>
      <c r="L1446" s="1009"/>
      <c r="M1446" s="1009" t="str">
        <f>IF(details!DZ105="","",details!DZ105)</f>
        <v/>
      </c>
      <c r="N1446" s="1009"/>
      <c r="O1446" s="1009"/>
      <c r="P1446" s="228"/>
      <c r="Q1446" s="1035"/>
      <c r="R1446" s="1035"/>
      <c r="S1446" s="224"/>
      <c r="T1446" s="1023" t="s">
        <v>15</v>
      </c>
      <c r="U1446" s="1024"/>
      <c r="V1446" s="1018">
        <f>IF(details!DR106="","",details!DR106)</f>
        <v>83</v>
      </c>
      <c r="W1446" s="1019"/>
      <c r="X1446" s="1020"/>
      <c r="Y1446" s="1018" t="str">
        <f>IF(details!DV106="","",details!DV106)</f>
        <v/>
      </c>
      <c r="Z1446" s="1019"/>
      <c r="AA1446" s="1020"/>
      <c r="AB1446" s="1018" t="str">
        <f>IF(details!ED106="","",details!ED106)</f>
        <v/>
      </c>
      <c r="AC1446" s="1019"/>
      <c r="AD1446" s="1020"/>
      <c r="AE1446" s="1018" t="str">
        <f>IF(details!DZ106="","",details!DZ106)</f>
        <v/>
      </c>
      <c r="AF1446" s="1019"/>
      <c r="AG1446" s="1020"/>
      <c r="AH1446" s="218"/>
    </row>
    <row r="1447" spans="1:34" ht="18.95" customHeight="1">
      <c r="A1447" s="223"/>
      <c r="B1447" s="1036" t="s">
        <v>99</v>
      </c>
      <c r="C1447" s="1037"/>
      <c r="D1447" s="1007"/>
      <c r="E1447" s="1007"/>
      <c r="F1447" s="1007"/>
      <c r="G1447" s="1007"/>
      <c r="H1447" s="1007"/>
      <c r="I1447" s="1007"/>
      <c r="J1447" s="1007"/>
      <c r="K1447" s="1007"/>
      <c r="L1447" s="1007"/>
      <c r="M1447" s="1007"/>
      <c r="N1447" s="1007"/>
      <c r="O1447" s="1007"/>
      <c r="P1447" s="219"/>
      <c r="Q1447" s="1035"/>
      <c r="R1447" s="1035"/>
      <c r="S1447" s="223"/>
      <c r="T1447" s="1036" t="s">
        <v>99</v>
      </c>
      <c r="U1447" s="1037"/>
      <c r="V1447" s="1007"/>
      <c r="W1447" s="1007"/>
      <c r="X1447" s="1007"/>
      <c r="Y1447" s="1007"/>
      <c r="Z1447" s="1007"/>
      <c r="AA1447" s="1007"/>
      <c r="AB1447" s="1007"/>
      <c r="AC1447" s="1007"/>
      <c r="AD1447" s="1007"/>
      <c r="AE1447" s="1007"/>
      <c r="AF1447" s="1007"/>
      <c r="AG1447" s="1007"/>
      <c r="AH1447" s="219"/>
    </row>
    <row r="1448" spans="1:34" ht="18.95" customHeight="1">
      <c r="A1448" s="223"/>
      <c r="B1448" s="1013" t="s">
        <v>79</v>
      </c>
      <c r="C1448" s="1014"/>
      <c r="D1448" s="1007"/>
      <c r="E1448" s="1007"/>
      <c r="F1448" s="1007"/>
      <c r="G1448" s="1007"/>
      <c r="H1448" s="1007"/>
      <c r="I1448" s="1007"/>
      <c r="J1448" s="1007"/>
      <c r="K1448" s="1007"/>
      <c r="L1448" s="1007"/>
      <c r="M1448" s="1007"/>
      <c r="N1448" s="1007"/>
      <c r="O1448" s="1007"/>
      <c r="P1448" s="219"/>
      <c r="Q1448" s="1035"/>
      <c r="R1448" s="1035"/>
      <c r="S1448" s="223"/>
      <c r="T1448" s="1013" t="s">
        <v>79</v>
      </c>
      <c r="U1448" s="1014"/>
      <c r="V1448" s="1007"/>
      <c r="W1448" s="1007"/>
      <c r="X1448" s="1007"/>
      <c r="Y1448" s="1007"/>
      <c r="Z1448" s="1007"/>
      <c r="AA1448" s="1007"/>
      <c r="AB1448" s="1007"/>
      <c r="AC1448" s="1007"/>
      <c r="AD1448" s="1007"/>
      <c r="AE1448" s="1007"/>
      <c r="AF1448" s="1007"/>
      <c r="AG1448" s="1007"/>
      <c r="AH1448" s="219"/>
    </row>
    <row r="1449" spans="1:34" ht="18.95" customHeight="1">
      <c r="A1449" s="223"/>
      <c r="B1449" s="1021" t="s">
        <v>100</v>
      </c>
      <c r="C1449" s="1022"/>
      <c r="D1449" s="1007"/>
      <c r="E1449" s="1007"/>
      <c r="F1449" s="1007"/>
      <c r="G1449" s="1007"/>
      <c r="H1449" s="1007"/>
      <c r="I1449" s="1007"/>
      <c r="J1449" s="1007"/>
      <c r="K1449" s="1007"/>
      <c r="L1449" s="1007"/>
      <c r="M1449" s="1007"/>
      <c r="N1449" s="1007"/>
      <c r="O1449" s="1007"/>
      <c r="P1449" s="219"/>
      <c r="Q1449" s="1035"/>
      <c r="R1449" s="1035"/>
      <c r="S1449" s="223"/>
      <c r="T1449" s="1021" t="s">
        <v>100</v>
      </c>
      <c r="U1449" s="1022"/>
      <c r="V1449" s="1007"/>
      <c r="W1449" s="1007"/>
      <c r="X1449" s="1007"/>
      <c r="Y1449" s="1007"/>
      <c r="Z1449" s="1007"/>
      <c r="AA1449" s="1007"/>
      <c r="AB1449" s="1007"/>
      <c r="AC1449" s="1007"/>
      <c r="AD1449" s="1007"/>
      <c r="AE1449" s="1007"/>
      <c r="AF1449" s="1007"/>
      <c r="AG1449" s="1007"/>
      <c r="AH1449" s="219"/>
    </row>
    <row r="1450" spans="1:34" ht="18.95" customHeight="1" thickBot="1">
      <c r="A1450" s="225"/>
      <c r="B1450" s="998" t="s">
        <v>101</v>
      </c>
      <c r="C1450" s="999"/>
      <c r="D1450" s="995"/>
      <c r="E1450" s="995"/>
      <c r="F1450" s="995"/>
      <c r="G1450" s="995"/>
      <c r="H1450" s="995"/>
      <c r="I1450" s="995"/>
      <c r="J1450" s="995"/>
      <c r="K1450" s="995"/>
      <c r="L1450" s="995"/>
      <c r="M1450" s="995"/>
      <c r="N1450" s="995"/>
      <c r="O1450" s="995"/>
      <c r="P1450" s="220"/>
      <c r="Q1450" s="1035"/>
      <c r="R1450" s="1035"/>
      <c r="S1450" s="225"/>
      <c r="T1450" s="998" t="s">
        <v>101</v>
      </c>
      <c r="U1450" s="999"/>
      <c r="V1450" s="995"/>
      <c r="W1450" s="995"/>
      <c r="X1450" s="995"/>
      <c r="Y1450" s="995"/>
      <c r="Z1450" s="995"/>
      <c r="AA1450" s="995"/>
      <c r="AB1450" s="995"/>
      <c r="AC1450" s="995"/>
      <c r="AD1450" s="995"/>
      <c r="AE1450" s="995"/>
      <c r="AF1450" s="995"/>
      <c r="AG1450" s="995"/>
      <c r="AH1450" s="220"/>
    </row>
  </sheetData>
  <sheetProtection password="CC1C" sheet="1" objects="1" scenarios="1" formatCells="0" formatColumns="0" formatRows="0" autoFilter="0"/>
  <mergeCells count="9100">
    <mergeCell ref="AE1449:AG1449"/>
    <mergeCell ref="B1450:C1450"/>
    <mergeCell ref="D1450:F1450"/>
    <mergeCell ref="G1450:I1450"/>
    <mergeCell ref="J1450:L1450"/>
    <mergeCell ref="M1450:O1450"/>
    <mergeCell ref="T1450:U1450"/>
    <mergeCell ref="V1450:X1450"/>
    <mergeCell ref="Y1450:AA1450"/>
    <mergeCell ref="AB1450:AD1450"/>
    <mergeCell ref="AE1450:AG1450"/>
    <mergeCell ref="B1449:C1449"/>
    <mergeCell ref="D1449:F1449"/>
    <mergeCell ref="G1449:I1449"/>
    <mergeCell ref="J1449:L1449"/>
    <mergeCell ref="M1449:O1449"/>
    <mergeCell ref="T1449:U1449"/>
    <mergeCell ref="V1449:X1449"/>
    <mergeCell ref="Y1449:AA1449"/>
    <mergeCell ref="AB1449:AD1449"/>
    <mergeCell ref="AE1447:AG1447"/>
    <mergeCell ref="B1448:C1448"/>
    <mergeCell ref="D1448:F1448"/>
    <mergeCell ref="G1448:I1448"/>
    <mergeCell ref="J1448:L1448"/>
    <mergeCell ref="M1448:O1448"/>
    <mergeCell ref="T1448:U1448"/>
    <mergeCell ref="V1448:X1448"/>
    <mergeCell ref="Y1448:AA1448"/>
    <mergeCell ref="AB1448:AD1448"/>
    <mergeCell ref="AE1448:AG1448"/>
    <mergeCell ref="B1447:C1447"/>
    <mergeCell ref="D1447:F1447"/>
    <mergeCell ref="G1447:I1447"/>
    <mergeCell ref="J1447:L1447"/>
    <mergeCell ref="M1447:O1447"/>
    <mergeCell ref="T1447:U1447"/>
    <mergeCell ref="V1447:X1447"/>
    <mergeCell ref="Y1447:AA1447"/>
    <mergeCell ref="AB1447:AD1447"/>
    <mergeCell ref="AE1445:AG1445"/>
    <mergeCell ref="B1446:C1446"/>
    <mergeCell ref="D1446:F1446"/>
    <mergeCell ref="G1446:I1446"/>
    <mergeCell ref="J1446:L1446"/>
    <mergeCell ref="M1446:O1446"/>
    <mergeCell ref="T1446:U1446"/>
    <mergeCell ref="V1446:X1446"/>
    <mergeCell ref="Y1446:AA1446"/>
    <mergeCell ref="AB1446:AD1446"/>
    <mergeCell ref="AE1446:AG1446"/>
    <mergeCell ref="B1445:C1445"/>
    <mergeCell ref="D1445:F1445"/>
    <mergeCell ref="G1445:I1445"/>
    <mergeCell ref="J1445:L1445"/>
    <mergeCell ref="M1445:O1445"/>
    <mergeCell ref="T1445:U1445"/>
    <mergeCell ref="V1445:X1445"/>
    <mergeCell ref="Y1445:AA1445"/>
    <mergeCell ref="AB1445:AD1445"/>
    <mergeCell ref="AE1443:AG1443"/>
    <mergeCell ref="B1444:C1444"/>
    <mergeCell ref="D1444:F1444"/>
    <mergeCell ref="G1444:I1444"/>
    <mergeCell ref="J1444:L1444"/>
    <mergeCell ref="M1444:O1444"/>
    <mergeCell ref="T1444:U1444"/>
    <mergeCell ref="V1444:X1444"/>
    <mergeCell ref="Y1444:AA1444"/>
    <mergeCell ref="AB1444:AD1444"/>
    <mergeCell ref="AE1444:AG1444"/>
    <mergeCell ref="B1443:C1443"/>
    <mergeCell ref="D1443:F1443"/>
    <mergeCell ref="G1443:I1443"/>
    <mergeCell ref="J1443:L1443"/>
    <mergeCell ref="M1443:O1443"/>
    <mergeCell ref="T1443:U1443"/>
    <mergeCell ref="V1443:X1443"/>
    <mergeCell ref="Y1443:AA1443"/>
    <mergeCell ref="AB1443:AD1443"/>
    <mergeCell ref="V1439:X1439"/>
    <mergeCell ref="AE1441:AG1441"/>
    <mergeCell ref="B1442:C1442"/>
    <mergeCell ref="D1442:F1442"/>
    <mergeCell ref="G1442:I1442"/>
    <mergeCell ref="J1442:L1442"/>
    <mergeCell ref="M1442:O1442"/>
    <mergeCell ref="T1442:U1442"/>
    <mergeCell ref="V1442:X1442"/>
    <mergeCell ref="Y1442:AA1442"/>
    <mergeCell ref="AB1442:AD1442"/>
    <mergeCell ref="AE1442:AG1442"/>
    <mergeCell ref="B1441:C1441"/>
    <mergeCell ref="D1441:F1441"/>
    <mergeCell ref="G1441:I1441"/>
    <mergeCell ref="J1441:L1441"/>
    <mergeCell ref="M1441:O1441"/>
    <mergeCell ref="T1441:U1441"/>
    <mergeCell ref="V1441:X1441"/>
    <mergeCell ref="Y1441:AA1441"/>
    <mergeCell ref="AB1441:AD1441"/>
    <mergeCell ref="B1436:C1436"/>
    <mergeCell ref="T1436:U1436"/>
    <mergeCell ref="B1437:C1437"/>
    <mergeCell ref="T1437:U1437"/>
    <mergeCell ref="D1431:F1431"/>
    <mergeCell ref="G1431:I1431"/>
    <mergeCell ref="J1431:L1431"/>
    <mergeCell ref="M1431:O1431"/>
    <mergeCell ref="V1431:X1431"/>
    <mergeCell ref="Y1431:AA1431"/>
    <mergeCell ref="AB1431:AD1431"/>
    <mergeCell ref="Y1439:AA1439"/>
    <mergeCell ref="AB1439:AD1439"/>
    <mergeCell ref="AE1439:AG1439"/>
    <mergeCell ref="B1440:C1440"/>
    <mergeCell ref="D1440:F1440"/>
    <mergeCell ref="G1440:I1440"/>
    <mergeCell ref="J1440:L1440"/>
    <mergeCell ref="M1440:O1440"/>
    <mergeCell ref="T1440:U1440"/>
    <mergeCell ref="V1440:X1440"/>
    <mergeCell ref="Y1440:AA1440"/>
    <mergeCell ref="AB1440:AD1440"/>
    <mergeCell ref="AE1440:AG1440"/>
    <mergeCell ref="B1438:C1438"/>
    <mergeCell ref="T1438:U1438"/>
    <mergeCell ref="B1439:C1439"/>
    <mergeCell ref="D1439:F1439"/>
    <mergeCell ref="G1439:I1439"/>
    <mergeCell ref="J1439:L1439"/>
    <mergeCell ref="M1439:O1439"/>
    <mergeCell ref="T1439:U1439"/>
    <mergeCell ref="V1429:Y1429"/>
    <mergeCell ref="Z1429:AD1429"/>
    <mergeCell ref="AE1429:AH1429"/>
    <mergeCell ref="B1430:C1430"/>
    <mergeCell ref="D1430:G1430"/>
    <mergeCell ref="H1430:L1430"/>
    <mergeCell ref="M1430:P1430"/>
    <mergeCell ref="T1430:U1430"/>
    <mergeCell ref="V1430:Y1430"/>
    <mergeCell ref="Z1430:AD1430"/>
    <mergeCell ref="AE1430:AH1430"/>
    <mergeCell ref="B1433:C1433"/>
    <mergeCell ref="T1433:U1433"/>
    <mergeCell ref="B1434:C1434"/>
    <mergeCell ref="T1434:U1434"/>
    <mergeCell ref="B1435:C1435"/>
    <mergeCell ref="T1435:U1435"/>
    <mergeCell ref="B1422:P1422"/>
    <mergeCell ref="Q1422:Q1450"/>
    <mergeCell ref="R1422:R1450"/>
    <mergeCell ref="T1422:AH1422"/>
    <mergeCell ref="A1423:A1424"/>
    <mergeCell ref="B1423:P1424"/>
    <mergeCell ref="S1423:S1424"/>
    <mergeCell ref="T1423:AH1424"/>
    <mergeCell ref="B1425:C1425"/>
    <mergeCell ref="D1425:P1425"/>
    <mergeCell ref="T1425:U1425"/>
    <mergeCell ref="V1425:AH1425"/>
    <mergeCell ref="B1426:C1426"/>
    <mergeCell ref="D1426:P1426"/>
    <mergeCell ref="T1426:U1426"/>
    <mergeCell ref="V1426:AH1426"/>
    <mergeCell ref="B1427:C1427"/>
    <mergeCell ref="D1427:P1427"/>
    <mergeCell ref="T1427:U1427"/>
    <mergeCell ref="V1427:AH1427"/>
    <mergeCell ref="B1428:C1428"/>
    <mergeCell ref="D1428:P1428"/>
    <mergeCell ref="T1428:U1428"/>
    <mergeCell ref="V1428:AH1428"/>
    <mergeCell ref="AE1431:AG1431"/>
    <mergeCell ref="B1432:C1432"/>
    <mergeCell ref="T1432:U1432"/>
    <mergeCell ref="B1429:C1429"/>
    <mergeCell ref="D1429:G1429"/>
    <mergeCell ref="H1429:L1429"/>
    <mergeCell ref="M1429:P1429"/>
    <mergeCell ref="T1429:U1429"/>
    <mergeCell ref="AE1420:AG1420"/>
    <mergeCell ref="B1421:C1421"/>
    <mergeCell ref="D1421:F1421"/>
    <mergeCell ref="G1421:I1421"/>
    <mergeCell ref="J1421:L1421"/>
    <mergeCell ref="M1421:O1421"/>
    <mergeCell ref="T1421:U1421"/>
    <mergeCell ref="V1421:X1421"/>
    <mergeCell ref="Y1421:AA1421"/>
    <mergeCell ref="AB1421:AD1421"/>
    <mergeCell ref="AE1421:AG1421"/>
    <mergeCell ref="B1420:C1420"/>
    <mergeCell ref="D1420:F1420"/>
    <mergeCell ref="G1420:I1420"/>
    <mergeCell ref="J1420:L1420"/>
    <mergeCell ref="M1420:O1420"/>
    <mergeCell ref="T1420:U1420"/>
    <mergeCell ref="V1420:X1420"/>
    <mergeCell ref="Y1420:AA1420"/>
    <mergeCell ref="AB1420:AD1420"/>
    <mergeCell ref="AE1418:AG1418"/>
    <mergeCell ref="B1419:C1419"/>
    <mergeCell ref="D1419:F1419"/>
    <mergeCell ref="G1419:I1419"/>
    <mergeCell ref="J1419:L1419"/>
    <mergeCell ref="M1419:O1419"/>
    <mergeCell ref="T1419:U1419"/>
    <mergeCell ref="V1419:X1419"/>
    <mergeCell ref="Y1419:AA1419"/>
    <mergeCell ref="AB1419:AD1419"/>
    <mergeCell ref="AE1419:AG1419"/>
    <mergeCell ref="B1418:C1418"/>
    <mergeCell ref="D1418:F1418"/>
    <mergeCell ref="G1418:I1418"/>
    <mergeCell ref="J1418:L1418"/>
    <mergeCell ref="M1418:O1418"/>
    <mergeCell ref="T1418:U1418"/>
    <mergeCell ref="V1418:X1418"/>
    <mergeCell ref="Y1418:AA1418"/>
    <mergeCell ref="AB1418:AD1418"/>
    <mergeCell ref="AE1416:AG1416"/>
    <mergeCell ref="B1417:C1417"/>
    <mergeCell ref="D1417:F1417"/>
    <mergeCell ref="G1417:I1417"/>
    <mergeCell ref="J1417:L1417"/>
    <mergeCell ref="M1417:O1417"/>
    <mergeCell ref="T1417:U1417"/>
    <mergeCell ref="V1417:X1417"/>
    <mergeCell ref="Y1417:AA1417"/>
    <mergeCell ref="AB1417:AD1417"/>
    <mergeCell ref="AE1417:AG1417"/>
    <mergeCell ref="B1416:C1416"/>
    <mergeCell ref="D1416:F1416"/>
    <mergeCell ref="G1416:I1416"/>
    <mergeCell ref="J1416:L1416"/>
    <mergeCell ref="M1416:O1416"/>
    <mergeCell ref="T1416:U1416"/>
    <mergeCell ref="V1416:X1416"/>
    <mergeCell ref="Y1416:AA1416"/>
    <mergeCell ref="AB1416:AD1416"/>
    <mergeCell ref="AE1414:AG1414"/>
    <mergeCell ref="B1415:C1415"/>
    <mergeCell ref="D1415:F1415"/>
    <mergeCell ref="G1415:I1415"/>
    <mergeCell ref="J1415:L1415"/>
    <mergeCell ref="M1415:O1415"/>
    <mergeCell ref="T1415:U1415"/>
    <mergeCell ref="V1415:X1415"/>
    <mergeCell ref="Y1415:AA1415"/>
    <mergeCell ref="AB1415:AD1415"/>
    <mergeCell ref="AE1415:AG1415"/>
    <mergeCell ref="B1414:C1414"/>
    <mergeCell ref="D1414:F1414"/>
    <mergeCell ref="G1414:I1414"/>
    <mergeCell ref="J1414:L1414"/>
    <mergeCell ref="M1414:O1414"/>
    <mergeCell ref="T1414:U1414"/>
    <mergeCell ref="V1414:X1414"/>
    <mergeCell ref="Y1414:AA1414"/>
    <mergeCell ref="AB1414:AD1414"/>
    <mergeCell ref="V1410:X1410"/>
    <mergeCell ref="AE1412:AG1412"/>
    <mergeCell ref="B1413:C1413"/>
    <mergeCell ref="D1413:F1413"/>
    <mergeCell ref="G1413:I1413"/>
    <mergeCell ref="J1413:L1413"/>
    <mergeCell ref="M1413:O1413"/>
    <mergeCell ref="T1413:U1413"/>
    <mergeCell ref="V1413:X1413"/>
    <mergeCell ref="Y1413:AA1413"/>
    <mergeCell ref="AB1413:AD1413"/>
    <mergeCell ref="AE1413:AG1413"/>
    <mergeCell ref="B1412:C1412"/>
    <mergeCell ref="D1412:F1412"/>
    <mergeCell ref="G1412:I1412"/>
    <mergeCell ref="J1412:L1412"/>
    <mergeCell ref="M1412:O1412"/>
    <mergeCell ref="T1412:U1412"/>
    <mergeCell ref="V1412:X1412"/>
    <mergeCell ref="Y1412:AA1412"/>
    <mergeCell ref="AB1412:AD1412"/>
    <mergeCell ref="B1407:C1407"/>
    <mergeCell ref="T1407:U1407"/>
    <mergeCell ref="B1408:C1408"/>
    <mergeCell ref="T1408:U1408"/>
    <mergeCell ref="D1402:F1402"/>
    <mergeCell ref="G1402:I1402"/>
    <mergeCell ref="J1402:L1402"/>
    <mergeCell ref="M1402:O1402"/>
    <mergeCell ref="V1402:X1402"/>
    <mergeCell ref="Y1402:AA1402"/>
    <mergeCell ref="AB1402:AD1402"/>
    <mergeCell ref="Y1410:AA1410"/>
    <mergeCell ref="AB1410:AD1410"/>
    <mergeCell ref="AE1410:AG1410"/>
    <mergeCell ref="B1411:C1411"/>
    <mergeCell ref="D1411:F1411"/>
    <mergeCell ref="G1411:I1411"/>
    <mergeCell ref="J1411:L1411"/>
    <mergeCell ref="M1411:O1411"/>
    <mergeCell ref="T1411:U1411"/>
    <mergeCell ref="V1411:X1411"/>
    <mergeCell ref="Y1411:AA1411"/>
    <mergeCell ref="AB1411:AD1411"/>
    <mergeCell ref="AE1411:AG1411"/>
    <mergeCell ref="B1409:C1409"/>
    <mergeCell ref="T1409:U1409"/>
    <mergeCell ref="B1410:C1410"/>
    <mergeCell ref="D1410:F1410"/>
    <mergeCell ref="G1410:I1410"/>
    <mergeCell ref="J1410:L1410"/>
    <mergeCell ref="M1410:O1410"/>
    <mergeCell ref="T1410:U1410"/>
    <mergeCell ref="V1400:Y1400"/>
    <mergeCell ref="Z1400:AD1400"/>
    <mergeCell ref="AE1400:AH1400"/>
    <mergeCell ref="B1401:C1401"/>
    <mergeCell ref="D1401:G1401"/>
    <mergeCell ref="H1401:L1401"/>
    <mergeCell ref="M1401:P1401"/>
    <mergeCell ref="T1401:U1401"/>
    <mergeCell ref="V1401:Y1401"/>
    <mergeCell ref="Z1401:AD1401"/>
    <mergeCell ref="AE1401:AH1401"/>
    <mergeCell ref="B1404:C1404"/>
    <mergeCell ref="T1404:U1404"/>
    <mergeCell ref="B1405:C1405"/>
    <mergeCell ref="T1405:U1405"/>
    <mergeCell ref="B1406:C1406"/>
    <mergeCell ref="T1406:U1406"/>
    <mergeCell ref="B1393:P1393"/>
    <mergeCell ref="Q1393:Q1421"/>
    <mergeCell ref="R1393:R1421"/>
    <mergeCell ref="T1393:AH1393"/>
    <mergeCell ref="A1394:A1395"/>
    <mergeCell ref="B1394:P1395"/>
    <mergeCell ref="S1394:S1395"/>
    <mergeCell ref="T1394:AH1395"/>
    <mergeCell ref="B1396:C1396"/>
    <mergeCell ref="D1396:P1396"/>
    <mergeCell ref="T1396:U1396"/>
    <mergeCell ref="V1396:AH1396"/>
    <mergeCell ref="B1397:C1397"/>
    <mergeCell ref="D1397:P1397"/>
    <mergeCell ref="T1397:U1397"/>
    <mergeCell ref="V1397:AH1397"/>
    <mergeCell ref="B1398:C1398"/>
    <mergeCell ref="D1398:P1398"/>
    <mergeCell ref="T1398:U1398"/>
    <mergeCell ref="V1398:AH1398"/>
    <mergeCell ref="B1399:C1399"/>
    <mergeCell ref="D1399:P1399"/>
    <mergeCell ref="T1399:U1399"/>
    <mergeCell ref="V1399:AH1399"/>
    <mergeCell ref="AE1402:AG1402"/>
    <mergeCell ref="B1403:C1403"/>
    <mergeCell ref="T1403:U1403"/>
    <mergeCell ref="B1400:C1400"/>
    <mergeCell ref="D1400:G1400"/>
    <mergeCell ref="H1400:L1400"/>
    <mergeCell ref="M1400:P1400"/>
    <mergeCell ref="T1400:U1400"/>
    <mergeCell ref="AE1391:AG1391"/>
    <mergeCell ref="B1392:C1392"/>
    <mergeCell ref="D1392:F1392"/>
    <mergeCell ref="G1392:I1392"/>
    <mergeCell ref="J1392:L1392"/>
    <mergeCell ref="M1392:O1392"/>
    <mergeCell ref="T1392:U1392"/>
    <mergeCell ref="V1392:X1392"/>
    <mergeCell ref="Y1392:AA1392"/>
    <mergeCell ref="AB1392:AD1392"/>
    <mergeCell ref="AE1392:AG1392"/>
    <mergeCell ref="B1391:C1391"/>
    <mergeCell ref="D1391:F1391"/>
    <mergeCell ref="G1391:I1391"/>
    <mergeCell ref="J1391:L1391"/>
    <mergeCell ref="M1391:O1391"/>
    <mergeCell ref="T1391:U1391"/>
    <mergeCell ref="V1391:X1391"/>
    <mergeCell ref="Y1391:AA1391"/>
    <mergeCell ref="AB1391:AD1391"/>
    <mergeCell ref="AE1389:AG1389"/>
    <mergeCell ref="B1390:C1390"/>
    <mergeCell ref="D1390:F1390"/>
    <mergeCell ref="G1390:I1390"/>
    <mergeCell ref="J1390:L1390"/>
    <mergeCell ref="M1390:O1390"/>
    <mergeCell ref="T1390:U1390"/>
    <mergeCell ref="V1390:X1390"/>
    <mergeCell ref="Y1390:AA1390"/>
    <mergeCell ref="AB1390:AD1390"/>
    <mergeCell ref="AE1390:AG1390"/>
    <mergeCell ref="B1389:C1389"/>
    <mergeCell ref="D1389:F1389"/>
    <mergeCell ref="G1389:I1389"/>
    <mergeCell ref="J1389:L1389"/>
    <mergeCell ref="M1389:O1389"/>
    <mergeCell ref="T1389:U1389"/>
    <mergeCell ref="V1389:X1389"/>
    <mergeCell ref="Y1389:AA1389"/>
    <mergeCell ref="AB1389:AD1389"/>
    <mergeCell ref="AE1387:AG1387"/>
    <mergeCell ref="B1388:C1388"/>
    <mergeCell ref="D1388:F1388"/>
    <mergeCell ref="G1388:I1388"/>
    <mergeCell ref="J1388:L1388"/>
    <mergeCell ref="M1388:O1388"/>
    <mergeCell ref="T1388:U1388"/>
    <mergeCell ref="V1388:X1388"/>
    <mergeCell ref="Y1388:AA1388"/>
    <mergeCell ref="AB1388:AD1388"/>
    <mergeCell ref="AE1388:AG1388"/>
    <mergeCell ref="B1387:C1387"/>
    <mergeCell ref="D1387:F1387"/>
    <mergeCell ref="G1387:I1387"/>
    <mergeCell ref="J1387:L1387"/>
    <mergeCell ref="M1387:O1387"/>
    <mergeCell ref="T1387:U1387"/>
    <mergeCell ref="V1387:X1387"/>
    <mergeCell ref="Y1387:AA1387"/>
    <mergeCell ref="AB1387:AD1387"/>
    <mergeCell ref="AE1385:AG1385"/>
    <mergeCell ref="B1386:C1386"/>
    <mergeCell ref="D1386:F1386"/>
    <mergeCell ref="G1386:I1386"/>
    <mergeCell ref="J1386:L1386"/>
    <mergeCell ref="M1386:O1386"/>
    <mergeCell ref="T1386:U1386"/>
    <mergeCell ref="V1386:X1386"/>
    <mergeCell ref="Y1386:AA1386"/>
    <mergeCell ref="AB1386:AD1386"/>
    <mergeCell ref="AE1386:AG1386"/>
    <mergeCell ref="B1385:C1385"/>
    <mergeCell ref="D1385:F1385"/>
    <mergeCell ref="G1385:I1385"/>
    <mergeCell ref="J1385:L1385"/>
    <mergeCell ref="M1385:O1385"/>
    <mergeCell ref="T1385:U1385"/>
    <mergeCell ref="V1385:X1385"/>
    <mergeCell ref="Y1385:AA1385"/>
    <mergeCell ref="AB1385:AD1385"/>
    <mergeCell ref="V1381:X1381"/>
    <mergeCell ref="AE1383:AG1383"/>
    <mergeCell ref="B1384:C1384"/>
    <mergeCell ref="D1384:F1384"/>
    <mergeCell ref="G1384:I1384"/>
    <mergeCell ref="J1384:L1384"/>
    <mergeCell ref="M1384:O1384"/>
    <mergeCell ref="T1384:U1384"/>
    <mergeCell ref="V1384:X1384"/>
    <mergeCell ref="Y1384:AA1384"/>
    <mergeCell ref="AB1384:AD1384"/>
    <mergeCell ref="AE1384:AG1384"/>
    <mergeCell ref="B1383:C1383"/>
    <mergeCell ref="D1383:F1383"/>
    <mergeCell ref="G1383:I1383"/>
    <mergeCell ref="J1383:L1383"/>
    <mergeCell ref="M1383:O1383"/>
    <mergeCell ref="T1383:U1383"/>
    <mergeCell ref="V1383:X1383"/>
    <mergeCell ref="Y1383:AA1383"/>
    <mergeCell ref="AB1383:AD1383"/>
    <mergeCell ref="B1378:C1378"/>
    <mergeCell ref="T1378:U1378"/>
    <mergeCell ref="B1379:C1379"/>
    <mergeCell ref="T1379:U1379"/>
    <mergeCell ref="D1373:F1373"/>
    <mergeCell ref="G1373:I1373"/>
    <mergeCell ref="J1373:L1373"/>
    <mergeCell ref="M1373:O1373"/>
    <mergeCell ref="V1373:X1373"/>
    <mergeCell ref="Y1373:AA1373"/>
    <mergeCell ref="AB1373:AD1373"/>
    <mergeCell ref="Y1381:AA1381"/>
    <mergeCell ref="AB1381:AD1381"/>
    <mergeCell ref="AE1381:AG1381"/>
    <mergeCell ref="B1382:C1382"/>
    <mergeCell ref="D1382:F1382"/>
    <mergeCell ref="G1382:I1382"/>
    <mergeCell ref="J1382:L1382"/>
    <mergeCell ref="M1382:O1382"/>
    <mergeCell ref="T1382:U1382"/>
    <mergeCell ref="V1382:X1382"/>
    <mergeCell ref="Y1382:AA1382"/>
    <mergeCell ref="AB1382:AD1382"/>
    <mergeCell ref="AE1382:AG1382"/>
    <mergeCell ref="B1380:C1380"/>
    <mergeCell ref="T1380:U1380"/>
    <mergeCell ref="B1381:C1381"/>
    <mergeCell ref="D1381:F1381"/>
    <mergeCell ref="G1381:I1381"/>
    <mergeCell ref="J1381:L1381"/>
    <mergeCell ref="M1381:O1381"/>
    <mergeCell ref="T1381:U1381"/>
    <mergeCell ref="V1371:Y1371"/>
    <mergeCell ref="Z1371:AD1371"/>
    <mergeCell ref="AE1371:AH1371"/>
    <mergeCell ref="B1372:C1372"/>
    <mergeCell ref="D1372:G1372"/>
    <mergeCell ref="H1372:L1372"/>
    <mergeCell ref="M1372:P1372"/>
    <mergeCell ref="T1372:U1372"/>
    <mergeCell ref="V1372:Y1372"/>
    <mergeCell ref="Z1372:AD1372"/>
    <mergeCell ref="AE1372:AH1372"/>
    <mergeCell ref="B1375:C1375"/>
    <mergeCell ref="T1375:U1375"/>
    <mergeCell ref="B1376:C1376"/>
    <mergeCell ref="T1376:U1376"/>
    <mergeCell ref="B1377:C1377"/>
    <mergeCell ref="T1377:U1377"/>
    <mergeCell ref="B1364:P1364"/>
    <mergeCell ref="Q1364:Q1392"/>
    <mergeCell ref="R1364:R1392"/>
    <mergeCell ref="T1364:AH1364"/>
    <mergeCell ref="A1365:A1366"/>
    <mergeCell ref="B1365:P1366"/>
    <mergeCell ref="S1365:S1366"/>
    <mergeCell ref="T1365:AH1366"/>
    <mergeCell ref="B1367:C1367"/>
    <mergeCell ref="D1367:P1367"/>
    <mergeCell ref="T1367:U1367"/>
    <mergeCell ref="V1367:AH1367"/>
    <mergeCell ref="B1368:C1368"/>
    <mergeCell ref="D1368:P1368"/>
    <mergeCell ref="T1368:U1368"/>
    <mergeCell ref="V1368:AH1368"/>
    <mergeCell ref="B1369:C1369"/>
    <mergeCell ref="D1369:P1369"/>
    <mergeCell ref="T1369:U1369"/>
    <mergeCell ref="V1369:AH1369"/>
    <mergeCell ref="B1370:C1370"/>
    <mergeCell ref="D1370:P1370"/>
    <mergeCell ref="T1370:U1370"/>
    <mergeCell ref="V1370:AH1370"/>
    <mergeCell ref="AE1373:AG1373"/>
    <mergeCell ref="B1374:C1374"/>
    <mergeCell ref="T1374:U1374"/>
    <mergeCell ref="B1371:C1371"/>
    <mergeCell ref="D1371:G1371"/>
    <mergeCell ref="H1371:L1371"/>
    <mergeCell ref="M1371:P1371"/>
    <mergeCell ref="T1371:U1371"/>
    <mergeCell ref="AE1362:AG1362"/>
    <mergeCell ref="B1363:C1363"/>
    <mergeCell ref="D1363:F1363"/>
    <mergeCell ref="G1363:I1363"/>
    <mergeCell ref="J1363:L1363"/>
    <mergeCell ref="M1363:O1363"/>
    <mergeCell ref="T1363:U1363"/>
    <mergeCell ref="V1363:X1363"/>
    <mergeCell ref="Y1363:AA1363"/>
    <mergeCell ref="AB1363:AD1363"/>
    <mergeCell ref="AE1363:AG1363"/>
    <mergeCell ref="B1362:C1362"/>
    <mergeCell ref="D1362:F1362"/>
    <mergeCell ref="G1362:I1362"/>
    <mergeCell ref="J1362:L1362"/>
    <mergeCell ref="M1362:O1362"/>
    <mergeCell ref="T1362:U1362"/>
    <mergeCell ref="V1362:X1362"/>
    <mergeCell ref="Y1362:AA1362"/>
    <mergeCell ref="AB1362:AD1362"/>
    <mergeCell ref="AE1360:AG1360"/>
    <mergeCell ref="B1361:C1361"/>
    <mergeCell ref="D1361:F1361"/>
    <mergeCell ref="G1361:I1361"/>
    <mergeCell ref="J1361:L1361"/>
    <mergeCell ref="M1361:O1361"/>
    <mergeCell ref="T1361:U1361"/>
    <mergeCell ref="V1361:X1361"/>
    <mergeCell ref="Y1361:AA1361"/>
    <mergeCell ref="AB1361:AD1361"/>
    <mergeCell ref="AE1361:AG1361"/>
    <mergeCell ref="B1360:C1360"/>
    <mergeCell ref="D1360:F1360"/>
    <mergeCell ref="G1360:I1360"/>
    <mergeCell ref="J1360:L1360"/>
    <mergeCell ref="M1360:O1360"/>
    <mergeCell ref="T1360:U1360"/>
    <mergeCell ref="V1360:X1360"/>
    <mergeCell ref="Y1360:AA1360"/>
    <mergeCell ref="AB1360:AD1360"/>
    <mergeCell ref="AE1358:AG1358"/>
    <mergeCell ref="B1359:C1359"/>
    <mergeCell ref="D1359:F1359"/>
    <mergeCell ref="G1359:I1359"/>
    <mergeCell ref="J1359:L1359"/>
    <mergeCell ref="M1359:O1359"/>
    <mergeCell ref="T1359:U1359"/>
    <mergeCell ref="V1359:X1359"/>
    <mergeCell ref="Y1359:AA1359"/>
    <mergeCell ref="AB1359:AD1359"/>
    <mergeCell ref="AE1359:AG1359"/>
    <mergeCell ref="B1358:C1358"/>
    <mergeCell ref="D1358:F1358"/>
    <mergeCell ref="G1358:I1358"/>
    <mergeCell ref="J1358:L1358"/>
    <mergeCell ref="M1358:O1358"/>
    <mergeCell ref="T1358:U1358"/>
    <mergeCell ref="V1358:X1358"/>
    <mergeCell ref="Y1358:AA1358"/>
    <mergeCell ref="AB1358:AD1358"/>
    <mergeCell ref="AE1356:AG1356"/>
    <mergeCell ref="B1357:C1357"/>
    <mergeCell ref="D1357:F1357"/>
    <mergeCell ref="G1357:I1357"/>
    <mergeCell ref="J1357:L1357"/>
    <mergeCell ref="M1357:O1357"/>
    <mergeCell ref="T1357:U1357"/>
    <mergeCell ref="V1357:X1357"/>
    <mergeCell ref="Y1357:AA1357"/>
    <mergeCell ref="AB1357:AD1357"/>
    <mergeCell ref="AE1357:AG1357"/>
    <mergeCell ref="B1356:C1356"/>
    <mergeCell ref="D1356:F1356"/>
    <mergeCell ref="G1356:I1356"/>
    <mergeCell ref="J1356:L1356"/>
    <mergeCell ref="M1356:O1356"/>
    <mergeCell ref="T1356:U1356"/>
    <mergeCell ref="V1356:X1356"/>
    <mergeCell ref="Y1356:AA1356"/>
    <mergeCell ref="AB1356:AD1356"/>
    <mergeCell ref="V1352:X1352"/>
    <mergeCell ref="AE1354:AG1354"/>
    <mergeCell ref="B1355:C1355"/>
    <mergeCell ref="D1355:F1355"/>
    <mergeCell ref="G1355:I1355"/>
    <mergeCell ref="J1355:L1355"/>
    <mergeCell ref="M1355:O1355"/>
    <mergeCell ref="T1355:U1355"/>
    <mergeCell ref="V1355:X1355"/>
    <mergeCell ref="Y1355:AA1355"/>
    <mergeCell ref="AB1355:AD1355"/>
    <mergeCell ref="AE1355:AG1355"/>
    <mergeCell ref="B1354:C1354"/>
    <mergeCell ref="D1354:F1354"/>
    <mergeCell ref="G1354:I1354"/>
    <mergeCell ref="J1354:L1354"/>
    <mergeCell ref="M1354:O1354"/>
    <mergeCell ref="T1354:U1354"/>
    <mergeCell ref="V1354:X1354"/>
    <mergeCell ref="Y1354:AA1354"/>
    <mergeCell ref="AB1354:AD1354"/>
    <mergeCell ref="B1349:C1349"/>
    <mergeCell ref="T1349:U1349"/>
    <mergeCell ref="B1350:C1350"/>
    <mergeCell ref="T1350:U1350"/>
    <mergeCell ref="D1344:F1344"/>
    <mergeCell ref="G1344:I1344"/>
    <mergeCell ref="J1344:L1344"/>
    <mergeCell ref="M1344:O1344"/>
    <mergeCell ref="V1344:X1344"/>
    <mergeCell ref="Y1344:AA1344"/>
    <mergeCell ref="AB1344:AD1344"/>
    <mergeCell ref="Y1352:AA1352"/>
    <mergeCell ref="AB1352:AD1352"/>
    <mergeCell ref="AE1352:AG1352"/>
    <mergeCell ref="B1353:C1353"/>
    <mergeCell ref="D1353:F1353"/>
    <mergeCell ref="G1353:I1353"/>
    <mergeCell ref="J1353:L1353"/>
    <mergeCell ref="M1353:O1353"/>
    <mergeCell ref="T1353:U1353"/>
    <mergeCell ref="V1353:X1353"/>
    <mergeCell ref="Y1353:AA1353"/>
    <mergeCell ref="AB1353:AD1353"/>
    <mergeCell ref="AE1353:AG1353"/>
    <mergeCell ref="B1351:C1351"/>
    <mergeCell ref="T1351:U1351"/>
    <mergeCell ref="B1352:C1352"/>
    <mergeCell ref="D1352:F1352"/>
    <mergeCell ref="G1352:I1352"/>
    <mergeCell ref="J1352:L1352"/>
    <mergeCell ref="M1352:O1352"/>
    <mergeCell ref="T1352:U1352"/>
    <mergeCell ref="V1342:Y1342"/>
    <mergeCell ref="Z1342:AD1342"/>
    <mergeCell ref="AE1342:AH1342"/>
    <mergeCell ref="B1343:C1343"/>
    <mergeCell ref="D1343:G1343"/>
    <mergeCell ref="H1343:L1343"/>
    <mergeCell ref="M1343:P1343"/>
    <mergeCell ref="T1343:U1343"/>
    <mergeCell ref="V1343:Y1343"/>
    <mergeCell ref="Z1343:AD1343"/>
    <mergeCell ref="AE1343:AH1343"/>
    <mergeCell ref="B1346:C1346"/>
    <mergeCell ref="T1346:U1346"/>
    <mergeCell ref="B1347:C1347"/>
    <mergeCell ref="T1347:U1347"/>
    <mergeCell ref="B1348:C1348"/>
    <mergeCell ref="T1348:U1348"/>
    <mergeCell ref="B1335:P1335"/>
    <mergeCell ref="Q1335:Q1363"/>
    <mergeCell ref="R1335:R1363"/>
    <mergeCell ref="T1335:AH1335"/>
    <mergeCell ref="A1336:A1337"/>
    <mergeCell ref="B1336:P1337"/>
    <mergeCell ref="S1336:S1337"/>
    <mergeCell ref="T1336:AH1337"/>
    <mergeCell ref="B1338:C1338"/>
    <mergeCell ref="D1338:P1338"/>
    <mergeCell ref="T1338:U1338"/>
    <mergeCell ref="V1338:AH1338"/>
    <mergeCell ref="B1339:C1339"/>
    <mergeCell ref="D1339:P1339"/>
    <mergeCell ref="T1339:U1339"/>
    <mergeCell ref="V1339:AH1339"/>
    <mergeCell ref="B1340:C1340"/>
    <mergeCell ref="D1340:P1340"/>
    <mergeCell ref="T1340:U1340"/>
    <mergeCell ref="V1340:AH1340"/>
    <mergeCell ref="B1341:C1341"/>
    <mergeCell ref="D1341:P1341"/>
    <mergeCell ref="T1341:U1341"/>
    <mergeCell ref="V1341:AH1341"/>
    <mergeCell ref="AE1344:AG1344"/>
    <mergeCell ref="B1345:C1345"/>
    <mergeCell ref="T1345:U1345"/>
    <mergeCell ref="B1342:C1342"/>
    <mergeCell ref="D1342:G1342"/>
    <mergeCell ref="H1342:L1342"/>
    <mergeCell ref="M1342:P1342"/>
    <mergeCell ref="T1342:U1342"/>
    <mergeCell ref="AE1333:AG1333"/>
    <mergeCell ref="B1334:C1334"/>
    <mergeCell ref="D1334:F1334"/>
    <mergeCell ref="G1334:I1334"/>
    <mergeCell ref="J1334:L1334"/>
    <mergeCell ref="M1334:O1334"/>
    <mergeCell ref="T1334:U1334"/>
    <mergeCell ref="V1334:X1334"/>
    <mergeCell ref="Y1334:AA1334"/>
    <mergeCell ref="AB1334:AD1334"/>
    <mergeCell ref="AE1334:AG1334"/>
    <mergeCell ref="B1333:C1333"/>
    <mergeCell ref="D1333:F1333"/>
    <mergeCell ref="G1333:I1333"/>
    <mergeCell ref="J1333:L1333"/>
    <mergeCell ref="M1333:O1333"/>
    <mergeCell ref="T1333:U1333"/>
    <mergeCell ref="V1333:X1333"/>
    <mergeCell ref="Y1333:AA1333"/>
    <mergeCell ref="AB1333:AD1333"/>
    <mergeCell ref="AE1331:AG1331"/>
    <mergeCell ref="B1332:C1332"/>
    <mergeCell ref="D1332:F1332"/>
    <mergeCell ref="G1332:I1332"/>
    <mergeCell ref="J1332:L1332"/>
    <mergeCell ref="M1332:O1332"/>
    <mergeCell ref="T1332:U1332"/>
    <mergeCell ref="V1332:X1332"/>
    <mergeCell ref="Y1332:AA1332"/>
    <mergeCell ref="AB1332:AD1332"/>
    <mergeCell ref="AE1332:AG1332"/>
    <mergeCell ref="B1331:C1331"/>
    <mergeCell ref="D1331:F1331"/>
    <mergeCell ref="G1331:I1331"/>
    <mergeCell ref="J1331:L1331"/>
    <mergeCell ref="M1331:O1331"/>
    <mergeCell ref="T1331:U1331"/>
    <mergeCell ref="V1331:X1331"/>
    <mergeCell ref="Y1331:AA1331"/>
    <mergeCell ref="AB1331:AD1331"/>
    <mergeCell ref="AE1329:AG1329"/>
    <mergeCell ref="B1330:C1330"/>
    <mergeCell ref="D1330:F1330"/>
    <mergeCell ref="G1330:I1330"/>
    <mergeCell ref="J1330:L1330"/>
    <mergeCell ref="M1330:O1330"/>
    <mergeCell ref="T1330:U1330"/>
    <mergeCell ref="V1330:X1330"/>
    <mergeCell ref="Y1330:AA1330"/>
    <mergeCell ref="AB1330:AD1330"/>
    <mergeCell ref="AE1330:AG1330"/>
    <mergeCell ref="B1329:C1329"/>
    <mergeCell ref="D1329:F1329"/>
    <mergeCell ref="G1329:I1329"/>
    <mergeCell ref="J1329:L1329"/>
    <mergeCell ref="M1329:O1329"/>
    <mergeCell ref="T1329:U1329"/>
    <mergeCell ref="V1329:X1329"/>
    <mergeCell ref="Y1329:AA1329"/>
    <mergeCell ref="AB1329:AD1329"/>
    <mergeCell ref="AE1327:AG1327"/>
    <mergeCell ref="B1328:C1328"/>
    <mergeCell ref="D1328:F1328"/>
    <mergeCell ref="G1328:I1328"/>
    <mergeCell ref="J1328:L1328"/>
    <mergeCell ref="M1328:O1328"/>
    <mergeCell ref="T1328:U1328"/>
    <mergeCell ref="V1328:X1328"/>
    <mergeCell ref="Y1328:AA1328"/>
    <mergeCell ref="AB1328:AD1328"/>
    <mergeCell ref="AE1328:AG1328"/>
    <mergeCell ref="B1327:C1327"/>
    <mergeCell ref="D1327:F1327"/>
    <mergeCell ref="G1327:I1327"/>
    <mergeCell ref="J1327:L1327"/>
    <mergeCell ref="M1327:O1327"/>
    <mergeCell ref="T1327:U1327"/>
    <mergeCell ref="V1327:X1327"/>
    <mergeCell ref="Y1327:AA1327"/>
    <mergeCell ref="AB1327:AD1327"/>
    <mergeCell ref="V1323:X1323"/>
    <mergeCell ref="AE1325:AG1325"/>
    <mergeCell ref="B1326:C1326"/>
    <mergeCell ref="D1326:F1326"/>
    <mergeCell ref="G1326:I1326"/>
    <mergeCell ref="J1326:L1326"/>
    <mergeCell ref="M1326:O1326"/>
    <mergeCell ref="T1326:U1326"/>
    <mergeCell ref="V1326:X1326"/>
    <mergeCell ref="Y1326:AA1326"/>
    <mergeCell ref="AB1326:AD1326"/>
    <mergeCell ref="AE1326:AG1326"/>
    <mergeCell ref="B1325:C1325"/>
    <mergeCell ref="D1325:F1325"/>
    <mergeCell ref="G1325:I1325"/>
    <mergeCell ref="J1325:L1325"/>
    <mergeCell ref="M1325:O1325"/>
    <mergeCell ref="T1325:U1325"/>
    <mergeCell ref="V1325:X1325"/>
    <mergeCell ref="Y1325:AA1325"/>
    <mergeCell ref="AB1325:AD1325"/>
    <mergeCell ref="B1320:C1320"/>
    <mergeCell ref="T1320:U1320"/>
    <mergeCell ref="B1321:C1321"/>
    <mergeCell ref="T1321:U1321"/>
    <mergeCell ref="D1315:F1315"/>
    <mergeCell ref="G1315:I1315"/>
    <mergeCell ref="J1315:L1315"/>
    <mergeCell ref="M1315:O1315"/>
    <mergeCell ref="V1315:X1315"/>
    <mergeCell ref="Y1315:AA1315"/>
    <mergeCell ref="AB1315:AD1315"/>
    <mergeCell ref="Y1323:AA1323"/>
    <mergeCell ref="AB1323:AD1323"/>
    <mergeCell ref="AE1323:AG1323"/>
    <mergeCell ref="B1324:C1324"/>
    <mergeCell ref="D1324:F1324"/>
    <mergeCell ref="G1324:I1324"/>
    <mergeCell ref="J1324:L1324"/>
    <mergeCell ref="M1324:O1324"/>
    <mergeCell ref="T1324:U1324"/>
    <mergeCell ref="V1324:X1324"/>
    <mergeCell ref="Y1324:AA1324"/>
    <mergeCell ref="AB1324:AD1324"/>
    <mergeCell ref="AE1324:AG1324"/>
    <mergeCell ref="B1322:C1322"/>
    <mergeCell ref="T1322:U1322"/>
    <mergeCell ref="B1323:C1323"/>
    <mergeCell ref="D1323:F1323"/>
    <mergeCell ref="G1323:I1323"/>
    <mergeCell ref="J1323:L1323"/>
    <mergeCell ref="M1323:O1323"/>
    <mergeCell ref="T1323:U1323"/>
    <mergeCell ref="V1313:Y1313"/>
    <mergeCell ref="Z1313:AD1313"/>
    <mergeCell ref="AE1313:AH1313"/>
    <mergeCell ref="B1314:C1314"/>
    <mergeCell ref="D1314:G1314"/>
    <mergeCell ref="H1314:L1314"/>
    <mergeCell ref="M1314:P1314"/>
    <mergeCell ref="T1314:U1314"/>
    <mergeCell ref="V1314:Y1314"/>
    <mergeCell ref="Z1314:AD1314"/>
    <mergeCell ref="AE1314:AH1314"/>
    <mergeCell ref="B1317:C1317"/>
    <mergeCell ref="T1317:U1317"/>
    <mergeCell ref="B1318:C1318"/>
    <mergeCell ref="T1318:U1318"/>
    <mergeCell ref="B1319:C1319"/>
    <mergeCell ref="T1319:U1319"/>
    <mergeCell ref="B1306:P1306"/>
    <mergeCell ref="Q1306:Q1334"/>
    <mergeCell ref="R1306:R1334"/>
    <mergeCell ref="T1306:AH1306"/>
    <mergeCell ref="A1307:A1308"/>
    <mergeCell ref="B1307:P1308"/>
    <mergeCell ref="S1307:S1308"/>
    <mergeCell ref="T1307:AH1308"/>
    <mergeCell ref="B1309:C1309"/>
    <mergeCell ref="D1309:P1309"/>
    <mergeCell ref="T1309:U1309"/>
    <mergeCell ref="V1309:AH1309"/>
    <mergeCell ref="B1310:C1310"/>
    <mergeCell ref="D1310:P1310"/>
    <mergeCell ref="T1310:U1310"/>
    <mergeCell ref="V1310:AH1310"/>
    <mergeCell ref="B1311:C1311"/>
    <mergeCell ref="D1311:P1311"/>
    <mergeCell ref="T1311:U1311"/>
    <mergeCell ref="V1311:AH1311"/>
    <mergeCell ref="B1312:C1312"/>
    <mergeCell ref="D1312:P1312"/>
    <mergeCell ref="T1312:U1312"/>
    <mergeCell ref="V1312:AH1312"/>
    <mergeCell ref="AE1315:AG1315"/>
    <mergeCell ref="B1316:C1316"/>
    <mergeCell ref="T1316:U1316"/>
    <mergeCell ref="B1313:C1313"/>
    <mergeCell ref="D1313:G1313"/>
    <mergeCell ref="H1313:L1313"/>
    <mergeCell ref="M1313:P1313"/>
    <mergeCell ref="T1313:U1313"/>
    <mergeCell ref="AE1304:AG1304"/>
    <mergeCell ref="B1305:C1305"/>
    <mergeCell ref="D1305:F1305"/>
    <mergeCell ref="G1305:I1305"/>
    <mergeCell ref="J1305:L1305"/>
    <mergeCell ref="M1305:O1305"/>
    <mergeCell ref="T1305:U1305"/>
    <mergeCell ref="V1305:X1305"/>
    <mergeCell ref="Y1305:AA1305"/>
    <mergeCell ref="AB1305:AD1305"/>
    <mergeCell ref="AE1305:AG1305"/>
    <mergeCell ref="B1304:C1304"/>
    <mergeCell ref="D1304:F1304"/>
    <mergeCell ref="G1304:I1304"/>
    <mergeCell ref="J1304:L1304"/>
    <mergeCell ref="M1304:O1304"/>
    <mergeCell ref="T1304:U1304"/>
    <mergeCell ref="V1304:X1304"/>
    <mergeCell ref="Y1304:AA1304"/>
    <mergeCell ref="AB1304:AD1304"/>
    <mergeCell ref="AE1302:AG1302"/>
    <mergeCell ref="B1303:C1303"/>
    <mergeCell ref="D1303:F1303"/>
    <mergeCell ref="G1303:I1303"/>
    <mergeCell ref="J1303:L1303"/>
    <mergeCell ref="M1303:O1303"/>
    <mergeCell ref="T1303:U1303"/>
    <mergeCell ref="V1303:X1303"/>
    <mergeCell ref="Y1303:AA1303"/>
    <mergeCell ref="AB1303:AD1303"/>
    <mergeCell ref="AE1303:AG1303"/>
    <mergeCell ref="B1302:C1302"/>
    <mergeCell ref="D1302:F1302"/>
    <mergeCell ref="G1302:I1302"/>
    <mergeCell ref="J1302:L1302"/>
    <mergeCell ref="M1302:O1302"/>
    <mergeCell ref="T1302:U1302"/>
    <mergeCell ref="V1302:X1302"/>
    <mergeCell ref="Y1302:AA1302"/>
    <mergeCell ref="AB1302:AD1302"/>
    <mergeCell ref="AE1300:AG1300"/>
    <mergeCell ref="B1301:C1301"/>
    <mergeCell ref="D1301:F1301"/>
    <mergeCell ref="G1301:I1301"/>
    <mergeCell ref="J1301:L1301"/>
    <mergeCell ref="M1301:O1301"/>
    <mergeCell ref="T1301:U1301"/>
    <mergeCell ref="V1301:X1301"/>
    <mergeCell ref="Y1301:AA1301"/>
    <mergeCell ref="AB1301:AD1301"/>
    <mergeCell ref="AE1301:AG1301"/>
    <mergeCell ref="B1300:C1300"/>
    <mergeCell ref="D1300:F1300"/>
    <mergeCell ref="G1300:I1300"/>
    <mergeCell ref="J1300:L1300"/>
    <mergeCell ref="M1300:O1300"/>
    <mergeCell ref="T1300:U1300"/>
    <mergeCell ref="V1300:X1300"/>
    <mergeCell ref="Y1300:AA1300"/>
    <mergeCell ref="AB1300:AD1300"/>
    <mergeCell ref="AE1298:AG1298"/>
    <mergeCell ref="B1299:C1299"/>
    <mergeCell ref="D1299:F1299"/>
    <mergeCell ref="G1299:I1299"/>
    <mergeCell ref="J1299:L1299"/>
    <mergeCell ref="M1299:O1299"/>
    <mergeCell ref="T1299:U1299"/>
    <mergeCell ref="V1299:X1299"/>
    <mergeCell ref="Y1299:AA1299"/>
    <mergeCell ref="AB1299:AD1299"/>
    <mergeCell ref="AE1299:AG1299"/>
    <mergeCell ref="B1298:C1298"/>
    <mergeCell ref="D1298:F1298"/>
    <mergeCell ref="G1298:I1298"/>
    <mergeCell ref="J1298:L1298"/>
    <mergeCell ref="M1298:O1298"/>
    <mergeCell ref="T1298:U1298"/>
    <mergeCell ref="V1298:X1298"/>
    <mergeCell ref="Y1298:AA1298"/>
    <mergeCell ref="AB1298:AD1298"/>
    <mergeCell ref="V1294:X1294"/>
    <mergeCell ref="AE1296:AG1296"/>
    <mergeCell ref="B1297:C1297"/>
    <mergeCell ref="D1297:F1297"/>
    <mergeCell ref="G1297:I1297"/>
    <mergeCell ref="J1297:L1297"/>
    <mergeCell ref="M1297:O1297"/>
    <mergeCell ref="T1297:U1297"/>
    <mergeCell ref="V1297:X1297"/>
    <mergeCell ref="Y1297:AA1297"/>
    <mergeCell ref="AB1297:AD1297"/>
    <mergeCell ref="AE1297:AG1297"/>
    <mergeCell ref="B1296:C1296"/>
    <mergeCell ref="D1296:F1296"/>
    <mergeCell ref="G1296:I1296"/>
    <mergeCell ref="J1296:L1296"/>
    <mergeCell ref="M1296:O1296"/>
    <mergeCell ref="T1296:U1296"/>
    <mergeCell ref="V1296:X1296"/>
    <mergeCell ref="Y1296:AA1296"/>
    <mergeCell ref="AB1296:AD1296"/>
    <mergeCell ref="B1291:C1291"/>
    <mergeCell ref="T1291:U1291"/>
    <mergeCell ref="B1292:C1292"/>
    <mergeCell ref="T1292:U1292"/>
    <mergeCell ref="D1286:F1286"/>
    <mergeCell ref="G1286:I1286"/>
    <mergeCell ref="J1286:L1286"/>
    <mergeCell ref="M1286:O1286"/>
    <mergeCell ref="V1286:X1286"/>
    <mergeCell ref="Y1286:AA1286"/>
    <mergeCell ref="AB1286:AD1286"/>
    <mergeCell ref="Y1294:AA1294"/>
    <mergeCell ref="AB1294:AD1294"/>
    <mergeCell ref="AE1294:AG1294"/>
    <mergeCell ref="B1295:C1295"/>
    <mergeCell ref="D1295:F1295"/>
    <mergeCell ref="G1295:I1295"/>
    <mergeCell ref="J1295:L1295"/>
    <mergeCell ref="M1295:O1295"/>
    <mergeCell ref="T1295:U1295"/>
    <mergeCell ref="V1295:X1295"/>
    <mergeCell ref="Y1295:AA1295"/>
    <mergeCell ref="AB1295:AD1295"/>
    <mergeCell ref="AE1295:AG1295"/>
    <mergeCell ref="B1293:C1293"/>
    <mergeCell ref="T1293:U1293"/>
    <mergeCell ref="B1294:C1294"/>
    <mergeCell ref="D1294:F1294"/>
    <mergeCell ref="G1294:I1294"/>
    <mergeCell ref="J1294:L1294"/>
    <mergeCell ref="M1294:O1294"/>
    <mergeCell ref="T1294:U1294"/>
    <mergeCell ref="V1284:Y1284"/>
    <mergeCell ref="Z1284:AD1284"/>
    <mergeCell ref="AE1284:AH1284"/>
    <mergeCell ref="B1285:C1285"/>
    <mergeCell ref="D1285:G1285"/>
    <mergeCell ref="H1285:L1285"/>
    <mergeCell ref="M1285:P1285"/>
    <mergeCell ref="T1285:U1285"/>
    <mergeCell ref="V1285:Y1285"/>
    <mergeCell ref="Z1285:AD1285"/>
    <mergeCell ref="AE1285:AH1285"/>
    <mergeCell ref="B1288:C1288"/>
    <mergeCell ref="T1288:U1288"/>
    <mergeCell ref="B1289:C1289"/>
    <mergeCell ref="T1289:U1289"/>
    <mergeCell ref="B1290:C1290"/>
    <mergeCell ref="T1290:U1290"/>
    <mergeCell ref="B1277:P1277"/>
    <mergeCell ref="Q1277:Q1305"/>
    <mergeCell ref="R1277:R1305"/>
    <mergeCell ref="T1277:AH1277"/>
    <mergeCell ref="A1278:A1279"/>
    <mergeCell ref="B1278:P1279"/>
    <mergeCell ref="S1278:S1279"/>
    <mergeCell ref="T1278:AH1279"/>
    <mergeCell ref="B1280:C1280"/>
    <mergeCell ref="D1280:P1280"/>
    <mergeCell ref="T1280:U1280"/>
    <mergeCell ref="V1280:AH1280"/>
    <mergeCell ref="B1281:C1281"/>
    <mergeCell ref="D1281:P1281"/>
    <mergeCell ref="T1281:U1281"/>
    <mergeCell ref="V1281:AH1281"/>
    <mergeCell ref="B1282:C1282"/>
    <mergeCell ref="D1282:P1282"/>
    <mergeCell ref="T1282:U1282"/>
    <mergeCell ref="V1282:AH1282"/>
    <mergeCell ref="B1283:C1283"/>
    <mergeCell ref="D1283:P1283"/>
    <mergeCell ref="T1283:U1283"/>
    <mergeCell ref="V1283:AH1283"/>
    <mergeCell ref="AE1286:AG1286"/>
    <mergeCell ref="B1287:C1287"/>
    <mergeCell ref="T1287:U1287"/>
    <mergeCell ref="B1284:C1284"/>
    <mergeCell ref="D1284:G1284"/>
    <mergeCell ref="H1284:L1284"/>
    <mergeCell ref="M1284:P1284"/>
    <mergeCell ref="T1284:U1284"/>
    <mergeCell ref="AE1275:AG1275"/>
    <mergeCell ref="B1276:C1276"/>
    <mergeCell ref="D1276:F1276"/>
    <mergeCell ref="G1276:I1276"/>
    <mergeCell ref="J1276:L1276"/>
    <mergeCell ref="M1276:O1276"/>
    <mergeCell ref="T1276:U1276"/>
    <mergeCell ref="V1276:X1276"/>
    <mergeCell ref="Y1276:AA1276"/>
    <mergeCell ref="AB1276:AD1276"/>
    <mergeCell ref="AE1276:AG1276"/>
    <mergeCell ref="B1275:C1275"/>
    <mergeCell ref="D1275:F1275"/>
    <mergeCell ref="G1275:I1275"/>
    <mergeCell ref="J1275:L1275"/>
    <mergeCell ref="M1275:O1275"/>
    <mergeCell ref="T1275:U1275"/>
    <mergeCell ref="V1275:X1275"/>
    <mergeCell ref="Y1275:AA1275"/>
    <mergeCell ref="AB1275:AD1275"/>
    <mergeCell ref="AE1273:AG1273"/>
    <mergeCell ref="B1274:C1274"/>
    <mergeCell ref="D1274:F1274"/>
    <mergeCell ref="G1274:I1274"/>
    <mergeCell ref="J1274:L1274"/>
    <mergeCell ref="M1274:O1274"/>
    <mergeCell ref="T1274:U1274"/>
    <mergeCell ref="V1274:X1274"/>
    <mergeCell ref="Y1274:AA1274"/>
    <mergeCell ref="AB1274:AD1274"/>
    <mergeCell ref="AE1274:AG1274"/>
    <mergeCell ref="B1273:C1273"/>
    <mergeCell ref="D1273:F1273"/>
    <mergeCell ref="G1273:I1273"/>
    <mergeCell ref="J1273:L1273"/>
    <mergeCell ref="M1273:O1273"/>
    <mergeCell ref="T1273:U1273"/>
    <mergeCell ref="V1273:X1273"/>
    <mergeCell ref="Y1273:AA1273"/>
    <mergeCell ref="AB1273:AD1273"/>
    <mergeCell ref="AE1271:AG1271"/>
    <mergeCell ref="B1272:C1272"/>
    <mergeCell ref="D1272:F1272"/>
    <mergeCell ref="G1272:I1272"/>
    <mergeCell ref="J1272:L1272"/>
    <mergeCell ref="M1272:O1272"/>
    <mergeCell ref="T1272:U1272"/>
    <mergeCell ref="V1272:X1272"/>
    <mergeCell ref="Y1272:AA1272"/>
    <mergeCell ref="AB1272:AD1272"/>
    <mergeCell ref="AE1272:AG1272"/>
    <mergeCell ref="B1271:C1271"/>
    <mergeCell ref="D1271:F1271"/>
    <mergeCell ref="G1271:I1271"/>
    <mergeCell ref="J1271:L1271"/>
    <mergeCell ref="M1271:O1271"/>
    <mergeCell ref="T1271:U1271"/>
    <mergeCell ref="V1271:X1271"/>
    <mergeCell ref="Y1271:AA1271"/>
    <mergeCell ref="AB1271:AD1271"/>
    <mergeCell ref="AE1269:AG1269"/>
    <mergeCell ref="B1270:C1270"/>
    <mergeCell ref="D1270:F1270"/>
    <mergeCell ref="G1270:I1270"/>
    <mergeCell ref="J1270:L1270"/>
    <mergeCell ref="M1270:O1270"/>
    <mergeCell ref="T1270:U1270"/>
    <mergeCell ref="V1270:X1270"/>
    <mergeCell ref="Y1270:AA1270"/>
    <mergeCell ref="AB1270:AD1270"/>
    <mergeCell ref="AE1270:AG1270"/>
    <mergeCell ref="B1269:C1269"/>
    <mergeCell ref="D1269:F1269"/>
    <mergeCell ref="G1269:I1269"/>
    <mergeCell ref="J1269:L1269"/>
    <mergeCell ref="M1269:O1269"/>
    <mergeCell ref="T1269:U1269"/>
    <mergeCell ref="V1269:X1269"/>
    <mergeCell ref="Y1269:AA1269"/>
    <mergeCell ref="AB1269:AD1269"/>
    <mergeCell ref="V1265:X1265"/>
    <mergeCell ref="AE1267:AG1267"/>
    <mergeCell ref="B1268:C1268"/>
    <mergeCell ref="D1268:F1268"/>
    <mergeCell ref="G1268:I1268"/>
    <mergeCell ref="J1268:L1268"/>
    <mergeCell ref="M1268:O1268"/>
    <mergeCell ref="T1268:U1268"/>
    <mergeCell ref="V1268:X1268"/>
    <mergeCell ref="Y1268:AA1268"/>
    <mergeCell ref="AB1268:AD1268"/>
    <mergeCell ref="AE1268:AG1268"/>
    <mergeCell ref="B1267:C1267"/>
    <mergeCell ref="D1267:F1267"/>
    <mergeCell ref="G1267:I1267"/>
    <mergeCell ref="J1267:L1267"/>
    <mergeCell ref="M1267:O1267"/>
    <mergeCell ref="T1267:U1267"/>
    <mergeCell ref="V1267:X1267"/>
    <mergeCell ref="Y1267:AA1267"/>
    <mergeCell ref="AB1267:AD1267"/>
    <mergeCell ref="B1262:C1262"/>
    <mergeCell ref="T1262:U1262"/>
    <mergeCell ref="B1263:C1263"/>
    <mergeCell ref="T1263:U1263"/>
    <mergeCell ref="D1257:F1257"/>
    <mergeCell ref="G1257:I1257"/>
    <mergeCell ref="J1257:L1257"/>
    <mergeCell ref="M1257:O1257"/>
    <mergeCell ref="V1257:X1257"/>
    <mergeCell ref="Y1257:AA1257"/>
    <mergeCell ref="AB1257:AD1257"/>
    <mergeCell ref="Y1265:AA1265"/>
    <mergeCell ref="AB1265:AD1265"/>
    <mergeCell ref="AE1265:AG1265"/>
    <mergeCell ref="B1266:C1266"/>
    <mergeCell ref="D1266:F1266"/>
    <mergeCell ref="G1266:I1266"/>
    <mergeCell ref="J1266:L1266"/>
    <mergeCell ref="M1266:O1266"/>
    <mergeCell ref="T1266:U1266"/>
    <mergeCell ref="V1266:X1266"/>
    <mergeCell ref="Y1266:AA1266"/>
    <mergeCell ref="AB1266:AD1266"/>
    <mergeCell ref="AE1266:AG1266"/>
    <mergeCell ref="B1264:C1264"/>
    <mergeCell ref="T1264:U1264"/>
    <mergeCell ref="B1265:C1265"/>
    <mergeCell ref="D1265:F1265"/>
    <mergeCell ref="G1265:I1265"/>
    <mergeCell ref="J1265:L1265"/>
    <mergeCell ref="M1265:O1265"/>
    <mergeCell ref="T1265:U1265"/>
    <mergeCell ref="V1255:Y1255"/>
    <mergeCell ref="Z1255:AD1255"/>
    <mergeCell ref="AE1255:AH1255"/>
    <mergeCell ref="B1256:C1256"/>
    <mergeCell ref="D1256:G1256"/>
    <mergeCell ref="H1256:L1256"/>
    <mergeCell ref="M1256:P1256"/>
    <mergeCell ref="T1256:U1256"/>
    <mergeCell ref="V1256:Y1256"/>
    <mergeCell ref="Z1256:AD1256"/>
    <mergeCell ref="AE1256:AH1256"/>
    <mergeCell ref="B1259:C1259"/>
    <mergeCell ref="T1259:U1259"/>
    <mergeCell ref="B1260:C1260"/>
    <mergeCell ref="T1260:U1260"/>
    <mergeCell ref="B1261:C1261"/>
    <mergeCell ref="T1261:U1261"/>
    <mergeCell ref="B1248:P1248"/>
    <mergeCell ref="Q1248:Q1276"/>
    <mergeCell ref="R1248:R1276"/>
    <mergeCell ref="T1248:AH1248"/>
    <mergeCell ref="A1249:A1250"/>
    <mergeCell ref="B1249:P1250"/>
    <mergeCell ref="S1249:S1250"/>
    <mergeCell ref="T1249:AH1250"/>
    <mergeCell ref="B1251:C1251"/>
    <mergeCell ref="D1251:P1251"/>
    <mergeCell ref="T1251:U1251"/>
    <mergeCell ref="V1251:AH1251"/>
    <mergeCell ref="B1252:C1252"/>
    <mergeCell ref="D1252:P1252"/>
    <mergeCell ref="T1252:U1252"/>
    <mergeCell ref="V1252:AH1252"/>
    <mergeCell ref="B1253:C1253"/>
    <mergeCell ref="D1253:P1253"/>
    <mergeCell ref="T1253:U1253"/>
    <mergeCell ref="V1253:AH1253"/>
    <mergeCell ref="B1254:C1254"/>
    <mergeCell ref="D1254:P1254"/>
    <mergeCell ref="T1254:U1254"/>
    <mergeCell ref="V1254:AH1254"/>
    <mergeCell ref="AE1257:AG1257"/>
    <mergeCell ref="B1258:C1258"/>
    <mergeCell ref="T1258:U1258"/>
    <mergeCell ref="B1255:C1255"/>
    <mergeCell ref="D1255:G1255"/>
    <mergeCell ref="H1255:L1255"/>
    <mergeCell ref="M1255:P1255"/>
    <mergeCell ref="T1255:U1255"/>
    <mergeCell ref="AE1246:AG1246"/>
    <mergeCell ref="B1247:C1247"/>
    <mergeCell ref="D1247:F1247"/>
    <mergeCell ref="G1247:I1247"/>
    <mergeCell ref="J1247:L1247"/>
    <mergeCell ref="M1247:O1247"/>
    <mergeCell ref="T1247:U1247"/>
    <mergeCell ref="V1247:X1247"/>
    <mergeCell ref="Y1247:AA1247"/>
    <mergeCell ref="AB1247:AD1247"/>
    <mergeCell ref="AE1247:AG1247"/>
    <mergeCell ref="B1246:C1246"/>
    <mergeCell ref="D1246:F1246"/>
    <mergeCell ref="G1246:I1246"/>
    <mergeCell ref="J1246:L1246"/>
    <mergeCell ref="M1246:O1246"/>
    <mergeCell ref="T1246:U1246"/>
    <mergeCell ref="V1246:X1246"/>
    <mergeCell ref="Y1246:AA1246"/>
    <mergeCell ref="AB1246:AD1246"/>
    <mergeCell ref="AE1244:AG1244"/>
    <mergeCell ref="B1245:C1245"/>
    <mergeCell ref="D1245:F1245"/>
    <mergeCell ref="G1245:I1245"/>
    <mergeCell ref="J1245:L1245"/>
    <mergeCell ref="M1245:O1245"/>
    <mergeCell ref="T1245:U1245"/>
    <mergeCell ref="V1245:X1245"/>
    <mergeCell ref="Y1245:AA1245"/>
    <mergeCell ref="AB1245:AD1245"/>
    <mergeCell ref="AE1245:AG1245"/>
    <mergeCell ref="B1244:C1244"/>
    <mergeCell ref="D1244:F1244"/>
    <mergeCell ref="G1244:I1244"/>
    <mergeCell ref="J1244:L1244"/>
    <mergeCell ref="M1244:O1244"/>
    <mergeCell ref="T1244:U1244"/>
    <mergeCell ref="V1244:X1244"/>
    <mergeCell ref="Y1244:AA1244"/>
    <mergeCell ref="AB1244:AD1244"/>
    <mergeCell ref="AE1242:AG1242"/>
    <mergeCell ref="B1243:C1243"/>
    <mergeCell ref="D1243:F1243"/>
    <mergeCell ref="G1243:I1243"/>
    <mergeCell ref="J1243:L1243"/>
    <mergeCell ref="M1243:O1243"/>
    <mergeCell ref="T1243:U1243"/>
    <mergeCell ref="V1243:X1243"/>
    <mergeCell ref="Y1243:AA1243"/>
    <mergeCell ref="AB1243:AD1243"/>
    <mergeCell ref="AE1243:AG1243"/>
    <mergeCell ref="B1242:C1242"/>
    <mergeCell ref="D1242:F1242"/>
    <mergeCell ref="G1242:I1242"/>
    <mergeCell ref="J1242:L1242"/>
    <mergeCell ref="M1242:O1242"/>
    <mergeCell ref="T1242:U1242"/>
    <mergeCell ref="V1242:X1242"/>
    <mergeCell ref="Y1242:AA1242"/>
    <mergeCell ref="AB1242:AD1242"/>
    <mergeCell ref="AE1240:AG1240"/>
    <mergeCell ref="B1241:C1241"/>
    <mergeCell ref="D1241:F1241"/>
    <mergeCell ref="G1241:I1241"/>
    <mergeCell ref="J1241:L1241"/>
    <mergeCell ref="M1241:O1241"/>
    <mergeCell ref="T1241:U1241"/>
    <mergeCell ref="V1241:X1241"/>
    <mergeCell ref="Y1241:AA1241"/>
    <mergeCell ref="AB1241:AD1241"/>
    <mergeCell ref="AE1241:AG1241"/>
    <mergeCell ref="B1240:C1240"/>
    <mergeCell ref="D1240:F1240"/>
    <mergeCell ref="G1240:I1240"/>
    <mergeCell ref="J1240:L1240"/>
    <mergeCell ref="M1240:O1240"/>
    <mergeCell ref="T1240:U1240"/>
    <mergeCell ref="V1240:X1240"/>
    <mergeCell ref="Y1240:AA1240"/>
    <mergeCell ref="AB1240:AD1240"/>
    <mergeCell ref="V1236:X1236"/>
    <mergeCell ref="AE1238:AG1238"/>
    <mergeCell ref="B1239:C1239"/>
    <mergeCell ref="D1239:F1239"/>
    <mergeCell ref="G1239:I1239"/>
    <mergeCell ref="J1239:L1239"/>
    <mergeCell ref="M1239:O1239"/>
    <mergeCell ref="T1239:U1239"/>
    <mergeCell ref="V1239:X1239"/>
    <mergeCell ref="Y1239:AA1239"/>
    <mergeCell ref="AB1239:AD1239"/>
    <mergeCell ref="AE1239:AG1239"/>
    <mergeCell ref="B1238:C1238"/>
    <mergeCell ref="D1238:F1238"/>
    <mergeCell ref="G1238:I1238"/>
    <mergeCell ref="J1238:L1238"/>
    <mergeCell ref="M1238:O1238"/>
    <mergeCell ref="T1238:U1238"/>
    <mergeCell ref="V1238:X1238"/>
    <mergeCell ref="Y1238:AA1238"/>
    <mergeCell ref="AB1238:AD1238"/>
    <mergeCell ref="B1233:C1233"/>
    <mergeCell ref="T1233:U1233"/>
    <mergeCell ref="B1234:C1234"/>
    <mergeCell ref="T1234:U1234"/>
    <mergeCell ref="D1228:F1228"/>
    <mergeCell ref="G1228:I1228"/>
    <mergeCell ref="J1228:L1228"/>
    <mergeCell ref="M1228:O1228"/>
    <mergeCell ref="V1228:X1228"/>
    <mergeCell ref="Y1228:AA1228"/>
    <mergeCell ref="AB1228:AD1228"/>
    <mergeCell ref="Y1236:AA1236"/>
    <mergeCell ref="AB1236:AD1236"/>
    <mergeCell ref="AE1236:AG1236"/>
    <mergeCell ref="B1237:C1237"/>
    <mergeCell ref="D1237:F1237"/>
    <mergeCell ref="G1237:I1237"/>
    <mergeCell ref="J1237:L1237"/>
    <mergeCell ref="M1237:O1237"/>
    <mergeCell ref="T1237:U1237"/>
    <mergeCell ref="V1237:X1237"/>
    <mergeCell ref="Y1237:AA1237"/>
    <mergeCell ref="AB1237:AD1237"/>
    <mergeCell ref="AE1237:AG1237"/>
    <mergeCell ref="B1235:C1235"/>
    <mergeCell ref="T1235:U1235"/>
    <mergeCell ref="B1236:C1236"/>
    <mergeCell ref="D1236:F1236"/>
    <mergeCell ref="G1236:I1236"/>
    <mergeCell ref="J1236:L1236"/>
    <mergeCell ref="M1236:O1236"/>
    <mergeCell ref="T1236:U1236"/>
    <mergeCell ref="V1226:Y1226"/>
    <mergeCell ref="Z1226:AD1226"/>
    <mergeCell ref="AE1226:AH1226"/>
    <mergeCell ref="B1227:C1227"/>
    <mergeCell ref="D1227:G1227"/>
    <mergeCell ref="H1227:L1227"/>
    <mergeCell ref="M1227:P1227"/>
    <mergeCell ref="T1227:U1227"/>
    <mergeCell ref="V1227:Y1227"/>
    <mergeCell ref="Z1227:AD1227"/>
    <mergeCell ref="AE1227:AH1227"/>
    <mergeCell ref="B1230:C1230"/>
    <mergeCell ref="T1230:U1230"/>
    <mergeCell ref="B1231:C1231"/>
    <mergeCell ref="T1231:U1231"/>
    <mergeCell ref="B1232:C1232"/>
    <mergeCell ref="T1232:U1232"/>
    <mergeCell ref="B1219:P1219"/>
    <mergeCell ref="Q1219:Q1247"/>
    <mergeCell ref="R1219:R1247"/>
    <mergeCell ref="T1219:AH1219"/>
    <mergeCell ref="A1220:A1221"/>
    <mergeCell ref="B1220:P1221"/>
    <mergeCell ref="S1220:S1221"/>
    <mergeCell ref="T1220:AH1221"/>
    <mergeCell ref="B1222:C1222"/>
    <mergeCell ref="D1222:P1222"/>
    <mergeCell ref="T1222:U1222"/>
    <mergeCell ref="V1222:AH1222"/>
    <mergeCell ref="B1223:C1223"/>
    <mergeCell ref="D1223:P1223"/>
    <mergeCell ref="T1223:U1223"/>
    <mergeCell ref="V1223:AH1223"/>
    <mergeCell ref="B1224:C1224"/>
    <mergeCell ref="D1224:P1224"/>
    <mergeCell ref="T1224:U1224"/>
    <mergeCell ref="V1224:AH1224"/>
    <mergeCell ref="B1225:C1225"/>
    <mergeCell ref="D1225:P1225"/>
    <mergeCell ref="T1225:U1225"/>
    <mergeCell ref="V1225:AH1225"/>
    <mergeCell ref="AE1228:AG1228"/>
    <mergeCell ref="B1229:C1229"/>
    <mergeCell ref="T1229:U1229"/>
    <mergeCell ref="B1226:C1226"/>
    <mergeCell ref="D1226:G1226"/>
    <mergeCell ref="H1226:L1226"/>
    <mergeCell ref="M1226:P1226"/>
    <mergeCell ref="T1226:U1226"/>
    <mergeCell ref="AE1217:AG1217"/>
    <mergeCell ref="B1218:C1218"/>
    <mergeCell ref="D1218:F1218"/>
    <mergeCell ref="G1218:I1218"/>
    <mergeCell ref="J1218:L1218"/>
    <mergeCell ref="M1218:O1218"/>
    <mergeCell ref="T1218:U1218"/>
    <mergeCell ref="V1218:X1218"/>
    <mergeCell ref="Y1218:AA1218"/>
    <mergeCell ref="AB1218:AD1218"/>
    <mergeCell ref="AE1218:AG1218"/>
    <mergeCell ref="B1217:C1217"/>
    <mergeCell ref="D1217:F1217"/>
    <mergeCell ref="G1217:I1217"/>
    <mergeCell ref="J1217:L1217"/>
    <mergeCell ref="M1217:O1217"/>
    <mergeCell ref="T1217:U1217"/>
    <mergeCell ref="V1217:X1217"/>
    <mergeCell ref="Y1217:AA1217"/>
    <mergeCell ref="AB1217:AD1217"/>
    <mergeCell ref="AE1215:AG1215"/>
    <mergeCell ref="B1216:C1216"/>
    <mergeCell ref="D1216:F1216"/>
    <mergeCell ref="G1216:I1216"/>
    <mergeCell ref="J1216:L1216"/>
    <mergeCell ref="M1216:O1216"/>
    <mergeCell ref="T1216:U1216"/>
    <mergeCell ref="V1216:X1216"/>
    <mergeCell ref="Y1216:AA1216"/>
    <mergeCell ref="AB1216:AD1216"/>
    <mergeCell ref="AE1216:AG1216"/>
    <mergeCell ref="B1215:C1215"/>
    <mergeCell ref="D1215:F1215"/>
    <mergeCell ref="G1215:I1215"/>
    <mergeCell ref="J1215:L1215"/>
    <mergeCell ref="M1215:O1215"/>
    <mergeCell ref="T1215:U1215"/>
    <mergeCell ref="V1215:X1215"/>
    <mergeCell ref="Y1215:AA1215"/>
    <mergeCell ref="AB1215:AD1215"/>
    <mergeCell ref="AE1213:AG1213"/>
    <mergeCell ref="B1214:C1214"/>
    <mergeCell ref="D1214:F1214"/>
    <mergeCell ref="G1214:I1214"/>
    <mergeCell ref="J1214:L1214"/>
    <mergeCell ref="M1214:O1214"/>
    <mergeCell ref="T1214:U1214"/>
    <mergeCell ref="V1214:X1214"/>
    <mergeCell ref="Y1214:AA1214"/>
    <mergeCell ref="AB1214:AD1214"/>
    <mergeCell ref="AE1214:AG1214"/>
    <mergeCell ref="B1213:C1213"/>
    <mergeCell ref="D1213:F1213"/>
    <mergeCell ref="G1213:I1213"/>
    <mergeCell ref="J1213:L1213"/>
    <mergeCell ref="M1213:O1213"/>
    <mergeCell ref="T1213:U1213"/>
    <mergeCell ref="V1213:X1213"/>
    <mergeCell ref="Y1213:AA1213"/>
    <mergeCell ref="AB1213:AD1213"/>
    <mergeCell ref="AE1211:AG1211"/>
    <mergeCell ref="B1212:C1212"/>
    <mergeCell ref="D1212:F1212"/>
    <mergeCell ref="G1212:I1212"/>
    <mergeCell ref="J1212:L1212"/>
    <mergeCell ref="M1212:O1212"/>
    <mergeCell ref="T1212:U1212"/>
    <mergeCell ref="V1212:X1212"/>
    <mergeCell ref="Y1212:AA1212"/>
    <mergeCell ref="AB1212:AD1212"/>
    <mergeCell ref="AE1212:AG1212"/>
    <mergeCell ref="B1211:C1211"/>
    <mergeCell ref="D1211:F1211"/>
    <mergeCell ref="G1211:I1211"/>
    <mergeCell ref="J1211:L1211"/>
    <mergeCell ref="M1211:O1211"/>
    <mergeCell ref="T1211:U1211"/>
    <mergeCell ref="V1211:X1211"/>
    <mergeCell ref="Y1211:AA1211"/>
    <mergeCell ref="AB1211:AD1211"/>
    <mergeCell ref="V1207:X1207"/>
    <mergeCell ref="AE1209:AG1209"/>
    <mergeCell ref="B1210:C1210"/>
    <mergeCell ref="D1210:F1210"/>
    <mergeCell ref="G1210:I1210"/>
    <mergeCell ref="J1210:L1210"/>
    <mergeCell ref="M1210:O1210"/>
    <mergeCell ref="T1210:U1210"/>
    <mergeCell ref="V1210:X1210"/>
    <mergeCell ref="Y1210:AA1210"/>
    <mergeCell ref="AB1210:AD1210"/>
    <mergeCell ref="AE1210:AG1210"/>
    <mergeCell ref="B1209:C1209"/>
    <mergeCell ref="D1209:F1209"/>
    <mergeCell ref="G1209:I1209"/>
    <mergeCell ref="J1209:L1209"/>
    <mergeCell ref="M1209:O1209"/>
    <mergeCell ref="T1209:U1209"/>
    <mergeCell ref="V1209:X1209"/>
    <mergeCell ref="Y1209:AA1209"/>
    <mergeCell ref="AB1209:AD1209"/>
    <mergeCell ref="B1204:C1204"/>
    <mergeCell ref="T1204:U1204"/>
    <mergeCell ref="B1205:C1205"/>
    <mergeCell ref="T1205:U1205"/>
    <mergeCell ref="D1199:F1199"/>
    <mergeCell ref="G1199:I1199"/>
    <mergeCell ref="J1199:L1199"/>
    <mergeCell ref="M1199:O1199"/>
    <mergeCell ref="V1199:X1199"/>
    <mergeCell ref="Y1199:AA1199"/>
    <mergeCell ref="AB1199:AD1199"/>
    <mergeCell ref="Y1207:AA1207"/>
    <mergeCell ref="AB1207:AD1207"/>
    <mergeCell ref="AE1207:AG1207"/>
    <mergeCell ref="B1208:C1208"/>
    <mergeCell ref="D1208:F1208"/>
    <mergeCell ref="G1208:I1208"/>
    <mergeCell ref="J1208:L1208"/>
    <mergeCell ref="M1208:O1208"/>
    <mergeCell ref="T1208:U1208"/>
    <mergeCell ref="V1208:X1208"/>
    <mergeCell ref="Y1208:AA1208"/>
    <mergeCell ref="AB1208:AD1208"/>
    <mergeCell ref="AE1208:AG1208"/>
    <mergeCell ref="B1206:C1206"/>
    <mergeCell ref="T1206:U1206"/>
    <mergeCell ref="B1207:C1207"/>
    <mergeCell ref="D1207:F1207"/>
    <mergeCell ref="G1207:I1207"/>
    <mergeCell ref="J1207:L1207"/>
    <mergeCell ref="M1207:O1207"/>
    <mergeCell ref="T1207:U1207"/>
    <mergeCell ref="V1197:Y1197"/>
    <mergeCell ref="Z1197:AD1197"/>
    <mergeCell ref="AE1197:AH1197"/>
    <mergeCell ref="B1198:C1198"/>
    <mergeCell ref="D1198:G1198"/>
    <mergeCell ref="H1198:L1198"/>
    <mergeCell ref="M1198:P1198"/>
    <mergeCell ref="T1198:U1198"/>
    <mergeCell ref="V1198:Y1198"/>
    <mergeCell ref="Z1198:AD1198"/>
    <mergeCell ref="AE1198:AH1198"/>
    <mergeCell ref="B1201:C1201"/>
    <mergeCell ref="T1201:U1201"/>
    <mergeCell ref="B1202:C1202"/>
    <mergeCell ref="T1202:U1202"/>
    <mergeCell ref="B1203:C1203"/>
    <mergeCell ref="T1203:U1203"/>
    <mergeCell ref="B1190:P1190"/>
    <mergeCell ref="Q1190:Q1218"/>
    <mergeCell ref="R1190:R1218"/>
    <mergeCell ref="T1190:AH1190"/>
    <mergeCell ref="A1191:A1192"/>
    <mergeCell ref="B1191:P1192"/>
    <mergeCell ref="S1191:S1192"/>
    <mergeCell ref="T1191:AH1192"/>
    <mergeCell ref="B1193:C1193"/>
    <mergeCell ref="D1193:P1193"/>
    <mergeCell ref="T1193:U1193"/>
    <mergeCell ref="V1193:AH1193"/>
    <mergeCell ref="B1194:C1194"/>
    <mergeCell ref="D1194:P1194"/>
    <mergeCell ref="T1194:U1194"/>
    <mergeCell ref="V1194:AH1194"/>
    <mergeCell ref="B1195:C1195"/>
    <mergeCell ref="D1195:P1195"/>
    <mergeCell ref="T1195:U1195"/>
    <mergeCell ref="V1195:AH1195"/>
    <mergeCell ref="B1196:C1196"/>
    <mergeCell ref="D1196:P1196"/>
    <mergeCell ref="T1196:U1196"/>
    <mergeCell ref="V1196:AH1196"/>
    <mergeCell ref="AE1199:AG1199"/>
    <mergeCell ref="B1200:C1200"/>
    <mergeCell ref="T1200:U1200"/>
    <mergeCell ref="B1197:C1197"/>
    <mergeCell ref="D1197:G1197"/>
    <mergeCell ref="H1197:L1197"/>
    <mergeCell ref="M1197:P1197"/>
    <mergeCell ref="T1197:U1197"/>
    <mergeCell ref="AE1188:AG1188"/>
    <mergeCell ref="B1189:C1189"/>
    <mergeCell ref="D1189:F1189"/>
    <mergeCell ref="G1189:I1189"/>
    <mergeCell ref="J1189:L1189"/>
    <mergeCell ref="M1189:O1189"/>
    <mergeCell ref="T1189:U1189"/>
    <mergeCell ref="V1189:X1189"/>
    <mergeCell ref="Y1189:AA1189"/>
    <mergeCell ref="AB1189:AD1189"/>
    <mergeCell ref="AE1189:AG1189"/>
    <mergeCell ref="B1188:C1188"/>
    <mergeCell ref="D1188:F1188"/>
    <mergeCell ref="G1188:I1188"/>
    <mergeCell ref="J1188:L1188"/>
    <mergeCell ref="M1188:O1188"/>
    <mergeCell ref="T1188:U1188"/>
    <mergeCell ref="V1188:X1188"/>
    <mergeCell ref="Y1188:AA1188"/>
    <mergeCell ref="AB1188:AD1188"/>
    <mergeCell ref="AE1186:AG1186"/>
    <mergeCell ref="B1187:C1187"/>
    <mergeCell ref="D1187:F1187"/>
    <mergeCell ref="G1187:I1187"/>
    <mergeCell ref="J1187:L1187"/>
    <mergeCell ref="M1187:O1187"/>
    <mergeCell ref="T1187:U1187"/>
    <mergeCell ref="V1187:X1187"/>
    <mergeCell ref="Y1187:AA1187"/>
    <mergeCell ref="AB1187:AD1187"/>
    <mergeCell ref="AE1187:AG1187"/>
    <mergeCell ref="B1186:C1186"/>
    <mergeCell ref="D1186:F1186"/>
    <mergeCell ref="G1186:I1186"/>
    <mergeCell ref="J1186:L1186"/>
    <mergeCell ref="M1186:O1186"/>
    <mergeCell ref="T1186:U1186"/>
    <mergeCell ref="V1186:X1186"/>
    <mergeCell ref="Y1186:AA1186"/>
    <mergeCell ref="AB1186:AD1186"/>
    <mergeCell ref="AE1184:AG1184"/>
    <mergeCell ref="B1185:C1185"/>
    <mergeCell ref="D1185:F1185"/>
    <mergeCell ref="G1185:I1185"/>
    <mergeCell ref="J1185:L1185"/>
    <mergeCell ref="M1185:O1185"/>
    <mergeCell ref="T1185:U1185"/>
    <mergeCell ref="V1185:X1185"/>
    <mergeCell ref="Y1185:AA1185"/>
    <mergeCell ref="AB1185:AD1185"/>
    <mergeCell ref="AE1185:AG1185"/>
    <mergeCell ref="B1184:C1184"/>
    <mergeCell ref="D1184:F1184"/>
    <mergeCell ref="G1184:I1184"/>
    <mergeCell ref="J1184:L1184"/>
    <mergeCell ref="M1184:O1184"/>
    <mergeCell ref="T1184:U1184"/>
    <mergeCell ref="V1184:X1184"/>
    <mergeCell ref="Y1184:AA1184"/>
    <mergeCell ref="AB1184:AD1184"/>
    <mergeCell ref="AE1182:AG1182"/>
    <mergeCell ref="B1183:C1183"/>
    <mergeCell ref="D1183:F1183"/>
    <mergeCell ref="G1183:I1183"/>
    <mergeCell ref="J1183:L1183"/>
    <mergeCell ref="M1183:O1183"/>
    <mergeCell ref="T1183:U1183"/>
    <mergeCell ref="V1183:X1183"/>
    <mergeCell ref="Y1183:AA1183"/>
    <mergeCell ref="AB1183:AD1183"/>
    <mergeCell ref="AE1183:AG1183"/>
    <mergeCell ref="B1182:C1182"/>
    <mergeCell ref="D1182:F1182"/>
    <mergeCell ref="G1182:I1182"/>
    <mergeCell ref="J1182:L1182"/>
    <mergeCell ref="M1182:O1182"/>
    <mergeCell ref="T1182:U1182"/>
    <mergeCell ref="V1182:X1182"/>
    <mergeCell ref="Y1182:AA1182"/>
    <mergeCell ref="AB1182:AD1182"/>
    <mergeCell ref="V1178:X1178"/>
    <mergeCell ref="AE1180:AG1180"/>
    <mergeCell ref="B1181:C1181"/>
    <mergeCell ref="D1181:F1181"/>
    <mergeCell ref="G1181:I1181"/>
    <mergeCell ref="J1181:L1181"/>
    <mergeCell ref="M1181:O1181"/>
    <mergeCell ref="T1181:U1181"/>
    <mergeCell ref="V1181:X1181"/>
    <mergeCell ref="Y1181:AA1181"/>
    <mergeCell ref="AB1181:AD1181"/>
    <mergeCell ref="AE1181:AG1181"/>
    <mergeCell ref="B1180:C1180"/>
    <mergeCell ref="D1180:F1180"/>
    <mergeCell ref="G1180:I1180"/>
    <mergeCell ref="J1180:L1180"/>
    <mergeCell ref="M1180:O1180"/>
    <mergeCell ref="T1180:U1180"/>
    <mergeCell ref="V1180:X1180"/>
    <mergeCell ref="Y1180:AA1180"/>
    <mergeCell ref="AB1180:AD1180"/>
    <mergeCell ref="B1175:C1175"/>
    <mergeCell ref="T1175:U1175"/>
    <mergeCell ref="B1176:C1176"/>
    <mergeCell ref="T1176:U1176"/>
    <mergeCell ref="D1170:F1170"/>
    <mergeCell ref="G1170:I1170"/>
    <mergeCell ref="J1170:L1170"/>
    <mergeCell ref="M1170:O1170"/>
    <mergeCell ref="V1170:X1170"/>
    <mergeCell ref="Y1170:AA1170"/>
    <mergeCell ref="AB1170:AD1170"/>
    <mergeCell ref="Y1178:AA1178"/>
    <mergeCell ref="AB1178:AD1178"/>
    <mergeCell ref="AE1178:AG1178"/>
    <mergeCell ref="B1179:C1179"/>
    <mergeCell ref="D1179:F1179"/>
    <mergeCell ref="G1179:I1179"/>
    <mergeCell ref="J1179:L1179"/>
    <mergeCell ref="M1179:O1179"/>
    <mergeCell ref="T1179:U1179"/>
    <mergeCell ref="V1179:X1179"/>
    <mergeCell ref="Y1179:AA1179"/>
    <mergeCell ref="AB1179:AD1179"/>
    <mergeCell ref="AE1179:AG1179"/>
    <mergeCell ref="B1177:C1177"/>
    <mergeCell ref="T1177:U1177"/>
    <mergeCell ref="B1178:C1178"/>
    <mergeCell ref="D1178:F1178"/>
    <mergeCell ref="G1178:I1178"/>
    <mergeCell ref="J1178:L1178"/>
    <mergeCell ref="M1178:O1178"/>
    <mergeCell ref="T1178:U1178"/>
    <mergeCell ref="V1168:Y1168"/>
    <mergeCell ref="Z1168:AD1168"/>
    <mergeCell ref="AE1168:AH1168"/>
    <mergeCell ref="B1169:C1169"/>
    <mergeCell ref="D1169:G1169"/>
    <mergeCell ref="H1169:L1169"/>
    <mergeCell ref="M1169:P1169"/>
    <mergeCell ref="T1169:U1169"/>
    <mergeCell ref="V1169:Y1169"/>
    <mergeCell ref="Z1169:AD1169"/>
    <mergeCell ref="AE1169:AH1169"/>
    <mergeCell ref="B1172:C1172"/>
    <mergeCell ref="T1172:U1172"/>
    <mergeCell ref="B1173:C1173"/>
    <mergeCell ref="T1173:U1173"/>
    <mergeCell ref="B1174:C1174"/>
    <mergeCell ref="T1174:U1174"/>
    <mergeCell ref="B1161:P1161"/>
    <mergeCell ref="Q1161:Q1189"/>
    <mergeCell ref="R1161:R1189"/>
    <mergeCell ref="T1161:AH1161"/>
    <mergeCell ref="A1162:A1163"/>
    <mergeCell ref="B1162:P1163"/>
    <mergeCell ref="S1162:S1163"/>
    <mergeCell ref="T1162:AH1163"/>
    <mergeCell ref="B1164:C1164"/>
    <mergeCell ref="D1164:P1164"/>
    <mergeCell ref="T1164:U1164"/>
    <mergeCell ref="V1164:AH1164"/>
    <mergeCell ref="B1165:C1165"/>
    <mergeCell ref="D1165:P1165"/>
    <mergeCell ref="T1165:U1165"/>
    <mergeCell ref="V1165:AH1165"/>
    <mergeCell ref="B1166:C1166"/>
    <mergeCell ref="D1166:P1166"/>
    <mergeCell ref="T1166:U1166"/>
    <mergeCell ref="V1166:AH1166"/>
    <mergeCell ref="B1167:C1167"/>
    <mergeCell ref="D1167:P1167"/>
    <mergeCell ref="T1167:U1167"/>
    <mergeCell ref="V1167:AH1167"/>
    <mergeCell ref="AE1170:AG1170"/>
    <mergeCell ref="B1171:C1171"/>
    <mergeCell ref="T1171:U1171"/>
    <mergeCell ref="B1168:C1168"/>
    <mergeCell ref="D1168:G1168"/>
    <mergeCell ref="H1168:L1168"/>
    <mergeCell ref="M1168:P1168"/>
    <mergeCell ref="T1168:U1168"/>
    <mergeCell ref="AE1159:AG1159"/>
    <mergeCell ref="B1160:C1160"/>
    <mergeCell ref="D1160:F1160"/>
    <mergeCell ref="G1160:I1160"/>
    <mergeCell ref="J1160:L1160"/>
    <mergeCell ref="M1160:O1160"/>
    <mergeCell ref="T1160:U1160"/>
    <mergeCell ref="V1160:X1160"/>
    <mergeCell ref="Y1160:AA1160"/>
    <mergeCell ref="AB1160:AD1160"/>
    <mergeCell ref="AE1160:AG1160"/>
    <mergeCell ref="B1159:C1159"/>
    <mergeCell ref="D1159:F1159"/>
    <mergeCell ref="G1159:I1159"/>
    <mergeCell ref="J1159:L1159"/>
    <mergeCell ref="M1159:O1159"/>
    <mergeCell ref="T1159:U1159"/>
    <mergeCell ref="V1159:X1159"/>
    <mergeCell ref="Y1159:AA1159"/>
    <mergeCell ref="AB1159:AD1159"/>
    <mergeCell ref="AE1157:AG1157"/>
    <mergeCell ref="B1158:C1158"/>
    <mergeCell ref="D1158:F1158"/>
    <mergeCell ref="G1158:I1158"/>
    <mergeCell ref="J1158:L1158"/>
    <mergeCell ref="M1158:O1158"/>
    <mergeCell ref="T1158:U1158"/>
    <mergeCell ref="V1158:X1158"/>
    <mergeCell ref="Y1158:AA1158"/>
    <mergeCell ref="AB1158:AD1158"/>
    <mergeCell ref="AE1158:AG1158"/>
    <mergeCell ref="B1157:C1157"/>
    <mergeCell ref="D1157:F1157"/>
    <mergeCell ref="G1157:I1157"/>
    <mergeCell ref="J1157:L1157"/>
    <mergeCell ref="M1157:O1157"/>
    <mergeCell ref="T1157:U1157"/>
    <mergeCell ref="V1157:X1157"/>
    <mergeCell ref="Y1157:AA1157"/>
    <mergeCell ref="AB1157:AD1157"/>
    <mergeCell ref="AE1155:AG1155"/>
    <mergeCell ref="B1156:C1156"/>
    <mergeCell ref="D1156:F1156"/>
    <mergeCell ref="G1156:I1156"/>
    <mergeCell ref="J1156:L1156"/>
    <mergeCell ref="M1156:O1156"/>
    <mergeCell ref="T1156:U1156"/>
    <mergeCell ref="V1156:X1156"/>
    <mergeCell ref="Y1156:AA1156"/>
    <mergeCell ref="AB1156:AD1156"/>
    <mergeCell ref="AE1156:AG1156"/>
    <mergeCell ref="B1155:C1155"/>
    <mergeCell ref="D1155:F1155"/>
    <mergeCell ref="G1155:I1155"/>
    <mergeCell ref="J1155:L1155"/>
    <mergeCell ref="M1155:O1155"/>
    <mergeCell ref="T1155:U1155"/>
    <mergeCell ref="V1155:X1155"/>
    <mergeCell ref="Y1155:AA1155"/>
    <mergeCell ref="AB1155:AD1155"/>
    <mergeCell ref="AE1153:AG1153"/>
    <mergeCell ref="B1154:C1154"/>
    <mergeCell ref="D1154:F1154"/>
    <mergeCell ref="G1154:I1154"/>
    <mergeCell ref="J1154:L1154"/>
    <mergeCell ref="M1154:O1154"/>
    <mergeCell ref="T1154:U1154"/>
    <mergeCell ref="V1154:X1154"/>
    <mergeCell ref="Y1154:AA1154"/>
    <mergeCell ref="AB1154:AD1154"/>
    <mergeCell ref="AE1154:AG1154"/>
    <mergeCell ref="B1153:C1153"/>
    <mergeCell ref="D1153:F1153"/>
    <mergeCell ref="G1153:I1153"/>
    <mergeCell ref="J1153:L1153"/>
    <mergeCell ref="M1153:O1153"/>
    <mergeCell ref="T1153:U1153"/>
    <mergeCell ref="V1153:X1153"/>
    <mergeCell ref="Y1153:AA1153"/>
    <mergeCell ref="AB1153:AD1153"/>
    <mergeCell ref="V1149:X1149"/>
    <mergeCell ref="AE1151:AG1151"/>
    <mergeCell ref="B1152:C1152"/>
    <mergeCell ref="D1152:F1152"/>
    <mergeCell ref="G1152:I1152"/>
    <mergeCell ref="J1152:L1152"/>
    <mergeCell ref="M1152:O1152"/>
    <mergeCell ref="T1152:U1152"/>
    <mergeCell ref="V1152:X1152"/>
    <mergeCell ref="Y1152:AA1152"/>
    <mergeCell ref="AB1152:AD1152"/>
    <mergeCell ref="AE1152:AG1152"/>
    <mergeCell ref="B1151:C1151"/>
    <mergeCell ref="D1151:F1151"/>
    <mergeCell ref="G1151:I1151"/>
    <mergeCell ref="J1151:L1151"/>
    <mergeCell ref="M1151:O1151"/>
    <mergeCell ref="T1151:U1151"/>
    <mergeCell ref="V1151:X1151"/>
    <mergeCell ref="Y1151:AA1151"/>
    <mergeCell ref="AB1151:AD1151"/>
    <mergeCell ref="B1146:C1146"/>
    <mergeCell ref="T1146:U1146"/>
    <mergeCell ref="B1147:C1147"/>
    <mergeCell ref="T1147:U1147"/>
    <mergeCell ref="D1141:F1141"/>
    <mergeCell ref="G1141:I1141"/>
    <mergeCell ref="J1141:L1141"/>
    <mergeCell ref="M1141:O1141"/>
    <mergeCell ref="V1141:X1141"/>
    <mergeCell ref="Y1141:AA1141"/>
    <mergeCell ref="AB1141:AD1141"/>
    <mergeCell ref="Y1149:AA1149"/>
    <mergeCell ref="AB1149:AD1149"/>
    <mergeCell ref="AE1149:AG1149"/>
    <mergeCell ref="B1150:C1150"/>
    <mergeCell ref="D1150:F1150"/>
    <mergeCell ref="G1150:I1150"/>
    <mergeCell ref="J1150:L1150"/>
    <mergeCell ref="M1150:O1150"/>
    <mergeCell ref="T1150:U1150"/>
    <mergeCell ref="V1150:X1150"/>
    <mergeCell ref="Y1150:AA1150"/>
    <mergeCell ref="AB1150:AD1150"/>
    <mergeCell ref="AE1150:AG1150"/>
    <mergeCell ref="B1148:C1148"/>
    <mergeCell ref="T1148:U1148"/>
    <mergeCell ref="B1149:C1149"/>
    <mergeCell ref="D1149:F1149"/>
    <mergeCell ref="G1149:I1149"/>
    <mergeCell ref="J1149:L1149"/>
    <mergeCell ref="M1149:O1149"/>
    <mergeCell ref="T1149:U1149"/>
    <mergeCell ref="V1139:Y1139"/>
    <mergeCell ref="Z1139:AD1139"/>
    <mergeCell ref="AE1139:AH1139"/>
    <mergeCell ref="B1140:C1140"/>
    <mergeCell ref="D1140:G1140"/>
    <mergeCell ref="H1140:L1140"/>
    <mergeCell ref="M1140:P1140"/>
    <mergeCell ref="T1140:U1140"/>
    <mergeCell ref="V1140:Y1140"/>
    <mergeCell ref="Z1140:AD1140"/>
    <mergeCell ref="AE1140:AH1140"/>
    <mergeCell ref="B1143:C1143"/>
    <mergeCell ref="T1143:U1143"/>
    <mergeCell ref="B1144:C1144"/>
    <mergeCell ref="T1144:U1144"/>
    <mergeCell ref="B1145:C1145"/>
    <mergeCell ref="T1145:U1145"/>
    <mergeCell ref="B1132:P1132"/>
    <mergeCell ref="Q1132:Q1160"/>
    <mergeCell ref="R1132:R1160"/>
    <mergeCell ref="T1132:AH1132"/>
    <mergeCell ref="A1133:A1134"/>
    <mergeCell ref="B1133:P1134"/>
    <mergeCell ref="S1133:S1134"/>
    <mergeCell ref="T1133:AH1134"/>
    <mergeCell ref="B1135:C1135"/>
    <mergeCell ref="D1135:P1135"/>
    <mergeCell ref="T1135:U1135"/>
    <mergeCell ref="V1135:AH1135"/>
    <mergeCell ref="B1136:C1136"/>
    <mergeCell ref="D1136:P1136"/>
    <mergeCell ref="T1136:U1136"/>
    <mergeCell ref="V1136:AH1136"/>
    <mergeCell ref="B1137:C1137"/>
    <mergeCell ref="D1137:P1137"/>
    <mergeCell ref="T1137:U1137"/>
    <mergeCell ref="V1137:AH1137"/>
    <mergeCell ref="B1138:C1138"/>
    <mergeCell ref="D1138:P1138"/>
    <mergeCell ref="T1138:U1138"/>
    <mergeCell ref="V1138:AH1138"/>
    <mergeCell ref="AE1141:AG1141"/>
    <mergeCell ref="B1142:C1142"/>
    <mergeCell ref="T1142:U1142"/>
    <mergeCell ref="B1139:C1139"/>
    <mergeCell ref="D1139:G1139"/>
    <mergeCell ref="H1139:L1139"/>
    <mergeCell ref="M1139:P1139"/>
    <mergeCell ref="T1139:U1139"/>
    <mergeCell ref="AE1130:AG1130"/>
    <mergeCell ref="B1131:C1131"/>
    <mergeCell ref="D1131:F1131"/>
    <mergeCell ref="G1131:I1131"/>
    <mergeCell ref="J1131:L1131"/>
    <mergeCell ref="M1131:O1131"/>
    <mergeCell ref="T1131:U1131"/>
    <mergeCell ref="V1131:X1131"/>
    <mergeCell ref="Y1131:AA1131"/>
    <mergeCell ref="AB1131:AD1131"/>
    <mergeCell ref="AE1131:AG1131"/>
    <mergeCell ref="B1130:C1130"/>
    <mergeCell ref="D1130:F1130"/>
    <mergeCell ref="G1130:I1130"/>
    <mergeCell ref="J1130:L1130"/>
    <mergeCell ref="M1130:O1130"/>
    <mergeCell ref="T1130:U1130"/>
    <mergeCell ref="V1130:X1130"/>
    <mergeCell ref="Y1130:AA1130"/>
    <mergeCell ref="AB1130:AD1130"/>
    <mergeCell ref="AE1128:AG1128"/>
    <mergeCell ref="B1129:C1129"/>
    <mergeCell ref="D1129:F1129"/>
    <mergeCell ref="G1129:I1129"/>
    <mergeCell ref="J1129:L1129"/>
    <mergeCell ref="M1129:O1129"/>
    <mergeCell ref="T1129:U1129"/>
    <mergeCell ref="V1129:X1129"/>
    <mergeCell ref="Y1129:AA1129"/>
    <mergeCell ref="AB1129:AD1129"/>
    <mergeCell ref="AE1129:AG1129"/>
    <mergeCell ref="B1128:C1128"/>
    <mergeCell ref="D1128:F1128"/>
    <mergeCell ref="G1128:I1128"/>
    <mergeCell ref="J1128:L1128"/>
    <mergeCell ref="M1128:O1128"/>
    <mergeCell ref="T1128:U1128"/>
    <mergeCell ref="V1128:X1128"/>
    <mergeCell ref="Y1128:AA1128"/>
    <mergeCell ref="AB1128:AD1128"/>
    <mergeCell ref="AE1126:AG1126"/>
    <mergeCell ref="B1127:C1127"/>
    <mergeCell ref="D1127:F1127"/>
    <mergeCell ref="G1127:I1127"/>
    <mergeCell ref="J1127:L1127"/>
    <mergeCell ref="M1127:O1127"/>
    <mergeCell ref="T1127:U1127"/>
    <mergeCell ref="V1127:X1127"/>
    <mergeCell ref="Y1127:AA1127"/>
    <mergeCell ref="AB1127:AD1127"/>
    <mergeCell ref="AE1127:AG1127"/>
    <mergeCell ref="B1126:C1126"/>
    <mergeCell ref="D1126:F1126"/>
    <mergeCell ref="G1126:I1126"/>
    <mergeCell ref="J1126:L1126"/>
    <mergeCell ref="M1126:O1126"/>
    <mergeCell ref="T1126:U1126"/>
    <mergeCell ref="V1126:X1126"/>
    <mergeCell ref="Y1126:AA1126"/>
    <mergeCell ref="AB1126:AD1126"/>
    <mergeCell ref="AE1124:AG1124"/>
    <mergeCell ref="B1125:C1125"/>
    <mergeCell ref="D1125:F1125"/>
    <mergeCell ref="G1125:I1125"/>
    <mergeCell ref="J1125:L1125"/>
    <mergeCell ref="M1125:O1125"/>
    <mergeCell ref="T1125:U1125"/>
    <mergeCell ref="V1125:X1125"/>
    <mergeCell ref="Y1125:AA1125"/>
    <mergeCell ref="AB1125:AD1125"/>
    <mergeCell ref="AE1125:AG1125"/>
    <mergeCell ref="B1124:C1124"/>
    <mergeCell ref="D1124:F1124"/>
    <mergeCell ref="G1124:I1124"/>
    <mergeCell ref="J1124:L1124"/>
    <mergeCell ref="M1124:O1124"/>
    <mergeCell ref="T1124:U1124"/>
    <mergeCell ref="V1124:X1124"/>
    <mergeCell ref="Y1124:AA1124"/>
    <mergeCell ref="AB1124:AD1124"/>
    <mergeCell ref="V1120:X1120"/>
    <mergeCell ref="AE1122:AG1122"/>
    <mergeCell ref="B1123:C1123"/>
    <mergeCell ref="D1123:F1123"/>
    <mergeCell ref="G1123:I1123"/>
    <mergeCell ref="J1123:L1123"/>
    <mergeCell ref="M1123:O1123"/>
    <mergeCell ref="T1123:U1123"/>
    <mergeCell ref="V1123:X1123"/>
    <mergeCell ref="Y1123:AA1123"/>
    <mergeCell ref="AB1123:AD1123"/>
    <mergeCell ref="AE1123:AG1123"/>
    <mergeCell ref="B1122:C1122"/>
    <mergeCell ref="D1122:F1122"/>
    <mergeCell ref="G1122:I1122"/>
    <mergeCell ref="J1122:L1122"/>
    <mergeCell ref="M1122:O1122"/>
    <mergeCell ref="T1122:U1122"/>
    <mergeCell ref="V1122:X1122"/>
    <mergeCell ref="Y1122:AA1122"/>
    <mergeCell ref="AB1122:AD1122"/>
    <mergeCell ref="B1117:C1117"/>
    <mergeCell ref="T1117:U1117"/>
    <mergeCell ref="B1118:C1118"/>
    <mergeCell ref="T1118:U1118"/>
    <mergeCell ref="D1112:F1112"/>
    <mergeCell ref="G1112:I1112"/>
    <mergeCell ref="J1112:L1112"/>
    <mergeCell ref="M1112:O1112"/>
    <mergeCell ref="V1112:X1112"/>
    <mergeCell ref="Y1112:AA1112"/>
    <mergeCell ref="AB1112:AD1112"/>
    <mergeCell ref="Y1120:AA1120"/>
    <mergeCell ref="AB1120:AD1120"/>
    <mergeCell ref="AE1120:AG1120"/>
    <mergeCell ref="B1121:C1121"/>
    <mergeCell ref="D1121:F1121"/>
    <mergeCell ref="G1121:I1121"/>
    <mergeCell ref="J1121:L1121"/>
    <mergeCell ref="M1121:O1121"/>
    <mergeCell ref="T1121:U1121"/>
    <mergeCell ref="V1121:X1121"/>
    <mergeCell ref="Y1121:AA1121"/>
    <mergeCell ref="AB1121:AD1121"/>
    <mergeCell ref="AE1121:AG1121"/>
    <mergeCell ref="B1119:C1119"/>
    <mergeCell ref="T1119:U1119"/>
    <mergeCell ref="B1120:C1120"/>
    <mergeCell ref="D1120:F1120"/>
    <mergeCell ref="G1120:I1120"/>
    <mergeCell ref="J1120:L1120"/>
    <mergeCell ref="M1120:O1120"/>
    <mergeCell ref="T1120:U1120"/>
    <mergeCell ref="V1110:Y1110"/>
    <mergeCell ref="Z1110:AD1110"/>
    <mergeCell ref="AE1110:AH1110"/>
    <mergeCell ref="B1111:C1111"/>
    <mergeCell ref="D1111:G1111"/>
    <mergeCell ref="H1111:L1111"/>
    <mergeCell ref="M1111:P1111"/>
    <mergeCell ref="T1111:U1111"/>
    <mergeCell ref="V1111:Y1111"/>
    <mergeCell ref="Z1111:AD1111"/>
    <mergeCell ref="AE1111:AH1111"/>
    <mergeCell ref="B1114:C1114"/>
    <mergeCell ref="T1114:U1114"/>
    <mergeCell ref="B1115:C1115"/>
    <mergeCell ref="T1115:U1115"/>
    <mergeCell ref="B1116:C1116"/>
    <mergeCell ref="T1116:U1116"/>
    <mergeCell ref="B1103:P1103"/>
    <mergeCell ref="Q1103:Q1131"/>
    <mergeCell ref="R1103:R1131"/>
    <mergeCell ref="T1103:AH1103"/>
    <mergeCell ref="A1104:A1105"/>
    <mergeCell ref="B1104:P1105"/>
    <mergeCell ref="S1104:S1105"/>
    <mergeCell ref="T1104:AH1105"/>
    <mergeCell ref="B1106:C1106"/>
    <mergeCell ref="D1106:P1106"/>
    <mergeCell ref="T1106:U1106"/>
    <mergeCell ref="V1106:AH1106"/>
    <mergeCell ref="B1107:C1107"/>
    <mergeCell ref="D1107:P1107"/>
    <mergeCell ref="T1107:U1107"/>
    <mergeCell ref="V1107:AH1107"/>
    <mergeCell ref="B1108:C1108"/>
    <mergeCell ref="D1108:P1108"/>
    <mergeCell ref="T1108:U1108"/>
    <mergeCell ref="V1108:AH1108"/>
    <mergeCell ref="B1109:C1109"/>
    <mergeCell ref="D1109:P1109"/>
    <mergeCell ref="T1109:U1109"/>
    <mergeCell ref="V1109:AH1109"/>
    <mergeCell ref="AE1112:AG1112"/>
    <mergeCell ref="B1113:C1113"/>
    <mergeCell ref="T1113:U1113"/>
    <mergeCell ref="B1110:C1110"/>
    <mergeCell ref="D1110:G1110"/>
    <mergeCell ref="H1110:L1110"/>
    <mergeCell ref="M1110:P1110"/>
    <mergeCell ref="T1110:U1110"/>
    <mergeCell ref="AE1101:AG1101"/>
    <mergeCell ref="B1102:C1102"/>
    <mergeCell ref="D1102:F1102"/>
    <mergeCell ref="G1102:I1102"/>
    <mergeCell ref="J1102:L1102"/>
    <mergeCell ref="M1102:O1102"/>
    <mergeCell ref="T1102:U1102"/>
    <mergeCell ref="V1102:X1102"/>
    <mergeCell ref="Y1102:AA1102"/>
    <mergeCell ref="AB1102:AD1102"/>
    <mergeCell ref="AE1102:AG1102"/>
    <mergeCell ref="B1101:C1101"/>
    <mergeCell ref="D1101:F1101"/>
    <mergeCell ref="G1101:I1101"/>
    <mergeCell ref="J1101:L1101"/>
    <mergeCell ref="M1101:O1101"/>
    <mergeCell ref="T1101:U1101"/>
    <mergeCell ref="V1101:X1101"/>
    <mergeCell ref="Y1101:AA1101"/>
    <mergeCell ref="AB1101:AD1101"/>
    <mergeCell ref="AE1099:AG1099"/>
    <mergeCell ref="B1100:C1100"/>
    <mergeCell ref="D1100:F1100"/>
    <mergeCell ref="G1100:I1100"/>
    <mergeCell ref="J1100:L1100"/>
    <mergeCell ref="M1100:O1100"/>
    <mergeCell ref="T1100:U1100"/>
    <mergeCell ref="V1100:X1100"/>
    <mergeCell ref="Y1100:AA1100"/>
    <mergeCell ref="AB1100:AD1100"/>
    <mergeCell ref="AE1100:AG1100"/>
    <mergeCell ref="B1099:C1099"/>
    <mergeCell ref="D1099:F1099"/>
    <mergeCell ref="G1099:I1099"/>
    <mergeCell ref="J1099:L1099"/>
    <mergeCell ref="M1099:O1099"/>
    <mergeCell ref="T1099:U1099"/>
    <mergeCell ref="V1099:X1099"/>
    <mergeCell ref="Y1099:AA1099"/>
    <mergeCell ref="AB1099:AD1099"/>
    <mergeCell ref="AE1097:AG1097"/>
    <mergeCell ref="B1098:C1098"/>
    <mergeCell ref="D1098:F1098"/>
    <mergeCell ref="G1098:I1098"/>
    <mergeCell ref="J1098:L1098"/>
    <mergeCell ref="M1098:O1098"/>
    <mergeCell ref="T1098:U1098"/>
    <mergeCell ref="V1098:X1098"/>
    <mergeCell ref="Y1098:AA1098"/>
    <mergeCell ref="AB1098:AD1098"/>
    <mergeCell ref="AE1098:AG1098"/>
    <mergeCell ref="B1097:C1097"/>
    <mergeCell ref="D1097:F1097"/>
    <mergeCell ref="G1097:I1097"/>
    <mergeCell ref="J1097:L1097"/>
    <mergeCell ref="M1097:O1097"/>
    <mergeCell ref="T1097:U1097"/>
    <mergeCell ref="V1097:X1097"/>
    <mergeCell ref="Y1097:AA1097"/>
    <mergeCell ref="AB1097:AD1097"/>
    <mergeCell ref="AE1095:AG1095"/>
    <mergeCell ref="B1096:C1096"/>
    <mergeCell ref="D1096:F1096"/>
    <mergeCell ref="G1096:I1096"/>
    <mergeCell ref="J1096:L1096"/>
    <mergeCell ref="M1096:O1096"/>
    <mergeCell ref="T1096:U1096"/>
    <mergeCell ref="V1096:X1096"/>
    <mergeCell ref="Y1096:AA1096"/>
    <mergeCell ref="AB1096:AD1096"/>
    <mergeCell ref="AE1096:AG1096"/>
    <mergeCell ref="B1095:C1095"/>
    <mergeCell ref="D1095:F1095"/>
    <mergeCell ref="G1095:I1095"/>
    <mergeCell ref="J1095:L1095"/>
    <mergeCell ref="M1095:O1095"/>
    <mergeCell ref="T1095:U1095"/>
    <mergeCell ref="V1095:X1095"/>
    <mergeCell ref="Y1095:AA1095"/>
    <mergeCell ref="AB1095:AD1095"/>
    <mergeCell ref="V1091:X1091"/>
    <mergeCell ref="AE1093:AG1093"/>
    <mergeCell ref="B1094:C1094"/>
    <mergeCell ref="D1094:F1094"/>
    <mergeCell ref="G1094:I1094"/>
    <mergeCell ref="J1094:L1094"/>
    <mergeCell ref="M1094:O1094"/>
    <mergeCell ref="T1094:U1094"/>
    <mergeCell ref="V1094:X1094"/>
    <mergeCell ref="Y1094:AA1094"/>
    <mergeCell ref="AB1094:AD1094"/>
    <mergeCell ref="AE1094:AG1094"/>
    <mergeCell ref="B1093:C1093"/>
    <mergeCell ref="D1093:F1093"/>
    <mergeCell ref="G1093:I1093"/>
    <mergeCell ref="J1093:L1093"/>
    <mergeCell ref="M1093:O1093"/>
    <mergeCell ref="T1093:U1093"/>
    <mergeCell ref="V1093:X1093"/>
    <mergeCell ref="Y1093:AA1093"/>
    <mergeCell ref="AB1093:AD1093"/>
    <mergeCell ref="B1088:C1088"/>
    <mergeCell ref="T1088:U1088"/>
    <mergeCell ref="B1089:C1089"/>
    <mergeCell ref="T1089:U1089"/>
    <mergeCell ref="D1083:F1083"/>
    <mergeCell ref="G1083:I1083"/>
    <mergeCell ref="J1083:L1083"/>
    <mergeCell ref="M1083:O1083"/>
    <mergeCell ref="V1083:X1083"/>
    <mergeCell ref="Y1083:AA1083"/>
    <mergeCell ref="AB1083:AD1083"/>
    <mergeCell ref="Y1091:AA1091"/>
    <mergeCell ref="AB1091:AD1091"/>
    <mergeCell ref="AE1091:AG1091"/>
    <mergeCell ref="B1092:C1092"/>
    <mergeCell ref="D1092:F1092"/>
    <mergeCell ref="G1092:I1092"/>
    <mergeCell ref="J1092:L1092"/>
    <mergeCell ref="M1092:O1092"/>
    <mergeCell ref="T1092:U1092"/>
    <mergeCell ref="V1092:X1092"/>
    <mergeCell ref="Y1092:AA1092"/>
    <mergeCell ref="AB1092:AD1092"/>
    <mergeCell ref="AE1092:AG1092"/>
    <mergeCell ref="B1090:C1090"/>
    <mergeCell ref="T1090:U1090"/>
    <mergeCell ref="B1091:C1091"/>
    <mergeCell ref="D1091:F1091"/>
    <mergeCell ref="G1091:I1091"/>
    <mergeCell ref="J1091:L1091"/>
    <mergeCell ref="M1091:O1091"/>
    <mergeCell ref="T1091:U1091"/>
    <mergeCell ref="V1081:Y1081"/>
    <mergeCell ref="Z1081:AD1081"/>
    <mergeCell ref="AE1081:AH1081"/>
    <mergeCell ref="B1082:C1082"/>
    <mergeCell ref="D1082:G1082"/>
    <mergeCell ref="H1082:L1082"/>
    <mergeCell ref="M1082:P1082"/>
    <mergeCell ref="T1082:U1082"/>
    <mergeCell ref="V1082:Y1082"/>
    <mergeCell ref="Z1082:AD1082"/>
    <mergeCell ref="AE1082:AH1082"/>
    <mergeCell ref="B1085:C1085"/>
    <mergeCell ref="T1085:U1085"/>
    <mergeCell ref="B1086:C1086"/>
    <mergeCell ref="T1086:U1086"/>
    <mergeCell ref="B1087:C1087"/>
    <mergeCell ref="T1087:U1087"/>
    <mergeCell ref="B1074:P1074"/>
    <mergeCell ref="Q1074:Q1102"/>
    <mergeCell ref="R1074:R1102"/>
    <mergeCell ref="T1074:AH1074"/>
    <mergeCell ref="A1075:A1076"/>
    <mergeCell ref="B1075:P1076"/>
    <mergeCell ref="S1075:S1076"/>
    <mergeCell ref="T1075:AH1076"/>
    <mergeCell ref="B1077:C1077"/>
    <mergeCell ref="D1077:P1077"/>
    <mergeCell ref="T1077:U1077"/>
    <mergeCell ref="V1077:AH1077"/>
    <mergeCell ref="B1078:C1078"/>
    <mergeCell ref="D1078:P1078"/>
    <mergeCell ref="T1078:U1078"/>
    <mergeCell ref="V1078:AH1078"/>
    <mergeCell ref="B1079:C1079"/>
    <mergeCell ref="D1079:P1079"/>
    <mergeCell ref="T1079:U1079"/>
    <mergeCell ref="V1079:AH1079"/>
    <mergeCell ref="B1080:C1080"/>
    <mergeCell ref="D1080:P1080"/>
    <mergeCell ref="T1080:U1080"/>
    <mergeCell ref="V1080:AH1080"/>
    <mergeCell ref="AE1083:AG1083"/>
    <mergeCell ref="B1084:C1084"/>
    <mergeCell ref="T1084:U1084"/>
    <mergeCell ref="B1081:C1081"/>
    <mergeCell ref="D1081:G1081"/>
    <mergeCell ref="H1081:L1081"/>
    <mergeCell ref="M1081:P1081"/>
    <mergeCell ref="T1081:U1081"/>
    <mergeCell ref="AE1072:AG1072"/>
    <mergeCell ref="B1073:C1073"/>
    <mergeCell ref="D1073:F1073"/>
    <mergeCell ref="G1073:I1073"/>
    <mergeCell ref="J1073:L1073"/>
    <mergeCell ref="M1073:O1073"/>
    <mergeCell ref="T1073:U1073"/>
    <mergeCell ref="V1073:X1073"/>
    <mergeCell ref="Y1073:AA1073"/>
    <mergeCell ref="AB1073:AD1073"/>
    <mergeCell ref="AE1073:AG1073"/>
    <mergeCell ref="B1072:C1072"/>
    <mergeCell ref="D1072:F1072"/>
    <mergeCell ref="G1072:I1072"/>
    <mergeCell ref="J1072:L1072"/>
    <mergeCell ref="M1072:O1072"/>
    <mergeCell ref="T1072:U1072"/>
    <mergeCell ref="V1072:X1072"/>
    <mergeCell ref="Y1072:AA1072"/>
    <mergeCell ref="AB1072:AD1072"/>
    <mergeCell ref="AE1070:AG1070"/>
    <mergeCell ref="B1071:C1071"/>
    <mergeCell ref="D1071:F1071"/>
    <mergeCell ref="G1071:I1071"/>
    <mergeCell ref="J1071:L1071"/>
    <mergeCell ref="M1071:O1071"/>
    <mergeCell ref="T1071:U1071"/>
    <mergeCell ref="V1071:X1071"/>
    <mergeCell ref="Y1071:AA1071"/>
    <mergeCell ref="AB1071:AD1071"/>
    <mergeCell ref="AE1071:AG1071"/>
    <mergeCell ref="B1070:C1070"/>
    <mergeCell ref="D1070:F1070"/>
    <mergeCell ref="G1070:I1070"/>
    <mergeCell ref="J1070:L1070"/>
    <mergeCell ref="M1070:O1070"/>
    <mergeCell ref="T1070:U1070"/>
    <mergeCell ref="V1070:X1070"/>
    <mergeCell ref="Y1070:AA1070"/>
    <mergeCell ref="AB1070:AD1070"/>
    <mergeCell ref="AE1068:AG1068"/>
    <mergeCell ref="B1069:C1069"/>
    <mergeCell ref="D1069:F1069"/>
    <mergeCell ref="G1069:I1069"/>
    <mergeCell ref="J1069:L1069"/>
    <mergeCell ref="M1069:O1069"/>
    <mergeCell ref="T1069:U1069"/>
    <mergeCell ref="V1069:X1069"/>
    <mergeCell ref="Y1069:AA1069"/>
    <mergeCell ref="AB1069:AD1069"/>
    <mergeCell ref="AE1069:AG1069"/>
    <mergeCell ref="B1068:C1068"/>
    <mergeCell ref="D1068:F1068"/>
    <mergeCell ref="G1068:I1068"/>
    <mergeCell ref="J1068:L1068"/>
    <mergeCell ref="M1068:O1068"/>
    <mergeCell ref="T1068:U1068"/>
    <mergeCell ref="V1068:X1068"/>
    <mergeCell ref="Y1068:AA1068"/>
    <mergeCell ref="AB1068:AD1068"/>
    <mergeCell ref="AE1066:AG1066"/>
    <mergeCell ref="B1067:C1067"/>
    <mergeCell ref="D1067:F1067"/>
    <mergeCell ref="G1067:I1067"/>
    <mergeCell ref="J1067:L1067"/>
    <mergeCell ref="M1067:O1067"/>
    <mergeCell ref="T1067:U1067"/>
    <mergeCell ref="V1067:X1067"/>
    <mergeCell ref="Y1067:AA1067"/>
    <mergeCell ref="AB1067:AD1067"/>
    <mergeCell ref="AE1067:AG1067"/>
    <mergeCell ref="B1066:C1066"/>
    <mergeCell ref="D1066:F1066"/>
    <mergeCell ref="G1066:I1066"/>
    <mergeCell ref="J1066:L1066"/>
    <mergeCell ref="M1066:O1066"/>
    <mergeCell ref="T1066:U1066"/>
    <mergeCell ref="V1066:X1066"/>
    <mergeCell ref="Y1066:AA1066"/>
    <mergeCell ref="AB1066:AD1066"/>
    <mergeCell ref="V1062:X1062"/>
    <mergeCell ref="AE1064:AG1064"/>
    <mergeCell ref="B1065:C1065"/>
    <mergeCell ref="D1065:F1065"/>
    <mergeCell ref="G1065:I1065"/>
    <mergeCell ref="J1065:L1065"/>
    <mergeCell ref="M1065:O1065"/>
    <mergeCell ref="T1065:U1065"/>
    <mergeCell ref="V1065:X1065"/>
    <mergeCell ref="Y1065:AA1065"/>
    <mergeCell ref="AB1065:AD1065"/>
    <mergeCell ref="AE1065:AG1065"/>
    <mergeCell ref="B1064:C1064"/>
    <mergeCell ref="D1064:F1064"/>
    <mergeCell ref="G1064:I1064"/>
    <mergeCell ref="J1064:L1064"/>
    <mergeCell ref="M1064:O1064"/>
    <mergeCell ref="T1064:U1064"/>
    <mergeCell ref="V1064:X1064"/>
    <mergeCell ref="Y1064:AA1064"/>
    <mergeCell ref="AB1064:AD1064"/>
    <mergeCell ref="B1059:C1059"/>
    <mergeCell ref="T1059:U1059"/>
    <mergeCell ref="B1060:C1060"/>
    <mergeCell ref="T1060:U1060"/>
    <mergeCell ref="D1054:F1054"/>
    <mergeCell ref="G1054:I1054"/>
    <mergeCell ref="J1054:L1054"/>
    <mergeCell ref="M1054:O1054"/>
    <mergeCell ref="V1054:X1054"/>
    <mergeCell ref="Y1054:AA1054"/>
    <mergeCell ref="AB1054:AD1054"/>
    <mergeCell ref="Y1062:AA1062"/>
    <mergeCell ref="AB1062:AD1062"/>
    <mergeCell ref="AE1062:AG1062"/>
    <mergeCell ref="B1063:C1063"/>
    <mergeCell ref="D1063:F1063"/>
    <mergeCell ref="G1063:I1063"/>
    <mergeCell ref="J1063:L1063"/>
    <mergeCell ref="M1063:O1063"/>
    <mergeCell ref="T1063:U1063"/>
    <mergeCell ref="V1063:X1063"/>
    <mergeCell ref="Y1063:AA1063"/>
    <mergeCell ref="AB1063:AD1063"/>
    <mergeCell ref="AE1063:AG1063"/>
    <mergeCell ref="B1061:C1061"/>
    <mergeCell ref="T1061:U1061"/>
    <mergeCell ref="B1062:C1062"/>
    <mergeCell ref="D1062:F1062"/>
    <mergeCell ref="G1062:I1062"/>
    <mergeCell ref="J1062:L1062"/>
    <mergeCell ref="M1062:O1062"/>
    <mergeCell ref="T1062:U1062"/>
    <mergeCell ref="V1052:Y1052"/>
    <mergeCell ref="Z1052:AD1052"/>
    <mergeCell ref="AE1052:AH1052"/>
    <mergeCell ref="B1053:C1053"/>
    <mergeCell ref="D1053:G1053"/>
    <mergeCell ref="H1053:L1053"/>
    <mergeCell ref="M1053:P1053"/>
    <mergeCell ref="T1053:U1053"/>
    <mergeCell ref="V1053:Y1053"/>
    <mergeCell ref="Z1053:AD1053"/>
    <mergeCell ref="AE1053:AH1053"/>
    <mergeCell ref="B1056:C1056"/>
    <mergeCell ref="T1056:U1056"/>
    <mergeCell ref="B1057:C1057"/>
    <mergeCell ref="T1057:U1057"/>
    <mergeCell ref="B1058:C1058"/>
    <mergeCell ref="T1058:U1058"/>
    <mergeCell ref="B1045:P1045"/>
    <mergeCell ref="Q1045:Q1073"/>
    <mergeCell ref="R1045:R1073"/>
    <mergeCell ref="T1045:AH1045"/>
    <mergeCell ref="A1046:A1047"/>
    <mergeCell ref="B1046:P1047"/>
    <mergeCell ref="S1046:S1047"/>
    <mergeCell ref="T1046:AH1047"/>
    <mergeCell ref="B1048:C1048"/>
    <mergeCell ref="D1048:P1048"/>
    <mergeCell ref="T1048:U1048"/>
    <mergeCell ref="V1048:AH1048"/>
    <mergeCell ref="B1049:C1049"/>
    <mergeCell ref="D1049:P1049"/>
    <mergeCell ref="T1049:U1049"/>
    <mergeCell ref="V1049:AH1049"/>
    <mergeCell ref="B1050:C1050"/>
    <mergeCell ref="D1050:P1050"/>
    <mergeCell ref="T1050:U1050"/>
    <mergeCell ref="V1050:AH1050"/>
    <mergeCell ref="B1051:C1051"/>
    <mergeCell ref="D1051:P1051"/>
    <mergeCell ref="T1051:U1051"/>
    <mergeCell ref="V1051:AH1051"/>
    <mergeCell ref="AE1054:AG1054"/>
    <mergeCell ref="B1055:C1055"/>
    <mergeCell ref="T1055:U1055"/>
    <mergeCell ref="B1052:C1052"/>
    <mergeCell ref="D1052:G1052"/>
    <mergeCell ref="H1052:L1052"/>
    <mergeCell ref="M1052:P1052"/>
    <mergeCell ref="T1052:U1052"/>
    <mergeCell ref="AE1043:AG1043"/>
    <mergeCell ref="B1044:C1044"/>
    <mergeCell ref="D1044:F1044"/>
    <mergeCell ref="G1044:I1044"/>
    <mergeCell ref="J1044:L1044"/>
    <mergeCell ref="M1044:O1044"/>
    <mergeCell ref="T1044:U1044"/>
    <mergeCell ref="V1044:X1044"/>
    <mergeCell ref="Y1044:AA1044"/>
    <mergeCell ref="AB1044:AD1044"/>
    <mergeCell ref="AE1044:AG1044"/>
    <mergeCell ref="B1043:C1043"/>
    <mergeCell ref="D1043:F1043"/>
    <mergeCell ref="G1043:I1043"/>
    <mergeCell ref="J1043:L1043"/>
    <mergeCell ref="M1043:O1043"/>
    <mergeCell ref="T1043:U1043"/>
    <mergeCell ref="V1043:X1043"/>
    <mergeCell ref="Y1043:AA1043"/>
    <mergeCell ref="AB1043:AD1043"/>
    <mergeCell ref="AE1041:AG1041"/>
    <mergeCell ref="B1042:C1042"/>
    <mergeCell ref="D1042:F1042"/>
    <mergeCell ref="G1042:I1042"/>
    <mergeCell ref="J1042:L1042"/>
    <mergeCell ref="M1042:O1042"/>
    <mergeCell ref="T1042:U1042"/>
    <mergeCell ref="V1042:X1042"/>
    <mergeCell ref="Y1042:AA1042"/>
    <mergeCell ref="AB1042:AD1042"/>
    <mergeCell ref="AE1042:AG1042"/>
    <mergeCell ref="B1041:C1041"/>
    <mergeCell ref="D1041:F1041"/>
    <mergeCell ref="G1041:I1041"/>
    <mergeCell ref="J1041:L1041"/>
    <mergeCell ref="M1041:O1041"/>
    <mergeCell ref="T1041:U1041"/>
    <mergeCell ref="V1041:X1041"/>
    <mergeCell ref="Y1041:AA1041"/>
    <mergeCell ref="AB1041:AD1041"/>
    <mergeCell ref="AE1039:AG1039"/>
    <mergeCell ref="B1040:C1040"/>
    <mergeCell ref="D1040:F1040"/>
    <mergeCell ref="G1040:I1040"/>
    <mergeCell ref="J1040:L1040"/>
    <mergeCell ref="M1040:O1040"/>
    <mergeCell ref="T1040:U1040"/>
    <mergeCell ref="V1040:X1040"/>
    <mergeCell ref="Y1040:AA1040"/>
    <mergeCell ref="AB1040:AD1040"/>
    <mergeCell ref="AE1040:AG1040"/>
    <mergeCell ref="B1039:C1039"/>
    <mergeCell ref="D1039:F1039"/>
    <mergeCell ref="G1039:I1039"/>
    <mergeCell ref="J1039:L1039"/>
    <mergeCell ref="M1039:O1039"/>
    <mergeCell ref="T1039:U1039"/>
    <mergeCell ref="V1039:X1039"/>
    <mergeCell ref="Y1039:AA1039"/>
    <mergeCell ref="AB1039:AD1039"/>
    <mergeCell ref="AE1037:AG1037"/>
    <mergeCell ref="B1038:C1038"/>
    <mergeCell ref="D1038:F1038"/>
    <mergeCell ref="G1038:I1038"/>
    <mergeCell ref="J1038:L1038"/>
    <mergeCell ref="M1038:O1038"/>
    <mergeCell ref="T1038:U1038"/>
    <mergeCell ref="V1038:X1038"/>
    <mergeCell ref="Y1038:AA1038"/>
    <mergeCell ref="AB1038:AD1038"/>
    <mergeCell ref="AE1038:AG1038"/>
    <mergeCell ref="B1037:C1037"/>
    <mergeCell ref="D1037:F1037"/>
    <mergeCell ref="G1037:I1037"/>
    <mergeCell ref="J1037:L1037"/>
    <mergeCell ref="M1037:O1037"/>
    <mergeCell ref="T1037:U1037"/>
    <mergeCell ref="V1037:X1037"/>
    <mergeCell ref="Y1037:AA1037"/>
    <mergeCell ref="AB1037:AD1037"/>
    <mergeCell ref="V1033:X1033"/>
    <mergeCell ref="AE1035:AG1035"/>
    <mergeCell ref="B1036:C1036"/>
    <mergeCell ref="D1036:F1036"/>
    <mergeCell ref="G1036:I1036"/>
    <mergeCell ref="J1036:L1036"/>
    <mergeCell ref="M1036:O1036"/>
    <mergeCell ref="T1036:U1036"/>
    <mergeCell ref="V1036:X1036"/>
    <mergeCell ref="Y1036:AA1036"/>
    <mergeCell ref="AB1036:AD1036"/>
    <mergeCell ref="AE1036:AG1036"/>
    <mergeCell ref="B1035:C1035"/>
    <mergeCell ref="D1035:F1035"/>
    <mergeCell ref="G1035:I1035"/>
    <mergeCell ref="J1035:L1035"/>
    <mergeCell ref="M1035:O1035"/>
    <mergeCell ref="T1035:U1035"/>
    <mergeCell ref="V1035:X1035"/>
    <mergeCell ref="Y1035:AA1035"/>
    <mergeCell ref="AB1035:AD1035"/>
    <mergeCell ref="B1030:C1030"/>
    <mergeCell ref="T1030:U1030"/>
    <mergeCell ref="B1031:C1031"/>
    <mergeCell ref="T1031:U1031"/>
    <mergeCell ref="D1025:F1025"/>
    <mergeCell ref="G1025:I1025"/>
    <mergeCell ref="J1025:L1025"/>
    <mergeCell ref="M1025:O1025"/>
    <mergeCell ref="V1025:X1025"/>
    <mergeCell ref="Y1025:AA1025"/>
    <mergeCell ref="AB1025:AD1025"/>
    <mergeCell ref="Y1033:AA1033"/>
    <mergeCell ref="AB1033:AD1033"/>
    <mergeCell ref="AE1033:AG1033"/>
    <mergeCell ref="B1034:C1034"/>
    <mergeCell ref="D1034:F1034"/>
    <mergeCell ref="G1034:I1034"/>
    <mergeCell ref="J1034:L1034"/>
    <mergeCell ref="M1034:O1034"/>
    <mergeCell ref="T1034:U1034"/>
    <mergeCell ref="V1034:X1034"/>
    <mergeCell ref="Y1034:AA1034"/>
    <mergeCell ref="AB1034:AD1034"/>
    <mergeCell ref="AE1034:AG1034"/>
    <mergeCell ref="B1032:C1032"/>
    <mergeCell ref="T1032:U1032"/>
    <mergeCell ref="B1033:C1033"/>
    <mergeCell ref="D1033:F1033"/>
    <mergeCell ref="G1033:I1033"/>
    <mergeCell ref="J1033:L1033"/>
    <mergeCell ref="M1033:O1033"/>
    <mergeCell ref="T1033:U1033"/>
    <mergeCell ref="V1023:Y1023"/>
    <mergeCell ref="Z1023:AD1023"/>
    <mergeCell ref="AE1023:AH1023"/>
    <mergeCell ref="B1024:C1024"/>
    <mergeCell ref="D1024:G1024"/>
    <mergeCell ref="H1024:L1024"/>
    <mergeCell ref="M1024:P1024"/>
    <mergeCell ref="T1024:U1024"/>
    <mergeCell ref="V1024:Y1024"/>
    <mergeCell ref="Z1024:AD1024"/>
    <mergeCell ref="AE1024:AH1024"/>
    <mergeCell ref="B1027:C1027"/>
    <mergeCell ref="T1027:U1027"/>
    <mergeCell ref="B1028:C1028"/>
    <mergeCell ref="T1028:U1028"/>
    <mergeCell ref="B1029:C1029"/>
    <mergeCell ref="T1029:U1029"/>
    <mergeCell ref="B1016:P1016"/>
    <mergeCell ref="Q1016:Q1044"/>
    <mergeCell ref="R1016:R1044"/>
    <mergeCell ref="T1016:AH1016"/>
    <mergeCell ref="A1017:A1018"/>
    <mergeCell ref="B1017:P1018"/>
    <mergeCell ref="S1017:S1018"/>
    <mergeCell ref="T1017:AH1018"/>
    <mergeCell ref="B1019:C1019"/>
    <mergeCell ref="D1019:P1019"/>
    <mergeCell ref="T1019:U1019"/>
    <mergeCell ref="V1019:AH1019"/>
    <mergeCell ref="B1020:C1020"/>
    <mergeCell ref="D1020:P1020"/>
    <mergeCell ref="T1020:U1020"/>
    <mergeCell ref="V1020:AH1020"/>
    <mergeCell ref="B1021:C1021"/>
    <mergeCell ref="D1021:P1021"/>
    <mergeCell ref="T1021:U1021"/>
    <mergeCell ref="V1021:AH1021"/>
    <mergeCell ref="B1022:C1022"/>
    <mergeCell ref="D1022:P1022"/>
    <mergeCell ref="T1022:U1022"/>
    <mergeCell ref="V1022:AH1022"/>
    <mergeCell ref="AE1025:AG1025"/>
    <mergeCell ref="B1026:C1026"/>
    <mergeCell ref="T1026:U1026"/>
    <mergeCell ref="B1023:C1023"/>
    <mergeCell ref="D1023:G1023"/>
    <mergeCell ref="H1023:L1023"/>
    <mergeCell ref="M1023:P1023"/>
    <mergeCell ref="T1023:U1023"/>
    <mergeCell ref="AE1014:AG1014"/>
    <mergeCell ref="B1015:C1015"/>
    <mergeCell ref="D1015:F1015"/>
    <mergeCell ref="G1015:I1015"/>
    <mergeCell ref="J1015:L1015"/>
    <mergeCell ref="M1015:O1015"/>
    <mergeCell ref="T1015:U1015"/>
    <mergeCell ref="V1015:X1015"/>
    <mergeCell ref="Y1015:AA1015"/>
    <mergeCell ref="AB1015:AD1015"/>
    <mergeCell ref="AE1015:AG1015"/>
    <mergeCell ref="B1014:C1014"/>
    <mergeCell ref="D1014:F1014"/>
    <mergeCell ref="G1014:I1014"/>
    <mergeCell ref="J1014:L1014"/>
    <mergeCell ref="M1014:O1014"/>
    <mergeCell ref="T1014:U1014"/>
    <mergeCell ref="V1014:X1014"/>
    <mergeCell ref="Y1014:AA1014"/>
    <mergeCell ref="AB1014:AD1014"/>
    <mergeCell ref="AE1012:AG1012"/>
    <mergeCell ref="B1013:C1013"/>
    <mergeCell ref="D1013:F1013"/>
    <mergeCell ref="G1013:I1013"/>
    <mergeCell ref="J1013:L1013"/>
    <mergeCell ref="M1013:O1013"/>
    <mergeCell ref="T1013:U1013"/>
    <mergeCell ref="V1013:X1013"/>
    <mergeCell ref="Y1013:AA1013"/>
    <mergeCell ref="AB1013:AD1013"/>
    <mergeCell ref="AE1013:AG1013"/>
    <mergeCell ref="B1012:C1012"/>
    <mergeCell ref="D1012:F1012"/>
    <mergeCell ref="G1012:I1012"/>
    <mergeCell ref="J1012:L1012"/>
    <mergeCell ref="M1012:O1012"/>
    <mergeCell ref="T1012:U1012"/>
    <mergeCell ref="V1012:X1012"/>
    <mergeCell ref="Y1012:AA1012"/>
    <mergeCell ref="AB1012:AD1012"/>
    <mergeCell ref="AE1010:AG1010"/>
    <mergeCell ref="B1011:C1011"/>
    <mergeCell ref="D1011:F1011"/>
    <mergeCell ref="G1011:I1011"/>
    <mergeCell ref="J1011:L1011"/>
    <mergeCell ref="M1011:O1011"/>
    <mergeCell ref="T1011:U1011"/>
    <mergeCell ref="V1011:X1011"/>
    <mergeCell ref="Y1011:AA1011"/>
    <mergeCell ref="AB1011:AD1011"/>
    <mergeCell ref="AE1011:AG1011"/>
    <mergeCell ref="B1010:C1010"/>
    <mergeCell ref="D1010:F1010"/>
    <mergeCell ref="G1010:I1010"/>
    <mergeCell ref="J1010:L1010"/>
    <mergeCell ref="M1010:O1010"/>
    <mergeCell ref="T1010:U1010"/>
    <mergeCell ref="V1010:X1010"/>
    <mergeCell ref="Y1010:AA1010"/>
    <mergeCell ref="AB1010:AD1010"/>
    <mergeCell ref="AE1008:AG1008"/>
    <mergeCell ref="B1009:C1009"/>
    <mergeCell ref="D1009:F1009"/>
    <mergeCell ref="G1009:I1009"/>
    <mergeCell ref="J1009:L1009"/>
    <mergeCell ref="M1009:O1009"/>
    <mergeCell ref="T1009:U1009"/>
    <mergeCell ref="V1009:X1009"/>
    <mergeCell ref="Y1009:AA1009"/>
    <mergeCell ref="AB1009:AD1009"/>
    <mergeCell ref="AE1009:AG1009"/>
    <mergeCell ref="B1008:C1008"/>
    <mergeCell ref="D1008:F1008"/>
    <mergeCell ref="G1008:I1008"/>
    <mergeCell ref="J1008:L1008"/>
    <mergeCell ref="M1008:O1008"/>
    <mergeCell ref="T1008:U1008"/>
    <mergeCell ref="V1008:X1008"/>
    <mergeCell ref="Y1008:AA1008"/>
    <mergeCell ref="AB1008:AD1008"/>
    <mergeCell ref="V1004:X1004"/>
    <mergeCell ref="AE1006:AG1006"/>
    <mergeCell ref="B1007:C1007"/>
    <mergeCell ref="D1007:F1007"/>
    <mergeCell ref="G1007:I1007"/>
    <mergeCell ref="J1007:L1007"/>
    <mergeCell ref="M1007:O1007"/>
    <mergeCell ref="T1007:U1007"/>
    <mergeCell ref="V1007:X1007"/>
    <mergeCell ref="Y1007:AA1007"/>
    <mergeCell ref="AB1007:AD1007"/>
    <mergeCell ref="AE1007:AG1007"/>
    <mergeCell ref="B1006:C1006"/>
    <mergeCell ref="D1006:F1006"/>
    <mergeCell ref="G1006:I1006"/>
    <mergeCell ref="J1006:L1006"/>
    <mergeCell ref="M1006:O1006"/>
    <mergeCell ref="T1006:U1006"/>
    <mergeCell ref="V1006:X1006"/>
    <mergeCell ref="Y1006:AA1006"/>
    <mergeCell ref="AB1006:AD1006"/>
    <mergeCell ref="B1001:C1001"/>
    <mergeCell ref="T1001:U1001"/>
    <mergeCell ref="B1002:C1002"/>
    <mergeCell ref="T1002:U1002"/>
    <mergeCell ref="D996:F996"/>
    <mergeCell ref="G996:I996"/>
    <mergeCell ref="J996:L996"/>
    <mergeCell ref="M996:O996"/>
    <mergeCell ref="V996:X996"/>
    <mergeCell ref="Y996:AA996"/>
    <mergeCell ref="AB996:AD996"/>
    <mergeCell ref="Y1004:AA1004"/>
    <mergeCell ref="AB1004:AD1004"/>
    <mergeCell ref="AE1004:AG1004"/>
    <mergeCell ref="B1005:C1005"/>
    <mergeCell ref="D1005:F1005"/>
    <mergeCell ref="G1005:I1005"/>
    <mergeCell ref="J1005:L1005"/>
    <mergeCell ref="M1005:O1005"/>
    <mergeCell ref="T1005:U1005"/>
    <mergeCell ref="V1005:X1005"/>
    <mergeCell ref="Y1005:AA1005"/>
    <mergeCell ref="AB1005:AD1005"/>
    <mergeCell ref="AE1005:AG1005"/>
    <mergeCell ref="B1003:C1003"/>
    <mergeCell ref="T1003:U1003"/>
    <mergeCell ref="B1004:C1004"/>
    <mergeCell ref="D1004:F1004"/>
    <mergeCell ref="G1004:I1004"/>
    <mergeCell ref="J1004:L1004"/>
    <mergeCell ref="M1004:O1004"/>
    <mergeCell ref="T1004:U1004"/>
    <mergeCell ref="V994:Y994"/>
    <mergeCell ref="Z994:AD994"/>
    <mergeCell ref="AE994:AH994"/>
    <mergeCell ref="B995:C995"/>
    <mergeCell ref="D995:G995"/>
    <mergeCell ref="H995:L995"/>
    <mergeCell ref="M995:P995"/>
    <mergeCell ref="T995:U995"/>
    <mergeCell ref="V995:Y995"/>
    <mergeCell ref="Z995:AD995"/>
    <mergeCell ref="AE995:AH995"/>
    <mergeCell ref="B998:C998"/>
    <mergeCell ref="T998:U998"/>
    <mergeCell ref="B999:C999"/>
    <mergeCell ref="T999:U999"/>
    <mergeCell ref="B1000:C1000"/>
    <mergeCell ref="T1000:U1000"/>
    <mergeCell ref="B987:P987"/>
    <mergeCell ref="Q987:Q1015"/>
    <mergeCell ref="R987:R1015"/>
    <mergeCell ref="T987:AH987"/>
    <mergeCell ref="A988:A989"/>
    <mergeCell ref="B988:P989"/>
    <mergeCell ref="S988:S989"/>
    <mergeCell ref="T988:AH989"/>
    <mergeCell ref="B990:C990"/>
    <mergeCell ref="D990:P990"/>
    <mergeCell ref="T990:U990"/>
    <mergeCell ref="V990:AH990"/>
    <mergeCell ref="B991:C991"/>
    <mergeCell ref="D991:P991"/>
    <mergeCell ref="T991:U991"/>
    <mergeCell ref="V991:AH991"/>
    <mergeCell ref="B992:C992"/>
    <mergeCell ref="D992:P992"/>
    <mergeCell ref="T992:U992"/>
    <mergeCell ref="V992:AH992"/>
    <mergeCell ref="B993:C993"/>
    <mergeCell ref="D993:P993"/>
    <mergeCell ref="T993:U993"/>
    <mergeCell ref="V993:AH993"/>
    <mergeCell ref="AE996:AG996"/>
    <mergeCell ref="B997:C997"/>
    <mergeCell ref="T997:U997"/>
    <mergeCell ref="B994:C994"/>
    <mergeCell ref="D994:G994"/>
    <mergeCell ref="H994:L994"/>
    <mergeCell ref="M994:P994"/>
    <mergeCell ref="T994:U994"/>
    <mergeCell ref="AE985:AG985"/>
    <mergeCell ref="B986:C986"/>
    <mergeCell ref="D986:F986"/>
    <mergeCell ref="G986:I986"/>
    <mergeCell ref="J986:L986"/>
    <mergeCell ref="M986:O986"/>
    <mergeCell ref="T986:U986"/>
    <mergeCell ref="V986:X986"/>
    <mergeCell ref="Y986:AA986"/>
    <mergeCell ref="AB986:AD986"/>
    <mergeCell ref="AE986:AG986"/>
    <mergeCell ref="B985:C985"/>
    <mergeCell ref="D985:F985"/>
    <mergeCell ref="G985:I985"/>
    <mergeCell ref="J985:L985"/>
    <mergeCell ref="M985:O985"/>
    <mergeCell ref="T985:U985"/>
    <mergeCell ref="V985:X985"/>
    <mergeCell ref="Y985:AA985"/>
    <mergeCell ref="AB985:AD985"/>
    <mergeCell ref="AE983:AG983"/>
    <mergeCell ref="B984:C984"/>
    <mergeCell ref="D984:F984"/>
    <mergeCell ref="G984:I984"/>
    <mergeCell ref="J984:L984"/>
    <mergeCell ref="M984:O984"/>
    <mergeCell ref="T984:U984"/>
    <mergeCell ref="V984:X984"/>
    <mergeCell ref="Y984:AA984"/>
    <mergeCell ref="AB984:AD984"/>
    <mergeCell ref="AE984:AG984"/>
    <mergeCell ref="B983:C983"/>
    <mergeCell ref="D983:F983"/>
    <mergeCell ref="G983:I983"/>
    <mergeCell ref="J983:L983"/>
    <mergeCell ref="M983:O983"/>
    <mergeCell ref="T983:U983"/>
    <mergeCell ref="V983:X983"/>
    <mergeCell ref="Y983:AA983"/>
    <mergeCell ref="AB983:AD983"/>
    <mergeCell ref="AE981:AG981"/>
    <mergeCell ref="B982:C982"/>
    <mergeCell ref="D982:F982"/>
    <mergeCell ref="G982:I982"/>
    <mergeCell ref="J982:L982"/>
    <mergeCell ref="M982:O982"/>
    <mergeCell ref="T982:U982"/>
    <mergeCell ref="V982:X982"/>
    <mergeCell ref="Y982:AA982"/>
    <mergeCell ref="AB982:AD982"/>
    <mergeCell ref="AE982:AG982"/>
    <mergeCell ref="B981:C981"/>
    <mergeCell ref="D981:F981"/>
    <mergeCell ref="G981:I981"/>
    <mergeCell ref="J981:L981"/>
    <mergeCell ref="M981:O981"/>
    <mergeCell ref="T981:U981"/>
    <mergeCell ref="V981:X981"/>
    <mergeCell ref="Y981:AA981"/>
    <mergeCell ref="AB981:AD981"/>
    <mergeCell ref="AE979:AG979"/>
    <mergeCell ref="B980:C980"/>
    <mergeCell ref="D980:F980"/>
    <mergeCell ref="G980:I980"/>
    <mergeCell ref="J980:L980"/>
    <mergeCell ref="M980:O980"/>
    <mergeCell ref="T980:U980"/>
    <mergeCell ref="V980:X980"/>
    <mergeCell ref="Y980:AA980"/>
    <mergeCell ref="AB980:AD980"/>
    <mergeCell ref="AE980:AG980"/>
    <mergeCell ref="B979:C979"/>
    <mergeCell ref="D979:F979"/>
    <mergeCell ref="G979:I979"/>
    <mergeCell ref="J979:L979"/>
    <mergeCell ref="M979:O979"/>
    <mergeCell ref="T979:U979"/>
    <mergeCell ref="V979:X979"/>
    <mergeCell ref="Y979:AA979"/>
    <mergeCell ref="AB979:AD979"/>
    <mergeCell ref="V975:X975"/>
    <mergeCell ref="AE977:AG977"/>
    <mergeCell ref="B978:C978"/>
    <mergeCell ref="D978:F978"/>
    <mergeCell ref="G978:I978"/>
    <mergeCell ref="J978:L978"/>
    <mergeCell ref="M978:O978"/>
    <mergeCell ref="T978:U978"/>
    <mergeCell ref="V978:X978"/>
    <mergeCell ref="Y978:AA978"/>
    <mergeCell ref="AB978:AD978"/>
    <mergeCell ref="AE978:AG978"/>
    <mergeCell ref="B977:C977"/>
    <mergeCell ref="D977:F977"/>
    <mergeCell ref="G977:I977"/>
    <mergeCell ref="J977:L977"/>
    <mergeCell ref="M977:O977"/>
    <mergeCell ref="T977:U977"/>
    <mergeCell ref="V977:X977"/>
    <mergeCell ref="Y977:AA977"/>
    <mergeCell ref="AB977:AD977"/>
    <mergeCell ref="B972:C972"/>
    <mergeCell ref="T972:U972"/>
    <mergeCell ref="B973:C973"/>
    <mergeCell ref="T973:U973"/>
    <mergeCell ref="D967:F967"/>
    <mergeCell ref="G967:I967"/>
    <mergeCell ref="J967:L967"/>
    <mergeCell ref="M967:O967"/>
    <mergeCell ref="V967:X967"/>
    <mergeCell ref="Y967:AA967"/>
    <mergeCell ref="AB967:AD967"/>
    <mergeCell ref="Y975:AA975"/>
    <mergeCell ref="AB975:AD975"/>
    <mergeCell ref="AE975:AG975"/>
    <mergeCell ref="B976:C976"/>
    <mergeCell ref="D976:F976"/>
    <mergeCell ref="G976:I976"/>
    <mergeCell ref="J976:L976"/>
    <mergeCell ref="M976:O976"/>
    <mergeCell ref="T976:U976"/>
    <mergeCell ref="V976:X976"/>
    <mergeCell ref="Y976:AA976"/>
    <mergeCell ref="AB976:AD976"/>
    <mergeCell ref="AE976:AG976"/>
    <mergeCell ref="B974:C974"/>
    <mergeCell ref="T974:U974"/>
    <mergeCell ref="B975:C975"/>
    <mergeCell ref="D975:F975"/>
    <mergeCell ref="G975:I975"/>
    <mergeCell ref="J975:L975"/>
    <mergeCell ref="M975:O975"/>
    <mergeCell ref="T975:U975"/>
    <mergeCell ref="V965:Y965"/>
    <mergeCell ref="Z965:AD965"/>
    <mergeCell ref="AE965:AH965"/>
    <mergeCell ref="B966:C966"/>
    <mergeCell ref="D966:G966"/>
    <mergeCell ref="H966:L966"/>
    <mergeCell ref="M966:P966"/>
    <mergeCell ref="T966:U966"/>
    <mergeCell ref="V966:Y966"/>
    <mergeCell ref="Z966:AD966"/>
    <mergeCell ref="AE966:AH966"/>
    <mergeCell ref="B969:C969"/>
    <mergeCell ref="T969:U969"/>
    <mergeCell ref="B970:C970"/>
    <mergeCell ref="T970:U970"/>
    <mergeCell ref="B971:C971"/>
    <mergeCell ref="T971:U971"/>
    <mergeCell ref="B958:P958"/>
    <mergeCell ref="Q958:Q986"/>
    <mergeCell ref="R958:R986"/>
    <mergeCell ref="T958:AH958"/>
    <mergeCell ref="A959:A960"/>
    <mergeCell ref="B959:P960"/>
    <mergeCell ref="S959:S960"/>
    <mergeCell ref="T959:AH960"/>
    <mergeCell ref="B961:C961"/>
    <mergeCell ref="D961:P961"/>
    <mergeCell ref="T961:U961"/>
    <mergeCell ref="V961:AH961"/>
    <mergeCell ref="B962:C962"/>
    <mergeCell ref="D962:P962"/>
    <mergeCell ref="T962:U962"/>
    <mergeCell ref="V962:AH962"/>
    <mergeCell ref="B963:C963"/>
    <mergeCell ref="D963:P963"/>
    <mergeCell ref="T963:U963"/>
    <mergeCell ref="V963:AH963"/>
    <mergeCell ref="B964:C964"/>
    <mergeCell ref="D964:P964"/>
    <mergeCell ref="T964:U964"/>
    <mergeCell ref="V964:AH964"/>
    <mergeCell ref="AE967:AG967"/>
    <mergeCell ref="B968:C968"/>
    <mergeCell ref="T968:U968"/>
    <mergeCell ref="B965:C965"/>
    <mergeCell ref="D965:G965"/>
    <mergeCell ref="H965:L965"/>
    <mergeCell ref="M965:P965"/>
    <mergeCell ref="T965:U965"/>
    <mergeCell ref="AE956:AG956"/>
    <mergeCell ref="B957:C957"/>
    <mergeCell ref="D957:F957"/>
    <mergeCell ref="G957:I957"/>
    <mergeCell ref="J957:L957"/>
    <mergeCell ref="M957:O957"/>
    <mergeCell ref="T957:U957"/>
    <mergeCell ref="V957:X957"/>
    <mergeCell ref="Y957:AA957"/>
    <mergeCell ref="AB957:AD957"/>
    <mergeCell ref="AE957:AG957"/>
    <mergeCell ref="B956:C956"/>
    <mergeCell ref="D956:F956"/>
    <mergeCell ref="G956:I956"/>
    <mergeCell ref="J956:L956"/>
    <mergeCell ref="M956:O956"/>
    <mergeCell ref="T956:U956"/>
    <mergeCell ref="V956:X956"/>
    <mergeCell ref="Y956:AA956"/>
    <mergeCell ref="AB956:AD956"/>
    <mergeCell ref="AE954:AG954"/>
    <mergeCell ref="B955:C955"/>
    <mergeCell ref="D955:F955"/>
    <mergeCell ref="G955:I955"/>
    <mergeCell ref="J955:L955"/>
    <mergeCell ref="M955:O955"/>
    <mergeCell ref="T955:U955"/>
    <mergeCell ref="V955:X955"/>
    <mergeCell ref="Y955:AA955"/>
    <mergeCell ref="AB955:AD955"/>
    <mergeCell ref="AE955:AG955"/>
    <mergeCell ref="B954:C954"/>
    <mergeCell ref="D954:F954"/>
    <mergeCell ref="G954:I954"/>
    <mergeCell ref="J954:L954"/>
    <mergeCell ref="M954:O954"/>
    <mergeCell ref="T954:U954"/>
    <mergeCell ref="V954:X954"/>
    <mergeCell ref="Y954:AA954"/>
    <mergeCell ref="AB954:AD954"/>
    <mergeCell ref="AE952:AG952"/>
    <mergeCell ref="B953:C953"/>
    <mergeCell ref="D953:F953"/>
    <mergeCell ref="G953:I953"/>
    <mergeCell ref="J953:L953"/>
    <mergeCell ref="M953:O953"/>
    <mergeCell ref="T953:U953"/>
    <mergeCell ref="V953:X953"/>
    <mergeCell ref="Y953:AA953"/>
    <mergeCell ref="AB953:AD953"/>
    <mergeCell ref="AE953:AG953"/>
    <mergeCell ref="B952:C952"/>
    <mergeCell ref="D952:F952"/>
    <mergeCell ref="G952:I952"/>
    <mergeCell ref="J952:L952"/>
    <mergeCell ref="M952:O952"/>
    <mergeCell ref="T952:U952"/>
    <mergeCell ref="V952:X952"/>
    <mergeCell ref="Y952:AA952"/>
    <mergeCell ref="AB952:AD952"/>
    <mergeCell ref="AE950:AG950"/>
    <mergeCell ref="B951:C951"/>
    <mergeCell ref="D951:F951"/>
    <mergeCell ref="G951:I951"/>
    <mergeCell ref="J951:L951"/>
    <mergeCell ref="M951:O951"/>
    <mergeCell ref="T951:U951"/>
    <mergeCell ref="V951:X951"/>
    <mergeCell ref="Y951:AA951"/>
    <mergeCell ref="AB951:AD951"/>
    <mergeCell ref="AE951:AG951"/>
    <mergeCell ref="B950:C950"/>
    <mergeCell ref="D950:F950"/>
    <mergeCell ref="G950:I950"/>
    <mergeCell ref="J950:L950"/>
    <mergeCell ref="M950:O950"/>
    <mergeCell ref="T950:U950"/>
    <mergeCell ref="V950:X950"/>
    <mergeCell ref="Y950:AA950"/>
    <mergeCell ref="AB950:AD950"/>
    <mergeCell ref="V946:X946"/>
    <mergeCell ref="AE948:AG948"/>
    <mergeCell ref="B949:C949"/>
    <mergeCell ref="D949:F949"/>
    <mergeCell ref="G949:I949"/>
    <mergeCell ref="J949:L949"/>
    <mergeCell ref="M949:O949"/>
    <mergeCell ref="T949:U949"/>
    <mergeCell ref="V949:X949"/>
    <mergeCell ref="Y949:AA949"/>
    <mergeCell ref="AB949:AD949"/>
    <mergeCell ref="AE949:AG949"/>
    <mergeCell ref="B948:C948"/>
    <mergeCell ref="D948:F948"/>
    <mergeCell ref="G948:I948"/>
    <mergeCell ref="J948:L948"/>
    <mergeCell ref="M948:O948"/>
    <mergeCell ref="T948:U948"/>
    <mergeCell ref="V948:X948"/>
    <mergeCell ref="Y948:AA948"/>
    <mergeCell ref="AB948:AD948"/>
    <mergeCell ref="B943:C943"/>
    <mergeCell ref="T943:U943"/>
    <mergeCell ref="B944:C944"/>
    <mergeCell ref="T944:U944"/>
    <mergeCell ref="D938:F938"/>
    <mergeCell ref="G938:I938"/>
    <mergeCell ref="J938:L938"/>
    <mergeCell ref="M938:O938"/>
    <mergeCell ref="V938:X938"/>
    <mergeCell ref="Y938:AA938"/>
    <mergeCell ref="AB938:AD938"/>
    <mergeCell ref="Y946:AA946"/>
    <mergeCell ref="AB946:AD946"/>
    <mergeCell ref="AE946:AG946"/>
    <mergeCell ref="B947:C947"/>
    <mergeCell ref="D947:F947"/>
    <mergeCell ref="G947:I947"/>
    <mergeCell ref="J947:L947"/>
    <mergeCell ref="M947:O947"/>
    <mergeCell ref="T947:U947"/>
    <mergeCell ref="V947:X947"/>
    <mergeCell ref="Y947:AA947"/>
    <mergeCell ref="AB947:AD947"/>
    <mergeCell ref="AE947:AG947"/>
    <mergeCell ref="B945:C945"/>
    <mergeCell ref="T945:U945"/>
    <mergeCell ref="B946:C946"/>
    <mergeCell ref="D946:F946"/>
    <mergeCell ref="G946:I946"/>
    <mergeCell ref="J946:L946"/>
    <mergeCell ref="M946:O946"/>
    <mergeCell ref="T946:U946"/>
    <mergeCell ref="V936:Y936"/>
    <mergeCell ref="Z936:AD936"/>
    <mergeCell ref="AE936:AH936"/>
    <mergeCell ref="B937:C937"/>
    <mergeCell ref="D937:G937"/>
    <mergeCell ref="H937:L937"/>
    <mergeCell ref="M937:P937"/>
    <mergeCell ref="T937:U937"/>
    <mergeCell ref="V937:Y937"/>
    <mergeCell ref="Z937:AD937"/>
    <mergeCell ref="AE937:AH937"/>
    <mergeCell ref="B940:C940"/>
    <mergeCell ref="T940:U940"/>
    <mergeCell ref="B941:C941"/>
    <mergeCell ref="T941:U941"/>
    <mergeCell ref="B942:C942"/>
    <mergeCell ref="T942:U942"/>
    <mergeCell ref="B929:P929"/>
    <mergeCell ref="Q929:Q957"/>
    <mergeCell ref="R929:R957"/>
    <mergeCell ref="T929:AH929"/>
    <mergeCell ref="A930:A931"/>
    <mergeCell ref="B930:P931"/>
    <mergeCell ref="S930:S931"/>
    <mergeCell ref="T930:AH931"/>
    <mergeCell ref="B932:C932"/>
    <mergeCell ref="D932:P932"/>
    <mergeCell ref="T932:U932"/>
    <mergeCell ref="V932:AH932"/>
    <mergeCell ref="B933:C933"/>
    <mergeCell ref="D933:P933"/>
    <mergeCell ref="T933:U933"/>
    <mergeCell ref="V933:AH933"/>
    <mergeCell ref="B934:C934"/>
    <mergeCell ref="D934:P934"/>
    <mergeCell ref="T934:U934"/>
    <mergeCell ref="V934:AH934"/>
    <mergeCell ref="B935:C935"/>
    <mergeCell ref="D935:P935"/>
    <mergeCell ref="T935:U935"/>
    <mergeCell ref="V935:AH935"/>
    <mergeCell ref="AE938:AG938"/>
    <mergeCell ref="B939:C939"/>
    <mergeCell ref="T939:U939"/>
    <mergeCell ref="B936:C936"/>
    <mergeCell ref="D936:G936"/>
    <mergeCell ref="H936:L936"/>
    <mergeCell ref="M936:P936"/>
    <mergeCell ref="T936:U936"/>
    <mergeCell ref="AE927:AG927"/>
    <mergeCell ref="B928:C928"/>
    <mergeCell ref="D928:F928"/>
    <mergeCell ref="G928:I928"/>
    <mergeCell ref="J928:L928"/>
    <mergeCell ref="M928:O928"/>
    <mergeCell ref="T928:U928"/>
    <mergeCell ref="V928:X928"/>
    <mergeCell ref="Y928:AA928"/>
    <mergeCell ref="AB928:AD928"/>
    <mergeCell ref="AE928:AG928"/>
    <mergeCell ref="B927:C927"/>
    <mergeCell ref="D927:F927"/>
    <mergeCell ref="G927:I927"/>
    <mergeCell ref="J927:L927"/>
    <mergeCell ref="M927:O927"/>
    <mergeCell ref="T927:U927"/>
    <mergeCell ref="V927:X927"/>
    <mergeCell ref="Y927:AA927"/>
    <mergeCell ref="AB927:AD927"/>
    <mergeCell ref="AE925:AG925"/>
    <mergeCell ref="B926:C926"/>
    <mergeCell ref="D926:F926"/>
    <mergeCell ref="G926:I926"/>
    <mergeCell ref="J926:L926"/>
    <mergeCell ref="M926:O926"/>
    <mergeCell ref="T926:U926"/>
    <mergeCell ref="V926:X926"/>
    <mergeCell ref="Y926:AA926"/>
    <mergeCell ref="AB926:AD926"/>
    <mergeCell ref="AE926:AG926"/>
    <mergeCell ref="B925:C925"/>
    <mergeCell ref="D925:F925"/>
    <mergeCell ref="G925:I925"/>
    <mergeCell ref="J925:L925"/>
    <mergeCell ref="M925:O925"/>
    <mergeCell ref="T925:U925"/>
    <mergeCell ref="V925:X925"/>
    <mergeCell ref="Y925:AA925"/>
    <mergeCell ref="AB925:AD925"/>
    <mergeCell ref="AE923:AG923"/>
    <mergeCell ref="B924:C924"/>
    <mergeCell ref="D924:F924"/>
    <mergeCell ref="G924:I924"/>
    <mergeCell ref="J924:L924"/>
    <mergeCell ref="M924:O924"/>
    <mergeCell ref="T924:U924"/>
    <mergeCell ref="V924:X924"/>
    <mergeCell ref="Y924:AA924"/>
    <mergeCell ref="AB924:AD924"/>
    <mergeCell ref="AE924:AG924"/>
    <mergeCell ref="B923:C923"/>
    <mergeCell ref="D923:F923"/>
    <mergeCell ref="G923:I923"/>
    <mergeCell ref="J923:L923"/>
    <mergeCell ref="M923:O923"/>
    <mergeCell ref="T923:U923"/>
    <mergeCell ref="V923:X923"/>
    <mergeCell ref="Y923:AA923"/>
    <mergeCell ref="AB923:AD923"/>
    <mergeCell ref="AE921:AG921"/>
    <mergeCell ref="B922:C922"/>
    <mergeCell ref="D922:F922"/>
    <mergeCell ref="G922:I922"/>
    <mergeCell ref="J922:L922"/>
    <mergeCell ref="M922:O922"/>
    <mergeCell ref="T922:U922"/>
    <mergeCell ref="V922:X922"/>
    <mergeCell ref="Y922:AA922"/>
    <mergeCell ref="AB922:AD922"/>
    <mergeCell ref="AE922:AG922"/>
    <mergeCell ref="B921:C921"/>
    <mergeCell ref="D921:F921"/>
    <mergeCell ref="G921:I921"/>
    <mergeCell ref="J921:L921"/>
    <mergeCell ref="M921:O921"/>
    <mergeCell ref="T921:U921"/>
    <mergeCell ref="V921:X921"/>
    <mergeCell ref="Y921:AA921"/>
    <mergeCell ref="AB921:AD921"/>
    <mergeCell ref="V917:X917"/>
    <mergeCell ref="AE919:AG919"/>
    <mergeCell ref="B920:C920"/>
    <mergeCell ref="D920:F920"/>
    <mergeCell ref="G920:I920"/>
    <mergeCell ref="J920:L920"/>
    <mergeCell ref="M920:O920"/>
    <mergeCell ref="T920:U920"/>
    <mergeCell ref="V920:X920"/>
    <mergeCell ref="Y920:AA920"/>
    <mergeCell ref="AB920:AD920"/>
    <mergeCell ref="AE920:AG920"/>
    <mergeCell ref="B919:C919"/>
    <mergeCell ref="D919:F919"/>
    <mergeCell ref="G919:I919"/>
    <mergeCell ref="J919:L919"/>
    <mergeCell ref="M919:O919"/>
    <mergeCell ref="T919:U919"/>
    <mergeCell ref="V919:X919"/>
    <mergeCell ref="Y919:AA919"/>
    <mergeCell ref="AB919:AD919"/>
    <mergeCell ref="B914:C914"/>
    <mergeCell ref="T914:U914"/>
    <mergeCell ref="B915:C915"/>
    <mergeCell ref="T915:U915"/>
    <mergeCell ref="D909:F909"/>
    <mergeCell ref="G909:I909"/>
    <mergeCell ref="J909:L909"/>
    <mergeCell ref="M909:O909"/>
    <mergeCell ref="V909:X909"/>
    <mergeCell ref="Y909:AA909"/>
    <mergeCell ref="AB909:AD909"/>
    <mergeCell ref="Y917:AA917"/>
    <mergeCell ref="AB917:AD917"/>
    <mergeCell ref="AE917:AG917"/>
    <mergeCell ref="B918:C918"/>
    <mergeCell ref="D918:F918"/>
    <mergeCell ref="G918:I918"/>
    <mergeCell ref="J918:L918"/>
    <mergeCell ref="M918:O918"/>
    <mergeCell ref="T918:U918"/>
    <mergeCell ref="V918:X918"/>
    <mergeCell ref="Y918:AA918"/>
    <mergeCell ref="AB918:AD918"/>
    <mergeCell ref="AE918:AG918"/>
    <mergeCell ref="B916:C916"/>
    <mergeCell ref="T916:U916"/>
    <mergeCell ref="B917:C917"/>
    <mergeCell ref="D917:F917"/>
    <mergeCell ref="G917:I917"/>
    <mergeCell ref="J917:L917"/>
    <mergeCell ref="M917:O917"/>
    <mergeCell ref="T917:U917"/>
    <mergeCell ref="V907:Y907"/>
    <mergeCell ref="Z907:AD907"/>
    <mergeCell ref="AE907:AH907"/>
    <mergeCell ref="B908:C908"/>
    <mergeCell ref="D908:G908"/>
    <mergeCell ref="H908:L908"/>
    <mergeCell ref="M908:P908"/>
    <mergeCell ref="T908:U908"/>
    <mergeCell ref="V908:Y908"/>
    <mergeCell ref="Z908:AD908"/>
    <mergeCell ref="AE908:AH908"/>
    <mergeCell ref="B911:C911"/>
    <mergeCell ref="T911:U911"/>
    <mergeCell ref="B912:C912"/>
    <mergeCell ref="T912:U912"/>
    <mergeCell ref="B913:C913"/>
    <mergeCell ref="T913:U913"/>
    <mergeCell ref="B900:P900"/>
    <mergeCell ref="Q900:Q928"/>
    <mergeCell ref="R900:R928"/>
    <mergeCell ref="T900:AH900"/>
    <mergeCell ref="A901:A902"/>
    <mergeCell ref="B901:P902"/>
    <mergeCell ref="S901:S902"/>
    <mergeCell ref="T901:AH902"/>
    <mergeCell ref="B903:C903"/>
    <mergeCell ref="D903:P903"/>
    <mergeCell ref="T903:U903"/>
    <mergeCell ref="V903:AH903"/>
    <mergeCell ref="B904:C904"/>
    <mergeCell ref="D904:P904"/>
    <mergeCell ref="T904:U904"/>
    <mergeCell ref="V904:AH904"/>
    <mergeCell ref="B905:C905"/>
    <mergeCell ref="D905:P905"/>
    <mergeCell ref="T905:U905"/>
    <mergeCell ref="V905:AH905"/>
    <mergeCell ref="B906:C906"/>
    <mergeCell ref="D906:P906"/>
    <mergeCell ref="T906:U906"/>
    <mergeCell ref="V906:AH906"/>
    <mergeCell ref="AE909:AG909"/>
    <mergeCell ref="B910:C910"/>
    <mergeCell ref="T910:U910"/>
    <mergeCell ref="B907:C907"/>
    <mergeCell ref="D907:G907"/>
    <mergeCell ref="H907:L907"/>
    <mergeCell ref="M907:P907"/>
    <mergeCell ref="T907:U907"/>
    <mergeCell ref="AE898:AG898"/>
    <mergeCell ref="B899:C899"/>
    <mergeCell ref="D899:F899"/>
    <mergeCell ref="G899:I899"/>
    <mergeCell ref="J899:L899"/>
    <mergeCell ref="M899:O899"/>
    <mergeCell ref="T899:U899"/>
    <mergeCell ref="V899:X899"/>
    <mergeCell ref="Y899:AA899"/>
    <mergeCell ref="AB899:AD899"/>
    <mergeCell ref="AE899:AG899"/>
    <mergeCell ref="B898:C898"/>
    <mergeCell ref="D898:F898"/>
    <mergeCell ref="G898:I898"/>
    <mergeCell ref="J898:L898"/>
    <mergeCell ref="M898:O898"/>
    <mergeCell ref="T898:U898"/>
    <mergeCell ref="V898:X898"/>
    <mergeCell ref="Y898:AA898"/>
    <mergeCell ref="AB898:AD898"/>
    <mergeCell ref="AE896:AG896"/>
    <mergeCell ref="B897:C897"/>
    <mergeCell ref="D897:F897"/>
    <mergeCell ref="G897:I897"/>
    <mergeCell ref="J897:L897"/>
    <mergeCell ref="M897:O897"/>
    <mergeCell ref="T897:U897"/>
    <mergeCell ref="V897:X897"/>
    <mergeCell ref="Y897:AA897"/>
    <mergeCell ref="AB897:AD897"/>
    <mergeCell ref="AE897:AG897"/>
    <mergeCell ref="B896:C896"/>
    <mergeCell ref="D896:F896"/>
    <mergeCell ref="G896:I896"/>
    <mergeCell ref="J896:L896"/>
    <mergeCell ref="M896:O896"/>
    <mergeCell ref="T896:U896"/>
    <mergeCell ref="V896:X896"/>
    <mergeCell ref="Y896:AA896"/>
    <mergeCell ref="AB896:AD896"/>
    <mergeCell ref="AE894:AG894"/>
    <mergeCell ref="B895:C895"/>
    <mergeCell ref="D895:F895"/>
    <mergeCell ref="G895:I895"/>
    <mergeCell ref="J895:L895"/>
    <mergeCell ref="M895:O895"/>
    <mergeCell ref="T895:U895"/>
    <mergeCell ref="V895:X895"/>
    <mergeCell ref="Y895:AA895"/>
    <mergeCell ref="AB895:AD895"/>
    <mergeCell ref="AE895:AG895"/>
    <mergeCell ref="B894:C894"/>
    <mergeCell ref="D894:F894"/>
    <mergeCell ref="G894:I894"/>
    <mergeCell ref="J894:L894"/>
    <mergeCell ref="M894:O894"/>
    <mergeCell ref="T894:U894"/>
    <mergeCell ref="V894:X894"/>
    <mergeCell ref="Y894:AA894"/>
    <mergeCell ref="AB894:AD894"/>
    <mergeCell ref="AE892:AG892"/>
    <mergeCell ref="B893:C893"/>
    <mergeCell ref="D893:F893"/>
    <mergeCell ref="G893:I893"/>
    <mergeCell ref="J893:L893"/>
    <mergeCell ref="M893:O893"/>
    <mergeCell ref="T893:U893"/>
    <mergeCell ref="V893:X893"/>
    <mergeCell ref="Y893:AA893"/>
    <mergeCell ref="AB893:AD893"/>
    <mergeCell ref="AE893:AG893"/>
    <mergeCell ref="B892:C892"/>
    <mergeCell ref="D892:F892"/>
    <mergeCell ref="G892:I892"/>
    <mergeCell ref="J892:L892"/>
    <mergeCell ref="M892:O892"/>
    <mergeCell ref="T892:U892"/>
    <mergeCell ref="V892:X892"/>
    <mergeCell ref="Y892:AA892"/>
    <mergeCell ref="AB892:AD892"/>
    <mergeCell ref="V888:X888"/>
    <mergeCell ref="AE890:AG890"/>
    <mergeCell ref="B891:C891"/>
    <mergeCell ref="D891:F891"/>
    <mergeCell ref="G891:I891"/>
    <mergeCell ref="J891:L891"/>
    <mergeCell ref="M891:O891"/>
    <mergeCell ref="T891:U891"/>
    <mergeCell ref="V891:X891"/>
    <mergeCell ref="Y891:AA891"/>
    <mergeCell ref="AB891:AD891"/>
    <mergeCell ref="AE891:AG891"/>
    <mergeCell ref="B890:C890"/>
    <mergeCell ref="D890:F890"/>
    <mergeCell ref="G890:I890"/>
    <mergeCell ref="J890:L890"/>
    <mergeCell ref="M890:O890"/>
    <mergeCell ref="T890:U890"/>
    <mergeCell ref="V890:X890"/>
    <mergeCell ref="Y890:AA890"/>
    <mergeCell ref="AB890:AD890"/>
    <mergeCell ref="B885:C885"/>
    <mergeCell ref="T885:U885"/>
    <mergeCell ref="B886:C886"/>
    <mergeCell ref="T886:U886"/>
    <mergeCell ref="D880:F880"/>
    <mergeCell ref="G880:I880"/>
    <mergeCell ref="J880:L880"/>
    <mergeCell ref="M880:O880"/>
    <mergeCell ref="V880:X880"/>
    <mergeCell ref="Y880:AA880"/>
    <mergeCell ref="AB880:AD880"/>
    <mergeCell ref="Y888:AA888"/>
    <mergeCell ref="AB888:AD888"/>
    <mergeCell ref="AE888:AG888"/>
    <mergeCell ref="B889:C889"/>
    <mergeCell ref="D889:F889"/>
    <mergeCell ref="G889:I889"/>
    <mergeCell ref="J889:L889"/>
    <mergeCell ref="M889:O889"/>
    <mergeCell ref="T889:U889"/>
    <mergeCell ref="V889:X889"/>
    <mergeCell ref="Y889:AA889"/>
    <mergeCell ref="AB889:AD889"/>
    <mergeCell ref="AE889:AG889"/>
    <mergeCell ref="B887:C887"/>
    <mergeCell ref="T887:U887"/>
    <mergeCell ref="B888:C888"/>
    <mergeCell ref="D888:F888"/>
    <mergeCell ref="G888:I888"/>
    <mergeCell ref="J888:L888"/>
    <mergeCell ref="M888:O888"/>
    <mergeCell ref="T888:U888"/>
    <mergeCell ref="V878:Y878"/>
    <mergeCell ref="Z878:AD878"/>
    <mergeCell ref="AE878:AH878"/>
    <mergeCell ref="B879:C879"/>
    <mergeCell ref="D879:G879"/>
    <mergeCell ref="H879:L879"/>
    <mergeCell ref="M879:P879"/>
    <mergeCell ref="T879:U879"/>
    <mergeCell ref="V879:Y879"/>
    <mergeCell ref="Z879:AD879"/>
    <mergeCell ref="AE879:AH879"/>
    <mergeCell ref="B882:C882"/>
    <mergeCell ref="T882:U882"/>
    <mergeCell ref="B883:C883"/>
    <mergeCell ref="T883:U883"/>
    <mergeCell ref="B884:C884"/>
    <mergeCell ref="T884:U884"/>
    <mergeCell ref="B871:P871"/>
    <mergeCell ref="Q871:Q899"/>
    <mergeCell ref="R871:R899"/>
    <mergeCell ref="T871:AH871"/>
    <mergeCell ref="A872:A873"/>
    <mergeCell ref="B872:P873"/>
    <mergeCell ref="S872:S873"/>
    <mergeCell ref="T872:AH873"/>
    <mergeCell ref="B874:C874"/>
    <mergeCell ref="D874:P874"/>
    <mergeCell ref="T874:U874"/>
    <mergeCell ref="V874:AH874"/>
    <mergeCell ref="B875:C875"/>
    <mergeCell ref="D875:P875"/>
    <mergeCell ref="T875:U875"/>
    <mergeCell ref="V875:AH875"/>
    <mergeCell ref="B876:C876"/>
    <mergeCell ref="D876:P876"/>
    <mergeCell ref="T876:U876"/>
    <mergeCell ref="V876:AH876"/>
    <mergeCell ref="B877:C877"/>
    <mergeCell ref="D877:P877"/>
    <mergeCell ref="T877:U877"/>
    <mergeCell ref="V877:AH877"/>
    <mergeCell ref="AE880:AG880"/>
    <mergeCell ref="B881:C881"/>
    <mergeCell ref="T881:U881"/>
    <mergeCell ref="B878:C878"/>
    <mergeCell ref="D878:G878"/>
    <mergeCell ref="H878:L878"/>
    <mergeCell ref="M878:P878"/>
    <mergeCell ref="T878:U878"/>
    <mergeCell ref="AE869:AG869"/>
    <mergeCell ref="B870:C870"/>
    <mergeCell ref="D870:F870"/>
    <mergeCell ref="G870:I870"/>
    <mergeCell ref="J870:L870"/>
    <mergeCell ref="M870:O870"/>
    <mergeCell ref="T870:U870"/>
    <mergeCell ref="V870:X870"/>
    <mergeCell ref="Y870:AA870"/>
    <mergeCell ref="AB870:AD870"/>
    <mergeCell ref="AE870:AG870"/>
    <mergeCell ref="B869:C869"/>
    <mergeCell ref="D869:F869"/>
    <mergeCell ref="G869:I869"/>
    <mergeCell ref="J869:L869"/>
    <mergeCell ref="M869:O869"/>
    <mergeCell ref="T869:U869"/>
    <mergeCell ref="V869:X869"/>
    <mergeCell ref="Y869:AA869"/>
    <mergeCell ref="AB869:AD869"/>
    <mergeCell ref="AE867:AG867"/>
    <mergeCell ref="B868:C868"/>
    <mergeCell ref="D868:F868"/>
    <mergeCell ref="G868:I868"/>
    <mergeCell ref="J868:L868"/>
    <mergeCell ref="M868:O868"/>
    <mergeCell ref="T868:U868"/>
    <mergeCell ref="V868:X868"/>
    <mergeCell ref="Y868:AA868"/>
    <mergeCell ref="AB868:AD868"/>
    <mergeCell ref="AE868:AG868"/>
    <mergeCell ref="B867:C867"/>
    <mergeCell ref="D867:F867"/>
    <mergeCell ref="G867:I867"/>
    <mergeCell ref="J867:L867"/>
    <mergeCell ref="M867:O867"/>
    <mergeCell ref="T867:U867"/>
    <mergeCell ref="V867:X867"/>
    <mergeCell ref="Y867:AA867"/>
    <mergeCell ref="AB867:AD867"/>
    <mergeCell ref="AE865:AG865"/>
    <mergeCell ref="B866:C866"/>
    <mergeCell ref="D866:F866"/>
    <mergeCell ref="G866:I866"/>
    <mergeCell ref="J866:L866"/>
    <mergeCell ref="M866:O866"/>
    <mergeCell ref="T866:U866"/>
    <mergeCell ref="V866:X866"/>
    <mergeCell ref="Y866:AA866"/>
    <mergeCell ref="AB866:AD866"/>
    <mergeCell ref="AE866:AG866"/>
    <mergeCell ref="B865:C865"/>
    <mergeCell ref="D865:F865"/>
    <mergeCell ref="G865:I865"/>
    <mergeCell ref="J865:L865"/>
    <mergeCell ref="M865:O865"/>
    <mergeCell ref="T865:U865"/>
    <mergeCell ref="V865:X865"/>
    <mergeCell ref="Y865:AA865"/>
    <mergeCell ref="AB865:AD865"/>
    <mergeCell ref="AE863:AG863"/>
    <mergeCell ref="B864:C864"/>
    <mergeCell ref="D864:F864"/>
    <mergeCell ref="G864:I864"/>
    <mergeCell ref="J864:L864"/>
    <mergeCell ref="M864:O864"/>
    <mergeCell ref="T864:U864"/>
    <mergeCell ref="V864:X864"/>
    <mergeCell ref="Y864:AA864"/>
    <mergeCell ref="AB864:AD864"/>
    <mergeCell ref="AE864:AG864"/>
    <mergeCell ref="B863:C863"/>
    <mergeCell ref="D863:F863"/>
    <mergeCell ref="G863:I863"/>
    <mergeCell ref="J863:L863"/>
    <mergeCell ref="M863:O863"/>
    <mergeCell ref="T863:U863"/>
    <mergeCell ref="V863:X863"/>
    <mergeCell ref="Y863:AA863"/>
    <mergeCell ref="AB863:AD863"/>
    <mergeCell ref="V859:X859"/>
    <mergeCell ref="AE861:AG861"/>
    <mergeCell ref="B862:C862"/>
    <mergeCell ref="D862:F862"/>
    <mergeCell ref="G862:I862"/>
    <mergeCell ref="J862:L862"/>
    <mergeCell ref="M862:O862"/>
    <mergeCell ref="T862:U862"/>
    <mergeCell ref="V862:X862"/>
    <mergeCell ref="Y862:AA862"/>
    <mergeCell ref="AB862:AD862"/>
    <mergeCell ref="AE862:AG862"/>
    <mergeCell ref="B861:C861"/>
    <mergeCell ref="D861:F861"/>
    <mergeCell ref="G861:I861"/>
    <mergeCell ref="J861:L861"/>
    <mergeCell ref="M861:O861"/>
    <mergeCell ref="T861:U861"/>
    <mergeCell ref="V861:X861"/>
    <mergeCell ref="Y861:AA861"/>
    <mergeCell ref="AB861:AD861"/>
    <mergeCell ref="B856:C856"/>
    <mergeCell ref="T856:U856"/>
    <mergeCell ref="B857:C857"/>
    <mergeCell ref="T857:U857"/>
    <mergeCell ref="D851:F851"/>
    <mergeCell ref="G851:I851"/>
    <mergeCell ref="J851:L851"/>
    <mergeCell ref="M851:O851"/>
    <mergeCell ref="V851:X851"/>
    <mergeCell ref="Y851:AA851"/>
    <mergeCell ref="AB851:AD851"/>
    <mergeCell ref="Y859:AA859"/>
    <mergeCell ref="AB859:AD859"/>
    <mergeCell ref="AE859:AG859"/>
    <mergeCell ref="B860:C860"/>
    <mergeCell ref="D860:F860"/>
    <mergeCell ref="G860:I860"/>
    <mergeCell ref="J860:L860"/>
    <mergeCell ref="M860:O860"/>
    <mergeCell ref="T860:U860"/>
    <mergeCell ref="V860:X860"/>
    <mergeCell ref="Y860:AA860"/>
    <mergeCell ref="AB860:AD860"/>
    <mergeCell ref="AE860:AG860"/>
    <mergeCell ref="B858:C858"/>
    <mergeCell ref="T858:U858"/>
    <mergeCell ref="B859:C859"/>
    <mergeCell ref="D859:F859"/>
    <mergeCell ref="G859:I859"/>
    <mergeCell ref="J859:L859"/>
    <mergeCell ref="M859:O859"/>
    <mergeCell ref="T859:U859"/>
    <mergeCell ref="V849:Y849"/>
    <mergeCell ref="Z849:AD849"/>
    <mergeCell ref="AE849:AH849"/>
    <mergeCell ref="B850:C850"/>
    <mergeCell ref="D850:G850"/>
    <mergeCell ref="H850:L850"/>
    <mergeCell ref="M850:P850"/>
    <mergeCell ref="T850:U850"/>
    <mergeCell ref="V850:Y850"/>
    <mergeCell ref="Z850:AD850"/>
    <mergeCell ref="AE850:AH850"/>
    <mergeCell ref="B853:C853"/>
    <mergeCell ref="T853:U853"/>
    <mergeCell ref="B854:C854"/>
    <mergeCell ref="T854:U854"/>
    <mergeCell ref="B855:C855"/>
    <mergeCell ref="T855:U855"/>
    <mergeCell ref="B842:P842"/>
    <mergeCell ref="Q842:Q870"/>
    <mergeCell ref="R842:R870"/>
    <mergeCell ref="T842:AH842"/>
    <mergeCell ref="A843:A844"/>
    <mergeCell ref="B843:P844"/>
    <mergeCell ref="S843:S844"/>
    <mergeCell ref="T843:AH844"/>
    <mergeCell ref="B845:C845"/>
    <mergeCell ref="D845:P845"/>
    <mergeCell ref="T845:U845"/>
    <mergeCell ref="V845:AH845"/>
    <mergeCell ref="B846:C846"/>
    <mergeCell ref="D846:P846"/>
    <mergeCell ref="T846:U846"/>
    <mergeCell ref="V846:AH846"/>
    <mergeCell ref="B847:C847"/>
    <mergeCell ref="D847:P847"/>
    <mergeCell ref="T847:U847"/>
    <mergeCell ref="V847:AH847"/>
    <mergeCell ref="B848:C848"/>
    <mergeCell ref="D848:P848"/>
    <mergeCell ref="T848:U848"/>
    <mergeCell ref="V848:AH848"/>
    <mergeCell ref="AE851:AG851"/>
    <mergeCell ref="B852:C852"/>
    <mergeCell ref="T852:U852"/>
    <mergeCell ref="B849:C849"/>
    <mergeCell ref="D849:G849"/>
    <mergeCell ref="H849:L849"/>
    <mergeCell ref="M849:P849"/>
    <mergeCell ref="T849:U849"/>
    <mergeCell ref="AE840:AG840"/>
    <mergeCell ref="B841:C841"/>
    <mergeCell ref="D841:F841"/>
    <mergeCell ref="G841:I841"/>
    <mergeCell ref="J841:L841"/>
    <mergeCell ref="M841:O841"/>
    <mergeCell ref="T841:U841"/>
    <mergeCell ref="V841:X841"/>
    <mergeCell ref="Y841:AA841"/>
    <mergeCell ref="AB841:AD841"/>
    <mergeCell ref="AE841:AG841"/>
    <mergeCell ref="B840:C840"/>
    <mergeCell ref="D840:F840"/>
    <mergeCell ref="G840:I840"/>
    <mergeCell ref="J840:L840"/>
    <mergeCell ref="M840:O840"/>
    <mergeCell ref="T840:U840"/>
    <mergeCell ref="V840:X840"/>
    <mergeCell ref="Y840:AA840"/>
    <mergeCell ref="AB840:AD840"/>
    <mergeCell ref="AE838:AG838"/>
    <mergeCell ref="B839:C839"/>
    <mergeCell ref="D839:F839"/>
    <mergeCell ref="G839:I839"/>
    <mergeCell ref="J839:L839"/>
    <mergeCell ref="M839:O839"/>
    <mergeCell ref="T839:U839"/>
    <mergeCell ref="V839:X839"/>
    <mergeCell ref="Y839:AA839"/>
    <mergeCell ref="AB839:AD839"/>
    <mergeCell ref="AE839:AG839"/>
    <mergeCell ref="B838:C838"/>
    <mergeCell ref="D838:F838"/>
    <mergeCell ref="G838:I838"/>
    <mergeCell ref="J838:L838"/>
    <mergeCell ref="M838:O838"/>
    <mergeCell ref="T838:U838"/>
    <mergeCell ref="V838:X838"/>
    <mergeCell ref="Y838:AA838"/>
    <mergeCell ref="AB838:AD838"/>
    <mergeCell ref="AE836:AG836"/>
    <mergeCell ref="B837:C837"/>
    <mergeCell ref="D837:F837"/>
    <mergeCell ref="G837:I837"/>
    <mergeCell ref="J837:L837"/>
    <mergeCell ref="M837:O837"/>
    <mergeCell ref="T837:U837"/>
    <mergeCell ref="V837:X837"/>
    <mergeCell ref="Y837:AA837"/>
    <mergeCell ref="AB837:AD837"/>
    <mergeCell ref="AE837:AG837"/>
    <mergeCell ref="B836:C836"/>
    <mergeCell ref="D836:F836"/>
    <mergeCell ref="G836:I836"/>
    <mergeCell ref="J836:L836"/>
    <mergeCell ref="M836:O836"/>
    <mergeCell ref="T836:U836"/>
    <mergeCell ref="V836:X836"/>
    <mergeCell ref="Y836:AA836"/>
    <mergeCell ref="AB836:AD836"/>
    <mergeCell ref="AE834:AG834"/>
    <mergeCell ref="B835:C835"/>
    <mergeCell ref="D835:F835"/>
    <mergeCell ref="G835:I835"/>
    <mergeCell ref="J835:L835"/>
    <mergeCell ref="M835:O835"/>
    <mergeCell ref="T835:U835"/>
    <mergeCell ref="V835:X835"/>
    <mergeCell ref="Y835:AA835"/>
    <mergeCell ref="AB835:AD835"/>
    <mergeCell ref="AE835:AG835"/>
    <mergeCell ref="B834:C834"/>
    <mergeCell ref="D834:F834"/>
    <mergeCell ref="G834:I834"/>
    <mergeCell ref="J834:L834"/>
    <mergeCell ref="M834:O834"/>
    <mergeCell ref="T834:U834"/>
    <mergeCell ref="V834:X834"/>
    <mergeCell ref="Y834:AA834"/>
    <mergeCell ref="AB834:AD834"/>
    <mergeCell ref="V830:X830"/>
    <mergeCell ref="AE832:AG832"/>
    <mergeCell ref="B833:C833"/>
    <mergeCell ref="D833:F833"/>
    <mergeCell ref="G833:I833"/>
    <mergeCell ref="J833:L833"/>
    <mergeCell ref="M833:O833"/>
    <mergeCell ref="T833:U833"/>
    <mergeCell ref="V833:X833"/>
    <mergeCell ref="Y833:AA833"/>
    <mergeCell ref="AB833:AD833"/>
    <mergeCell ref="AE833:AG833"/>
    <mergeCell ref="B832:C832"/>
    <mergeCell ref="D832:F832"/>
    <mergeCell ref="G832:I832"/>
    <mergeCell ref="J832:L832"/>
    <mergeCell ref="M832:O832"/>
    <mergeCell ref="T832:U832"/>
    <mergeCell ref="V832:X832"/>
    <mergeCell ref="Y832:AA832"/>
    <mergeCell ref="AB832:AD832"/>
    <mergeCell ref="B827:C827"/>
    <mergeCell ref="T827:U827"/>
    <mergeCell ref="B828:C828"/>
    <mergeCell ref="T828:U828"/>
    <mergeCell ref="D822:F822"/>
    <mergeCell ref="G822:I822"/>
    <mergeCell ref="J822:L822"/>
    <mergeCell ref="M822:O822"/>
    <mergeCell ref="V822:X822"/>
    <mergeCell ref="Y822:AA822"/>
    <mergeCell ref="AB822:AD822"/>
    <mergeCell ref="Y830:AA830"/>
    <mergeCell ref="AB830:AD830"/>
    <mergeCell ref="AE830:AG830"/>
    <mergeCell ref="B831:C831"/>
    <mergeCell ref="D831:F831"/>
    <mergeCell ref="G831:I831"/>
    <mergeCell ref="J831:L831"/>
    <mergeCell ref="M831:O831"/>
    <mergeCell ref="T831:U831"/>
    <mergeCell ref="V831:X831"/>
    <mergeCell ref="Y831:AA831"/>
    <mergeCell ref="AB831:AD831"/>
    <mergeCell ref="AE831:AG831"/>
    <mergeCell ref="B829:C829"/>
    <mergeCell ref="T829:U829"/>
    <mergeCell ref="B830:C830"/>
    <mergeCell ref="D830:F830"/>
    <mergeCell ref="G830:I830"/>
    <mergeCell ref="J830:L830"/>
    <mergeCell ref="M830:O830"/>
    <mergeCell ref="T830:U830"/>
    <mergeCell ref="V820:Y820"/>
    <mergeCell ref="Z820:AD820"/>
    <mergeCell ref="AE820:AH820"/>
    <mergeCell ref="B821:C821"/>
    <mergeCell ref="D821:G821"/>
    <mergeCell ref="H821:L821"/>
    <mergeCell ref="M821:P821"/>
    <mergeCell ref="T821:U821"/>
    <mergeCell ref="V821:Y821"/>
    <mergeCell ref="Z821:AD821"/>
    <mergeCell ref="AE821:AH821"/>
    <mergeCell ref="B824:C824"/>
    <mergeCell ref="T824:U824"/>
    <mergeCell ref="B825:C825"/>
    <mergeCell ref="T825:U825"/>
    <mergeCell ref="B826:C826"/>
    <mergeCell ref="T826:U826"/>
    <mergeCell ref="B813:P813"/>
    <mergeCell ref="Q813:Q841"/>
    <mergeCell ref="R813:R841"/>
    <mergeCell ref="T813:AH813"/>
    <mergeCell ref="A814:A815"/>
    <mergeCell ref="B814:P815"/>
    <mergeCell ref="S814:S815"/>
    <mergeCell ref="T814:AH815"/>
    <mergeCell ref="B816:C816"/>
    <mergeCell ref="D816:P816"/>
    <mergeCell ref="T816:U816"/>
    <mergeCell ref="V816:AH816"/>
    <mergeCell ref="B817:C817"/>
    <mergeCell ref="D817:P817"/>
    <mergeCell ref="T817:U817"/>
    <mergeCell ref="V817:AH817"/>
    <mergeCell ref="B818:C818"/>
    <mergeCell ref="D818:P818"/>
    <mergeCell ref="T818:U818"/>
    <mergeCell ref="V818:AH818"/>
    <mergeCell ref="B819:C819"/>
    <mergeCell ref="D819:P819"/>
    <mergeCell ref="T819:U819"/>
    <mergeCell ref="V819:AH819"/>
    <mergeCell ref="AE822:AG822"/>
    <mergeCell ref="B823:C823"/>
    <mergeCell ref="T823:U823"/>
    <mergeCell ref="B820:C820"/>
    <mergeCell ref="D820:G820"/>
    <mergeCell ref="H820:L820"/>
    <mergeCell ref="M820:P820"/>
    <mergeCell ref="T820:U820"/>
    <mergeCell ref="AE811:AG811"/>
    <mergeCell ref="B812:C812"/>
    <mergeCell ref="D812:F812"/>
    <mergeCell ref="G812:I812"/>
    <mergeCell ref="J812:L812"/>
    <mergeCell ref="M812:O812"/>
    <mergeCell ref="T812:U812"/>
    <mergeCell ref="V812:X812"/>
    <mergeCell ref="Y812:AA812"/>
    <mergeCell ref="AB812:AD812"/>
    <mergeCell ref="AE812:AG812"/>
    <mergeCell ref="B811:C811"/>
    <mergeCell ref="D811:F811"/>
    <mergeCell ref="G811:I811"/>
    <mergeCell ref="J811:L811"/>
    <mergeCell ref="M811:O811"/>
    <mergeCell ref="T811:U811"/>
    <mergeCell ref="V811:X811"/>
    <mergeCell ref="Y811:AA811"/>
    <mergeCell ref="AB811:AD811"/>
    <mergeCell ref="AE809:AG809"/>
    <mergeCell ref="B810:C810"/>
    <mergeCell ref="D810:F810"/>
    <mergeCell ref="G810:I810"/>
    <mergeCell ref="J810:L810"/>
    <mergeCell ref="M810:O810"/>
    <mergeCell ref="T810:U810"/>
    <mergeCell ref="V810:X810"/>
    <mergeCell ref="Y810:AA810"/>
    <mergeCell ref="AB810:AD810"/>
    <mergeCell ref="AE810:AG810"/>
    <mergeCell ref="B809:C809"/>
    <mergeCell ref="D809:F809"/>
    <mergeCell ref="G809:I809"/>
    <mergeCell ref="J809:L809"/>
    <mergeCell ref="M809:O809"/>
    <mergeCell ref="T809:U809"/>
    <mergeCell ref="V809:X809"/>
    <mergeCell ref="Y809:AA809"/>
    <mergeCell ref="AB809:AD809"/>
    <mergeCell ref="AE807:AG807"/>
    <mergeCell ref="B808:C808"/>
    <mergeCell ref="D808:F808"/>
    <mergeCell ref="G808:I808"/>
    <mergeCell ref="J808:L808"/>
    <mergeCell ref="M808:O808"/>
    <mergeCell ref="T808:U808"/>
    <mergeCell ref="V808:X808"/>
    <mergeCell ref="Y808:AA808"/>
    <mergeCell ref="AB808:AD808"/>
    <mergeCell ref="AE808:AG808"/>
    <mergeCell ref="B807:C807"/>
    <mergeCell ref="D807:F807"/>
    <mergeCell ref="G807:I807"/>
    <mergeCell ref="J807:L807"/>
    <mergeCell ref="M807:O807"/>
    <mergeCell ref="T807:U807"/>
    <mergeCell ref="V807:X807"/>
    <mergeCell ref="Y807:AA807"/>
    <mergeCell ref="AB807:AD807"/>
    <mergeCell ref="AE805:AG805"/>
    <mergeCell ref="B806:C806"/>
    <mergeCell ref="D806:F806"/>
    <mergeCell ref="G806:I806"/>
    <mergeCell ref="J806:L806"/>
    <mergeCell ref="M806:O806"/>
    <mergeCell ref="T806:U806"/>
    <mergeCell ref="V806:X806"/>
    <mergeCell ref="Y806:AA806"/>
    <mergeCell ref="AB806:AD806"/>
    <mergeCell ref="AE806:AG806"/>
    <mergeCell ref="B805:C805"/>
    <mergeCell ref="D805:F805"/>
    <mergeCell ref="G805:I805"/>
    <mergeCell ref="J805:L805"/>
    <mergeCell ref="M805:O805"/>
    <mergeCell ref="T805:U805"/>
    <mergeCell ref="V805:X805"/>
    <mergeCell ref="Y805:AA805"/>
    <mergeCell ref="AB805:AD805"/>
    <mergeCell ref="V801:X801"/>
    <mergeCell ref="AE803:AG803"/>
    <mergeCell ref="B804:C804"/>
    <mergeCell ref="D804:F804"/>
    <mergeCell ref="G804:I804"/>
    <mergeCell ref="J804:L804"/>
    <mergeCell ref="M804:O804"/>
    <mergeCell ref="T804:U804"/>
    <mergeCell ref="V804:X804"/>
    <mergeCell ref="Y804:AA804"/>
    <mergeCell ref="AB804:AD804"/>
    <mergeCell ref="AE804:AG804"/>
    <mergeCell ref="B803:C803"/>
    <mergeCell ref="D803:F803"/>
    <mergeCell ref="G803:I803"/>
    <mergeCell ref="J803:L803"/>
    <mergeCell ref="M803:O803"/>
    <mergeCell ref="T803:U803"/>
    <mergeCell ref="V803:X803"/>
    <mergeCell ref="Y803:AA803"/>
    <mergeCell ref="AB803:AD803"/>
    <mergeCell ref="B798:C798"/>
    <mergeCell ref="T798:U798"/>
    <mergeCell ref="B799:C799"/>
    <mergeCell ref="T799:U799"/>
    <mergeCell ref="D793:F793"/>
    <mergeCell ref="G793:I793"/>
    <mergeCell ref="J793:L793"/>
    <mergeCell ref="M793:O793"/>
    <mergeCell ref="V793:X793"/>
    <mergeCell ref="Y793:AA793"/>
    <mergeCell ref="AB793:AD793"/>
    <mergeCell ref="Y801:AA801"/>
    <mergeCell ref="AB801:AD801"/>
    <mergeCell ref="AE801:AG801"/>
    <mergeCell ref="B802:C802"/>
    <mergeCell ref="D802:F802"/>
    <mergeCell ref="G802:I802"/>
    <mergeCell ref="J802:L802"/>
    <mergeCell ref="M802:O802"/>
    <mergeCell ref="T802:U802"/>
    <mergeCell ref="V802:X802"/>
    <mergeCell ref="Y802:AA802"/>
    <mergeCell ref="AB802:AD802"/>
    <mergeCell ref="AE802:AG802"/>
    <mergeCell ref="B800:C800"/>
    <mergeCell ref="T800:U800"/>
    <mergeCell ref="B801:C801"/>
    <mergeCell ref="D801:F801"/>
    <mergeCell ref="G801:I801"/>
    <mergeCell ref="J801:L801"/>
    <mergeCell ref="M801:O801"/>
    <mergeCell ref="T801:U801"/>
    <mergeCell ref="V791:Y791"/>
    <mergeCell ref="Z791:AD791"/>
    <mergeCell ref="AE791:AH791"/>
    <mergeCell ref="B792:C792"/>
    <mergeCell ref="D792:G792"/>
    <mergeCell ref="H792:L792"/>
    <mergeCell ref="M792:P792"/>
    <mergeCell ref="T792:U792"/>
    <mergeCell ref="V792:Y792"/>
    <mergeCell ref="Z792:AD792"/>
    <mergeCell ref="AE792:AH792"/>
    <mergeCell ref="B795:C795"/>
    <mergeCell ref="T795:U795"/>
    <mergeCell ref="B796:C796"/>
    <mergeCell ref="T796:U796"/>
    <mergeCell ref="B797:C797"/>
    <mergeCell ref="T797:U797"/>
    <mergeCell ref="B784:P784"/>
    <mergeCell ref="Q784:Q812"/>
    <mergeCell ref="R784:R812"/>
    <mergeCell ref="T784:AH784"/>
    <mergeCell ref="A785:A786"/>
    <mergeCell ref="B785:P786"/>
    <mergeCell ref="S785:S786"/>
    <mergeCell ref="T785:AH786"/>
    <mergeCell ref="B787:C787"/>
    <mergeCell ref="D787:P787"/>
    <mergeCell ref="T787:U787"/>
    <mergeCell ref="V787:AH787"/>
    <mergeCell ref="B788:C788"/>
    <mergeCell ref="D788:P788"/>
    <mergeCell ref="T788:U788"/>
    <mergeCell ref="V788:AH788"/>
    <mergeCell ref="B789:C789"/>
    <mergeCell ref="D789:P789"/>
    <mergeCell ref="T789:U789"/>
    <mergeCell ref="V789:AH789"/>
    <mergeCell ref="B790:C790"/>
    <mergeCell ref="D790:P790"/>
    <mergeCell ref="T790:U790"/>
    <mergeCell ref="V790:AH790"/>
    <mergeCell ref="AE793:AG793"/>
    <mergeCell ref="B794:C794"/>
    <mergeCell ref="T794:U794"/>
    <mergeCell ref="B791:C791"/>
    <mergeCell ref="D791:G791"/>
    <mergeCell ref="H791:L791"/>
    <mergeCell ref="M791:P791"/>
    <mergeCell ref="T791:U791"/>
    <mergeCell ref="AE782:AG782"/>
    <mergeCell ref="B783:C783"/>
    <mergeCell ref="D783:F783"/>
    <mergeCell ref="G783:I783"/>
    <mergeCell ref="J783:L783"/>
    <mergeCell ref="M783:O783"/>
    <mergeCell ref="T783:U783"/>
    <mergeCell ref="V783:X783"/>
    <mergeCell ref="Y783:AA783"/>
    <mergeCell ref="AB783:AD783"/>
    <mergeCell ref="AE783:AG783"/>
    <mergeCell ref="B782:C782"/>
    <mergeCell ref="D782:F782"/>
    <mergeCell ref="G782:I782"/>
    <mergeCell ref="J782:L782"/>
    <mergeCell ref="M782:O782"/>
    <mergeCell ref="T782:U782"/>
    <mergeCell ref="V782:X782"/>
    <mergeCell ref="Y782:AA782"/>
    <mergeCell ref="AB782:AD782"/>
    <mergeCell ref="AE780:AG780"/>
    <mergeCell ref="B781:C781"/>
    <mergeCell ref="D781:F781"/>
    <mergeCell ref="G781:I781"/>
    <mergeCell ref="J781:L781"/>
    <mergeCell ref="M781:O781"/>
    <mergeCell ref="T781:U781"/>
    <mergeCell ref="V781:X781"/>
    <mergeCell ref="Y781:AA781"/>
    <mergeCell ref="AB781:AD781"/>
    <mergeCell ref="AE781:AG781"/>
    <mergeCell ref="B780:C780"/>
    <mergeCell ref="D780:F780"/>
    <mergeCell ref="G780:I780"/>
    <mergeCell ref="J780:L780"/>
    <mergeCell ref="M780:O780"/>
    <mergeCell ref="T780:U780"/>
    <mergeCell ref="V780:X780"/>
    <mergeCell ref="Y780:AA780"/>
    <mergeCell ref="AB780:AD780"/>
    <mergeCell ref="AE778:AG778"/>
    <mergeCell ref="B779:C779"/>
    <mergeCell ref="D779:F779"/>
    <mergeCell ref="G779:I779"/>
    <mergeCell ref="J779:L779"/>
    <mergeCell ref="M779:O779"/>
    <mergeCell ref="T779:U779"/>
    <mergeCell ref="V779:X779"/>
    <mergeCell ref="Y779:AA779"/>
    <mergeCell ref="AB779:AD779"/>
    <mergeCell ref="AE779:AG779"/>
    <mergeCell ref="B778:C778"/>
    <mergeCell ref="D778:F778"/>
    <mergeCell ref="G778:I778"/>
    <mergeCell ref="J778:L778"/>
    <mergeCell ref="M778:O778"/>
    <mergeCell ref="T778:U778"/>
    <mergeCell ref="V778:X778"/>
    <mergeCell ref="Y778:AA778"/>
    <mergeCell ref="AB778:AD778"/>
    <mergeCell ref="AE776:AG776"/>
    <mergeCell ref="B777:C777"/>
    <mergeCell ref="D777:F777"/>
    <mergeCell ref="G777:I777"/>
    <mergeCell ref="J777:L777"/>
    <mergeCell ref="M777:O777"/>
    <mergeCell ref="T777:U777"/>
    <mergeCell ref="V777:X777"/>
    <mergeCell ref="Y777:AA777"/>
    <mergeCell ref="AB777:AD777"/>
    <mergeCell ref="AE777:AG777"/>
    <mergeCell ref="B776:C776"/>
    <mergeCell ref="D776:F776"/>
    <mergeCell ref="G776:I776"/>
    <mergeCell ref="J776:L776"/>
    <mergeCell ref="M776:O776"/>
    <mergeCell ref="T776:U776"/>
    <mergeCell ref="V776:X776"/>
    <mergeCell ref="Y776:AA776"/>
    <mergeCell ref="AB776:AD776"/>
    <mergeCell ref="V772:X772"/>
    <mergeCell ref="AE774:AG774"/>
    <mergeCell ref="B775:C775"/>
    <mergeCell ref="D775:F775"/>
    <mergeCell ref="G775:I775"/>
    <mergeCell ref="J775:L775"/>
    <mergeCell ref="M775:O775"/>
    <mergeCell ref="T775:U775"/>
    <mergeCell ref="V775:X775"/>
    <mergeCell ref="Y775:AA775"/>
    <mergeCell ref="AB775:AD775"/>
    <mergeCell ref="AE775:AG775"/>
    <mergeCell ref="B774:C774"/>
    <mergeCell ref="D774:F774"/>
    <mergeCell ref="G774:I774"/>
    <mergeCell ref="J774:L774"/>
    <mergeCell ref="M774:O774"/>
    <mergeCell ref="T774:U774"/>
    <mergeCell ref="V774:X774"/>
    <mergeCell ref="Y774:AA774"/>
    <mergeCell ref="AB774:AD774"/>
    <mergeCell ref="B769:C769"/>
    <mergeCell ref="T769:U769"/>
    <mergeCell ref="B770:C770"/>
    <mergeCell ref="T770:U770"/>
    <mergeCell ref="D764:F764"/>
    <mergeCell ref="G764:I764"/>
    <mergeCell ref="J764:L764"/>
    <mergeCell ref="M764:O764"/>
    <mergeCell ref="V764:X764"/>
    <mergeCell ref="Y764:AA764"/>
    <mergeCell ref="AB764:AD764"/>
    <mergeCell ref="Y772:AA772"/>
    <mergeCell ref="AB772:AD772"/>
    <mergeCell ref="AE772:AG772"/>
    <mergeCell ref="B773:C773"/>
    <mergeCell ref="D773:F773"/>
    <mergeCell ref="G773:I773"/>
    <mergeCell ref="J773:L773"/>
    <mergeCell ref="M773:O773"/>
    <mergeCell ref="T773:U773"/>
    <mergeCell ref="V773:X773"/>
    <mergeCell ref="Y773:AA773"/>
    <mergeCell ref="AB773:AD773"/>
    <mergeCell ref="AE773:AG773"/>
    <mergeCell ref="B771:C771"/>
    <mergeCell ref="T771:U771"/>
    <mergeCell ref="B772:C772"/>
    <mergeCell ref="D772:F772"/>
    <mergeCell ref="G772:I772"/>
    <mergeCell ref="J772:L772"/>
    <mergeCell ref="M772:O772"/>
    <mergeCell ref="T772:U772"/>
    <mergeCell ref="V762:Y762"/>
    <mergeCell ref="Z762:AD762"/>
    <mergeCell ref="AE762:AH762"/>
    <mergeCell ref="B763:C763"/>
    <mergeCell ref="D763:G763"/>
    <mergeCell ref="H763:L763"/>
    <mergeCell ref="M763:P763"/>
    <mergeCell ref="T763:U763"/>
    <mergeCell ref="V763:Y763"/>
    <mergeCell ref="Z763:AD763"/>
    <mergeCell ref="AE763:AH763"/>
    <mergeCell ref="B766:C766"/>
    <mergeCell ref="T766:U766"/>
    <mergeCell ref="B767:C767"/>
    <mergeCell ref="T767:U767"/>
    <mergeCell ref="B768:C768"/>
    <mergeCell ref="T768:U768"/>
    <mergeCell ref="B755:P755"/>
    <mergeCell ref="Q755:Q783"/>
    <mergeCell ref="R755:R783"/>
    <mergeCell ref="T755:AH755"/>
    <mergeCell ref="A756:A757"/>
    <mergeCell ref="B756:P757"/>
    <mergeCell ref="S756:S757"/>
    <mergeCell ref="T756:AH757"/>
    <mergeCell ref="B758:C758"/>
    <mergeCell ref="D758:P758"/>
    <mergeCell ref="T758:U758"/>
    <mergeCell ref="V758:AH758"/>
    <mergeCell ref="B759:C759"/>
    <mergeCell ref="D759:P759"/>
    <mergeCell ref="T759:U759"/>
    <mergeCell ref="V759:AH759"/>
    <mergeCell ref="B760:C760"/>
    <mergeCell ref="D760:P760"/>
    <mergeCell ref="T760:U760"/>
    <mergeCell ref="V760:AH760"/>
    <mergeCell ref="B761:C761"/>
    <mergeCell ref="D761:P761"/>
    <mergeCell ref="T761:U761"/>
    <mergeCell ref="V761:AH761"/>
    <mergeCell ref="AE764:AG764"/>
    <mergeCell ref="B765:C765"/>
    <mergeCell ref="T765:U765"/>
    <mergeCell ref="B762:C762"/>
    <mergeCell ref="D762:G762"/>
    <mergeCell ref="H762:L762"/>
    <mergeCell ref="M762:P762"/>
    <mergeCell ref="T762:U762"/>
    <mergeCell ref="AE753:AG753"/>
    <mergeCell ref="B754:C754"/>
    <mergeCell ref="D754:F754"/>
    <mergeCell ref="G754:I754"/>
    <mergeCell ref="J754:L754"/>
    <mergeCell ref="M754:O754"/>
    <mergeCell ref="T754:U754"/>
    <mergeCell ref="V754:X754"/>
    <mergeCell ref="Y754:AA754"/>
    <mergeCell ref="AB754:AD754"/>
    <mergeCell ref="AE754:AG754"/>
    <mergeCell ref="B753:C753"/>
    <mergeCell ref="D753:F753"/>
    <mergeCell ref="G753:I753"/>
    <mergeCell ref="J753:L753"/>
    <mergeCell ref="M753:O753"/>
    <mergeCell ref="T753:U753"/>
    <mergeCell ref="V753:X753"/>
    <mergeCell ref="Y753:AA753"/>
    <mergeCell ref="AB753:AD753"/>
    <mergeCell ref="AE751:AG751"/>
    <mergeCell ref="B752:C752"/>
    <mergeCell ref="D752:F752"/>
    <mergeCell ref="G752:I752"/>
    <mergeCell ref="J752:L752"/>
    <mergeCell ref="M752:O752"/>
    <mergeCell ref="T752:U752"/>
    <mergeCell ref="V752:X752"/>
    <mergeCell ref="Y752:AA752"/>
    <mergeCell ref="AB752:AD752"/>
    <mergeCell ref="AE752:AG752"/>
    <mergeCell ref="B751:C751"/>
    <mergeCell ref="D751:F751"/>
    <mergeCell ref="G751:I751"/>
    <mergeCell ref="J751:L751"/>
    <mergeCell ref="M751:O751"/>
    <mergeCell ref="T751:U751"/>
    <mergeCell ref="V751:X751"/>
    <mergeCell ref="Y751:AA751"/>
    <mergeCell ref="AB751:AD751"/>
    <mergeCell ref="AE749:AG749"/>
    <mergeCell ref="B750:C750"/>
    <mergeCell ref="D750:F750"/>
    <mergeCell ref="G750:I750"/>
    <mergeCell ref="J750:L750"/>
    <mergeCell ref="M750:O750"/>
    <mergeCell ref="T750:U750"/>
    <mergeCell ref="V750:X750"/>
    <mergeCell ref="Y750:AA750"/>
    <mergeCell ref="AB750:AD750"/>
    <mergeCell ref="AE750:AG750"/>
    <mergeCell ref="B749:C749"/>
    <mergeCell ref="D749:F749"/>
    <mergeCell ref="G749:I749"/>
    <mergeCell ref="J749:L749"/>
    <mergeCell ref="M749:O749"/>
    <mergeCell ref="T749:U749"/>
    <mergeCell ref="V749:X749"/>
    <mergeCell ref="Y749:AA749"/>
    <mergeCell ref="AB749:AD749"/>
    <mergeCell ref="AE747:AG747"/>
    <mergeCell ref="B748:C748"/>
    <mergeCell ref="D748:F748"/>
    <mergeCell ref="G748:I748"/>
    <mergeCell ref="J748:L748"/>
    <mergeCell ref="M748:O748"/>
    <mergeCell ref="T748:U748"/>
    <mergeCell ref="V748:X748"/>
    <mergeCell ref="Y748:AA748"/>
    <mergeCell ref="AB748:AD748"/>
    <mergeCell ref="AE748:AG748"/>
    <mergeCell ref="B747:C747"/>
    <mergeCell ref="D747:F747"/>
    <mergeCell ref="G747:I747"/>
    <mergeCell ref="J747:L747"/>
    <mergeCell ref="M747:O747"/>
    <mergeCell ref="T747:U747"/>
    <mergeCell ref="V747:X747"/>
    <mergeCell ref="Y747:AA747"/>
    <mergeCell ref="AB747:AD747"/>
    <mergeCell ref="V743:X743"/>
    <mergeCell ref="AE745:AG745"/>
    <mergeCell ref="B746:C746"/>
    <mergeCell ref="D746:F746"/>
    <mergeCell ref="G746:I746"/>
    <mergeCell ref="J746:L746"/>
    <mergeCell ref="M746:O746"/>
    <mergeCell ref="T746:U746"/>
    <mergeCell ref="V746:X746"/>
    <mergeCell ref="Y746:AA746"/>
    <mergeCell ref="AB746:AD746"/>
    <mergeCell ref="AE746:AG746"/>
    <mergeCell ref="B745:C745"/>
    <mergeCell ref="D745:F745"/>
    <mergeCell ref="G745:I745"/>
    <mergeCell ref="J745:L745"/>
    <mergeCell ref="M745:O745"/>
    <mergeCell ref="T745:U745"/>
    <mergeCell ref="V745:X745"/>
    <mergeCell ref="Y745:AA745"/>
    <mergeCell ref="AB745:AD745"/>
    <mergeCell ref="B740:C740"/>
    <mergeCell ref="T740:U740"/>
    <mergeCell ref="B741:C741"/>
    <mergeCell ref="T741:U741"/>
    <mergeCell ref="D735:F735"/>
    <mergeCell ref="G735:I735"/>
    <mergeCell ref="J735:L735"/>
    <mergeCell ref="M735:O735"/>
    <mergeCell ref="V735:X735"/>
    <mergeCell ref="Y735:AA735"/>
    <mergeCell ref="AB735:AD735"/>
    <mergeCell ref="Y743:AA743"/>
    <mergeCell ref="AB743:AD743"/>
    <mergeCell ref="AE743:AG743"/>
    <mergeCell ref="B744:C744"/>
    <mergeCell ref="D744:F744"/>
    <mergeCell ref="G744:I744"/>
    <mergeCell ref="J744:L744"/>
    <mergeCell ref="M744:O744"/>
    <mergeCell ref="T744:U744"/>
    <mergeCell ref="V744:X744"/>
    <mergeCell ref="Y744:AA744"/>
    <mergeCell ref="AB744:AD744"/>
    <mergeCell ref="AE744:AG744"/>
    <mergeCell ref="B742:C742"/>
    <mergeCell ref="T742:U742"/>
    <mergeCell ref="B743:C743"/>
    <mergeCell ref="D743:F743"/>
    <mergeCell ref="G743:I743"/>
    <mergeCell ref="J743:L743"/>
    <mergeCell ref="M743:O743"/>
    <mergeCell ref="T743:U743"/>
    <mergeCell ref="V733:Y733"/>
    <mergeCell ref="Z733:AD733"/>
    <mergeCell ref="AE733:AH733"/>
    <mergeCell ref="B734:C734"/>
    <mergeCell ref="D734:G734"/>
    <mergeCell ref="H734:L734"/>
    <mergeCell ref="M734:P734"/>
    <mergeCell ref="T734:U734"/>
    <mergeCell ref="V734:Y734"/>
    <mergeCell ref="Z734:AD734"/>
    <mergeCell ref="AE734:AH734"/>
    <mergeCell ref="B737:C737"/>
    <mergeCell ref="T737:U737"/>
    <mergeCell ref="B738:C738"/>
    <mergeCell ref="T738:U738"/>
    <mergeCell ref="B739:C739"/>
    <mergeCell ref="T739:U739"/>
    <mergeCell ref="B726:P726"/>
    <mergeCell ref="Q726:Q754"/>
    <mergeCell ref="R726:R754"/>
    <mergeCell ref="T726:AH726"/>
    <mergeCell ref="A727:A728"/>
    <mergeCell ref="B727:P728"/>
    <mergeCell ref="S727:S728"/>
    <mergeCell ref="T727:AH728"/>
    <mergeCell ref="B729:C729"/>
    <mergeCell ref="D729:P729"/>
    <mergeCell ref="T729:U729"/>
    <mergeCell ref="V729:AH729"/>
    <mergeCell ref="B730:C730"/>
    <mergeCell ref="D730:P730"/>
    <mergeCell ref="T730:U730"/>
    <mergeCell ref="V730:AH730"/>
    <mergeCell ref="B731:C731"/>
    <mergeCell ref="D731:P731"/>
    <mergeCell ref="T731:U731"/>
    <mergeCell ref="V731:AH731"/>
    <mergeCell ref="B732:C732"/>
    <mergeCell ref="D732:P732"/>
    <mergeCell ref="T732:U732"/>
    <mergeCell ref="V732:AH732"/>
    <mergeCell ref="AE735:AG735"/>
    <mergeCell ref="B736:C736"/>
    <mergeCell ref="T736:U736"/>
    <mergeCell ref="B733:C733"/>
    <mergeCell ref="D733:G733"/>
    <mergeCell ref="H733:L733"/>
    <mergeCell ref="M733:P733"/>
    <mergeCell ref="T733:U733"/>
    <mergeCell ref="AE724:AG724"/>
    <mergeCell ref="B725:C725"/>
    <mergeCell ref="D725:F725"/>
    <mergeCell ref="G725:I725"/>
    <mergeCell ref="J725:L725"/>
    <mergeCell ref="M725:O725"/>
    <mergeCell ref="T725:U725"/>
    <mergeCell ref="V725:X725"/>
    <mergeCell ref="Y725:AA725"/>
    <mergeCell ref="AB725:AD725"/>
    <mergeCell ref="AE725:AG725"/>
    <mergeCell ref="B724:C724"/>
    <mergeCell ref="D724:F724"/>
    <mergeCell ref="G724:I724"/>
    <mergeCell ref="J724:L724"/>
    <mergeCell ref="M724:O724"/>
    <mergeCell ref="T724:U724"/>
    <mergeCell ref="V724:X724"/>
    <mergeCell ref="Y724:AA724"/>
    <mergeCell ref="AB724:AD724"/>
    <mergeCell ref="AE722:AG722"/>
    <mergeCell ref="B723:C723"/>
    <mergeCell ref="D723:F723"/>
    <mergeCell ref="G723:I723"/>
    <mergeCell ref="J723:L723"/>
    <mergeCell ref="M723:O723"/>
    <mergeCell ref="T723:U723"/>
    <mergeCell ref="V723:X723"/>
    <mergeCell ref="Y723:AA723"/>
    <mergeCell ref="AB723:AD723"/>
    <mergeCell ref="AE723:AG723"/>
    <mergeCell ref="B722:C722"/>
    <mergeCell ref="D722:F722"/>
    <mergeCell ref="G722:I722"/>
    <mergeCell ref="J722:L722"/>
    <mergeCell ref="M722:O722"/>
    <mergeCell ref="T722:U722"/>
    <mergeCell ref="V722:X722"/>
    <mergeCell ref="Y722:AA722"/>
    <mergeCell ref="AB722:AD722"/>
    <mergeCell ref="AE720:AG720"/>
    <mergeCell ref="B721:C721"/>
    <mergeCell ref="D721:F721"/>
    <mergeCell ref="G721:I721"/>
    <mergeCell ref="J721:L721"/>
    <mergeCell ref="M721:O721"/>
    <mergeCell ref="T721:U721"/>
    <mergeCell ref="V721:X721"/>
    <mergeCell ref="Y721:AA721"/>
    <mergeCell ref="AB721:AD721"/>
    <mergeCell ref="AE721:AG721"/>
    <mergeCell ref="B720:C720"/>
    <mergeCell ref="D720:F720"/>
    <mergeCell ref="G720:I720"/>
    <mergeCell ref="J720:L720"/>
    <mergeCell ref="M720:O720"/>
    <mergeCell ref="T720:U720"/>
    <mergeCell ref="V720:X720"/>
    <mergeCell ref="Y720:AA720"/>
    <mergeCell ref="AB720:AD720"/>
    <mergeCell ref="AE718:AG718"/>
    <mergeCell ref="B719:C719"/>
    <mergeCell ref="D719:F719"/>
    <mergeCell ref="G719:I719"/>
    <mergeCell ref="J719:L719"/>
    <mergeCell ref="M719:O719"/>
    <mergeCell ref="T719:U719"/>
    <mergeCell ref="V719:X719"/>
    <mergeCell ref="Y719:AA719"/>
    <mergeCell ref="AB719:AD719"/>
    <mergeCell ref="AE719:AG719"/>
    <mergeCell ref="B718:C718"/>
    <mergeCell ref="D718:F718"/>
    <mergeCell ref="G718:I718"/>
    <mergeCell ref="J718:L718"/>
    <mergeCell ref="M718:O718"/>
    <mergeCell ref="T718:U718"/>
    <mergeCell ref="V718:X718"/>
    <mergeCell ref="Y718:AA718"/>
    <mergeCell ref="AB718:AD718"/>
    <mergeCell ref="V714:X714"/>
    <mergeCell ref="AE716:AG716"/>
    <mergeCell ref="B717:C717"/>
    <mergeCell ref="D717:F717"/>
    <mergeCell ref="G717:I717"/>
    <mergeCell ref="J717:L717"/>
    <mergeCell ref="M717:O717"/>
    <mergeCell ref="T717:U717"/>
    <mergeCell ref="V717:X717"/>
    <mergeCell ref="Y717:AA717"/>
    <mergeCell ref="AB717:AD717"/>
    <mergeCell ref="AE717:AG717"/>
    <mergeCell ref="B716:C716"/>
    <mergeCell ref="D716:F716"/>
    <mergeCell ref="G716:I716"/>
    <mergeCell ref="J716:L716"/>
    <mergeCell ref="M716:O716"/>
    <mergeCell ref="T716:U716"/>
    <mergeCell ref="V716:X716"/>
    <mergeCell ref="Y716:AA716"/>
    <mergeCell ref="AB716:AD716"/>
    <mergeCell ref="B711:C711"/>
    <mergeCell ref="T711:U711"/>
    <mergeCell ref="B712:C712"/>
    <mergeCell ref="T712:U712"/>
    <mergeCell ref="D706:F706"/>
    <mergeCell ref="G706:I706"/>
    <mergeCell ref="J706:L706"/>
    <mergeCell ref="M706:O706"/>
    <mergeCell ref="V706:X706"/>
    <mergeCell ref="Y706:AA706"/>
    <mergeCell ref="AB706:AD706"/>
    <mergeCell ref="Y714:AA714"/>
    <mergeCell ref="AB714:AD714"/>
    <mergeCell ref="AE714:AG714"/>
    <mergeCell ref="B715:C715"/>
    <mergeCell ref="D715:F715"/>
    <mergeCell ref="G715:I715"/>
    <mergeCell ref="J715:L715"/>
    <mergeCell ref="M715:O715"/>
    <mergeCell ref="T715:U715"/>
    <mergeCell ref="V715:X715"/>
    <mergeCell ref="Y715:AA715"/>
    <mergeCell ref="AB715:AD715"/>
    <mergeCell ref="AE715:AG715"/>
    <mergeCell ref="B713:C713"/>
    <mergeCell ref="T713:U713"/>
    <mergeCell ref="B714:C714"/>
    <mergeCell ref="D714:F714"/>
    <mergeCell ref="G714:I714"/>
    <mergeCell ref="J714:L714"/>
    <mergeCell ref="M714:O714"/>
    <mergeCell ref="T714:U714"/>
    <mergeCell ref="V704:Y704"/>
    <mergeCell ref="Z704:AD704"/>
    <mergeCell ref="AE704:AH704"/>
    <mergeCell ref="B705:C705"/>
    <mergeCell ref="D705:G705"/>
    <mergeCell ref="H705:L705"/>
    <mergeCell ref="M705:P705"/>
    <mergeCell ref="T705:U705"/>
    <mergeCell ref="V705:Y705"/>
    <mergeCell ref="Z705:AD705"/>
    <mergeCell ref="AE705:AH705"/>
    <mergeCell ref="B708:C708"/>
    <mergeCell ref="T708:U708"/>
    <mergeCell ref="B709:C709"/>
    <mergeCell ref="T709:U709"/>
    <mergeCell ref="B710:C710"/>
    <mergeCell ref="T710:U710"/>
    <mergeCell ref="B697:P697"/>
    <mergeCell ref="Q697:Q725"/>
    <mergeCell ref="R697:R725"/>
    <mergeCell ref="T697:AH697"/>
    <mergeCell ref="A698:A699"/>
    <mergeCell ref="B698:P699"/>
    <mergeCell ref="S698:S699"/>
    <mergeCell ref="T698:AH699"/>
    <mergeCell ref="B700:C700"/>
    <mergeCell ref="D700:P700"/>
    <mergeCell ref="T700:U700"/>
    <mergeCell ref="V700:AH700"/>
    <mergeCell ref="B701:C701"/>
    <mergeCell ref="D701:P701"/>
    <mergeCell ref="T701:U701"/>
    <mergeCell ref="V701:AH701"/>
    <mergeCell ref="B702:C702"/>
    <mergeCell ref="D702:P702"/>
    <mergeCell ref="T702:U702"/>
    <mergeCell ref="V702:AH702"/>
    <mergeCell ref="B703:C703"/>
    <mergeCell ref="D703:P703"/>
    <mergeCell ref="T703:U703"/>
    <mergeCell ref="V703:AH703"/>
    <mergeCell ref="AE706:AG706"/>
    <mergeCell ref="B707:C707"/>
    <mergeCell ref="T707:U707"/>
    <mergeCell ref="B704:C704"/>
    <mergeCell ref="D704:G704"/>
    <mergeCell ref="H704:L704"/>
    <mergeCell ref="M704:P704"/>
    <mergeCell ref="T704:U704"/>
    <mergeCell ref="AE695:AG695"/>
    <mergeCell ref="B696:C696"/>
    <mergeCell ref="D696:F696"/>
    <mergeCell ref="G696:I696"/>
    <mergeCell ref="J696:L696"/>
    <mergeCell ref="M696:O696"/>
    <mergeCell ref="T696:U696"/>
    <mergeCell ref="V696:X696"/>
    <mergeCell ref="Y696:AA696"/>
    <mergeCell ref="AB696:AD696"/>
    <mergeCell ref="AE696:AG696"/>
    <mergeCell ref="B695:C695"/>
    <mergeCell ref="D695:F695"/>
    <mergeCell ref="G695:I695"/>
    <mergeCell ref="J695:L695"/>
    <mergeCell ref="M695:O695"/>
    <mergeCell ref="T695:U695"/>
    <mergeCell ref="V695:X695"/>
    <mergeCell ref="Y695:AA695"/>
    <mergeCell ref="AB695:AD695"/>
    <mergeCell ref="AE693:AG693"/>
    <mergeCell ref="B694:C694"/>
    <mergeCell ref="D694:F694"/>
    <mergeCell ref="G694:I694"/>
    <mergeCell ref="J694:L694"/>
    <mergeCell ref="M694:O694"/>
    <mergeCell ref="T694:U694"/>
    <mergeCell ref="V694:X694"/>
    <mergeCell ref="Y694:AA694"/>
    <mergeCell ref="AB694:AD694"/>
    <mergeCell ref="AE694:AG694"/>
    <mergeCell ref="B693:C693"/>
    <mergeCell ref="D693:F693"/>
    <mergeCell ref="G693:I693"/>
    <mergeCell ref="J693:L693"/>
    <mergeCell ref="M693:O693"/>
    <mergeCell ref="T693:U693"/>
    <mergeCell ref="V693:X693"/>
    <mergeCell ref="Y693:AA693"/>
    <mergeCell ref="AB693:AD693"/>
    <mergeCell ref="AE691:AG691"/>
    <mergeCell ref="B692:C692"/>
    <mergeCell ref="D692:F692"/>
    <mergeCell ref="G692:I692"/>
    <mergeCell ref="J692:L692"/>
    <mergeCell ref="M692:O692"/>
    <mergeCell ref="T692:U692"/>
    <mergeCell ref="V692:X692"/>
    <mergeCell ref="Y692:AA692"/>
    <mergeCell ref="AB692:AD692"/>
    <mergeCell ref="AE692:AG692"/>
    <mergeCell ref="B691:C691"/>
    <mergeCell ref="D691:F691"/>
    <mergeCell ref="G691:I691"/>
    <mergeCell ref="J691:L691"/>
    <mergeCell ref="M691:O691"/>
    <mergeCell ref="T691:U691"/>
    <mergeCell ref="V691:X691"/>
    <mergeCell ref="Y691:AA691"/>
    <mergeCell ref="AB691:AD691"/>
    <mergeCell ref="AE689:AG689"/>
    <mergeCell ref="B690:C690"/>
    <mergeCell ref="D690:F690"/>
    <mergeCell ref="G690:I690"/>
    <mergeCell ref="J690:L690"/>
    <mergeCell ref="M690:O690"/>
    <mergeCell ref="T690:U690"/>
    <mergeCell ref="V690:X690"/>
    <mergeCell ref="Y690:AA690"/>
    <mergeCell ref="AB690:AD690"/>
    <mergeCell ref="AE690:AG690"/>
    <mergeCell ref="B689:C689"/>
    <mergeCell ref="D689:F689"/>
    <mergeCell ref="G689:I689"/>
    <mergeCell ref="J689:L689"/>
    <mergeCell ref="M689:O689"/>
    <mergeCell ref="T689:U689"/>
    <mergeCell ref="V689:X689"/>
    <mergeCell ref="Y689:AA689"/>
    <mergeCell ref="AB689:AD689"/>
    <mergeCell ref="V685:X685"/>
    <mergeCell ref="AE687:AG687"/>
    <mergeCell ref="B688:C688"/>
    <mergeCell ref="D688:F688"/>
    <mergeCell ref="G688:I688"/>
    <mergeCell ref="J688:L688"/>
    <mergeCell ref="M688:O688"/>
    <mergeCell ref="T688:U688"/>
    <mergeCell ref="V688:X688"/>
    <mergeCell ref="Y688:AA688"/>
    <mergeCell ref="AB688:AD688"/>
    <mergeCell ref="AE688:AG688"/>
    <mergeCell ref="B687:C687"/>
    <mergeCell ref="D687:F687"/>
    <mergeCell ref="G687:I687"/>
    <mergeCell ref="J687:L687"/>
    <mergeCell ref="M687:O687"/>
    <mergeCell ref="T687:U687"/>
    <mergeCell ref="V687:X687"/>
    <mergeCell ref="Y687:AA687"/>
    <mergeCell ref="AB687:AD687"/>
    <mergeCell ref="B682:C682"/>
    <mergeCell ref="T682:U682"/>
    <mergeCell ref="B683:C683"/>
    <mergeCell ref="T683:U683"/>
    <mergeCell ref="D677:F677"/>
    <mergeCell ref="G677:I677"/>
    <mergeCell ref="J677:L677"/>
    <mergeCell ref="M677:O677"/>
    <mergeCell ref="V677:X677"/>
    <mergeCell ref="Y677:AA677"/>
    <mergeCell ref="AB677:AD677"/>
    <mergeCell ref="Y685:AA685"/>
    <mergeCell ref="AB685:AD685"/>
    <mergeCell ref="AE685:AG685"/>
    <mergeCell ref="B686:C686"/>
    <mergeCell ref="D686:F686"/>
    <mergeCell ref="G686:I686"/>
    <mergeCell ref="J686:L686"/>
    <mergeCell ref="M686:O686"/>
    <mergeCell ref="T686:U686"/>
    <mergeCell ref="V686:X686"/>
    <mergeCell ref="Y686:AA686"/>
    <mergeCell ref="AB686:AD686"/>
    <mergeCell ref="AE686:AG686"/>
    <mergeCell ref="B684:C684"/>
    <mergeCell ref="T684:U684"/>
    <mergeCell ref="B685:C685"/>
    <mergeCell ref="D685:F685"/>
    <mergeCell ref="G685:I685"/>
    <mergeCell ref="J685:L685"/>
    <mergeCell ref="M685:O685"/>
    <mergeCell ref="T685:U685"/>
    <mergeCell ref="V675:Y675"/>
    <mergeCell ref="Z675:AD675"/>
    <mergeCell ref="AE675:AH675"/>
    <mergeCell ref="B676:C676"/>
    <mergeCell ref="D676:G676"/>
    <mergeCell ref="H676:L676"/>
    <mergeCell ref="M676:P676"/>
    <mergeCell ref="T676:U676"/>
    <mergeCell ref="V676:Y676"/>
    <mergeCell ref="Z676:AD676"/>
    <mergeCell ref="AE676:AH676"/>
    <mergeCell ref="B679:C679"/>
    <mergeCell ref="T679:U679"/>
    <mergeCell ref="B680:C680"/>
    <mergeCell ref="T680:U680"/>
    <mergeCell ref="B681:C681"/>
    <mergeCell ref="T681:U681"/>
    <mergeCell ref="B668:P668"/>
    <mergeCell ref="Q668:Q696"/>
    <mergeCell ref="R668:R696"/>
    <mergeCell ref="T668:AH668"/>
    <mergeCell ref="A669:A670"/>
    <mergeCell ref="B669:P670"/>
    <mergeCell ref="S669:S670"/>
    <mergeCell ref="T669:AH670"/>
    <mergeCell ref="B671:C671"/>
    <mergeCell ref="D671:P671"/>
    <mergeCell ref="T671:U671"/>
    <mergeCell ref="V671:AH671"/>
    <mergeCell ref="B672:C672"/>
    <mergeCell ref="D672:P672"/>
    <mergeCell ref="T672:U672"/>
    <mergeCell ref="V672:AH672"/>
    <mergeCell ref="B673:C673"/>
    <mergeCell ref="D673:P673"/>
    <mergeCell ref="T673:U673"/>
    <mergeCell ref="V673:AH673"/>
    <mergeCell ref="B674:C674"/>
    <mergeCell ref="D674:P674"/>
    <mergeCell ref="T674:U674"/>
    <mergeCell ref="V674:AH674"/>
    <mergeCell ref="AE677:AG677"/>
    <mergeCell ref="B678:C678"/>
    <mergeCell ref="T678:U678"/>
    <mergeCell ref="B675:C675"/>
    <mergeCell ref="D675:G675"/>
    <mergeCell ref="H675:L675"/>
    <mergeCell ref="M675:P675"/>
    <mergeCell ref="T675:U675"/>
    <mergeCell ref="AE666:AG666"/>
    <mergeCell ref="B667:C667"/>
    <mergeCell ref="D667:F667"/>
    <mergeCell ref="G667:I667"/>
    <mergeCell ref="J667:L667"/>
    <mergeCell ref="M667:O667"/>
    <mergeCell ref="T667:U667"/>
    <mergeCell ref="V667:X667"/>
    <mergeCell ref="Y667:AA667"/>
    <mergeCell ref="AB667:AD667"/>
    <mergeCell ref="AE667:AG667"/>
    <mergeCell ref="B666:C666"/>
    <mergeCell ref="D666:F666"/>
    <mergeCell ref="G666:I666"/>
    <mergeCell ref="J666:L666"/>
    <mergeCell ref="M666:O666"/>
    <mergeCell ref="T666:U666"/>
    <mergeCell ref="V666:X666"/>
    <mergeCell ref="Y666:AA666"/>
    <mergeCell ref="AB666:AD666"/>
    <mergeCell ref="AE664:AG664"/>
    <mergeCell ref="B665:C665"/>
    <mergeCell ref="D665:F665"/>
    <mergeCell ref="G665:I665"/>
    <mergeCell ref="J665:L665"/>
    <mergeCell ref="M665:O665"/>
    <mergeCell ref="T665:U665"/>
    <mergeCell ref="V665:X665"/>
    <mergeCell ref="Y665:AA665"/>
    <mergeCell ref="AB665:AD665"/>
    <mergeCell ref="AE665:AG665"/>
    <mergeCell ref="B664:C664"/>
    <mergeCell ref="D664:F664"/>
    <mergeCell ref="G664:I664"/>
    <mergeCell ref="J664:L664"/>
    <mergeCell ref="M664:O664"/>
    <mergeCell ref="T664:U664"/>
    <mergeCell ref="V664:X664"/>
    <mergeCell ref="Y664:AA664"/>
    <mergeCell ref="AB664:AD664"/>
    <mergeCell ref="AE662:AG662"/>
    <mergeCell ref="B663:C663"/>
    <mergeCell ref="D663:F663"/>
    <mergeCell ref="G663:I663"/>
    <mergeCell ref="J663:L663"/>
    <mergeCell ref="M663:O663"/>
    <mergeCell ref="T663:U663"/>
    <mergeCell ref="V663:X663"/>
    <mergeCell ref="Y663:AA663"/>
    <mergeCell ref="AB663:AD663"/>
    <mergeCell ref="AE663:AG663"/>
    <mergeCell ref="B662:C662"/>
    <mergeCell ref="D662:F662"/>
    <mergeCell ref="G662:I662"/>
    <mergeCell ref="J662:L662"/>
    <mergeCell ref="M662:O662"/>
    <mergeCell ref="T662:U662"/>
    <mergeCell ref="V662:X662"/>
    <mergeCell ref="Y662:AA662"/>
    <mergeCell ref="AB662:AD662"/>
    <mergeCell ref="AE660:AG660"/>
    <mergeCell ref="B661:C661"/>
    <mergeCell ref="D661:F661"/>
    <mergeCell ref="G661:I661"/>
    <mergeCell ref="J661:L661"/>
    <mergeCell ref="M661:O661"/>
    <mergeCell ref="T661:U661"/>
    <mergeCell ref="V661:X661"/>
    <mergeCell ref="Y661:AA661"/>
    <mergeCell ref="AB661:AD661"/>
    <mergeCell ref="AE661:AG661"/>
    <mergeCell ref="B660:C660"/>
    <mergeCell ref="D660:F660"/>
    <mergeCell ref="G660:I660"/>
    <mergeCell ref="J660:L660"/>
    <mergeCell ref="M660:O660"/>
    <mergeCell ref="T660:U660"/>
    <mergeCell ref="V660:X660"/>
    <mergeCell ref="Y660:AA660"/>
    <mergeCell ref="AB660:AD660"/>
    <mergeCell ref="V656:X656"/>
    <mergeCell ref="AE658:AG658"/>
    <mergeCell ref="B659:C659"/>
    <mergeCell ref="D659:F659"/>
    <mergeCell ref="G659:I659"/>
    <mergeCell ref="J659:L659"/>
    <mergeCell ref="M659:O659"/>
    <mergeCell ref="T659:U659"/>
    <mergeCell ref="V659:X659"/>
    <mergeCell ref="Y659:AA659"/>
    <mergeCell ref="AB659:AD659"/>
    <mergeCell ref="AE659:AG659"/>
    <mergeCell ref="B658:C658"/>
    <mergeCell ref="D658:F658"/>
    <mergeCell ref="G658:I658"/>
    <mergeCell ref="J658:L658"/>
    <mergeCell ref="M658:O658"/>
    <mergeCell ref="T658:U658"/>
    <mergeCell ref="V658:X658"/>
    <mergeCell ref="Y658:AA658"/>
    <mergeCell ref="AB658:AD658"/>
    <mergeCell ref="B653:C653"/>
    <mergeCell ref="T653:U653"/>
    <mergeCell ref="B654:C654"/>
    <mergeCell ref="T654:U654"/>
    <mergeCell ref="D648:F648"/>
    <mergeCell ref="G648:I648"/>
    <mergeCell ref="J648:L648"/>
    <mergeCell ref="M648:O648"/>
    <mergeCell ref="V648:X648"/>
    <mergeCell ref="Y648:AA648"/>
    <mergeCell ref="AB648:AD648"/>
    <mergeCell ref="Y656:AA656"/>
    <mergeCell ref="AB656:AD656"/>
    <mergeCell ref="AE656:AG656"/>
    <mergeCell ref="B657:C657"/>
    <mergeCell ref="D657:F657"/>
    <mergeCell ref="G657:I657"/>
    <mergeCell ref="J657:L657"/>
    <mergeCell ref="M657:O657"/>
    <mergeCell ref="T657:U657"/>
    <mergeCell ref="V657:X657"/>
    <mergeCell ref="Y657:AA657"/>
    <mergeCell ref="AB657:AD657"/>
    <mergeCell ref="AE657:AG657"/>
    <mergeCell ref="B655:C655"/>
    <mergeCell ref="T655:U655"/>
    <mergeCell ref="B656:C656"/>
    <mergeCell ref="D656:F656"/>
    <mergeCell ref="G656:I656"/>
    <mergeCell ref="J656:L656"/>
    <mergeCell ref="M656:O656"/>
    <mergeCell ref="T656:U656"/>
    <mergeCell ref="V646:Y646"/>
    <mergeCell ref="Z646:AD646"/>
    <mergeCell ref="AE646:AH646"/>
    <mergeCell ref="B647:C647"/>
    <mergeCell ref="D647:G647"/>
    <mergeCell ref="H647:L647"/>
    <mergeCell ref="M647:P647"/>
    <mergeCell ref="T647:U647"/>
    <mergeCell ref="V647:Y647"/>
    <mergeCell ref="Z647:AD647"/>
    <mergeCell ref="AE647:AH647"/>
    <mergeCell ref="B650:C650"/>
    <mergeCell ref="T650:U650"/>
    <mergeCell ref="B651:C651"/>
    <mergeCell ref="T651:U651"/>
    <mergeCell ref="B652:C652"/>
    <mergeCell ref="T652:U652"/>
    <mergeCell ref="B639:P639"/>
    <mergeCell ref="Q639:Q667"/>
    <mergeCell ref="R639:R667"/>
    <mergeCell ref="T639:AH639"/>
    <mergeCell ref="A640:A641"/>
    <mergeCell ref="B640:P641"/>
    <mergeCell ref="S640:S641"/>
    <mergeCell ref="T640:AH641"/>
    <mergeCell ref="B642:C642"/>
    <mergeCell ref="D642:P642"/>
    <mergeCell ref="T642:U642"/>
    <mergeCell ref="V642:AH642"/>
    <mergeCell ref="B643:C643"/>
    <mergeCell ref="D643:P643"/>
    <mergeCell ref="T643:U643"/>
    <mergeCell ref="V643:AH643"/>
    <mergeCell ref="B644:C644"/>
    <mergeCell ref="D644:P644"/>
    <mergeCell ref="T644:U644"/>
    <mergeCell ref="V644:AH644"/>
    <mergeCell ref="B645:C645"/>
    <mergeCell ref="D645:P645"/>
    <mergeCell ref="T645:U645"/>
    <mergeCell ref="V645:AH645"/>
    <mergeCell ref="AE648:AG648"/>
    <mergeCell ref="B649:C649"/>
    <mergeCell ref="T649:U649"/>
    <mergeCell ref="B646:C646"/>
    <mergeCell ref="D646:G646"/>
    <mergeCell ref="H646:L646"/>
    <mergeCell ref="M646:P646"/>
    <mergeCell ref="T646:U646"/>
    <mergeCell ref="AE637:AG637"/>
    <mergeCell ref="B638:C638"/>
    <mergeCell ref="D638:F638"/>
    <mergeCell ref="G638:I638"/>
    <mergeCell ref="J638:L638"/>
    <mergeCell ref="M638:O638"/>
    <mergeCell ref="T638:U638"/>
    <mergeCell ref="V638:X638"/>
    <mergeCell ref="Y638:AA638"/>
    <mergeCell ref="AB638:AD638"/>
    <mergeCell ref="AE638:AG638"/>
    <mergeCell ref="B637:C637"/>
    <mergeCell ref="D637:F637"/>
    <mergeCell ref="G637:I637"/>
    <mergeCell ref="J637:L637"/>
    <mergeCell ref="M637:O637"/>
    <mergeCell ref="T637:U637"/>
    <mergeCell ref="V637:X637"/>
    <mergeCell ref="Y637:AA637"/>
    <mergeCell ref="AB637:AD637"/>
    <mergeCell ref="AE635:AG635"/>
    <mergeCell ref="B636:C636"/>
    <mergeCell ref="D636:F636"/>
    <mergeCell ref="G636:I636"/>
    <mergeCell ref="J636:L636"/>
    <mergeCell ref="M636:O636"/>
    <mergeCell ref="T636:U636"/>
    <mergeCell ref="V636:X636"/>
    <mergeCell ref="Y636:AA636"/>
    <mergeCell ref="AB636:AD636"/>
    <mergeCell ref="AE636:AG636"/>
    <mergeCell ref="B635:C635"/>
    <mergeCell ref="D635:F635"/>
    <mergeCell ref="G635:I635"/>
    <mergeCell ref="J635:L635"/>
    <mergeCell ref="M635:O635"/>
    <mergeCell ref="T635:U635"/>
    <mergeCell ref="V635:X635"/>
    <mergeCell ref="Y635:AA635"/>
    <mergeCell ref="AB635:AD635"/>
    <mergeCell ref="AE633:AG633"/>
    <mergeCell ref="B634:C634"/>
    <mergeCell ref="D634:F634"/>
    <mergeCell ref="G634:I634"/>
    <mergeCell ref="J634:L634"/>
    <mergeCell ref="M634:O634"/>
    <mergeCell ref="T634:U634"/>
    <mergeCell ref="V634:X634"/>
    <mergeCell ref="Y634:AA634"/>
    <mergeCell ref="AB634:AD634"/>
    <mergeCell ref="AE634:AG634"/>
    <mergeCell ref="B633:C633"/>
    <mergeCell ref="D633:F633"/>
    <mergeCell ref="G633:I633"/>
    <mergeCell ref="J633:L633"/>
    <mergeCell ref="M633:O633"/>
    <mergeCell ref="T633:U633"/>
    <mergeCell ref="V633:X633"/>
    <mergeCell ref="Y633:AA633"/>
    <mergeCell ref="AB633:AD633"/>
    <mergeCell ref="AE631:AG631"/>
    <mergeCell ref="B632:C632"/>
    <mergeCell ref="D632:F632"/>
    <mergeCell ref="G632:I632"/>
    <mergeCell ref="J632:L632"/>
    <mergeCell ref="M632:O632"/>
    <mergeCell ref="T632:U632"/>
    <mergeCell ref="V632:X632"/>
    <mergeCell ref="Y632:AA632"/>
    <mergeCell ref="AB632:AD632"/>
    <mergeCell ref="AE632:AG632"/>
    <mergeCell ref="B631:C631"/>
    <mergeCell ref="D631:F631"/>
    <mergeCell ref="G631:I631"/>
    <mergeCell ref="J631:L631"/>
    <mergeCell ref="M631:O631"/>
    <mergeCell ref="T631:U631"/>
    <mergeCell ref="V631:X631"/>
    <mergeCell ref="Y631:AA631"/>
    <mergeCell ref="AB631:AD631"/>
    <mergeCell ref="V627:X627"/>
    <mergeCell ref="AE629:AG629"/>
    <mergeCell ref="B630:C630"/>
    <mergeCell ref="D630:F630"/>
    <mergeCell ref="G630:I630"/>
    <mergeCell ref="J630:L630"/>
    <mergeCell ref="M630:O630"/>
    <mergeCell ref="T630:U630"/>
    <mergeCell ref="V630:X630"/>
    <mergeCell ref="Y630:AA630"/>
    <mergeCell ref="AB630:AD630"/>
    <mergeCell ref="AE630:AG630"/>
    <mergeCell ref="B629:C629"/>
    <mergeCell ref="D629:F629"/>
    <mergeCell ref="G629:I629"/>
    <mergeCell ref="J629:L629"/>
    <mergeCell ref="M629:O629"/>
    <mergeCell ref="T629:U629"/>
    <mergeCell ref="V629:X629"/>
    <mergeCell ref="Y629:AA629"/>
    <mergeCell ref="AB629:AD629"/>
    <mergeCell ref="B624:C624"/>
    <mergeCell ref="T624:U624"/>
    <mergeCell ref="B625:C625"/>
    <mergeCell ref="T625:U625"/>
    <mergeCell ref="D619:F619"/>
    <mergeCell ref="G619:I619"/>
    <mergeCell ref="J619:L619"/>
    <mergeCell ref="M619:O619"/>
    <mergeCell ref="V619:X619"/>
    <mergeCell ref="Y619:AA619"/>
    <mergeCell ref="AB619:AD619"/>
    <mergeCell ref="Y627:AA627"/>
    <mergeCell ref="AB627:AD627"/>
    <mergeCell ref="AE627:AG627"/>
    <mergeCell ref="B628:C628"/>
    <mergeCell ref="D628:F628"/>
    <mergeCell ref="G628:I628"/>
    <mergeCell ref="J628:L628"/>
    <mergeCell ref="M628:O628"/>
    <mergeCell ref="T628:U628"/>
    <mergeCell ref="V628:X628"/>
    <mergeCell ref="Y628:AA628"/>
    <mergeCell ref="AB628:AD628"/>
    <mergeCell ref="AE628:AG628"/>
    <mergeCell ref="B626:C626"/>
    <mergeCell ref="T626:U626"/>
    <mergeCell ref="B627:C627"/>
    <mergeCell ref="D627:F627"/>
    <mergeCell ref="G627:I627"/>
    <mergeCell ref="J627:L627"/>
    <mergeCell ref="M627:O627"/>
    <mergeCell ref="T627:U627"/>
    <mergeCell ref="V617:Y617"/>
    <mergeCell ref="Z617:AD617"/>
    <mergeCell ref="AE617:AH617"/>
    <mergeCell ref="B618:C618"/>
    <mergeCell ref="D618:G618"/>
    <mergeCell ref="H618:L618"/>
    <mergeCell ref="M618:P618"/>
    <mergeCell ref="T618:U618"/>
    <mergeCell ref="V618:Y618"/>
    <mergeCell ref="Z618:AD618"/>
    <mergeCell ref="AE618:AH618"/>
    <mergeCell ref="B621:C621"/>
    <mergeCell ref="T621:U621"/>
    <mergeCell ref="B622:C622"/>
    <mergeCell ref="T622:U622"/>
    <mergeCell ref="B623:C623"/>
    <mergeCell ref="T623:U623"/>
    <mergeCell ref="B610:P610"/>
    <mergeCell ref="Q610:Q638"/>
    <mergeCell ref="R610:R638"/>
    <mergeCell ref="T610:AH610"/>
    <mergeCell ref="A611:A612"/>
    <mergeCell ref="B611:P612"/>
    <mergeCell ref="S611:S612"/>
    <mergeCell ref="T611:AH612"/>
    <mergeCell ref="B613:C613"/>
    <mergeCell ref="D613:P613"/>
    <mergeCell ref="T613:U613"/>
    <mergeCell ref="V613:AH613"/>
    <mergeCell ref="B614:C614"/>
    <mergeCell ref="D614:P614"/>
    <mergeCell ref="T614:U614"/>
    <mergeCell ref="V614:AH614"/>
    <mergeCell ref="B615:C615"/>
    <mergeCell ref="D615:P615"/>
    <mergeCell ref="T615:U615"/>
    <mergeCell ref="V615:AH615"/>
    <mergeCell ref="B616:C616"/>
    <mergeCell ref="D616:P616"/>
    <mergeCell ref="T616:U616"/>
    <mergeCell ref="V616:AH616"/>
    <mergeCell ref="AE619:AG619"/>
    <mergeCell ref="B620:C620"/>
    <mergeCell ref="T620:U620"/>
    <mergeCell ref="B617:C617"/>
    <mergeCell ref="D617:G617"/>
    <mergeCell ref="H617:L617"/>
    <mergeCell ref="M617:P617"/>
    <mergeCell ref="T617:U617"/>
    <mergeCell ref="AE608:AG608"/>
    <mergeCell ref="B609:C609"/>
    <mergeCell ref="D609:F609"/>
    <mergeCell ref="G609:I609"/>
    <mergeCell ref="J609:L609"/>
    <mergeCell ref="M609:O609"/>
    <mergeCell ref="T609:U609"/>
    <mergeCell ref="V609:X609"/>
    <mergeCell ref="Y609:AA609"/>
    <mergeCell ref="AB609:AD609"/>
    <mergeCell ref="AE609:AG609"/>
    <mergeCell ref="B608:C608"/>
    <mergeCell ref="D608:F608"/>
    <mergeCell ref="G608:I608"/>
    <mergeCell ref="J608:L608"/>
    <mergeCell ref="M608:O608"/>
    <mergeCell ref="T608:U608"/>
    <mergeCell ref="V608:X608"/>
    <mergeCell ref="Y608:AA608"/>
    <mergeCell ref="AB608:AD608"/>
    <mergeCell ref="AE606:AG606"/>
    <mergeCell ref="B607:C607"/>
    <mergeCell ref="D607:F607"/>
    <mergeCell ref="G607:I607"/>
    <mergeCell ref="J607:L607"/>
    <mergeCell ref="M607:O607"/>
    <mergeCell ref="T607:U607"/>
    <mergeCell ref="V607:X607"/>
    <mergeCell ref="Y607:AA607"/>
    <mergeCell ref="AB607:AD607"/>
    <mergeCell ref="AE607:AG607"/>
    <mergeCell ref="B606:C606"/>
    <mergeCell ref="D606:F606"/>
    <mergeCell ref="G606:I606"/>
    <mergeCell ref="J606:L606"/>
    <mergeCell ref="M606:O606"/>
    <mergeCell ref="T606:U606"/>
    <mergeCell ref="V606:X606"/>
    <mergeCell ref="Y606:AA606"/>
    <mergeCell ref="AB606:AD606"/>
    <mergeCell ref="AE604:AG604"/>
    <mergeCell ref="B605:C605"/>
    <mergeCell ref="D605:F605"/>
    <mergeCell ref="G605:I605"/>
    <mergeCell ref="J605:L605"/>
    <mergeCell ref="M605:O605"/>
    <mergeCell ref="T605:U605"/>
    <mergeCell ref="V605:X605"/>
    <mergeCell ref="Y605:AA605"/>
    <mergeCell ref="AB605:AD605"/>
    <mergeCell ref="AE605:AG605"/>
    <mergeCell ref="B604:C604"/>
    <mergeCell ref="D604:F604"/>
    <mergeCell ref="G604:I604"/>
    <mergeCell ref="J604:L604"/>
    <mergeCell ref="M604:O604"/>
    <mergeCell ref="T604:U604"/>
    <mergeCell ref="V604:X604"/>
    <mergeCell ref="Y604:AA604"/>
    <mergeCell ref="AB604:AD604"/>
    <mergeCell ref="AE602:AG602"/>
    <mergeCell ref="B603:C603"/>
    <mergeCell ref="D603:F603"/>
    <mergeCell ref="G603:I603"/>
    <mergeCell ref="J603:L603"/>
    <mergeCell ref="M603:O603"/>
    <mergeCell ref="T603:U603"/>
    <mergeCell ref="V603:X603"/>
    <mergeCell ref="Y603:AA603"/>
    <mergeCell ref="AB603:AD603"/>
    <mergeCell ref="AE603:AG603"/>
    <mergeCell ref="B602:C602"/>
    <mergeCell ref="D602:F602"/>
    <mergeCell ref="G602:I602"/>
    <mergeCell ref="J602:L602"/>
    <mergeCell ref="M602:O602"/>
    <mergeCell ref="T602:U602"/>
    <mergeCell ref="V602:X602"/>
    <mergeCell ref="Y602:AA602"/>
    <mergeCell ref="AB602:AD602"/>
    <mergeCell ref="V598:X598"/>
    <mergeCell ref="AE600:AG600"/>
    <mergeCell ref="B601:C601"/>
    <mergeCell ref="D601:F601"/>
    <mergeCell ref="G601:I601"/>
    <mergeCell ref="J601:L601"/>
    <mergeCell ref="M601:O601"/>
    <mergeCell ref="T601:U601"/>
    <mergeCell ref="V601:X601"/>
    <mergeCell ref="Y601:AA601"/>
    <mergeCell ref="AB601:AD601"/>
    <mergeCell ref="AE601:AG601"/>
    <mergeCell ref="B600:C600"/>
    <mergeCell ref="D600:F600"/>
    <mergeCell ref="G600:I600"/>
    <mergeCell ref="J600:L600"/>
    <mergeCell ref="M600:O600"/>
    <mergeCell ref="T600:U600"/>
    <mergeCell ref="V600:X600"/>
    <mergeCell ref="Y600:AA600"/>
    <mergeCell ref="AB600:AD600"/>
    <mergeCell ref="B595:C595"/>
    <mergeCell ref="T595:U595"/>
    <mergeCell ref="B596:C596"/>
    <mergeCell ref="T596:U596"/>
    <mergeCell ref="D590:F590"/>
    <mergeCell ref="G590:I590"/>
    <mergeCell ref="J590:L590"/>
    <mergeCell ref="M590:O590"/>
    <mergeCell ref="V590:X590"/>
    <mergeCell ref="Y590:AA590"/>
    <mergeCell ref="AB590:AD590"/>
    <mergeCell ref="Y598:AA598"/>
    <mergeCell ref="AB598:AD598"/>
    <mergeCell ref="AE598:AG598"/>
    <mergeCell ref="B599:C599"/>
    <mergeCell ref="D599:F599"/>
    <mergeCell ref="G599:I599"/>
    <mergeCell ref="J599:L599"/>
    <mergeCell ref="M599:O599"/>
    <mergeCell ref="T599:U599"/>
    <mergeCell ref="V599:X599"/>
    <mergeCell ref="Y599:AA599"/>
    <mergeCell ref="AB599:AD599"/>
    <mergeCell ref="AE599:AG599"/>
    <mergeCell ref="B597:C597"/>
    <mergeCell ref="T597:U597"/>
    <mergeCell ref="B598:C598"/>
    <mergeCell ref="D598:F598"/>
    <mergeCell ref="G598:I598"/>
    <mergeCell ref="J598:L598"/>
    <mergeCell ref="M598:O598"/>
    <mergeCell ref="T598:U598"/>
    <mergeCell ref="V588:Y588"/>
    <mergeCell ref="Z588:AD588"/>
    <mergeCell ref="AE588:AH588"/>
    <mergeCell ref="B589:C589"/>
    <mergeCell ref="D589:G589"/>
    <mergeCell ref="H589:L589"/>
    <mergeCell ref="M589:P589"/>
    <mergeCell ref="T589:U589"/>
    <mergeCell ref="V589:Y589"/>
    <mergeCell ref="Z589:AD589"/>
    <mergeCell ref="AE589:AH589"/>
    <mergeCell ref="B592:C592"/>
    <mergeCell ref="T592:U592"/>
    <mergeCell ref="B593:C593"/>
    <mergeCell ref="T593:U593"/>
    <mergeCell ref="B594:C594"/>
    <mergeCell ref="T594:U594"/>
    <mergeCell ref="B581:P581"/>
    <mergeCell ref="Q581:Q609"/>
    <mergeCell ref="R581:R609"/>
    <mergeCell ref="T581:AH581"/>
    <mergeCell ref="A582:A583"/>
    <mergeCell ref="B582:P583"/>
    <mergeCell ref="S582:S583"/>
    <mergeCell ref="T582:AH583"/>
    <mergeCell ref="B584:C584"/>
    <mergeCell ref="D584:P584"/>
    <mergeCell ref="T584:U584"/>
    <mergeCell ref="V584:AH584"/>
    <mergeCell ref="B585:C585"/>
    <mergeCell ref="D585:P585"/>
    <mergeCell ref="T585:U585"/>
    <mergeCell ref="V585:AH585"/>
    <mergeCell ref="B586:C586"/>
    <mergeCell ref="D586:P586"/>
    <mergeCell ref="T586:U586"/>
    <mergeCell ref="V586:AH586"/>
    <mergeCell ref="B587:C587"/>
    <mergeCell ref="D587:P587"/>
    <mergeCell ref="T587:U587"/>
    <mergeCell ref="V587:AH587"/>
    <mergeCell ref="AE590:AG590"/>
    <mergeCell ref="B591:C591"/>
    <mergeCell ref="T591:U591"/>
    <mergeCell ref="B588:C588"/>
    <mergeCell ref="D588:G588"/>
    <mergeCell ref="H588:L588"/>
    <mergeCell ref="M588:P588"/>
    <mergeCell ref="T588:U588"/>
    <mergeCell ref="AE579:AG579"/>
    <mergeCell ref="B580:C580"/>
    <mergeCell ref="D580:F580"/>
    <mergeCell ref="G580:I580"/>
    <mergeCell ref="J580:L580"/>
    <mergeCell ref="M580:O580"/>
    <mergeCell ref="T580:U580"/>
    <mergeCell ref="V580:X580"/>
    <mergeCell ref="Y580:AA580"/>
    <mergeCell ref="AB580:AD580"/>
    <mergeCell ref="AE580:AG580"/>
    <mergeCell ref="B579:C579"/>
    <mergeCell ref="D579:F579"/>
    <mergeCell ref="G579:I579"/>
    <mergeCell ref="J579:L579"/>
    <mergeCell ref="M579:O579"/>
    <mergeCell ref="T579:U579"/>
    <mergeCell ref="V579:X579"/>
    <mergeCell ref="Y579:AA579"/>
    <mergeCell ref="AB579:AD579"/>
    <mergeCell ref="AE577:AG577"/>
    <mergeCell ref="B578:C578"/>
    <mergeCell ref="D578:F578"/>
    <mergeCell ref="G578:I578"/>
    <mergeCell ref="J578:L578"/>
    <mergeCell ref="M578:O578"/>
    <mergeCell ref="T578:U578"/>
    <mergeCell ref="V578:X578"/>
    <mergeCell ref="Y578:AA578"/>
    <mergeCell ref="AB578:AD578"/>
    <mergeCell ref="AE578:AG578"/>
    <mergeCell ref="B577:C577"/>
    <mergeCell ref="D577:F577"/>
    <mergeCell ref="G577:I577"/>
    <mergeCell ref="J577:L577"/>
    <mergeCell ref="M577:O577"/>
    <mergeCell ref="T577:U577"/>
    <mergeCell ref="V577:X577"/>
    <mergeCell ref="Y577:AA577"/>
    <mergeCell ref="AB577:AD577"/>
    <mergeCell ref="AE575:AG575"/>
    <mergeCell ref="B576:C576"/>
    <mergeCell ref="D576:F576"/>
    <mergeCell ref="G576:I576"/>
    <mergeCell ref="J576:L576"/>
    <mergeCell ref="M576:O576"/>
    <mergeCell ref="T576:U576"/>
    <mergeCell ref="V576:X576"/>
    <mergeCell ref="Y576:AA576"/>
    <mergeCell ref="AB576:AD576"/>
    <mergeCell ref="AE576:AG576"/>
    <mergeCell ref="B575:C575"/>
    <mergeCell ref="D575:F575"/>
    <mergeCell ref="G575:I575"/>
    <mergeCell ref="J575:L575"/>
    <mergeCell ref="M575:O575"/>
    <mergeCell ref="T575:U575"/>
    <mergeCell ref="V575:X575"/>
    <mergeCell ref="Y575:AA575"/>
    <mergeCell ref="AB575:AD575"/>
    <mergeCell ref="AE573:AG573"/>
    <mergeCell ref="B574:C574"/>
    <mergeCell ref="D574:F574"/>
    <mergeCell ref="G574:I574"/>
    <mergeCell ref="J574:L574"/>
    <mergeCell ref="M574:O574"/>
    <mergeCell ref="T574:U574"/>
    <mergeCell ref="V574:X574"/>
    <mergeCell ref="Y574:AA574"/>
    <mergeCell ref="AB574:AD574"/>
    <mergeCell ref="AE574:AG574"/>
    <mergeCell ref="B573:C573"/>
    <mergeCell ref="D573:F573"/>
    <mergeCell ref="G573:I573"/>
    <mergeCell ref="J573:L573"/>
    <mergeCell ref="M573:O573"/>
    <mergeCell ref="T573:U573"/>
    <mergeCell ref="V573:X573"/>
    <mergeCell ref="Y573:AA573"/>
    <mergeCell ref="AB573:AD573"/>
    <mergeCell ref="V569:X569"/>
    <mergeCell ref="AE571:AG571"/>
    <mergeCell ref="B572:C572"/>
    <mergeCell ref="D572:F572"/>
    <mergeCell ref="G572:I572"/>
    <mergeCell ref="J572:L572"/>
    <mergeCell ref="M572:O572"/>
    <mergeCell ref="T572:U572"/>
    <mergeCell ref="V572:X572"/>
    <mergeCell ref="Y572:AA572"/>
    <mergeCell ref="AB572:AD572"/>
    <mergeCell ref="AE572:AG572"/>
    <mergeCell ref="B571:C571"/>
    <mergeCell ref="D571:F571"/>
    <mergeCell ref="G571:I571"/>
    <mergeCell ref="J571:L571"/>
    <mergeCell ref="M571:O571"/>
    <mergeCell ref="T571:U571"/>
    <mergeCell ref="V571:X571"/>
    <mergeCell ref="Y571:AA571"/>
    <mergeCell ref="AB571:AD571"/>
    <mergeCell ref="B566:C566"/>
    <mergeCell ref="T566:U566"/>
    <mergeCell ref="B567:C567"/>
    <mergeCell ref="T567:U567"/>
    <mergeCell ref="D561:F561"/>
    <mergeCell ref="G561:I561"/>
    <mergeCell ref="J561:L561"/>
    <mergeCell ref="M561:O561"/>
    <mergeCell ref="V561:X561"/>
    <mergeCell ref="Y561:AA561"/>
    <mergeCell ref="AB561:AD561"/>
    <mergeCell ref="Y569:AA569"/>
    <mergeCell ref="AB569:AD569"/>
    <mergeCell ref="AE569:AG569"/>
    <mergeCell ref="B570:C570"/>
    <mergeCell ref="D570:F570"/>
    <mergeCell ref="G570:I570"/>
    <mergeCell ref="J570:L570"/>
    <mergeCell ref="M570:O570"/>
    <mergeCell ref="T570:U570"/>
    <mergeCell ref="V570:X570"/>
    <mergeCell ref="Y570:AA570"/>
    <mergeCell ref="AB570:AD570"/>
    <mergeCell ref="AE570:AG570"/>
    <mergeCell ref="B568:C568"/>
    <mergeCell ref="T568:U568"/>
    <mergeCell ref="B569:C569"/>
    <mergeCell ref="D569:F569"/>
    <mergeCell ref="G569:I569"/>
    <mergeCell ref="J569:L569"/>
    <mergeCell ref="M569:O569"/>
    <mergeCell ref="T569:U569"/>
    <mergeCell ref="V559:Y559"/>
    <mergeCell ref="Z559:AD559"/>
    <mergeCell ref="AE559:AH559"/>
    <mergeCell ref="B560:C560"/>
    <mergeCell ref="D560:G560"/>
    <mergeCell ref="H560:L560"/>
    <mergeCell ref="M560:P560"/>
    <mergeCell ref="T560:U560"/>
    <mergeCell ref="V560:Y560"/>
    <mergeCell ref="Z560:AD560"/>
    <mergeCell ref="AE560:AH560"/>
    <mergeCell ref="B563:C563"/>
    <mergeCell ref="T563:U563"/>
    <mergeCell ref="B564:C564"/>
    <mergeCell ref="T564:U564"/>
    <mergeCell ref="B565:C565"/>
    <mergeCell ref="T565:U565"/>
    <mergeCell ref="B552:P552"/>
    <mergeCell ref="Q552:Q580"/>
    <mergeCell ref="R552:R580"/>
    <mergeCell ref="T552:AH552"/>
    <mergeCell ref="A553:A554"/>
    <mergeCell ref="B553:P554"/>
    <mergeCell ref="S553:S554"/>
    <mergeCell ref="T553:AH554"/>
    <mergeCell ref="B555:C555"/>
    <mergeCell ref="D555:P555"/>
    <mergeCell ref="T555:U555"/>
    <mergeCell ref="V555:AH555"/>
    <mergeCell ref="B556:C556"/>
    <mergeCell ref="D556:P556"/>
    <mergeCell ref="T556:U556"/>
    <mergeCell ref="V556:AH556"/>
    <mergeCell ref="B557:C557"/>
    <mergeCell ref="D557:P557"/>
    <mergeCell ref="T557:U557"/>
    <mergeCell ref="V557:AH557"/>
    <mergeCell ref="B558:C558"/>
    <mergeCell ref="D558:P558"/>
    <mergeCell ref="T558:U558"/>
    <mergeCell ref="V558:AH558"/>
    <mergeCell ref="AE561:AG561"/>
    <mergeCell ref="B562:C562"/>
    <mergeCell ref="T562:U562"/>
    <mergeCell ref="B559:C559"/>
    <mergeCell ref="D559:G559"/>
    <mergeCell ref="H559:L559"/>
    <mergeCell ref="M559:P559"/>
    <mergeCell ref="T559:U559"/>
    <mergeCell ref="AE550:AG550"/>
    <mergeCell ref="B551:C551"/>
    <mergeCell ref="D551:F551"/>
    <mergeCell ref="G551:I551"/>
    <mergeCell ref="J551:L551"/>
    <mergeCell ref="M551:O551"/>
    <mergeCell ref="T551:U551"/>
    <mergeCell ref="V551:X551"/>
    <mergeCell ref="Y551:AA551"/>
    <mergeCell ref="AB551:AD551"/>
    <mergeCell ref="AE551:AG551"/>
    <mergeCell ref="B550:C550"/>
    <mergeCell ref="D550:F550"/>
    <mergeCell ref="G550:I550"/>
    <mergeCell ref="J550:L550"/>
    <mergeCell ref="M550:O550"/>
    <mergeCell ref="T550:U550"/>
    <mergeCell ref="V550:X550"/>
    <mergeCell ref="Y550:AA550"/>
    <mergeCell ref="AB550:AD550"/>
    <mergeCell ref="AE548:AG548"/>
    <mergeCell ref="B549:C549"/>
    <mergeCell ref="D549:F549"/>
    <mergeCell ref="G549:I549"/>
    <mergeCell ref="J549:L549"/>
    <mergeCell ref="M549:O549"/>
    <mergeCell ref="T549:U549"/>
    <mergeCell ref="V549:X549"/>
    <mergeCell ref="Y549:AA549"/>
    <mergeCell ref="AB549:AD549"/>
    <mergeCell ref="AE549:AG549"/>
    <mergeCell ref="B548:C548"/>
    <mergeCell ref="D548:F548"/>
    <mergeCell ref="G548:I548"/>
    <mergeCell ref="J548:L548"/>
    <mergeCell ref="M548:O548"/>
    <mergeCell ref="T548:U548"/>
    <mergeCell ref="V548:X548"/>
    <mergeCell ref="Y548:AA548"/>
    <mergeCell ref="AB548:AD548"/>
    <mergeCell ref="AE546:AG546"/>
    <mergeCell ref="B547:C547"/>
    <mergeCell ref="D547:F547"/>
    <mergeCell ref="G547:I547"/>
    <mergeCell ref="J547:L547"/>
    <mergeCell ref="M547:O547"/>
    <mergeCell ref="T547:U547"/>
    <mergeCell ref="V547:X547"/>
    <mergeCell ref="Y547:AA547"/>
    <mergeCell ref="AB547:AD547"/>
    <mergeCell ref="AE547:AG547"/>
    <mergeCell ref="B546:C546"/>
    <mergeCell ref="D546:F546"/>
    <mergeCell ref="G546:I546"/>
    <mergeCell ref="J546:L546"/>
    <mergeCell ref="M546:O546"/>
    <mergeCell ref="T546:U546"/>
    <mergeCell ref="V546:X546"/>
    <mergeCell ref="Y546:AA546"/>
    <mergeCell ref="AB546:AD546"/>
    <mergeCell ref="AE544:AG544"/>
    <mergeCell ref="B545:C545"/>
    <mergeCell ref="D545:F545"/>
    <mergeCell ref="G545:I545"/>
    <mergeCell ref="J545:L545"/>
    <mergeCell ref="M545:O545"/>
    <mergeCell ref="T545:U545"/>
    <mergeCell ref="V545:X545"/>
    <mergeCell ref="Y545:AA545"/>
    <mergeCell ref="AB545:AD545"/>
    <mergeCell ref="AE545:AG545"/>
    <mergeCell ref="B544:C544"/>
    <mergeCell ref="D544:F544"/>
    <mergeCell ref="G544:I544"/>
    <mergeCell ref="J544:L544"/>
    <mergeCell ref="M544:O544"/>
    <mergeCell ref="T544:U544"/>
    <mergeCell ref="V544:X544"/>
    <mergeCell ref="Y544:AA544"/>
    <mergeCell ref="AB544:AD544"/>
    <mergeCell ref="V540:X540"/>
    <mergeCell ref="AE542:AG542"/>
    <mergeCell ref="B543:C543"/>
    <mergeCell ref="D543:F543"/>
    <mergeCell ref="G543:I543"/>
    <mergeCell ref="J543:L543"/>
    <mergeCell ref="M543:O543"/>
    <mergeCell ref="T543:U543"/>
    <mergeCell ref="V543:X543"/>
    <mergeCell ref="Y543:AA543"/>
    <mergeCell ref="AB543:AD543"/>
    <mergeCell ref="AE543:AG543"/>
    <mergeCell ref="B542:C542"/>
    <mergeCell ref="D542:F542"/>
    <mergeCell ref="G542:I542"/>
    <mergeCell ref="J542:L542"/>
    <mergeCell ref="M542:O542"/>
    <mergeCell ref="T542:U542"/>
    <mergeCell ref="V542:X542"/>
    <mergeCell ref="Y542:AA542"/>
    <mergeCell ref="AB542:AD542"/>
    <mergeCell ref="B537:C537"/>
    <mergeCell ref="T537:U537"/>
    <mergeCell ref="B538:C538"/>
    <mergeCell ref="T538:U538"/>
    <mergeCell ref="D532:F532"/>
    <mergeCell ref="G532:I532"/>
    <mergeCell ref="J532:L532"/>
    <mergeCell ref="M532:O532"/>
    <mergeCell ref="V532:X532"/>
    <mergeCell ref="Y532:AA532"/>
    <mergeCell ref="AB532:AD532"/>
    <mergeCell ref="Y540:AA540"/>
    <mergeCell ref="AB540:AD540"/>
    <mergeCell ref="AE540:AG540"/>
    <mergeCell ref="B541:C541"/>
    <mergeCell ref="D541:F541"/>
    <mergeCell ref="G541:I541"/>
    <mergeCell ref="J541:L541"/>
    <mergeCell ref="M541:O541"/>
    <mergeCell ref="T541:U541"/>
    <mergeCell ref="V541:X541"/>
    <mergeCell ref="Y541:AA541"/>
    <mergeCell ref="AB541:AD541"/>
    <mergeCell ref="AE541:AG541"/>
    <mergeCell ref="B539:C539"/>
    <mergeCell ref="T539:U539"/>
    <mergeCell ref="B540:C540"/>
    <mergeCell ref="D540:F540"/>
    <mergeCell ref="G540:I540"/>
    <mergeCell ref="J540:L540"/>
    <mergeCell ref="M540:O540"/>
    <mergeCell ref="T540:U540"/>
    <mergeCell ref="V530:Y530"/>
    <mergeCell ref="Z530:AD530"/>
    <mergeCell ref="AE530:AH530"/>
    <mergeCell ref="B531:C531"/>
    <mergeCell ref="D531:G531"/>
    <mergeCell ref="H531:L531"/>
    <mergeCell ref="M531:P531"/>
    <mergeCell ref="T531:U531"/>
    <mergeCell ref="V531:Y531"/>
    <mergeCell ref="Z531:AD531"/>
    <mergeCell ref="AE531:AH531"/>
    <mergeCell ref="B534:C534"/>
    <mergeCell ref="T534:U534"/>
    <mergeCell ref="B535:C535"/>
    <mergeCell ref="T535:U535"/>
    <mergeCell ref="B536:C536"/>
    <mergeCell ref="T536:U536"/>
    <mergeCell ref="B523:P523"/>
    <mergeCell ref="Q523:Q551"/>
    <mergeCell ref="R523:R551"/>
    <mergeCell ref="T523:AH523"/>
    <mergeCell ref="A524:A525"/>
    <mergeCell ref="B524:P525"/>
    <mergeCell ref="S524:S525"/>
    <mergeCell ref="T524:AH525"/>
    <mergeCell ref="B526:C526"/>
    <mergeCell ref="D526:P526"/>
    <mergeCell ref="T526:U526"/>
    <mergeCell ref="V526:AH526"/>
    <mergeCell ref="B527:C527"/>
    <mergeCell ref="D527:P527"/>
    <mergeCell ref="T527:U527"/>
    <mergeCell ref="V527:AH527"/>
    <mergeCell ref="B528:C528"/>
    <mergeCell ref="D528:P528"/>
    <mergeCell ref="T528:U528"/>
    <mergeCell ref="V528:AH528"/>
    <mergeCell ref="B529:C529"/>
    <mergeCell ref="D529:P529"/>
    <mergeCell ref="T529:U529"/>
    <mergeCell ref="V529:AH529"/>
    <mergeCell ref="AE532:AG532"/>
    <mergeCell ref="B533:C533"/>
    <mergeCell ref="T533:U533"/>
    <mergeCell ref="B530:C530"/>
    <mergeCell ref="D530:G530"/>
    <mergeCell ref="H530:L530"/>
    <mergeCell ref="M530:P530"/>
    <mergeCell ref="T530:U530"/>
    <mergeCell ref="AE521:AG521"/>
    <mergeCell ref="B522:C522"/>
    <mergeCell ref="D522:F522"/>
    <mergeCell ref="G522:I522"/>
    <mergeCell ref="J522:L522"/>
    <mergeCell ref="M522:O522"/>
    <mergeCell ref="T522:U522"/>
    <mergeCell ref="V522:X522"/>
    <mergeCell ref="Y522:AA522"/>
    <mergeCell ref="AB522:AD522"/>
    <mergeCell ref="AE522:AG522"/>
    <mergeCell ref="B521:C521"/>
    <mergeCell ref="D521:F521"/>
    <mergeCell ref="G521:I521"/>
    <mergeCell ref="J521:L521"/>
    <mergeCell ref="M521:O521"/>
    <mergeCell ref="T521:U521"/>
    <mergeCell ref="V521:X521"/>
    <mergeCell ref="Y521:AA521"/>
    <mergeCell ref="AB521:AD521"/>
    <mergeCell ref="AE519:AG519"/>
    <mergeCell ref="B520:C520"/>
    <mergeCell ref="D520:F520"/>
    <mergeCell ref="G520:I520"/>
    <mergeCell ref="J520:L520"/>
    <mergeCell ref="M520:O520"/>
    <mergeCell ref="T520:U520"/>
    <mergeCell ref="V520:X520"/>
    <mergeCell ref="Y520:AA520"/>
    <mergeCell ref="AB520:AD520"/>
    <mergeCell ref="AE520:AG520"/>
    <mergeCell ref="B519:C519"/>
    <mergeCell ref="D519:F519"/>
    <mergeCell ref="G519:I519"/>
    <mergeCell ref="J519:L519"/>
    <mergeCell ref="M519:O519"/>
    <mergeCell ref="T519:U519"/>
    <mergeCell ref="V519:X519"/>
    <mergeCell ref="Y519:AA519"/>
    <mergeCell ref="AB519:AD519"/>
    <mergeCell ref="AE517:AG517"/>
    <mergeCell ref="B518:C518"/>
    <mergeCell ref="D518:F518"/>
    <mergeCell ref="G518:I518"/>
    <mergeCell ref="J518:L518"/>
    <mergeCell ref="M518:O518"/>
    <mergeCell ref="T518:U518"/>
    <mergeCell ref="V518:X518"/>
    <mergeCell ref="Y518:AA518"/>
    <mergeCell ref="AB518:AD518"/>
    <mergeCell ref="AE518:AG518"/>
    <mergeCell ref="B517:C517"/>
    <mergeCell ref="D517:F517"/>
    <mergeCell ref="G517:I517"/>
    <mergeCell ref="J517:L517"/>
    <mergeCell ref="M517:O517"/>
    <mergeCell ref="T517:U517"/>
    <mergeCell ref="V517:X517"/>
    <mergeCell ref="Y517:AA517"/>
    <mergeCell ref="AB517:AD517"/>
    <mergeCell ref="AE515:AG515"/>
    <mergeCell ref="B516:C516"/>
    <mergeCell ref="D516:F516"/>
    <mergeCell ref="G516:I516"/>
    <mergeCell ref="J516:L516"/>
    <mergeCell ref="M516:O516"/>
    <mergeCell ref="T516:U516"/>
    <mergeCell ref="V516:X516"/>
    <mergeCell ref="Y516:AA516"/>
    <mergeCell ref="AB516:AD516"/>
    <mergeCell ref="AE516:AG516"/>
    <mergeCell ref="B515:C515"/>
    <mergeCell ref="D515:F515"/>
    <mergeCell ref="G515:I515"/>
    <mergeCell ref="J515:L515"/>
    <mergeCell ref="M515:O515"/>
    <mergeCell ref="T515:U515"/>
    <mergeCell ref="V515:X515"/>
    <mergeCell ref="Y515:AA515"/>
    <mergeCell ref="AB515:AD515"/>
    <mergeCell ref="V511:X511"/>
    <mergeCell ref="AE513:AG513"/>
    <mergeCell ref="B514:C514"/>
    <mergeCell ref="D514:F514"/>
    <mergeCell ref="G514:I514"/>
    <mergeCell ref="J514:L514"/>
    <mergeCell ref="M514:O514"/>
    <mergeCell ref="T514:U514"/>
    <mergeCell ref="V514:X514"/>
    <mergeCell ref="Y514:AA514"/>
    <mergeCell ref="AB514:AD514"/>
    <mergeCell ref="AE514:AG514"/>
    <mergeCell ref="B513:C513"/>
    <mergeCell ref="D513:F513"/>
    <mergeCell ref="G513:I513"/>
    <mergeCell ref="J513:L513"/>
    <mergeCell ref="M513:O513"/>
    <mergeCell ref="T513:U513"/>
    <mergeCell ref="V513:X513"/>
    <mergeCell ref="Y513:AA513"/>
    <mergeCell ref="AB513:AD513"/>
    <mergeCell ref="B508:C508"/>
    <mergeCell ref="T508:U508"/>
    <mergeCell ref="B509:C509"/>
    <mergeCell ref="T509:U509"/>
    <mergeCell ref="D503:F503"/>
    <mergeCell ref="G503:I503"/>
    <mergeCell ref="J503:L503"/>
    <mergeCell ref="M503:O503"/>
    <mergeCell ref="V503:X503"/>
    <mergeCell ref="Y503:AA503"/>
    <mergeCell ref="AB503:AD503"/>
    <mergeCell ref="Y511:AA511"/>
    <mergeCell ref="AB511:AD511"/>
    <mergeCell ref="AE511:AG511"/>
    <mergeCell ref="B512:C512"/>
    <mergeCell ref="D512:F512"/>
    <mergeCell ref="G512:I512"/>
    <mergeCell ref="J512:L512"/>
    <mergeCell ref="M512:O512"/>
    <mergeCell ref="T512:U512"/>
    <mergeCell ref="V512:X512"/>
    <mergeCell ref="Y512:AA512"/>
    <mergeCell ref="AB512:AD512"/>
    <mergeCell ref="AE512:AG512"/>
    <mergeCell ref="B510:C510"/>
    <mergeCell ref="T510:U510"/>
    <mergeCell ref="B511:C511"/>
    <mergeCell ref="D511:F511"/>
    <mergeCell ref="G511:I511"/>
    <mergeCell ref="J511:L511"/>
    <mergeCell ref="M511:O511"/>
    <mergeCell ref="T511:U511"/>
    <mergeCell ref="V501:Y501"/>
    <mergeCell ref="Z501:AD501"/>
    <mergeCell ref="AE501:AH501"/>
    <mergeCell ref="B502:C502"/>
    <mergeCell ref="D502:G502"/>
    <mergeCell ref="H502:L502"/>
    <mergeCell ref="M502:P502"/>
    <mergeCell ref="T502:U502"/>
    <mergeCell ref="V502:Y502"/>
    <mergeCell ref="Z502:AD502"/>
    <mergeCell ref="AE502:AH502"/>
    <mergeCell ref="B505:C505"/>
    <mergeCell ref="T505:U505"/>
    <mergeCell ref="B506:C506"/>
    <mergeCell ref="T506:U506"/>
    <mergeCell ref="B507:C507"/>
    <mergeCell ref="T507:U507"/>
    <mergeCell ref="B494:P494"/>
    <mergeCell ref="Q494:Q522"/>
    <mergeCell ref="R494:R522"/>
    <mergeCell ref="T494:AH494"/>
    <mergeCell ref="A495:A496"/>
    <mergeCell ref="B495:P496"/>
    <mergeCell ref="S495:S496"/>
    <mergeCell ref="T495:AH496"/>
    <mergeCell ref="B497:C497"/>
    <mergeCell ref="D497:P497"/>
    <mergeCell ref="T497:U497"/>
    <mergeCell ref="V497:AH497"/>
    <mergeCell ref="B498:C498"/>
    <mergeCell ref="D498:P498"/>
    <mergeCell ref="T498:U498"/>
    <mergeCell ref="V498:AH498"/>
    <mergeCell ref="B499:C499"/>
    <mergeCell ref="D499:P499"/>
    <mergeCell ref="T499:U499"/>
    <mergeCell ref="V499:AH499"/>
    <mergeCell ref="B500:C500"/>
    <mergeCell ref="D500:P500"/>
    <mergeCell ref="T500:U500"/>
    <mergeCell ref="V500:AH500"/>
    <mergeCell ref="AE503:AG503"/>
    <mergeCell ref="B504:C504"/>
    <mergeCell ref="T504:U504"/>
    <mergeCell ref="B501:C501"/>
    <mergeCell ref="D501:G501"/>
    <mergeCell ref="H501:L501"/>
    <mergeCell ref="M501:P501"/>
    <mergeCell ref="T501:U501"/>
    <mergeCell ref="AE492:AG492"/>
    <mergeCell ref="B493:C493"/>
    <mergeCell ref="D493:F493"/>
    <mergeCell ref="G493:I493"/>
    <mergeCell ref="J493:L493"/>
    <mergeCell ref="M493:O493"/>
    <mergeCell ref="T493:U493"/>
    <mergeCell ref="V493:X493"/>
    <mergeCell ref="Y493:AA493"/>
    <mergeCell ref="AB493:AD493"/>
    <mergeCell ref="AE493:AG493"/>
    <mergeCell ref="B492:C492"/>
    <mergeCell ref="D492:F492"/>
    <mergeCell ref="G492:I492"/>
    <mergeCell ref="J492:L492"/>
    <mergeCell ref="M492:O492"/>
    <mergeCell ref="T492:U492"/>
    <mergeCell ref="V492:X492"/>
    <mergeCell ref="Y492:AA492"/>
    <mergeCell ref="AB492:AD492"/>
    <mergeCell ref="AE490:AG490"/>
    <mergeCell ref="B491:C491"/>
    <mergeCell ref="D491:F491"/>
    <mergeCell ref="G491:I491"/>
    <mergeCell ref="J491:L491"/>
    <mergeCell ref="M491:O491"/>
    <mergeCell ref="T491:U491"/>
    <mergeCell ref="V491:X491"/>
    <mergeCell ref="Y491:AA491"/>
    <mergeCell ref="AB491:AD491"/>
    <mergeCell ref="AE491:AG491"/>
    <mergeCell ref="B490:C490"/>
    <mergeCell ref="D490:F490"/>
    <mergeCell ref="G490:I490"/>
    <mergeCell ref="J490:L490"/>
    <mergeCell ref="M490:O490"/>
    <mergeCell ref="T490:U490"/>
    <mergeCell ref="V490:X490"/>
    <mergeCell ref="Y490:AA490"/>
    <mergeCell ref="AB490:AD490"/>
    <mergeCell ref="AE488:AG488"/>
    <mergeCell ref="B489:C489"/>
    <mergeCell ref="D489:F489"/>
    <mergeCell ref="G489:I489"/>
    <mergeCell ref="J489:L489"/>
    <mergeCell ref="M489:O489"/>
    <mergeCell ref="T489:U489"/>
    <mergeCell ref="V489:X489"/>
    <mergeCell ref="Y489:AA489"/>
    <mergeCell ref="AB489:AD489"/>
    <mergeCell ref="AE489:AG489"/>
    <mergeCell ref="B488:C488"/>
    <mergeCell ref="D488:F488"/>
    <mergeCell ref="G488:I488"/>
    <mergeCell ref="J488:L488"/>
    <mergeCell ref="M488:O488"/>
    <mergeCell ref="T488:U488"/>
    <mergeCell ref="V488:X488"/>
    <mergeCell ref="Y488:AA488"/>
    <mergeCell ref="AB488:AD488"/>
    <mergeCell ref="AE486:AG486"/>
    <mergeCell ref="B487:C487"/>
    <mergeCell ref="D487:F487"/>
    <mergeCell ref="G487:I487"/>
    <mergeCell ref="J487:L487"/>
    <mergeCell ref="M487:O487"/>
    <mergeCell ref="T487:U487"/>
    <mergeCell ref="V487:X487"/>
    <mergeCell ref="Y487:AA487"/>
    <mergeCell ref="AB487:AD487"/>
    <mergeCell ref="AE487:AG487"/>
    <mergeCell ref="B486:C486"/>
    <mergeCell ref="D486:F486"/>
    <mergeCell ref="G486:I486"/>
    <mergeCell ref="J486:L486"/>
    <mergeCell ref="M486:O486"/>
    <mergeCell ref="T486:U486"/>
    <mergeCell ref="V486:X486"/>
    <mergeCell ref="Y486:AA486"/>
    <mergeCell ref="AB486:AD486"/>
    <mergeCell ref="V482:X482"/>
    <mergeCell ref="AE484:AG484"/>
    <mergeCell ref="B485:C485"/>
    <mergeCell ref="D485:F485"/>
    <mergeCell ref="G485:I485"/>
    <mergeCell ref="J485:L485"/>
    <mergeCell ref="M485:O485"/>
    <mergeCell ref="T485:U485"/>
    <mergeCell ref="V485:X485"/>
    <mergeCell ref="Y485:AA485"/>
    <mergeCell ref="AB485:AD485"/>
    <mergeCell ref="AE485:AG485"/>
    <mergeCell ref="B484:C484"/>
    <mergeCell ref="D484:F484"/>
    <mergeCell ref="G484:I484"/>
    <mergeCell ref="J484:L484"/>
    <mergeCell ref="M484:O484"/>
    <mergeCell ref="T484:U484"/>
    <mergeCell ref="V484:X484"/>
    <mergeCell ref="Y484:AA484"/>
    <mergeCell ref="AB484:AD484"/>
    <mergeCell ref="B479:C479"/>
    <mergeCell ref="T479:U479"/>
    <mergeCell ref="B480:C480"/>
    <mergeCell ref="T480:U480"/>
    <mergeCell ref="D474:F474"/>
    <mergeCell ref="G474:I474"/>
    <mergeCell ref="J474:L474"/>
    <mergeCell ref="M474:O474"/>
    <mergeCell ref="V474:X474"/>
    <mergeCell ref="Y474:AA474"/>
    <mergeCell ref="AB474:AD474"/>
    <mergeCell ref="Y482:AA482"/>
    <mergeCell ref="AB482:AD482"/>
    <mergeCell ref="AE482:AG482"/>
    <mergeCell ref="B483:C483"/>
    <mergeCell ref="D483:F483"/>
    <mergeCell ref="G483:I483"/>
    <mergeCell ref="J483:L483"/>
    <mergeCell ref="M483:O483"/>
    <mergeCell ref="T483:U483"/>
    <mergeCell ref="V483:X483"/>
    <mergeCell ref="Y483:AA483"/>
    <mergeCell ref="AB483:AD483"/>
    <mergeCell ref="AE483:AG483"/>
    <mergeCell ref="B481:C481"/>
    <mergeCell ref="T481:U481"/>
    <mergeCell ref="B482:C482"/>
    <mergeCell ref="D482:F482"/>
    <mergeCell ref="G482:I482"/>
    <mergeCell ref="J482:L482"/>
    <mergeCell ref="M482:O482"/>
    <mergeCell ref="T482:U482"/>
    <mergeCell ref="V472:Y472"/>
    <mergeCell ref="Z472:AD472"/>
    <mergeCell ref="AE472:AH472"/>
    <mergeCell ref="B473:C473"/>
    <mergeCell ref="D473:G473"/>
    <mergeCell ref="H473:L473"/>
    <mergeCell ref="M473:P473"/>
    <mergeCell ref="T473:U473"/>
    <mergeCell ref="V473:Y473"/>
    <mergeCell ref="Z473:AD473"/>
    <mergeCell ref="AE473:AH473"/>
    <mergeCell ref="B476:C476"/>
    <mergeCell ref="T476:U476"/>
    <mergeCell ref="B477:C477"/>
    <mergeCell ref="T477:U477"/>
    <mergeCell ref="B478:C478"/>
    <mergeCell ref="T478:U478"/>
    <mergeCell ref="B465:P465"/>
    <mergeCell ref="Q465:Q493"/>
    <mergeCell ref="R465:R493"/>
    <mergeCell ref="T465:AH465"/>
    <mergeCell ref="A466:A467"/>
    <mergeCell ref="B466:P467"/>
    <mergeCell ref="S466:S467"/>
    <mergeCell ref="T466:AH467"/>
    <mergeCell ref="B468:C468"/>
    <mergeCell ref="D468:P468"/>
    <mergeCell ref="T468:U468"/>
    <mergeCell ref="V468:AH468"/>
    <mergeCell ref="B469:C469"/>
    <mergeCell ref="D469:P469"/>
    <mergeCell ref="T469:U469"/>
    <mergeCell ref="V469:AH469"/>
    <mergeCell ref="B470:C470"/>
    <mergeCell ref="D470:P470"/>
    <mergeCell ref="T470:U470"/>
    <mergeCell ref="V470:AH470"/>
    <mergeCell ref="B471:C471"/>
    <mergeCell ref="D471:P471"/>
    <mergeCell ref="T471:U471"/>
    <mergeCell ref="V471:AH471"/>
    <mergeCell ref="AE474:AG474"/>
    <mergeCell ref="B475:C475"/>
    <mergeCell ref="T475:U475"/>
    <mergeCell ref="B472:C472"/>
    <mergeCell ref="D472:G472"/>
    <mergeCell ref="H472:L472"/>
    <mergeCell ref="M472:P472"/>
    <mergeCell ref="T472:U472"/>
    <mergeCell ref="AE463:AG463"/>
    <mergeCell ref="B464:C464"/>
    <mergeCell ref="D464:F464"/>
    <mergeCell ref="G464:I464"/>
    <mergeCell ref="J464:L464"/>
    <mergeCell ref="M464:O464"/>
    <mergeCell ref="T464:U464"/>
    <mergeCell ref="V464:X464"/>
    <mergeCell ref="Y464:AA464"/>
    <mergeCell ref="AB464:AD464"/>
    <mergeCell ref="AE464:AG464"/>
    <mergeCell ref="B463:C463"/>
    <mergeCell ref="D463:F463"/>
    <mergeCell ref="G463:I463"/>
    <mergeCell ref="J463:L463"/>
    <mergeCell ref="M463:O463"/>
    <mergeCell ref="T463:U463"/>
    <mergeCell ref="V463:X463"/>
    <mergeCell ref="Y463:AA463"/>
    <mergeCell ref="AB463:AD463"/>
    <mergeCell ref="AE461:AG461"/>
    <mergeCell ref="B462:C462"/>
    <mergeCell ref="D462:F462"/>
    <mergeCell ref="G462:I462"/>
    <mergeCell ref="J462:L462"/>
    <mergeCell ref="M462:O462"/>
    <mergeCell ref="T462:U462"/>
    <mergeCell ref="V462:X462"/>
    <mergeCell ref="Y462:AA462"/>
    <mergeCell ref="AB462:AD462"/>
    <mergeCell ref="AE462:AG462"/>
    <mergeCell ref="B461:C461"/>
    <mergeCell ref="D461:F461"/>
    <mergeCell ref="G461:I461"/>
    <mergeCell ref="J461:L461"/>
    <mergeCell ref="M461:O461"/>
    <mergeCell ref="T461:U461"/>
    <mergeCell ref="V461:X461"/>
    <mergeCell ref="Y461:AA461"/>
    <mergeCell ref="AB461:AD461"/>
    <mergeCell ref="AE459:AG459"/>
    <mergeCell ref="B460:C460"/>
    <mergeCell ref="D460:F460"/>
    <mergeCell ref="G460:I460"/>
    <mergeCell ref="J460:L460"/>
    <mergeCell ref="M460:O460"/>
    <mergeCell ref="T460:U460"/>
    <mergeCell ref="V460:X460"/>
    <mergeCell ref="Y460:AA460"/>
    <mergeCell ref="AB460:AD460"/>
    <mergeCell ref="AE460:AG460"/>
    <mergeCell ref="B459:C459"/>
    <mergeCell ref="D459:F459"/>
    <mergeCell ref="G459:I459"/>
    <mergeCell ref="J459:L459"/>
    <mergeCell ref="M459:O459"/>
    <mergeCell ref="T459:U459"/>
    <mergeCell ref="V459:X459"/>
    <mergeCell ref="Y459:AA459"/>
    <mergeCell ref="AB459:AD459"/>
    <mergeCell ref="AE457:AG457"/>
    <mergeCell ref="B458:C458"/>
    <mergeCell ref="D458:F458"/>
    <mergeCell ref="G458:I458"/>
    <mergeCell ref="J458:L458"/>
    <mergeCell ref="M458:O458"/>
    <mergeCell ref="T458:U458"/>
    <mergeCell ref="V458:X458"/>
    <mergeCell ref="Y458:AA458"/>
    <mergeCell ref="AB458:AD458"/>
    <mergeCell ref="AE458:AG458"/>
    <mergeCell ref="B457:C457"/>
    <mergeCell ref="D457:F457"/>
    <mergeCell ref="G457:I457"/>
    <mergeCell ref="J457:L457"/>
    <mergeCell ref="M457:O457"/>
    <mergeCell ref="T457:U457"/>
    <mergeCell ref="V457:X457"/>
    <mergeCell ref="Y457:AA457"/>
    <mergeCell ref="AB457:AD457"/>
    <mergeCell ref="V453:X453"/>
    <mergeCell ref="AE455:AG455"/>
    <mergeCell ref="B456:C456"/>
    <mergeCell ref="D456:F456"/>
    <mergeCell ref="G456:I456"/>
    <mergeCell ref="J456:L456"/>
    <mergeCell ref="M456:O456"/>
    <mergeCell ref="T456:U456"/>
    <mergeCell ref="V456:X456"/>
    <mergeCell ref="Y456:AA456"/>
    <mergeCell ref="AB456:AD456"/>
    <mergeCell ref="AE456:AG456"/>
    <mergeCell ref="B455:C455"/>
    <mergeCell ref="D455:F455"/>
    <mergeCell ref="G455:I455"/>
    <mergeCell ref="J455:L455"/>
    <mergeCell ref="M455:O455"/>
    <mergeCell ref="T455:U455"/>
    <mergeCell ref="V455:X455"/>
    <mergeCell ref="Y455:AA455"/>
    <mergeCell ref="AB455:AD455"/>
    <mergeCell ref="B450:C450"/>
    <mergeCell ref="T450:U450"/>
    <mergeCell ref="B451:C451"/>
    <mergeCell ref="T451:U451"/>
    <mergeCell ref="D445:F445"/>
    <mergeCell ref="G445:I445"/>
    <mergeCell ref="J445:L445"/>
    <mergeCell ref="M445:O445"/>
    <mergeCell ref="V445:X445"/>
    <mergeCell ref="Y445:AA445"/>
    <mergeCell ref="AB445:AD445"/>
    <mergeCell ref="Y453:AA453"/>
    <mergeCell ref="AB453:AD453"/>
    <mergeCell ref="AE453:AG453"/>
    <mergeCell ref="B454:C454"/>
    <mergeCell ref="D454:F454"/>
    <mergeCell ref="G454:I454"/>
    <mergeCell ref="J454:L454"/>
    <mergeCell ref="M454:O454"/>
    <mergeCell ref="T454:U454"/>
    <mergeCell ref="V454:X454"/>
    <mergeCell ref="Y454:AA454"/>
    <mergeCell ref="AB454:AD454"/>
    <mergeCell ref="AE454:AG454"/>
    <mergeCell ref="B452:C452"/>
    <mergeCell ref="T452:U452"/>
    <mergeCell ref="B453:C453"/>
    <mergeCell ref="D453:F453"/>
    <mergeCell ref="G453:I453"/>
    <mergeCell ref="J453:L453"/>
    <mergeCell ref="M453:O453"/>
    <mergeCell ref="T453:U453"/>
    <mergeCell ref="V443:Y443"/>
    <mergeCell ref="Z443:AD443"/>
    <mergeCell ref="AE443:AH443"/>
    <mergeCell ref="B444:C444"/>
    <mergeCell ref="D444:G444"/>
    <mergeCell ref="H444:L444"/>
    <mergeCell ref="M444:P444"/>
    <mergeCell ref="T444:U444"/>
    <mergeCell ref="V444:Y444"/>
    <mergeCell ref="Z444:AD444"/>
    <mergeCell ref="AE444:AH444"/>
    <mergeCell ref="B447:C447"/>
    <mergeCell ref="T447:U447"/>
    <mergeCell ref="B448:C448"/>
    <mergeCell ref="T448:U448"/>
    <mergeCell ref="B449:C449"/>
    <mergeCell ref="T449:U449"/>
    <mergeCell ref="B436:P436"/>
    <mergeCell ref="Q436:Q464"/>
    <mergeCell ref="R436:R464"/>
    <mergeCell ref="T436:AH436"/>
    <mergeCell ref="A437:A438"/>
    <mergeCell ref="B437:P438"/>
    <mergeCell ref="S437:S438"/>
    <mergeCell ref="T437:AH438"/>
    <mergeCell ref="B439:C439"/>
    <mergeCell ref="D439:P439"/>
    <mergeCell ref="T439:U439"/>
    <mergeCell ref="V439:AH439"/>
    <mergeCell ref="B440:C440"/>
    <mergeCell ref="D440:P440"/>
    <mergeCell ref="T440:U440"/>
    <mergeCell ref="V440:AH440"/>
    <mergeCell ref="B441:C441"/>
    <mergeCell ref="D441:P441"/>
    <mergeCell ref="T441:U441"/>
    <mergeCell ref="V441:AH441"/>
    <mergeCell ref="B442:C442"/>
    <mergeCell ref="D442:P442"/>
    <mergeCell ref="T442:U442"/>
    <mergeCell ref="V442:AH442"/>
    <mergeCell ref="AE445:AG445"/>
    <mergeCell ref="B446:C446"/>
    <mergeCell ref="T446:U446"/>
    <mergeCell ref="B443:C443"/>
    <mergeCell ref="D443:G443"/>
    <mergeCell ref="H443:L443"/>
    <mergeCell ref="M443:P443"/>
    <mergeCell ref="T443:U443"/>
    <mergeCell ref="AE434:AG434"/>
    <mergeCell ref="B435:C435"/>
    <mergeCell ref="D435:F435"/>
    <mergeCell ref="G435:I435"/>
    <mergeCell ref="J435:L435"/>
    <mergeCell ref="M435:O435"/>
    <mergeCell ref="T435:U435"/>
    <mergeCell ref="V435:X435"/>
    <mergeCell ref="Y435:AA435"/>
    <mergeCell ref="AB435:AD435"/>
    <mergeCell ref="AE435:AG435"/>
    <mergeCell ref="B434:C434"/>
    <mergeCell ref="D434:F434"/>
    <mergeCell ref="G434:I434"/>
    <mergeCell ref="J434:L434"/>
    <mergeCell ref="M434:O434"/>
    <mergeCell ref="T434:U434"/>
    <mergeCell ref="V434:X434"/>
    <mergeCell ref="Y434:AA434"/>
    <mergeCell ref="AB434:AD434"/>
    <mergeCell ref="AE432:AG432"/>
    <mergeCell ref="B433:C433"/>
    <mergeCell ref="D433:F433"/>
    <mergeCell ref="G433:I433"/>
    <mergeCell ref="J433:L433"/>
    <mergeCell ref="M433:O433"/>
    <mergeCell ref="T433:U433"/>
    <mergeCell ref="V433:X433"/>
    <mergeCell ref="Y433:AA433"/>
    <mergeCell ref="AB433:AD433"/>
    <mergeCell ref="AE433:AG433"/>
    <mergeCell ref="B432:C432"/>
    <mergeCell ref="D432:F432"/>
    <mergeCell ref="G432:I432"/>
    <mergeCell ref="J432:L432"/>
    <mergeCell ref="M432:O432"/>
    <mergeCell ref="T432:U432"/>
    <mergeCell ref="V432:X432"/>
    <mergeCell ref="Y432:AA432"/>
    <mergeCell ref="AB432:AD432"/>
    <mergeCell ref="AE430:AG430"/>
    <mergeCell ref="B431:C431"/>
    <mergeCell ref="D431:F431"/>
    <mergeCell ref="G431:I431"/>
    <mergeCell ref="J431:L431"/>
    <mergeCell ref="M431:O431"/>
    <mergeCell ref="T431:U431"/>
    <mergeCell ref="V431:X431"/>
    <mergeCell ref="Y431:AA431"/>
    <mergeCell ref="AB431:AD431"/>
    <mergeCell ref="AE431:AG431"/>
    <mergeCell ref="B430:C430"/>
    <mergeCell ref="D430:F430"/>
    <mergeCell ref="G430:I430"/>
    <mergeCell ref="J430:L430"/>
    <mergeCell ref="M430:O430"/>
    <mergeCell ref="T430:U430"/>
    <mergeCell ref="V430:X430"/>
    <mergeCell ref="Y430:AA430"/>
    <mergeCell ref="AB430:AD430"/>
    <mergeCell ref="AE428:AG428"/>
    <mergeCell ref="B429:C429"/>
    <mergeCell ref="D429:F429"/>
    <mergeCell ref="G429:I429"/>
    <mergeCell ref="J429:L429"/>
    <mergeCell ref="M429:O429"/>
    <mergeCell ref="T429:U429"/>
    <mergeCell ref="V429:X429"/>
    <mergeCell ref="Y429:AA429"/>
    <mergeCell ref="AB429:AD429"/>
    <mergeCell ref="AE429:AG429"/>
    <mergeCell ref="B428:C428"/>
    <mergeCell ref="D428:F428"/>
    <mergeCell ref="G428:I428"/>
    <mergeCell ref="J428:L428"/>
    <mergeCell ref="M428:O428"/>
    <mergeCell ref="T428:U428"/>
    <mergeCell ref="V428:X428"/>
    <mergeCell ref="Y428:AA428"/>
    <mergeCell ref="AB428:AD428"/>
    <mergeCell ref="V424:X424"/>
    <mergeCell ref="AE426:AG426"/>
    <mergeCell ref="B427:C427"/>
    <mergeCell ref="D427:F427"/>
    <mergeCell ref="G427:I427"/>
    <mergeCell ref="J427:L427"/>
    <mergeCell ref="M427:O427"/>
    <mergeCell ref="T427:U427"/>
    <mergeCell ref="V427:X427"/>
    <mergeCell ref="Y427:AA427"/>
    <mergeCell ref="AB427:AD427"/>
    <mergeCell ref="AE427:AG427"/>
    <mergeCell ref="B426:C426"/>
    <mergeCell ref="D426:F426"/>
    <mergeCell ref="G426:I426"/>
    <mergeCell ref="J426:L426"/>
    <mergeCell ref="M426:O426"/>
    <mergeCell ref="T426:U426"/>
    <mergeCell ref="V426:X426"/>
    <mergeCell ref="Y426:AA426"/>
    <mergeCell ref="AB426:AD426"/>
    <mergeCell ref="B421:C421"/>
    <mergeCell ref="T421:U421"/>
    <mergeCell ref="B422:C422"/>
    <mergeCell ref="T422:U422"/>
    <mergeCell ref="D416:F416"/>
    <mergeCell ref="G416:I416"/>
    <mergeCell ref="J416:L416"/>
    <mergeCell ref="M416:O416"/>
    <mergeCell ref="V416:X416"/>
    <mergeCell ref="Y416:AA416"/>
    <mergeCell ref="AB416:AD416"/>
    <mergeCell ref="Y424:AA424"/>
    <mergeCell ref="AB424:AD424"/>
    <mergeCell ref="AE424:AG424"/>
    <mergeCell ref="B425:C425"/>
    <mergeCell ref="D425:F425"/>
    <mergeCell ref="G425:I425"/>
    <mergeCell ref="J425:L425"/>
    <mergeCell ref="M425:O425"/>
    <mergeCell ref="T425:U425"/>
    <mergeCell ref="V425:X425"/>
    <mergeCell ref="Y425:AA425"/>
    <mergeCell ref="AB425:AD425"/>
    <mergeCell ref="AE425:AG425"/>
    <mergeCell ref="B423:C423"/>
    <mergeCell ref="T423:U423"/>
    <mergeCell ref="B424:C424"/>
    <mergeCell ref="D424:F424"/>
    <mergeCell ref="G424:I424"/>
    <mergeCell ref="J424:L424"/>
    <mergeCell ref="M424:O424"/>
    <mergeCell ref="T424:U424"/>
    <mergeCell ref="V414:Y414"/>
    <mergeCell ref="Z414:AD414"/>
    <mergeCell ref="AE414:AH414"/>
    <mergeCell ref="B415:C415"/>
    <mergeCell ref="D415:G415"/>
    <mergeCell ref="H415:L415"/>
    <mergeCell ref="M415:P415"/>
    <mergeCell ref="T415:U415"/>
    <mergeCell ref="V415:Y415"/>
    <mergeCell ref="Z415:AD415"/>
    <mergeCell ref="AE415:AH415"/>
    <mergeCell ref="B418:C418"/>
    <mergeCell ref="T418:U418"/>
    <mergeCell ref="B419:C419"/>
    <mergeCell ref="T419:U419"/>
    <mergeCell ref="B420:C420"/>
    <mergeCell ref="T420:U420"/>
    <mergeCell ref="B407:P407"/>
    <mergeCell ref="Q407:Q435"/>
    <mergeCell ref="R407:R435"/>
    <mergeCell ref="T407:AH407"/>
    <mergeCell ref="A408:A409"/>
    <mergeCell ref="B408:P409"/>
    <mergeCell ref="S408:S409"/>
    <mergeCell ref="T408:AH409"/>
    <mergeCell ref="B410:C410"/>
    <mergeCell ref="D410:P410"/>
    <mergeCell ref="T410:U410"/>
    <mergeCell ref="V410:AH410"/>
    <mergeCell ref="B411:C411"/>
    <mergeCell ref="D411:P411"/>
    <mergeCell ref="T411:U411"/>
    <mergeCell ref="V411:AH411"/>
    <mergeCell ref="B412:C412"/>
    <mergeCell ref="D412:P412"/>
    <mergeCell ref="T412:U412"/>
    <mergeCell ref="V412:AH412"/>
    <mergeCell ref="B413:C413"/>
    <mergeCell ref="D413:P413"/>
    <mergeCell ref="T413:U413"/>
    <mergeCell ref="V413:AH413"/>
    <mergeCell ref="AE416:AG416"/>
    <mergeCell ref="B417:C417"/>
    <mergeCell ref="T417:U417"/>
    <mergeCell ref="B414:C414"/>
    <mergeCell ref="D414:G414"/>
    <mergeCell ref="H414:L414"/>
    <mergeCell ref="M414:P414"/>
    <mergeCell ref="T414:U414"/>
    <mergeCell ref="AE405:AG405"/>
    <mergeCell ref="B406:C406"/>
    <mergeCell ref="D406:F406"/>
    <mergeCell ref="G406:I406"/>
    <mergeCell ref="J406:L406"/>
    <mergeCell ref="M406:O406"/>
    <mergeCell ref="T406:U406"/>
    <mergeCell ref="V406:X406"/>
    <mergeCell ref="Y406:AA406"/>
    <mergeCell ref="AB406:AD406"/>
    <mergeCell ref="AE406:AG406"/>
    <mergeCell ref="B405:C405"/>
    <mergeCell ref="D405:F405"/>
    <mergeCell ref="G405:I405"/>
    <mergeCell ref="J405:L405"/>
    <mergeCell ref="M405:O405"/>
    <mergeCell ref="T405:U405"/>
    <mergeCell ref="V405:X405"/>
    <mergeCell ref="Y405:AA405"/>
    <mergeCell ref="AB405:AD405"/>
    <mergeCell ref="AE403:AG403"/>
    <mergeCell ref="B404:C404"/>
    <mergeCell ref="D404:F404"/>
    <mergeCell ref="G404:I404"/>
    <mergeCell ref="J404:L404"/>
    <mergeCell ref="M404:O404"/>
    <mergeCell ref="T404:U404"/>
    <mergeCell ref="V404:X404"/>
    <mergeCell ref="Y404:AA404"/>
    <mergeCell ref="AB404:AD404"/>
    <mergeCell ref="AE404:AG404"/>
    <mergeCell ref="B403:C403"/>
    <mergeCell ref="D403:F403"/>
    <mergeCell ref="G403:I403"/>
    <mergeCell ref="J403:L403"/>
    <mergeCell ref="M403:O403"/>
    <mergeCell ref="T403:U403"/>
    <mergeCell ref="V403:X403"/>
    <mergeCell ref="Y403:AA403"/>
    <mergeCell ref="AB403:AD403"/>
    <mergeCell ref="AE401:AG401"/>
    <mergeCell ref="B402:C402"/>
    <mergeCell ref="D402:F402"/>
    <mergeCell ref="G402:I402"/>
    <mergeCell ref="J402:L402"/>
    <mergeCell ref="M402:O402"/>
    <mergeCell ref="T402:U402"/>
    <mergeCell ref="V402:X402"/>
    <mergeCell ref="Y402:AA402"/>
    <mergeCell ref="AB402:AD402"/>
    <mergeCell ref="AE402:AG402"/>
    <mergeCell ref="B401:C401"/>
    <mergeCell ref="D401:F401"/>
    <mergeCell ref="G401:I401"/>
    <mergeCell ref="J401:L401"/>
    <mergeCell ref="M401:O401"/>
    <mergeCell ref="T401:U401"/>
    <mergeCell ref="V401:X401"/>
    <mergeCell ref="Y401:AA401"/>
    <mergeCell ref="AB401:AD401"/>
    <mergeCell ref="AE399:AG399"/>
    <mergeCell ref="B400:C400"/>
    <mergeCell ref="D400:F400"/>
    <mergeCell ref="G400:I400"/>
    <mergeCell ref="J400:L400"/>
    <mergeCell ref="M400:O400"/>
    <mergeCell ref="T400:U400"/>
    <mergeCell ref="V400:X400"/>
    <mergeCell ref="Y400:AA400"/>
    <mergeCell ref="AB400:AD400"/>
    <mergeCell ref="AE400:AG400"/>
    <mergeCell ref="B399:C399"/>
    <mergeCell ref="D399:F399"/>
    <mergeCell ref="G399:I399"/>
    <mergeCell ref="J399:L399"/>
    <mergeCell ref="M399:O399"/>
    <mergeCell ref="T399:U399"/>
    <mergeCell ref="V399:X399"/>
    <mergeCell ref="Y399:AA399"/>
    <mergeCell ref="AB399:AD399"/>
    <mergeCell ref="V395:X395"/>
    <mergeCell ref="AE397:AG397"/>
    <mergeCell ref="B398:C398"/>
    <mergeCell ref="D398:F398"/>
    <mergeCell ref="G398:I398"/>
    <mergeCell ref="J398:L398"/>
    <mergeCell ref="M398:O398"/>
    <mergeCell ref="T398:U398"/>
    <mergeCell ref="V398:X398"/>
    <mergeCell ref="Y398:AA398"/>
    <mergeCell ref="AB398:AD398"/>
    <mergeCell ref="AE398:AG398"/>
    <mergeCell ref="B397:C397"/>
    <mergeCell ref="D397:F397"/>
    <mergeCell ref="G397:I397"/>
    <mergeCell ref="J397:L397"/>
    <mergeCell ref="M397:O397"/>
    <mergeCell ref="T397:U397"/>
    <mergeCell ref="V397:X397"/>
    <mergeCell ref="Y397:AA397"/>
    <mergeCell ref="AB397:AD397"/>
    <mergeCell ref="B392:C392"/>
    <mergeCell ref="T392:U392"/>
    <mergeCell ref="B393:C393"/>
    <mergeCell ref="T393:U393"/>
    <mergeCell ref="D387:F387"/>
    <mergeCell ref="G387:I387"/>
    <mergeCell ref="J387:L387"/>
    <mergeCell ref="M387:O387"/>
    <mergeCell ref="V387:X387"/>
    <mergeCell ref="Y387:AA387"/>
    <mergeCell ref="AB387:AD387"/>
    <mergeCell ref="Y395:AA395"/>
    <mergeCell ref="AB395:AD395"/>
    <mergeCell ref="AE395:AG395"/>
    <mergeCell ref="B396:C396"/>
    <mergeCell ref="D396:F396"/>
    <mergeCell ref="G396:I396"/>
    <mergeCell ref="J396:L396"/>
    <mergeCell ref="M396:O396"/>
    <mergeCell ref="T396:U396"/>
    <mergeCell ref="V396:X396"/>
    <mergeCell ref="Y396:AA396"/>
    <mergeCell ref="AB396:AD396"/>
    <mergeCell ref="AE396:AG396"/>
    <mergeCell ref="B394:C394"/>
    <mergeCell ref="T394:U394"/>
    <mergeCell ref="B395:C395"/>
    <mergeCell ref="D395:F395"/>
    <mergeCell ref="G395:I395"/>
    <mergeCell ref="J395:L395"/>
    <mergeCell ref="M395:O395"/>
    <mergeCell ref="T395:U395"/>
    <mergeCell ref="V385:Y385"/>
    <mergeCell ref="Z385:AD385"/>
    <mergeCell ref="AE385:AH385"/>
    <mergeCell ref="B386:C386"/>
    <mergeCell ref="D386:G386"/>
    <mergeCell ref="H386:L386"/>
    <mergeCell ref="M386:P386"/>
    <mergeCell ref="T386:U386"/>
    <mergeCell ref="V386:Y386"/>
    <mergeCell ref="Z386:AD386"/>
    <mergeCell ref="AE386:AH386"/>
    <mergeCell ref="B389:C389"/>
    <mergeCell ref="T389:U389"/>
    <mergeCell ref="B390:C390"/>
    <mergeCell ref="T390:U390"/>
    <mergeCell ref="B391:C391"/>
    <mergeCell ref="T391:U391"/>
    <mergeCell ref="B378:P378"/>
    <mergeCell ref="Q378:Q406"/>
    <mergeCell ref="R378:R406"/>
    <mergeCell ref="T378:AH378"/>
    <mergeCell ref="A379:A380"/>
    <mergeCell ref="B379:P380"/>
    <mergeCell ref="S379:S380"/>
    <mergeCell ref="T379:AH380"/>
    <mergeCell ref="B381:C381"/>
    <mergeCell ref="D381:P381"/>
    <mergeCell ref="T381:U381"/>
    <mergeCell ref="V381:AH381"/>
    <mergeCell ref="B382:C382"/>
    <mergeCell ref="D382:P382"/>
    <mergeCell ref="T382:U382"/>
    <mergeCell ref="V382:AH382"/>
    <mergeCell ref="B383:C383"/>
    <mergeCell ref="D383:P383"/>
    <mergeCell ref="T383:U383"/>
    <mergeCell ref="V383:AH383"/>
    <mergeCell ref="B384:C384"/>
    <mergeCell ref="D384:P384"/>
    <mergeCell ref="T384:U384"/>
    <mergeCell ref="V384:AH384"/>
    <mergeCell ref="AE387:AG387"/>
    <mergeCell ref="B388:C388"/>
    <mergeCell ref="T388:U388"/>
    <mergeCell ref="B385:C385"/>
    <mergeCell ref="D385:G385"/>
    <mergeCell ref="H385:L385"/>
    <mergeCell ref="M385:P385"/>
    <mergeCell ref="T385:U385"/>
    <mergeCell ref="AE376:AG376"/>
    <mergeCell ref="B377:C377"/>
    <mergeCell ref="D377:F377"/>
    <mergeCell ref="G377:I377"/>
    <mergeCell ref="J377:L377"/>
    <mergeCell ref="M377:O377"/>
    <mergeCell ref="T377:U377"/>
    <mergeCell ref="V377:X377"/>
    <mergeCell ref="Y377:AA377"/>
    <mergeCell ref="AB377:AD377"/>
    <mergeCell ref="AE377:AG377"/>
    <mergeCell ref="B376:C376"/>
    <mergeCell ref="D376:F376"/>
    <mergeCell ref="G376:I376"/>
    <mergeCell ref="J376:L376"/>
    <mergeCell ref="M376:O376"/>
    <mergeCell ref="T376:U376"/>
    <mergeCell ref="V376:X376"/>
    <mergeCell ref="Y376:AA376"/>
    <mergeCell ref="AB376:AD376"/>
    <mergeCell ref="AE374:AG374"/>
    <mergeCell ref="B375:C375"/>
    <mergeCell ref="D375:F375"/>
    <mergeCell ref="G375:I375"/>
    <mergeCell ref="J375:L375"/>
    <mergeCell ref="M375:O375"/>
    <mergeCell ref="T375:U375"/>
    <mergeCell ref="V375:X375"/>
    <mergeCell ref="Y375:AA375"/>
    <mergeCell ref="AB375:AD375"/>
    <mergeCell ref="AE375:AG375"/>
    <mergeCell ref="B374:C374"/>
    <mergeCell ref="D374:F374"/>
    <mergeCell ref="G374:I374"/>
    <mergeCell ref="J374:L374"/>
    <mergeCell ref="M374:O374"/>
    <mergeCell ref="T374:U374"/>
    <mergeCell ref="V374:X374"/>
    <mergeCell ref="Y374:AA374"/>
    <mergeCell ref="AB374:AD374"/>
    <mergeCell ref="AE372:AG372"/>
    <mergeCell ref="B373:C373"/>
    <mergeCell ref="D373:F373"/>
    <mergeCell ref="G373:I373"/>
    <mergeCell ref="J373:L373"/>
    <mergeCell ref="M373:O373"/>
    <mergeCell ref="T373:U373"/>
    <mergeCell ref="V373:X373"/>
    <mergeCell ref="Y373:AA373"/>
    <mergeCell ref="AB373:AD373"/>
    <mergeCell ref="AE373:AG373"/>
    <mergeCell ref="B372:C372"/>
    <mergeCell ref="D372:F372"/>
    <mergeCell ref="G372:I372"/>
    <mergeCell ref="J372:L372"/>
    <mergeCell ref="M372:O372"/>
    <mergeCell ref="T372:U372"/>
    <mergeCell ref="V372:X372"/>
    <mergeCell ref="Y372:AA372"/>
    <mergeCell ref="AB372:AD372"/>
    <mergeCell ref="AE370:AG370"/>
    <mergeCell ref="B371:C371"/>
    <mergeCell ref="D371:F371"/>
    <mergeCell ref="G371:I371"/>
    <mergeCell ref="J371:L371"/>
    <mergeCell ref="M371:O371"/>
    <mergeCell ref="T371:U371"/>
    <mergeCell ref="V371:X371"/>
    <mergeCell ref="Y371:AA371"/>
    <mergeCell ref="AB371:AD371"/>
    <mergeCell ref="AE371:AG371"/>
    <mergeCell ref="B370:C370"/>
    <mergeCell ref="D370:F370"/>
    <mergeCell ref="G370:I370"/>
    <mergeCell ref="J370:L370"/>
    <mergeCell ref="M370:O370"/>
    <mergeCell ref="T370:U370"/>
    <mergeCell ref="V370:X370"/>
    <mergeCell ref="Y370:AA370"/>
    <mergeCell ref="AB370:AD370"/>
    <mergeCell ref="V366:X366"/>
    <mergeCell ref="AE368:AG368"/>
    <mergeCell ref="B369:C369"/>
    <mergeCell ref="D369:F369"/>
    <mergeCell ref="G369:I369"/>
    <mergeCell ref="J369:L369"/>
    <mergeCell ref="M369:O369"/>
    <mergeCell ref="T369:U369"/>
    <mergeCell ref="V369:X369"/>
    <mergeCell ref="Y369:AA369"/>
    <mergeCell ref="AB369:AD369"/>
    <mergeCell ref="AE369:AG369"/>
    <mergeCell ref="B368:C368"/>
    <mergeCell ref="D368:F368"/>
    <mergeCell ref="G368:I368"/>
    <mergeCell ref="J368:L368"/>
    <mergeCell ref="M368:O368"/>
    <mergeCell ref="T368:U368"/>
    <mergeCell ref="V368:X368"/>
    <mergeCell ref="Y368:AA368"/>
    <mergeCell ref="AB368:AD368"/>
    <mergeCell ref="B363:C363"/>
    <mergeCell ref="T363:U363"/>
    <mergeCell ref="B364:C364"/>
    <mergeCell ref="T364:U364"/>
    <mergeCell ref="D358:F358"/>
    <mergeCell ref="G358:I358"/>
    <mergeCell ref="J358:L358"/>
    <mergeCell ref="M358:O358"/>
    <mergeCell ref="V358:X358"/>
    <mergeCell ref="Y358:AA358"/>
    <mergeCell ref="AB358:AD358"/>
    <mergeCell ref="Y366:AA366"/>
    <mergeCell ref="AB366:AD366"/>
    <mergeCell ref="AE366:AG366"/>
    <mergeCell ref="B367:C367"/>
    <mergeCell ref="D367:F367"/>
    <mergeCell ref="G367:I367"/>
    <mergeCell ref="J367:L367"/>
    <mergeCell ref="M367:O367"/>
    <mergeCell ref="T367:U367"/>
    <mergeCell ref="V367:X367"/>
    <mergeCell ref="Y367:AA367"/>
    <mergeCell ref="AB367:AD367"/>
    <mergeCell ref="AE367:AG367"/>
    <mergeCell ref="B365:C365"/>
    <mergeCell ref="T365:U365"/>
    <mergeCell ref="B366:C366"/>
    <mergeCell ref="D366:F366"/>
    <mergeCell ref="G366:I366"/>
    <mergeCell ref="J366:L366"/>
    <mergeCell ref="M366:O366"/>
    <mergeCell ref="T366:U366"/>
    <mergeCell ref="V356:Y356"/>
    <mergeCell ref="Z356:AD356"/>
    <mergeCell ref="AE356:AH356"/>
    <mergeCell ref="B357:C357"/>
    <mergeCell ref="D357:G357"/>
    <mergeCell ref="H357:L357"/>
    <mergeCell ref="M357:P357"/>
    <mergeCell ref="T357:U357"/>
    <mergeCell ref="V357:Y357"/>
    <mergeCell ref="Z357:AD357"/>
    <mergeCell ref="AE357:AH357"/>
    <mergeCell ref="B360:C360"/>
    <mergeCell ref="T360:U360"/>
    <mergeCell ref="B361:C361"/>
    <mergeCell ref="T361:U361"/>
    <mergeCell ref="B362:C362"/>
    <mergeCell ref="T362:U362"/>
    <mergeCell ref="B349:P349"/>
    <mergeCell ref="Q349:Q377"/>
    <mergeCell ref="R349:R377"/>
    <mergeCell ref="T349:AH349"/>
    <mergeCell ref="A350:A351"/>
    <mergeCell ref="B350:P351"/>
    <mergeCell ref="S350:S351"/>
    <mergeCell ref="T350:AH351"/>
    <mergeCell ref="B352:C352"/>
    <mergeCell ref="D352:P352"/>
    <mergeCell ref="T352:U352"/>
    <mergeCell ref="V352:AH352"/>
    <mergeCell ref="B353:C353"/>
    <mergeCell ref="D353:P353"/>
    <mergeCell ref="T353:U353"/>
    <mergeCell ref="V353:AH353"/>
    <mergeCell ref="B354:C354"/>
    <mergeCell ref="D354:P354"/>
    <mergeCell ref="T354:U354"/>
    <mergeCell ref="V354:AH354"/>
    <mergeCell ref="B355:C355"/>
    <mergeCell ref="D355:P355"/>
    <mergeCell ref="T355:U355"/>
    <mergeCell ref="V355:AH355"/>
    <mergeCell ref="AE358:AG358"/>
    <mergeCell ref="B359:C359"/>
    <mergeCell ref="T359:U359"/>
    <mergeCell ref="B356:C356"/>
    <mergeCell ref="D356:G356"/>
    <mergeCell ref="H356:L356"/>
    <mergeCell ref="M356:P356"/>
    <mergeCell ref="T356:U356"/>
    <mergeCell ref="AE347:AG347"/>
    <mergeCell ref="B348:C348"/>
    <mergeCell ref="D348:F348"/>
    <mergeCell ref="G348:I348"/>
    <mergeCell ref="J348:L348"/>
    <mergeCell ref="M348:O348"/>
    <mergeCell ref="T348:U348"/>
    <mergeCell ref="V348:X348"/>
    <mergeCell ref="Y348:AA348"/>
    <mergeCell ref="AB348:AD348"/>
    <mergeCell ref="AE348:AG348"/>
    <mergeCell ref="B347:C347"/>
    <mergeCell ref="D347:F347"/>
    <mergeCell ref="G347:I347"/>
    <mergeCell ref="J347:L347"/>
    <mergeCell ref="M347:O347"/>
    <mergeCell ref="T347:U347"/>
    <mergeCell ref="V347:X347"/>
    <mergeCell ref="Y347:AA347"/>
    <mergeCell ref="AB347:AD347"/>
    <mergeCell ref="AE345:AG345"/>
    <mergeCell ref="B346:C346"/>
    <mergeCell ref="D346:F346"/>
    <mergeCell ref="G346:I346"/>
    <mergeCell ref="J346:L346"/>
    <mergeCell ref="M346:O346"/>
    <mergeCell ref="T346:U346"/>
    <mergeCell ref="V346:X346"/>
    <mergeCell ref="Y346:AA346"/>
    <mergeCell ref="AB346:AD346"/>
    <mergeCell ref="AE346:AG346"/>
    <mergeCell ref="B345:C345"/>
    <mergeCell ref="D345:F345"/>
    <mergeCell ref="G345:I345"/>
    <mergeCell ref="J345:L345"/>
    <mergeCell ref="M345:O345"/>
    <mergeCell ref="T345:U345"/>
    <mergeCell ref="V345:X345"/>
    <mergeCell ref="Y345:AA345"/>
    <mergeCell ref="AB345:AD345"/>
    <mergeCell ref="AE343:AG343"/>
    <mergeCell ref="B344:C344"/>
    <mergeCell ref="D344:F344"/>
    <mergeCell ref="G344:I344"/>
    <mergeCell ref="J344:L344"/>
    <mergeCell ref="M344:O344"/>
    <mergeCell ref="T344:U344"/>
    <mergeCell ref="V344:X344"/>
    <mergeCell ref="Y344:AA344"/>
    <mergeCell ref="AB344:AD344"/>
    <mergeCell ref="AE344:AG344"/>
    <mergeCell ref="B343:C343"/>
    <mergeCell ref="D343:F343"/>
    <mergeCell ref="G343:I343"/>
    <mergeCell ref="J343:L343"/>
    <mergeCell ref="M343:O343"/>
    <mergeCell ref="T343:U343"/>
    <mergeCell ref="V343:X343"/>
    <mergeCell ref="Y343:AA343"/>
    <mergeCell ref="AB343:AD343"/>
    <mergeCell ref="AE341:AG341"/>
    <mergeCell ref="B342:C342"/>
    <mergeCell ref="D342:F342"/>
    <mergeCell ref="G342:I342"/>
    <mergeCell ref="J342:L342"/>
    <mergeCell ref="M342:O342"/>
    <mergeCell ref="T342:U342"/>
    <mergeCell ref="V342:X342"/>
    <mergeCell ref="Y342:AA342"/>
    <mergeCell ref="AB342:AD342"/>
    <mergeCell ref="AE342:AG342"/>
    <mergeCell ref="B341:C341"/>
    <mergeCell ref="D341:F341"/>
    <mergeCell ref="G341:I341"/>
    <mergeCell ref="J341:L341"/>
    <mergeCell ref="M341:O341"/>
    <mergeCell ref="T341:U341"/>
    <mergeCell ref="V341:X341"/>
    <mergeCell ref="Y341:AA341"/>
    <mergeCell ref="AB341:AD341"/>
    <mergeCell ref="V337:X337"/>
    <mergeCell ref="AE339:AG339"/>
    <mergeCell ref="B340:C340"/>
    <mergeCell ref="D340:F340"/>
    <mergeCell ref="G340:I340"/>
    <mergeCell ref="J340:L340"/>
    <mergeCell ref="M340:O340"/>
    <mergeCell ref="T340:U340"/>
    <mergeCell ref="V340:X340"/>
    <mergeCell ref="Y340:AA340"/>
    <mergeCell ref="AB340:AD340"/>
    <mergeCell ref="AE340:AG340"/>
    <mergeCell ref="B339:C339"/>
    <mergeCell ref="D339:F339"/>
    <mergeCell ref="G339:I339"/>
    <mergeCell ref="J339:L339"/>
    <mergeCell ref="M339:O339"/>
    <mergeCell ref="T339:U339"/>
    <mergeCell ref="V339:X339"/>
    <mergeCell ref="Y339:AA339"/>
    <mergeCell ref="AB339:AD339"/>
    <mergeCell ref="B334:C334"/>
    <mergeCell ref="T334:U334"/>
    <mergeCell ref="B335:C335"/>
    <mergeCell ref="T335:U335"/>
    <mergeCell ref="D329:F329"/>
    <mergeCell ref="G329:I329"/>
    <mergeCell ref="J329:L329"/>
    <mergeCell ref="M329:O329"/>
    <mergeCell ref="V329:X329"/>
    <mergeCell ref="Y329:AA329"/>
    <mergeCell ref="AB329:AD329"/>
    <mergeCell ref="Y337:AA337"/>
    <mergeCell ref="AB337:AD337"/>
    <mergeCell ref="AE337:AG337"/>
    <mergeCell ref="B338:C338"/>
    <mergeCell ref="D338:F338"/>
    <mergeCell ref="G338:I338"/>
    <mergeCell ref="J338:L338"/>
    <mergeCell ref="M338:O338"/>
    <mergeCell ref="T338:U338"/>
    <mergeCell ref="V338:X338"/>
    <mergeCell ref="Y338:AA338"/>
    <mergeCell ref="AB338:AD338"/>
    <mergeCell ref="AE338:AG338"/>
    <mergeCell ref="B336:C336"/>
    <mergeCell ref="T336:U336"/>
    <mergeCell ref="B337:C337"/>
    <mergeCell ref="D337:F337"/>
    <mergeCell ref="G337:I337"/>
    <mergeCell ref="J337:L337"/>
    <mergeCell ref="M337:O337"/>
    <mergeCell ref="T337:U337"/>
    <mergeCell ref="V327:Y327"/>
    <mergeCell ref="Z327:AD327"/>
    <mergeCell ref="AE327:AH327"/>
    <mergeCell ref="B328:C328"/>
    <mergeCell ref="D328:G328"/>
    <mergeCell ref="H328:L328"/>
    <mergeCell ref="M328:P328"/>
    <mergeCell ref="T328:U328"/>
    <mergeCell ref="V328:Y328"/>
    <mergeCell ref="Z328:AD328"/>
    <mergeCell ref="AE328:AH328"/>
    <mergeCell ref="B331:C331"/>
    <mergeCell ref="T331:U331"/>
    <mergeCell ref="B332:C332"/>
    <mergeCell ref="T332:U332"/>
    <mergeCell ref="B333:C333"/>
    <mergeCell ref="T333:U333"/>
    <mergeCell ref="B320:P320"/>
    <mergeCell ref="Q320:Q348"/>
    <mergeCell ref="R320:R348"/>
    <mergeCell ref="T320:AH320"/>
    <mergeCell ref="A321:A322"/>
    <mergeCell ref="B321:P322"/>
    <mergeCell ref="S321:S322"/>
    <mergeCell ref="T321:AH322"/>
    <mergeCell ref="B323:C323"/>
    <mergeCell ref="D323:P323"/>
    <mergeCell ref="T323:U323"/>
    <mergeCell ref="V323:AH323"/>
    <mergeCell ref="B324:C324"/>
    <mergeCell ref="D324:P324"/>
    <mergeCell ref="T324:U324"/>
    <mergeCell ref="V324:AH324"/>
    <mergeCell ref="B325:C325"/>
    <mergeCell ref="D325:P325"/>
    <mergeCell ref="T325:U325"/>
    <mergeCell ref="V325:AH325"/>
    <mergeCell ref="B326:C326"/>
    <mergeCell ref="D326:P326"/>
    <mergeCell ref="T326:U326"/>
    <mergeCell ref="V326:AH326"/>
    <mergeCell ref="AE329:AG329"/>
    <mergeCell ref="B330:C330"/>
    <mergeCell ref="T330:U330"/>
    <mergeCell ref="B327:C327"/>
    <mergeCell ref="D327:G327"/>
    <mergeCell ref="H327:L327"/>
    <mergeCell ref="M327:P327"/>
    <mergeCell ref="T327:U327"/>
    <mergeCell ref="AE318:AG318"/>
    <mergeCell ref="B319:C319"/>
    <mergeCell ref="D319:F319"/>
    <mergeCell ref="G319:I319"/>
    <mergeCell ref="J319:L319"/>
    <mergeCell ref="M319:O319"/>
    <mergeCell ref="T319:U319"/>
    <mergeCell ref="V319:X319"/>
    <mergeCell ref="Y319:AA319"/>
    <mergeCell ref="AB319:AD319"/>
    <mergeCell ref="AE319:AG319"/>
    <mergeCell ref="B318:C318"/>
    <mergeCell ref="D318:F318"/>
    <mergeCell ref="G318:I318"/>
    <mergeCell ref="J318:L318"/>
    <mergeCell ref="M318:O318"/>
    <mergeCell ref="T318:U318"/>
    <mergeCell ref="V318:X318"/>
    <mergeCell ref="Y318:AA318"/>
    <mergeCell ref="AB318:AD318"/>
    <mergeCell ref="AE316:AG316"/>
    <mergeCell ref="B317:C317"/>
    <mergeCell ref="D317:F317"/>
    <mergeCell ref="G317:I317"/>
    <mergeCell ref="J317:L317"/>
    <mergeCell ref="M317:O317"/>
    <mergeCell ref="T317:U317"/>
    <mergeCell ref="V317:X317"/>
    <mergeCell ref="Y317:AA317"/>
    <mergeCell ref="AB317:AD317"/>
    <mergeCell ref="AE317:AG317"/>
    <mergeCell ref="B316:C316"/>
    <mergeCell ref="D316:F316"/>
    <mergeCell ref="G316:I316"/>
    <mergeCell ref="J316:L316"/>
    <mergeCell ref="M316:O316"/>
    <mergeCell ref="T316:U316"/>
    <mergeCell ref="V316:X316"/>
    <mergeCell ref="Y316:AA316"/>
    <mergeCell ref="AB316:AD316"/>
    <mergeCell ref="AE314:AG314"/>
    <mergeCell ref="B315:C315"/>
    <mergeCell ref="D315:F315"/>
    <mergeCell ref="G315:I315"/>
    <mergeCell ref="J315:L315"/>
    <mergeCell ref="M315:O315"/>
    <mergeCell ref="T315:U315"/>
    <mergeCell ref="V315:X315"/>
    <mergeCell ref="Y315:AA315"/>
    <mergeCell ref="AB315:AD315"/>
    <mergeCell ref="AE315:AG315"/>
    <mergeCell ref="B314:C314"/>
    <mergeCell ref="D314:F314"/>
    <mergeCell ref="G314:I314"/>
    <mergeCell ref="J314:L314"/>
    <mergeCell ref="M314:O314"/>
    <mergeCell ref="T314:U314"/>
    <mergeCell ref="V314:X314"/>
    <mergeCell ref="Y314:AA314"/>
    <mergeCell ref="AB314:AD314"/>
    <mergeCell ref="AE312:AG312"/>
    <mergeCell ref="B313:C313"/>
    <mergeCell ref="D313:F313"/>
    <mergeCell ref="G313:I313"/>
    <mergeCell ref="J313:L313"/>
    <mergeCell ref="M313:O313"/>
    <mergeCell ref="T313:U313"/>
    <mergeCell ref="V313:X313"/>
    <mergeCell ref="Y313:AA313"/>
    <mergeCell ref="AB313:AD313"/>
    <mergeCell ref="AE313:AG313"/>
    <mergeCell ref="B312:C312"/>
    <mergeCell ref="D312:F312"/>
    <mergeCell ref="G312:I312"/>
    <mergeCell ref="J312:L312"/>
    <mergeCell ref="M312:O312"/>
    <mergeCell ref="T312:U312"/>
    <mergeCell ref="V312:X312"/>
    <mergeCell ref="Y312:AA312"/>
    <mergeCell ref="AB312:AD312"/>
    <mergeCell ref="T308:U308"/>
    <mergeCell ref="AE310:AG310"/>
    <mergeCell ref="B311:C311"/>
    <mergeCell ref="D311:F311"/>
    <mergeCell ref="G311:I311"/>
    <mergeCell ref="J311:L311"/>
    <mergeCell ref="M311:O311"/>
    <mergeCell ref="T311:U311"/>
    <mergeCell ref="V311:X311"/>
    <mergeCell ref="Y311:AA311"/>
    <mergeCell ref="AB311:AD311"/>
    <mergeCell ref="AE311:AG311"/>
    <mergeCell ref="B310:C310"/>
    <mergeCell ref="D310:F310"/>
    <mergeCell ref="G310:I310"/>
    <mergeCell ref="J310:L310"/>
    <mergeCell ref="M310:O310"/>
    <mergeCell ref="T310:U310"/>
    <mergeCell ref="V310:X310"/>
    <mergeCell ref="Y310:AA310"/>
    <mergeCell ref="AB310:AD310"/>
    <mergeCell ref="B305:C305"/>
    <mergeCell ref="T305:U305"/>
    <mergeCell ref="B299:C299"/>
    <mergeCell ref="D299:G299"/>
    <mergeCell ref="H299:L299"/>
    <mergeCell ref="M299:P299"/>
    <mergeCell ref="T299:U299"/>
    <mergeCell ref="V299:Y299"/>
    <mergeCell ref="Z299:AD299"/>
    <mergeCell ref="V308:X308"/>
    <mergeCell ref="Y308:AA308"/>
    <mergeCell ref="AB308:AD308"/>
    <mergeCell ref="AE308:AG308"/>
    <mergeCell ref="B309:C309"/>
    <mergeCell ref="D309:F309"/>
    <mergeCell ref="G309:I309"/>
    <mergeCell ref="J309:L309"/>
    <mergeCell ref="M309:O309"/>
    <mergeCell ref="T309:U309"/>
    <mergeCell ref="V309:X309"/>
    <mergeCell ref="Y309:AA309"/>
    <mergeCell ref="AB309:AD309"/>
    <mergeCell ref="AE309:AG309"/>
    <mergeCell ref="B306:C306"/>
    <mergeCell ref="T306:U306"/>
    <mergeCell ref="B307:C307"/>
    <mergeCell ref="T307:U307"/>
    <mergeCell ref="B308:C308"/>
    <mergeCell ref="D308:F308"/>
    <mergeCell ref="G308:I308"/>
    <mergeCell ref="J308:L308"/>
    <mergeCell ref="M308:O308"/>
    <mergeCell ref="V297:AH297"/>
    <mergeCell ref="B298:C298"/>
    <mergeCell ref="D298:G298"/>
    <mergeCell ref="H298:L298"/>
    <mergeCell ref="M298:P298"/>
    <mergeCell ref="T298:U298"/>
    <mergeCell ref="V298:Y298"/>
    <mergeCell ref="Z298:AD298"/>
    <mergeCell ref="AE298:AH298"/>
    <mergeCell ref="B301:C301"/>
    <mergeCell ref="T301:U301"/>
    <mergeCell ref="B302:C302"/>
    <mergeCell ref="T302:U302"/>
    <mergeCell ref="B303:C303"/>
    <mergeCell ref="T303:U303"/>
    <mergeCell ref="B304:C304"/>
    <mergeCell ref="T304:U304"/>
    <mergeCell ref="B291:P291"/>
    <mergeCell ref="Q291:Q319"/>
    <mergeCell ref="R291:R319"/>
    <mergeCell ref="T291:AH291"/>
    <mergeCell ref="A292:A293"/>
    <mergeCell ref="B292:P293"/>
    <mergeCell ref="S292:S293"/>
    <mergeCell ref="T292:AH293"/>
    <mergeCell ref="B294:C294"/>
    <mergeCell ref="D294:P294"/>
    <mergeCell ref="T294:U294"/>
    <mergeCell ref="V294:AH294"/>
    <mergeCell ref="B295:C295"/>
    <mergeCell ref="D295:P295"/>
    <mergeCell ref="T295:U295"/>
    <mergeCell ref="V295:AH295"/>
    <mergeCell ref="B296:C296"/>
    <mergeCell ref="D296:P296"/>
    <mergeCell ref="T296:U296"/>
    <mergeCell ref="V296:AH296"/>
    <mergeCell ref="B297:C297"/>
    <mergeCell ref="D297:P297"/>
    <mergeCell ref="T297:U297"/>
    <mergeCell ref="AE299:AH299"/>
    <mergeCell ref="D300:F300"/>
    <mergeCell ref="G300:I300"/>
    <mergeCell ref="J300:L300"/>
    <mergeCell ref="M300:O300"/>
    <mergeCell ref="V300:X300"/>
    <mergeCell ref="Y300:AA300"/>
    <mergeCell ref="AB300:AD300"/>
    <mergeCell ref="AE300:AG300"/>
    <mergeCell ref="AB290:AD290"/>
    <mergeCell ref="AE288:AG288"/>
    <mergeCell ref="B289:C289"/>
    <mergeCell ref="D289:F289"/>
    <mergeCell ref="G289:I289"/>
    <mergeCell ref="J289:L289"/>
    <mergeCell ref="M289:O289"/>
    <mergeCell ref="T289:U289"/>
    <mergeCell ref="V289:X289"/>
    <mergeCell ref="Y289:AA289"/>
    <mergeCell ref="AB289:AD289"/>
    <mergeCell ref="AE289:AG289"/>
    <mergeCell ref="B288:C288"/>
    <mergeCell ref="D288:F288"/>
    <mergeCell ref="G288:I288"/>
    <mergeCell ref="J288:L288"/>
    <mergeCell ref="M288:O288"/>
    <mergeCell ref="T288:U288"/>
    <mergeCell ref="V288:X288"/>
    <mergeCell ref="Y288:AA288"/>
    <mergeCell ref="AB288:AD288"/>
    <mergeCell ref="AE290:AG290"/>
    <mergeCell ref="B290:C290"/>
    <mergeCell ref="D290:F290"/>
    <mergeCell ref="G290:I290"/>
    <mergeCell ref="J290:L290"/>
    <mergeCell ref="M290:O290"/>
    <mergeCell ref="T290:U290"/>
    <mergeCell ref="V290:X290"/>
    <mergeCell ref="Y290:AA290"/>
    <mergeCell ref="AE286:AG286"/>
    <mergeCell ref="B287:C287"/>
    <mergeCell ref="D287:F287"/>
    <mergeCell ref="G287:I287"/>
    <mergeCell ref="J287:L287"/>
    <mergeCell ref="M287:O287"/>
    <mergeCell ref="T287:U287"/>
    <mergeCell ref="V287:X287"/>
    <mergeCell ref="Y287:AA287"/>
    <mergeCell ref="AB287:AD287"/>
    <mergeCell ref="AE287:AG287"/>
    <mergeCell ref="B286:C286"/>
    <mergeCell ref="D286:F286"/>
    <mergeCell ref="G286:I286"/>
    <mergeCell ref="J286:L286"/>
    <mergeCell ref="M286:O286"/>
    <mergeCell ref="T286:U286"/>
    <mergeCell ref="V286:X286"/>
    <mergeCell ref="Y286:AA286"/>
    <mergeCell ref="AB286:AD286"/>
    <mergeCell ref="V270:Y270"/>
    <mergeCell ref="Z270:AD270"/>
    <mergeCell ref="AE270:AH270"/>
    <mergeCell ref="D271:F271"/>
    <mergeCell ref="G271:I271"/>
    <mergeCell ref="J271:L271"/>
    <mergeCell ref="M271:O271"/>
    <mergeCell ref="V271:X271"/>
    <mergeCell ref="Y271:AA271"/>
    <mergeCell ref="AB271:AD271"/>
    <mergeCell ref="AE271:AG271"/>
    <mergeCell ref="A263:A264"/>
    <mergeCell ref="B263:P264"/>
    <mergeCell ref="S263:S264"/>
    <mergeCell ref="T263:AH264"/>
    <mergeCell ref="D265:P265"/>
    <mergeCell ref="V265:AH265"/>
    <mergeCell ref="B266:C266"/>
    <mergeCell ref="D266:P266"/>
    <mergeCell ref="T266:U266"/>
    <mergeCell ref="V266:AH266"/>
    <mergeCell ref="D261:F261"/>
    <mergeCell ref="G261:I261"/>
    <mergeCell ref="J261:L261"/>
    <mergeCell ref="M261:O261"/>
    <mergeCell ref="V261:X261"/>
    <mergeCell ref="Y261:AA261"/>
    <mergeCell ref="AB261:AD261"/>
    <mergeCell ref="AE261:AG261"/>
    <mergeCell ref="B262:P262"/>
    <mergeCell ref="Q262:Q290"/>
    <mergeCell ref="R262:R290"/>
    <mergeCell ref="T262:AH262"/>
    <mergeCell ref="D267:P267"/>
    <mergeCell ref="V267:AH267"/>
    <mergeCell ref="D268:P268"/>
    <mergeCell ref="V268:AH268"/>
    <mergeCell ref="D269:G269"/>
    <mergeCell ref="H269:L269"/>
    <mergeCell ref="M269:P269"/>
    <mergeCell ref="V269:Y269"/>
    <mergeCell ref="Z269:AD269"/>
    <mergeCell ref="AE269:AH269"/>
    <mergeCell ref="D270:G270"/>
    <mergeCell ref="H270:L270"/>
    <mergeCell ref="AB283:AD283"/>
    <mergeCell ref="AE283:AG283"/>
    <mergeCell ref="B282:C282"/>
    <mergeCell ref="D282:F282"/>
    <mergeCell ref="G282:I282"/>
    <mergeCell ref="J282:L282"/>
    <mergeCell ref="M282:O282"/>
    <mergeCell ref="T282:U282"/>
    <mergeCell ref="AE259:AG259"/>
    <mergeCell ref="D260:F260"/>
    <mergeCell ref="G260:I260"/>
    <mergeCell ref="J260:L260"/>
    <mergeCell ref="M260:O260"/>
    <mergeCell ref="V260:X260"/>
    <mergeCell ref="Y260:AA260"/>
    <mergeCell ref="AB260:AD260"/>
    <mergeCell ref="AE260:AG260"/>
    <mergeCell ref="B259:C259"/>
    <mergeCell ref="D259:F259"/>
    <mergeCell ref="G259:I259"/>
    <mergeCell ref="J259:L259"/>
    <mergeCell ref="M259:O259"/>
    <mergeCell ref="T259:U259"/>
    <mergeCell ref="V259:X259"/>
    <mergeCell ref="Y259:AA259"/>
    <mergeCell ref="AB259:AD259"/>
    <mergeCell ref="AE257:AG257"/>
    <mergeCell ref="B258:C258"/>
    <mergeCell ref="D258:F258"/>
    <mergeCell ref="G258:I258"/>
    <mergeCell ref="J258:L258"/>
    <mergeCell ref="M258:O258"/>
    <mergeCell ref="T258:U258"/>
    <mergeCell ref="V258:X258"/>
    <mergeCell ref="Y258:AA258"/>
    <mergeCell ref="AB258:AD258"/>
    <mergeCell ref="AE258:AG258"/>
    <mergeCell ref="B257:C257"/>
    <mergeCell ref="D257:F257"/>
    <mergeCell ref="G257:I257"/>
    <mergeCell ref="J257:L257"/>
    <mergeCell ref="M257:O257"/>
    <mergeCell ref="T257:U257"/>
    <mergeCell ref="V257:X257"/>
    <mergeCell ref="Y257:AA257"/>
    <mergeCell ref="AB257:AD257"/>
    <mergeCell ref="V241:Y241"/>
    <mergeCell ref="Z241:AD241"/>
    <mergeCell ref="AE241:AH241"/>
    <mergeCell ref="D242:F242"/>
    <mergeCell ref="G242:I242"/>
    <mergeCell ref="J242:L242"/>
    <mergeCell ref="M242:O242"/>
    <mergeCell ref="V242:X242"/>
    <mergeCell ref="Y242:AA242"/>
    <mergeCell ref="AB242:AD242"/>
    <mergeCell ref="AE242:AG242"/>
    <mergeCell ref="A234:A235"/>
    <mergeCell ref="B234:P235"/>
    <mergeCell ref="S234:S235"/>
    <mergeCell ref="T234:AH235"/>
    <mergeCell ref="D236:P236"/>
    <mergeCell ref="V236:AH236"/>
    <mergeCell ref="B237:C237"/>
    <mergeCell ref="D237:P237"/>
    <mergeCell ref="T237:U237"/>
    <mergeCell ref="V237:AH237"/>
    <mergeCell ref="D232:F232"/>
    <mergeCell ref="G232:I232"/>
    <mergeCell ref="J232:L232"/>
    <mergeCell ref="M232:O232"/>
    <mergeCell ref="V232:X232"/>
    <mergeCell ref="Y232:AA232"/>
    <mergeCell ref="AB232:AD232"/>
    <mergeCell ref="AE232:AG232"/>
    <mergeCell ref="B233:P233"/>
    <mergeCell ref="Q233:Q261"/>
    <mergeCell ref="R233:R261"/>
    <mergeCell ref="T233:AH233"/>
    <mergeCell ref="D238:P238"/>
    <mergeCell ref="V238:AH238"/>
    <mergeCell ref="D239:P239"/>
    <mergeCell ref="V239:AH239"/>
    <mergeCell ref="D240:G240"/>
    <mergeCell ref="H240:L240"/>
    <mergeCell ref="M240:P240"/>
    <mergeCell ref="V240:Y240"/>
    <mergeCell ref="Z240:AD240"/>
    <mergeCell ref="AE240:AH240"/>
    <mergeCell ref="D241:G241"/>
    <mergeCell ref="H241:L241"/>
    <mergeCell ref="B260:C260"/>
    <mergeCell ref="T260:U260"/>
    <mergeCell ref="B261:C261"/>
    <mergeCell ref="T261:U261"/>
    <mergeCell ref="AE255:AG255"/>
    <mergeCell ref="B256:C256"/>
    <mergeCell ref="D256:F256"/>
    <mergeCell ref="G256:I256"/>
    <mergeCell ref="AE230:AG230"/>
    <mergeCell ref="D231:F231"/>
    <mergeCell ref="G231:I231"/>
    <mergeCell ref="J231:L231"/>
    <mergeCell ref="M231:O231"/>
    <mergeCell ref="V231:X231"/>
    <mergeCell ref="Y231:AA231"/>
    <mergeCell ref="AB231:AD231"/>
    <mergeCell ref="AE231:AG231"/>
    <mergeCell ref="B230:C230"/>
    <mergeCell ref="D230:F230"/>
    <mergeCell ref="G230:I230"/>
    <mergeCell ref="J230:L230"/>
    <mergeCell ref="M230:O230"/>
    <mergeCell ref="T230:U230"/>
    <mergeCell ref="V230:X230"/>
    <mergeCell ref="Y230:AA230"/>
    <mergeCell ref="AB230:AD230"/>
    <mergeCell ref="AE228:AG228"/>
    <mergeCell ref="B229:C229"/>
    <mergeCell ref="D229:F229"/>
    <mergeCell ref="G229:I229"/>
    <mergeCell ref="J229:L229"/>
    <mergeCell ref="M229:O229"/>
    <mergeCell ref="T229:U229"/>
    <mergeCell ref="V229:X229"/>
    <mergeCell ref="Y229:AA229"/>
    <mergeCell ref="AB229:AD229"/>
    <mergeCell ref="AE229:AG229"/>
    <mergeCell ref="B228:C228"/>
    <mergeCell ref="D228:F228"/>
    <mergeCell ref="G228:I228"/>
    <mergeCell ref="J228:L228"/>
    <mergeCell ref="M228:O228"/>
    <mergeCell ref="T228:U228"/>
    <mergeCell ref="V228:X228"/>
    <mergeCell ref="Y228:AA228"/>
    <mergeCell ref="AB228:AD228"/>
    <mergeCell ref="V212:Y212"/>
    <mergeCell ref="Z212:AD212"/>
    <mergeCell ref="AE212:AH212"/>
    <mergeCell ref="D213:F213"/>
    <mergeCell ref="G213:I213"/>
    <mergeCell ref="J213:L213"/>
    <mergeCell ref="M213:O213"/>
    <mergeCell ref="V213:X213"/>
    <mergeCell ref="Y213:AA213"/>
    <mergeCell ref="AB213:AD213"/>
    <mergeCell ref="AE213:AG213"/>
    <mergeCell ref="A205:A206"/>
    <mergeCell ref="B205:P206"/>
    <mergeCell ref="S205:S206"/>
    <mergeCell ref="T205:AH206"/>
    <mergeCell ref="D207:P207"/>
    <mergeCell ref="V207:AH207"/>
    <mergeCell ref="B208:C208"/>
    <mergeCell ref="D208:P208"/>
    <mergeCell ref="T208:U208"/>
    <mergeCell ref="V208:AH208"/>
    <mergeCell ref="D203:F203"/>
    <mergeCell ref="G203:I203"/>
    <mergeCell ref="J203:L203"/>
    <mergeCell ref="M203:O203"/>
    <mergeCell ref="V203:X203"/>
    <mergeCell ref="Y203:AA203"/>
    <mergeCell ref="AB203:AD203"/>
    <mergeCell ref="AE203:AG203"/>
    <mergeCell ref="B204:P204"/>
    <mergeCell ref="Q204:Q232"/>
    <mergeCell ref="R204:R232"/>
    <mergeCell ref="T204:AH204"/>
    <mergeCell ref="D209:P209"/>
    <mergeCell ref="V209:AH209"/>
    <mergeCell ref="D210:P210"/>
    <mergeCell ref="V210:AH210"/>
    <mergeCell ref="D211:G211"/>
    <mergeCell ref="H211:L211"/>
    <mergeCell ref="M211:P211"/>
    <mergeCell ref="V211:Y211"/>
    <mergeCell ref="Z211:AD211"/>
    <mergeCell ref="AE211:AH211"/>
    <mergeCell ref="D212:G212"/>
    <mergeCell ref="H212:L212"/>
    <mergeCell ref="B231:C231"/>
    <mergeCell ref="T231:U231"/>
    <mergeCell ref="B232:C232"/>
    <mergeCell ref="T232:U232"/>
    <mergeCell ref="AE226:AG226"/>
    <mergeCell ref="B227:C227"/>
    <mergeCell ref="D227:F227"/>
    <mergeCell ref="G227:I227"/>
    <mergeCell ref="AE201:AG201"/>
    <mergeCell ref="D202:F202"/>
    <mergeCell ref="G202:I202"/>
    <mergeCell ref="J202:L202"/>
    <mergeCell ref="M202:O202"/>
    <mergeCell ref="V202:X202"/>
    <mergeCell ref="Y202:AA202"/>
    <mergeCell ref="AB202:AD202"/>
    <mergeCell ref="AE202:AG202"/>
    <mergeCell ref="B201:C201"/>
    <mergeCell ref="D201:F201"/>
    <mergeCell ref="G201:I201"/>
    <mergeCell ref="J201:L201"/>
    <mergeCell ref="M201:O201"/>
    <mergeCell ref="T201:U201"/>
    <mergeCell ref="V201:X201"/>
    <mergeCell ref="Y201:AA201"/>
    <mergeCell ref="AB201:AD201"/>
    <mergeCell ref="AE199:AG199"/>
    <mergeCell ref="B200:C200"/>
    <mergeCell ref="D200:F200"/>
    <mergeCell ref="G200:I200"/>
    <mergeCell ref="J200:L200"/>
    <mergeCell ref="M200:O200"/>
    <mergeCell ref="T200:U200"/>
    <mergeCell ref="V200:X200"/>
    <mergeCell ref="Y200:AA200"/>
    <mergeCell ref="AB200:AD200"/>
    <mergeCell ref="AE200:AG200"/>
    <mergeCell ref="B199:C199"/>
    <mergeCell ref="D199:F199"/>
    <mergeCell ref="G199:I199"/>
    <mergeCell ref="J199:L199"/>
    <mergeCell ref="M199:O199"/>
    <mergeCell ref="T199:U199"/>
    <mergeCell ref="V199:X199"/>
    <mergeCell ref="Y199:AA199"/>
    <mergeCell ref="AB199:AD199"/>
    <mergeCell ref="V183:Y183"/>
    <mergeCell ref="Z183:AD183"/>
    <mergeCell ref="AE183:AH183"/>
    <mergeCell ref="D184:F184"/>
    <mergeCell ref="G184:I184"/>
    <mergeCell ref="J184:L184"/>
    <mergeCell ref="M184:O184"/>
    <mergeCell ref="V184:X184"/>
    <mergeCell ref="Y184:AA184"/>
    <mergeCell ref="AB184:AD184"/>
    <mergeCell ref="AE184:AG184"/>
    <mergeCell ref="A176:A177"/>
    <mergeCell ref="B176:P177"/>
    <mergeCell ref="S176:S177"/>
    <mergeCell ref="T176:AH177"/>
    <mergeCell ref="D178:P178"/>
    <mergeCell ref="V178:AH178"/>
    <mergeCell ref="B179:C179"/>
    <mergeCell ref="D179:P179"/>
    <mergeCell ref="T179:U179"/>
    <mergeCell ref="V179:AH179"/>
    <mergeCell ref="D174:F174"/>
    <mergeCell ref="G174:I174"/>
    <mergeCell ref="J174:L174"/>
    <mergeCell ref="M174:O174"/>
    <mergeCell ref="V174:X174"/>
    <mergeCell ref="Y174:AA174"/>
    <mergeCell ref="AB174:AD174"/>
    <mergeCell ref="AE174:AG174"/>
    <mergeCell ref="B175:P175"/>
    <mergeCell ref="Q175:Q203"/>
    <mergeCell ref="R175:R203"/>
    <mergeCell ref="T175:AH175"/>
    <mergeCell ref="D180:P180"/>
    <mergeCell ref="V180:AH180"/>
    <mergeCell ref="D181:P181"/>
    <mergeCell ref="V181:AH181"/>
    <mergeCell ref="D182:G182"/>
    <mergeCell ref="H182:L182"/>
    <mergeCell ref="M182:P182"/>
    <mergeCell ref="V182:Y182"/>
    <mergeCell ref="Z182:AD182"/>
    <mergeCell ref="AE182:AH182"/>
    <mergeCell ref="D183:G183"/>
    <mergeCell ref="H183:L183"/>
    <mergeCell ref="B202:C202"/>
    <mergeCell ref="T202:U202"/>
    <mergeCell ref="B203:C203"/>
    <mergeCell ref="T203:U203"/>
    <mergeCell ref="AE197:AG197"/>
    <mergeCell ref="B198:C198"/>
    <mergeCell ref="D198:F198"/>
    <mergeCell ref="G198:I198"/>
    <mergeCell ref="AE171:AG171"/>
    <mergeCell ref="B170:C170"/>
    <mergeCell ref="D170:F170"/>
    <mergeCell ref="G170:I170"/>
    <mergeCell ref="J170:L170"/>
    <mergeCell ref="M170:O170"/>
    <mergeCell ref="T170:U170"/>
    <mergeCell ref="V170:X170"/>
    <mergeCell ref="Y170:AA170"/>
    <mergeCell ref="AB170:AD170"/>
    <mergeCell ref="AE172:AG172"/>
    <mergeCell ref="D173:F173"/>
    <mergeCell ref="G173:I173"/>
    <mergeCell ref="J173:L173"/>
    <mergeCell ref="M173:O173"/>
    <mergeCell ref="V173:X173"/>
    <mergeCell ref="Y173:AA173"/>
    <mergeCell ref="AB173:AD173"/>
    <mergeCell ref="AE173:AG173"/>
    <mergeCell ref="B172:C172"/>
    <mergeCell ref="D172:F172"/>
    <mergeCell ref="G172:I172"/>
    <mergeCell ref="J172:L172"/>
    <mergeCell ref="M172:O172"/>
    <mergeCell ref="T172:U172"/>
    <mergeCell ref="V172:X172"/>
    <mergeCell ref="Y172:AA172"/>
    <mergeCell ref="AB172:AD172"/>
    <mergeCell ref="B173:C173"/>
    <mergeCell ref="T173:U173"/>
    <mergeCell ref="V154:Y154"/>
    <mergeCell ref="Z154:AD154"/>
    <mergeCell ref="AE154:AH154"/>
    <mergeCell ref="D155:F155"/>
    <mergeCell ref="G155:I155"/>
    <mergeCell ref="J155:L155"/>
    <mergeCell ref="M155:O155"/>
    <mergeCell ref="V155:X155"/>
    <mergeCell ref="Y155:AA155"/>
    <mergeCell ref="AB155:AD155"/>
    <mergeCell ref="AE155:AG155"/>
    <mergeCell ref="B146:P146"/>
    <mergeCell ref="Q146:Q174"/>
    <mergeCell ref="R146:R174"/>
    <mergeCell ref="T146:AH146"/>
    <mergeCell ref="A147:A148"/>
    <mergeCell ref="B147:P148"/>
    <mergeCell ref="S147:S148"/>
    <mergeCell ref="T147:AH148"/>
    <mergeCell ref="D149:P149"/>
    <mergeCell ref="V149:AH149"/>
    <mergeCell ref="B150:C150"/>
    <mergeCell ref="D150:P150"/>
    <mergeCell ref="T150:U150"/>
    <mergeCell ref="V150:AH150"/>
    <mergeCell ref="D151:P151"/>
    <mergeCell ref="V151:AH151"/>
    <mergeCell ref="D152:P152"/>
    <mergeCell ref="V152:AH152"/>
    <mergeCell ref="D153:G153"/>
    <mergeCell ref="H153:L153"/>
    <mergeCell ref="M153:P153"/>
    <mergeCell ref="V153:Y153"/>
    <mergeCell ref="Z153:AD153"/>
    <mergeCell ref="AE153:AH153"/>
    <mergeCell ref="AE284:AG284"/>
    <mergeCell ref="B285:C285"/>
    <mergeCell ref="D285:F285"/>
    <mergeCell ref="G285:I285"/>
    <mergeCell ref="J285:L285"/>
    <mergeCell ref="M285:O285"/>
    <mergeCell ref="T285:U285"/>
    <mergeCell ref="V285:X285"/>
    <mergeCell ref="Y285:AA285"/>
    <mergeCell ref="AB285:AD285"/>
    <mergeCell ref="AE285:AG285"/>
    <mergeCell ref="B284:C284"/>
    <mergeCell ref="D284:F284"/>
    <mergeCell ref="G284:I284"/>
    <mergeCell ref="J284:L284"/>
    <mergeCell ref="M284:O284"/>
    <mergeCell ref="T284:U284"/>
    <mergeCell ref="V284:X284"/>
    <mergeCell ref="Y284:AA284"/>
    <mergeCell ref="AB284:AD284"/>
    <mergeCell ref="AE282:AG282"/>
    <mergeCell ref="B283:C283"/>
    <mergeCell ref="D283:F283"/>
    <mergeCell ref="G283:I283"/>
    <mergeCell ref="J283:L283"/>
    <mergeCell ref="M283:O283"/>
    <mergeCell ref="T283:U283"/>
    <mergeCell ref="V283:X283"/>
    <mergeCell ref="Y283:AA283"/>
    <mergeCell ref="V282:X282"/>
    <mergeCell ref="Y282:AA282"/>
    <mergeCell ref="AB282:AD282"/>
    <mergeCell ref="AE280:AG280"/>
    <mergeCell ref="B281:C281"/>
    <mergeCell ref="D281:F281"/>
    <mergeCell ref="G281:I281"/>
    <mergeCell ref="J281:L281"/>
    <mergeCell ref="M281:O281"/>
    <mergeCell ref="T281:U281"/>
    <mergeCell ref="V281:X281"/>
    <mergeCell ref="Y281:AA281"/>
    <mergeCell ref="AB281:AD281"/>
    <mergeCell ref="AE281:AG281"/>
    <mergeCell ref="B280:C280"/>
    <mergeCell ref="D280:F280"/>
    <mergeCell ref="G280:I280"/>
    <mergeCell ref="J280:L280"/>
    <mergeCell ref="M280:O280"/>
    <mergeCell ref="T280:U280"/>
    <mergeCell ref="V280:X280"/>
    <mergeCell ref="Y280:AA280"/>
    <mergeCell ref="AB280:AD280"/>
    <mergeCell ref="B279:C279"/>
    <mergeCell ref="D279:F279"/>
    <mergeCell ref="G279:I279"/>
    <mergeCell ref="J279:L279"/>
    <mergeCell ref="M279:O279"/>
    <mergeCell ref="T279:U279"/>
    <mergeCell ref="V279:X279"/>
    <mergeCell ref="Y279:AA279"/>
    <mergeCell ref="AB279:AD279"/>
    <mergeCell ref="AE279:AG279"/>
    <mergeCell ref="B278:C278"/>
    <mergeCell ref="T278:U278"/>
    <mergeCell ref="B277:C277"/>
    <mergeCell ref="T277:U277"/>
    <mergeCell ref="B276:C276"/>
    <mergeCell ref="T276:U276"/>
    <mergeCell ref="B275:C275"/>
    <mergeCell ref="T275:U275"/>
    <mergeCell ref="B273:C273"/>
    <mergeCell ref="T273:U273"/>
    <mergeCell ref="B274:C274"/>
    <mergeCell ref="T274:U274"/>
    <mergeCell ref="B268:C268"/>
    <mergeCell ref="T268:U268"/>
    <mergeCell ref="B269:C269"/>
    <mergeCell ref="T269:U269"/>
    <mergeCell ref="B270:C270"/>
    <mergeCell ref="T270:U270"/>
    <mergeCell ref="B272:C272"/>
    <mergeCell ref="T272:U272"/>
    <mergeCell ref="M270:P270"/>
    <mergeCell ref="B267:C267"/>
    <mergeCell ref="T267:U267"/>
    <mergeCell ref="B265:C265"/>
    <mergeCell ref="T265:U265"/>
    <mergeCell ref="J256:L256"/>
    <mergeCell ref="M256:O256"/>
    <mergeCell ref="T256:U256"/>
    <mergeCell ref="V256:X256"/>
    <mergeCell ref="Y256:AA256"/>
    <mergeCell ref="AB256:AD256"/>
    <mergeCell ref="AE256:AG256"/>
    <mergeCell ref="B255:C255"/>
    <mergeCell ref="D255:F255"/>
    <mergeCell ref="G255:I255"/>
    <mergeCell ref="J255:L255"/>
    <mergeCell ref="M255:O255"/>
    <mergeCell ref="T255:U255"/>
    <mergeCell ref="V255:X255"/>
    <mergeCell ref="Y255:AA255"/>
    <mergeCell ref="AB255:AD255"/>
    <mergeCell ref="AE253:AG253"/>
    <mergeCell ref="B254:C254"/>
    <mergeCell ref="D254:F254"/>
    <mergeCell ref="G254:I254"/>
    <mergeCell ref="J254:L254"/>
    <mergeCell ref="M254:O254"/>
    <mergeCell ref="T254:U254"/>
    <mergeCell ref="V254:X254"/>
    <mergeCell ref="Y254:AA254"/>
    <mergeCell ref="AB254:AD254"/>
    <mergeCell ref="AE254:AG254"/>
    <mergeCell ref="B253:C253"/>
    <mergeCell ref="D253:F253"/>
    <mergeCell ref="G253:I253"/>
    <mergeCell ref="J253:L253"/>
    <mergeCell ref="M253:O253"/>
    <mergeCell ref="T253:U253"/>
    <mergeCell ref="V253:X253"/>
    <mergeCell ref="Y253:AA253"/>
    <mergeCell ref="AB253:AD253"/>
    <mergeCell ref="AE251:AG251"/>
    <mergeCell ref="B252:C252"/>
    <mergeCell ref="D252:F252"/>
    <mergeCell ref="G252:I252"/>
    <mergeCell ref="J252:L252"/>
    <mergeCell ref="M252:O252"/>
    <mergeCell ref="T252:U252"/>
    <mergeCell ref="V252:X252"/>
    <mergeCell ref="Y252:AA252"/>
    <mergeCell ref="AB252:AD252"/>
    <mergeCell ref="AE252:AG252"/>
    <mergeCell ref="B251:C251"/>
    <mergeCell ref="D251:F251"/>
    <mergeCell ref="G251:I251"/>
    <mergeCell ref="J251:L251"/>
    <mergeCell ref="M251:O251"/>
    <mergeCell ref="T251:U251"/>
    <mergeCell ref="V251:X251"/>
    <mergeCell ref="Y251:AA251"/>
    <mergeCell ref="AB251:AD251"/>
    <mergeCell ref="B250:C250"/>
    <mergeCell ref="D250:F250"/>
    <mergeCell ref="G250:I250"/>
    <mergeCell ref="J250:L250"/>
    <mergeCell ref="M250:O250"/>
    <mergeCell ref="T250:U250"/>
    <mergeCell ref="V250:X250"/>
    <mergeCell ref="Y250:AA250"/>
    <mergeCell ref="AB250:AD250"/>
    <mergeCell ref="AE250:AG250"/>
    <mergeCell ref="B249:C249"/>
    <mergeCell ref="T249:U249"/>
    <mergeCell ref="B248:C248"/>
    <mergeCell ref="T248:U248"/>
    <mergeCell ref="B247:C247"/>
    <mergeCell ref="T247:U247"/>
    <mergeCell ref="B246:C246"/>
    <mergeCell ref="T246:U246"/>
    <mergeCell ref="B244:C244"/>
    <mergeCell ref="T244:U244"/>
    <mergeCell ref="B245:C245"/>
    <mergeCell ref="T245:U245"/>
    <mergeCell ref="B239:C239"/>
    <mergeCell ref="T239:U239"/>
    <mergeCell ref="B240:C240"/>
    <mergeCell ref="T240:U240"/>
    <mergeCell ref="B241:C241"/>
    <mergeCell ref="T241:U241"/>
    <mergeCell ref="B243:C243"/>
    <mergeCell ref="T243:U243"/>
    <mergeCell ref="M241:P241"/>
    <mergeCell ref="B238:C238"/>
    <mergeCell ref="T238:U238"/>
    <mergeCell ref="B236:C236"/>
    <mergeCell ref="T236:U236"/>
    <mergeCell ref="J227:L227"/>
    <mergeCell ref="M227:O227"/>
    <mergeCell ref="T227:U227"/>
    <mergeCell ref="V227:X227"/>
    <mergeCell ref="Y227:AA227"/>
    <mergeCell ref="AB227:AD227"/>
    <mergeCell ref="AE227:AG227"/>
    <mergeCell ref="B226:C226"/>
    <mergeCell ref="D226:F226"/>
    <mergeCell ref="G226:I226"/>
    <mergeCell ref="J226:L226"/>
    <mergeCell ref="M226:O226"/>
    <mergeCell ref="T226:U226"/>
    <mergeCell ref="V226:X226"/>
    <mergeCell ref="Y226:AA226"/>
    <mergeCell ref="AB226:AD226"/>
    <mergeCell ref="AE224:AG224"/>
    <mergeCell ref="B225:C225"/>
    <mergeCell ref="D225:F225"/>
    <mergeCell ref="G225:I225"/>
    <mergeCell ref="J225:L225"/>
    <mergeCell ref="M225:O225"/>
    <mergeCell ref="T225:U225"/>
    <mergeCell ref="V225:X225"/>
    <mergeCell ref="Y225:AA225"/>
    <mergeCell ref="AB225:AD225"/>
    <mergeCell ref="AE225:AG225"/>
    <mergeCell ref="B224:C224"/>
    <mergeCell ref="D224:F224"/>
    <mergeCell ref="G224:I224"/>
    <mergeCell ref="J224:L224"/>
    <mergeCell ref="M224:O224"/>
    <mergeCell ref="T224:U224"/>
    <mergeCell ref="V224:X224"/>
    <mergeCell ref="Y224:AA224"/>
    <mergeCell ref="AB224:AD224"/>
    <mergeCell ref="AE222:AG222"/>
    <mergeCell ref="B223:C223"/>
    <mergeCell ref="D223:F223"/>
    <mergeCell ref="G223:I223"/>
    <mergeCell ref="J223:L223"/>
    <mergeCell ref="M223:O223"/>
    <mergeCell ref="T223:U223"/>
    <mergeCell ref="V223:X223"/>
    <mergeCell ref="Y223:AA223"/>
    <mergeCell ref="AB223:AD223"/>
    <mergeCell ref="AE223:AG223"/>
    <mergeCell ref="B222:C222"/>
    <mergeCell ref="D222:F222"/>
    <mergeCell ref="G222:I222"/>
    <mergeCell ref="J222:L222"/>
    <mergeCell ref="M222:O222"/>
    <mergeCell ref="T222:U222"/>
    <mergeCell ref="V222:X222"/>
    <mergeCell ref="Y222:AA222"/>
    <mergeCell ref="AB222:AD222"/>
    <mergeCell ref="B221:C221"/>
    <mergeCell ref="D221:F221"/>
    <mergeCell ref="G221:I221"/>
    <mergeCell ref="J221:L221"/>
    <mergeCell ref="M221:O221"/>
    <mergeCell ref="T221:U221"/>
    <mergeCell ref="V221:X221"/>
    <mergeCell ref="Y221:AA221"/>
    <mergeCell ref="AB221:AD221"/>
    <mergeCell ref="AE221:AG221"/>
    <mergeCell ref="B220:C220"/>
    <mergeCell ref="T220:U220"/>
    <mergeCell ref="B219:C219"/>
    <mergeCell ref="T219:U219"/>
    <mergeCell ref="B218:C218"/>
    <mergeCell ref="T218:U218"/>
    <mergeCell ref="B217:C217"/>
    <mergeCell ref="T217:U217"/>
    <mergeCell ref="B215:C215"/>
    <mergeCell ref="T215:U215"/>
    <mergeCell ref="B216:C216"/>
    <mergeCell ref="T216:U216"/>
    <mergeCell ref="B210:C210"/>
    <mergeCell ref="T210:U210"/>
    <mergeCell ref="B211:C211"/>
    <mergeCell ref="T211:U211"/>
    <mergeCell ref="B212:C212"/>
    <mergeCell ref="T212:U212"/>
    <mergeCell ref="B214:C214"/>
    <mergeCell ref="T214:U214"/>
    <mergeCell ref="M212:P212"/>
    <mergeCell ref="B209:C209"/>
    <mergeCell ref="T209:U209"/>
    <mergeCell ref="B207:C207"/>
    <mergeCell ref="T207:U207"/>
    <mergeCell ref="J198:L198"/>
    <mergeCell ref="M198:O198"/>
    <mergeCell ref="T198:U198"/>
    <mergeCell ref="V198:X198"/>
    <mergeCell ref="Y198:AA198"/>
    <mergeCell ref="AB198:AD198"/>
    <mergeCell ref="AE198:AG198"/>
    <mergeCell ref="B197:C197"/>
    <mergeCell ref="D197:F197"/>
    <mergeCell ref="G197:I197"/>
    <mergeCell ref="J197:L197"/>
    <mergeCell ref="M197:O197"/>
    <mergeCell ref="T197:U197"/>
    <mergeCell ref="V197:X197"/>
    <mergeCell ref="Y197:AA197"/>
    <mergeCell ref="AB197:AD197"/>
    <mergeCell ref="AE195:AG195"/>
    <mergeCell ref="B196:C196"/>
    <mergeCell ref="D196:F196"/>
    <mergeCell ref="G196:I196"/>
    <mergeCell ref="J196:L196"/>
    <mergeCell ref="M196:O196"/>
    <mergeCell ref="T196:U196"/>
    <mergeCell ref="V196:X196"/>
    <mergeCell ref="Y196:AA196"/>
    <mergeCell ref="AB196:AD196"/>
    <mergeCell ref="AE196:AG196"/>
    <mergeCell ref="B195:C195"/>
    <mergeCell ref="D195:F195"/>
    <mergeCell ref="G195:I195"/>
    <mergeCell ref="J195:L195"/>
    <mergeCell ref="M195:O195"/>
    <mergeCell ref="T195:U195"/>
    <mergeCell ref="V195:X195"/>
    <mergeCell ref="Y195:AA195"/>
    <mergeCell ref="AB195:AD195"/>
    <mergeCell ref="AE193:AG193"/>
    <mergeCell ref="B194:C194"/>
    <mergeCell ref="D194:F194"/>
    <mergeCell ref="G194:I194"/>
    <mergeCell ref="J194:L194"/>
    <mergeCell ref="M194:O194"/>
    <mergeCell ref="T194:U194"/>
    <mergeCell ref="V194:X194"/>
    <mergeCell ref="Y194:AA194"/>
    <mergeCell ref="AB194:AD194"/>
    <mergeCell ref="AE194:AG194"/>
    <mergeCell ref="B193:C193"/>
    <mergeCell ref="D193:F193"/>
    <mergeCell ref="G193:I193"/>
    <mergeCell ref="J193:L193"/>
    <mergeCell ref="M193:O193"/>
    <mergeCell ref="T193:U193"/>
    <mergeCell ref="V193:X193"/>
    <mergeCell ref="Y193:AA193"/>
    <mergeCell ref="AB193:AD193"/>
    <mergeCell ref="B192:C192"/>
    <mergeCell ref="D192:F192"/>
    <mergeCell ref="G192:I192"/>
    <mergeCell ref="J192:L192"/>
    <mergeCell ref="M192:O192"/>
    <mergeCell ref="T192:U192"/>
    <mergeCell ref="V192:X192"/>
    <mergeCell ref="Y192:AA192"/>
    <mergeCell ref="AB192:AD192"/>
    <mergeCell ref="AE192:AG192"/>
    <mergeCell ref="B191:C191"/>
    <mergeCell ref="T191:U191"/>
    <mergeCell ref="B190:C190"/>
    <mergeCell ref="T190:U190"/>
    <mergeCell ref="B189:C189"/>
    <mergeCell ref="T189:U189"/>
    <mergeCell ref="B188:C188"/>
    <mergeCell ref="T188:U188"/>
    <mergeCell ref="B186:C186"/>
    <mergeCell ref="T186:U186"/>
    <mergeCell ref="B187:C187"/>
    <mergeCell ref="T187:U187"/>
    <mergeCell ref="B181:C181"/>
    <mergeCell ref="T181:U181"/>
    <mergeCell ref="B182:C182"/>
    <mergeCell ref="T182:U182"/>
    <mergeCell ref="B183:C183"/>
    <mergeCell ref="T183:U183"/>
    <mergeCell ref="B185:C185"/>
    <mergeCell ref="T185:U185"/>
    <mergeCell ref="M183:P183"/>
    <mergeCell ref="B180:C180"/>
    <mergeCell ref="T180:U180"/>
    <mergeCell ref="B178:C178"/>
    <mergeCell ref="T178:U178"/>
    <mergeCell ref="B174:C174"/>
    <mergeCell ref="T174:U174"/>
    <mergeCell ref="AE168:AG168"/>
    <mergeCell ref="B169:C169"/>
    <mergeCell ref="D169:F169"/>
    <mergeCell ref="G169:I169"/>
    <mergeCell ref="J169:L169"/>
    <mergeCell ref="M169:O169"/>
    <mergeCell ref="T169:U169"/>
    <mergeCell ref="V169:X169"/>
    <mergeCell ref="Y169:AA169"/>
    <mergeCell ref="AB169:AD169"/>
    <mergeCell ref="AE169:AG169"/>
    <mergeCell ref="B168:C168"/>
    <mergeCell ref="D168:F168"/>
    <mergeCell ref="G168:I168"/>
    <mergeCell ref="J168:L168"/>
    <mergeCell ref="M168:O168"/>
    <mergeCell ref="T168:U168"/>
    <mergeCell ref="V168:X168"/>
    <mergeCell ref="Y168:AA168"/>
    <mergeCell ref="AB168:AD168"/>
    <mergeCell ref="AE170:AG170"/>
    <mergeCell ref="B171:C171"/>
    <mergeCell ref="D171:F171"/>
    <mergeCell ref="G171:I171"/>
    <mergeCell ref="J171:L171"/>
    <mergeCell ref="M171:O171"/>
    <mergeCell ref="T171:U171"/>
    <mergeCell ref="V171:X171"/>
    <mergeCell ref="Y171:AA171"/>
    <mergeCell ref="AB171:AD171"/>
    <mergeCell ref="AE166:AG166"/>
    <mergeCell ref="B167:C167"/>
    <mergeCell ref="D167:F167"/>
    <mergeCell ref="G167:I167"/>
    <mergeCell ref="J167:L167"/>
    <mergeCell ref="M167:O167"/>
    <mergeCell ref="T167:U167"/>
    <mergeCell ref="V167:X167"/>
    <mergeCell ref="Y167:AA167"/>
    <mergeCell ref="AB167:AD167"/>
    <mergeCell ref="AE167:AG167"/>
    <mergeCell ref="B166:C166"/>
    <mergeCell ref="D166:F166"/>
    <mergeCell ref="G166:I166"/>
    <mergeCell ref="J166:L166"/>
    <mergeCell ref="M166:O166"/>
    <mergeCell ref="T166:U166"/>
    <mergeCell ref="V166:X166"/>
    <mergeCell ref="Y166:AA166"/>
    <mergeCell ref="AB166:AD166"/>
    <mergeCell ref="AE164:AG164"/>
    <mergeCell ref="B165:C165"/>
    <mergeCell ref="D165:F165"/>
    <mergeCell ref="G165:I165"/>
    <mergeCell ref="J165:L165"/>
    <mergeCell ref="M165:O165"/>
    <mergeCell ref="T165:U165"/>
    <mergeCell ref="V165:X165"/>
    <mergeCell ref="Y165:AA165"/>
    <mergeCell ref="AB165:AD165"/>
    <mergeCell ref="AE165:AG165"/>
    <mergeCell ref="B164:C164"/>
    <mergeCell ref="D164:F164"/>
    <mergeCell ref="G164:I164"/>
    <mergeCell ref="J164:L164"/>
    <mergeCell ref="M164:O164"/>
    <mergeCell ref="T164:U164"/>
    <mergeCell ref="V164:X164"/>
    <mergeCell ref="Y164:AA164"/>
    <mergeCell ref="AB164:AD164"/>
    <mergeCell ref="B163:C163"/>
    <mergeCell ref="D163:F163"/>
    <mergeCell ref="G163:I163"/>
    <mergeCell ref="J163:L163"/>
    <mergeCell ref="M163:O163"/>
    <mergeCell ref="T163:U163"/>
    <mergeCell ref="V163:X163"/>
    <mergeCell ref="Y163:AA163"/>
    <mergeCell ref="AB163:AD163"/>
    <mergeCell ref="AE163:AG163"/>
    <mergeCell ref="B162:C162"/>
    <mergeCell ref="T162:U162"/>
    <mergeCell ref="B161:C161"/>
    <mergeCell ref="T161:U161"/>
    <mergeCell ref="B160:C160"/>
    <mergeCell ref="T160:U160"/>
    <mergeCell ref="B159:C159"/>
    <mergeCell ref="T159:U159"/>
    <mergeCell ref="B157:C157"/>
    <mergeCell ref="T157:U157"/>
    <mergeCell ref="B158:C158"/>
    <mergeCell ref="T158:U158"/>
    <mergeCell ref="B152:C152"/>
    <mergeCell ref="T152:U152"/>
    <mergeCell ref="B153:C153"/>
    <mergeCell ref="T153:U153"/>
    <mergeCell ref="B154:C154"/>
    <mergeCell ref="T154:U154"/>
    <mergeCell ref="B156:C156"/>
    <mergeCell ref="T156:U156"/>
    <mergeCell ref="D154:G154"/>
    <mergeCell ref="H154:L154"/>
    <mergeCell ref="M154:P154"/>
    <mergeCell ref="B151:C151"/>
    <mergeCell ref="T151:U151"/>
    <mergeCell ref="B149:C149"/>
    <mergeCell ref="T149:U149"/>
    <mergeCell ref="AE144:AG144"/>
    <mergeCell ref="B145:C145"/>
    <mergeCell ref="D145:F145"/>
    <mergeCell ref="G145:I145"/>
    <mergeCell ref="J145:L145"/>
    <mergeCell ref="M145:O145"/>
    <mergeCell ref="T145:U145"/>
    <mergeCell ref="V145:X145"/>
    <mergeCell ref="Y145:AA145"/>
    <mergeCell ref="AB145:AD145"/>
    <mergeCell ref="AE145:AG145"/>
    <mergeCell ref="B144:C144"/>
    <mergeCell ref="D144:F144"/>
    <mergeCell ref="G144:I144"/>
    <mergeCell ref="J144:L144"/>
    <mergeCell ref="M144:O144"/>
    <mergeCell ref="T144:U144"/>
    <mergeCell ref="V144:X144"/>
    <mergeCell ref="Y144:AA144"/>
    <mergeCell ref="AB144:AD144"/>
    <mergeCell ref="AE142:AG142"/>
    <mergeCell ref="B143:C143"/>
    <mergeCell ref="D143:F143"/>
    <mergeCell ref="G143:I143"/>
    <mergeCell ref="J143:L143"/>
    <mergeCell ref="M143:O143"/>
    <mergeCell ref="T143:U143"/>
    <mergeCell ref="V143:X143"/>
    <mergeCell ref="Y143:AA143"/>
    <mergeCell ref="AB143:AD143"/>
    <mergeCell ref="AE143:AG143"/>
    <mergeCell ref="B142:C142"/>
    <mergeCell ref="D142:F142"/>
    <mergeCell ref="G142:I142"/>
    <mergeCell ref="J142:L142"/>
    <mergeCell ref="M142:O142"/>
    <mergeCell ref="T142:U142"/>
    <mergeCell ref="V142:X142"/>
    <mergeCell ref="Y142:AA142"/>
    <mergeCell ref="AB142:AD142"/>
    <mergeCell ref="AE140:AG140"/>
    <mergeCell ref="B141:C141"/>
    <mergeCell ref="D141:F141"/>
    <mergeCell ref="G141:I141"/>
    <mergeCell ref="J141:L141"/>
    <mergeCell ref="M141:O141"/>
    <mergeCell ref="T141:U141"/>
    <mergeCell ref="V141:X141"/>
    <mergeCell ref="Y141:AA141"/>
    <mergeCell ref="AB141:AD141"/>
    <mergeCell ref="AE141:AG141"/>
    <mergeCell ref="B140:C140"/>
    <mergeCell ref="D140:F140"/>
    <mergeCell ref="G140:I140"/>
    <mergeCell ref="J140:L140"/>
    <mergeCell ref="M140:O140"/>
    <mergeCell ref="T140:U140"/>
    <mergeCell ref="V140:X140"/>
    <mergeCell ref="Y140:AA140"/>
    <mergeCell ref="AB140:AD140"/>
    <mergeCell ref="AE138:AG138"/>
    <mergeCell ref="B139:C139"/>
    <mergeCell ref="D139:F139"/>
    <mergeCell ref="G139:I139"/>
    <mergeCell ref="J139:L139"/>
    <mergeCell ref="M139:O139"/>
    <mergeCell ref="T139:U139"/>
    <mergeCell ref="V139:X139"/>
    <mergeCell ref="Y139:AA139"/>
    <mergeCell ref="AB139:AD139"/>
    <mergeCell ref="AE139:AG139"/>
    <mergeCell ref="B138:C138"/>
    <mergeCell ref="D138:F138"/>
    <mergeCell ref="G138:I138"/>
    <mergeCell ref="J138:L138"/>
    <mergeCell ref="M138:O138"/>
    <mergeCell ref="T138:U138"/>
    <mergeCell ref="V138:X138"/>
    <mergeCell ref="Y138:AA138"/>
    <mergeCell ref="AB138:AD138"/>
    <mergeCell ref="V134:X134"/>
    <mergeCell ref="AE136:AG136"/>
    <mergeCell ref="B137:C137"/>
    <mergeCell ref="D137:F137"/>
    <mergeCell ref="G137:I137"/>
    <mergeCell ref="J137:L137"/>
    <mergeCell ref="M137:O137"/>
    <mergeCell ref="T137:U137"/>
    <mergeCell ref="V137:X137"/>
    <mergeCell ref="Y137:AA137"/>
    <mergeCell ref="AB137:AD137"/>
    <mergeCell ref="AE137:AG137"/>
    <mergeCell ref="B136:C136"/>
    <mergeCell ref="D136:F136"/>
    <mergeCell ref="G136:I136"/>
    <mergeCell ref="J136:L136"/>
    <mergeCell ref="M136:O136"/>
    <mergeCell ref="T136:U136"/>
    <mergeCell ref="V136:X136"/>
    <mergeCell ref="Y136:AA136"/>
    <mergeCell ref="AB136:AD136"/>
    <mergeCell ref="B131:C131"/>
    <mergeCell ref="T131:U131"/>
    <mergeCell ref="B132:C132"/>
    <mergeCell ref="T132:U132"/>
    <mergeCell ref="D126:F126"/>
    <mergeCell ref="G126:I126"/>
    <mergeCell ref="J126:L126"/>
    <mergeCell ref="M126:O126"/>
    <mergeCell ref="V126:X126"/>
    <mergeCell ref="Y126:AA126"/>
    <mergeCell ref="AB126:AD126"/>
    <mergeCell ref="Y134:AA134"/>
    <mergeCell ref="AB134:AD134"/>
    <mergeCell ref="AE134:AG134"/>
    <mergeCell ref="B135:C135"/>
    <mergeCell ref="D135:F135"/>
    <mergeCell ref="G135:I135"/>
    <mergeCell ref="J135:L135"/>
    <mergeCell ref="M135:O135"/>
    <mergeCell ref="T135:U135"/>
    <mergeCell ref="V135:X135"/>
    <mergeCell ref="Y135:AA135"/>
    <mergeCell ref="AB135:AD135"/>
    <mergeCell ref="AE135:AG135"/>
    <mergeCell ref="B133:C133"/>
    <mergeCell ref="T133:U133"/>
    <mergeCell ref="B134:C134"/>
    <mergeCell ref="D134:F134"/>
    <mergeCell ref="G134:I134"/>
    <mergeCell ref="J134:L134"/>
    <mergeCell ref="M134:O134"/>
    <mergeCell ref="T134:U134"/>
    <mergeCell ref="V124:Y124"/>
    <mergeCell ref="Z124:AD124"/>
    <mergeCell ref="AE124:AH124"/>
    <mergeCell ref="B125:C125"/>
    <mergeCell ref="D125:G125"/>
    <mergeCell ref="H125:L125"/>
    <mergeCell ref="M125:P125"/>
    <mergeCell ref="T125:U125"/>
    <mergeCell ref="V125:Y125"/>
    <mergeCell ref="Z125:AD125"/>
    <mergeCell ref="AE125:AH125"/>
    <mergeCell ref="B128:C128"/>
    <mergeCell ref="T128:U128"/>
    <mergeCell ref="B129:C129"/>
    <mergeCell ref="T129:U129"/>
    <mergeCell ref="B130:C130"/>
    <mergeCell ref="T130:U130"/>
    <mergeCell ref="B117:P117"/>
    <mergeCell ref="Q117:Q145"/>
    <mergeCell ref="R117:R145"/>
    <mergeCell ref="T117:AH117"/>
    <mergeCell ref="A118:A119"/>
    <mergeCell ref="B118:P119"/>
    <mergeCell ref="S118:S119"/>
    <mergeCell ref="T118:AH119"/>
    <mergeCell ref="B120:C120"/>
    <mergeCell ref="D120:P120"/>
    <mergeCell ref="T120:U120"/>
    <mergeCell ref="V120:AH120"/>
    <mergeCell ref="B121:C121"/>
    <mergeCell ref="D121:P121"/>
    <mergeCell ref="T121:U121"/>
    <mergeCell ref="V121:AH121"/>
    <mergeCell ref="B122:C122"/>
    <mergeCell ref="D122:P122"/>
    <mergeCell ref="T122:U122"/>
    <mergeCell ref="V122:AH122"/>
    <mergeCell ref="B123:C123"/>
    <mergeCell ref="D123:P123"/>
    <mergeCell ref="T123:U123"/>
    <mergeCell ref="V123:AH123"/>
    <mergeCell ref="AE126:AG126"/>
    <mergeCell ref="B127:C127"/>
    <mergeCell ref="T127:U127"/>
    <mergeCell ref="B124:C124"/>
    <mergeCell ref="D124:G124"/>
    <mergeCell ref="H124:L124"/>
    <mergeCell ref="M124:P124"/>
    <mergeCell ref="T124:U124"/>
    <mergeCell ref="AE115:AG115"/>
    <mergeCell ref="B116:C116"/>
    <mergeCell ref="D116:F116"/>
    <mergeCell ref="G116:I116"/>
    <mergeCell ref="J116:L116"/>
    <mergeCell ref="M116:O116"/>
    <mergeCell ref="T116:U116"/>
    <mergeCell ref="V116:X116"/>
    <mergeCell ref="Y116:AA116"/>
    <mergeCell ref="AB116:AD116"/>
    <mergeCell ref="AE116:AG116"/>
    <mergeCell ref="B115:C115"/>
    <mergeCell ref="D115:F115"/>
    <mergeCell ref="G115:I115"/>
    <mergeCell ref="J115:L115"/>
    <mergeCell ref="M115:O115"/>
    <mergeCell ref="T115:U115"/>
    <mergeCell ref="V115:X115"/>
    <mergeCell ref="Y115:AA115"/>
    <mergeCell ref="AB115:AD115"/>
    <mergeCell ref="AE113:AG113"/>
    <mergeCell ref="B114:C114"/>
    <mergeCell ref="D114:F114"/>
    <mergeCell ref="G114:I114"/>
    <mergeCell ref="J114:L114"/>
    <mergeCell ref="M114:O114"/>
    <mergeCell ref="T114:U114"/>
    <mergeCell ref="V114:X114"/>
    <mergeCell ref="Y114:AA114"/>
    <mergeCell ref="AB114:AD114"/>
    <mergeCell ref="AE114:AG114"/>
    <mergeCell ref="B113:C113"/>
    <mergeCell ref="D113:F113"/>
    <mergeCell ref="G113:I113"/>
    <mergeCell ref="J113:L113"/>
    <mergeCell ref="M113:O113"/>
    <mergeCell ref="T113:U113"/>
    <mergeCell ref="V113:X113"/>
    <mergeCell ref="Y113:AA113"/>
    <mergeCell ref="AB113:AD113"/>
    <mergeCell ref="AE111:AG111"/>
    <mergeCell ref="B112:C112"/>
    <mergeCell ref="D112:F112"/>
    <mergeCell ref="G112:I112"/>
    <mergeCell ref="J112:L112"/>
    <mergeCell ref="M112:O112"/>
    <mergeCell ref="T112:U112"/>
    <mergeCell ref="V112:X112"/>
    <mergeCell ref="Y112:AA112"/>
    <mergeCell ref="AB112:AD112"/>
    <mergeCell ref="AE112:AG112"/>
    <mergeCell ref="B111:C111"/>
    <mergeCell ref="D111:F111"/>
    <mergeCell ref="G111:I111"/>
    <mergeCell ref="J111:L111"/>
    <mergeCell ref="M111:O111"/>
    <mergeCell ref="T111:U111"/>
    <mergeCell ref="V111:X111"/>
    <mergeCell ref="Y111:AA111"/>
    <mergeCell ref="AB111:AD111"/>
    <mergeCell ref="AE109:AG109"/>
    <mergeCell ref="B110:C110"/>
    <mergeCell ref="D110:F110"/>
    <mergeCell ref="G110:I110"/>
    <mergeCell ref="J110:L110"/>
    <mergeCell ref="M110:O110"/>
    <mergeCell ref="T110:U110"/>
    <mergeCell ref="V110:X110"/>
    <mergeCell ref="Y110:AA110"/>
    <mergeCell ref="AB110:AD110"/>
    <mergeCell ref="AE110:AG110"/>
    <mergeCell ref="B109:C109"/>
    <mergeCell ref="D109:F109"/>
    <mergeCell ref="G109:I109"/>
    <mergeCell ref="J109:L109"/>
    <mergeCell ref="M109:O109"/>
    <mergeCell ref="T109:U109"/>
    <mergeCell ref="V109:X109"/>
    <mergeCell ref="Y109:AA109"/>
    <mergeCell ref="AB109:AD109"/>
    <mergeCell ref="V105:X105"/>
    <mergeCell ref="AE107:AG107"/>
    <mergeCell ref="B108:C108"/>
    <mergeCell ref="D108:F108"/>
    <mergeCell ref="G108:I108"/>
    <mergeCell ref="J108:L108"/>
    <mergeCell ref="M108:O108"/>
    <mergeCell ref="T108:U108"/>
    <mergeCell ref="V108:X108"/>
    <mergeCell ref="Y108:AA108"/>
    <mergeCell ref="AB108:AD108"/>
    <mergeCell ref="AE108:AG108"/>
    <mergeCell ref="B107:C107"/>
    <mergeCell ref="D107:F107"/>
    <mergeCell ref="G107:I107"/>
    <mergeCell ref="J107:L107"/>
    <mergeCell ref="M107:O107"/>
    <mergeCell ref="T107:U107"/>
    <mergeCell ref="V107:X107"/>
    <mergeCell ref="Y107:AA107"/>
    <mergeCell ref="AB107:AD107"/>
    <mergeCell ref="B102:C102"/>
    <mergeCell ref="T102:U102"/>
    <mergeCell ref="B103:C103"/>
    <mergeCell ref="T103:U103"/>
    <mergeCell ref="D97:F97"/>
    <mergeCell ref="G97:I97"/>
    <mergeCell ref="J97:L97"/>
    <mergeCell ref="M97:O97"/>
    <mergeCell ref="V97:X97"/>
    <mergeCell ref="Y97:AA97"/>
    <mergeCell ref="AB97:AD97"/>
    <mergeCell ref="Y105:AA105"/>
    <mergeCell ref="AB105:AD105"/>
    <mergeCell ref="AE105:AG105"/>
    <mergeCell ref="B106:C106"/>
    <mergeCell ref="D106:F106"/>
    <mergeCell ref="G106:I106"/>
    <mergeCell ref="J106:L106"/>
    <mergeCell ref="M106:O106"/>
    <mergeCell ref="T106:U106"/>
    <mergeCell ref="V106:X106"/>
    <mergeCell ref="Y106:AA106"/>
    <mergeCell ref="AB106:AD106"/>
    <mergeCell ref="AE106:AG106"/>
    <mergeCell ref="B104:C104"/>
    <mergeCell ref="T104:U104"/>
    <mergeCell ref="B105:C105"/>
    <mergeCell ref="D105:F105"/>
    <mergeCell ref="G105:I105"/>
    <mergeCell ref="J105:L105"/>
    <mergeCell ref="M105:O105"/>
    <mergeCell ref="T105:U105"/>
    <mergeCell ref="V95:Y95"/>
    <mergeCell ref="Z95:AD95"/>
    <mergeCell ref="AE95:AH95"/>
    <mergeCell ref="B96:C96"/>
    <mergeCell ref="D96:G96"/>
    <mergeCell ref="H96:L96"/>
    <mergeCell ref="M96:P96"/>
    <mergeCell ref="T96:U96"/>
    <mergeCell ref="V96:Y96"/>
    <mergeCell ref="Z96:AD96"/>
    <mergeCell ref="AE96:AH96"/>
    <mergeCell ref="B99:C99"/>
    <mergeCell ref="T99:U99"/>
    <mergeCell ref="B100:C100"/>
    <mergeCell ref="T100:U100"/>
    <mergeCell ref="B101:C101"/>
    <mergeCell ref="T101:U101"/>
    <mergeCell ref="B88:P88"/>
    <mergeCell ref="Q88:Q116"/>
    <mergeCell ref="R88:R116"/>
    <mergeCell ref="T88:AH88"/>
    <mergeCell ref="A89:A90"/>
    <mergeCell ref="B89:P90"/>
    <mergeCell ref="S89:S90"/>
    <mergeCell ref="T89:AH90"/>
    <mergeCell ref="B91:C91"/>
    <mergeCell ref="D91:P91"/>
    <mergeCell ref="T91:U91"/>
    <mergeCell ref="V91:AH91"/>
    <mergeCell ref="B92:C92"/>
    <mergeCell ref="D92:P92"/>
    <mergeCell ref="T92:U92"/>
    <mergeCell ref="V92:AH92"/>
    <mergeCell ref="B93:C93"/>
    <mergeCell ref="D93:P93"/>
    <mergeCell ref="T93:U93"/>
    <mergeCell ref="V93:AH93"/>
    <mergeCell ref="B94:C94"/>
    <mergeCell ref="D94:P94"/>
    <mergeCell ref="T94:U94"/>
    <mergeCell ref="V94:AH94"/>
    <mergeCell ref="AE97:AG97"/>
    <mergeCell ref="B98:C98"/>
    <mergeCell ref="T98:U98"/>
    <mergeCell ref="B95:C95"/>
    <mergeCell ref="D95:G95"/>
    <mergeCell ref="H95:L95"/>
    <mergeCell ref="M95:P95"/>
    <mergeCell ref="T95:U95"/>
    <mergeCell ref="AE86:AG86"/>
    <mergeCell ref="B87:C87"/>
    <mergeCell ref="D87:F87"/>
    <mergeCell ref="G87:I87"/>
    <mergeCell ref="J87:L87"/>
    <mergeCell ref="M87:O87"/>
    <mergeCell ref="T87:U87"/>
    <mergeCell ref="V87:X87"/>
    <mergeCell ref="Y87:AA87"/>
    <mergeCell ref="AB87:AD87"/>
    <mergeCell ref="AE87:AG87"/>
    <mergeCell ref="B86:C86"/>
    <mergeCell ref="D86:F86"/>
    <mergeCell ref="G86:I86"/>
    <mergeCell ref="J86:L86"/>
    <mergeCell ref="M86:O86"/>
    <mergeCell ref="T86:U86"/>
    <mergeCell ref="V86:X86"/>
    <mergeCell ref="Y86:AA86"/>
    <mergeCell ref="AB86:AD86"/>
    <mergeCell ref="AE84:AG84"/>
    <mergeCell ref="B85:C85"/>
    <mergeCell ref="D85:F85"/>
    <mergeCell ref="G85:I85"/>
    <mergeCell ref="J85:L85"/>
    <mergeCell ref="M85:O85"/>
    <mergeCell ref="T85:U85"/>
    <mergeCell ref="V85:X85"/>
    <mergeCell ref="Y85:AA85"/>
    <mergeCell ref="AB85:AD85"/>
    <mergeCell ref="AE85:AG85"/>
    <mergeCell ref="B84:C84"/>
    <mergeCell ref="D84:F84"/>
    <mergeCell ref="G84:I84"/>
    <mergeCell ref="J84:L84"/>
    <mergeCell ref="M84:O84"/>
    <mergeCell ref="T84:U84"/>
    <mergeCell ref="V84:X84"/>
    <mergeCell ref="Y84:AA84"/>
    <mergeCell ref="AB84:AD84"/>
    <mergeCell ref="AE82:AG82"/>
    <mergeCell ref="B83:C83"/>
    <mergeCell ref="D83:F83"/>
    <mergeCell ref="G83:I83"/>
    <mergeCell ref="J83:L83"/>
    <mergeCell ref="M83:O83"/>
    <mergeCell ref="T83:U83"/>
    <mergeCell ref="V83:X83"/>
    <mergeCell ref="Y83:AA83"/>
    <mergeCell ref="AB83:AD83"/>
    <mergeCell ref="AE83:AG83"/>
    <mergeCell ref="B82:C82"/>
    <mergeCell ref="D82:F82"/>
    <mergeCell ref="G82:I82"/>
    <mergeCell ref="J82:L82"/>
    <mergeCell ref="M82:O82"/>
    <mergeCell ref="T82:U82"/>
    <mergeCell ref="V82:X82"/>
    <mergeCell ref="Y82:AA82"/>
    <mergeCell ref="AB82:AD82"/>
    <mergeCell ref="AE80:AG80"/>
    <mergeCell ref="B81:C81"/>
    <mergeCell ref="D81:F81"/>
    <mergeCell ref="G81:I81"/>
    <mergeCell ref="J81:L81"/>
    <mergeCell ref="M81:O81"/>
    <mergeCell ref="T81:U81"/>
    <mergeCell ref="V81:X81"/>
    <mergeCell ref="Y81:AA81"/>
    <mergeCell ref="AB81:AD81"/>
    <mergeCell ref="AE81:AG81"/>
    <mergeCell ref="B80:C80"/>
    <mergeCell ref="D80:F80"/>
    <mergeCell ref="G80:I80"/>
    <mergeCell ref="J80:L80"/>
    <mergeCell ref="M80:O80"/>
    <mergeCell ref="T80:U80"/>
    <mergeCell ref="V80:X80"/>
    <mergeCell ref="Y80:AA80"/>
    <mergeCell ref="AB80:AD80"/>
    <mergeCell ref="V76:X76"/>
    <mergeCell ref="AE78:AG78"/>
    <mergeCell ref="B79:C79"/>
    <mergeCell ref="D79:F79"/>
    <mergeCell ref="G79:I79"/>
    <mergeCell ref="J79:L79"/>
    <mergeCell ref="M79:O79"/>
    <mergeCell ref="T79:U79"/>
    <mergeCell ref="V79:X79"/>
    <mergeCell ref="Y79:AA79"/>
    <mergeCell ref="AB79:AD79"/>
    <mergeCell ref="AE79:AG79"/>
    <mergeCell ref="B78:C78"/>
    <mergeCell ref="D78:F78"/>
    <mergeCell ref="G78:I78"/>
    <mergeCell ref="J78:L78"/>
    <mergeCell ref="M78:O78"/>
    <mergeCell ref="T78:U78"/>
    <mergeCell ref="V78:X78"/>
    <mergeCell ref="Y78:AA78"/>
    <mergeCell ref="AB78:AD78"/>
    <mergeCell ref="B73:C73"/>
    <mergeCell ref="T73:U73"/>
    <mergeCell ref="B74:C74"/>
    <mergeCell ref="T74:U74"/>
    <mergeCell ref="D68:F68"/>
    <mergeCell ref="G68:I68"/>
    <mergeCell ref="J68:L68"/>
    <mergeCell ref="M68:O68"/>
    <mergeCell ref="V68:X68"/>
    <mergeCell ref="Y68:AA68"/>
    <mergeCell ref="AB68:AD68"/>
    <mergeCell ref="Y76:AA76"/>
    <mergeCell ref="AB76:AD76"/>
    <mergeCell ref="AE76:AG76"/>
    <mergeCell ref="B77:C77"/>
    <mergeCell ref="D77:F77"/>
    <mergeCell ref="G77:I77"/>
    <mergeCell ref="J77:L77"/>
    <mergeCell ref="M77:O77"/>
    <mergeCell ref="T77:U77"/>
    <mergeCell ref="V77:X77"/>
    <mergeCell ref="Y77:AA77"/>
    <mergeCell ref="AB77:AD77"/>
    <mergeCell ref="AE77:AG77"/>
    <mergeCell ref="B75:C75"/>
    <mergeCell ref="T75:U75"/>
    <mergeCell ref="B76:C76"/>
    <mergeCell ref="D76:F76"/>
    <mergeCell ref="G76:I76"/>
    <mergeCell ref="J76:L76"/>
    <mergeCell ref="M76:O76"/>
    <mergeCell ref="T76:U76"/>
    <mergeCell ref="V66:Y66"/>
    <mergeCell ref="Z66:AD66"/>
    <mergeCell ref="AE66:AH66"/>
    <mergeCell ref="B67:C67"/>
    <mergeCell ref="D67:G67"/>
    <mergeCell ref="H67:L67"/>
    <mergeCell ref="M67:P67"/>
    <mergeCell ref="T67:U67"/>
    <mergeCell ref="V67:Y67"/>
    <mergeCell ref="Z67:AD67"/>
    <mergeCell ref="AE67:AH67"/>
    <mergeCell ref="B70:C70"/>
    <mergeCell ref="T70:U70"/>
    <mergeCell ref="B71:C71"/>
    <mergeCell ref="T71:U71"/>
    <mergeCell ref="B72:C72"/>
    <mergeCell ref="T72:U72"/>
    <mergeCell ref="B59:P59"/>
    <mergeCell ref="Q59:Q87"/>
    <mergeCell ref="R59:R87"/>
    <mergeCell ref="T59:AH59"/>
    <mergeCell ref="A60:A61"/>
    <mergeCell ref="B60:P61"/>
    <mergeCell ref="S60:S61"/>
    <mergeCell ref="T60:AH61"/>
    <mergeCell ref="B62:C62"/>
    <mergeCell ref="D62:P62"/>
    <mergeCell ref="T62:U62"/>
    <mergeCell ref="V62:AH62"/>
    <mergeCell ref="B63:C63"/>
    <mergeCell ref="D63:P63"/>
    <mergeCell ref="T63:U63"/>
    <mergeCell ref="V63:AH63"/>
    <mergeCell ref="B64:C64"/>
    <mergeCell ref="D64:P64"/>
    <mergeCell ref="T64:U64"/>
    <mergeCell ref="V64:AH64"/>
    <mergeCell ref="B65:C65"/>
    <mergeCell ref="D65:P65"/>
    <mergeCell ref="T65:U65"/>
    <mergeCell ref="V65:AH65"/>
    <mergeCell ref="AE68:AG68"/>
    <mergeCell ref="B69:C69"/>
    <mergeCell ref="T69:U69"/>
    <mergeCell ref="B66:C66"/>
    <mergeCell ref="D66:G66"/>
    <mergeCell ref="H66:L66"/>
    <mergeCell ref="M66:P66"/>
    <mergeCell ref="T66:U66"/>
    <mergeCell ref="AE57:AG57"/>
    <mergeCell ref="B58:C58"/>
    <mergeCell ref="D58:F58"/>
    <mergeCell ref="G58:I58"/>
    <mergeCell ref="J58:L58"/>
    <mergeCell ref="M58:O58"/>
    <mergeCell ref="T58:U58"/>
    <mergeCell ref="V58:X58"/>
    <mergeCell ref="Y58:AA58"/>
    <mergeCell ref="AB58:AD58"/>
    <mergeCell ref="AE58:AG58"/>
    <mergeCell ref="B57:C57"/>
    <mergeCell ref="D57:F57"/>
    <mergeCell ref="G57:I57"/>
    <mergeCell ref="J57:L57"/>
    <mergeCell ref="M57:O57"/>
    <mergeCell ref="T57:U57"/>
    <mergeCell ref="V57:X57"/>
    <mergeCell ref="Y57:AA57"/>
    <mergeCell ref="AB57:AD57"/>
    <mergeCell ref="AE55:AG55"/>
    <mergeCell ref="B56:C56"/>
    <mergeCell ref="D56:F56"/>
    <mergeCell ref="G56:I56"/>
    <mergeCell ref="J56:L56"/>
    <mergeCell ref="M56:O56"/>
    <mergeCell ref="T56:U56"/>
    <mergeCell ref="V56:X56"/>
    <mergeCell ref="Y56:AA56"/>
    <mergeCell ref="AB56:AD56"/>
    <mergeCell ref="AE56:AG56"/>
    <mergeCell ref="B55:C55"/>
    <mergeCell ref="D55:F55"/>
    <mergeCell ref="G55:I55"/>
    <mergeCell ref="J55:L55"/>
    <mergeCell ref="M55:O55"/>
    <mergeCell ref="T55:U55"/>
    <mergeCell ref="V55:X55"/>
    <mergeCell ref="Y55:AA55"/>
    <mergeCell ref="AB55:AD55"/>
    <mergeCell ref="AE53:AG53"/>
    <mergeCell ref="B54:C54"/>
    <mergeCell ref="D54:F54"/>
    <mergeCell ref="G54:I54"/>
    <mergeCell ref="J54:L54"/>
    <mergeCell ref="M54:O54"/>
    <mergeCell ref="T54:U54"/>
    <mergeCell ref="V54:X54"/>
    <mergeCell ref="Y54:AA54"/>
    <mergeCell ref="AB54:AD54"/>
    <mergeCell ref="AE54:AG54"/>
    <mergeCell ref="B53:C53"/>
    <mergeCell ref="D53:F53"/>
    <mergeCell ref="G53:I53"/>
    <mergeCell ref="J53:L53"/>
    <mergeCell ref="M53:O53"/>
    <mergeCell ref="T53:U53"/>
    <mergeCell ref="V53:X53"/>
    <mergeCell ref="Y53:AA53"/>
    <mergeCell ref="AB53:AD53"/>
    <mergeCell ref="AE51:AG51"/>
    <mergeCell ref="B52:C52"/>
    <mergeCell ref="D52:F52"/>
    <mergeCell ref="G52:I52"/>
    <mergeCell ref="J52:L52"/>
    <mergeCell ref="M52:O52"/>
    <mergeCell ref="T52:U52"/>
    <mergeCell ref="V52:X52"/>
    <mergeCell ref="Y52:AA52"/>
    <mergeCell ref="AB52:AD52"/>
    <mergeCell ref="AE52:AG52"/>
    <mergeCell ref="B51:C51"/>
    <mergeCell ref="D51:F51"/>
    <mergeCell ref="G51:I51"/>
    <mergeCell ref="J51:L51"/>
    <mergeCell ref="M51:O51"/>
    <mergeCell ref="T51:U51"/>
    <mergeCell ref="V51:X51"/>
    <mergeCell ref="Y51:AA51"/>
    <mergeCell ref="AB51:AD51"/>
    <mergeCell ref="V47:X47"/>
    <mergeCell ref="AE49:AG49"/>
    <mergeCell ref="B50:C50"/>
    <mergeCell ref="D50:F50"/>
    <mergeCell ref="G50:I50"/>
    <mergeCell ref="J50:L50"/>
    <mergeCell ref="M50:O50"/>
    <mergeCell ref="T50:U50"/>
    <mergeCell ref="V50:X50"/>
    <mergeCell ref="Y50:AA50"/>
    <mergeCell ref="AB50:AD50"/>
    <mergeCell ref="AE50:AG50"/>
    <mergeCell ref="B49:C49"/>
    <mergeCell ref="D49:F49"/>
    <mergeCell ref="G49:I49"/>
    <mergeCell ref="J49:L49"/>
    <mergeCell ref="M49:O49"/>
    <mergeCell ref="T49:U49"/>
    <mergeCell ref="V49:X49"/>
    <mergeCell ref="Y49:AA49"/>
    <mergeCell ref="AB49:AD49"/>
    <mergeCell ref="B44:C44"/>
    <mergeCell ref="T44:U44"/>
    <mergeCell ref="B45:C45"/>
    <mergeCell ref="T45:U45"/>
    <mergeCell ref="D39:F39"/>
    <mergeCell ref="G39:I39"/>
    <mergeCell ref="J39:L39"/>
    <mergeCell ref="M39:O39"/>
    <mergeCell ref="V39:X39"/>
    <mergeCell ref="Y39:AA39"/>
    <mergeCell ref="AB39:AD39"/>
    <mergeCell ref="Y47:AA47"/>
    <mergeCell ref="AB47:AD47"/>
    <mergeCell ref="AE47:AG47"/>
    <mergeCell ref="B48:C48"/>
    <mergeCell ref="D48:F48"/>
    <mergeCell ref="G48:I48"/>
    <mergeCell ref="J48:L48"/>
    <mergeCell ref="M48:O48"/>
    <mergeCell ref="T48:U48"/>
    <mergeCell ref="V48:X48"/>
    <mergeCell ref="Y48:AA48"/>
    <mergeCell ref="AB48:AD48"/>
    <mergeCell ref="AE48:AG48"/>
    <mergeCell ref="B46:C46"/>
    <mergeCell ref="T46:U46"/>
    <mergeCell ref="B47:C47"/>
    <mergeCell ref="D47:F47"/>
    <mergeCell ref="G47:I47"/>
    <mergeCell ref="J47:L47"/>
    <mergeCell ref="M47:O47"/>
    <mergeCell ref="T47:U47"/>
    <mergeCell ref="V37:Y37"/>
    <mergeCell ref="Z37:AD37"/>
    <mergeCell ref="AE37:AH37"/>
    <mergeCell ref="B38:C38"/>
    <mergeCell ref="D38:G38"/>
    <mergeCell ref="H38:L38"/>
    <mergeCell ref="M38:P38"/>
    <mergeCell ref="T38:U38"/>
    <mergeCell ref="V38:Y38"/>
    <mergeCell ref="Z38:AD38"/>
    <mergeCell ref="AE38:AH38"/>
    <mergeCell ref="B41:C41"/>
    <mergeCell ref="T41:U41"/>
    <mergeCell ref="B42:C42"/>
    <mergeCell ref="T42:U42"/>
    <mergeCell ref="B43:C43"/>
    <mergeCell ref="T43:U43"/>
    <mergeCell ref="B30:P30"/>
    <mergeCell ref="Q30:Q58"/>
    <mergeCell ref="R30:R58"/>
    <mergeCell ref="T30:AH30"/>
    <mergeCell ref="A31:A32"/>
    <mergeCell ref="B31:P32"/>
    <mergeCell ref="S31:S32"/>
    <mergeCell ref="T31:AH32"/>
    <mergeCell ref="B33:C33"/>
    <mergeCell ref="D33:P33"/>
    <mergeCell ref="T33:U33"/>
    <mergeCell ref="V33:AH33"/>
    <mergeCell ref="B34:C34"/>
    <mergeCell ref="D34:P34"/>
    <mergeCell ref="T34:U34"/>
    <mergeCell ref="V34:AH34"/>
    <mergeCell ref="B35:C35"/>
    <mergeCell ref="D35:P35"/>
    <mergeCell ref="T35:U35"/>
    <mergeCell ref="V35:AH35"/>
    <mergeCell ref="B36:C36"/>
    <mergeCell ref="D36:P36"/>
    <mergeCell ref="T36:U36"/>
    <mergeCell ref="V36:AH36"/>
    <mergeCell ref="AE39:AG39"/>
    <mergeCell ref="B40:C40"/>
    <mergeCell ref="T40:U40"/>
    <mergeCell ref="B37:C37"/>
    <mergeCell ref="D37:G37"/>
    <mergeCell ref="H37:L37"/>
    <mergeCell ref="M37:P37"/>
    <mergeCell ref="T37:U37"/>
    <mergeCell ref="AE22:AG22"/>
    <mergeCell ref="T21:U21"/>
    <mergeCell ref="V21:X21"/>
    <mergeCell ref="Y21:AA21"/>
    <mergeCell ref="AB21:AD21"/>
    <mergeCell ref="AE21:AG21"/>
    <mergeCell ref="T29:U29"/>
    <mergeCell ref="V29:X29"/>
    <mergeCell ref="Y29:AA29"/>
    <mergeCell ref="AB29:AD29"/>
    <mergeCell ref="AE29:AG29"/>
    <mergeCell ref="T28:U28"/>
    <mergeCell ref="V28:X28"/>
    <mergeCell ref="Y28:AA28"/>
    <mergeCell ref="AB28:AD28"/>
    <mergeCell ref="AE28:AG28"/>
    <mergeCell ref="T27:U27"/>
    <mergeCell ref="V27:X27"/>
    <mergeCell ref="Y27:AA27"/>
    <mergeCell ref="AB27:AD27"/>
    <mergeCell ref="AE27:AG27"/>
    <mergeCell ref="T25:U25"/>
    <mergeCell ref="T26:U26"/>
    <mergeCell ref="V26:X26"/>
    <mergeCell ref="Y26:AA26"/>
    <mergeCell ref="AB26:AD26"/>
    <mergeCell ref="AE26:AG26"/>
    <mergeCell ref="Y25:AA25"/>
    <mergeCell ref="AE9:AH9"/>
    <mergeCell ref="V10:X10"/>
    <mergeCell ref="Y10:AA10"/>
    <mergeCell ref="AB10:AD10"/>
    <mergeCell ref="AE10:AG10"/>
    <mergeCell ref="T6:U6"/>
    <mergeCell ref="V6:AH6"/>
    <mergeCell ref="T7:U7"/>
    <mergeCell ref="V7:AH7"/>
    <mergeCell ref="T8:U8"/>
    <mergeCell ref="V8:Y8"/>
    <mergeCell ref="Z8:AD8"/>
    <mergeCell ref="AE8:AH8"/>
    <mergeCell ref="T20:U20"/>
    <mergeCell ref="V20:X20"/>
    <mergeCell ref="Y20:AA20"/>
    <mergeCell ref="AB20:AD20"/>
    <mergeCell ref="AE20:AG20"/>
    <mergeCell ref="AB18:AD18"/>
    <mergeCell ref="AE18:AG18"/>
    <mergeCell ref="T19:U19"/>
    <mergeCell ref="V19:X19"/>
    <mergeCell ref="Y19:AA19"/>
    <mergeCell ref="AB19:AD19"/>
    <mergeCell ref="AE19:AG19"/>
    <mergeCell ref="T16:U16"/>
    <mergeCell ref="T17:U17"/>
    <mergeCell ref="T18:U18"/>
    <mergeCell ref="V18:X18"/>
    <mergeCell ref="Y18:AA18"/>
    <mergeCell ref="M20:O20"/>
    <mergeCell ref="M21:O21"/>
    <mergeCell ref="M22:O22"/>
    <mergeCell ref="B1:P1"/>
    <mergeCell ref="T11:U11"/>
    <mergeCell ref="T12:U12"/>
    <mergeCell ref="T13:U13"/>
    <mergeCell ref="T14:U14"/>
    <mergeCell ref="T15:U15"/>
    <mergeCell ref="T9:U9"/>
    <mergeCell ref="V9:Y9"/>
    <mergeCell ref="Z9:AD9"/>
    <mergeCell ref="T24:U24"/>
    <mergeCell ref="T23:U23"/>
    <mergeCell ref="V23:X23"/>
    <mergeCell ref="Y23:AA23"/>
    <mergeCell ref="AB23:AD23"/>
    <mergeCell ref="T22:U22"/>
    <mergeCell ref="V22:X22"/>
    <mergeCell ref="Y22:AA22"/>
    <mergeCell ref="AB22:AD22"/>
    <mergeCell ref="Y24:AA24"/>
    <mergeCell ref="AB24:AD24"/>
    <mergeCell ref="B16:C16"/>
    <mergeCell ref="B17:C17"/>
    <mergeCell ref="D21:F21"/>
    <mergeCell ref="D22:F22"/>
    <mergeCell ref="G18:I18"/>
    <mergeCell ref="J18:L18"/>
    <mergeCell ref="M18:O18"/>
    <mergeCell ref="G10:I10"/>
    <mergeCell ref="S2:S3"/>
    <mergeCell ref="T2:AH3"/>
    <mergeCell ref="T4:U4"/>
    <mergeCell ref="V4:AH4"/>
    <mergeCell ref="T5:U5"/>
    <mergeCell ref="V5:AH5"/>
    <mergeCell ref="B6:C6"/>
    <mergeCell ref="B7:C7"/>
    <mergeCell ref="B8:C8"/>
    <mergeCell ref="M8:P8"/>
    <mergeCell ref="M9:P9"/>
    <mergeCell ref="D9:G9"/>
    <mergeCell ref="H8:L8"/>
    <mergeCell ref="H9:L9"/>
    <mergeCell ref="D20:F20"/>
    <mergeCell ref="G20:I20"/>
    <mergeCell ref="J20:L20"/>
    <mergeCell ref="D10:F10"/>
    <mergeCell ref="Q1:Q29"/>
    <mergeCell ref="AE24:AG24"/>
    <mergeCell ref="AE25:AG25"/>
    <mergeCell ref="M28:O28"/>
    <mergeCell ref="G29:I29"/>
    <mergeCell ref="V25:X25"/>
    <mergeCell ref="B26:C26"/>
    <mergeCell ref="M10:O10"/>
    <mergeCell ref="D18:F18"/>
    <mergeCell ref="J29:L29"/>
    <mergeCell ref="M29:O29"/>
    <mergeCell ref="M27:O27"/>
    <mergeCell ref="R1:R29"/>
    <mergeCell ref="M19:O19"/>
    <mergeCell ref="J10:L10"/>
    <mergeCell ref="B28:C28"/>
    <mergeCell ref="B11:C11"/>
    <mergeCell ref="G19:I19"/>
    <mergeCell ref="J19:L19"/>
    <mergeCell ref="B20:C20"/>
    <mergeCell ref="B25:C25"/>
    <mergeCell ref="B24:C24"/>
    <mergeCell ref="B23:C23"/>
    <mergeCell ref="D23:F23"/>
    <mergeCell ref="D24:F24"/>
    <mergeCell ref="D25:F25"/>
    <mergeCell ref="G23:I23"/>
    <mergeCell ref="J23:L23"/>
    <mergeCell ref="G24:I24"/>
    <mergeCell ref="J24:L24"/>
    <mergeCell ref="G25:I25"/>
    <mergeCell ref="J25:L25"/>
    <mergeCell ref="B12:C12"/>
    <mergeCell ref="B13:C13"/>
    <mergeCell ref="B21:C21"/>
    <mergeCell ref="B22:C22"/>
    <mergeCell ref="B14:C14"/>
    <mergeCell ref="B15:C15"/>
    <mergeCell ref="G21:I21"/>
    <mergeCell ref="J21:L21"/>
    <mergeCell ref="G22:I22"/>
    <mergeCell ref="J22:L22"/>
    <mergeCell ref="J28:L28"/>
    <mergeCell ref="B2:P3"/>
    <mergeCell ref="B4:C4"/>
    <mergeCell ref="B5:C5"/>
    <mergeCell ref="B9:C9"/>
    <mergeCell ref="D4:P4"/>
    <mergeCell ref="D5:P5"/>
    <mergeCell ref="D6:P6"/>
    <mergeCell ref="D7:P7"/>
    <mergeCell ref="D8:G8"/>
    <mergeCell ref="D29:F29"/>
    <mergeCell ref="B18:C18"/>
    <mergeCell ref="B29:C29"/>
    <mergeCell ref="B19:C19"/>
    <mergeCell ref="D19:F19"/>
    <mergeCell ref="A2:A3"/>
    <mergeCell ref="T1:AH1"/>
    <mergeCell ref="M23:O23"/>
    <mergeCell ref="M24:O24"/>
    <mergeCell ref="M25:O25"/>
    <mergeCell ref="AE23:AG23"/>
    <mergeCell ref="D26:F26"/>
    <mergeCell ref="G26:I26"/>
    <mergeCell ref="J26:L26"/>
    <mergeCell ref="M26:O26"/>
    <mergeCell ref="D27:F27"/>
    <mergeCell ref="G27:I27"/>
    <mergeCell ref="J27:L27"/>
    <mergeCell ref="B27:C27"/>
    <mergeCell ref="V24:X24"/>
    <mergeCell ref="D28:F28"/>
    <mergeCell ref="AB25:AD25"/>
    <mergeCell ref="G28:I28"/>
  </mergeCells>
  <phoneticPr fontId="16" type="noConversion"/>
  <conditionalFormatting sqref="B27:C27 T27:U27 B56:C56 T56:U56 B85:C85 T85:U85 B114:C114 T114:U114 B143:C143 T143:U143 B172:C172 T172:U172 B201:C201 T201:U201 B230:C230 T230:U230 B259:C259 T259:U259 B288:C288 T288:U288 B317:C317 T317:U317 B346:C346 T346:U346 B375:C375 T375:U375 B404:C404 T404:U404 B433:C433 T433:U433 B462:C462 T462:U462 B491:C491 T491:U491 B520:C520 T520:U520 B549:C549 T549:U549 B578:C578 T578:U578 B607:C607 T607:U607 B636:C636 T636:U636 B665:C665 T665:U665 B694:C694 T694:U694 B723:C723 T723:U723 B752:C752 T752:U752 B781:C781 T781:U781 B810:C810 T810:U810 B839:C839 T839:U839 B868:C868 T868:U868 B897:C897 T897:U897 B926:C926 T926:U926 B955:C955 T955:U955 B984:C984 T984:U984 B1013:C1013 T1013:U1013 B1042:C1042 T1042:U1042 B1071:C1071 T1071:U1071 B1100:C1100 T1100:U1100 B1129:C1129 T1129:U1129 B1158:C1158 T1158:U1158">
    <cfRule type="cellIs" dxfId="728" priority="164" stopIfTrue="1" operator="equal">
      <formula>0</formula>
    </cfRule>
  </conditionalFormatting>
  <conditionalFormatting sqref="B27:C27 T27:U27 B56:C56 T56:U56 B85:C85 T85:U85 B114:C114 T114:U114 B143:C143 T143:U143 B172:C172 T172:U172 B201:C201 T201:U201 B230:C230 T230:U230 B259:C259 T259:U259 B288:C288 T288:U288 B317:C317 T317:U317 B346:C346 T346:U346 B375:C375 T375:U375 B404:C404 T404:U404 B433:C433 T433:U433 B462:C462 T462:U462 B491:C491 T491:U491 B520:C520 T520:U520 B549:C549 T549:U549 B578:C578 T578:U578 B607:C607 T607:U607 B636:C636 T636:U636 B665:C665 T665:U665 B694:C694 T694:U694 B723:C723 T723:U723 B752:C752 T752:U752 B781:C781 T781:U781 B810:C810 T810:U810 B839:C839 T839:U839 B868:C868 T868:U868 B897:C897 T897:U897 B926:C926 T926:U926 B955:C955 T955:U955 B984:C984 T984:U984 B1013:C1013 T1013:U1013 B1042:C1042 T1042:U1042 B1071:C1071 T1071:U1071 B1100:C1100 T1100:U1100 B1129:C1129 T1129:U1129 B1158:C1158 T1158:U1158">
    <cfRule type="containsText" dxfId="727" priority="159" stopIfTrue="1" operator="containsText" text="dsoy jktdh; fo|ky;ksa esa iz;ksx gsrq fu%'kqYd">
      <formula>NOT(ISERROR(SEARCH("dsoy jktdh; fo|ky;ksa esa iz;ksx gsrq fu%'kqYd",B27)))</formula>
    </cfRule>
    <cfRule type="containsText" dxfId="726" priority="160" stopIfTrue="1" operator="containsText" text="dsoy jktdh; fo|ky;ksa esa iz;ksx gsrq fu%'kqYd">
      <formula>NOT(ISERROR(SEARCH("dsoy jktdh; fo|ky;ksa esa iz;ksx gsrq fu%'kqYd",B27)))</formula>
    </cfRule>
    <cfRule type="containsText" dxfId="725" priority="161" stopIfTrue="1" operator="containsText" text="dsoy jktdh; fo|ky;ksa esa iz;ksx gsrq fu%'kqYd">
      <formula>NOT(ISERROR(SEARCH("dsoy jktdh; fo|ky;ksa esa iz;ksx gsrq fu%'kqYd",B27)))</formula>
    </cfRule>
    <cfRule type="containsText" dxfId="724" priority="162" stopIfTrue="1" operator="containsText" text="f'k{kk foHkkx jktLFkku">
      <formula>NOT(ISERROR(SEARCH("f'k{kk foHkkx jktLFkku",B27)))</formula>
    </cfRule>
    <cfRule type="containsText" dxfId="723" priority="163" stopIfTrue="1" operator="containsText" text="iw.kkZad">
      <formula>NOT(ISERROR(SEARCH("iw.kkZad",B27)))</formula>
    </cfRule>
  </conditionalFormatting>
  <conditionalFormatting sqref="B1187:C1187 T1187:U1187 B1216:C1216 T1216:U1216 B1245:C1245 T1245:U1245 B1274:C1274 T1274:U1274 B1303:C1303 T1303:U1303 B1332:C1332 T1332:U1332 B1361:C1361 T1361:U1361 B1390:C1390 T1390:U1390 B1419:C1419 T1419:U1419 B1448:C1448 T1448:U1448">
    <cfRule type="cellIs" dxfId="722" priority="8" stopIfTrue="1" operator="equal">
      <formula>0</formula>
    </cfRule>
  </conditionalFormatting>
  <conditionalFormatting sqref="B1187:C1187 T1187:U1187 B1216:C1216 T1216:U1216 B1245:C1245 T1245:U1245 B1274:C1274 T1274:U1274 B1303:C1303 T1303:U1303 B1332:C1332 T1332:U1332 B1361:C1361 T1361:U1361 B1390:C1390 T1390:U1390 B1419:C1419 T1419:U1419 B1448:C1448 T1448:U1448">
    <cfRule type="containsText" dxfId="721" priority="3" stopIfTrue="1" operator="containsText" text="dsoy jktdh; fo|ky;ksa esa iz;ksx gsrq fu%'kqYd">
      <formula>NOT(ISERROR(SEARCH("dsoy jktdh; fo|ky;ksa esa iz;ksx gsrq fu%'kqYd",B1187)))</formula>
    </cfRule>
    <cfRule type="containsText" dxfId="720" priority="4" stopIfTrue="1" operator="containsText" text="dsoy jktdh; fo|ky;ksa esa iz;ksx gsrq fu%'kqYd">
      <formula>NOT(ISERROR(SEARCH("dsoy jktdh; fo|ky;ksa esa iz;ksx gsrq fu%'kqYd",B1187)))</formula>
    </cfRule>
    <cfRule type="containsText" dxfId="719" priority="5" stopIfTrue="1" operator="containsText" text="dsoy jktdh; fo|ky;ksa esa iz;ksx gsrq fu%'kqYd">
      <formula>NOT(ISERROR(SEARCH("dsoy jktdh; fo|ky;ksa esa iz;ksx gsrq fu%'kqYd",B1187)))</formula>
    </cfRule>
    <cfRule type="containsText" dxfId="718" priority="6" stopIfTrue="1" operator="containsText" text="f'k{kk foHkkx jktLFkku">
      <formula>NOT(ISERROR(SEARCH("f'k{kk foHkkx jktLFkku",B1187)))</formula>
    </cfRule>
    <cfRule type="containsText" dxfId="717" priority="7" stopIfTrue="1" operator="containsText" text="iw.kkZad">
      <formula>NOT(ISERROR(SEARCH("iw.kkZad",B1187)))</formula>
    </cfRule>
  </conditionalFormatting>
  <conditionalFormatting sqref="P1:P1428 AH1:AH1048576 P1430:P1048576">
    <cfRule type="cellIs" dxfId="716" priority="2" operator="equal">
      <formula>0</formula>
    </cfRule>
  </conditionalFormatting>
  <conditionalFormatting sqref="P1429">
    <cfRule type="cellIs" dxfId="715" priority="1" operator="equal">
      <formula>0</formula>
    </cfRule>
  </conditionalFormatting>
  <printOptions horizontalCentered="1" verticalCentered="1"/>
  <pageMargins left="0.5" right="0.5" top="0.5" bottom="0.5" header="0.28000000000000003" footer="0.28000000000000003"/>
  <drawing r:id="rId1"/>
  <legacyDrawing r:id="rId2"/>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sheetPr enableFormatConditionsCalculation="0">
    <tabColor rgb="FF008000"/>
  </sheetPr>
  <dimension ref="A1:W3200"/>
  <sheetViews>
    <sheetView topLeftCell="A28" zoomScalePageLayoutView="150" workbookViewId="0">
      <selection activeCell="B33" sqref="B33:V33"/>
    </sheetView>
  </sheetViews>
  <sheetFormatPr defaultColWidth="11.42578125" defaultRowHeight="15.95" customHeight="1"/>
  <cols>
    <col min="1" max="1" width="0.85546875" customWidth="1"/>
    <col min="2" max="2" width="12.140625" customWidth="1"/>
    <col min="3" max="3" width="11.28515625" customWidth="1"/>
    <col min="4" max="5" width="5.140625" customWidth="1"/>
    <col min="6" max="6" width="5.140625" style="434" customWidth="1"/>
    <col min="7" max="8" width="5.140625" customWidth="1"/>
    <col min="9" max="9" width="5.140625" style="434" customWidth="1"/>
    <col min="10" max="11" width="5.140625" customWidth="1"/>
    <col min="12" max="12" width="5.140625" style="434" customWidth="1"/>
    <col min="13" max="14" width="4.7109375" customWidth="1"/>
    <col min="15" max="15" width="4.7109375" style="434" customWidth="1"/>
    <col min="16" max="18" width="4.7109375" customWidth="1"/>
    <col min="19" max="19" width="4.7109375" style="434" customWidth="1"/>
    <col min="20" max="22" width="6.7109375" customWidth="1"/>
  </cols>
  <sheetData>
    <row r="1" spans="1:23" ht="15.95" customHeight="1">
      <c r="A1" s="424"/>
      <c r="B1" s="1038" t="s">
        <v>47</v>
      </c>
      <c r="C1" s="1039"/>
      <c r="D1" s="1039"/>
      <c r="E1" s="1039"/>
      <c r="F1" s="1039"/>
      <c r="G1" s="1039"/>
      <c r="H1" s="1039"/>
      <c r="I1" s="1039"/>
      <c r="J1" s="1039"/>
      <c r="K1" s="1039"/>
      <c r="L1" s="1039"/>
      <c r="M1" s="1039"/>
      <c r="N1" s="1039"/>
      <c r="O1" s="1039"/>
      <c r="P1" s="1039"/>
      <c r="Q1" s="1039"/>
      <c r="R1" s="1039"/>
      <c r="S1" s="1039"/>
      <c r="T1" s="1039"/>
      <c r="U1" s="1039"/>
      <c r="V1" s="1040"/>
    </row>
    <row r="2" spans="1:23" ht="15.95" customHeight="1">
      <c r="A2" s="425"/>
      <c r="B2" s="1041" t="str">
        <f>'statement of marks'!$A$1</f>
        <v>MkW0Hkhejko vEcsMdj jkt0vkok0fo|k0cxMh]nkSlk</v>
      </c>
      <c r="C2" s="1042"/>
      <c r="D2" s="1042"/>
      <c r="E2" s="1042"/>
      <c r="F2" s="1042"/>
      <c r="G2" s="1042"/>
      <c r="H2" s="1042"/>
      <c r="I2" s="1042"/>
      <c r="J2" s="1042"/>
      <c r="K2" s="1042"/>
      <c r="L2" s="1042"/>
      <c r="M2" s="1042"/>
      <c r="N2" s="1042"/>
      <c r="O2" s="1042"/>
      <c r="P2" s="1042"/>
      <c r="Q2" s="1042"/>
      <c r="R2" s="1042"/>
      <c r="S2" s="1042"/>
      <c r="T2" s="1042"/>
      <c r="U2" s="1042"/>
      <c r="V2" s="1043"/>
    </row>
    <row r="3" spans="1:23" ht="15.95" customHeight="1">
      <c r="A3" s="425"/>
      <c r="B3" s="990" t="s">
        <v>244</v>
      </c>
      <c r="C3" s="991"/>
      <c r="D3" s="992" t="str">
        <f>'statement of marks'!$H$3</f>
        <v>2016-17</v>
      </c>
      <c r="E3" s="992"/>
      <c r="F3" s="992"/>
      <c r="G3" s="992"/>
      <c r="H3" s="992"/>
      <c r="I3" s="992"/>
      <c r="J3" s="992"/>
      <c r="K3" s="992"/>
      <c r="L3" s="992"/>
      <c r="M3" s="992"/>
      <c r="N3" s="992"/>
      <c r="O3" s="992"/>
      <c r="P3" s="992"/>
      <c r="Q3" s="992"/>
      <c r="R3" s="992"/>
      <c r="S3" s="992"/>
      <c r="T3" s="992"/>
      <c r="U3" s="992"/>
      <c r="V3" s="1044"/>
    </row>
    <row r="4" spans="1:23" ht="15.95" customHeight="1">
      <c r="A4" s="425"/>
      <c r="B4" s="990" t="s">
        <v>185</v>
      </c>
      <c r="C4" s="991"/>
      <c r="D4" s="991" t="str">
        <f>IF('statement of marks'!I7="","",'statement of marks'!I7)</f>
        <v>vfHk"ksd lkSx.k</v>
      </c>
      <c r="E4" s="991"/>
      <c r="F4" s="991"/>
      <c r="G4" s="991"/>
      <c r="H4" s="991"/>
      <c r="I4" s="991"/>
      <c r="J4" s="991"/>
      <c r="K4" s="991"/>
      <c r="L4" s="991"/>
      <c r="M4" s="991"/>
      <c r="N4" s="991"/>
      <c r="O4" s="991"/>
      <c r="P4" s="991"/>
      <c r="Q4" s="991"/>
      <c r="R4" s="991"/>
      <c r="S4" s="991"/>
      <c r="T4" s="991"/>
      <c r="U4" s="991"/>
      <c r="V4" s="1045"/>
    </row>
    <row r="5" spans="1:23" ht="15.95" customHeight="1">
      <c r="A5" s="425"/>
      <c r="B5" s="990" t="s">
        <v>186</v>
      </c>
      <c r="C5" s="991"/>
      <c r="D5" s="991" t="str">
        <f>IF('statement of marks'!J7="","",'statement of marks'!J7)</f>
        <v>Jh lkxjey lkSx.k</v>
      </c>
      <c r="E5" s="991"/>
      <c r="F5" s="991"/>
      <c r="G5" s="991"/>
      <c r="H5" s="991"/>
      <c r="I5" s="991"/>
      <c r="J5" s="991"/>
      <c r="K5" s="991"/>
      <c r="L5" s="991"/>
      <c r="M5" s="991"/>
      <c r="N5" s="991"/>
      <c r="O5" s="991"/>
      <c r="P5" s="991"/>
      <c r="Q5" s="991"/>
      <c r="R5" s="991"/>
      <c r="S5" s="991"/>
      <c r="T5" s="991"/>
      <c r="U5" s="991"/>
      <c r="V5" s="1045"/>
    </row>
    <row r="6" spans="1:23" ht="15.95" customHeight="1">
      <c r="A6" s="425"/>
      <c r="B6" s="990" t="s">
        <v>187</v>
      </c>
      <c r="C6" s="991"/>
      <c r="D6" s="991" t="str">
        <f>IF('statement of marks'!K7="","",'statement of marks'!K7)</f>
        <v>Jhefr cqxyh nsoh</v>
      </c>
      <c r="E6" s="991"/>
      <c r="F6" s="991"/>
      <c r="G6" s="991"/>
      <c r="H6" s="991"/>
      <c r="I6" s="991"/>
      <c r="J6" s="991"/>
      <c r="K6" s="991"/>
      <c r="L6" s="991"/>
      <c r="M6" s="991"/>
      <c r="N6" s="991"/>
      <c r="O6" s="991"/>
      <c r="P6" s="991"/>
      <c r="Q6" s="991"/>
      <c r="R6" s="991"/>
      <c r="S6" s="991"/>
      <c r="T6" s="991"/>
      <c r="U6" s="991"/>
      <c r="V6" s="1045"/>
    </row>
    <row r="7" spans="1:23" ht="15.95" customHeight="1">
      <c r="A7" s="425"/>
      <c r="B7" s="990" t="s">
        <v>188</v>
      </c>
      <c r="C7" s="991"/>
      <c r="D7" s="992" t="str">
        <f>'statement of marks'!$G$3</f>
        <v>6 B</v>
      </c>
      <c r="E7" s="992"/>
      <c r="F7" s="992"/>
      <c r="G7" s="991" t="s">
        <v>9</v>
      </c>
      <c r="H7" s="991"/>
      <c r="I7" s="991"/>
      <c r="J7" s="992">
        <f>IF('statement of marks'!D7="","",'statement of marks'!D7)</f>
        <v>651</v>
      </c>
      <c r="K7" s="992"/>
      <c r="L7" s="992"/>
      <c r="M7" s="991" t="s">
        <v>189</v>
      </c>
      <c r="N7" s="991"/>
      <c r="O7" s="991"/>
      <c r="P7" s="992">
        <f>IF('statement of marks'!F7="","",'statement of marks'!F7)</f>
        <v>1993</v>
      </c>
      <c r="Q7" s="992"/>
      <c r="R7" s="992"/>
      <c r="S7" s="1054" t="str">
        <f>IF('statement of marks'!$I$3="","",'statement of marks'!$I$3)</f>
        <v xml:space="preserve">fo|ky; dk Mk;l dksM+ </v>
      </c>
      <c r="T7" s="1054"/>
      <c r="U7" s="1054"/>
      <c r="V7" s="1055"/>
    </row>
    <row r="8" spans="1:23" ht="15.95" customHeight="1">
      <c r="A8" s="425"/>
      <c r="B8" s="428" t="s">
        <v>0</v>
      </c>
      <c r="C8" s="429"/>
      <c r="D8" s="1032">
        <f>IF('statement of marks'!G7="","",'statement of marks'!G7)</f>
        <v>38986</v>
      </c>
      <c r="E8" s="1032"/>
      <c r="F8" s="1032"/>
      <c r="G8" s="991" t="str">
        <f>IF('statement of marks'!H7="","",'statement of marks'!H7)</f>
        <v>NCchl flrEcj] nks gtkj N%</v>
      </c>
      <c r="H8" s="991"/>
      <c r="I8" s="991"/>
      <c r="J8" s="991"/>
      <c r="K8" s="991"/>
      <c r="L8" s="991"/>
      <c r="M8" s="991"/>
      <c r="N8" s="991"/>
      <c r="O8" s="991"/>
      <c r="P8" s="991"/>
      <c r="Q8" s="991"/>
      <c r="R8" s="991"/>
      <c r="S8" s="1056" t="str">
        <f>IF('statement of marks'!$J$3="","",'statement of marks'!$J$3)</f>
        <v xml:space="preserve">08291009401   </v>
      </c>
      <c r="T8" s="1056"/>
      <c r="U8" s="1056"/>
      <c r="V8" s="1057"/>
    </row>
    <row r="9" spans="1:23" ht="15.95" customHeight="1">
      <c r="A9" s="425"/>
      <c r="B9" s="404" t="s">
        <v>28</v>
      </c>
      <c r="C9" s="430" t="s">
        <v>96</v>
      </c>
      <c r="D9" s="1007" t="s">
        <v>1</v>
      </c>
      <c r="E9" s="1007"/>
      <c r="F9" s="1007"/>
      <c r="G9" s="1007" t="s">
        <v>21</v>
      </c>
      <c r="H9" s="1007"/>
      <c r="I9" s="1007"/>
      <c r="J9" s="1007" t="s">
        <v>68</v>
      </c>
      <c r="K9" s="1007"/>
      <c r="L9" s="1007"/>
      <c r="M9" s="1007" t="s">
        <v>97</v>
      </c>
      <c r="N9" s="1007"/>
      <c r="O9" s="1007"/>
      <c r="P9" s="1070" t="s">
        <v>200</v>
      </c>
      <c r="Q9" s="1051" t="s">
        <v>238</v>
      </c>
      <c r="R9" s="1051"/>
      <c r="S9" s="1051"/>
      <c r="T9" s="1052" t="s">
        <v>237</v>
      </c>
      <c r="U9" s="1052"/>
      <c r="V9" s="1053"/>
    </row>
    <row r="10" spans="1:23" ht="15.95" customHeight="1">
      <c r="A10" s="425"/>
      <c r="B10" s="404"/>
      <c r="C10" s="430"/>
      <c r="D10" s="423" t="s">
        <v>245</v>
      </c>
      <c r="E10" s="423" t="s">
        <v>246</v>
      </c>
      <c r="F10" s="431" t="s">
        <v>2</v>
      </c>
      <c r="G10" s="423" t="s">
        <v>245</v>
      </c>
      <c r="H10" s="423" t="s">
        <v>246</v>
      </c>
      <c r="I10" s="431" t="s">
        <v>2</v>
      </c>
      <c r="J10" s="423" t="s">
        <v>245</v>
      </c>
      <c r="K10" s="423" t="s">
        <v>246</v>
      </c>
      <c r="L10" s="431" t="s">
        <v>2</v>
      </c>
      <c r="M10" s="423" t="s">
        <v>245</v>
      </c>
      <c r="N10" s="423" t="s">
        <v>246</v>
      </c>
      <c r="O10" s="431" t="s">
        <v>2</v>
      </c>
      <c r="P10" s="1070"/>
      <c r="Q10" s="423" t="s">
        <v>245</v>
      </c>
      <c r="R10" s="423" t="s">
        <v>246</v>
      </c>
      <c r="S10" s="435" t="s">
        <v>2</v>
      </c>
      <c r="T10" s="445" t="s">
        <v>223</v>
      </c>
      <c r="U10" s="446" t="s">
        <v>5</v>
      </c>
      <c r="V10" s="447" t="s">
        <v>241</v>
      </c>
    </row>
    <row r="11" spans="1:23" ht="15.95" customHeight="1">
      <c r="A11" s="426"/>
      <c r="B11" s="1046" t="s">
        <v>3</v>
      </c>
      <c r="C11" s="1047"/>
      <c r="D11" s="421">
        <f>IF('statement of marks'!L$6="","",'statement of marks'!L$6)</f>
        <v>5</v>
      </c>
      <c r="E11" s="421">
        <f>IF('statement of marks'!M$6="","",'statement of marks'!M$6)</f>
        <v>5</v>
      </c>
      <c r="F11" s="432">
        <f>IF('statement of marks'!N$6="","",'statement of marks'!N$6)</f>
        <v>10</v>
      </c>
      <c r="G11" s="421">
        <f>IF('statement of marks'!O$6="","",'statement of marks'!O$6)</f>
        <v>5</v>
      </c>
      <c r="H11" s="421">
        <f>IF('statement of marks'!P$6="","",'statement of marks'!P$6)</f>
        <v>5</v>
      </c>
      <c r="I11" s="432">
        <f>IF('statement of marks'!Q$6="","",'statement of marks'!Q$6)</f>
        <v>10</v>
      </c>
      <c r="J11" s="421">
        <f>IF('statement of marks'!R$6="","",'statement of marks'!R$6)</f>
        <v>5</v>
      </c>
      <c r="K11" s="421">
        <f>IF('statement of marks'!S$6="","",'statement of marks'!S$6)</f>
        <v>5</v>
      </c>
      <c r="L11" s="432">
        <f>IF('statement of marks'!T$6="","",'statement of marks'!T$6)</f>
        <v>10</v>
      </c>
      <c r="M11" s="421">
        <f>IF('statement of marks'!V$6="","",'statement of marks'!V$6)</f>
        <v>50</v>
      </c>
      <c r="N11" s="421">
        <f>IF('statement of marks'!W$6="","",'statement of marks'!W$6)</f>
        <v>20</v>
      </c>
      <c r="O11" s="432">
        <f>IF('statement of marks'!X$6="","",'statement of marks'!X$6)</f>
        <v>70</v>
      </c>
      <c r="P11" s="422">
        <f>IF('statement of marks'!Y$6="","",'statement of marks'!Y$6)</f>
        <v>100</v>
      </c>
      <c r="Q11" s="421">
        <f>IF('statement of marks'!Z$6="","",'statement of marks'!Z$6)</f>
        <v>70</v>
      </c>
      <c r="R11" s="421">
        <f>IF('statement of marks'!AA$6="","",'statement of marks'!AA$6)</f>
        <v>30</v>
      </c>
      <c r="S11" s="432">
        <f>IF('statement of marks'!AB$6="","",'statement of marks'!AB$6)</f>
        <v>100</v>
      </c>
      <c r="T11" s="442">
        <f>IF('statement of marks'!AC$6="","",'statement of marks'!AC$6)</f>
        <v>200</v>
      </c>
      <c r="U11" s="442" t="str">
        <f>IF('statement of marks'!AD$6="","",'statement of marks'!AD$6)</f>
        <v/>
      </c>
      <c r="V11" s="448" t="str">
        <f>IF('statement of marks'!AE$6="","",'statement of marks'!AE$6)</f>
        <v/>
      </c>
    </row>
    <row r="12" spans="1:23" ht="15.95" customHeight="1">
      <c r="A12" s="425"/>
      <c r="B12" s="990" t="str">
        <f>IF('statement of marks'!$L$3="","",'statement of marks'!$L$3)</f>
        <v>fgUnh</v>
      </c>
      <c r="C12" s="991"/>
      <c r="D12" s="207">
        <f>IF('statement of marks'!L7="","",'statement of marks'!L7)</f>
        <v>4</v>
      </c>
      <c r="E12" s="207">
        <f>IF('statement of marks'!M7="","",'statement of marks'!M7)</f>
        <v>5</v>
      </c>
      <c r="F12" s="433">
        <f>IF('statement of marks'!N7="","",'statement of marks'!N7)</f>
        <v>9</v>
      </c>
      <c r="G12" s="207">
        <f>IF('statement of marks'!O7="","",'statement of marks'!O7)</f>
        <v>1</v>
      </c>
      <c r="H12" s="207">
        <f>IF('statement of marks'!P7="","",'statement of marks'!P7)</f>
        <v>5</v>
      </c>
      <c r="I12" s="433">
        <f>IF('statement of marks'!Q7="","",'statement of marks'!Q7)</f>
        <v>6</v>
      </c>
      <c r="J12" s="207" t="str">
        <f>IF('statement of marks'!R7="","",'statement of marks'!R7)</f>
        <v/>
      </c>
      <c r="K12" s="207" t="str">
        <f>IF('statement of marks'!S7="","",'statement of marks'!S7)</f>
        <v/>
      </c>
      <c r="L12" s="433" t="str">
        <f>IF('statement of marks'!T7="","",'statement of marks'!T7)</f>
        <v/>
      </c>
      <c r="M12" s="207" t="str">
        <f>IF('statement of marks'!V7="","",'statement of marks'!V7)</f>
        <v/>
      </c>
      <c r="N12" s="207" t="str">
        <f>IF('statement of marks'!W7="","",'statement of marks'!W7)</f>
        <v/>
      </c>
      <c r="O12" s="433" t="str">
        <f>IF('statement of marks'!X7="","",'statement of marks'!X7)</f>
        <v/>
      </c>
      <c r="P12" s="209" t="str">
        <f>IF('statement of marks'!Y7="","",'statement of marks'!Y7)</f>
        <v/>
      </c>
      <c r="Q12" s="207" t="str">
        <f>IF('statement of marks'!Z7="","",'statement of marks'!Z7)</f>
        <v/>
      </c>
      <c r="R12" s="207" t="str">
        <f>IF('statement of marks'!AA7="","",'statement of marks'!AA7)</f>
        <v/>
      </c>
      <c r="S12" s="433" t="str">
        <f>IF('statement of marks'!AB7="","",'statement of marks'!AB7)</f>
        <v/>
      </c>
      <c r="T12" s="420" t="str">
        <f>IF('statement of marks'!AC7="","",'statement of marks'!AC7)</f>
        <v/>
      </c>
      <c r="U12" s="420" t="str">
        <f>IF('statement of marks'!AD7="","",'statement of marks'!AD7)</f>
        <v/>
      </c>
      <c r="V12" s="439" t="str">
        <f>IF('statement of marks'!AE7="","",'statement of marks'!AE7)</f>
        <v/>
      </c>
    </row>
    <row r="13" spans="1:23" ht="15.95" customHeight="1">
      <c r="A13" s="425"/>
      <c r="B13" s="990" t="str">
        <f>IF('statement of marks'!$AH$3="","",'statement of marks'!$AH$3)</f>
        <v>vaxszth</v>
      </c>
      <c r="C13" s="991"/>
      <c r="D13" s="207">
        <f>IF('statement of marks'!AH7="","",'statement of marks'!AH7)</f>
        <v>4</v>
      </c>
      <c r="E13" s="207">
        <f>IF('statement of marks'!AI7="","",'statement of marks'!AI7)</f>
        <v>5</v>
      </c>
      <c r="F13" s="433">
        <f>IF('statement of marks'!AJ7="","",'statement of marks'!AJ7)</f>
        <v>9</v>
      </c>
      <c r="G13" s="207">
        <f>IF('statement of marks'!AK7="","",'statement of marks'!AK7)</f>
        <v>3</v>
      </c>
      <c r="H13" s="207">
        <f>IF('statement of marks'!AL7="","",'statement of marks'!AL7)</f>
        <v>5</v>
      </c>
      <c r="I13" s="433">
        <f>IF('statement of marks'!AM7="","",'statement of marks'!AM7)</f>
        <v>8</v>
      </c>
      <c r="J13" s="207" t="str">
        <f>IF('statement of marks'!AN7="","",'statement of marks'!AN7)</f>
        <v/>
      </c>
      <c r="K13" s="207" t="str">
        <f>IF('statement of marks'!AO7="","",'statement of marks'!AO7)</f>
        <v/>
      </c>
      <c r="L13" s="433" t="str">
        <f>IF('statement of marks'!AP7="","",'statement of marks'!AP7)</f>
        <v/>
      </c>
      <c r="M13" s="207">
        <f>IF('statement of marks'!AR7="","",'statement of marks'!AR7)</f>
        <v>33</v>
      </c>
      <c r="N13" s="207">
        <f>IF('statement of marks'!AS7="","",'statement of marks'!AS7)</f>
        <v>20</v>
      </c>
      <c r="O13" s="433">
        <f>IF('statement of marks'!AT7="","",'statement of marks'!AT7)</f>
        <v>53</v>
      </c>
      <c r="P13" s="209">
        <f>IF('statement of marks'!AU7="","",'statement of marks'!AU7)</f>
        <v>70</v>
      </c>
      <c r="Q13" s="207" t="str">
        <f>IF('statement of marks'!AV7="","",'statement of marks'!AV7)</f>
        <v/>
      </c>
      <c r="R13" s="207" t="str">
        <f>IF('statement of marks'!AW7="","",'statement of marks'!AW7)</f>
        <v/>
      </c>
      <c r="S13" s="433" t="str">
        <f>IF('statement of marks'!AX7="","",'statement of marks'!AX7)</f>
        <v/>
      </c>
      <c r="T13" s="420" t="str">
        <f>IF('statement of marks'!AY7="","",'statement of marks'!AY7)</f>
        <v/>
      </c>
      <c r="U13" s="420" t="str">
        <f>IF('statement of marks'!AZ7="","",'statement of marks'!AZ7)</f>
        <v/>
      </c>
      <c r="V13" s="439" t="str">
        <f>IF('statement of marks'!BA7="","",'statement of marks'!BA7)</f>
        <v/>
      </c>
    </row>
    <row r="14" spans="1:23" ht="15.95" customHeight="1">
      <c r="A14" s="425"/>
      <c r="B14" s="990" t="str">
        <f>IF('statement of marks'!BD7="s","laLd`r",IF('statement of marks'!BD7="u","mnwZ",IF('statement of marks'!BD7="g","xqtjkrh",IF('statement of marks'!BD7="p","iatkch",IF('statement of marks'!BD7="sd","fla/kh","r`rh; Hkk""kk")))))</f>
        <v>laLd`r</v>
      </c>
      <c r="C14" s="991"/>
      <c r="D14" s="207">
        <f>IF('statement of marks'!BE7="","",'statement of marks'!BE7)</f>
        <v>3</v>
      </c>
      <c r="E14" s="207">
        <f>IF('statement of marks'!BF7="","",'statement of marks'!BF7)</f>
        <v>5</v>
      </c>
      <c r="F14" s="433">
        <f>IF('statement of marks'!BG7="","",'statement of marks'!BG7)</f>
        <v>8</v>
      </c>
      <c r="G14" s="207">
        <f>IF('statement of marks'!BH7="","",'statement of marks'!BH7)</f>
        <v>3</v>
      </c>
      <c r="H14" s="207">
        <f>IF('statement of marks'!BI7="","",'statement of marks'!BI7)</f>
        <v>5</v>
      </c>
      <c r="I14" s="433">
        <f>IF('statement of marks'!BJ7="","",'statement of marks'!BJ7)</f>
        <v>8</v>
      </c>
      <c r="J14" s="207" t="str">
        <f>IF('statement of marks'!BK7="","",'statement of marks'!BK7)</f>
        <v/>
      </c>
      <c r="K14" s="207" t="str">
        <f>IF('statement of marks'!BL7="","",'statement of marks'!BL7)</f>
        <v/>
      </c>
      <c r="L14" s="433" t="str">
        <f>IF('statement of marks'!BM7="","",'statement of marks'!BM7)</f>
        <v/>
      </c>
      <c r="M14" s="207" t="str">
        <f>IF('statement of marks'!BO7="","",'statement of marks'!BO7)</f>
        <v/>
      </c>
      <c r="N14" s="207" t="str">
        <f>IF('statement of marks'!BP7="","",'statement of marks'!BP7)</f>
        <v/>
      </c>
      <c r="O14" s="433" t="str">
        <f>IF('statement of marks'!BQ7="","",'statement of marks'!BQ7)</f>
        <v/>
      </c>
      <c r="P14" s="209" t="str">
        <f>IF('statement of marks'!BR7="","",'statement of marks'!BR7)</f>
        <v/>
      </c>
      <c r="Q14" s="207" t="str">
        <f>IF('statement of marks'!BS7="","",'statement of marks'!BS7)</f>
        <v/>
      </c>
      <c r="R14" s="207" t="str">
        <f>IF('statement of marks'!BT7="","",'statement of marks'!BT7)</f>
        <v/>
      </c>
      <c r="S14" s="433" t="str">
        <f>IF('statement of marks'!BU7="","",'statement of marks'!BU7)</f>
        <v/>
      </c>
      <c r="T14" s="420" t="str">
        <f>IF('statement of marks'!BV7="","",'statement of marks'!BV7)</f>
        <v/>
      </c>
      <c r="U14" s="420" t="str">
        <f>IF('statement of marks'!BW7="","",'statement of marks'!BW7)</f>
        <v/>
      </c>
      <c r="V14" s="439" t="str">
        <f>IF('statement of marks'!BX7="","",'statement of marks'!BX7)</f>
        <v/>
      </c>
    </row>
    <row r="15" spans="1:23" ht="15.95" customHeight="1">
      <c r="A15" s="425"/>
      <c r="B15" s="990" t="str">
        <f>IF('statement of marks'!$CA$3="","",'statement of marks'!$CA$3)</f>
        <v>xf.kr</v>
      </c>
      <c r="C15" s="991"/>
      <c r="D15" s="207">
        <f>IF('statement of marks'!CA7="","",'statement of marks'!CA7)</f>
        <v>2</v>
      </c>
      <c r="E15" s="207">
        <f>IF('statement of marks'!CB7="","",'statement of marks'!CB7)</f>
        <v>5</v>
      </c>
      <c r="F15" s="433">
        <f>IF('statement of marks'!CC7="","",'statement of marks'!CC7)</f>
        <v>7</v>
      </c>
      <c r="G15" s="207" t="str">
        <f>IF('statement of marks'!CD7="","",'statement of marks'!CD7)</f>
        <v/>
      </c>
      <c r="H15" s="207" t="str">
        <f>IF('statement of marks'!CE7="","",'statement of marks'!CE7)</f>
        <v/>
      </c>
      <c r="I15" s="433" t="str">
        <f>IF('statement of marks'!CF7="","",'statement of marks'!CF7)</f>
        <v/>
      </c>
      <c r="J15" s="207" t="str">
        <f>IF('statement of marks'!CG7="","",'statement of marks'!CG7)</f>
        <v/>
      </c>
      <c r="K15" s="207" t="str">
        <f>IF('statement of marks'!CH7="","",'statement of marks'!CH7)</f>
        <v/>
      </c>
      <c r="L15" s="433" t="str">
        <f>IF('statement of marks'!CI7="","",'statement of marks'!CI7)</f>
        <v/>
      </c>
      <c r="M15" s="207">
        <f>IF('statement of marks'!CK7="","",'statement of marks'!CK7)</f>
        <v>16</v>
      </c>
      <c r="N15" s="207">
        <f>IF('statement of marks'!CL7="","",'statement of marks'!CL7)</f>
        <v>20</v>
      </c>
      <c r="O15" s="433">
        <f>IF('statement of marks'!CM7="","",'statement of marks'!CM7)</f>
        <v>36</v>
      </c>
      <c r="P15" s="209">
        <f>IF('statement of marks'!CN7="","",'statement of marks'!CN7)</f>
        <v>43</v>
      </c>
      <c r="Q15" s="207" t="str">
        <f>IF('statement of marks'!CO7="","",'statement of marks'!CO7)</f>
        <v/>
      </c>
      <c r="R15" s="207" t="str">
        <f>IF('statement of marks'!CP7="","",'statement of marks'!CP7)</f>
        <v/>
      </c>
      <c r="S15" s="433" t="str">
        <f>IF('statement of marks'!CQ7="","",'statement of marks'!CQ7)</f>
        <v/>
      </c>
      <c r="T15" s="420" t="str">
        <f>IF('statement of marks'!CR7="","",'statement of marks'!CR7)</f>
        <v/>
      </c>
      <c r="U15" s="420" t="str">
        <f>IF('statement of marks'!CS7="","",'statement of marks'!CS7)</f>
        <v/>
      </c>
      <c r="V15" s="439" t="str">
        <f>IF('statement of marks'!CT7="","",'statement of marks'!CT7)</f>
        <v/>
      </c>
    </row>
    <row r="16" spans="1:23" ht="15.95" customHeight="1">
      <c r="A16" s="425"/>
      <c r="B16" s="990" t="str">
        <f>IF('statement of marks'!$CW$3="","",'statement of marks'!$CW$3)</f>
        <v>foKku</v>
      </c>
      <c r="C16" s="991"/>
      <c r="D16" s="207" t="str">
        <f>IF('statement of marks'!CW7="","",'statement of marks'!CW7)</f>
        <v/>
      </c>
      <c r="E16" s="207" t="str">
        <f>IF('statement of marks'!CX7="","",'statement of marks'!CX7)</f>
        <v/>
      </c>
      <c r="F16" s="433" t="str">
        <f>IF('statement of marks'!CY7="","",'statement of marks'!CY7)</f>
        <v/>
      </c>
      <c r="G16" s="207">
        <f>IF('statement of marks'!CZ7="","",'statement of marks'!CZ7)</f>
        <v>2</v>
      </c>
      <c r="H16" s="207">
        <f>IF('statement of marks'!DA7="","",'statement of marks'!DA7)</f>
        <v>5</v>
      </c>
      <c r="I16" s="433">
        <f>IF('statement of marks'!DB7="","",'statement of marks'!DB7)</f>
        <v>7</v>
      </c>
      <c r="J16" s="207" t="str">
        <f>IF('statement of marks'!DC7="","",'statement of marks'!DC7)</f>
        <v/>
      </c>
      <c r="K16" s="207" t="str">
        <f>IF('statement of marks'!DD7="","",'statement of marks'!DD7)</f>
        <v/>
      </c>
      <c r="L16" s="433" t="str">
        <f>IF('statement of marks'!DE7="","",'statement of marks'!DE7)</f>
        <v/>
      </c>
      <c r="M16" s="207">
        <f>IF('statement of marks'!DG7="","",'statement of marks'!DG7)</f>
        <v>32</v>
      </c>
      <c r="N16" s="207">
        <f>IF('statement of marks'!DH7="","",'statement of marks'!DH7)</f>
        <v>17</v>
      </c>
      <c r="O16" s="433">
        <f>IF('statement of marks'!DI7="","",'statement of marks'!DI7)</f>
        <v>49</v>
      </c>
      <c r="P16" s="209">
        <f>IF('statement of marks'!DJ7="","",'statement of marks'!DJ7)</f>
        <v>56</v>
      </c>
      <c r="Q16" s="207" t="str">
        <f>IF('statement of marks'!DK7="","",'statement of marks'!DK7)</f>
        <v/>
      </c>
      <c r="R16" s="207" t="str">
        <f>IF('statement of marks'!DL7="","",'statement of marks'!DL7)</f>
        <v/>
      </c>
      <c r="S16" s="433" t="str">
        <f>IF('statement of marks'!DM7="","",'statement of marks'!DM7)</f>
        <v/>
      </c>
      <c r="T16" s="420" t="str">
        <f>IF('statement of marks'!DN7="","",'statement of marks'!DN7)</f>
        <v/>
      </c>
      <c r="U16" s="420" t="str">
        <f>IF('statement of marks'!DO7="","",'statement of marks'!DO7)</f>
        <v/>
      </c>
      <c r="V16" s="439" t="str">
        <f>IF('statement of marks'!DP7="","",'statement of marks'!DP7)</f>
        <v/>
      </c>
    </row>
    <row r="17" spans="1:22" ht="15.95" customHeight="1">
      <c r="A17" s="425"/>
      <c r="B17" s="990" t="str">
        <f>IF('statement of marks'!$DS$3="","",'statement of marks'!$DS$3)</f>
        <v>lkekftd foKku</v>
      </c>
      <c r="C17" s="991"/>
      <c r="D17" s="207">
        <f>IF('statement of marks'!DS7="","",'statement of marks'!DS7)</f>
        <v>4</v>
      </c>
      <c r="E17" s="207">
        <f>IF('statement of marks'!DT7="","",'statement of marks'!DT7)</f>
        <v>5</v>
      </c>
      <c r="F17" s="433">
        <f>IF('statement of marks'!DU7="","",'statement of marks'!DU7)</f>
        <v>9</v>
      </c>
      <c r="G17" s="207">
        <f>IF('statement of marks'!DV7="","",'statement of marks'!DV7)</f>
        <v>4</v>
      </c>
      <c r="H17" s="207">
        <f>IF('statement of marks'!DW7="","",'statement of marks'!DW7)</f>
        <v>5</v>
      </c>
      <c r="I17" s="433">
        <f>IF('statement of marks'!DX7="","",'statement of marks'!DX7)</f>
        <v>9</v>
      </c>
      <c r="J17" s="207" t="str">
        <f>IF('statement of marks'!DY7="","",'statement of marks'!DY7)</f>
        <v/>
      </c>
      <c r="K17" s="207" t="str">
        <f>IF('statement of marks'!DZ7="","",'statement of marks'!DZ7)</f>
        <v/>
      </c>
      <c r="L17" s="433" t="str">
        <f>IF('statement of marks'!EA7="","",'statement of marks'!EA7)</f>
        <v/>
      </c>
      <c r="M17" s="207">
        <f>IF('statement of marks'!EC7="","",'statement of marks'!EC7)</f>
        <v>43</v>
      </c>
      <c r="N17" s="207">
        <f>IF('statement of marks'!ED7="","",'statement of marks'!ED7)</f>
        <v>19</v>
      </c>
      <c r="O17" s="433">
        <f>IF('statement of marks'!EE7="","",'statement of marks'!EE7)</f>
        <v>62</v>
      </c>
      <c r="P17" s="209">
        <f>IF('statement of marks'!EF7="","",'statement of marks'!EF7)</f>
        <v>80</v>
      </c>
      <c r="Q17" s="207" t="str">
        <f>IF('statement of marks'!EG7="","",'statement of marks'!EG7)</f>
        <v/>
      </c>
      <c r="R17" s="207" t="str">
        <f>IF('statement of marks'!EH7="","",'statement of marks'!EH7)</f>
        <v/>
      </c>
      <c r="S17" s="433" t="str">
        <f>IF('statement of marks'!EI7="","",'statement of marks'!EI7)</f>
        <v/>
      </c>
      <c r="T17" s="420" t="str">
        <f>IF('statement of marks'!EJ7="","",'statement of marks'!EJ7)</f>
        <v/>
      </c>
      <c r="U17" s="420" t="str">
        <f>IF('statement of marks'!EK7="","",'statement of marks'!EK7)</f>
        <v/>
      </c>
      <c r="V17" s="439" t="str">
        <f>IF('statement of marks'!EL7="","",'statement of marks'!EL7)</f>
        <v/>
      </c>
    </row>
    <row r="18" spans="1:22" ht="15.95" customHeight="1">
      <c r="A18" s="425"/>
      <c r="B18" s="996" t="s">
        <v>193</v>
      </c>
      <c r="C18" s="997"/>
      <c r="D18" s="1007" t="s">
        <v>1</v>
      </c>
      <c r="E18" s="1007"/>
      <c r="F18" s="1007"/>
      <c r="G18" s="1007" t="s">
        <v>21</v>
      </c>
      <c r="H18" s="1007"/>
      <c r="I18" s="1007"/>
      <c r="J18" s="1007" t="s">
        <v>194</v>
      </c>
      <c r="K18" s="1007"/>
      <c r="L18" s="1007"/>
      <c r="M18" s="1007" t="s">
        <v>68</v>
      </c>
      <c r="N18" s="1007"/>
      <c r="O18" s="1007"/>
      <c r="P18" s="1007" t="s">
        <v>240</v>
      </c>
      <c r="Q18" s="1007"/>
      <c r="R18" s="1007"/>
      <c r="S18" s="436"/>
      <c r="T18" s="1073" t="s">
        <v>237</v>
      </c>
      <c r="U18" s="1074"/>
      <c r="V18" s="1075"/>
    </row>
    <row r="19" spans="1:22" ht="15.95" customHeight="1">
      <c r="A19" s="426"/>
      <c r="B19" s="1048" t="s">
        <v>3</v>
      </c>
      <c r="C19" s="1049"/>
      <c r="D19" s="1050">
        <f>IF('statement of marks'!EO$6="","",'statement of marks'!EO$6)</f>
        <v>20</v>
      </c>
      <c r="E19" s="1050"/>
      <c r="F19" s="1050"/>
      <c r="G19" s="1050">
        <f>IF('statement of marks'!EP$6="","",'statement of marks'!EP$6)</f>
        <v>20</v>
      </c>
      <c r="H19" s="1050"/>
      <c r="I19" s="1050"/>
      <c r="J19" s="1050">
        <f>IF('statement of marks'!ER$6="","",'statement of marks'!ER$6)</f>
        <v>20</v>
      </c>
      <c r="K19" s="1050"/>
      <c r="L19" s="1050"/>
      <c r="M19" s="1050">
        <f>IF('statement of marks'!EQ$6="","",'statement of marks'!EQ$6)</f>
        <v>20</v>
      </c>
      <c r="N19" s="1050"/>
      <c r="O19" s="1050"/>
      <c r="P19" s="1050">
        <f>IF('statement of marks'!ES$6="","",'statement of marks'!ES$6)</f>
        <v>20</v>
      </c>
      <c r="Q19" s="1050"/>
      <c r="R19" s="1050"/>
      <c r="S19" s="437" t="str">
        <f>IF('statement of marks'!FD$6="","",'statement of marks'!EW$6)</f>
        <v/>
      </c>
      <c r="T19" s="442">
        <f>IF('statement of marks'!ET$6="","",'statement of marks'!ET$6)</f>
        <v>100</v>
      </c>
      <c r="U19" s="443" t="s">
        <v>5</v>
      </c>
      <c r="V19" s="444" t="s">
        <v>241</v>
      </c>
    </row>
    <row r="20" spans="1:22" ht="15.95" customHeight="1">
      <c r="A20" s="425"/>
      <c r="B20" s="990" t="str">
        <f>IF('statement of marks'!$EO$3="","",'statement of marks'!$EO$3)</f>
        <v>dk;kZuqHko</v>
      </c>
      <c r="C20" s="991"/>
      <c r="D20" s="1031" t="str">
        <f>IF('statement of marks'!EO7="","",'statement of marks'!EO7)</f>
        <v/>
      </c>
      <c r="E20" s="1031"/>
      <c r="F20" s="1031"/>
      <c r="G20" s="1031" t="str">
        <f>IF('statement of marks'!EP7="","",'statement of marks'!EP7)</f>
        <v/>
      </c>
      <c r="H20" s="1031"/>
      <c r="I20" s="1031"/>
      <c r="J20" s="1031" t="str">
        <f>IF('statement of marks'!ER7="","",'statement of marks'!ER7)</f>
        <v/>
      </c>
      <c r="K20" s="1031"/>
      <c r="L20" s="1031"/>
      <c r="M20" s="1031" t="str">
        <f>IF('statement of marks'!EQ7="","",'statement of marks'!EQ7)</f>
        <v/>
      </c>
      <c r="N20" s="1031"/>
      <c r="O20" s="1031"/>
      <c r="P20" s="1031" t="str">
        <f>IF('statement of marks'!ES7="","",'statement of marks'!ES7)</f>
        <v/>
      </c>
      <c r="Q20" s="1031"/>
      <c r="R20" s="1031"/>
      <c r="S20" s="438"/>
      <c r="T20" s="440" t="str">
        <f>IF('statement of marks'!ET7="","",'statement of marks'!ET7)</f>
        <v/>
      </c>
      <c r="U20" s="440" t="str">
        <f>IF('statement of marks'!EU7="","",'statement of marks'!EU7)</f>
        <v/>
      </c>
      <c r="V20" s="441" t="str">
        <f>IF('statement of marks'!EV7="","",'statement of marks'!EV7)</f>
        <v/>
      </c>
    </row>
    <row r="21" spans="1:22" ht="15.95" customHeight="1">
      <c r="A21" s="425"/>
      <c r="B21" s="1027" t="str">
        <f>IF('statement of marks'!$EY$3="","",'statement of marks'!$EY$3)</f>
        <v>dyk f'k{kk</v>
      </c>
      <c r="C21" s="1028"/>
      <c r="D21" s="1031" t="str">
        <f>IF('statement of marks'!EY7="","",'statement of marks'!EY7)</f>
        <v/>
      </c>
      <c r="E21" s="1031"/>
      <c r="F21" s="1031"/>
      <c r="G21" s="1031" t="str">
        <f>IF('statement of marks'!EZ7="","",'statement of marks'!EZ7)</f>
        <v/>
      </c>
      <c r="H21" s="1031"/>
      <c r="I21" s="1031"/>
      <c r="J21" s="1031" t="str">
        <f>IF('statement of marks'!FB7="","",'statement of marks'!FB7)</f>
        <v/>
      </c>
      <c r="K21" s="1031"/>
      <c r="L21" s="1031"/>
      <c r="M21" s="1031" t="str">
        <f>IF('statement of marks'!FA7="","",'statement of marks'!FA7)</f>
        <v/>
      </c>
      <c r="N21" s="1031"/>
      <c r="O21" s="1031"/>
      <c r="P21" s="1031" t="str">
        <f>IF('statement of marks'!FC7="","",'statement of marks'!FC7)</f>
        <v/>
      </c>
      <c r="Q21" s="1031"/>
      <c r="R21" s="1031"/>
      <c r="S21" s="438"/>
      <c r="T21" s="440" t="str">
        <f>IF('statement of marks'!FD7="","",'statement of marks'!FD7)</f>
        <v/>
      </c>
      <c r="U21" s="440" t="str">
        <f>IF('statement of marks'!FE7="","",'statement of marks'!FE7)</f>
        <v/>
      </c>
      <c r="V21" s="441" t="str">
        <f>IF('statement of marks'!FF7="","",'statement of marks'!FF7)</f>
        <v/>
      </c>
    </row>
    <row r="22" spans="1:22" ht="15.95" customHeight="1">
      <c r="A22" s="425"/>
      <c r="B22" s="1029" t="str">
        <f>IF('statement of marks'!$FI$3="","",'statement of marks'!$FI$3)</f>
        <v>LokLF; ,oe~ 'kkjhfjd f'k{kk</v>
      </c>
      <c r="C22" s="1030"/>
      <c r="D22" s="1031" t="str">
        <f>IF('statement of marks'!FI7="","",'statement of marks'!FI7)</f>
        <v/>
      </c>
      <c r="E22" s="1031"/>
      <c r="F22" s="1031"/>
      <c r="G22" s="1031" t="str">
        <f>IF('statement of marks'!FJ7="","",'statement of marks'!FJ7)</f>
        <v/>
      </c>
      <c r="H22" s="1031"/>
      <c r="I22" s="1031"/>
      <c r="J22" s="1031" t="str">
        <f>IF('statement of marks'!FL7="","",'statement of marks'!FL7)</f>
        <v/>
      </c>
      <c r="K22" s="1031"/>
      <c r="L22" s="1031"/>
      <c r="M22" s="1031" t="str">
        <f>IF('statement of marks'!FK7="","",'statement of marks'!FK7)</f>
        <v/>
      </c>
      <c r="N22" s="1031"/>
      <c r="O22" s="1031"/>
      <c r="P22" s="1031" t="str">
        <f>IF('statement of marks'!FM7="","",'statement of marks'!FM7)</f>
        <v/>
      </c>
      <c r="Q22" s="1031"/>
      <c r="R22" s="1031"/>
      <c r="S22" s="438"/>
      <c r="T22" s="440" t="str">
        <f>IF('statement of marks'!FN7="","",'statement of marks'!FN7)</f>
        <v/>
      </c>
      <c r="U22" s="440" t="str">
        <f>IF('statement of marks'!FO7="","",'statement of marks'!FO7)</f>
        <v/>
      </c>
      <c r="V22" s="441" t="str">
        <f>IF('statement of marks'!FP7="","",'statement of marks'!FP7)</f>
        <v/>
      </c>
    </row>
    <row r="23" spans="1:22" ht="15.95" customHeight="1">
      <c r="A23" s="425"/>
      <c r="B23" s="1000" t="s">
        <v>195</v>
      </c>
      <c r="C23" s="1001"/>
      <c r="D23" s="1071" t="str">
        <f>details!$DR$3</f>
        <v>vxLr rd</v>
      </c>
      <c r="E23" s="1071"/>
      <c r="F23" s="1071"/>
      <c r="G23" s="1071" t="str">
        <f>details!$DV$3</f>
        <v>vDVwcj rd</v>
      </c>
      <c r="H23" s="1071"/>
      <c r="I23" s="1071"/>
      <c r="J23" s="1071" t="str">
        <f>details!$ED$3</f>
        <v>Qjojh rd</v>
      </c>
      <c r="K23" s="1071"/>
      <c r="L23" s="1071"/>
      <c r="M23" s="1071" t="str">
        <f>details!$DZ$3</f>
        <v>fnlEcj rd</v>
      </c>
      <c r="N23" s="1071"/>
      <c r="O23" s="1071"/>
      <c r="P23" s="1071" t="str">
        <f>details!$EH$3</f>
        <v>loZ ;ksx</v>
      </c>
      <c r="Q23" s="1071"/>
      <c r="R23" s="1071"/>
      <c r="S23" s="1010" t="s">
        <v>252</v>
      </c>
      <c r="T23" s="1011"/>
      <c r="U23" s="1011"/>
      <c r="V23" s="1078"/>
    </row>
    <row r="24" spans="1:22" ht="15.95" customHeight="1">
      <c r="A24" s="425"/>
      <c r="B24" s="1025" t="s">
        <v>98</v>
      </c>
      <c r="C24" s="1026"/>
      <c r="D24" s="1008">
        <f>IF(details!DS7="","",details!DS7)</f>
        <v>60</v>
      </c>
      <c r="E24" s="1008"/>
      <c r="F24" s="1008"/>
      <c r="G24" s="1008" t="str">
        <f>IF(details!DW7="","",details!DW7)</f>
        <v/>
      </c>
      <c r="H24" s="1008"/>
      <c r="I24" s="1008"/>
      <c r="J24" s="1008" t="str">
        <f>IF(details!EE7="","",details!EE7)</f>
        <v/>
      </c>
      <c r="K24" s="1008"/>
      <c r="L24" s="1008"/>
      <c r="M24" s="1008" t="str">
        <f>IF(details!EA7="","",details!EA7)</f>
        <v/>
      </c>
      <c r="N24" s="1008"/>
      <c r="O24" s="1008"/>
      <c r="P24" s="1008" t="str">
        <f>IF(details!EI7="","",details!EI7)</f>
        <v/>
      </c>
      <c r="Q24" s="1008"/>
      <c r="R24" s="1008"/>
      <c r="S24" s="1079">
        <f>'statement of marks'!$HF$108</f>
        <v>42855</v>
      </c>
      <c r="T24" s="1080"/>
      <c r="U24" s="1080"/>
      <c r="V24" s="1081"/>
    </row>
    <row r="25" spans="1:22" ht="15.95" customHeight="1">
      <c r="A25" s="425"/>
      <c r="B25" s="1023" t="s">
        <v>15</v>
      </c>
      <c r="C25" s="1024"/>
      <c r="D25" s="1009">
        <f>IF(details!DR7="","",details!DR7)</f>
        <v>83</v>
      </c>
      <c r="E25" s="1009"/>
      <c r="F25" s="1009"/>
      <c r="G25" s="1009" t="str">
        <f>IF(details!DV7="","",details!DV7)</f>
        <v/>
      </c>
      <c r="H25" s="1009"/>
      <c r="I25" s="1009"/>
      <c r="J25" s="1009" t="str">
        <f>IF(details!ED7="","",details!ED7)</f>
        <v/>
      </c>
      <c r="K25" s="1009"/>
      <c r="L25" s="1009"/>
      <c r="M25" s="1009" t="str">
        <f>IF(details!DZ7="","",details!DZ7)</f>
        <v/>
      </c>
      <c r="N25" s="1009"/>
      <c r="O25" s="1009"/>
      <c r="P25" s="1009" t="str">
        <f>IF(details!EH7="","",details!EH7)</f>
        <v/>
      </c>
      <c r="Q25" s="1009"/>
      <c r="R25" s="1009"/>
      <c r="S25" s="1082"/>
      <c r="T25" s="1083"/>
      <c r="U25" s="1083"/>
      <c r="V25" s="1084"/>
    </row>
    <row r="26" spans="1:22" ht="15.95" customHeight="1">
      <c r="A26" s="1072"/>
      <c r="B26" s="1064" t="s">
        <v>250</v>
      </c>
      <c r="C26" s="1065"/>
      <c r="D26" s="1066" t="s">
        <v>3</v>
      </c>
      <c r="E26" s="1066"/>
      <c r="F26" s="1066"/>
      <c r="G26" s="1066" t="s">
        <v>236</v>
      </c>
      <c r="H26" s="1066"/>
      <c r="I26" s="1066"/>
      <c r="J26" s="1066" t="s">
        <v>5</v>
      </c>
      <c r="K26" s="1066"/>
      <c r="L26" s="1066"/>
      <c r="M26" s="1066" t="s">
        <v>242</v>
      </c>
      <c r="N26" s="1066"/>
      <c r="O26" s="1066"/>
      <c r="P26" s="1067" t="s">
        <v>225</v>
      </c>
      <c r="Q26" s="1067"/>
      <c r="R26" s="1067"/>
      <c r="S26" s="1066" t="s">
        <v>250</v>
      </c>
      <c r="T26" s="1066"/>
      <c r="U26" s="1066"/>
      <c r="V26" s="1068"/>
    </row>
    <row r="27" spans="1:22" ht="15.95" customHeight="1">
      <c r="A27" s="1072"/>
      <c r="B27" s="1064"/>
      <c r="C27" s="1065"/>
      <c r="D27" s="1069">
        <f>'statement of marks'!HD7</f>
        <v>1200</v>
      </c>
      <c r="E27" s="1069"/>
      <c r="F27" s="1069"/>
      <c r="G27" s="1069" t="str">
        <f>'statement of marks'!HE7</f>
        <v/>
      </c>
      <c r="H27" s="1069"/>
      <c r="I27" s="1069"/>
      <c r="J27" s="1069" t="str">
        <f>'statement of marks'!HF7</f>
        <v/>
      </c>
      <c r="K27" s="1069"/>
      <c r="L27" s="1069"/>
      <c r="M27" s="1069" t="str">
        <f>'statement of marks'!HI7</f>
        <v/>
      </c>
      <c r="N27" s="1069"/>
      <c r="O27" s="1069"/>
      <c r="P27" s="1069" t="str">
        <f>'statement of marks'!HH7</f>
        <v/>
      </c>
      <c r="Q27" s="1069"/>
      <c r="R27" s="1069"/>
      <c r="S27" s="1066" t="str">
        <f>'statement of marks'!HC7</f>
        <v/>
      </c>
      <c r="T27" s="1066"/>
      <c r="U27" s="1066"/>
      <c r="V27" s="1068"/>
    </row>
    <row r="28" spans="1:22" ht="15.95" customHeight="1">
      <c r="A28" s="425"/>
      <c r="B28" s="1036" t="s">
        <v>99</v>
      </c>
      <c r="C28" s="1037"/>
      <c r="D28" s="1007"/>
      <c r="E28" s="1007"/>
      <c r="F28" s="1007"/>
      <c r="G28" s="1007"/>
      <c r="H28" s="1007"/>
      <c r="I28" s="1007"/>
      <c r="J28" s="1007"/>
      <c r="K28" s="1007"/>
      <c r="L28" s="1007"/>
      <c r="M28" s="1007"/>
      <c r="N28" s="1007"/>
      <c r="O28" s="1007"/>
      <c r="P28" s="1007"/>
      <c r="Q28" s="1007"/>
      <c r="R28" s="1007"/>
      <c r="S28" s="1007"/>
      <c r="T28" s="1007"/>
      <c r="U28" s="1007"/>
      <c r="V28" s="1058"/>
    </row>
    <row r="29" spans="1:22" ht="15.95" customHeight="1">
      <c r="A29" s="425"/>
      <c r="B29" s="1013" t="s">
        <v>79</v>
      </c>
      <c r="C29" s="1014"/>
      <c r="D29" s="1007"/>
      <c r="E29" s="1007"/>
      <c r="F29" s="1007"/>
      <c r="G29" s="1007"/>
      <c r="H29" s="1007"/>
      <c r="I29" s="1007"/>
      <c r="J29" s="1007"/>
      <c r="K29" s="1007"/>
      <c r="L29" s="1007"/>
      <c r="M29" s="1007"/>
      <c r="N29" s="1007"/>
      <c r="O29" s="1007"/>
      <c r="P29" s="1007"/>
      <c r="Q29" s="1007"/>
      <c r="R29" s="1007"/>
      <c r="S29" s="1007"/>
      <c r="T29" s="1007"/>
      <c r="U29" s="1007"/>
      <c r="V29" s="1058"/>
    </row>
    <row r="30" spans="1:22" ht="15.95" customHeight="1">
      <c r="A30" s="425"/>
      <c r="B30" s="1036" t="s">
        <v>243</v>
      </c>
      <c r="C30" s="1037"/>
      <c r="D30" s="1007"/>
      <c r="E30" s="1007"/>
      <c r="F30" s="1007"/>
      <c r="G30" s="1007"/>
      <c r="H30" s="1007"/>
      <c r="I30" s="1007"/>
      <c r="J30" s="1007"/>
      <c r="K30" s="1007"/>
      <c r="L30" s="1007"/>
      <c r="M30" s="1007"/>
      <c r="N30" s="1007"/>
      <c r="O30" s="1007"/>
      <c r="P30" s="1007" t="s">
        <v>243</v>
      </c>
      <c r="Q30" s="1007"/>
      <c r="R30" s="1007"/>
      <c r="S30" s="1007"/>
      <c r="T30" s="1007"/>
      <c r="U30" s="1007"/>
      <c r="V30" s="1058"/>
    </row>
    <row r="31" spans="1:22" ht="15.95" customHeight="1">
      <c r="A31" s="425"/>
      <c r="B31" s="1021" t="s">
        <v>100</v>
      </c>
      <c r="C31" s="1022"/>
      <c r="D31" s="1007"/>
      <c r="E31" s="1007"/>
      <c r="F31" s="1007"/>
      <c r="G31" s="1007"/>
      <c r="H31" s="1007"/>
      <c r="I31" s="1007"/>
      <c r="J31" s="1007"/>
      <c r="K31" s="1007"/>
      <c r="L31" s="1007"/>
      <c r="M31" s="1007"/>
      <c r="N31" s="1007"/>
      <c r="O31" s="1007"/>
      <c r="P31" s="1007"/>
      <c r="Q31" s="1007"/>
      <c r="R31" s="1007"/>
      <c r="S31" s="1060" t="s">
        <v>100</v>
      </c>
      <c r="T31" s="1060"/>
      <c r="U31" s="1060"/>
      <c r="V31" s="1061"/>
    </row>
    <row r="32" spans="1:22" ht="15.95" customHeight="1" thickBot="1">
      <c r="A32" s="427"/>
      <c r="B32" s="1076" t="s">
        <v>101</v>
      </c>
      <c r="C32" s="1077"/>
      <c r="D32" s="1059"/>
      <c r="E32" s="1059"/>
      <c r="F32" s="1059"/>
      <c r="G32" s="1059"/>
      <c r="H32" s="1059"/>
      <c r="I32" s="1059"/>
      <c r="J32" s="1059"/>
      <c r="K32" s="1059"/>
      <c r="L32" s="1059"/>
      <c r="M32" s="1059"/>
      <c r="N32" s="1059"/>
      <c r="O32" s="1059"/>
      <c r="P32" s="1059"/>
      <c r="Q32" s="1059"/>
      <c r="R32" s="1059"/>
      <c r="S32" s="1062" t="s">
        <v>134</v>
      </c>
      <c r="T32" s="1062"/>
      <c r="U32" s="1062"/>
      <c r="V32" s="1063"/>
    </row>
    <row r="33" spans="1:22" ht="15.95" customHeight="1">
      <c r="A33" s="424"/>
      <c r="B33" s="1038" t="s">
        <v>47</v>
      </c>
      <c r="C33" s="1039"/>
      <c r="D33" s="1039"/>
      <c r="E33" s="1039"/>
      <c r="F33" s="1039"/>
      <c r="G33" s="1039"/>
      <c r="H33" s="1039"/>
      <c r="I33" s="1039"/>
      <c r="J33" s="1039"/>
      <c r="K33" s="1039"/>
      <c r="L33" s="1039"/>
      <c r="M33" s="1039"/>
      <c r="N33" s="1039"/>
      <c r="O33" s="1039"/>
      <c r="P33" s="1039"/>
      <c r="Q33" s="1039"/>
      <c r="R33" s="1039"/>
      <c r="S33" s="1039"/>
      <c r="T33" s="1039"/>
      <c r="U33" s="1039"/>
      <c r="V33" s="1040"/>
    </row>
    <row r="34" spans="1:22" ht="15.95" customHeight="1">
      <c r="A34" s="425"/>
      <c r="B34" s="1041" t="str">
        <f>'statement of marks'!$A$1</f>
        <v>MkW0Hkhejko vEcsMdj jkt0vkok0fo|k0cxMh]nkSlk</v>
      </c>
      <c r="C34" s="1042"/>
      <c r="D34" s="1042"/>
      <c r="E34" s="1042"/>
      <c r="F34" s="1042"/>
      <c r="G34" s="1042"/>
      <c r="H34" s="1042"/>
      <c r="I34" s="1042"/>
      <c r="J34" s="1042"/>
      <c r="K34" s="1042"/>
      <c r="L34" s="1042"/>
      <c r="M34" s="1042"/>
      <c r="N34" s="1042"/>
      <c r="O34" s="1042"/>
      <c r="P34" s="1042"/>
      <c r="Q34" s="1042"/>
      <c r="R34" s="1042"/>
      <c r="S34" s="1042"/>
      <c r="T34" s="1042"/>
      <c r="U34" s="1042"/>
      <c r="V34" s="1043"/>
    </row>
    <row r="35" spans="1:22" ht="15.95" customHeight="1">
      <c r="A35" s="425"/>
      <c r="B35" s="990" t="s">
        <v>244</v>
      </c>
      <c r="C35" s="991"/>
      <c r="D35" s="992" t="str">
        <f>'statement of marks'!$H$3</f>
        <v>2016-17</v>
      </c>
      <c r="E35" s="992"/>
      <c r="F35" s="992"/>
      <c r="G35" s="992"/>
      <c r="H35" s="992"/>
      <c r="I35" s="992"/>
      <c r="J35" s="992"/>
      <c r="K35" s="992"/>
      <c r="L35" s="992"/>
      <c r="M35" s="992"/>
      <c r="N35" s="992"/>
      <c r="O35" s="992"/>
      <c r="P35" s="992"/>
      <c r="Q35" s="992"/>
      <c r="R35" s="992"/>
      <c r="S35" s="992"/>
      <c r="T35" s="992"/>
      <c r="U35" s="992"/>
      <c r="V35" s="1044"/>
    </row>
    <row r="36" spans="1:22" ht="15.95" customHeight="1">
      <c r="A36" s="425"/>
      <c r="B36" s="990" t="s">
        <v>185</v>
      </c>
      <c r="C36" s="991"/>
      <c r="D36" s="991" t="str">
        <f>IF('statement of marks'!I8="","",'statement of marks'!I8)</f>
        <v>vt; dqekj lSuh</v>
      </c>
      <c r="E36" s="991"/>
      <c r="F36" s="991"/>
      <c r="G36" s="991"/>
      <c r="H36" s="991"/>
      <c r="I36" s="991"/>
      <c r="J36" s="991"/>
      <c r="K36" s="991"/>
      <c r="L36" s="991"/>
      <c r="M36" s="991"/>
      <c r="N36" s="991"/>
      <c r="O36" s="991"/>
      <c r="P36" s="991"/>
      <c r="Q36" s="991"/>
      <c r="R36" s="991"/>
      <c r="S36" s="991"/>
      <c r="T36" s="991"/>
      <c r="U36" s="991"/>
      <c r="V36" s="1045"/>
    </row>
    <row r="37" spans="1:22" ht="15.95" customHeight="1">
      <c r="A37" s="425"/>
      <c r="B37" s="990" t="s">
        <v>186</v>
      </c>
      <c r="C37" s="991"/>
      <c r="D37" s="991" t="str">
        <f>IF('statement of marks'!J8="","",'statement of marks'!J8)</f>
        <v>Jh eqds'k pUn lSuh</v>
      </c>
      <c r="E37" s="991"/>
      <c r="F37" s="991"/>
      <c r="G37" s="991"/>
      <c r="H37" s="991"/>
      <c r="I37" s="991"/>
      <c r="J37" s="991"/>
      <c r="K37" s="991"/>
      <c r="L37" s="991"/>
      <c r="M37" s="991"/>
      <c r="N37" s="991"/>
      <c r="O37" s="991"/>
      <c r="P37" s="991"/>
      <c r="Q37" s="991"/>
      <c r="R37" s="991"/>
      <c r="S37" s="991"/>
      <c r="T37" s="991"/>
      <c r="U37" s="991"/>
      <c r="V37" s="1045"/>
    </row>
    <row r="38" spans="1:22" ht="15.95" customHeight="1">
      <c r="A38" s="425"/>
      <c r="B38" s="990" t="s">
        <v>187</v>
      </c>
      <c r="C38" s="991"/>
      <c r="D38" s="991" t="str">
        <f>IF('statement of marks'!K8="","",'statement of marks'!K8)</f>
        <v>Jhefr xksnkojh nsoh</v>
      </c>
      <c r="E38" s="991"/>
      <c r="F38" s="991"/>
      <c r="G38" s="991"/>
      <c r="H38" s="991"/>
      <c r="I38" s="991"/>
      <c r="J38" s="991"/>
      <c r="K38" s="991"/>
      <c r="L38" s="991"/>
      <c r="M38" s="991"/>
      <c r="N38" s="991"/>
      <c r="O38" s="991"/>
      <c r="P38" s="991"/>
      <c r="Q38" s="991"/>
      <c r="R38" s="991"/>
      <c r="S38" s="991"/>
      <c r="T38" s="991"/>
      <c r="U38" s="991"/>
      <c r="V38" s="1045"/>
    </row>
    <row r="39" spans="1:22" ht="15.95" customHeight="1">
      <c r="A39" s="425"/>
      <c r="B39" s="990" t="s">
        <v>188</v>
      </c>
      <c r="C39" s="991"/>
      <c r="D39" s="992" t="str">
        <f>'statement of marks'!$G$3</f>
        <v>6 B</v>
      </c>
      <c r="E39" s="992"/>
      <c r="F39" s="992"/>
      <c r="G39" s="991" t="s">
        <v>9</v>
      </c>
      <c r="H39" s="991"/>
      <c r="I39" s="991"/>
      <c r="J39" s="992">
        <f>IF('statement of marks'!D8="","",'statement of marks'!D8)</f>
        <v>652</v>
      </c>
      <c r="K39" s="992"/>
      <c r="L39" s="992"/>
      <c r="M39" s="991" t="s">
        <v>189</v>
      </c>
      <c r="N39" s="991"/>
      <c r="O39" s="991"/>
      <c r="P39" s="992">
        <f>IF('statement of marks'!F8="","",'statement of marks'!F8)</f>
        <v>2036</v>
      </c>
      <c r="Q39" s="992"/>
      <c r="R39" s="992"/>
      <c r="S39" s="1054" t="str">
        <f>IF('statement of marks'!$I$3="","",'statement of marks'!$I$3)</f>
        <v xml:space="preserve">fo|ky; dk Mk;l dksM+ </v>
      </c>
      <c r="T39" s="1054"/>
      <c r="U39" s="1054"/>
      <c r="V39" s="1055"/>
    </row>
    <row r="40" spans="1:22" ht="15.95" customHeight="1">
      <c r="A40" s="425"/>
      <c r="B40" s="428" t="s">
        <v>0</v>
      </c>
      <c r="C40" s="429"/>
      <c r="D40" s="1032">
        <f>IF('statement of marks'!G8="","",'statement of marks'!G8)</f>
        <v>39238</v>
      </c>
      <c r="E40" s="1032"/>
      <c r="F40" s="1032"/>
      <c r="G40" s="991" t="str">
        <f>IF('statement of marks'!H8="","",'statement of marks'!H8)</f>
        <v>ikap twu] nks gtkj lkr</v>
      </c>
      <c r="H40" s="991"/>
      <c r="I40" s="991"/>
      <c r="J40" s="991"/>
      <c r="K40" s="991"/>
      <c r="L40" s="991"/>
      <c r="M40" s="991"/>
      <c r="N40" s="991"/>
      <c r="O40" s="991"/>
      <c r="P40" s="991"/>
      <c r="Q40" s="991"/>
      <c r="R40" s="991"/>
      <c r="S40" s="1056" t="str">
        <f>IF('statement of marks'!$J$3="","",'statement of marks'!$J$3)</f>
        <v xml:space="preserve">08291009401   </v>
      </c>
      <c r="T40" s="1056"/>
      <c r="U40" s="1056"/>
      <c r="V40" s="1057"/>
    </row>
    <row r="41" spans="1:22" ht="15.95" customHeight="1">
      <c r="A41" s="425"/>
      <c r="B41" s="404" t="s">
        <v>28</v>
      </c>
      <c r="C41" s="430" t="s">
        <v>96</v>
      </c>
      <c r="D41" s="1007" t="s">
        <v>1</v>
      </c>
      <c r="E41" s="1007"/>
      <c r="F41" s="1007"/>
      <c r="G41" s="1007" t="s">
        <v>21</v>
      </c>
      <c r="H41" s="1007"/>
      <c r="I41" s="1007"/>
      <c r="J41" s="1007" t="s">
        <v>68</v>
      </c>
      <c r="K41" s="1007"/>
      <c r="L41" s="1007"/>
      <c r="M41" s="1007" t="s">
        <v>97</v>
      </c>
      <c r="N41" s="1007"/>
      <c r="O41" s="1007"/>
      <c r="P41" s="1070" t="s">
        <v>200</v>
      </c>
      <c r="Q41" s="1051" t="s">
        <v>238</v>
      </c>
      <c r="R41" s="1051"/>
      <c r="S41" s="1051"/>
      <c r="T41" s="1052" t="s">
        <v>237</v>
      </c>
      <c r="U41" s="1052"/>
      <c r="V41" s="1053"/>
    </row>
    <row r="42" spans="1:22" ht="15.95" customHeight="1">
      <c r="A42" s="425"/>
      <c r="B42" s="404"/>
      <c r="C42" s="430"/>
      <c r="D42" s="423" t="s">
        <v>245</v>
      </c>
      <c r="E42" s="423" t="s">
        <v>246</v>
      </c>
      <c r="F42" s="431" t="s">
        <v>2</v>
      </c>
      <c r="G42" s="423" t="s">
        <v>245</v>
      </c>
      <c r="H42" s="423" t="s">
        <v>246</v>
      </c>
      <c r="I42" s="431" t="s">
        <v>2</v>
      </c>
      <c r="J42" s="423" t="s">
        <v>245</v>
      </c>
      <c r="K42" s="423" t="s">
        <v>246</v>
      </c>
      <c r="L42" s="431" t="s">
        <v>2</v>
      </c>
      <c r="M42" s="423" t="s">
        <v>245</v>
      </c>
      <c r="N42" s="423" t="s">
        <v>246</v>
      </c>
      <c r="O42" s="431" t="s">
        <v>2</v>
      </c>
      <c r="P42" s="1070"/>
      <c r="Q42" s="423" t="s">
        <v>245</v>
      </c>
      <c r="R42" s="423" t="s">
        <v>246</v>
      </c>
      <c r="S42" s="435" t="s">
        <v>2</v>
      </c>
      <c r="T42" s="445" t="s">
        <v>223</v>
      </c>
      <c r="U42" s="446" t="s">
        <v>5</v>
      </c>
      <c r="V42" s="447" t="s">
        <v>241</v>
      </c>
    </row>
    <row r="43" spans="1:22" ht="15.95" customHeight="1">
      <c r="A43" s="426"/>
      <c r="B43" s="1046" t="s">
        <v>3</v>
      </c>
      <c r="C43" s="1047"/>
      <c r="D43" s="421">
        <f>IF('statement of marks'!L$6="","",'statement of marks'!L$6)</f>
        <v>5</v>
      </c>
      <c r="E43" s="421">
        <f>IF('statement of marks'!M$6="","",'statement of marks'!M$6)</f>
        <v>5</v>
      </c>
      <c r="F43" s="432">
        <f>IF('statement of marks'!N$6="","",'statement of marks'!N$6)</f>
        <v>10</v>
      </c>
      <c r="G43" s="421">
        <f>IF('statement of marks'!O$6="","",'statement of marks'!O$6)</f>
        <v>5</v>
      </c>
      <c r="H43" s="421">
        <f>IF('statement of marks'!P$6="","",'statement of marks'!P$6)</f>
        <v>5</v>
      </c>
      <c r="I43" s="432">
        <f>IF('statement of marks'!Q$6="","",'statement of marks'!Q$6)</f>
        <v>10</v>
      </c>
      <c r="J43" s="421">
        <f>IF('statement of marks'!R$6="","",'statement of marks'!R$6)</f>
        <v>5</v>
      </c>
      <c r="K43" s="421">
        <f>IF('statement of marks'!S$6="","",'statement of marks'!S$6)</f>
        <v>5</v>
      </c>
      <c r="L43" s="432">
        <f>IF('statement of marks'!T$6="","",'statement of marks'!T$6)</f>
        <v>10</v>
      </c>
      <c r="M43" s="421">
        <f>IF('statement of marks'!V$6="","",'statement of marks'!V$6)</f>
        <v>50</v>
      </c>
      <c r="N43" s="421">
        <f>IF('statement of marks'!W$6="","",'statement of marks'!W$6)</f>
        <v>20</v>
      </c>
      <c r="O43" s="432">
        <f>IF('statement of marks'!X$6="","",'statement of marks'!X$6)</f>
        <v>70</v>
      </c>
      <c r="P43" s="422">
        <f>IF('statement of marks'!Y$6="","",'statement of marks'!Y$6)</f>
        <v>100</v>
      </c>
      <c r="Q43" s="421">
        <f>IF('statement of marks'!Z$6="","",'statement of marks'!Z$6)</f>
        <v>70</v>
      </c>
      <c r="R43" s="421">
        <f>IF('statement of marks'!AA$6="","",'statement of marks'!AA$6)</f>
        <v>30</v>
      </c>
      <c r="S43" s="432">
        <f>IF('statement of marks'!AB$6="","",'statement of marks'!AB$6)</f>
        <v>100</v>
      </c>
      <c r="T43" s="442">
        <f>IF('statement of marks'!AC$6="","",'statement of marks'!AC$6)</f>
        <v>200</v>
      </c>
      <c r="U43" s="442" t="str">
        <f>IF('statement of marks'!AD$6="","",'statement of marks'!AD$6)</f>
        <v/>
      </c>
      <c r="V43" s="448" t="str">
        <f>IF('statement of marks'!AE$6="","",'statement of marks'!AE$6)</f>
        <v/>
      </c>
    </row>
    <row r="44" spans="1:22" ht="15.95" customHeight="1">
      <c r="A44" s="425"/>
      <c r="B44" s="990" t="str">
        <f>IF('statement of marks'!$L$3="","",'statement of marks'!$L$3)</f>
        <v>fgUnh</v>
      </c>
      <c r="C44" s="991"/>
      <c r="D44" s="207">
        <f>IF('statement of marks'!L8="","",'statement of marks'!L8)</f>
        <v>4</v>
      </c>
      <c r="E44" s="207">
        <f>IF('statement of marks'!M8="","",'statement of marks'!M8)</f>
        <v>5</v>
      </c>
      <c r="F44" s="433">
        <f>IF('statement of marks'!N8="","",'statement of marks'!N8)</f>
        <v>9</v>
      </c>
      <c r="G44" s="207">
        <f>IF('statement of marks'!O8="","",'statement of marks'!O8)</f>
        <v>5</v>
      </c>
      <c r="H44" s="207">
        <f>IF('statement of marks'!P8="","",'statement of marks'!P8)</f>
        <v>5</v>
      </c>
      <c r="I44" s="433">
        <f>IF('statement of marks'!Q8="","",'statement of marks'!Q8)</f>
        <v>10</v>
      </c>
      <c r="J44" s="207" t="str">
        <f>IF('statement of marks'!R8="","",'statement of marks'!R8)</f>
        <v/>
      </c>
      <c r="K44" s="207" t="str">
        <f>IF('statement of marks'!S8="","",'statement of marks'!S8)</f>
        <v/>
      </c>
      <c r="L44" s="433" t="str">
        <f>IF('statement of marks'!T8="","",'statement of marks'!T8)</f>
        <v/>
      </c>
      <c r="M44" s="207" t="str">
        <f>IF('statement of marks'!V8="","",'statement of marks'!V8)</f>
        <v/>
      </c>
      <c r="N44" s="207" t="str">
        <f>IF('statement of marks'!W8="","",'statement of marks'!W8)</f>
        <v/>
      </c>
      <c r="O44" s="433" t="str">
        <f>IF('statement of marks'!X8="","",'statement of marks'!X8)</f>
        <v/>
      </c>
      <c r="P44" s="209" t="str">
        <f>IF('statement of marks'!Y8="","",'statement of marks'!Y8)</f>
        <v/>
      </c>
      <c r="Q44" s="207" t="str">
        <f>IF('statement of marks'!Z8="","",'statement of marks'!Z8)</f>
        <v/>
      </c>
      <c r="R44" s="207" t="str">
        <f>IF('statement of marks'!AA8="","",'statement of marks'!AA8)</f>
        <v/>
      </c>
      <c r="S44" s="433" t="str">
        <f>IF('statement of marks'!AB8="","",'statement of marks'!AB8)</f>
        <v/>
      </c>
      <c r="T44" s="420" t="str">
        <f>IF('statement of marks'!AC8="","",'statement of marks'!AC8)</f>
        <v/>
      </c>
      <c r="U44" s="420" t="str">
        <f>IF('statement of marks'!AD8="","",'statement of marks'!AD8)</f>
        <v/>
      </c>
      <c r="V44" s="439" t="str">
        <f>IF('statement of marks'!AE8="","",'statement of marks'!AE8)</f>
        <v/>
      </c>
    </row>
    <row r="45" spans="1:22" ht="15.95" customHeight="1">
      <c r="A45" s="425"/>
      <c r="B45" s="990" t="str">
        <f>IF('statement of marks'!$AH$3="","",'statement of marks'!$AH$3)</f>
        <v>vaxszth</v>
      </c>
      <c r="C45" s="991"/>
      <c r="D45" s="207">
        <f>IF('statement of marks'!AH8="","",'statement of marks'!AH8)</f>
        <v>5</v>
      </c>
      <c r="E45" s="207">
        <f>IF('statement of marks'!AI8="","",'statement of marks'!AI8)</f>
        <v>5</v>
      </c>
      <c r="F45" s="433">
        <f>IF('statement of marks'!AJ8="","",'statement of marks'!AJ8)</f>
        <v>10</v>
      </c>
      <c r="G45" s="207">
        <f>IF('statement of marks'!AK8="","",'statement of marks'!AK8)</f>
        <v>4</v>
      </c>
      <c r="H45" s="207">
        <f>IF('statement of marks'!AL8="","",'statement of marks'!AL8)</f>
        <v>5</v>
      </c>
      <c r="I45" s="433">
        <f>IF('statement of marks'!AM8="","",'statement of marks'!AM8)</f>
        <v>9</v>
      </c>
      <c r="J45" s="207" t="str">
        <f>IF('statement of marks'!AN8="","",'statement of marks'!AN8)</f>
        <v/>
      </c>
      <c r="K45" s="207" t="str">
        <f>IF('statement of marks'!AO8="","",'statement of marks'!AO8)</f>
        <v/>
      </c>
      <c r="L45" s="433" t="str">
        <f>IF('statement of marks'!AP8="","",'statement of marks'!AP8)</f>
        <v/>
      </c>
      <c r="M45" s="207">
        <f>IF('statement of marks'!AR8="","",'statement of marks'!AR8)</f>
        <v>39</v>
      </c>
      <c r="N45" s="207">
        <f>IF('statement of marks'!AS8="","",'statement of marks'!AS8)</f>
        <v>20</v>
      </c>
      <c r="O45" s="433">
        <f>IF('statement of marks'!AT8="","",'statement of marks'!AT8)</f>
        <v>59</v>
      </c>
      <c r="P45" s="209">
        <f>IF('statement of marks'!AU8="","",'statement of marks'!AU8)</f>
        <v>78</v>
      </c>
      <c r="Q45" s="207" t="str">
        <f>IF('statement of marks'!AV8="","",'statement of marks'!AV8)</f>
        <v/>
      </c>
      <c r="R45" s="207" t="str">
        <f>IF('statement of marks'!AW8="","",'statement of marks'!AW8)</f>
        <v/>
      </c>
      <c r="S45" s="433" t="str">
        <f>IF('statement of marks'!AX8="","",'statement of marks'!AX8)</f>
        <v/>
      </c>
      <c r="T45" s="420" t="str">
        <f>IF('statement of marks'!AY8="","",'statement of marks'!AY8)</f>
        <v/>
      </c>
      <c r="U45" s="420" t="str">
        <f>IF('statement of marks'!AZ8="","",'statement of marks'!AZ8)</f>
        <v/>
      </c>
      <c r="V45" s="439" t="str">
        <f>IF('statement of marks'!BA8="","",'statement of marks'!BA8)</f>
        <v/>
      </c>
    </row>
    <row r="46" spans="1:22" ht="15.95" customHeight="1">
      <c r="A46" s="425"/>
      <c r="B46" s="990" t="str">
        <f>IF('statement of marks'!BD8="s","laLd`r",IF('statement of marks'!BD8="u","mnwZ",IF('statement of marks'!BD8="g","xqtjkrh",IF('statement of marks'!BD8="p","iatkch",IF('statement of marks'!BD8="sd","fla/kh","r`rh; Hkk""kk")))))</f>
        <v>laLd`r</v>
      </c>
      <c r="C46" s="991"/>
      <c r="D46" s="207">
        <f>IF('statement of marks'!BE8="","",'statement of marks'!BE8)</f>
        <v>5</v>
      </c>
      <c r="E46" s="207">
        <f>IF('statement of marks'!BF8="","",'statement of marks'!BF8)</f>
        <v>5</v>
      </c>
      <c r="F46" s="433">
        <f>IF('statement of marks'!BG8="","",'statement of marks'!BG8)</f>
        <v>10</v>
      </c>
      <c r="G46" s="207">
        <f>IF('statement of marks'!BH8="","",'statement of marks'!BH8)</f>
        <v>4</v>
      </c>
      <c r="H46" s="207">
        <f>IF('statement of marks'!BI8="","",'statement of marks'!BI8)</f>
        <v>5</v>
      </c>
      <c r="I46" s="433">
        <f>IF('statement of marks'!BJ8="","",'statement of marks'!BJ8)</f>
        <v>9</v>
      </c>
      <c r="J46" s="207" t="str">
        <f>IF('statement of marks'!BK8="","",'statement of marks'!BK8)</f>
        <v/>
      </c>
      <c r="K46" s="207" t="str">
        <f>IF('statement of marks'!BL8="","",'statement of marks'!BL8)</f>
        <v/>
      </c>
      <c r="L46" s="433" t="str">
        <f>IF('statement of marks'!BM8="","",'statement of marks'!BM8)</f>
        <v/>
      </c>
      <c r="M46" s="207" t="str">
        <f>IF('statement of marks'!BO8="","",'statement of marks'!BO8)</f>
        <v/>
      </c>
      <c r="N46" s="207" t="str">
        <f>IF('statement of marks'!BP8="","",'statement of marks'!BP8)</f>
        <v/>
      </c>
      <c r="O46" s="433" t="str">
        <f>IF('statement of marks'!BQ8="","",'statement of marks'!BQ8)</f>
        <v/>
      </c>
      <c r="P46" s="209" t="str">
        <f>IF('statement of marks'!BR8="","",'statement of marks'!BR8)</f>
        <v/>
      </c>
      <c r="Q46" s="207" t="str">
        <f>IF('statement of marks'!BS8="","",'statement of marks'!BS8)</f>
        <v/>
      </c>
      <c r="R46" s="207" t="str">
        <f>IF('statement of marks'!BT8="","",'statement of marks'!BT8)</f>
        <v/>
      </c>
      <c r="S46" s="433" t="str">
        <f>IF('statement of marks'!BU8="","",'statement of marks'!BU8)</f>
        <v/>
      </c>
      <c r="T46" s="420" t="str">
        <f>IF('statement of marks'!BV8="","",'statement of marks'!BV8)</f>
        <v/>
      </c>
      <c r="U46" s="420" t="str">
        <f>IF('statement of marks'!BW8="","",'statement of marks'!BW8)</f>
        <v/>
      </c>
      <c r="V46" s="439" t="str">
        <f>IF('statement of marks'!BX8="","",'statement of marks'!BX8)</f>
        <v/>
      </c>
    </row>
    <row r="47" spans="1:22" ht="15.95" customHeight="1">
      <c r="A47" s="425"/>
      <c r="B47" s="990" t="str">
        <f>IF('statement of marks'!$CA$3="","",'statement of marks'!$CA$3)</f>
        <v>xf.kr</v>
      </c>
      <c r="C47" s="991"/>
      <c r="D47" s="207">
        <f>IF('statement of marks'!CA8="","",'statement of marks'!CA8)</f>
        <v>3</v>
      </c>
      <c r="E47" s="207">
        <f>IF('statement of marks'!CB8="","",'statement of marks'!CB8)</f>
        <v>5</v>
      </c>
      <c r="F47" s="433">
        <f>IF('statement of marks'!CC8="","",'statement of marks'!CC8)</f>
        <v>8</v>
      </c>
      <c r="G47" s="207" t="str">
        <f>IF('statement of marks'!CD8="","",'statement of marks'!CD8)</f>
        <v/>
      </c>
      <c r="H47" s="207" t="str">
        <f>IF('statement of marks'!CE8="","",'statement of marks'!CE8)</f>
        <v/>
      </c>
      <c r="I47" s="433" t="str">
        <f>IF('statement of marks'!CF8="","",'statement of marks'!CF8)</f>
        <v/>
      </c>
      <c r="J47" s="207" t="str">
        <f>IF('statement of marks'!CG8="","",'statement of marks'!CG8)</f>
        <v/>
      </c>
      <c r="K47" s="207" t="str">
        <f>IF('statement of marks'!CH8="","",'statement of marks'!CH8)</f>
        <v/>
      </c>
      <c r="L47" s="433" t="str">
        <f>IF('statement of marks'!CI8="","",'statement of marks'!CI8)</f>
        <v/>
      </c>
      <c r="M47" s="207">
        <f>IF('statement of marks'!CK8="","",'statement of marks'!CK8)</f>
        <v>22</v>
      </c>
      <c r="N47" s="207">
        <f>IF('statement of marks'!CL8="","",'statement of marks'!CL8)</f>
        <v>20</v>
      </c>
      <c r="O47" s="433">
        <f>IF('statement of marks'!CM8="","",'statement of marks'!CM8)</f>
        <v>42</v>
      </c>
      <c r="P47" s="209">
        <f>IF('statement of marks'!CN8="","",'statement of marks'!CN8)</f>
        <v>50</v>
      </c>
      <c r="Q47" s="207" t="str">
        <f>IF('statement of marks'!CO8="","",'statement of marks'!CO8)</f>
        <v/>
      </c>
      <c r="R47" s="207" t="str">
        <f>IF('statement of marks'!CP8="","",'statement of marks'!CP8)</f>
        <v/>
      </c>
      <c r="S47" s="433" t="str">
        <f>IF('statement of marks'!CQ8="","",'statement of marks'!CQ8)</f>
        <v/>
      </c>
      <c r="T47" s="420" t="str">
        <f>IF('statement of marks'!CR8="","",'statement of marks'!CR8)</f>
        <v/>
      </c>
      <c r="U47" s="420" t="str">
        <f>IF('statement of marks'!CS8="","",'statement of marks'!CS8)</f>
        <v/>
      </c>
      <c r="V47" s="439" t="str">
        <f>IF('statement of marks'!CT8="","",'statement of marks'!CT8)</f>
        <v/>
      </c>
    </row>
    <row r="48" spans="1:22" ht="15.95" customHeight="1">
      <c r="A48" s="425"/>
      <c r="B48" s="990" t="str">
        <f>IF('statement of marks'!$CW$3="","",'statement of marks'!$CW$3)</f>
        <v>foKku</v>
      </c>
      <c r="C48" s="991"/>
      <c r="D48" s="207" t="str">
        <f>IF('statement of marks'!CW8="","",'statement of marks'!CW8)</f>
        <v/>
      </c>
      <c r="E48" s="207" t="str">
        <f>IF('statement of marks'!CX8="","",'statement of marks'!CX8)</f>
        <v/>
      </c>
      <c r="F48" s="433" t="str">
        <f>IF('statement of marks'!CY8="","",'statement of marks'!CY8)</f>
        <v/>
      </c>
      <c r="G48" s="207">
        <f>IF('statement of marks'!CZ8="","",'statement of marks'!CZ8)</f>
        <v>2</v>
      </c>
      <c r="H48" s="207">
        <f>IF('statement of marks'!DA8="","",'statement of marks'!DA8)</f>
        <v>5</v>
      </c>
      <c r="I48" s="433">
        <f>IF('statement of marks'!DB8="","",'statement of marks'!DB8)</f>
        <v>7</v>
      </c>
      <c r="J48" s="207" t="str">
        <f>IF('statement of marks'!DC8="","",'statement of marks'!DC8)</f>
        <v/>
      </c>
      <c r="K48" s="207" t="str">
        <f>IF('statement of marks'!DD8="","",'statement of marks'!DD8)</f>
        <v/>
      </c>
      <c r="L48" s="433" t="str">
        <f>IF('statement of marks'!DE8="","",'statement of marks'!DE8)</f>
        <v/>
      </c>
      <c r="M48" s="207">
        <f>IF('statement of marks'!DG8="","",'statement of marks'!DG8)</f>
        <v>38</v>
      </c>
      <c r="N48" s="207">
        <f>IF('statement of marks'!DH8="","",'statement of marks'!DH8)</f>
        <v>18</v>
      </c>
      <c r="O48" s="433">
        <f>IF('statement of marks'!DI8="","",'statement of marks'!DI8)</f>
        <v>56</v>
      </c>
      <c r="P48" s="209">
        <f>IF('statement of marks'!DJ8="","",'statement of marks'!DJ8)</f>
        <v>63</v>
      </c>
      <c r="Q48" s="207" t="str">
        <f>IF('statement of marks'!DK8="","",'statement of marks'!DK8)</f>
        <v/>
      </c>
      <c r="R48" s="207" t="str">
        <f>IF('statement of marks'!DL8="","",'statement of marks'!DL8)</f>
        <v/>
      </c>
      <c r="S48" s="433" t="str">
        <f>IF('statement of marks'!DM8="","",'statement of marks'!DM8)</f>
        <v/>
      </c>
      <c r="T48" s="420" t="str">
        <f>IF('statement of marks'!DN8="","",'statement of marks'!DN8)</f>
        <v/>
      </c>
      <c r="U48" s="420" t="str">
        <f>IF('statement of marks'!DO8="","",'statement of marks'!DO8)</f>
        <v/>
      </c>
      <c r="V48" s="439" t="str">
        <f>IF('statement of marks'!DP8="","",'statement of marks'!DP8)</f>
        <v/>
      </c>
    </row>
    <row r="49" spans="1:22" ht="15.95" customHeight="1">
      <c r="A49" s="425"/>
      <c r="B49" s="990" t="str">
        <f>IF('statement of marks'!$DS$3="","",'statement of marks'!$DS$3)</f>
        <v>lkekftd foKku</v>
      </c>
      <c r="C49" s="991"/>
      <c r="D49" s="207">
        <f>IF('statement of marks'!DS8="","",'statement of marks'!DS8)</f>
        <v>5</v>
      </c>
      <c r="E49" s="207">
        <f>IF('statement of marks'!DT8="","",'statement of marks'!DT8)</f>
        <v>5</v>
      </c>
      <c r="F49" s="433">
        <f>IF('statement of marks'!DU8="","",'statement of marks'!DU8)</f>
        <v>10</v>
      </c>
      <c r="G49" s="207">
        <f>IF('statement of marks'!DV8="","",'statement of marks'!DV8)</f>
        <v>5</v>
      </c>
      <c r="H49" s="207">
        <f>IF('statement of marks'!DW8="","",'statement of marks'!DW8)</f>
        <v>5</v>
      </c>
      <c r="I49" s="433">
        <f>IF('statement of marks'!DX8="","",'statement of marks'!DX8)</f>
        <v>10</v>
      </c>
      <c r="J49" s="207" t="str">
        <f>IF('statement of marks'!DY8="","",'statement of marks'!DY8)</f>
        <v/>
      </c>
      <c r="K49" s="207" t="str">
        <f>IF('statement of marks'!DZ8="","",'statement of marks'!DZ8)</f>
        <v/>
      </c>
      <c r="L49" s="433" t="str">
        <f>IF('statement of marks'!EA8="","",'statement of marks'!EA8)</f>
        <v/>
      </c>
      <c r="M49" s="207">
        <f>IF('statement of marks'!EC8="","",'statement of marks'!EC8)</f>
        <v>50</v>
      </c>
      <c r="N49" s="207">
        <f>IF('statement of marks'!ED8="","",'statement of marks'!ED8)</f>
        <v>20</v>
      </c>
      <c r="O49" s="433">
        <f>IF('statement of marks'!EE8="","",'statement of marks'!EE8)</f>
        <v>70</v>
      </c>
      <c r="P49" s="209">
        <f>IF('statement of marks'!EF8="","",'statement of marks'!EF8)</f>
        <v>90</v>
      </c>
      <c r="Q49" s="207" t="str">
        <f>IF('statement of marks'!EG8="","",'statement of marks'!EG8)</f>
        <v/>
      </c>
      <c r="R49" s="207" t="str">
        <f>IF('statement of marks'!EH8="","",'statement of marks'!EH8)</f>
        <v/>
      </c>
      <c r="S49" s="433" t="str">
        <f>IF('statement of marks'!EI8="","",'statement of marks'!EI8)</f>
        <v/>
      </c>
      <c r="T49" s="420" t="str">
        <f>IF('statement of marks'!EJ8="","",'statement of marks'!EJ8)</f>
        <v/>
      </c>
      <c r="U49" s="420" t="str">
        <f>IF('statement of marks'!EK8="","",'statement of marks'!EK8)</f>
        <v/>
      </c>
      <c r="V49" s="439" t="str">
        <f>IF('statement of marks'!EL8="","",'statement of marks'!EL8)</f>
        <v/>
      </c>
    </row>
    <row r="50" spans="1:22" ht="15.95" customHeight="1">
      <c r="A50" s="425"/>
      <c r="B50" s="996" t="s">
        <v>193</v>
      </c>
      <c r="C50" s="997"/>
      <c r="D50" s="1007" t="s">
        <v>1</v>
      </c>
      <c r="E50" s="1007"/>
      <c r="F50" s="1007"/>
      <c r="G50" s="1007" t="s">
        <v>21</v>
      </c>
      <c r="H50" s="1007"/>
      <c r="I50" s="1007"/>
      <c r="J50" s="1007" t="s">
        <v>194</v>
      </c>
      <c r="K50" s="1007"/>
      <c r="L50" s="1007"/>
      <c r="M50" s="1007" t="s">
        <v>68</v>
      </c>
      <c r="N50" s="1007"/>
      <c r="O50" s="1007"/>
      <c r="P50" s="1007" t="s">
        <v>240</v>
      </c>
      <c r="Q50" s="1007"/>
      <c r="R50" s="1007"/>
      <c r="S50" s="436"/>
      <c r="T50" s="1073" t="s">
        <v>237</v>
      </c>
      <c r="U50" s="1074"/>
      <c r="V50" s="1075"/>
    </row>
    <row r="51" spans="1:22" ht="15.95" customHeight="1">
      <c r="A51" s="426"/>
      <c r="B51" s="1048" t="s">
        <v>3</v>
      </c>
      <c r="C51" s="1049"/>
      <c r="D51" s="1050">
        <f>IF('statement of marks'!EO$6="","",'statement of marks'!EO$6)</f>
        <v>20</v>
      </c>
      <c r="E51" s="1050"/>
      <c r="F51" s="1050"/>
      <c r="G51" s="1050">
        <f>IF('statement of marks'!EP$6="","",'statement of marks'!EP$6)</f>
        <v>20</v>
      </c>
      <c r="H51" s="1050"/>
      <c r="I51" s="1050"/>
      <c r="J51" s="1050">
        <f>IF('statement of marks'!ER$6="","",'statement of marks'!ER$6)</f>
        <v>20</v>
      </c>
      <c r="K51" s="1050"/>
      <c r="L51" s="1050"/>
      <c r="M51" s="1050">
        <f>IF('statement of marks'!EQ$6="","",'statement of marks'!EQ$6)</f>
        <v>20</v>
      </c>
      <c r="N51" s="1050"/>
      <c r="O51" s="1050"/>
      <c r="P51" s="1050">
        <f>IF('statement of marks'!ES$6="","",'statement of marks'!ES$6)</f>
        <v>20</v>
      </c>
      <c r="Q51" s="1050"/>
      <c r="R51" s="1050"/>
      <c r="S51" s="437" t="str">
        <f>IF('statement of marks'!FD$6="","",'statement of marks'!EW$6)</f>
        <v/>
      </c>
      <c r="T51" s="442">
        <f>IF('statement of marks'!ET$6="","",'statement of marks'!ET$6)</f>
        <v>100</v>
      </c>
      <c r="U51" s="443" t="s">
        <v>5</v>
      </c>
      <c r="V51" s="444" t="s">
        <v>241</v>
      </c>
    </row>
    <row r="52" spans="1:22" ht="15.95" customHeight="1">
      <c r="A52" s="425"/>
      <c r="B52" s="990" t="str">
        <f>IF('statement of marks'!$EO$3="","",'statement of marks'!$EO$3)</f>
        <v>dk;kZuqHko</v>
      </c>
      <c r="C52" s="991"/>
      <c r="D52" s="1031" t="str">
        <f>IF('statement of marks'!EO8="","",'statement of marks'!EO8)</f>
        <v/>
      </c>
      <c r="E52" s="1031"/>
      <c r="F52" s="1031"/>
      <c r="G52" s="1031" t="str">
        <f>IF('statement of marks'!EP8="","",'statement of marks'!EP8)</f>
        <v/>
      </c>
      <c r="H52" s="1031"/>
      <c r="I52" s="1031"/>
      <c r="J52" s="1031" t="str">
        <f>IF('statement of marks'!ER8="","",'statement of marks'!ER8)</f>
        <v/>
      </c>
      <c r="K52" s="1031"/>
      <c r="L52" s="1031"/>
      <c r="M52" s="1031" t="str">
        <f>IF('statement of marks'!EQ8="","",'statement of marks'!EQ8)</f>
        <v/>
      </c>
      <c r="N52" s="1031"/>
      <c r="O52" s="1031"/>
      <c r="P52" s="1031" t="str">
        <f>IF('statement of marks'!ES8="","",'statement of marks'!ES8)</f>
        <v/>
      </c>
      <c r="Q52" s="1031"/>
      <c r="R52" s="1031"/>
      <c r="S52" s="438"/>
      <c r="T52" s="440" t="str">
        <f>IF('statement of marks'!ET8="","",'statement of marks'!ET8)</f>
        <v/>
      </c>
      <c r="U52" s="440" t="str">
        <f>IF('statement of marks'!EU8="","",'statement of marks'!EU8)</f>
        <v/>
      </c>
      <c r="V52" s="441" t="str">
        <f>IF('statement of marks'!EV8="","",'statement of marks'!EV8)</f>
        <v/>
      </c>
    </row>
    <row r="53" spans="1:22" ht="15.95" customHeight="1">
      <c r="A53" s="425"/>
      <c r="B53" s="1027" t="str">
        <f>IF('statement of marks'!$EY$3="","",'statement of marks'!$EY$3)</f>
        <v>dyk f'k{kk</v>
      </c>
      <c r="C53" s="1028"/>
      <c r="D53" s="1031" t="str">
        <f>IF('statement of marks'!EY8="","",'statement of marks'!EY8)</f>
        <v/>
      </c>
      <c r="E53" s="1031"/>
      <c r="F53" s="1031"/>
      <c r="G53" s="1031" t="str">
        <f>IF('statement of marks'!EZ8="","",'statement of marks'!EZ8)</f>
        <v/>
      </c>
      <c r="H53" s="1031"/>
      <c r="I53" s="1031"/>
      <c r="J53" s="1031" t="str">
        <f>IF('statement of marks'!FB8="","",'statement of marks'!FB8)</f>
        <v/>
      </c>
      <c r="K53" s="1031"/>
      <c r="L53" s="1031"/>
      <c r="M53" s="1031" t="str">
        <f>IF('statement of marks'!FA8="","",'statement of marks'!FA8)</f>
        <v/>
      </c>
      <c r="N53" s="1031"/>
      <c r="O53" s="1031"/>
      <c r="P53" s="1031" t="str">
        <f>IF('statement of marks'!FC8="","",'statement of marks'!FC8)</f>
        <v/>
      </c>
      <c r="Q53" s="1031"/>
      <c r="R53" s="1031"/>
      <c r="S53" s="438"/>
      <c r="T53" s="440" t="str">
        <f>IF('statement of marks'!FD8="","",'statement of marks'!FD8)</f>
        <v/>
      </c>
      <c r="U53" s="440" t="str">
        <f>IF('statement of marks'!FE8="","",'statement of marks'!FE8)</f>
        <v/>
      </c>
      <c r="V53" s="441" t="str">
        <f>IF('statement of marks'!FF8="","",'statement of marks'!FF8)</f>
        <v/>
      </c>
    </row>
    <row r="54" spans="1:22" ht="15.95" customHeight="1">
      <c r="A54" s="425"/>
      <c r="B54" s="1029" t="str">
        <f>IF('statement of marks'!$FI$3="","",'statement of marks'!$FI$3)</f>
        <v>LokLF; ,oe~ 'kkjhfjd f'k{kk</v>
      </c>
      <c r="C54" s="1030"/>
      <c r="D54" s="1031" t="str">
        <f>IF('statement of marks'!FI8="","",'statement of marks'!FI8)</f>
        <v/>
      </c>
      <c r="E54" s="1031"/>
      <c r="F54" s="1031"/>
      <c r="G54" s="1031" t="str">
        <f>IF('statement of marks'!FJ8="","",'statement of marks'!FJ8)</f>
        <v/>
      </c>
      <c r="H54" s="1031"/>
      <c r="I54" s="1031"/>
      <c r="J54" s="1031" t="str">
        <f>IF('statement of marks'!FL8="","",'statement of marks'!FL8)</f>
        <v/>
      </c>
      <c r="K54" s="1031"/>
      <c r="L54" s="1031"/>
      <c r="M54" s="1031" t="str">
        <f>IF('statement of marks'!FK8="","",'statement of marks'!FK8)</f>
        <v/>
      </c>
      <c r="N54" s="1031"/>
      <c r="O54" s="1031"/>
      <c r="P54" s="1031" t="str">
        <f>IF('statement of marks'!FM8="","",'statement of marks'!FM8)</f>
        <v/>
      </c>
      <c r="Q54" s="1031"/>
      <c r="R54" s="1031"/>
      <c r="S54" s="438"/>
      <c r="T54" s="440" t="str">
        <f>IF('statement of marks'!FN8="","",'statement of marks'!FN8)</f>
        <v/>
      </c>
      <c r="U54" s="440" t="str">
        <f>IF('statement of marks'!FO8="","",'statement of marks'!FO8)</f>
        <v/>
      </c>
      <c r="V54" s="441" t="str">
        <f>IF('statement of marks'!FP8="","",'statement of marks'!FP8)</f>
        <v/>
      </c>
    </row>
    <row r="55" spans="1:22" ht="15.95" customHeight="1">
      <c r="A55" s="425"/>
      <c r="B55" s="1000" t="s">
        <v>195</v>
      </c>
      <c r="C55" s="1001"/>
      <c r="D55" s="1071" t="str">
        <f>details!$DR$3</f>
        <v>vxLr rd</v>
      </c>
      <c r="E55" s="1071"/>
      <c r="F55" s="1071"/>
      <c r="G55" s="1071" t="str">
        <f>details!$DV$3</f>
        <v>vDVwcj rd</v>
      </c>
      <c r="H55" s="1071"/>
      <c r="I55" s="1071"/>
      <c r="J55" s="1071" t="str">
        <f>details!$ED$3</f>
        <v>Qjojh rd</v>
      </c>
      <c r="K55" s="1071"/>
      <c r="L55" s="1071"/>
      <c r="M55" s="1071" t="str">
        <f>details!$DZ$3</f>
        <v>fnlEcj rd</v>
      </c>
      <c r="N55" s="1071"/>
      <c r="O55" s="1071"/>
      <c r="P55" s="1071" t="str">
        <f>details!$EH$3</f>
        <v>loZ ;ksx</v>
      </c>
      <c r="Q55" s="1071"/>
      <c r="R55" s="1071"/>
      <c r="S55" s="1010" t="s">
        <v>252</v>
      </c>
      <c r="T55" s="1011"/>
      <c r="U55" s="1011"/>
      <c r="V55" s="1078"/>
    </row>
    <row r="56" spans="1:22" ht="15.95" customHeight="1">
      <c r="A56" s="425"/>
      <c r="B56" s="1025" t="s">
        <v>98</v>
      </c>
      <c r="C56" s="1026"/>
      <c r="D56" s="1008" t="str">
        <f>IF(details!DS8="","",details!DS8)</f>
        <v/>
      </c>
      <c r="E56" s="1008"/>
      <c r="F56" s="1008"/>
      <c r="G56" s="1008" t="str">
        <f>IF(details!DW8="","",details!DW8)</f>
        <v/>
      </c>
      <c r="H56" s="1008"/>
      <c r="I56" s="1008"/>
      <c r="J56" s="1008" t="str">
        <f>IF(details!EE8="","",details!EE8)</f>
        <v/>
      </c>
      <c r="K56" s="1008"/>
      <c r="L56" s="1008"/>
      <c r="M56" s="1008" t="str">
        <f>IF(details!EA8="","",details!EA8)</f>
        <v/>
      </c>
      <c r="N56" s="1008"/>
      <c r="O56" s="1008"/>
      <c r="P56" s="1008" t="str">
        <f>IF(details!EI8="","",details!EI8)</f>
        <v/>
      </c>
      <c r="Q56" s="1008"/>
      <c r="R56" s="1008"/>
      <c r="S56" s="1079">
        <f>'statement of marks'!$HF$108</f>
        <v>42855</v>
      </c>
      <c r="T56" s="1080"/>
      <c r="U56" s="1080"/>
      <c r="V56" s="1081"/>
    </row>
    <row r="57" spans="1:22" ht="15.95" customHeight="1">
      <c r="A57" s="425"/>
      <c r="B57" s="1023" t="s">
        <v>15</v>
      </c>
      <c r="C57" s="1024"/>
      <c r="D57" s="1009">
        <f>IF(details!DR8="","",details!DR8)</f>
        <v>83</v>
      </c>
      <c r="E57" s="1009"/>
      <c r="F57" s="1009"/>
      <c r="G57" s="1009" t="str">
        <f>IF(details!DV8="","",details!DV8)</f>
        <v/>
      </c>
      <c r="H57" s="1009"/>
      <c r="I57" s="1009"/>
      <c r="J57" s="1009" t="str">
        <f>IF(details!ED8="","",details!ED8)</f>
        <v/>
      </c>
      <c r="K57" s="1009"/>
      <c r="L57" s="1009"/>
      <c r="M57" s="1009" t="str">
        <f>IF(details!DZ8="","",details!DZ8)</f>
        <v/>
      </c>
      <c r="N57" s="1009"/>
      <c r="O57" s="1009"/>
      <c r="P57" s="1009" t="str">
        <f>IF(details!EH8="","",details!EH8)</f>
        <v/>
      </c>
      <c r="Q57" s="1009"/>
      <c r="R57" s="1009"/>
      <c r="S57" s="1082"/>
      <c r="T57" s="1083"/>
      <c r="U57" s="1083"/>
      <c r="V57" s="1084"/>
    </row>
    <row r="58" spans="1:22" ht="15.95" customHeight="1">
      <c r="A58" s="1072"/>
      <c r="B58" s="1064" t="s">
        <v>250</v>
      </c>
      <c r="C58" s="1065"/>
      <c r="D58" s="1066" t="s">
        <v>3</v>
      </c>
      <c r="E58" s="1066"/>
      <c r="F58" s="1066"/>
      <c r="G58" s="1066" t="s">
        <v>236</v>
      </c>
      <c r="H58" s="1066"/>
      <c r="I58" s="1066"/>
      <c r="J58" s="1066" t="s">
        <v>5</v>
      </c>
      <c r="K58" s="1066"/>
      <c r="L58" s="1066"/>
      <c r="M58" s="1066" t="s">
        <v>242</v>
      </c>
      <c r="N58" s="1066"/>
      <c r="O58" s="1066"/>
      <c r="P58" s="1067" t="s">
        <v>225</v>
      </c>
      <c r="Q58" s="1067"/>
      <c r="R58" s="1067"/>
      <c r="S58" s="1066" t="s">
        <v>250</v>
      </c>
      <c r="T58" s="1066"/>
      <c r="U58" s="1066"/>
      <c r="V58" s="1068"/>
    </row>
    <row r="59" spans="1:22" ht="15.95" customHeight="1">
      <c r="A59" s="1072"/>
      <c r="B59" s="1064"/>
      <c r="C59" s="1065"/>
      <c r="D59" s="1069">
        <f>'statement of marks'!HD8</f>
        <v>1200</v>
      </c>
      <c r="E59" s="1069"/>
      <c r="F59" s="1069"/>
      <c r="G59" s="1069" t="str">
        <f>'statement of marks'!HE8</f>
        <v/>
      </c>
      <c r="H59" s="1069"/>
      <c r="I59" s="1069"/>
      <c r="J59" s="1069" t="str">
        <f>'statement of marks'!HF8</f>
        <v/>
      </c>
      <c r="K59" s="1069"/>
      <c r="L59" s="1069"/>
      <c r="M59" s="1069" t="str">
        <f>'statement of marks'!HI8</f>
        <v/>
      </c>
      <c r="N59" s="1069"/>
      <c r="O59" s="1069"/>
      <c r="P59" s="1069" t="str">
        <f>'statement of marks'!HH8</f>
        <v/>
      </c>
      <c r="Q59" s="1069"/>
      <c r="R59" s="1069"/>
      <c r="S59" s="1066" t="str">
        <f>'statement of marks'!HC8</f>
        <v/>
      </c>
      <c r="T59" s="1066"/>
      <c r="U59" s="1066"/>
      <c r="V59" s="1068"/>
    </row>
    <row r="60" spans="1:22" ht="15.95" customHeight="1">
      <c r="A60" s="425"/>
      <c r="B60" s="1036" t="s">
        <v>99</v>
      </c>
      <c r="C60" s="1037"/>
      <c r="D60" s="1007"/>
      <c r="E60" s="1007"/>
      <c r="F60" s="1007"/>
      <c r="G60" s="1007"/>
      <c r="H60" s="1007"/>
      <c r="I60" s="1007"/>
      <c r="J60" s="1007"/>
      <c r="K60" s="1007"/>
      <c r="L60" s="1007"/>
      <c r="M60" s="1007"/>
      <c r="N60" s="1007"/>
      <c r="O60" s="1007"/>
      <c r="P60" s="1007"/>
      <c r="Q60" s="1007"/>
      <c r="R60" s="1007"/>
      <c r="S60" s="1007"/>
      <c r="T60" s="1007"/>
      <c r="U60" s="1007"/>
      <c r="V60" s="1058"/>
    </row>
    <row r="61" spans="1:22" ht="15.95" customHeight="1">
      <c r="A61" s="425"/>
      <c r="B61" s="1013" t="s">
        <v>79</v>
      </c>
      <c r="C61" s="1014"/>
      <c r="D61" s="1007"/>
      <c r="E61" s="1007"/>
      <c r="F61" s="1007"/>
      <c r="G61" s="1007"/>
      <c r="H61" s="1007"/>
      <c r="I61" s="1007"/>
      <c r="J61" s="1007"/>
      <c r="K61" s="1007"/>
      <c r="L61" s="1007"/>
      <c r="M61" s="1007"/>
      <c r="N61" s="1007"/>
      <c r="O61" s="1007"/>
      <c r="P61" s="1007"/>
      <c r="Q61" s="1007"/>
      <c r="R61" s="1007"/>
      <c r="S61" s="1007"/>
      <c r="T61" s="1007"/>
      <c r="U61" s="1007"/>
      <c r="V61" s="1058"/>
    </row>
    <row r="62" spans="1:22" ht="15.95" customHeight="1">
      <c r="A62" s="425"/>
      <c r="B62" s="1036" t="s">
        <v>243</v>
      </c>
      <c r="C62" s="1037"/>
      <c r="D62" s="1007"/>
      <c r="E62" s="1007"/>
      <c r="F62" s="1007"/>
      <c r="G62" s="1007"/>
      <c r="H62" s="1007"/>
      <c r="I62" s="1007"/>
      <c r="J62" s="1007"/>
      <c r="K62" s="1007"/>
      <c r="L62" s="1007"/>
      <c r="M62" s="1007"/>
      <c r="N62" s="1007"/>
      <c r="O62" s="1007"/>
      <c r="P62" s="1007" t="s">
        <v>243</v>
      </c>
      <c r="Q62" s="1007"/>
      <c r="R62" s="1007"/>
      <c r="S62" s="1007"/>
      <c r="T62" s="1007"/>
      <c r="U62" s="1007"/>
      <c r="V62" s="1058"/>
    </row>
    <row r="63" spans="1:22" ht="15.95" customHeight="1">
      <c r="A63" s="425"/>
      <c r="B63" s="1021" t="s">
        <v>100</v>
      </c>
      <c r="C63" s="1022"/>
      <c r="D63" s="1007"/>
      <c r="E63" s="1007"/>
      <c r="F63" s="1007"/>
      <c r="G63" s="1007"/>
      <c r="H63" s="1007"/>
      <c r="I63" s="1007"/>
      <c r="J63" s="1007"/>
      <c r="K63" s="1007"/>
      <c r="L63" s="1007"/>
      <c r="M63" s="1007"/>
      <c r="N63" s="1007"/>
      <c r="O63" s="1007"/>
      <c r="P63" s="1007"/>
      <c r="Q63" s="1007"/>
      <c r="R63" s="1007"/>
      <c r="S63" s="1060" t="s">
        <v>100</v>
      </c>
      <c r="T63" s="1060"/>
      <c r="U63" s="1060"/>
      <c r="V63" s="1061"/>
    </row>
    <row r="64" spans="1:22" ht="15.95" customHeight="1" thickBot="1">
      <c r="A64" s="427"/>
      <c r="B64" s="1076" t="s">
        <v>101</v>
      </c>
      <c r="C64" s="1077"/>
      <c r="D64" s="1059"/>
      <c r="E64" s="1059"/>
      <c r="F64" s="1059"/>
      <c r="G64" s="1059"/>
      <c r="H64" s="1059"/>
      <c r="I64" s="1059"/>
      <c r="J64" s="1059"/>
      <c r="K64" s="1059"/>
      <c r="L64" s="1059"/>
      <c r="M64" s="1059"/>
      <c r="N64" s="1059"/>
      <c r="O64" s="1059"/>
      <c r="P64" s="1059"/>
      <c r="Q64" s="1059"/>
      <c r="R64" s="1059"/>
      <c r="S64" s="1062" t="s">
        <v>134</v>
      </c>
      <c r="T64" s="1062"/>
      <c r="U64" s="1062"/>
      <c r="V64" s="1063"/>
    </row>
    <row r="65" spans="1:22" ht="15.95" customHeight="1">
      <c r="A65" s="424"/>
      <c r="B65" s="1038" t="s">
        <v>47</v>
      </c>
      <c r="C65" s="1039"/>
      <c r="D65" s="1039"/>
      <c r="E65" s="1039"/>
      <c r="F65" s="1039"/>
      <c r="G65" s="1039"/>
      <c r="H65" s="1039"/>
      <c r="I65" s="1039"/>
      <c r="J65" s="1039"/>
      <c r="K65" s="1039"/>
      <c r="L65" s="1039"/>
      <c r="M65" s="1039"/>
      <c r="N65" s="1039"/>
      <c r="O65" s="1039"/>
      <c r="P65" s="1039"/>
      <c r="Q65" s="1039"/>
      <c r="R65" s="1039"/>
      <c r="S65" s="1039"/>
      <c r="T65" s="1039"/>
      <c r="U65" s="1039"/>
      <c r="V65" s="1040"/>
    </row>
    <row r="66" spans="1:22" ht="15.95" customHeight="1">
      <c r="A66" s="425"/>
      <c r="B66" s="1041" t="str">
        <f>'statement of marks'!$A$1</f>
        <v>MkW0Hkhejko vEcsMdj jkt0vkok0fo|k0cxMh]nkSlk</v>
      </c>
      <c r="C66" s="1042"/>
      <c r="D66" s="1042"/>
      <c r="E66" s="1042"/>
      <c r="F66" s="1042"/>
      <c r="G66" s="1042"/>
      <c r="H66" s="1042"/>
      <c r="I66" s="1042"/>
      <c r="J66" s="1042"/>
      <c r="K66" s="1042"/>
      <c r="L66" s="1042"/>
      <c r="M66" s="1042"/>
      <c r="N66" s="1042"/>
      <c r="O66" s="1042"/>
      <c r="P66" s="1042"/>
      <c r="Q66" s="1042"/>
      <c r="R66" s="1042"/>
      <c r="S66" s="1042"/>
      <c r="T66" s="1042"/>
      <c r="U66" s="1042"/>
      <c r="V66" s="1043"/>
    </row>
    <row r="67" spans="1:22" ht="15.95" customHeight="1">
      <c r="A67" s="425"/>
      <c r="B67" s="990" t="s">
        <v>244</v>
      </c>
      <c r="C67" s="991"/>
      <c r="D67" s="992" t="str">
        <f>'statement of marks'!$H$3</f>
        <v>2016-17</v>
      </c>
      <c r="E67" s="992"/>
      <c r="F67" s="992"/>
      <c r="G67" s="992"/>
      <c r="H67" s="992"/>
      <c r="I67" s="992"/>
      <c r="J67" s="992"/>
      <c r="K67" s="992"/>
      <c r="L67" s="992"/>
      <c r="M67" s="992"/>
      <c r="N67" s="992"/>
      <c r="O67" s="992"/>
      <c r="P67" s="992"/>
      <c r="Q67" s="992"/>
      <c r="R67" s="992"/>
      <c r="S67" s="992"/>
      <c r="T67" s="992"/>
      <c r="U67" s="992"/>
      <c r="V67" s="1044"/>
    </row>
    <row r="68" spans="1:22" ht="15.95" customHeight="1">
      <c r="A68" s="425"/>
      <c r="B68" s="990" t="s">
        <v>185</v>
      </c>
      <c r="C68" s="991"/>
      <c r="D68" s="991" t="str">
        <f>IF('statement of marks'!I9="","",'statement of marks'!I9)</f>
        <v>vfHkus'k dqekj cSjok</v>
      </c>
      <c r="E68" s="991"/>
      <c r="F68" s="991"/>
      <c r="G68" s="991"/>
      <c r="H68" s="991"/>
      <c r="I68" s="991"/>
      <c r="J68" s="991"/>
      <c r="K68" s="991"/>
      <c r="L68" s="991"/>
      <c r="M68" s="991"/>
      <c r="N68" s="991"/>
      <c r="O68" s="991"/>
      <c r="P68" s="991"/>
      <c r="Q68" s="991"/>
      <c r="R68" s="991"/>
      <c r="S68" s="991"/>
      <c r="T68" s="991"/>
      <c r="U68" s="991"/>
      <c r="V68" s="1045"/>
    </row>
    <row r="69" spans="1:22" ht="15.95" customHeight="1">
      <c r="A69" s="425"/>
      <c r="B69" s="990" t="s">
        <v>186</v>
      </c>
      <c r="C69" s="991"/>
      <c r="D69" s="991" t="str">
        <f>IF('statement of marks'!J9="","",'statement of marks'!J9)</f>
        <v>Jh ccyq jke cSjok</v>
      </c>
      <c r="E69" s="991"/>
      <c r="F69" s="991"/>
      <c r="G69" s="991"/>
      <c r="H69" s="991"/>
      <c r="I69" s="991"/>
      <c r="J69" s="991"/>
      <c r="K69" s="991"/>
      <c r="L69" s="991"/>
      <c r="M69" s="991"/>
      <c r="N69" s="991"/>
      <c r="O69" s="991"/>
      <c r="P69" s="991"/>
      <c r="Q69" s="991"/>
      <c r="R69" s="991"/>
      <c r="S69" s="991"/>
      <c r="T69" s="991"/>
      <c r="U69" s="991"/>
      <c r="V69" s="1045"/>
    </row>
    <row r="70" spans="1:22" ht="15.95" customHeight="1">
      <c r="A70" s="425"/>
      <c r="B70" s="990" t="s">
        <v>187</v>
      </c>
      <c r="C70" s="991"/>
      <c r="D70" s="991" t="str">
        <f>IF('statement of marks'!K9="","",'statement of marks'!K9)</f>
        <v>Jhefr lqfurk nsoh</v>
      </c>
      <c r="E70" s="991"/>
      <c r="F70" s="991"/>
      <c r="G70" s="991"/>
      <c r="H70" s="991"/>
      <c r="I70" s="991"/>
      <c r="J70" s="991"/>
      <c r="K70" s="991"/>
      <c r="L70" s="991"/>
      <c r="M70" s="991"/>
      <c r="N70" s="991"/>
      <c r="O70" s="991"/>
      <c r="P70" s="991"/>
      <c r="Q70" s="991"/>
      <c r="R70" s="991"/>
      <c r="S70" s="991"/>
      <c r="T70" s="991"/>
      <c r="U70" s="991"/>
      <c r="V70" s="1045"/>
    </row>
    <row r="71" spans="1:22" ht="15.95" customHeight="1">
      <c r="A71" s="425"/>
      <c r="B71" s="990" t="s">
        <v>188</v>
      </c>
      <c r="C71" s="991"/>
      <c r="D71" s="992" t="str">
        <f>'statement of marks'!$G$3</f>
        <v>6 B</v>
      </c>
      <c r="E71" s="992"/>
      <c r="F71" s="992"/>
      <c r="G71" s="991" t="s">
        <v>9</v>
      </c>
      <c r="H71" s="991"/>
      <c r="I71" s="991"/>
      <c r="J71" s="992">
        <f>IF('statement of marks'!D9="","",'statement of marks'!D9)</f>
        <v>653</v>
      </c>
      <c r="K71" s="992"/>
      <c r="L71" s="992"/>
      <c r="M71" s="991" t="s">
        <v>189</v>
      </c>
      <c r="N71" s="991"/>
      <c r="O71" s="991"/>
      <c r="P71" s="992">
        <f>IF('statement of marks'!F9="","",'statement of marks'!F9)</f>
        <v>1995</v>
      </c>
      <c r="Q71" s="992"/>
      <c r="R71" s="992"/>
      <c r="S71" s="1054" t="str">
        <f>IF('statement of marks'!$I$3="","",'statement of marks'!$I$3)</f>
        <v xml:space="preserve">fo|ky; dk Mk;l dksM+ </v>
      </c>
      <c r="T71" s="1054"/>
      <c r="U71" s="1054"/>
      <c r="V71" s="1055"/>
    </row>
    <row r="72" spans="1:22" ht="15.95" customHeight="1">
      <c r="A72" s="425"/>
      <c r="B72" s="428" t="s">
        <v>0</v>
      </c>
      <c r="C72" s="429"/>
      <c r="D72" s="1032">
        <f>IF('statement of marks'!G9="","",'statement of marks'!G9)</f>
        <v>38880</v>
      </c>
      <c r="E72" s="1032"/>
      <c r="F72" s="1032"/>
      <c r="G72" s="991" t="str">
        <f>IF('statement of marks'!H9="","",'statement of marks'!H9)</f>
        <v>ckjg twu] nks gtkj N%</v>
      </c>
      <c r="H72" s="991"/>
      <c r="I72" s="991"/>
      <c r="J72" s="991"/>
      <c r="K72" s="991"/>
      <c r="L72" s="991"/>
      <c r="M72" s="991"/>
      <c r="N72" s="991"/>
      <c r="O72" s="991"/>
      <c r="P72" s="991"/>
      <c r="Q72" s="991"/>
      <c r="R72" s="991"/>
      <c r="S72" s="1056" t="str">
        <f>IF('statement of marks'!$J$3="","",'statement of marks'!$J$3)</f>
        <v xml:space="preserve">08291009401   </v>
      </c>
      <c r="T72" s="1056"/>
      <c r="U72" s="1056"/>
      <c r="V72" s="1057"/>
    </row>
    <row r="73" spans="1:22" ht="15.95" customHeight="1">
      <c r="A73" s="425"/>
      <c r="B73" s="404" t="s">
        <v>28</v>
      </c>
      <c r="C73" s="430" t="s">
        <v>96</v>
      </c>
      <c r="D73" s="1007" t="s">
        <v>1</v>
      </c>
      <c r="E73" s="1007"/>
      <c r="F73" s="1007"/>
      <c r="G73" s="1007" t="s">
        <v>21</v>
      </c>
      <c r="H73" s="1007"/>
      <c r="I73" s="1007"/>
      <c r="J73" s="1007" t="s">
        <v>68</v>
      </c>
      <c r="K73" s="1007"/>
      <c r="L73" s="1007"/>
      <c r="M73" s="1007" t="s">
        <v>97</v>
      </c>
      <c r="N73" s="1007"/>
      <c r="O73" s="1007"/>
      <c r="P73" s="1070" t="s">
        <v>200</v>
      </c>
      <c r="Q73" s="1051" t="s">
        <v>238</v>
      </c>
      <c r="R73" s="1051"/>
      <c r="S73" s="1051"/>
      <c r="T73" s="1052" t="s">
        <v>237</v>
      </c>
      <c r="U73" s="1052"/>
      <c r="V73" s="1053"/>
    </row>
    <row r="74" spans="1:22" ht="15.95" customHeight="1">
      <c r="A74" s="425"/>
      <c r="B74" s="404"/>
      <c r="C74" s="430"/>
      <c r="D74" s="423" t="s">
        <v>245</v>
      </c>
      <c r="E74" s="423" t="s">
        <v>246</v>
      </c>
      <c r="F74" s="431" t="s">
        <v>2</v>
      </c>
      <c r="G74" s="423" t="s">
        <v>245</v>
      </c>
      <c r="H74" s="423" t="s">
        <v>246</v>
      </c>
      <c r="I74" s="431" t="s">
        <v>2</v>
      </c>
      <c r="J74" s="423" t="s">
        <v>245</v>
      </c>
      <c r="K74" s="423" t="s">
        <v>246</v>
      </c>
      <c r="L74" s="431" t="s">
        <v>2</v>
      </c>
      <c r="M74" s="423" t="s">
        <v>245</v>
      </c>
      <c r="N74" s="423" t="s">
        <v>246</v>
      </c>
      <c r="O74" s="431" t="s">
        <v>2</v>
      </c>
      <c r="P74" s="1070"/>
      <c r="Q74" s="423" t="s">
        <v>245</v>
      </c>
      <c r="R74" s="423" t="s">
        <v>246</v>
      </c>
      <c r="S74" s="435" t="s">
        <v>2</v>
      </c>
      <c r="T74" s="445" t="s">
        <v>223</v>
      </c>
      <c r="U74" s="446" t="s">
        <v>5</v>
      </c>
      <c r="V74" s="447" t="s">
        <v>241</v>
      </c>
    </row>
    <row r="75" spans="1:22" ht="15.95" customHeight="1">
      <c r="A75" s="426"/>
      <c r="B75" s="1046" t="s">
        <v>3</v>
      </c>
      <c r="C75" s="1047"/>
      <c r="D75" s="421">
        <f>IF('statement of marks'!L$6="","",'statement of marks'!L$6)</f>
        <v>5</v>
      </c>
      <c r="E75" s="421">
        <f>IF('statement of marks'!M$6="","",'statement of marks'!M$6)</f>
        <v>5</v>
      </c>
      <c r="F75" s="432">
        <f>IF('statement of marks'!N$6="","",'statement of marks'!N$6)</f>
        <v>10</v>
      </c>
      <c r="G75" s="421">
        <f>IF('statement of marks'!O$6="","",'statement of marks'!O$6)</f>
        <v>5</v>
      </c>
      <c r="H75" s="421">
        <f>IF('statement of marks'!P$6="","",'statement of marks'!P$6)</f>
        <v>5</v>
      </c>
      <c r="I75" s="432">
        <f>IF('statement of marks'!Q$6="","",'statement of marks'!Q$6)</f>
        <v>10</v>
      </c>
      <c r="J75" s="421">
        <f>IF('statement of marks'!R$6="","",'statement of marks'!R$6)</f>
        <v>5</v>
      </c>
      <c r="K75" s="421">
        <f>IF('statement of marks'!S$6="","",'statement of marks'!S$6)</f>
        <v>5</v>
      </c>
      <c r="L75" s="432">
        <f>IF('statement of marks'!T$6="","",'statement of marks'!T$6)</f>
        <v>10</v>
      </c>
      <c r="M75" s="421">
        <f>IF('statement of marks'!V$6="","",'statement of marks'!V$6)</f>
        <v>50</v>
      </c>
      <c r="N75" s="421">
        <f>IF('statement of marks'!W$6="","",'statement of marks'!W$6)</f>
        <v>20</v>
      </c>
      <c r="O75" s="432">
        <f>IF('statement of marks'!X$6="","",'statement of marks'!X$6)</f>
        <v>70</v>
      </c>
      <c r="P75" s="422">
        <f>IF('statement of marks'!Y$6="","",'statement of marks'!Y$6)</f>
        <v>100</v>
      </c>
      <c r="Q75" s="421">
        <f>IF('statement of marks'!Z$6="","",'statement of marks'!Z$6)</f>
        <v>70</v>
      </c>
      <c r="R75" s="421">
        <f>IF('statement of marks'!AA$6="","",'statement of marks'!AA$6)</f>
        <v>30</v>
      </c>
      <c r="S75" s="432">
        <f>IF('statement of marks'!AB$6="","",'statement of marks'!AB$6)</f>
        <v>100</v>
      </c>
      <c r="T75" s="442">
        <f>IF('statement of marks'!AC$6="","",'statement of marks'!AC$6)</f>
        <v>200</v>
      </c>
      <c r="U75" s="442" t="str">
        <f>IF('statement of marks'!AD$6="","",'statement of marks'!AD$6)</f>
        <v/>
      </c>
      <c r="V75" s="448" t="str">
        <f>IF('statement of marks'!AE$6="","",'statement of marks'!AE$6)</f>
        <v/>
      </c>
    </row>
    <row r="76" spans="1:22" ht="15.95" customHeight="1">
      <c r="A76" s="425"/>
      <c r="B76" s="990" t="str">
        <f>IF('statement of marks'!$L$3="","",'statement of marks'!$L$3)</f>
        <v>fgUnh</v>
      </c>
      <c r="C76" s="991"/>
      <c r="D76" s="207">
        <f>IF('statement of marks'!L9="","",'statement of marks'!L9)</f>
        <v>5</v>
      </c>
      <c r="E76" s="207">
        <f>IF('statement of marks'!M9="","",'statement of marks'!M9)</f>
        <v>5</v>
      </c>
      <c r="F76" s="433">
        <f>IF('statement of marks'!N9="","",'statement of marks'!N9)</f>
        <v>10</v>
      </c>
      <c r="G76" s="207">
        <f>IF('statement of marks'!O9="","",'statement of marks'!O9)</f>
        <v>4</v>
      </c>
      <c r="H76" s="207">
        <f>IF('statement of marks'!P9="","",'statement of marks'!P9)</f>
        <v>5</v>
      </c>
      <c r="I76" s="433">
        <f>IF('statement of marks'!Q9="","",'statement of marks'!Q9)</f>
        <v>9</v>
      </c>
      <c r="J76" s="207" t="str">
        <f>IF('statement of marks'!R9="","",'statement of marks'!R9)</f>
        <v/>
      </c>
      <c r="K76" s="207" t="str">
        <f>IF('statement of marks'!S9="","",'statement of marks'!S9)</f>
        <v/>
      </c>
      <c r="L76" s="433" t="str">
        <f>IF('statement of marks'!T9="","",'statement of marks'!T9)</f>
        <v/>
      </c>
      <c r="M76" s="207" t="str">
        <f>IF('statement of marks'!V9="","",'statement of marks'!V9)</f>
        <v/>
      </c>
      <c r="N76" s="207" t="str">
        <f>IF('statement of marks'!W9="","",'statement of marks'!W9)</f>
        <v/>
      </c>
      <c r="O76" s="433" t="str">
        <f>IF('statement of marks'!X9="","",'statement of marks'!X9)</f>
        <v/>
      </c>
      <c r="P76" s="209" t="str">
        <f>IF('statement of marks'!Y9="","",'statement of marks'!Y9)</f>
        <v/>
      </c>
      <c r="Q76" s="207" t="str">
        <f>IF('statement of marks'!Z9="","",'statement of marks'!Z9)</f>
        <v/>
      </c>
      <c r="R76" s="207" t="str">
        <f>IF('statement of marks'!AA9="","",'statement of marks'!AA9)</f>
        <v/>
      </c>
      <c r="S76" s="433" t="str">
        <f>IF('statement of marks'!AB9="","",'statement of marks'!AB9)</f>
        <v/>
      </c>
      <c r="T76" s="420" t="str">
        <f>IF('statement of marks'!AC9="","",'statement of marks'!AC9)</f>
        <v/>
      </c>
      <c r="U76" s="420" t="str">
        <f>IF('statement of marks'!AD9="","",'statement of marks'!AD9)</f>
        <v/>
      </c>
      <c r="V76" s="439" t="str">
        <f>IF('statement of marks'!AE9="","",'statement of marks'!AE9)</f>
        <v/>
      </c>
    </row>
    <row r="77" spans="1:22" ht="15.95" customHeight="1">
      <c r="A77" s="425"/>
      <c r="B77" s="990" t="str">
        <f>IF('statement of marks'!$AH$3="","",'statement of marks'!$AH$3)</f>
        <v>vaxszth</v>
      </c>
      <c r="C77" s="991"/>
      <c r="D77" s="207">
        <f>IF('statement of marks'!AH9="","",'statement of marks'!AH9)</f>
        <v>5</v>
      </c>
      <c r="E77" s="207">
        <f>IF('statement of marks'!AI9="","",'statement of marks'!AI9)</f>
        <v>5</v>
      </c>
      <c r="F77" s="433">
        <f>IF('statement of marks'!AJ9="","",'statement of marks'!AJ9)</f>
        <v>10</v>
      </c>
      <c r="G77" s="207">
        <f>IF('statement of marks'!AK9="","",'statement of marks'!AK9)</f>
        <v>4</v>
      </c>
      <c r="H77" s="207">
        <f>IF('statement of marks'!AL9="","",'statement of marks'!AL9)</f>
        <v>5</v>
      </c>
      <c r="I77" s="433">
        <f>IF('statement of marks'!AM9="","",'statement of marks'!AM9)</f>
        <v>9</v>
      </c>
      <c r="J77" s="207" t="str">
        <f>IF('statement of marks'!AN9="","",'statement of marks'!AN9)</f>
        <v/>
      </c>
      <c r="K77" s="207" t="str">
        <f>IF('statement of marks'!AO9="","",'statement of marks'!AO9)</f>
        <v/>
      </c>
      <c r="L77" s="433" t="str">
        <f>IF('statement of marks'!AP9="","",'statement of marks'!AP9)</f>
        <v/>
      </c>
      <c r="M77" s="207">
        <f>IF('statement of marks'!AR9="","",'statement of marks'!AR9)</f>
        <v>37</v>
      </c>
      <c r="N77" s="207">
        <f>IF('statement of marks'!AS9="","",'statement of marks'!AS9)</f>
        <v>20</v>
      </c>
      <c r="O77" s="433">
        <f>IF('statement of marks'!AT9="","",'statement of marks'!AT9)</f>
        <v>57</v>
      </c>
      <c r="P77" s="209">
        <f>IF('statement of marks'!AU9="","",'statement of marks'!AU9)</f>
        <v>76</v>
      </c>
      <c r="Q77" s="207" t="str">
        <f>IF('statement of marks'!AV9="","",'statement of marks'!AV9)</f>
        <v/>
      </c>
      <c r="R77" s="207" t="str">
        <f>IF('statement of marks'!AW9="","",'statement of marks'!AW9)</f>
        <v/>
      </c>
      <c r="S77" s="433" t="str">
        <f>IF('statement of marks'!AX9="","",'statement of marks'!AX9)</f>
        <v/>
      </c>
      <c r="T77" s="420" t="str">
        <f>IF('statement of marks'!AY9="","",'statement of marks'!AY9)</f>
        <v/>
      </c>
      <c r="U77" s="420" t="str">
        <f>IF('statement of marks'!AZ9="","",'statement of marks'!AZ9)</f>
        <v/>
      </c>
      <c r="V77" s="439" t="str">
        <f>IF('statement of marks'!BA9="","",'statement of marks'!BA9)</f>
        <v/>
      </c>
    </row>
    <row r="78" spans="1:22" ht="15.95" customHeight="1">
      <c r="A78" s="425"/>
      <c r="B78" s="990" t="str">
        <f>IF('statement of marks'!BD9="s","laLd`r",IF('statement of marks'!BD9="u","mnwZ",IF('statement of marks'!BD9="g","xqtjkrh",IF('statement of marks'!BD9="p","iatkch",IF('statement of marks'!BD9="sd","fla/kh","r`rh; Hkk""kk")))))</f>
        <v>laLd`r</v>
      </c>
      <c r="C78" s="991"/>
      <c r="D78" s="207">
        <f>IF('statement of marks'!BE9="","",'statement of marks'!BE9)</f>
        <v>5</v>
      </c>
      <c r="E78" s="207">
        <f>IF('statement of marks'!BF9="","",'statement of marks'!BF9)</f>
        <v>5</v>
      </c>
      <c r="F78" s="433">
        <f>IF('statement of marks'!BG9="","",'statement of marks'!BG9)</f>
        <v>10</v>
      </c>
      <c r="G78" s="207">
        <f>IF('statement of marks'!BH9="","",'statement of marks'!BH9)</f>
        <v>4</v>
      </c>
      <c r="H78" s="207">
        <f>IF('statement of marks'!BI9="","",'statement of marks'!BI9)</f>
        <v>5</v>
      </c>
      <c r="I78" s="433">
        <f>IF('statement of marks'!BJ9="","",'statement of marks'!BJ9)</f>
        <v>9</v>
      </c>
      <c r="J78" s="207" t="str">
        <f>IF('statement of marks'!BK9="","",'statement of marks'!BK9)</f>
        <v/>
      </c>
      <c r="K78" s="207" t="str">
        <f>IF('statement of marks'!BL9="","",'statement of marks'!BL9)</f>
        <v/>
      </c>
      <c r="L78" s="433" t="str">
        <f>IF('statement of marks'!BM9="","",'statement of marks'!BM9)</f>
        <v/>
      </c>
      <c r="M78" s="207" t="str">
        <f>IF('statement of marks'!BO9="","",'statement of marks'!BO9)</f>
        <v/>
      </c>
      <c r="N78" s="207" t="str">
        <f>IF('statement of marks'!BP9="","",'statement of marks'!BP9)</f>
        <v/>
      </c>
      <c r="O78" s="433" t="str">
        <f>IF('statement of marks'!BQ9="","",'statement of marks'!BQ9)</f>
        <v/>
      </c>
      <c r="P78" s="209" t="str">
        <f>IF('statement of marks'!BR9="","",'statement of marks'!BR9)</f>
        <v/>
      </c>
      <c r="Q78" s="207" t="str">
        <f>IF('statement of marks'!BS9="","",'statement of marks'!BS9)</f>
        <v/>
      </c>
      <c r="R78" s="207" t="str">
        <f>IF('statement of marks'!BT9="","",'statement of marks'!BT9)</f>
        <v/>
      </c>
      <c r="S78" s="433" t="str">
        <f>IF('statement of marks'!BU9="","",'statement of marks'!BU9)</f>
        <v/>
      </c>
      <c r="T78" s="420" t="str">
        <f>IF('statement of marks'!BV9="","",'statement of marks'!BV9)</f>
        <v/>
      </c>
      <c r="U78" s="420" t="str">
        <f>IF('statement of marks'!BW9="","",'statement of marks'!BW9)</f>
        <v/>
      </c>
      <c r="V78" s="439" t="str">
        <f>IF('statement of marks'!BX9="","",'statement of marks'!BX9)</f>
        <v/>
      </c>
    </row>
    <row r="79" spans="1:22" ht="15.95" customHeight="1">
      <c r="A79" s="425"/>
      <c r="B79" s="990" t="str">
        <f>IF('statement of marks'!$CA$3="","",'statement of marks'!$CA$3)</f>
        <v>xf.kr</v>
      </c>
      <c r="C79" s="991"/>
      <c r="D79" s="207">
        <f>IF('statement of marks'!CA9="","",'statement of marks'!CA9)</f>
        <v>2</v>
      </c>
      <c r="E79" s="207">
        <f>IF('statement of marks'!CB9="","",'statement of marks'!CB9)</f>
        <v>5</v>
      </c>
      <c r="F79" s="433">
        <f>IF('statement of marks'!CC9="","",'statement of marks'!CC9)</f>
        <v>7</v>
      </c>
      <c r="G79" s="207" t="str">
        <f>IF('statement of marks'!CD9="","",'statement of marks'!CD9)</f>
        <v/>
      </c>
      <c r="H79" s="207" t="str">
        <f>IF('statement of marks'!CE9="","",'statement of marks'!CE9)</f>
        <v/>
      </c>
      <c r="I79" s="433" t="str">
        <f>IF('statement of marks'!CF9="","",'statement of marks'!CF9)</f>
        <v/>
      </c>
      <c r="J79" s="207" t="str">
        <f>IF('statement of marks'!CG9="","",'statement of marks'!CG9)</f>
        <v/>
      </c>
      <c r="K79" s="207" t="str">
        <f>IF('statement of marks'!CH9="","",'statement of marks'!CH9)</f>
        <v/>
      </c>
      <c r="L79" s="433" t="str">
        <f>IF('statement of marks'!CI9="","",'statement of marks'!CI9)</f>
        <v/>
      </c>
      <c r="M79" s="207">
        <f>IF('statement of marks'!CK9="","",'statement of marks'!CK9)</f>
        <v>20</v>
      </c>
      <c r="N79" s="207">
        <f>IF('statement of marks'!CL9="","",'statement of marks'!CL9)</f>
        <v>18</v>
      </c>
      <c r="O79" s="433">
        <f>IF('statement of marks'!CM9="","",'statement of marks'!CM9)</f>
        <v>38</v>
      </c>
      <c r="P79" s="209">
        <f>IF('statement of marks'!CN9="","",'statement of marks'!CN9)</f>
        <v>45</v>
      </c>
      <c r="Q79" s="207" t="str">
        <f>IF('statement of marks'!CO9="","",'statement of marks'!CO9)</f>
        <v/>
      </c>
      <c r="R79" s="207" t="str">
        <f>IF('statement of marks'!CP9="","",'statement of marks'!CP9)</f>
        <v/>
      </c>
      <c r="S79" s="433" t="str">
        <f>IF('statement of marks'!CQ9="","",'statement of marks'!CQ9)</f>
        <v/>
      </c>
      <c r="T79" s="420" t="str">
        <f>IF('statement of marks'!CR9="","",'statement of marks'!CR9)</f>
        <v/>
      </c>
      <c r="U79" s="420" t="str">
        <f>IF('statement of marks'!CS9="","",'statement of marks'!CS9)</f>
        <v/>
      </c>
      <c r="V79" s="439" t="str">
        <f>IF('statement of marks'!CT9="","",'statement of marks'!CT9)</f>
        <v/>
      </c>
    </row>
    <row r="80" spans="1:22" ht="15.95" customHeight="1">
      <c r="A80" s="425"/>
      <c r="B80" s="990" t="str">
        <f>IF('statement of marks'!$CW$3="","",'statement of marks'!$CW$3)</f>
        <v>foKku</v>
      </c>
      <c r="C80" s="991"/>
      <c r="D80" s="207" t="str">
        <f>IF('statement of marks'!CW9="","",'statement of marks'!CW9)</f>
        <v/>
      </c>
      <c r="E80" s="207" t="str">
        <f>IF('statement of marks'!CX9="","",'statement of marks'!CX9)</f>
        <v/>
      </c>
      <c r="F80" s="433" t="str">
        <f>IF('statement of marks'!CY9="","",'statement of marks'!CY9)</f>
        <v/>
      </c>
      <c r="G80" s="207">
        <f>IF('statement of marks'!CZ9="","",'statement of marks'!CZ9)</f>
        <v>1</v>
      </c>
      <c r="H80" s="207">
        <f>IF('statement of marks'!DA9="","",'statement of marks'!DA9)</f>
        <v>5</v>
      </c>
      <c r="I80" s="433">
        <f>IF('statement of marks'!DB9="","",'statement of marks'!DB9)</f>
        <v>6</v>
      </c>
      <c r="J80" s="207" t="str">
        <f>IF('statement of marks'!DC9="","",'statement of marks'!DC9)</f>
        <v/>
      </c>
      <c r="K80" s="207" t="str">
        <f>IF('statement of marks'!DD9="","",'statement of marks'!DD9)</f>
        <v/>
      </c>
      <c r="L80" s="433" t="str">
        <f>IF('statement of marks'!DE9="","",'statement of marks'!DE9)</f>
        <v/>
      </c>
      <c r="M80" s="207">
        <f>IF('statement of marks'!DG9="","",'statement of marks'!DG9)</f>
        <v>37</v>
      </c>
      <c r="N80" s="207">
        <f>IF('statement of marks'!DH9="","",'statement of marks'!DH9)</f>
        <v>17</v>
      </c>
      <c r="O80" s="433">
        <f>IF('statement of marks'!DI9="","",'statement of marks'!DI9)</f>
        <v>54</v>
      </c>
      <c r="P80" s="209">
        <f>IF('statement of marks'!DJ9="","",'statement of marks'!DJ9)</f>
        <v>60</v>
      </c>
      <c r="Q80" s="207" t="str">
        <f>IF('statement of marks'!DK9="","",'statement of marks'!DK9)</f>
        <v/>
      </c>
      <c r="R80" s="207" t="str">
        <f>IF('statement of marks'!DL9="","",'statement of marks'!DL9)</f>
        <v/>
      </c>
      <c r="S80" s="433" t="str">
        <f>IF('statement of marks'!DM9="","",'statement of marks'!DM9)</f>
        <v/>
      </c>
      <c r="T80" s="420" t="str">
        <f>IF('statement of marks'!DN9="","",'statement of marks'!DN9)</f>
        <v/>
      </c>
      <c r="U80" s="420" t="str">
        <f>IF('statement of marks'!DO9="","",'statement of marks'!DO9)</f>
        <v/>
      </c>
      <c r="V80" s="439" t="str">
        <f>IF('statement of marks'!DP9="","",'statement of marks'!DP9)</f>
        <v/>
      </c>
    </row>
    <row r="81" spans="1:22" ht="15.95" customHeight="1">
      <c r="A81" s="425"/>
      <c r="B81" s="990" t="str">
        <f>IF('statement of marks'!$DS$3="","",'statement of marks'!$DS$3)</f>
        <v>lkekftd foKku</v>
      </c>
      <c r="C81" s="991"/>
      <c r="D81" s="207">
        <f>IF('statement of marks'!DS9="","",'statement of marks'!DS9)</f>
        <v>5</v>
      </c>
      <c r="E81" s="207">
        <f>IF('statement of marks'!DT9="","",'statement of marks'!DT9)</f>
        <v>5</v>
      </c>
      <c r="F81" s="433">
        <f>IF('statement of marks'!DU9="","",'statement of marks'!DU9)</f>
        <v>10</v>
      </c>
      <c r="G81" s="207">
        <f>IF('statement of marks'!DV9="","",'statement of marks'!DV9)</f>
        <v>4</v>
      </c>
      <c r="H81" s="207">
        <f>IF('statement of marks'!DW9="","",'statement of marks'!DW9)</f>
        <v>5</v>
      </c>
      <c r="I81" s="433">
        <f>IF('statement of marks'!DX9="","",'statement of marks'!DX9)</f>
        <v>9</v>
      </c>
      <c r="J81" s="207" t="str">
        <f>IF('statement of marks'!DY9="","",'statement of marks'!DY9)</f>
        <v/>
      </c>
      <c r="K81" s="207" t="str">
        <f>IF('statement of marks'!DZ9="","",'statement of marks'!DZ9)</f>
        <v/>
      </c>
      <c r="L81" s="433" t="str">
        <f>IF('statement of marks'!EA9="","",'statement of marks'!EA9)</f>
        <v/>
      </c>
      <c r="M81" s="207">
        <f>IF('statement of marks'!EC9="","",'statement of marks'!EC9)</f>
        <v>50</v>
      </c>
      <c r="N81" s="207">
        <f>IF('statement of marks'!ED9="","",'statement of marks'!ED9)</f>
        <v>20</v>
      </c>
      <c r="O81" s="433">
        <f>IF('statement of marks'!EE9="","",'statement of marks'!EE9)</f>
        <v>70</v>
      </c>
      <c r="P81" s="209">
        <f>IF('statement of marks'!EF9="","",'statement of marks'!EF9)</f>
        <v>89</v>
      </c>
      <c r="Q81" s="207" t="str">
        <f>IF('statement of marks'!EG9="","",'statement of marks'!EG9)</f>
        <v/>
      </c>
      <c r="R81" s="207" t="str">
        <f>IF('statement of marks'!EH9="","",'statement of marks'!EH9)</f>
        <v/>
      </c>
      <c r="S81" s="433" t="str">
        <f>IF('statement of marks'!EI9="","",'statement of marks'!EI9)</f>
        <v/>
      </c>
      <c r="T81" s="420" t="str">
        <f>IF('statement of marks'!EJ9="","",'statement of marks'!EJ9)</f>
        <v/>
      </c>
      <c r="U81" s="420" t="str">
        <f>IF('statement of marks'!EK9="","",'statement of marks'!EK9)</f>
        <v/>
      </c>
      <c r="V81" s="439" t="str">
        <f>IF('statement of marks'!EL9="","",'statement of marks'!EL9)</f>
        <v/>
      </c>
    </row>
    <row r="82" spans="1:22" ht="15.95" customHeight="1">
      <c r="A82" s="425"/>
      <c r="B82" s="996" t="s">
        <v>193</v>
      </c>
      <c r="C82" s="997"/>
      <c r="D82" s="1007" t="s">
        <v>1</v>
      </c>
      <c r="E82" s="1007"/>
      <c r="F82" s="1007"/>
      <c r="G82" s="1007" t="s">
        <v>21</v>
      </c>
      <c r="H82" s="1007"/>
      <c r="I82" s="1007"/>
      <c r="J82" s="1007" t="s">
        <v>194</v>
      </c>
      <c r="K82" s="1007"/>
      <c r="L82" s="1007"/>
      <c r="M82" s="1007" t="s">
        <v>68</v>
      </c>
      <c r="N82" s="1007"/>
      <c r="O82" s="1007"/>
      <c r="P82" s="1007" t="s">
        <v>240</v>
      </c>
      <c r="Q82" s="1007"/>
      <c r="R82" s="1007"/>
      <c r="S82" s="436"/>
      <c r="T82" s="1073" t="s">
        <v>237</v>
      </c>
      <c r="U82" s="1074"/>
      <c r="V82" s="1075"/>
    </row>
    <row r="83" spans="1:22" ht="15.95" customHeight="1">
      <c r="A83" s="426"/>
      <c r="B83" s="1048" t="s">
        <v>3</v>
      </c>
      <c r="C83" s="1049"/>
      <c r="D83" s="1050">
        <f>IF('statement of marks'!EO$6="","",'statement of marks'!EO$6)</f>
        <v>20</v>
      </c>
      <c r="E83" s="1050"/>
      <c r="F83" s="1050"/>
      <c r="G83" s="1050">
        <f>IF('statement of marks'!EP$6="","",'statement of marks'!EP$6)</f>
        <v>20</v>
      </c>
      <c r="H83" s="1050"/>
      <c r="I83" s="1050"/>
      <c r="J83" s="1050">
        <f>IF('statement of marks'!ER$6="","",'statement of marks'!ER$6)</f>
        <v>20</v>
      </c>
      <c r="K83" s="1050"/>
      <c r="L83" s="1050"/>
      <c r="M83" s="1050">
        <f>IF('statement of marks'!EQ$6="","",'statement of marks'!EQ$6)</f>
        <v>20</v>
      </c>
      <c r="N83" s="1050"/>
      <c r="O83" s="1050"/>
      <c r="P83" s="1050">
        <f>IF('statement of marks'!ES$6="","",'statement of marks'!ES$6)</f>
        <v>20</v>
      </c>
      <c r="Q83" s="1050"/>
      <c r="R83" s="1050"/>
      <c r="S83" s="437" t="str">
        <f>IF('statement of marks'!FD$6="","",'statement of marks'!EW$6)</f>
        <v/>
      </c>
      <c r="T83" s="442">
        <f>IF('statement of marks'!ET$6="","",'statement of marks'!ET$6)</f>
        <v>100</v>
      </c>
      <c r="U83" s="443" t="s">
        <v>5</v>
      </c>
      <c r="V83" s="444" t="s">
        <v>241</v>
      </c>
    </row>
    <row r="84" spans="1:22" ht="15.95" customHeight="1">
      <c r="A84" s="425"/>
      <c r="B84" s="990" t="str">
        <f>IF('statement of marks'!$EO$3="","",'statement of marks'!$EO$3)</f>
        <v>dk;kZuqHko</v>
      </c>
      <c r="C84" s="991"/>
      <c r="D84" s="1031" t="str">
        <f>IF('statement of marks'!EO9="","",'statement of marks'!EO9)</f>
        <v/>
      </c>
      <c r="E84" s="1031"/>
      <c r="F84" s="1031"/>
      <c r="G84" s="1031" t="str">
        <f>IF('statement of marks'!EP9="","",'statement of marks'!EP9)</f>
        <v/>
      </c>
      <c r="H84" s="1031"/>
      <c r="I84" s="1031"/>
      <c r="J84" s="1031" t="str">
        <f>IF('statement of marks'!ER9="","",'statement of marks'!ER9)</f>
        <v/>
      </c>
      <c r="K84" s="1031"/>
      <c r="L84" s="1031"/>
      <c r="M84" s="1031" t="str">
        <f>IF('statement of marks'!EQ9="","",'statement of marks'!EQ9)</f>
        <v/>
      </c>
      <c r="N84" s="1031"/>
      <c r="O84" s="1031"/>
      <c r="P84" s="1031" t="str">
        <f>IF('statement of marks'!ES9="","",'statement of marks'!ES9)</f>
        <v/>
      </c>
      <c r="Q84" s="1031"/>
      <c r="R84" s="1031"/>
      <c r="S84" s="438"/>
      <c r="T84" s="440" t="str">
        <f>IF('statement of marks'!ET9="","",'statement of marks'!ET9)</f>
        <v/>
      </c>
      <c r="U84" s="440" t="str">
        <f>IF('statement of marks'!EU9="","",'statement of marks'!EU9)</f>
        <v/>
      </c>
      <c r="V84" s="441" t="str">
        <f>IF('statement of marks'!EV9="","",'statement of marks'!EV9)</f>
        <v/>
      </c>
    </row>
    <row r="85" spans="1:22" ht="15.95" customHeight="1">
      <c r="A85" s="425"/>
      <c r="B85" s="1027" t="str">
        <f>IF('statement of marks'!$EY$3="","",'statement of marks'!$EY$3)</f>
        <v>dyk f'k{kk</v>
      </c>
      <c r="C85" s="1028"/>
      <c r="D85" s="1031" t="str">
        <f>IF('statement of marks'!EY9="","",'statement of marks'!EY9)</f>
        <v/>
      </c>
      <c r="E85" s="1031"/>
      <c r="F85" s="1031"/>
      <c r="G85" s="1031" t="str">
        <f>IF('statement of marks'!EZ9="","",'statement of marks'!EZ9)</f>
        <v/>
      </c>
      <c r="H85" s="1031"/>
      <c r="I85" s="1031"/>
      <c r="J85" s="1031" t="str">
        <f>IF('statement of marks'!FB9="","",'statement of marks'!FB9)</f>
        <v/>
      </c>
      <c r="K85" s="1031"/>
      <c r="L85" s="1031"/>
      <c r="M85" s="1031" t="str">
        <f>IF('statement of marks'!FA9="","",'statement of marks'!FA9)</f>
        <v/>
      </c>
      <c r="N85" s="1031"/>
      <c r="O85" s="1031"/>
      <c r="P85" s="1031" t="str">
        <f>IF('statement of marks'!FC9="","",'statement of marks'!FC9)</f>
        <v/>
      </c>
      <c r="Q85" s="1031"/>
      <c r="R85" s="1031"/>
      <c r="S85" s="438"/>
      <c r="T85" s="440" t="str">
        <f>IF('statement of marks'!FD9="","",'statement of marks'!FD9)</f>
        <v/>
      </c>
      <c r="U85" s="440" t="str">
        <f>IF('statement of marks'!FE9="","",'statement of marks'!FE9)</f>
        <v/>
      </c>
      <c r="V85" s="441" t="str">
        <f>IF('statement of marks'!FF9="","",'statement of marks'!FF9)</f>
        <v/>
      </c>
    </row>
    <row r="86" spans="1:22" ht="15.95" customHeight="1">
      <c r="A86" s="425"/>
      <c r="B86" s="1029" t="str">
        <f>IF('statement of marks'!$FI$3="","",'statement of marks'!$FI$3)</f>
        <v>LokLF; ,oe~ 'kkjhfjd f'k{kk</v>
      </c>
      <c r="C86" s="1030"/>
      <c r="D86" s="1031" t="str">
        <f>IF('statement of marks'!FI9="","",'statement of marks'!FI9)</f>
        <v/>
      </c>
      <c r="E86" s="1031"/>
      <c r="F86" s="1031"/>
      <c r="G86" s="1031" t="str">
        <f>IF('statement of marks'!FJ9="","",'statement of marks'!FJ9)</f>
        <v/>
      </c>
      <c r="H86" s="1031"/>
      <c r="I86" s="1031"/>
      <c r="J86" s="1031" t="str">
        <f>IF('statement of marks'!FL9="","",'statement of marks'!FL9)</f>
        <v/>
      </c>
      <c r="K86" s="1031"/>
      <c r="L86" s="1031"/>
      <c r="M86" s="1031" t="str">
        <f>IF('statement of marks'!FK9="","",'statement of marks'!FK9)</f>
        <v/>
      </c>
      <c r="N86" s="1031"/>
      <c r="O86" s="1031"/>
      <c r="P86" s="1031" t="str">
        <f>IF('statement of marks'!FM9="","",'statement of marks'!FM9)</f>
        <v/>
      </c>
      <c r="Q86" s="1031"/>
      <c r="R86" s="1031"/>
      <c r="S86" s="438"/>
      <c r="T86" s="440" t="str">
        <f>IF('statement of marks'!FN9="","",'statement of marks'!FN9)</f>
        <v/>
      </c>
      <c r="U86" s="440" t="str">
        <f>IF('statement of marks'!FO9="","",'statement of marks'!FO9)</f>
        <v/>
      </c>
      <c r="V86" s="441" t="str">
        <f>IF('statement of marks'!FP9="","",'statement of marks'!FP9)</f>
        <v/>
      </c>
    </row>
    <row r="87" spans="1:22" ht="15.95" customHeight="1">
      <c r="A87" s="425"/>
      <c r="B87" s="1000" t="s">
        <v>195</v>
      </c>
      <c r="C87" s="1001"/>
      <c r="D87" s="1071" t="str">
        <f>details!$DR$3</f>
        <v>vxLr rd</v>
      </c>
      <c r="E87" s="1071"/>
      <c r="F87" s="1071"/>
      <c r="G87" s="1071" t="str">
        <f>details!$DV$3</f>
        <v>vDVwcj rd</v>
      </c>
      <c r="H87" s="1071"/>
      <c r="I87" s="1071"/>
      <c r="J87" s="1071" t="str">
        <f>details!$ED$3</f>
        <v>Qjojh rd</v>
      </c>
      <c r="K87" s="1071"/>
      <c r="L87" s="1071"/>
      <c r="M87" s="1071" t="str">
        <f>details!$DZ$3</f>
        <v>fnlEcj rd</v>
      </c>
      <c r="N87" s="1071"/>
      <c r="O87" s="1071"/>
      <c r="P87" s="1071" t="str">
        <f>details!$EH$3</f>
        <v>loZ ;ksx</v>
      </c>
      <c r="Q87" s="1071"/>
      <c r="R87" s="1071"/>
      <c r="S87" s="1010" t="s">
        <v>252</v>
      </c>
      <c r="T87" s="1011"/>
      <c r="U87" s="1011"/>
      <c r="V87" s="1078"/>
    </row>
    <row r="88" spans="1:22" ht="15.95" customHeight="1">
      <c r="A88" s="425"/>
      <c r="B88" s="1025" t="s">
        <v>98</v>
      </c>
      <c r="C88" s="1026"/>
      <c r="D88" s="1008" t="str">
        <f>IF(details!DS9="","",details!DS9)</f>
        <v/>
      </c>
      <c r="E88" s="1008"/>
      <c r="F88" s="1008"/>
      <c r="G88" s="1008" t="str">
        <f>IF(details!DW9="","",details!DW9)</f>
        <v/>
      </c>
      <c r="H88" s="1008"/>
      <c r="I88" s="1008"/>
      <c r="J88" s="1008" t="str">
        <f>IF(details!EE9="","",details!EE9)</f>
        <v/>
      </c>
      <c r="K88" s="1008"/>
      <c r="L88" s="1008"/>
      <c r="M88" s="1008" t="str">
        <f>IF(details!EA9="","",details!EA9)</f>
        <v/>
      </c>
      <c r="N88" s="1008"/>
      <c r="O88" s="1008"/>
      <c r="P88" s="1008" t="str">
        <f>IF(details!EI9="","",details!EI9)</f>
        <v/>
      </c>
      <c r="Q88" s="1008"/>
      <c r="R88" s="1008"/>
      <c r="S88" s="1079">
        <f>'statement of marks'!$HF$108</f>
        <v>42855</v>
      </c>
      <c r="T88" s="1080"/>
      <c r="U88" s="1080"/>
      <c r="V88" s="1081"/>
    </row>
    <row r="89" spans="1:22" ht="15.95" customHeight="1">
      <c r="A89" s="425"/>
      <c r="B89" s="1023" t="s">
        <v>15</v>
      </c>
      <c r="C89" s="1024"/>
      <c r="D89" s="1009">
        <f>IF(details!DR9="","",details!DR9)</f>
        <v>83</v>
      </c>
      <c r="E89" s="1009"/>
      <c r="F89" s="1009"/>
      <c r="G89" s="1009" t="str">
        <f>IF(details!DV9="","",details!DV9)</f>
        <v/>
      </c>
      <c r="H89" s="1009"/>
      <c r="I89" s="1009"/>
      <c r="J89" s="1009" t="str">
        <f>IF(details!ED9="","",details!ED9)</f>
        <v/>
      </c>
      <c r="K89" s="1009"/>
      <c r="L89" s="1009"/>
      <c r="M89" s="1009" t="str">
        <f>IF(details!DZ9="","",details!DZ9)</f>
        <v/>
      </c>
      <c r="N89" s="1009"/>
      <c r="O89" s="1009"/>
      <c r="P89" s="1009" t="str">
        <f>IF(details!EH9="","",details!EH9)</f>
        <v/>
      </c>
      <c r="Q89" s="1009"/>
      <c r="R89" s="1009"/>
      <c r="S89" s="1082"/>
      <c r="T89" s="1083"/>
      <c r="U89" s="1083"/>
      <c r="V89" s="1084"/>
    </row>
    <row r="90" spans="1:22" ht="15.95" customHeight="1">
      <c r="A90" s="1072"/>
      <c r="B90" s="1064" t="s">
        <v>250</v>
      </c>
      <c r="C90" s="1065"/>
      <c r="D90" s="1066" t="s">
        <v>3</v>
      </c>
      <c r="E90" s="1066"/>
      <c r="F90" s="1066"/>
      <c r="G90" s="1066" t="s">
        <v>236</v>
      </c>
      <c r="H90" s="1066"/>
      <c r="I90" s="1066"/>
      <c r="J90" s="1066" t="s">
        <v>5</v>
      </c>
      <c r="K90" s="1066"/>
      <c r="L90" s="1066"/>
      <c r="M90" s="1066" t="s">
        <v>242</v>
      </c>
      <c r="N90" s="1066"/>
      <c r="O90" s="1066"/>
      <c r="P90" s="1067" t="s">
        <v>225</v>
      </c>
      <c r="Q90" s="1067"/>
      <c r="R90" s="1067"/>
      <c r="S90" s="1066" t="s">
        <v>250</v>
      </c>
      <c r="T90" s="1066"/>
      <c r="U90" s="1066"/>
      <c r="V90" s="1068"/>
    </row>
    <row r="91" spans="1:22" ht="15.95" customHeight="1">
      <c r="A91" s="1072"/>
      <c r="B91" s="1064"/>
      <c r="C91" s="1065"/>
      <c r="D91" s="1069">
        <f>'statement of marks'!HD9</f>
        <v>1200</v>
      </c>
      <c r="E91" s="1069"/>
      <c r="F91" s="1069"/>
      <c r="G91" s="1069" t="str">
        <f>'statement of marks'!HE9</f>
        <v/>
      </c>
      <c r="H91" s="1069"/>
      <c r="I91" s="1069"/>
      <c r="J91" s="1069" t="str">
        <f>'statement of marks'!HF9</f>
        <v/>
      </c>
      <c r="K91" s="1069"/>
      <c r="L91" s="1069"/>
      <c r="M91" s="1069" t="str">
        <f>'statement of marks'!HI9</f>
        <v/>
      </c>
      <c r="N91" s="1069"/>
      <c r="O91" s="1069"/>
      <c r="P91" s="1069" t="str">
        <f>'statement of marks'!HH9</f>
        <v/>
      </c>
      <c r="Q91" s="1069"/>
      <c r="R91" s="1069"/>
      <c r="S91" s="1066" t="str">
        <f>'statement of marks'!HC9</f>
        <v/>
      </c>
      <c r="T91" s="1066"/>
      <c r="U91" s="1066"/>
      <c r="V91" s="1068"/>
    </row>
    <row r="92" spans="1:22" ht="15.95" customHeight="1">
      <c r="A92" s="425"/>
      <c r="B92" s="1036" t="s">
        <v>99</v>
      </c>
      <c r="C92" s="1037"/>
      <c r="D92" s="1007"/>
      <c r="E92" s="1007"/>
      <c r="F92" s="1007"/>
      <c r="G92" s="1007"/>
      <c r="H92" s="1007"/>
      <c r="I92" s="1007"/>
      <c r="J92" s="1007"/>
      <c r="K92" s="1007"/>
      <c r="L92" s="1007"/>
      <c r="M92" s="1007"/>
      <c r="N92" s="1007"/>
      <c r="O92" s="1007"/>
      <c r="P92" s="1007"/>
      <c r="Q92" s="1007"/>
      <c r="R92" s="1007"/>
      <c r="S92" s="1007"/>
      <c r="T92" s="1007"/>
      <c r="U92" s="1007"/>
      <c r="V92" s="1058"/>
    </row>
    <row r="93" spans="1:22" ht="15.95" customHeight="1">
      <c r="A93" s="425"/>
      <c r="B93" s="1013" t="s">
        <v>79</v>
      </c>
      <c r="C93" s="1014"/>
      <c r="D93" s="1007"/>
      <c r="E93" s="1007"/>
      <c r="F93" s="1007"/>
      <c r="G93" s="1007"/>
      <c r="H93" s="1007"/>
      <c r="I93" s="1007"/>
      <c r="J93" s="1007"/>
      <c r="K93" s="1007"/>
      <c r="L93" s="1007"/>
      <c r="M93" s="1007"/>
      <c r="N93" s="1007"/>
      <c r="O93" s="1007"/>
      <c r="P93" s="1007"/>
      <c r="Q93" s="1007"/>
      <c r="R93" s="1007"/>
      <c r="S93" s="1007"/>
      <c r="T93" s="1007"/>
      <c r="U93" s="1007"/>
      <c r="V93" s="1058"/>
    </row>
    <row r="94" spans="1:22" ht="15.95" customHeight="1">
      <c r="A94" s="425"/>
      <c r="B94" s="1036" t="s">
        <v>243</v>
      </c>
      <c r="C94" s="1037"/>
      <c r="D94" s="1007"/>
      <c r="E94" s="1007"/>
      <c r="F94" s="1007"/>
      <c r="G94" s="1007"/>
      <c r="H94" s="1007"/>
      <c r="I94" s="1007"/>
      <c r="J94" s="1007"/>
      <c r="K94" s="1007"/>
      <c r="L94" s="1007"/>
      <c r="M94" s="1007"/>
      <c r="N94" s="1007"/>
      <c r="O94" s="1007"/>
      <c r="P94" s="1007" t="s">
        <v>243</v>
      </c>
      <c r="Q94" s="1007"/>
      <c r="R94" s="1007"/>
      <c r="S94" s="1007"/>
      <c r="T94" s="1007"/>
      <c r="U94" s="1007"/>
      <c r="V94" s="1058"/>
    </row>
    <row r="95" spans="1:22" ht="15.95" customHeight="1">
      <c r="A95" s="425"/>
      <c r="B95" s="1021" t="s">
        <v>100</v>
      </c>
      <c r="C95" s="1022"/>
      <c r="D95" s="1007"/>
      <c r="E95" s="1007"/>
      <c r="F95" s="1007"/>
      <c r="G95" s="1007"/>
      <c r="H95" s="1007"/>
      <c r="I95" s="1007"/>
      <c r="J95" s="1007"/>
      <c r="K95" s="1007"/>
      <c r="L95" s="1007"/>
      <c r="M95" s="1007"/>
      <c r="N95" s="1007"/>
      <c r="O95" s="1007"/>
      <c r="P95" s="1007"/>
      <c r="Q95" s="1007"/>
      <c r="R95" s="1007"/>
      <c r="S95" s="1060" t="s">
        <v>100</v>
      </c>
      <c r="T95" s="1060"/>
      <c r="U95" s="1060"/>
      <c r="V95" s="1061"/>
    </row>
    <row r="96" spans="1:22" ht="15.95" customHeight="1" thickBot="1">
      <c r="A96" s="427"/>
      <c r="B96" s="1076" t="s">
        <v>101</v>
      </c>
      <c r="C96" s="1077"/>
      <c r="D96" s="1059"/>
      <c r="E96" s="1059"/>
      <c r="F96" s="1059"/>
      <c r="G96" s="1059"/>
      <c r="H96" s="1059"/>
      <c r="I96" s="1059"/>
      <c r="J96" s="1059"/>
      <c r="K96" s="1059"/>
      <c r="L96" s="1059"/>
      <c r="M96" s="1059"/>
      <c r="N96" s="1059"/>
      <c r="O96" s="1059"/>
      <c r="P96" s="1059"/>
      <c r="Q96" s="1059"/>
      <c r="R96" s="1059"/>
      <c r="S96" s="1062" t="s">
        <v>134</v>
      </c>
      <c r="T96" s="1062"/>
      <c r="U96" s="1062"/>
      <c r="V96" s="1063"/>
    </row>
    <row r="97" spans="1:22" ht="15.95" customHeight="1">
      <c r="A97" s="424"/>
      <c r="B97" s="1038" t="s">
        <v>47</v>
      </c>
      <c r="C97" s="1039"/>
      <c r="D97" s="1039"/>
      <c r="E97" s="1039"/>
      <c r="F97" s="1039"/>
      <c r="G97" s="1039"/>
      <c r="H97" s="1039"/>
      <c r="I97" s="1039"/>
      <c r="J97" s="1039"/>
      <c r="K97" s="1039"/>
      <c r="L97" s="1039"/>
      <c r="M97" s="1039"/>
      <c r="N97" s="1039"/>
      <c r="O97" s="1039"/>
      <c r="P97" s="1039"/>
      <c r="Q97" s="1039"/>
      <c r="R97" s="1039"/>
      <c r="S97" s="1039"/>
      <c r="T97" s="1039"/>
      <c r="U97" s="1039"/>
      <c r="V97" s="1040"/>
    </row>
    <row r="98" spans="1:22" ht="15.95" customHeight="1">
      <c r="A98" s="425"/>
      <c r="B98" s="1041" t="str">
        <f>'statement of marks'!$A$1</f>
        <v>MkW0Hkhejko vEcsMdj jkt0vkok0fo|k0cxMh]nkSlk</v>
      </c>
      <c r="C98" s="1042"/>
      <c r="D98" s="1042"/>
      <c r="E98" s="1042"/>
      <c r="F98" s="1042"/>
      <c r="G98" s="1042"/>
      <c r="H98" s="1042"/>
      <c r="I98" s="1042"/>
      <c r="J98" s="1042"/>
      <c r="K98" s="1042"/>
      <c r="L98" s="1042"/>
      <c r="M98" s="1042"/>
      <c r="N98" s="1042"/>
      <c r="O98" s="1042"/>
      <c r="P98" s="1042"/>
      <c r="Q98" s="1042"/>
      <c r="R98" s="1042"/>
      <c r="S98" s="1042"/>
      <c r="T98" s="1042"/>
      <c r="U98" s="1042"/>
      <c r="V98" s="1043"/>
    </row>
    <row r="99" spans="1:22" ht="15.95" customHeight="1">
      <c r="A99" s="425"/>
      <c r="B99" s="990" t="s">
        <v>244</v>
      </c>
      <c r="C99" s="991"/>
      <c r="D99" s="992" t="str">
        <f>'statement of marks'!$H$3</f>
        <v>2016-17</v>
      </c>
      <c r="E99" s="992"/>
      <c r="F99" s="992"/>
      <c r="G99" s="992"/>
      <c r="H99" s="992"/>
      <c r="I99" s="992"/>
      <c r="J99" s="992"/>
      <c r="K99" s="992"/>
      <c r="L99" s="992"/>
      <c r="M99" s="992"/>
      <c r="N99" s="992"/>
      <c r="O99" s="992"/>
      <c r="P99" s="992"/>
      <c r="Q99" s="992"/>
      <c r="R99" s="992"/>
      <c r="S99" s="992"/>
      <c r="T99" s="992"/>
      <c r="U99" s="992"/>
      <c r="V99" s="1044"/>
    </row>
    <row r="100" spans="1:22" ht="15.95" customHeight="1">
      <c r="A100" s="425"/>
      <c r="B100" s="990" t="s">
        <v>185</v>
      </c>
      <c r="C100" s="991"/>
      <c r="D100" s="991" t="str">
        <f>IF('statement of marks'!I10="","",'statement of marks'!I10)</f>
        <v>vafdr dqekj ehuk</v>
      </c>
      <c r="E100" s="991"/>
      <c r="F100" s="991"/>
      <c r="G100" s="991"/>
      <c r="H100" s="991"/>
      <c r="I100" s="991"/>
      <c r="J100" s="991"/>
      <c r="K100" s="991"/>
      <c r="L100" s="991"/>
      <c r="M100" s="991"/>
      <c r="N100" s="991"/>
      <c r="O100" s="991"/>
      <c r="P100" s="991"/>
      <c r="Q100" s="991"/>
      <c r="R100" s="991"/>
      <c r="S100" s="991"/>
      <c r="T100" s="991"/>
      <c r="U100" s="991"/>
      <c r="V100" s="1045"/>
    </row>
    <row r="101" spans="1:22" ht="15.95" customHeight="1">
      <c r="A101" s="425"/>
      <c r="B101" s="990" t="s">
        <v>186</v>
      </c>
      <c r="C101" s="991"/>
      <c r="D101" s="991" t="str">
        <f>IF('statement of marks'!J10="","",'statement of marks'!J10)</f>
        <v>Jh 'kEHkq yky ehuk</v>
      </c>
      <c r="E101" s="991"/>
      <c r="F101" s="991"/>
      <c r="G101" s="991"/>
      <c r="H101" s="991"/>
      <c r="I101" s="991"/>
      <c r="J101" s="991"/>
      <c r="K101" s="991"/>
      <c r="L101" s="991"/>
      <c r="M101" s="991"/>
      <c r="N101" s="991"/>
      <c r="O101" s="991"/>
      <c r="P101" s="991"/>
      <c r="Q101" s="991"/>
      <c r="R101" s="991"/>
      <c r="S101" s="991"/>
      <c r="T101" s="991"/>
      <c r="U101" s="991"/>
      <c r="V101" s="1045"/>
    </row>
    <row r="102" spans="1:22" ht="15.95" customHeight="1">
      <c r="A102" s="425"/>
      <c r="B102" s="990" t="s">
        <v>187</v>
      </c>
      <c r="C102" s="991"/>
      <c r="D102" s="991" t="str">
        <f>IF('statement of marks'!K10="","",'statement of marks'!K10)</f>
        <v>Jhefr dsyh nssoh</v>
      </c>
      <c r="E102" s="991"/>
      <c r="F102" s="991"/>
      <c r="G102" s="991"/>
      <c r="H102" s="991"/>
      <c r="I102" s="991"/>
      <c r="J102" s="991"/>
      <c r="K102" s="991"/>
      <c r="L102" s="991"/>
      <c r="M102" s="991"/>
      <c r="N102" s="991"/>
      <c r="O102" s="991"/>
      <c r="P102" s="991"/>
      <c r="Q102" s="991"/>
      <c r="R102" s="991"/>
      <c r="S102" s="991"/>
      <c r="T102" s="991"/>
      <c r="U102" s="991"/>
      <c r="V102" s="1045"/>
    </row>
    <row r="103" spans="1:22" ht="15.95" customHeight="1">
      <c r="A103" s="425"/>
      <c r="B103" s="990" t="s">
        <v>188</v>
      </c>
      <c r="C103" s="991"/>
      <c r="D103" s="992" t="str">
        <f>'statement of marks'!$G$3</f>
        <v>6 B</v>
      </c>
      <c r="E103" s="992"/>
      <c r="F103" s="992"/>
      <c r="G103" s="991" t="s">
        <v>9</v>
      </c>
      <c r="H103" s="991"/>
      <c r="I103" s="991"/>
      <c r="J103" s="992">
        <f>IF('statement of marks'!D10="","",'statement of marks'!D10)</f>
        <v>654</v>
      </c>
      <c r="K103" s="992"/>
      <c r="L103" s="992"/>
      <c r="M103" s="991" t="s">
        <v>189</v>
      </c>
      <c r="N103" s="991"/>
      <c r="O103" s="991"/>
      <c r="P103" s="992">
        <f>IF('statement of marks'!F10="","",'statement of marks'!F10)</f>
        <v>2023</v>
      </c>
      <c r="Q103" s="992"/>
      <c r="R103" s="992"/>
      <c r="S103" s="1054" t="str">
        <f>IF('statement of marks'!$I$3="","",'statement of marks'!$I$3)</f>
        <v xml:space="preserve">fo|ky; dk Mk;l dksM+ </v>
      </c>
      <c r="T103" s="1054"/>
      <c r="U103" s="1054"/>
      <c r="V103" s="1055"/>
    </row>
    <row r="104" spans="1:22" ht="15.95" customHeight="1">
      <c r="A104" s="425"/>
      <c r="B104" s="428" t="s">
        <v>0</v>
      </c>
      <c r="C104" s="429"/>
      <c r="D104" s="1032">
        <f>IF('statement of marks'!G10="","",'statement of marks'!G10)</f>
        <v>39335</v>
      </c>
      <c r="E104" s="1032"/>
      <c r="F104" s="1032"/>
      <c r="G104" s="991" t="str">
        <f>IF('statement of marks'!H10="","",'statement of marks'!H10)</f>
        <v>nl flrEcj] nks gtkj lkr</v>
      </c>
      <c r="H104" s="991"/>
      <c r="I104" s="991"/>
      <c r="J104" s="991"/>
      <c r="K104" s="991"/>
      <c r="L104" s="991"/>
      <c r="M104" s="991"/>
      <c r="N104" s="991"/>
      <c r="O104" s="991"/>
      <c r="P104" s="991"/>
      <c r="Q104" s="991"/>
      <c r="R104" s="991"/>
      <c r="S104" s="1056" t="str">
        <f>IF('statement of marks'!$J$3="","",'statement of marks'!$J$3)</f>
        <v xml:space="preserve">08291009401   </v>
      </c>
      <c r="T104" s="1056"/>
      <c r="U104" s="1056"/>
      <c r="V104" s="1057"/>
    </row>
    <row r="105" spans="1:22" ht="15.95" customHeight="1">
      <c r="A105" s="425"/>
      <c r="B105" s="404" t="s">
        <v>28</v>
      </c>
      <c r="C105" s="430" t="s">
        <v>96</v>
      </c>
      <c r="D105" s="1007" t="s">
        <v>1</v>
      </c>
      <c r="E105" s="1007"/>
      <c r="F105" s="1007"/>
      <c r="G105" s="1007" t="s">
        <v>21</v>
      </c>
      <c r="H105" s="1007"/>
      <c r="I105" s="1007"/>
      <c r="J105" s="1007" t="s">
        <v>68</v>
      </c>
      <c r="K105" s="1007"/>
      <c r="L105" s="1007"/>
      <c r="M105" s="1007" t="s">
        <v>97</v>
      </c>
      <c r="N105" s="1007"/>
      <c r="O105" s="1007"/>
      <c r="P105" s="1070" t="s">
        <v>200</v>
      </c>
      <c r="Q105" s="1051" t="s">
        <v>238</v>
      </c>
      <c r="R105" s="1051"/>
      <c r="S105" s="1051"/>
      <c r="T105" s="1052" t="s">
        <v>237</v>
      </c>
      <c r="U105" s="1052"/>
      <c r="V105" s="1053"/>
    </row>
    <row r="106" spans="1:22" ht="15.95" customHeight="1">
      <c r="A106" s="425"/>
      <c r="B106" s="404"/>
      <c r="C106" s="430"/>
      <c r="D106" s="423" t="s">
        <v>245</v>
      </c>
      <c r="E106" s="423" t="s">
        <v>246</v>
      </c>
      <c r="F106" s="431" t="s">
        <v>2</v>
      </c>
      <c r="G106" s="423" t="s">
        <v>245</v>
      </c>
      <c r="H106" s="423" t="s">
        <v>246</v>
      </c>
      <c r="I106" s="431" t="s">
        <v>2</v>
      </c>
      <c r="J106" s="423" t="s">
        <v>245</v>
      </c>
      <c r="K106" s="423" t="s">
        <v>246</v>
      </c>
      <c r="L106" s="431" t="s">
        <v>2</v>
      </c>
      <c r="M106" s="423" t="s">
        <v>245</v>
      </c>
      <c r="N106" s="423" t="s">
        <v>246</v>
      </c>
      <c r="O106" s="431" t="s">
        <v>2</v>
      </c>
      <c r="P106" s="1070"/>
      <c r="Q106" s="423" t="s">
        <v>245</v>
      </c>
      <c r="R106" s="423" t="s">
        <v>246</v>
      </c>
      <c r="S106" s="435" t="s">
        <v>2</v>
      </c>
      <c r="T106" s="445" t="s">
        <v>223</v>
      </c>
      <c r="U106" s="446" t="s">
        <v>5</v>
      </c>
      <c r="V106" s="447" t="s">
        <v>241</v>
      </c>
    </row>
    <row r="107" spans="1:22" ht="15.95" customHeight="1">
      <c r="A107" s="426"/>
      <c r="B107" s="1046" t="s">
        <v>3</v>
      </c>
      <c r="C107" s="1047"/>
      <c r="D107" s="421">
        <f>IF('statement of marks'!L$6="","",'statement of marks'!L$6)</f>
        <v>5</v>
      </c>
      <c r="E107" s="421">
        <f>IF('statement of marks'!M$6="","",'statement of marks'!M$6)</f>
        <v>5</v>
      </c>
      <c r="F107" s="432">
        <f>IF('statement of marks'!N$6="","",'statement of marks'!N$6)</f>
        <v>10</v>
      </c>
      <c r="G107" s="421">
        <f>IF('statement of marks'!O$6="","",'statement of marks'!O$6)</f>
        <v>5</v>
      </c>
      <c r="H107" s="421">
        <f>IF('statement of marks'!P$6="","",'statement of marks'!P$6)</f>
        <v>5</v>
      </c>
      <c r="I107" s="432">
        <f>IF('statement of marks'!Q$6="","",'statement of marks'!Q$6)</f>
        <v>10</v>
      </c>
      <c r="J107" s="421">
        <f>IF('statement of marks'!R$6="","",'statement of marks'!R$6)</f>
        <v>5</v>
      </c>
      <c r="K107" s="421">
        <f>IF('statement of marks'!S$6="","",'statement of marks'!S$6)</f>
        <v>5</v>
      </c>
      <c r="L107" s="432">
        <f>IF('statement of marks'!T$6="","",'statement of marks'!T$6)</f>
        <v>10</v>
      </c>
      <c r="M107" s="421">
        <f>IF('statement of marks'!V$6="","",'statement of marks'!V$6)</f>
        <v>50</v>
      </c>
      <c r="N107" s="421">
        <f>IF('statement of marks'!W$6="","",'statement of marks'!W$6)</f>
        <v>20</v>
      </c>
      <c r="O107" s="432">
        <f>IF('statement of marks'!X$6="","",'statement of marks'!X$6)</f>
        <v>70</v>
      </c>
      <c r="P107" s="422">
        <f>IF('statement of marks'!Y$6="","",'statement of marks'!Y$6)</f>
        <v>100</v>
      </c>
      <c r="Q107" s="421">
        <f>IF('statement of marks'!Z$6="","",'statement of marks'!Z$6)</f>
        <v>70</v>
      </c>
      <c r="R107" s="421">
        <f>IF('statement of marks'!AA$6="","",'statement of marks'!AA$6)</f>
        <v>30</v>
      </c>
      <c r="S107" s="432">
        <f>IF('statement of marks'!AB$6="","",'statement of marks'!AB$6)</f>
        <v>100</v>
      </c>
      <c r="T107" s="442">
        <f>IF('statement of marks'!AC$6="","",'statement of marks'!AC$6)</f>
        <v>200</v>
      </c>
      <c r="U107" s="442" t="str">
        <f>IF('statement of marks'!AD$6="","",'statement of marks'!AD$6)</f>
        <v/>
      </c>
      <c r="V107" s="448" t="str">
        <f>IF('statement of marks'!AE$6="","",'statement of marks'!AE$6)</f>
        <v/>
      </c>
    </row>
    <row r="108" spans="1:22" ht="15.95" customHeight="1">
      <c r="A108" s="425"/>
      <c r="B108" s="990" t="str">
        <f>IF('statement of marks'!$L$3="","",'statement of marks'!$L$3)</f>
        <v>fgUnh</v>
      </c>
      <c r="C108" s="991"/>
      <c r="D108" s="207">
        <f>IF('statement of marks'!L10="","",'statement of marks'!L10)</f>
        <v>3</v>
      </c>
      <c r="E108" s="207">
        <f>IF('statement of marks'!M10="","",'statement of marks'!M10)</f>
        <v>5</v>
      </c>
      <c r="F108" s="433">
        <f>IF('statement of marks'!N10="","",'statement of marks'!N10)</f>
        <v>8</v>
      </c>
      <c r="G108" s="207">
        <f>IF('statement of marks'!O10="","",'statement of marks'!O10)</f>
        <v>2</v>
      </c>
      <c r="H108" s="207">
        <f>IF('statement of marks'!P10="","",'statement of marks'!P10)</f>
        <v>5</v>
      </c>
      <c r="I108" s="433">
        <f>IF('statement of marks'!Q10="","",'statement of marks'!Q10)</f>
        <v>7</v>
      </c>
      <c r="J108" s="207" t="str">
        <f>IF('statement of marks'!R10="","",'statement of marks'!R10)</f>
        <v/>
      </c>
      <c r="K108" s="207" t="str">
        <f>IF('statement of marks'!S10="","",'statement of marks'!S10)</f>
        <v/>
      </c>
      <c r="L108" s="433" t="str">
        <f>IF('statement of marks'!T10="","",'statement of marks'!T10)</f>
        <v/>
      </c>
      <c r="M108" s="207" t="str">
        <f>IF('statement of marks'!V10="","",'statement of marks'!V10)</f>
        <v/>
      </c>
      <c r="N108" s="207" t="str">
        <f>IF('statement of marks'!W10="","",'statement of marks'!W10)</f>
        <v/>
      </c>
      <c r="O108" s="433" t="str">
        <f>IF('statement of marks'!X10="","",'statement of marks'!X10)</f>
        <v/>
      </c>
      <c r="P108" s="209" t="str">
        <f>IF('statement of marks'!Y10="","",'statement of marks'!Y10)</f>
        <v/>
      </c>
      <c r="Q108" s="207" t="str">
        <f>IF('statement of marks'!Z10="","",'statement of marks'!Z10)</f>
        <v/>
      </c>
      <c r="R108" s="207" t="str">
        <f>IF('statement of marks'!AA10="","",'statement of marks'!AA10)</f>
        <v/>
      </c>
      <c r="S108" s="433" t="str">
        <f>IF('statement of marks'!AB10="","",'statement of marks'!AB10)</f>
        <v/>
      </c>
      <c r="T108" s="420" t="str">
        <f>IF('statement of marks'!AC10="","",'statement of marks'!AC10)</f>
        <v/>
      </c>
      <c r="U108" s="420" t="str">
        <f>IF('statement of marks'!AD10="","",'statement of marks'!AD10)</f>
        <v/>
      </c>
      <c r="V108" s="439" t="str">
        <f>IF('statement of marks'!AE10="","",'statement of marks'!AE10)</f>
        <v/>
      </c>
    </row>
    <row r="109" spans="1:22" ht="15.95" customHeight="1">
      <c r="A109" s="425"/>
      <c r="B109" s="990" t="str">
        <f>IF('statement of marks'!$AH$3="","",'statement of marks'!$AH$3)</f>
        <v>vaxszth</v>
      </c>
      <c r="C109" s="991"/>
      <c r="D109" s="207">
        <f>IF('statement of marks'!AH10="","",'statement of marks'!AH10)</f>
        <v>2</v>
      </c>
      <c r="E109" s="207">
        <f>IF('statement of marks'!AI10="","",'statement of marks'!AI10)</f>
        <v>5</v>
      </c>
      <c r="F109" s="433">
        <f>IF('statement of marks'!AJ10="","",'statement of marks'!AJ10)</f>
        <v>7</v>
      </c>
      <c r="G109" s="207">
        <f>IF('statement of marks'!AK10="","",'statement of marks'!AK10)</f>
        <v>3</v>
      </c>
      <c r="H109" s="207">
        <f>IF('statement of marks'!AL10="","",'statement of marks'!AL10)</f>
        <v>5</v>
      </c>
      <c r="I109" s="433">
        <f>IF('statement of marks'!AM10="","",'statement of marks'!AM10)</f>
        <v>8</v>
      </c>
      <c r="J109" s="207" t="str">
        <f>IF('statement of marks'!AN10="","",'statement of marks'!AN10)</f>
        <v/>
      </c>
      <c r="K109" s="207" t="str">
        <f>IF('statement of marks'!AO10="","",'statement of marks'!AO10)</f>
        <v/>
      </c>
      <c r="L109" s="433" t="str">
        <f>IF('statement of marks'!AP10="","",'statement of marks'!AP10)</f>
        <v/>
      </c>
      <c r="M109" s="207">
        <f>IF('statement of marks'!AR10="","",'statement of marks'!AR10)</f>
        <v>29</v>
      </c>
      <c r="N109" s="207">
        <f>IF('statement of marks'!AS10="","",'statement of marks'!AS10)</f>
        <v>20</v>
      </c>
      <c r="O109" s="433">
        <f>IF('statement of marks'!AT10="","",'statement of marks'!AT10)</f>
        <v>49</v>
      </c>
      <c r="P109" s="209">
        <f>IF('statement of marks'!AU10="","",'statement of marks'!AU10)</f>
        <v>64</v>
      </c>
      <c r="Q109" s="207" t="str">
        <f>IF('statement of marks'!AV10="","",'statement of marks'!AV10)</f>
        <v/>
      </c>
      <c r="R109" s="207" t="str">
        <f>IF('statement of marks'!AW10="","",'statement of marks'!AW10)</f>
        <v/>
      </c>
      <c r="S109" s="433" t="str">
        <f>IF('statement of marks'!AX10="","",'statement of marks'!AX10)</f>
        <v/>
      </c>
      <c r="T109" s="420" t="str">
        <f>IF('statement of marks'!AY10="","",'statement of marks'!AY10)</f>
        <v/>
      </c>
      <c r="U109" s="420" t="str">
        <f>IF('statement of marks'!AZ10="","",'statement of marks'!AZ10)</f>
        <v/>
      </c>
      <c r="V109" s="439" t="str">
        <f>IF('statement of marks'!BA10="","",'statement of marks'!BA10)</f>
        <v/>
      </c>
    </row>
    <row r="110" spans="1:22" ht="15.95" customHeight="1">
      <c r="A110" s="425"/>
      <c r="B110" s="990" t="str">
        <f>IF('statement of marks'!BD10="s","laLd`r",IF('statement of marks'!BD10="u","mnwZ",IF('statement of marks'!BD10="g","xqtjkrh",IF('statement of marks'!BD10="p","iatkch",IF('statement of marks'!BD10="sd","fla/kh","r`rh; Hkk""kk")))))</f>
        <v>laLd`r</v>
      </c>
      <c r="C110" s="991"/>
      <c r="D110" s="207">
        <f>IF('statement of marks'!BE10="","",'statement of marks'!BE10)</f>
        <v>3</v>
      </c>
      <c r="E110" s="207">
        <f>IF('statement of marks'!BF10="","",'statement of marks'!BF10)</f>
        <v>5</v>
      </c>
      <c r="F110" s="433">
        <f>IF('statement of marks'!BG10="","",'statement of marks'!BG10)</f>
        <v>8</v>
      </c>
      <c r="G110" s="207">
        <f>IF('statement of marks'!BH10="","",'statement of marks'!BH10)</f>
        <v>2</v>
      </c>
      <c r="H110" s="207">
        <f>IF('statement of marks'!BI10="","",'statement of marks'!BI10)</f>
        <v>5</v>
      </c>
      <c r="I110" s="433">
        <f>IF('statement of marks'!BJ10="","",'statement of marks'!BJ10)</f>
        <v>7</v>
      </c>
      <c r="J110" s="207" t="str">
        <f>IF('statement of marks'!BK10="","",'statement of marks'!BK10)</f>
        <v/>
      </c>
      <c r="K110" s="207" t="str">
        <f>IF('statement of marks'!BL10="","",'statement of marks'!BL10)</f>
        <v/>
      </c>
      <c r="L110" s="433" t="str">
        <f>IF('statement of marks'!BM10="","",'statement of marks'!BM10)</f>
        <v/>
      </c>
      <c r="M110" s="207" t="str">
        <f>IF('statement of marks'!BO10="","",'statement of marks'!BO10)</f>
        <v/>
      </c>
      <c r="N110" s="207" t="str">
        <f>IF('statement of marks'!BP10="","",'statement of marks'!BP10)</f>
        <v/>
      </c>
      <c r="O110" s="433" t="str">
        <f>IF('statement of marks'!BQ10="","",'statement of marks'!BQ10)</f>
        <v/>
      </c>
      <c r="P110" s="209" t="str">
        <f>IF('statement of marks'!BR10="","",'statement of marks'!BR10)</f>
        <v/>
      </c>
      <c r="Q110" s="207" t="str">
        <f>IF('statement of marks'!BS10="","",'statement of marks'!BS10)</f>
        <v/>
      </c>
      <c r="R110" s="207" t="str">
        <f>IF('statement of marks'!BT10="","",'statement of marks'!BT10)</f>
        <v/>
      </c>
      <c r="S110" s="433" t="str">
        <f>IF('statement of marks'!BU10="","",'statement of marks'!BU10)</f>
        <v/>
      </c>
      <c r="T110" s="420" t="str">
        <f>IF('statement of marks'!BV10="","",'statement of marks'!BV10)</f>
        <v/>
      </c>
      <c r="U110" s="420" t="str">
        <f>IF('statement of marks'!BW10="","",'statement of marks'!BW10)</f>
        <v/>
      </c>
      <c r="V110" s="439" t="str">
        <f>IF('statement of marks'!BX10="","",'statement of marks'!BX10)</f>
        <v/>
      </c>
    </row>
    <row r="111" spans="1:22" ht="15.95" customHeight="1">
      <c r="A111" s="425"/>
      <c r="B111" s="990" t="str">
        <f>IF('statement of marks'!$CA$3="","",'statement of marks'!$CA$3)</f>
        <v>xf.kr</v>
      </c>
      <c r="C111" s="991"/>
      <c r="D111" s="207">
        <f>IF('statement of marks'!CA10="","",'statement of marks'!CA10)</f>
        <v>2</v>
      </c>
      <c r="E111" s="207">
        <f>IF('statement of marks'!CB10="","",'statement of marks'!CB10)</f>
        <v>5</v>
      </c>
      <c r="F111" s="433">
        <f>IF('statement of marks'!CC10="","",'statement of marks'!CC10)</f>
        <v>7</v>
      </c>
      <c r="G111" s="207" t="str">
        <f>IF('statement of marks'!CD10="","",'statement of marks'!CD10)</f>
        <v/>
      </c>
      <c r="H111" s="207" t="str">
        <f>IF('statement of marks'!CE10="","",'statement of marks'!CE10)</f>
        <v/>
      </c>
      <c r="I111" s="433" t="str">
        <f>IF('statement of marks'!CF10="","",'statement of marks'!CF10)</f>
        <v/>
      </c>
      <c r="J111" s="207" t="str">
        <f>IF('statement of marks'!CG10="","",'statement of marks'!CG10)</f>
        <v/>
      </c>
      <c r="K111" s="207" t="str">
        <f>IF('statement of marks'!CH10="","",'statement of marks'!CH10)</f>
        <v/>
      </c>
      <c r="L111" s="433" t="str">
        <f>IF('statement of marks'!CI10="","",'statement of marks'!CI10)</f>
        <v/>
      </c>
      <c r="M111" s="207">
        <f>IF('statement of marks'!CK10="","",'statement of marks'!CK10)</f>
        <v>11</v>
      </c>
      <c r="N111" s="207">
        <f>IF('statement of marks'!CL10="","",'statement of marks'!CL10)</f>
        <v>20</v>
      </c>
      <c r="O111" s="433">
        <f>IF('statement of marks'!CM10="","",'statement of marks'!CM10)</f>
        <v>31</v>
      </c>
      <c r="P111" s="209">
        <f>IF('statement of marks'!CN10="","",'statement of marks'!CN10)</f>
        <v>38</v>
      </c>
      <c r="Q111" s="207" t="str">
        <f>IF('statement of marks'!CO10="","",'statement of marks'!CO10)</f>
        <v/>
      </c>
      <c r="R111" s="207" t="str">
        <f>IF('statement of marks'!CP10="","",'statement of marks'!CP10)</f>
        <v/>
      </c>
      <c r="S111" s="433" t="str">
        <f>IF('statement of marks'!CQ10="","",'statement of marks'!CQ10)</f>
        <v/>
      </c>
      <c r="T111" s="420" t="str">
        <f>IF('statement of marks'!CR10="","",'statement of marks'!CR10)</f>
        <v/>
      </c>
      <c r="U111" s="420" t="str">
        <f>IF('statement of marks'!CS10="","",'statement of marks'!CS10)</f>
        <v/>
      </c>
      <c r="V111" s="439" t="str">
        <f>IF('statement of marks'!CT10="","",'statement of marks'!CT10)</f>
        <v/>
      </c>
    </row>
    <row r="112" spans="1:22" ht="15.95" customHeight="1">
      <c r="A112" s="425"/>
      <c r="B112" s="990" t="str">
        <f>IF('statement of marks'!$CW$3="","",'statement of marks'!$CW$3)</f>
        <v>foKku</v>
      </c>
      <c r="C112" s="991"/>
      <c r="D112" s="207" t="str">
        <f>IF('statement of marks'!CW10="","",'statement of marks'!CW10)</f>
        <v/>
      </c>
      <c r="E112" s="207" t="str">
        <f>IF('statement of marks'!CX10="","",'statement of marks'!CX10)</f>
        <v/>
      </c>
      <c r="F112" s="433" t="str">
        <f>IF('statement of marks'!CY10="","",'statement of marks'!CY10)</f>
        <v/>
      </c>
      <c r="G112" s="207">
        <f>IF('statement of marks'!CZ10="","",'statement of marks'!CZ10)</f>
        <v>0</v>
      </c>
      <c r="H112" s="207">
        <f>IF('statement of marks'!DA10="","",'statement of marks'!DA10)</f>
        <v>5</v>
      </c>
      <c r="I112" s="433">
        <f>IF('statement of marks'!DB10="","",'statement of marks'!DB10)</f>
        <v>5</v>
      </c>
      <c r="J112" s="207" t="str">
        <f>IF('statement of marks'!DC10="","",'statement of marks'!DC10)</f>
        <v/>
      </c>
      <c r="K112" s="207" t="str">
        <f>IF('statement of marks'!DD10="","",'statement of marks'!DD10)</f>
        <v/>
      </c>
      <c r="L112" s="433" t="str">
        <f>IF('statement of marks'!DE10="","",'statement of marks'!DE10)</f>
        <v/>
      </c>
      <c r="M112" s="207">
        <f>IF('statement of marks'!DG10="","",'statement of marks'!DG10)</f>
        <v>31</v>
      </c>
      <c r="N112" s="207">
        <f>IF('statement of marks'!DH10="","",'statement of marks'!DH10)</f>
        <v>16</v>
      </c>
      <c r="O112" s="433">
        <f>IF('statement of marks'!DI10="","",'statement of marks'!DI10)</f>
        <v>47</v>
      </c>
      <c r="P112" s="209">
        <f>IF('statement of marks'!DJ10="","",'statement of marks'!DJ10)</f>
        <v>52</v>
      </c>
      <c r="Q112" s="207" t="str">
        <f>IF('statement of marks'!DK10="","",'statement of marks'!DK10)</f>
        <v/>
      </c>
      <c r="R112" s="207" t="str">
        <f>IF('statement of marks'!DL10="","",'statement of marks'!DL10)</f>
        <v/>
      </c>
      <c r="S112" s="433" t="str">
        <f>IF('statement of marks'!DM10="","",'statement of marks'!DM10)</f>
        <v/>
      </c>
      <c r="T112" s="420" t="str">
        <f>IF('statement of marks'!DN10="","",'statement of marks'!DN10)</f>
        <v/>
      </c>
      <c r="U112" s="420" t="str">
        <f>IF('statement of marks'!DO10="","",'statement of marks'!DO10)</f>
        <v/>
      </c>
      <c r="V112" s="439" t="str">
        <f>IF('statement of marks'!DP10="","",'statement of marks'!DP10)</f>
        <v/>
      </c>
    </row>
    <row r="113" spans="1:22" ht="15.95" customHeight="1">
      <c r="A113" s="425"/>
      <c r="B113" s="990" t="str">
        <f>IF('statement of marks'!$DS$3="","",'statement of marks'!$DS$3)</f>
        <v>lkekftd foKku</v>
      </c>
      <c r="C113" s="991"/>
      <c r="D113" s="207">
        <f>IF('statement of marks'!DS10="","",'statement of marks'!DS10)</f>
        <v>4</v>
      </c>
      <c r="E113" s="207">
        <f>IF('statement of marks'!DT10="","",'statement of marks'!DT10)</f>
        <v>5</v>
      </c>
      <c r="F113" s="433">
        <f>IF('statement of marks'!DU10="","",'statement of marks'!DU10)</f>
        <v>9</v>
      </c>
      <c r="G113" s="207">
        <f>IF('statement of marks'!DV10="","",'statement of marks'!DV10)</f>
        <v>3</v>
      </c>
      <c r="H113" s="207">
        <f>IF('statement of marks'!DW10="","",'statement of marks'!DW10)</f>
        <v>5</v>
      </c>
      <c r="I113" s="433">
        <f>IF('statement of marks'!DX10="","",'statement of marks'!DX10)</f>
        <v>8</v>
      </c>
      <c r="J113" s="207" t="str">
        <f>IF('statement of marks'!DY10="","",'statement of marks'!DY10)</f>
        <v/>
      </c>
      <c r="K113" s="207" t="str">
        <f>IF('statement of marks'!DZ10="","",'statement of marks'!DZ10)</f>
        <v/>
      </c>
      <c r="L113" s="433" t="str">
        <f>IF('statement of marks'!EA10="","",'statement of marks'!EA10)</f>
        <v/>
      </c>
      <c r="M113" s="207">
        <f>IF('statement of marks'!EC10="","",'statement of marks'!EC10)</f>
        <v>45</v>
      </c>
      <c r="N113" s="207">
        <f>IF('statement of marks'!ED10="","",'statement of marks'!ED10)</f>
        <v>20</v>
      </c>
      <c r="O113" s="433">
        <f>IF('statement of marks'!EE10="","",'statement of marks'!EE10)</f>
        <v>65</v>
      </c>
      <c r="P113" s="209">
        <f>IF('statement of marks'!EF10="","",'statement of marks'!EF10)</f>
        <v>82</v>
      </c>
      <c r="Q113" s="207" t="str">
        <f>IF('statement of marks'!EG10="","",'statement of marks'!EG10)</f>
        <v/>
      </c>
      <c r="R113" s="207" t="str">
        <f>IF('statement of marks'!EH10="","",'statement of marks'!EH10)</f>
        <v/>
      </c>
      <c r="S113" s="433" t="str">
        <f>IF('statement of marks'!EI10="","",'statement of marks'!EI10)</f>
        <v/>
      </c>
      <c r="T113" s="420" t="str">
        <f>IF('statement of marks'!EJ10="","",'statement of marks'!EJ10)</f>
        <v/>
      </c>
      <c r="U113" s="420" t="str">
        <f>IF('statement of marks'!EK10="","",'statement of marks'!EK10)</f>
        <v/>
      </c>
      <c r="V113" s="439" t="str">
        <f>IF('statement of marks'!EL10="","",'statement of marks'!EL10)</f>
        <v/>
      </c>
    </row>
    <row r="114" spans="1:22" ht="15.95" customHeight="1">
      <c r="A114" s="425"/>
      <c r="B114" s="996" t="s">
        <v>193</v>
      </c>
      <c r="C114" s="997"/>
      <c r="D114" s="1007" t="s">
        <v>1</v>
      </c>
      <c r="E114" s="1007"/>
      <c r="F114" s="1007"/>
      <c r="G114" s="1007" t="s">
        <v>21</v>
      </c>
      <c r="H114" s="1007"/>
      <c r="I114" s="1007"/>
      <c r="J114" s="1007" t="s">
        <v>194</v>
      </c>
      <c r="K114" s="1007"/>
      <c r="L114" s="1007"/>
      <c r="M114" s="1007" t="s">
        <v>68</v>
      </c>
      <c r="N114" s="1007"/>
      <c r="O114" s="1007"/>
      <c r="P114" s="1007" t="s">
        <v>240</v>
      </c>
      <c r="Q114" s="1007"/>
      <c r="R114" s="1007"/>
      <c r="S114" s="436"/>
      <c r="T114" s="1073" t="s">
        <v>237</v>
      </c>
      <c r="U114" s="1074"/>
      <c r="V114" s="1075"/>
    </row>
    <row r="115" spans="1:22" ht="15.95" customHeight="1">
      <c r="A115" s="426"/>
      <c r="B115" s="1048" t="s">
        <v>3</v>
      </c>
      <c r="C115" s="1049"/>
      <c r="D115" s="1050">
        <f>IF('statement of marks'!EO$6="","",'statement of marks'!EO$6)</f>
        <v>20</v>
      </c>
      <c r="E115" s="1050"/>
      <c r="F115" s="1050"/>
      <c r="G115" s="1050">
        <f>IF('statement of marks'!EP$6="","",'statement of marks'!EP$6)</f>
        <v>20</v>
      </c>
      <c r="H115" s="1050"/>
      <c r="I115" s="1050"/>
      <c r="J115" s="1050">
        <f>IF('statement of marks'!ER$6="","",'statement of marks'!ER$6)</f>
        <v>20</v>
      </c>
      <c r="K115" s="1050"/>
      <c r="L115" s="1050"/>
      <c r="M115" s="1050">
        <f>IF('statement of marks'!EQ$6="","",'statement of marks'!EQ$6)</f>
        <v>20</v>
      </c>
      <c r="N115" s="1050"/>
      <c r="O115" s="1050"/>
      <c r="P115" s="1050">
        <f>IF('statement of marks'!ES$6="","",'statement of marks'!ES$6)</f>
        <v>20</v>
      </c>
      <c r="Q115" s="1050"/>
      <c r="R115" s="1050"/>
      <c r="S115" s="437" t="str">
        <f>IF('statement of marks'!FD$6="","",'statement of marks'!EW$6)</f>
        <v/>
      </c>
      <c r="T115" s="442">
        <f>IF('statement of marks'!ET$6="","",'statement of marks'!ET$6)</f>
        <v>100</v>
      </c>
      <c r="U115" s="443" t="s">
        <v>5</v>
      </c>
      <c r="V115" s="444" t="s">
        <v>241</v>
      </c>
    </row>
    <row r="116" spans="1:22" ht="15.95" customHeight="1">
      <c r="A116" s="425"/>
      <c r="B116" s="990" t="str">
        <f>IF('statement of marks'!$EO$3="","",'statement of marks'!$EO$3)</f>
        <v>dk;kZuqHko</v>
      </c>
      <c r="C116" s="991"/>
      <c r="D116" s="1031" t="str">
        <f>IF('statement of marks'!EO10="","",'statement of marks'!EO10)</f>
        <v/>
      </c>
      <c r="E116" s="1031"/>
      <c r="F116" s="1031"/>
      <c r="G116" s="1031" t="str">
        <f>IF('statement of marks'!EP10="","",'statement of marks'!EP10)</f>
        <v/>
      </c>
      <c r="H116" s="1031"/>
      <c r="I116" s="1031"/>
      <c r="J116" s="1031" t="str">
        <f>IF('statement of marks'!ER10="","",'statement of marks'!ER10)</f>
        <v/>
      </c>
      <c r="K116" s="1031"/>
      <c r="L116" s="1031"/>
      <c r="M116" s="1031" t="str">
        <f>IF('statement of marks'!EQ10="","",'statement of marks'!EQ10)</f>
        <v/>
      </c>
      <c r="N116" s="1031"/>
      <c r="O116" s="1031"/>
      <c r="P116" s="1031" t="str">
        <f>IF('statement of marks'!ES10="","",'statement of marks'!ES10)</f>
        <v/>
      </c>
      <c r="Q116" s="1031"/>
      <c r="R116" s="1031"/>
      <c r="S116" s="438"/>
      <c r="T116" s="440" t="str">
        <f>IF('statement of marks'!ET10="","",'statement of marks'!ET10)</f>
        <v/>
      </c>
      <c r="U116" s="440" t="str">
        <f>IF('statement of marks'!EU10="","",'statement of marks'!EU10)</f>
        <v/>
      </c>
      <c r="V116" s="441" t="str">
        <f>IF('statement of marks'!EV10="","",'statement of marks'!EV10)</f>
        <v/>
      </c>
    </row>
    <row r="117" spans="1:22" ht="15.95" customHeight="1">
      <c r="A117" s="425"/>
      <c r="B117" s="1027" t="str">
        <f>IF('statement of marks'!$EY$3="","",'statement of marks'!$EY$3)</f>
        <v>dyk f'k{kk</v>
      </c>
      <c r="C117" s="1028"/>
      <c r="D117" s="1031" t="str">
        <f>IF('statement of marks'!EY10="","",'statement of marks'!EY10)</f>
        <v/>
      </c>
      <c r="E117" s="1031"/>
      <c r="F117" s="1031"/>
      <c r="G117" s="1031" t="str">
        <f>IF('statement of marks'!EZ10="","",'statement of marks'!EZ10)</f>
        <v/>
      </c>
      <c r="H117" s="1031"/>
      <c r="I117" s="1031"/>
      <c r="J117" s="1031" t="str">
        <f>IF('statement of marks'!FB10="","",'statement of marks'!FB10)</f>
        <v/>
      </c>
      <c r="K117" s="1031"/>
      <c r="L117" s="1031"/>
      <c r="M117" s="1031" t="str">
        <f>IF('statement of marks'!FA10="","",'statement of marks'!FA10)</f>
        <v/>
      </c>
      <c r="N117" s="1031"/>
      <c r="O117" s="1031"/>
      <c r="P117" s="1031" t="str">
        <f>IF('statement of marks'!FC10="","",'statement of marks'!FC10)</f>
        <v/>
      </c>
      <c r="Q117" s="1031"/>
      <c r="R117" s="1031"/>
      <c r="S117" s="438"/>
      <c r="T117" s="440" t="str">
        <f>IF('statement of marks'!FD10="","",'statement of marks'!FD10)</f>
        <v/>
      </c>
      <c r="U117" s="440" t="str">
        <f>IF('statement of marks'!FE10="","",'statement of marks'!FE10)</f>
        <v/>
      </c>
      <c r="V117" s="441" t="str">
        <f>IF('statement of marks'!FF10="","",'statement of marks'!FF10)</f>
        <v/>
      </c>
    </row>
    <row r="118" spans="1:22" ht="15.95" customHeight="1">
      <c r="A118" s="425"/>
      <c r="B118" s="1029" t="str">
        <f>IF('statement of marks'!$FI$3="","",'statement of marks'!$FI$3)</f>
        <v>LokLF; ,oe~ 'kkjhfjd f'k{kk</v>
      </c>
      <c r="C118" s="1030"/>
      <c r="D118" s="1031" t="str">
        <f>IF('statement of marks'!FI10="","",'statement of marks'!FI10)</f>
        <v/>
      </c>
      <c r="E118" s="1031"/>
      <c r="F118" s="1031"/>
      <c r="G118" s="1031" t="str">
        <f>IF('statement of marks'!FJ10="","",'statement of marks'!FJ10)</f>
        <v/>
      </c>
      <c r="H118" s="1031"/>
      <c r="I118" s="1031"/>
      <c r="J118" s="1031" t="str">
        <f>IF('statement of marks'!FL10="","",'statement of marks'!FL10)</f>
        <v/>
      </c>
      <c r="K118" s="1031"/>
      <c r="L118" s="1031"/>
      <c r="M118" s="1031" t="str">
        <f>IF('statement of marks'!FK10="","",'statement of marks'!FK10)</f>
        <v/>
      </c>
      <c r="N118" s="1031"/>
      <c r="O118" s="1031"/>
      <c r="P118" s="1031" t="str">
        <f>IF('statement of marks'!FM10="","",'statement of marks'!FM10)</f>
        <v/>
      </c>
      <c r="Q118" s="1031"/>
      <c r="R118" s="1031"/>
      <c r="S118" s="438"/>
      <c r="T118" s="440" t="str">
        <f>IF('statement of marks'!FN10="","",'statement of marks'!FN10)</f>
        <v/>
      </c>
      <c r="U118" s="440" t="str">
        <f>IF('statement of marks'!FO10="","",'statement of marks'!FO10)</f>
        <v/>
      </c>
      <c r="V118" s="441" t="str">
        <f>IF('statement of marks'!FP10="","",'statement of marks'!FP10)</f>
        <v/>
      </c>
    </row>
    <row r="119" spans="1:22" ht="15.95" customHeight="1">
      <c r="A119" s="425"/>
      <c r="B119" s="1000" t="s">
        <v>195</v>
      </c>
      <c r="C119" s="1001"/>
      <c r="D119" s="1071" t="str">
        <f>details!$DR$3</f>
        <v>vxLr rd</v>
      </c>
      <c r="E119" s="1071"/>
      <c r="F119" s="1071"/>
      <c r="G119" s="1071" t="str">
        <f>details!$DV$3</f>
        <v>vDVwcj rd</v>
      </c>
      <c r="H119" s="1071"/>
      <c r="I119" s="1071"/>
      <c r="J119" s="1071" t="str">
        <f>details!$ED$3</f>
        <v>Qjojh rd</v>
      </c>
      <c r="K119" s="1071"/>
      <c r="L119" s="1071"/>
      <c r="M119" s="1071" t="str">
        <f>details!$DZ$3</f>
        <v>fnlEcj rd</v>
      </c>
      <c r="N119" s="1071"/>
      <c r="O119" s="1071"/>
      <c r="P119" s="1071" t="str">
        <f>details!$EH$3</f>
        <v>loZ ;ksx</v>
      </c>
      <c r="Q119" s="1071"/>
      <c r="R119" s="1071"/>
      <c r="S119" s="1010" t="s">
        <v>252</v>
      </c>
      <c r="T119" s="1011"/>
      <c r="U119" s="1011"/>
      <c r="V119" s="1078"/>
    </row>
    <row r="120" spans="1:22" ht="15.95" customHeight="1">
      <c r="A120" s="425"/>
      <c r="B120" s="1025" t="s">
        <v>98</v>
      </c>
      <c r="C120" s="1026"/>
      <c r="D120" s="1008" t="str">
        <f>IF(details!DS10="","",details!DS10)</f>
        <v/>
      </c>
      <c r="E120" s="1008"/>
      <c r="F120" s="1008"/>
      <c r="G120" s="1008" t="str">
        <f>IF(details!DW10="","",details!DW10)</f>
        <v/>
      </c>
      <c r="H120" s="1008"/>
      <c r="I120" s="1008"/>
      <c r="J120" s="1008" t="str">
        <f>IF(details!EE10="","",details!EE10)</f>
        <v/>
      </c>
      <c r="K120" s="1008"/>
      <c r="L120" s="1008"/>
      <c r="M120" s="1008" t="str">
        <f>IF(details!EA10="","",details!EA10)</f>
        <v/>
      </c>
      <c r="N120" s="1008"/>
      <c r="O120" s="1008"/>
      <c r="P120" s="1008" t="str">
        <f>IF(details!EI10="","",details!EI10)</f>
        <v/>
      </c>
      <c r="Q120" s="1008"/>
      <c r="R120" s="1008"/>
      <c r="S120" s="1079">
        <f>'statement of marks'!$HF$108</f>
        <v>42855</v>
      </c>
      <c r="T120" s="1080"/>
      <c r="U120" s="1080"/>
      <c r="V120" s="1081"/>
    </row>
    <row r="121" spans="1:22" ht="15.95" customHeight="1">
      <c r="A121" s="425"/>
      <c r="B121" s="1023" t="s">
        <v>15</v>
      </c>
      <c r="C121" s="1024"/>
      <c r="D121" s="1009">
        <f>IF(details!DR10="","",details!DR10)</f>
        <v>83</v>
      </c>
      <c r="E121" s="1009"/>
      <c r="F121" s="1009"/>
      <c r="G121" s="1009" t="str">
        <f>IF(details!DV10="","",details!DV10)</f>
        <v/>
      </c>
      <c r="H121" s="1009"/>
      <c r="I121" s="1009"/>
      <c r="J121" s="1009" t="str">
        <f>IF(details!ED10="","",details!ED10)</f>
        <v/>
      </c>
      <c r="K121" s="1009"/>
      <c r="L121" s="1009"/>
      <c r="M121" s="1009" t="str">
        <f>IF(details!DZ10="","",details!DZ10)</f>
        <v/>
      </c>
      <c r="N121" s="1009"/>
      <c r="O121" s="1009"/>
      <c r="P121" s="1009" t="str">
        <f>IF(details!EH10="","",details!EH10)</f>
        <v/>
      </c>
      <c r="Q121" s="1009"/>
      <c r="R121" s="1009"/>
      <c r="S121" s="1082"/>
      <c r="T121" s="1083"/>
      <c r="U121" s="1083"/>
      <c r="V121" s="1084"/>
    </row>
    <row r="122" spans="1:22" ht="15.95" customHeight="1">
      <c r="A122" s="1072"/>
      <c r="B122" s="1064" t="s">
        <v>250</v>
      </c>
      <c r="C122" s="1065"/>
      <c r="D122" s="1066" t="s">
        <v>3</v>
      </c>
      <c r="E122" s="1066"/>
      <c r="F122" s="1066"/>
      <c r="G122" s="1066" t="s">
        <v>236</v>
      </c>
      <c r="H122" s="1066"/>
      <c r="I122" s="1066"/>
      <c r="J122" s="1066" t="s">
        <v>5</v>
      </c>
      <c r="K122" s="1066"/>
      <c r="L122" s="1066"/>
      <c r="M122" s="1066" t="s">
        <v>242</v>
      </c>
      <c r="N122" s="1066"/>
      <c r="O122" s="1066"/>
      <c r="P122" s="1067" t="s">
        <v>225</v>
      </c>
      <c r="Q122" s="1067"/>
      <c r="R122" s="1067"/>
      <c r="S122" s="1066" t="s">
        <v>250</v>
      </c>
      <c r="T122" s="1066"/>
      <c r="U122" s="1066"/>
      <c r="V122" s="1068"/>
    </row>
    <row r="123" spans="1:22" ht="15.95" customHeight="1">
      <c r="A123" s="1072"/>
      <c r="B123" s="1064"/>
      <c r="C123" s="1065"/>
      <c r="D123" s="1069">
        <f>'statement of marks'!HD10</f>
        <v>1200</v>
      </c>
      <c r="E123" s="1069"/>
      <c r="F123" s="1069"/>
      <c r="G123" s="1069" t="str">
        <f>'statement of marks'!HE10</f>
        <v/>
      </c>
      <c r="H123" s="1069"/>
      <c r="I123" s="1069"/>
      <c r="J123" s="1069" t="str">
        <f>'statement of marks'!HF10</f>
        <v/>
      </c>
      <c r="K123" s="1069"/>
      <c r="L123" s="1069"/>
      <c r="M123" s="1069" t="str">
        <f>'statement of marks'!HI10</f>
        <v/>
      </c>
      <c r="N123" s="1069"/>
      <c r="O123" s="1069"/>
      <c r="P123" s="1069" t="str">
        <f>'statement of marks'!HH10</f>
        <v/>
      </c>
      <c r="Q123" s="1069"/>
      <c r="R123" s="1069"/>
      <c r="S123" s="1066" t="str">
        <f>'statement of marks'!HC10</f>
        <v/>
      </c>
      <c r="T123" s="1066"/>
      <c r="U123" s="1066"/>
      <c r="V123" s="1068"/>
    </row>
    <row r="124" spans="1:22" ht="15.95" customHeight="1">
      <c r="A124" s="425"/>
      <c r="B124" s="1036" t="s">
        <v>99</v>
      </c>
      <c r="C124" s="1037"/>
      <c r="D124" s="1007"/>
      <c r="E124" s="1007"/>
      <c r="F124" s="1007"/>
      <c r="G124" s="1007"/>
      <c r="H124" s="1007"/>
      <c r="I124" s="1007"/>
      <c r="J124" s="1007"/>
      <c r="K124" s="1007"/>
      <c r="L124" s="1007"/>
      <c r="M124" s="1007"/>
      <c r="N124" s="1007"/>
      <c r="O124" s="1007"/>
      <c r="P124" s="1007"/>
      <c r="Q124" s="1007"/>
      <c r="R124" s="1007"/>
      <c r="S124" s="1007"/>
      <c r="T124" s="1007"/>
      <c r="U124" s="1007"/>
      <c r="V124" s="1058"/>
    </row>
    <row r="125" spans="1:22" ht="15.95" customHeight="1">
      <c r="A125" s="425"/>
      <c r="B125" s="1013" t="s">
        <v>79</v>
      </c>
      <c r="C125" s="1014"/>
      <c r="D125" s="1007"/>
      <c r="E125" s="1007"/>
      <c r="F125" s="1007"/>
      <c r="G125" s="1007"/>
      <c r="H125" s="1007"/>
      <c r="I125" s="1007"/>
      <c r="J125" s="1007"/>
      <c r="K125" s="1007"/>
      <c r="L125" s="1007"/>
      <c r="M125" s="1007"/>
      <c r="N125" s="1007"/>
      <c r="O125" s="1007"/>
      <c r="P125" s="1007"/>
      <c r="Q125" s="1007"/>
      <c r="R125" s="1007"/>
      <c r="S125" s="1007"/>
      <c r="T125" s="1007"/>
      <c r="U125" s="1007"/>
      <c r="V125" s="1058"/>
    </row>
    <row r="126" spans="1:22" ht="15.95" customHeight="1">
      <c r="A126" s="425"/>
      <c r="B126" s="1036" t="s">
        <v>243</v>
      </c>
      <c r="C126" s="1037"/>
      <c r="D126" s="1007"/>
      <c r="E126" s="1007"/>
      <c r="F126" s="1007"/>
      <c r="G126" s="1007"/>
      <c r="H126" s="1007"/>
      <c r="I126" s="1007"/>
      <c r="J126" s="1007"/>
      <c r="K126" s="1007"/>
      <c r="L126" s="1007"/>
      <c r="M126" s="1007"/>
      <c r="N126" s="1007"/>
      <c r="O126" s="1007"/>
      <c r="P126" s="1007" t="s">
        <v>243</v>
      </c>
      <c r="Q126" s="1007"/>
      <c r="R126" s="1007"/>
      <c r="S126" s="1007"/>
      <c r="T126" s="1007"/>
      <c r="U126" s="1007"/>
      <c r="V126" s="1058"/>
    </row>
    <row r="127" spans="1:22" ht="15.95" customHeight="1">
      <c r="A127" s="425"/>
      <c r="B127" s="1021" t="s">
        <v>100</v>
      </c>
      <c r="C127" s="1022"/>
      <c r="D127" s="1007"/>
      <c r="E127" s="1007"/>
      <c r="F127" s="1007"/>
      <c r="G127" s="1007"/>
      <c r="H127" s="1007"/>
      <c r="I127" s="1007"/>
      <c r="J127" s="1007"/>
      <c r="K127" s="1007"/>
      <c r="L127" s="1007"/>
      <c r="M127" s="1007"/>
      <c r="N127" s="1007"/>
      <c r="O127" s="1007"/>
      <c r="P127" s="1007"/>
      <c r="Q127" s="1007"/>
      <c r="R127" s="1007"/>
      <c r="S127" s="1060" t="s">
        <v>100</v>
      </c>
      <c r="T127" s="1060"/>
      <c r="U127" s="1060"/>
      <c r="V127" s="1061"/>
    </row>
    <row r="128" spans="1:22" ht="15.95" customHeight="1" thickBot="1">
      <c r="A128" s="427"/>
      <c r="B128" s="1076" t="s">
        <v>101</v>
      </c>
      <c r="C128" s="1077"/>
      <c r="D128" s="1059"/>
      <c r="E128" s="1059"/>
      <c r="F128" s="1059"/>
      <c r="G128" s="1059"/>
      <c r="H128" s="1059"/>
      <c r="I128" s="1059"/>
      <c r="J128" s="1059"/>
      <c r="K128" s="1059"/>
      <c r="L128" s="1059"/>
      <c r="M128" s="1059"/>
      <c r="N128" s="1059"/>
      <c r="O128" s="1059"/>
      <c r="P128" s="1059"/>
      <c r="Q128" s="1059"/>
      <c r="R128" s="1059"/>
      <c r="S128" s="1062" t="s">
        <v>134</v>
      </c>
      <c r="T128" s="1062"/>
      <c r="U128" s="1062"/>
      <c r="V128" s="1063"/>
    </row>
    <row r="129" spans="1:22" ht="15.95" customHeight="1">
      <c r="A129" s="424"/>
      <c r="B129" s="1038" t="s">
        <v>47</v>
      </c>
      <c r="C129" s="1039"/>
      <c r="D129" s="1039"/>
      <c r="E129" s="1039"/>
      <c r="F129" s="1039"/>
      <c r="G129" s="1039"/>
      <c r="H129" s="1039"/>
      <c r="I129" s="1039"/>
      <c r="J129" s="1039"/>
      <c r="K129" s="1039"/>
      <c r="L129" s="1039"/>
      <c r="M129" s="1039"/>
      <c r="N129" s="1039"/>
      <c r="O129" s="1039"/>
      <c r="P129" s="1039"/>
      <c r="Q129" s="1039"/>
      <c r="R129" s="1039"/>
      <c r="S129" s="1039"/>
      <c r="T129" s="1039"/>
      <c r="U129" s="1039"/>
      <c r="V129" s="1040"/>
    </row>
    <row r="130" spans="1:22" ht="15.95" customHeight="1">
      <c r="A130" s="425"/>
      <c r="B130" s="1041" t="str">
        <f>'statement of marks'!$A$1</f>
        <v>MkW0Hkhejko vEcsMdj jkt0vkok0fo|k0cxMh]nkSlk</v>
      </c>
      <c r="C130" s="1042"/>
      <c r="D130" s="1042"/>
      <c r="E130" s="1042"/>
      <c r="F130" s="1042"/>
      <c r="G130" s="1042"/>
      <c r="H130" s="1042"/>
      <c r="I130" s="1042"/>
      <c r="J130" s="1042"/>
      <c r="K130" s="1042"/>
      <c r="L130" s="1042"/>
      <c r="M130" s="1042"/>
      <c r="N130" s="1042"/>
      <c r="O130" s="1042"/>
      <c r="P130" s="1042"/>
      <c r="Q130" s="1042"/>
      <c r="R130" s="1042"/>
      <c r="S130" s="1042"/>
      <c r="T130" s="1042"/>
      <c r="U130" s="1042"/>
      <c r="V130" s="1043"/>
    </row>
    <row r="131" spans="1:22" ht="15.95" customHeight="1">
      <c r="A131" s="425"/>
      <c r="B131" s="990" t="s">
        <v>244</v>
      </c>
      <c r="C131" s="991"/>
      <c r="D131" s="992" t="str">
        <f>'statement of marks'!$H$3</f>
        <v>2016-17</v>
      </c>
      <c r="E131" s="992"/>
      <c r="F131" s="992"/>
      <c r="G131" s="992"/>
      <c r="H131" s="992"/>
      <c r="I131" s="992"/>
      <c r="J131" s="992"/>
      <c r="K131" s="992"/>
      <c r="L131" s="992"/>
      <c r="M131" s="992"/>
      <c r="N131" s="992"/>
      <c r="O131" s="992"/>
      <c r="P131" s="992"/>
      <c r="Q131" s="992"/>
      <c r="R131" s="992"/>
      <c r="S131" s="992"/>
      <c r="T131" s="992"/>
      <c r="U131" s="992"/>
      <c r="V131" s="1044"/>
    </row>
    <row r="132" spans="1:22" ht="15.95" customHeight="1">
      <c r="A132" s="425"/>
      <c r="B132" s="990" t="s">
        <v>185</v>
      </c>
      <c r="C132" s="991"/>
      <c r="D132" s="991" t="str">
        <f>IF('statement of marks'!I11="","",'statement of marks'!I11)</f>
        <v>vk'kh"k egkoj</v>
      </c>
      <c r="E132" s="991"/>
      <c r="F132" s="991"/>
      <c r="G132" s="991"/>
      <c r="H132" s="991"/>
      <c r="I132" s="991"/>
      <c r="J132" s="991"/>
      <c r="K132" s="991"/>
      <c r="L132" s="991"/>
      <c r="M132" s="991"/>
      <c r="N132" s="991"/>
      <c r="O132" s="991"/>
      <c r="P132" s="991"/>
      <c r="Q132" s="991"/>
      <c r="R132" s="991"/>
      <c r="S132" s="991"/>
      <c r="T132" s="991"/>
      <c r="U132" s="991"/>
      <c r="V132" s="1045"/>
    </row>
    <row r="133" spans="1:22" ht="15.95" customHeight="1">
      <c r="A133" s="425"/>
      <c r="B133" s="990" t="s">
        <v>186</v>
      </c>
      <c r="C133" s="991"/>
      <c r="D133" s="991" t="str">
        <f>IF('statement of marks'!J11="","",'statement of marks'!J11)</f>
        <v>Jh jes'k egkoj</v>
      </c>
      <c r="E133" s="991"/>
      <c r="F133" s="991"/>
      <c r="G133" s="991"/>
      <c r="H133" s="991"/>
      <c r="I133" s="991"/>
      <c r="J133" s="991"/>
      <c r="K133" s="991"/>
      <c r="L133" s="991"/>
      <c r="M133" s="991"/>
      <c r="N133" s="991"/>
      <c r="O133" s="991"/>
      <c r="P133" s="991"/>
      <c r="Q133" s="991"/>
      <c r="R133" s="991"/>
      <c r="S133" s="991"/>
      <c r="T133" s="991"/>
      <c r="U133" s="991"/>
      <c r="V133" s="1045"/>
    </row>
    <row r="134" spans="1:22" ht="15.95" customHeight="1">
      <c r="A134" s="425"/>
      <c r="B134" s="990" t="s">
        <v>187</v>
      </c>
      <c r="C134" s="991"/>
      <c r="D134" s="991" t="str">
        <f>IF('statement of marks'!K11="","",'statement of marks'!K11)</f>
        <v>Jhefr nzksirh nsoh</v>
      </c>
      <c r="E134" s="991"/>
      <c r="F134" s="991"/>
      <c r="G134" s="991"/>
      <c r="H134" s="991"/>
      <c r="I134" s="991"/>
      <c r="J134" s="991"/>
      <c r="K134" s="991"/>
      <c r="L134" s="991"/>
      <c r="M134" s="991"/>
      <c r="N134" s="991"/>
      <c r="O134" s="991"/>
      <c r="P134" s="991"/>
      <c r="Q134" s="991"/>
      <c r="R134" s="991"/>
      <c r="S134" s="991"/>
      <c r="T134" s="991"/>
      <c r="U134" s="991"/>
      <c r="V134" s="1045"/>
    </row>
    <row r="135" spans="1:22" ht="15.95" customHeight="1">
      <c r="A135" s="425"/>
      <c r="B135" s="990" t="s">
        <v>188</v>
      </c>
      <c r="C135" s="991"/>
      <c r="D135" s="992" t="str">
        <f>'statement of marks'!$G$3</f>
        <v>6 B</v>
      </c>
      <c r="E135" s="992"/>
      <c r="F135" s="992"/>
      <c r="G135" s="991" t="s">
        <v>9</v>
      </c>
      <c r="H135" s="991"/>
      <c r="I135" s="991"/>
      <c r="J135" s="992">
        <f>IF('statement of marks'!D11="","",'statement of marks'!D11)</f>
        <v>655</v>
      </c>
      <c r="K135" s="992"/>
      <c r="L135" s="992"/>
      <c r="M135" s="991" t="s">
        <v>189</v>
      </c>
      <c r="N135" s="991"/>
      <c r="O135" s="991"/>
      <c r="P135" s="992">
        <f>IF('statement of marks'!F11="","",'statement of marks'!F11)</f>
        <v>1973</v>
      </c>
      <c r="Q135" s="992"/>
      <c r="R135" s="992"/>
      <c r="S135" s="1054" t="str">
        <f>IF('statement of marks'!$I$3="","",'statement of marks'!$I$3)</f>
        <v xml:space="preserve">fo|ky; dk Mk;l dksM+ </v>
      </c>
      <c r="T135" s="1054"/>
      <c r="U135" s="1054"/>
      <c r="V135" s="1055"/>
    </row>
    <row r="136" spans="1:22" ht="15.95" customHeight="1">
      <c r="A136" s="425"/>
      <c r="B136" s="428" t="s">
        <v>0</v>
      </c>
      <c r="C136" s="429"/>
      <c r="D136" s="1032">
        <f>IF('statement of marks'!G11="","",'statement of marks'!G11)</f>
        <v>39057</v>
      </c>
      <c r="E136" s="1032"/>
      <c r="F136" s="1032"/>
      <c r="G136" s="991" t="str">
        <f>IF('statement of marks'!H11="","",'statement of marks'!H11)</f>
        <v>N% fnlEcj] nks gtkj N%</v>
      </c>
      <c r="H136" s="991"/>
      <c r="I136" s="991"/>
      <c r="J136" s="991"/>
      <c r="K136" s="991"/>
      <c r="L136" s="991"/>
      <c r="M136" s="991"/>
      <c r="N136" s="991"/>
      <c r="O136" s="991"/>
      <c r="P136" s="991"/>
      <c r="Q136" s="991"/>
      <c r="R136" s="991"/>
      <c r="S136" s="1056" t="str">
        <f>IF('statement of marks'!$J$3="","",'statement of marks'!$J$3)</f>
        <v xml:space="preserve">08291009401   </v>
      </c>
      <c r="T136" s="1056"/>
      <c r="U136" s="1056"/>
      <c r="V136" s="1057"/>
    </row>
    <row r="137" spans="1:22" ht="15.95" customHeight="1">
      <c r="A137" s="425"/>
      <c r="B137" s="404" t="s">
        <v>28</v>
      </c>
      <c r="C137" s="430" t="s">
        <v>96</v>
      </c>
      <c r="D137" s="1007" t="s">
        <v>1</v>
      </c>
      <c r="E137" s="1007"/>
      <c r="F137" s="1007"/>
      <c r="G137" s="1007" t="s">
        <v>21</v>
      </c>
      <c r="H137" s="1007"/>
      <c r="I137" s="1007"/>
      <c r="J137" s="1007" t="s">
        <v>68</v>
      </c>
      <c r="K137" s="1007"/>
      <c r="L137" s="1007"/>
      <c r="M137" s="1007" t="s">
        <v>97</v>
      </c>
      <c r="N137" s="1007"/>
      <c r="O137" s="1007"/>
      <c r="P137" s="1070" t="s">
        <v>200</v>
      </c>
      <c r="Q137" s="1051" t="s">
        <v>238</v>
      </c>
      <c r="R137" s="1051"/>
      <c r="S137" s="1051"/>
      <c r="T137" s="1052" t="s">
        <v>237</v>
      </c>
      <c r="U137" s="1052"/>
      <c r="V137" s="1053"/>
    </row>
    <row r="138" spans="1:22" ht="15.95" customHeight="1">
      <c r="A138" s="425"/>
      <c r="B138" s="404"/>
      <c r="C138" s="430"/>
      <c r="D138" s="423" t="s">
        <v>245</v>
      </c>
      <c r="E138" s="423" t="s">
        <v>246</v>
      </c>
      <c r="F138" s="431" t="s">
        <v>2</v>
      </c>
      <c r="G138" s="423" t="s">
        <v>245</v>
      </c>
      <c r="H138" s="423" t="s">
        <v>246</v>
      </c>
      <c r="I138" s="431" t="s">
        <v>2</v>
      </c>
      <c r="J138" s="423" t="s">
        <v>245</v>
      </c>
      <c r="K138" s="423" t="s">
        <v>246</v>
      </c>
      <c r="L138" s="431" t="s">
        <v>2</v>
      </c>
      <c r="M138" s="423" t="s">
        <v>245</v>
      </c>
      <c r="N138" s="423" t="s">
        <v>246</v>
      </c>
      <c r="O138" s="431" t="s">
        <v>2</v>
      </c>
      <c r="P138" s="1070"/>
      <c r="Q138" s="423" t="s">
        <v>245</v>
      </c>
      <c r="R138" s="423" t="s">
        <v>246</v>
      </c>
      <c r="S138" s="435" t="s">
        <v>2</v>
      </c>
      <c r="T138" s="445" t="s">
        <v>223</v>
      </c>
      <c r="U138" s="446" t="s">
        <v>5</v>
      </c>
      <c r="V138" s="447" t="s">
        <v>241</v>
      </c>
    </row>
    <row r="139" spans="1:22" ht="15.95" customHeight="1">
      <c r="A139" s="426"/>
      <c r="B139" s="1046" t="s">
        <v>3</v>
      </c>
      <c r="C139" s="1047"/>
      <c r="D139" s="421">
        <f>IF('statement of marks'!L$6="","",'statement of marks'!L$6)</f>
        <v>5</v>
      </c>
      <c r="E139" s="421">
        <f>IF('statement of marks'!M$6="","",'statement of marks'!M$6)</f>
        <v>5</v>
      </c>
      <c r="F139" s="432">
        <f>IF('statement of marks'!N$6="","",'statement of marks'!N$6)</f>
        <v>10</v>
      </c>
      <c r="G139" s="421">
        <f>IF('statement of marks'!O$6="","",'statement of marks'!O$6)</f>
        <v>5</v>
      </c>
      <c r="H139" s="421">
        <f>IF('statement of marks'!P$6="","",'statement of marks'!P$6)</f>
        <v>5</v>
      </c>
      <c r="I139" s="432">
        <f>IF('statement of marks'!Q$6="","",'statement of marks'!Q$6)</f>
        <v>10</v>
      </c>
      <c r="J139" s="421">
        <f>IF('statement of marks'!R$6="","",'statement of marks'!R$6)</f>
        <v>5</v>
      </c>
      <c r="K139" s="421">
        <f>IF('statement of marks'!S$6="","",'statement of marks'!S$6)</f>
        <v>5</v>
      </c>
      <c r="L139" s="432">
        <f>IF('statement of marks'!T$6="","",'statement of marks'!T$6)</f>
        <v>10</v>
      </c>
      <c r="M139" s="421">
        <f>IF('statement of marks'!V$6="","",'statement of marks'!V$6)</f>
        <v>50</v>
      </c>
      <c r="N139" s="421">
        <f>IF('statement of marks'!W$6="","",'statement of marks'!W$6)</f>
        <v>20</v>
      </c>
      <c r="O139" s="432">
        <f>IF('statement of marks'!X$6="","",'statement of marks'!X$6)</f>
        <v>70</v>
      </c>
      <c r="P139" s="422">
        <f>IF('statement of marks'!Y$6="","",'statement of marks'!Y$6)</f>
        <v>100</v>
      </c>
      <c r="Q139" s="421">
        <f>IF('statement of marks'!Z$6="","",'statement of marks'!Z$6)</f>
        <v>70</v>
      </c>
      <c r="R139" s="421">
        <f>IF('statement of marks'!AA$6="","",'statement of marks'!AA$6)</f>
        <v>30</v>
      </c>
      <c r="S139" s="432">
        <f>IF('statement of marks'!AB$6="","",'statement of marks'!AB$6)</f>
        <v>100</v>
      </c>
      <c r="T139" s="442">
        <f>IF('statement of marks'!AC$6="","",'statement of marks'!AC$6)</f>
        <v>200</v>
      </c>
      <c r="U139" s="442" t="str">
        <f>IF('statement of marks'!AD$6="","",'statement of marks'!AD$6)</f>
        <v/>
      </c>
      <c r="V139" s="448" t="str">
        <f>IF('statement of marks'!AE$6="","",'statement of marks'!AE$6)</f>
        <v/>
      </c>
    </row>
    <row r="140" spans="1:22" ht="15.95" customHeight="1">
      <c r="A140" s="425"/>
      <c r="B140" s="990" t="str">
        <f>IF('statement of marks'!$L$3="","",'statement of marks'!$L$3)</f>
        <v>fgUnh</v>
      </c>
      <c r="C140" s="991"/>
      <c r="D140" s="207">
        <f>IF('statement of marks'!L11="","",'statement of marks'!L11)</f>
        <v>3</v>
      </c>
      <c r="E140" s="207">
        <f>IF('statement of marks'!M11="","",'statement of marks'!M11)</f>
        <v>5</v>
      </c>
      <c r="F140" s="433">
        <f>IF('statement of marks'!N11="","",'statement of marks'!N11)</f>
        <v>8</v>
      </c>
      <c r="G140" s="207">
        <f>IF('statement of marks'!O11="","",'statement of marks'!O11)</f>
        <v>3</v>
      </c>
      <c r="H140" s="207">
        <f>IF('statement of marks'!P11="","",'statement of marks'!P11)</f>
        <v>5</v>
      </c>
      <c r="I140" s="433">
        <f>IF('statement of marks'!Q11="","",'statement of marks'!Q11)</f>
        <v>8</v>
      </c>
      <c r="J140" s="207" t="str">
        <f>IF('statement of marks'!R11="","",'statement of marks'!R11)</f>
        <v/>
      </c>
      <c r="K140" s="207" t="str">
        <f>IF('statement of marks'!S11="","",'statement of marks'!S11)</f>
        <v/>
      </c>
      <c r="L140" s="433" t="str">
        <f>IF('statement of marks'!T11="","",'statement of marks'!T11)</f>
        <v/>
      </c>
      <c r="M140" s="207" t="str">
        <f>IF('statement of marks'!V11="","",'statement of marks'!V11)</f>
        <v/>
      </c>
      <c r="N140" s="207" t="str">
        <f>IF('statement of marks'!W11="","",'statement of marks'!W11)</f>
        <v/>
      </c>
      <c r="O140" s="433" t="str">
        <f>IF('statement of marks'!X11="","",'statement of marks'!X11)</f>
        <v/>
      </c>
      <c r="P140" s="209" t="str">
        <f>IF('statement of marks'!Y11="","",'statement of marks'!Y11)</f>
        <v/>
      </c>
      <c r="Q140" s="207" t="str">
        <f>IF('statement of marks'!Z11="","",'statement of marks'!Z11)</f>
        <v/>
      </c>
      <c r="R140" s="207" t="str">
        <f>IF('statement of marks'!AA11="","",'statement of marks'!AA11)</f>
        <v/>
      </c>
      <c r="S140" s="433" t="str">
        <f>IF('statement of marks'!AB11="","",'statement of marks'!AB11)</f>
        <v/>
      </c>
      <c r="T140" s="420" t="str">
        <f>IF('statement of marks'!AC11="","",'statement of marks'!AC11)</f>
        <v/>
      </c>
      <c r="U140" s="420" t="str">
        <f>IF('statement of marks'!AD11="","",'statement of marks'!AD11)</f>
        <v/>
      </c>
      <c r="V140" s="439" t="str">
        <f>IF('statement of marks'!AE11="","",'statement of marks'!AE11)</f>
        <v/>
      </c>
    </row>
    <row r="141" spans="1:22" ht="15.95" customHeight="1">
      <c r="A141" s="425"/>
      <c r="B141" s="990" t="str">
        <f>IF('statement of marks'!$AH$3="","",'statement of marks'!$AH$3)</f>
        <v>vaxszth</v>
      </c>
      <c r="C141" s="991"/>
      <c r="D141" s="207">
        <f>IF('statement of marks'!AH11="","",'statement of marks'!AH11)</f>
        <v>3</v>
      </c>
      <c r="E141" s="207">
        <f>IF('statement of marks'!AI11="","",'statement of marks'!AI11)</f>
        <v>5</v>
      </c>
      <c r="F141" s="433">
        <f>IF('statement of marks'!AJ11="","",'statement of marks'!AJ11)</f>
        <v>8</v>
      </c>
      <c r="G141" s="207">
        <f>IF('statement of marks'!AK11="","",'statement of marks'!AK11)</f>
        <v>3</v>
      </c>
      <c r="H141" s="207">
        <f>IF('statement of marks'!AL11="","",'statement of marks'!AL11)</f>
        <v>5</v>
      </c>
      <c r="I141" s="433">
        <f>IF('statement of marks'!AM11="","",'statement of marks'!AM11)</f>
        <v>8</v>
      </c>
      <c r="J141" s="207" t="str">
        <f>IF('statement of marks'!AN11="","",'statement of marks'!AN11)</f>
        <v/>
      </c>
      <c r="K141" s="207" t="str">
        <f>IF('statement of marks'!AO11="","",'statement of marks'!AO11)</f>
        <v/>
      </c>
      <c r="L141" s="433" t="str">
        <f>IF('statement of marks'!AP11="","",'statement of marks'!AP11)</f>
        <v/>
      </c>
      <c r="M141" s="207">
        <f>IF('statement of marks'!AR11="","",'statement of marks'!AR11)</f>
        <v>25</v>
      </c>
      <c r="N141" s="207">
        <f>IF('statement of marks'!AS11="","",'statement of marks'!AS11)</f>
        <v>20</v>
      </c>
      <c r="O141" s="433">
        <f>IF('statement of marks'!AT11="","",'statement of marks'!AT11)</f>
        <v>45</v>
      </c>
      <c r="P141" s="209">
        <f>IF('statement of marks'!AU11="","",'statement of marks'!AU11)</f>
        <v>61</v>
      </c>
      <c r="Q141" s="207" t="str">
        <f>IF('statement of marks'!AV11="","",'statement of marks'!AV11)</f>
        <v/>
      </c>
      <c r="R141" s="207" t="str">
        <f>IF('statement of marks'!AW11="","",'statement of marks'!AW11)</f>
        <v/>
      </c>
      <c r="S141" s="433" t="str">
        <f>IF('statement of marks'!AX11="","",'statement of marks'!AX11)</f>
        <v/>
      </c>
      <c r="T141" s="420" t="str">
        <f>IF('statement of marks'!AY11="","",'statement of marks'!AY11)</f>
        <v/>
      </c>
      <c r="U141" s="420" t="str">
        <f>IF('statement of marks'!AZ11="","",'statement of marks'!AZ11)</f>
        <v/>
      </c>
      <c r="V141" s="439" t="str">
        <f>IF('statement of marks'!BA11="","",'statement of marks'!BA11)</f>
        <v/>
      </c>
    </row>
    <row r="142" spans="1:22" ht="15.95" customHeight="1">
      <c r="A142" s="425"/>
      <c r="B142" s="990" t="str">
        <f>IF('statement of marks'!BD11="s","laLd`r",IF('statement of marks'!BD11="u","mnwZ",IF('statement of marks'!BD11="g","xqtjkrh",IF('statement of marks'!BD11="p","iatkch",IF('statement of marks'!BD11="sd","fla/kh","r`rh; Hkk""kk")))))</f>
        <v>laLd`r</v>
      </c>
      <c r="C142" s="991"/>
      <c r="D142" s="207">
        <f>IF('statement of marks'!BE11="","",'statement of marks'!BE11)</f>
        <v>4</v>
      </c>
      <c r="E142" s="207">
        <f>IF('statement of marks'!BF11="","",'statement of marks'!BF11)</f>
        <v>5</v>
      </c>
      <c r="F142" s="433">
        <f>IF('statement of marks'!BG11="","",'statement of marks'!BG11)</f>
        <v>9</v>
      </c>
      <c r="G142" s="207">
        <f>IF('statement of marks'!BH11="","",'statement of marks'!BH11)</f>
        <v>2</v>
      </c>
      <c r="H142" s="207">
        <f>IF('statement of marks'!BI11="","",'statement of marks'!BI11)</f>
        <v>5</v>
      </c>
      <c r="I142" s="433">
        <f>IF('statement of marks'!BJ11="","",'statement of marks'!BJ11)</f>
        <v>7</v>
      </c>
      <c r="J142" s="207" t="str">
        <f>IF('statement of marks'!BK11="","",'statement of marks'!BK11)</f>
        <v/>
      </c>
      <c r="K142" s="207" t="str">
        <f>IF('statement of marks'!BL11="","",'statement of marks'!BL11)</f>
        <v/>
      </c>
      <c r="L142" s="433" t="str">
        <f>IF('statement of marks'!BM11="","",'statement of marks'!BM11)</f>
        <v/>
      </c>
      <c r="M142" s="207" t="str">
        <f>IF('statement of marks'!BO11="","",'statement of marks'!BO11)</f>
        <v/>
      </c>
      <c r="N142" s="207" t="str">
        <f>IF('statement of marks'!BP11="","",'statement of marks'!BP11)</f>
        <v/>
      </c>
      <c r="O142" s="433" t="str">
        <f>IF('statement of marks'!BQ11="","",'statement of marks'!BQ11)</f>
        <v/>
      </c>
      <c r="P142" s="209" t="str">
        <f>IF('statement of marks'!BR11="","",'statement of marks'!BR11)</f>
        <v/>
      </c>
      <c r="Q142" s="207" t="str">
        <f>IF('statement of marks'!BS11="","",'statement of marks'!BS11)</f>
        <v/>
      </c>
      <c r="R142" s="207" t="str">
        <f>IF('statement of marks'!BT11="","",'statement of marks'!BT11)</f>
        <v/>
      </c>
      <c r="S142" s="433" t="str">
        <f>IF('statement of marks'!BU11="","",'statement of marks'!BU11)</f>
        <v/>
      </c>
      <c r="T142" s="420" t="str">
        <f>IF('statement of marks'!BV11="","",'statement of marks'!BV11)</f>
        <v/>
      </c>
      <c r="U142" s="420" t="str">
        <f>IF('statement of marks'!BW11="","",'statement of marks'!BW11)</f>
        <v/>
      </c>
      <c r="V142" s="439" t="str">
        <f>IF('statement of marks'!BX11="","",'statement of marks'!BX11)</f>
        <v/>
      </c>
    </row>
    <row r="143" spans="1:22" ht="15.95" customHeight="1">
      <c r="A143" s="425"/>
      <c r="B143" s="990" t="str">
        <f>IF('statement of marks'!$CA$3="","",'statement of marks'!$CA$3)</f>
        <v>xf.kr</v>
      </c>
      <c r="C143" s="991"/>
      <c r="D143" s="207">
        <f>IF('statement of marks'!CA11="","",'statement of marks'!CA11)</f>
        <v>5</v>
      </c>
      <c r="E143" s="207">
        <f>IF('statement of marks'!CB11="","",'statement of marks'!CB11)</f>
        <v>5</v>
      </c>
      <c r="F143" s="433">
        <f>IF('statement of marks'!CC11="","",'statement of marks'!CC11)</f>
        <v>10</v>
      </c>
      <c r="G143" s="207" t="str">
        <f>IF('statement of marks'!CD11="","",'statement of marks'!CD11)</f>
        <v/>
      </c>
      <c r="H143" s="207" t="str">
        <f>IF('statement of marks'!CE11="","",'statement of marks'!CE11)</f>
        <v/>
      </c>
      <c r="I143" s="433" t="str">
        <f>IF('statement of marks'!CF11="","",'statement of marks'!CF11)</f>
        <v/>
      </c>
      <c r="J143" s="207" t="str">
        <f>IF('statement of marks'!CG11="","",'statement of marks'!CG11)</f>
        <v/>
      </c>
      <c r="K143" s="207" t="str">
        <f>IF('statement of marks'!CH11="","",'statement of marks'!CH11)</f>
        <v/>
      </c>
      <c r="L143" s="433" t="str">
        <f>IF('statement of marks'!CI11="","",'statement of marks'!CI11)</f>
        <v/>
      </c>
      <c r="M143" s="207">
        <f>IF('statement of marks'!CK11="","",'statement of marks'!CK11)</f>
        <v>22</v>
      </c>
      <c r="N143" s="207">
        <f>IF('statement of marks'!CL11="","",'statement of marks'!CL11)</f>
        <v>20</v>
      </c>
      <c r="O143" s="433">
        <f>IF('statement of marks'!CM11="","",'statement of marks'!CM11)</f>
        <v>42</v>
      </c>
      <c r="P143" s="209">
        <f>IF('statement of marks'!CN11="","",'statement of marks'!CN11)</f>
        <v>52</v>
      </c>
      <c r="Q143" s="207" t="str">
        <f>IF('statement of marks'!CO11="","",'statement of marks'!CO11)</f>
        <v/>
      </c>
      <c r="R143" s="207" t="str">
        <f>IF('statement of marks'!CP11="","",'statement of marks'!CP11)</f>
        <v/>
      </c>
      <c r="S143" s="433" t="str">
        <f>IF('statement of marks'!CQ11="","",'statement of marks'!CQ11)</f>
        <v/>
      </c>
      <c r="T143" s="420" t="str">
        <f>IF('statement of marks'!CR11="","",'statement of marks'!CR11)</f>
        <v/>
      </c>
      <c r="U143" s="420" t="str">
        <f>IF('statement of marks'!CS11="","",'statement of marks'!CS11)</f>
        <v/>
      </c>
      <c r="V143" s="439" t="str">
        <f>IF('statement of marks'!CT11="","",'statement of marks'!CT11)</f>
        <v/>
      </c>
    </row>
    <row r="144" spans="1:22" ht="15.95" customHeight="1">
      <c r="A144" s="425"/>
      <c r="B144" s="990" t="str">
        <f>IF('statement of marks'!$CW$3="","",'statement of marks'!$CW$3)</f>
        <v>foKku</v>
      </c>
      <c r="C144" s="991"/>
      <c r="D144" s="207" t="str">
        <f>IF('statement of marks'!CW11="","",'statement of marks'!CW11)</f>
        <v/>
      </c>
      <c r="E144" s="207" t="str">
        <f>IF('statement of marks'!CX11="","",'statement of marks'!CX11)</f>
        <v/>
      </c>
      <c r="F144" s="433" t="str">
        <f>IF('statement of marks'!CY11="","",'statement of marks'!CY11)</f>
        <v/>
      </c>
      <c r="G144" s="207">
        <f>IF('statement of marks'!CZ11="","",'statement of marks'!CZ11)</f>
        <v>0</v>
      </c>
      <c r="H144" s="207">
        <f>IF('statement of marks'!DA11="","",'statement of marks'!DA11)</f>
        <v>5</v>
      </c>
      <c r="I144" s="433">
        <f>IF('statement of marks'!DB11="","",'statement of marks'!DB11)</f>
        <v>5</v>
      </c>
      <c r="J144" s="207" t="str">
        <f>IF('statement of marks'!DC11="","",'statement of marks'!DC11)</f>
        <v/>
      </c>
      <c r="K144" s="207" t="str">
        <f>IF('statement of marks'!DD11="","",'statement of marks'!DD11)</f>
        <v/>
      </c>
      <c r="L144" s="433" t="str">
        <f>IF('statement of marks'!DE11="","",'statement of marks'!DE11)</f>
        <v/>
      </c>
      <c r="M144" s="207">
        <f>IF('statement of marks'!DG11="","",'statement of marks'!DG11)</f>
        <v>32</v>
      </c>
      <c r="N144" s="207">
        <f>IF('statement of marks'!DH11="","",'statement of marks'!DH11)</f>
        <v>15</v>
      </c>
      <c r="O144" s="433">
        <f>IF('statement of marks'!DI11="","",'statement of marks'!DI11)</f>
        <v>47</v>
      </c>
      <c r="P144" s="209">
        <f>IF('statement of marks'!DJ11="","",'statement of marks'!DJ11)</f>
        <v>52</v>
      </c>
      <c r="Q144" s="207" t="str">
        <f>IF('statement of marks'!DK11="","",'statement of marks'!DK11)</f>
        <v/>
      </c>
      <c r="R144" s="207" t="str">
        <f>IF('statement of marks'!DL11="","",'statement of marks'!DL11)</f>
        <v/>
      </c>
      <c r="S144" s="433" t="str">
        <f>IF('statement of marks'!DM11="","",'statement of marks'!DM11)</f>
        <v/>
      </c>
      <c r="T144" s="420" t="str">
        <f>IF('statement of marks'!DN11="","",'statement of marks'!DN11)</f>
        <v/>
      </c>
      <c r="U144" s="420" t="str">
        <f>IF('statement of marks'!DO11="","",'statement of marks'!DO11)</f>
        <v/>
      </c>
      <c r="V144" s="439" t="str">
        <f>IF('statement of marks'!DP11="","",'statement of marks'!DP11)</f>
        <v/>
      </c>
    </row>
    <row r="145" spans="1:22" ht="15.95" customHeight="1">
      <c r="A145" s="425"/>
      <c r="B145" s="990" t="str">
        <f>IF('statement of marks'!$DS$3="","",'statement of marks'!$DS$3)</f>
        <v>lkekftd foKku</v>
      </c>
      <c r="C145" s="991"/>
      <c r="D145" s="207">
        <f>IF('statement of marks'!DS11="","",'statement of marks'!DS11)</f>
        <v>4</v>
      </c>
      <c r="E145" s="207">
        <f>IF('statement of marks'!DT11="","",'statement of marks'!DT11)</f>
        <v>5</v>
      </c>
      <c r="F145" s="433">
        <f>IF('statement of marks'!DU11="","",'statement of marks'!DU11)</f>
        <v>9</v>
      </c>
      <c r="G145" s="207">
        <f>IF('statement of marks'!DV11="","",'statement of marks'!DV11)</f>
        <v>3</v>
      </c>
      <c r="H145" s="207">
        <f>IF('statement of marks'!DW11="","",'statement of marks'!DW11)</f>
        <v>5</v>
      </c>
      <c r="I145" s="433">
        <f>IF('statement of marks'!DX11="","",'statement of marks'!DX11)</f>
        <v>8</v>
      </c>
      <c r="J145" s="207" t="str">
        <f>IF('statement of marks'!DY11="","",'statement of marks'!DY11)</f>
        <v/>
      </c>
      <c r="K145" s="207" t="str">
        <f>IF('statement of marks'!DZ11="","",'statement of marks'!DZ11)</f>
        <v/>
      </c>
      <c r="L145" s="433" t="str">
        <f>IF('statement of marks'!EA11="","",'statement of marks'!EA11)</f>
        <v/>
      </c>
      <c r="M145" s="207">
        <f>IF('statement of marks'!EC11="","",'statement of marks'!EC11)</f>
        <v>44</v>
      </c>
      <c r="N145" s="207">
        <f>IF('statement of marks'!ED11="","",'statement of marks'!ED11)</f>
        <v>20</v>
      </c>
      <c r="O145" s="433">
        <f>IF('statement of marks'!EE11="","",'statement of marks'!EE11)</f>
        <v>64</v>
      </c>
      <c r="P145" s="209">
        <f>IF('statement of marks'!EF11="","",'statement of marks'!EF11)</f>
        <v>81</v>
      </c>
      <c r="Q145" s="207" t="str">
        <f>IF('statement of marks'!EG11="","",'statement of marks'!EG11)</f>
        <v/>
      </c>
      <c r="R145" s="207" t="str">
        <f>IF('statement of marks'!EH11="","",'statement of marks'!EH11)</f>
        <v/>
      </c>
      <c r="S145" s="433" t="str">
        <f>IF('statement of marks'!EI11="","",'statement of marks'!EI11)</f>
        <v/>
      </c>
      <c r="T145" s="420" t="str">
        <f>IF('statement of marks'!EJ11="","",'statement of marks'!EJ11)</f>
        <v/>
      </c>
      <c r="U145" s="420" t="str">
        <f>IF('statement of marks'!EK11="","",'statement of marks'!EK11)</f>
        <v/>
      </c>
      <c r="V145" s="439" t="str">
        <f>IF('statement of marks'!EL11="","",'statement of marks'!EL11)</f>
        <v/>
      </c>
    </row>
    <row r="146" spans="1:22" ht="15.95" customHeight="1">
      <c r="A146" s="425"/>
      <c r="B146" s="996" t="s">
        <v>193</v>
      </c>
      <c r="C146" s="997"/>
      <c r="D146" s="1007" t="s">
        <v>1</v>
      </c>
      <c r="E146" s="1007"/>
      <c r="F146" s="1007"/>
      <c r="G146" s="1007" t="s">
        <v>21</v>
      </c>
      <c r="H146" s="1007"/>
      <c r="I146" s="1007"/>
      <c r="J146" s="1007" t="s">
        <v>194</v>
      </c>
      <c r="K146" s="1007"/>
      <c r="L146" s="1007"/>
      <c r="M146" s="1007" t="s">
        <v>68</v>
      </c>
      <c r="N146" s="1007"/>
      <c r="O146" s="1007"/>
      <c r="P146" s="1007" t="s">
        <v>240</v>
      </c>
      <c r="Q146" s="1007"/>
      <c r="R146" s="1007"/>
      <c r="S146" s="436"/>
      <c r="T146" s="1073" t="s">
        <v>237</v>
      </c>
      <c r="U146" s="1074"/>
      <c r="V146" s="1075"/>
    </row>
    <row r="147" spans="1:22" ht="15.95" customHeight="1">
      <c r="A147" s="426"/>
      <c r="B147" s="1048" t="s">
        <v>3</v>
      </c>
      <c r="C147" s="1049"/>
      <c r="D147" s="1050">
        <f>IF('statement of marks'!EO$6="","",'statement of marks'!EO$6)</f>
        <v>20</v>
      </c>
      <c r="E147" s="1050"/>
      <c r="F147" s="1050"/>
      <c r="G147" s="1050">
        <f>IF('statement of marks'!EP$6="","",'statement of marks'!EP$6)</f>
        <v>20</v>
      </c>
      <c r="H147" s="1050"/>
      <c r="I147" s="1050"/>
      <c r="J147" s="1050">
        <f>IF('statement of marks'!ER$6="","",'statement of marks'!ER$6)</f>
        <v>20</v>
      </c>
      <c r="K147" s="1050"/>
      <c r="L147" s="1050"/>
      <c r="M147" s="1050">
        <f>IF('statement of marks'!EQ$6="","",'statement of marks'!EQ$6)</f>
        <v>20</v>
      </c>
      <c r="N147" s="1050"/>
      <c r="O147" s="1050"/>
      <c r="P147" s="1050">
        <f>IF('statement of marks'!ES$6="","",'statement of marks'!ES$6)</f>
        <v>20</v>
      </c>
      <c r="Q147" s="1050"/>
      <c r="R147" s="1050"/>
      <c r="S147" s="437" t="str">
        <f>IF('statement of marks'!FD$6="","",'statement of marks'!EW$6)</f>
        <v/>
      </c>
      <c r="T147" s="442">
        <f>IF('statement of marks'!ET$6="","",'statement of marks'!ET$6)</f>
        <v>100</v>
      </c>
      <c r="U147" s="443" t="s">
        <v>5</v>
      </c>
      <c r="V147" s="444" t="s">
        <v>241</v>
      </c>
    </row>
    <row r="148" spans="1:22" ht="15.95" customHeight="1">
      <c r="A148" s="425"/>
      <c r="B148" s="990" t="str">
        <f>IF('statement of marks'!$EO$3="","",'statement of marks'!$EO$3)</f>
        <v>dk;kZuqHko</v>
      </c>
      <c r="C148" s="991"/>
      <c r="D148" s="1031" t="str">
        <f>IF('statement of marks'!EO11="","",'statement of marks'!EO11)</f>
        <v/>
      </c>
      <c r="E148" s="1031"/>
      <c r="F148" s="1031"/>
      <c r="G148" s="1031" t="str">
        <f>IF('statement of marks'!EP11="","",'statement of marks'!EP11)</f>
        <v/>
      </c>
      <c r="H148" s="1031"/>
      <c r="I148" s="1031"/>
      <c r="J148" s="1031" t="str">
        <f>IF('statement of marks'!ER11="","",'statement of marks'!ER11)</f>
        <v/>
      </c>
      <c r="K148" s="1031"/>
      <c r="L148" s="1031"/>
      <c r="M148" s="1031" t="str">
        <f>IF('statement of marks'!EQ11="","",'statement of marks'!EQ11)</f>
        <v/>
      </c>
      <c r="N148" s="1031"/>
      <c r="O148" s="1031"/>
      <c r="P148" s="1031" t="str">
        <f>IF('statement of marks'!ES11="","",'statement of marks'!ES11)</f>
        <v/>
      </c>
      <c r="Q148" s="1031"/>
      <c r="R148" s="1031"/>
      <c r="S148" s="438"/>
      <c r="T148" s="440" t="str">
        <f>IF('statement of marks'!ET11="","",'statement of marks'!ET11)</f>
        <v/>
      </c>
      <c r="U148" s="440" t="str">
        <f>IF('statement of marks'!EU11="","",'statement of marks'!EU11)</f>
        <v/>
      </c>
      <c r="V148" s="441" t="str">
        <f>IF('statement of marks'!EV11="","",'statement of marks'!EV11)</f>
        <v/>
      </c>
    </row>
    <row r="149" spans="1:22" ht="15.95" customHeight="1">
      <c r="A149" s="425"/>
      <c r="B149" s="1027" t="str">
        <f>IF('statement of marks'!$EY$3="","",'statement of marks'!$EY$3)</f>
        <v>dyk f'k{kk</v>
      </c>
      <c r="C149" s="1028"/>
      <c r="D149" s="1031" t="str">
        <f>IF('statement of marks'!EY11="","",'statement of marks'!EY11)</f>
        <v/>
      </c>
      <c r="E149" s="1031"/>
      <c r="F149" s="1031"/>
      <c r="G149" s="1031" t="str">
        <f>IF('statement of marks'!EZ11="","",'statement of marks'!EZ11)</f>
        <v/>
      </c>
      <c r="H149" s="1031"/>
      <c r="I149" s="1031"/>
      <c r="J149" s="1031" t="str">
        <f>IF('statement of marks'!FB11="","",'statement of marks'!FB11)</f>
        <v/>
      </c>
      <c r="K149" s="1031"/>
      <c r="L149" s="1031"/>
      <c r="M149" s="1031" t="str">
        <f>IF('statement of marks'!FA11="","",'statement of marks'!FA11)</f>
        <v/>
      </c>
      <c r="N149" s="1031"/>
      <c r="O149" s="1031"/>
      <c r="P149" s="1031" t="str">
        <f>IF('statement of marks'!FC11="","",'statement of marks'!FC11)</f>
        <v/>
      </c>
      <c r="Q149" s="1031"/>
      <c r="R149" s="1031"/>
      <c r="S149" s="438"/>
      <c r="T149" s="440" t="str">
        <f>IF('statement of marks'!FD11="","",'statement of marks'!FD11)</f>
        <v/>
      </c>
      <c r="U149" s="440" t="str">
        <f>IF('statement of marks'!FE11="","",'statement of marks'!FE11)</f>
        <v/>
      </c>
      <c r="V149" s="441" t="str">
        <f>IF('statement of marks'!FF11="","",'statement of marks'!FF11)</f>
        <v/>
      </c>
    </row>
    <row r="150" spans="1:22" ht="15.95" customHeight="1">
      <c r="A150" s="425"/>
      <c r="B150" s="1029" t="str">
        <f>IF('statement of marks'!$FI$3="","",'statement of marks'!$FI$3)</f>
        <v>LokLF; ,oe~ 'kkjhfjd f'k{kk</v>
      </c>
      <c r="C150" s="1030"/>
      <c r="D150" s="1031" t="str">
        <f>IF('statement of marks'!FI11="","",'statement of marks'!FI11)</f>
        <v/>
      </c>
      <c r="E150" s="1031"/>
      <c r="F150" s="1031"/>
      <c r="G150" s="1031" t="str">
        <f>IF('statement of marks'!FJ11="","",'statement of marks'!FJ11)</f>
        <v/>
      </c>
      <c r="H150" s="1031"/>
      <c r="I150" s="1031"/>
      <c r="J150" s="1031" t="str">
        <f>IF('statement of marks'!FL11="","",'statement of marks'!FL11)</f>
        <v/>
      </c>
      <c r="K150" s="1031"/>
      <c r="L150" s="1031"/>
      <c r="M150" s="1031" t="str">
        <f>IF('statement of marks'!FK11="","",'statement of marks'!FK11)</f>
        <v/>
      </c>
      <c r="N150" s="1031"/>
      <c r="O150" s="1031"/>
      <c r="P150" s="1031" t="str">
        <f>IF('statement of marks'!FM11="","",'statement of marks'!FM11)</f>
        <v/>
      </c>
      <c r="Q150" s="1031"/>
      <c r="R150" s="1031"/>
      <c r="S150" s="438"/>
      <c r="T150" s="440" t="str">
        <f>IF('statement of marks'!FN11="","",'statement of marks'!FN11)</f>
        <v/>
      </c>
      <c r="U150" s="440" t="str">
        <f>IF('statement of marks'!FO11="","",'statement of marks'!FO11)</f>
        <v/>
      </c>
      <c r="V150" s="441" t="str">
        <f>IF('statement of marks'!FP11="","",'statement of marks'!FP11)</f>
        <v/>
      </c>
    </row>
    <row r="151" spans="1:22" ht="15.95" customHeight="1">
      <c r="A151" s="425"/>
      <c r="B151" s="1000" t="s">
        <v>195</v>
      </c>
      <c r="C151" s="1001"/>
      <c r="D151" s="1071" t="str">
        <f>details!$DR$3</f>
        <v>vxLr rd</v>
      </c>
      <c r="E151" s="1071"/>
      <c r="F151" s="1071"/>
      <c r="G151" s="1071" t="str">
        <f>details!$DV$3</f>
        <v>vDVwcj rd</v>
      </c>
      <c r="H151" s="1071"/>
      <c r="I151" s="1071"/>
      <c r="J151" s="1071" t="str">
        <f>details!$ED$3</f>
        <v>Qjojh rd</v>
      </c>
      <c r="K151" s="1071"/>
      <c r="L151" s="1071"/>
      <c r="M151" s="1071" t="str">
        <f>details!$DZ$3</f>
        <v>fnlEcj rd</v>
      </c>
      <c r="N151" s="1071"/>
      <c r="O151" s="1071"/>
      <c r="P151" s="1071" t="str">
        <f>details!$EH$3</f>
        <v>loZ ;ksx</v>
      </c>
      <c r="Q151" s="1071"/>
      <c r="R151" s="1071"/>
      <c r="S151" s="1010" t="s">
        <v>252</v>
      </c>
      <c r="T151" s="1011"/>
      <c r="U151" s="1011"/>
      <c r="V151" s="1078"/>
    </row>
    <row r="152" spans="1:22" ht="15.95" customHeight="1">
      <c r="A152" s="425"/>
      <c r="B152" s="1025" t="s">
        <v>98</v>
      </c>
      <c r="C152" s="1026"/>
      <c r="D152" s="1008" t="str">
        <f>IF(details!DS11="","",details!DS11)</f>
        <v/>
      </c>
      <c r="E152" s="1008"/>
      <c r="F152" s="1008"/>
      <c r="G152" s="1008" t="str">
        <f>IF(details!DW11="","",details!DW11)</f>
        <v/>
      </c>
      <c r="H152" s="1008"/>
      <c r="I152" s="1008"/>
      <c r="J152" s="1008" t="str">
        <f>IF(details!EE11="","",details!EE11)</f>
        <v/>
      </c>
      <c r="K152" s="1008"/>
      <c r="L152" s="1008"/>
      <c r="M152" s="1008" t="str">
        <f>IF(details!EA11="","",details!EA11)</f>
        <v/>
      </c>
      <c r="N152" s="1008"/>
      <c r="O152" s="1008"/>
      <c r="P152" s="1008" t="str">
        <f>IF(details!EI11="","",details!EI11)</f>
        <v/>
      </c>
      <c r="Q152" s="1008"/>
      <c r="R152" s="1008"/>
      <c r="S152" s="1079">
        <f>'statement of marks'!$HF$108</f>
        <v>42855</v>
      </c>
      <c r="T152" s="1080"/>
      <c r="U152" s="1080"/>
      <c r="V152" s="1081"/>
    </row>
    <row r="153" spans="1:22" ht="15.95" customHeight="1">
      <c r="A153" s="425"/>
      <c r="B153" s="1023" t="s">
        <v>15</v>
      </c>
      <c r="C153" s="1024"/>
      <c r="D153" s="1009">
        <f>IF(details!DR11="","",details!DR11)</f>
        <v>83</v>
      </c>
      <c r="E153" s="1009"/>
      <c r="F153" s="1009"/>
      <c r="G153" s="1009" t="str">
        <f>IF(details!DV11="","",details!DV11)</f>
        <v/>
      </c>
      <c r="H153" s="1009"/>
      <c r="I153" s="1009"/>
      <c r="J153" s="1009" t="str">
        <f>IF(details!ED11="","",details!ED11)</f>
        <v/>
      </c>
      <c r="K153" s="1009"/>
      <c r="L153" s="1009"/>
      <c r="M153" s="1009" t="str">
        <f>IF(details!DZ11="","",details!DZ11)</f>
        <v/>
      </c>
      <c r="N153" s="1009"/>
      <c r="O153" s="1009"/>
      <c r="P153" s="1009" t="str">
        <f>IF(details!EH11="","",details!EH11)</f>
        <v/>
      </c>
      <c r="Q153" s="1009"/>
      <c r="R153" s="1009"/>
      <c r="S153" s="1082"/>
      <c r="T153" s="1083"/>
      <c r="U153" s="1083"/>
      <c r="V153" s="1084"/>
    </row>
    <row r="154" spans="1:22" ht="15.95" customHeight="1">
      <c r="A154" s="1072"/>
      <c r="B154" s="1064" t="s">
        <v>250</v>
      </c>
      <c r="C154" s="1065"/>
      <c r="D154" s="1066" t="s">
        <v>3</v>
      </c>
      <c r="E154" s="1066"/>
      <c r="F154" s="1066"/>
      <c r="G154" s="1066" t="s">
        <v>236</v>
      </c>
      <c r="H154" s="1066"/>
      <c r="I154" s="1066"/>
      <c r="J154" s="1066" t="s">
        <v>5</v>
      </c>
      <c r="K154" s="1066"/>
      <c r="L154" s="1066"/>
      <c r="M154" s="1066" t="s">
        <v>242</v>
      </c>
      <c r="N154" s="1066"/>
      <c r="O154" s="1066"/>
      <c r="P154" s="1067" t="s">
        <v>225</v>
      </c>
      <c r="Q154" s="1067"/>
      <c r="R154" s="1067"/>
      <c r="S154" s="1066" t="s">
        <v>250</v>
      </c>
      <c r="T154" s="1066"/>
      <c r="U154" s="1066"/>
      <c r="V154" s="1068"/>
    </row>
    <row r="155" spans="1:22" ht="15.95" customHeight="1">
      <c r="A155" s="1072"/>
      <c r="B155" s="1064"/>
      <c r="C155" s="1065"/>
      <c r="D155" s="1069">
        <f>'statement of marks'!HD11</f>
        <v>1200</v>
      </c>
      <c r="E155" s="1069"/>
      <c r="F155" s="1069"/>
      <c r="G155" s="1069" t="str">
        <f>'statement of marks'!HE11</f>
        <v/>
      </c>
      <c r="H155" s="1069"/>
      <c r="I155" s="1069"/>
      <c r="J155" s="1069" t="str">
        <f>'statement of marks'!HF11</f>
        <v/>
      </c>
      <c r="K155" s="1069"/>
      <c r="L155" s="1069"/>
      <c r="M155" s="1069" t="str">
        <f>'statement of marks'!HI11</f>
        <v/>
      </c>
      <c r="N155" s="1069"/>
      <c r="O155" s="1069"/>
      <c r="P155" s="1069" t="str">
        <f>'statement of marks'!HH11</f>
        <v/>
      </c>
      <c r="Q155" s="1069"/>
      <c r="R155" s="1069"/>
      <c r="S155" s="1066" t="str">
        <f>'statement of marks'!HC11</f>
        <v/>
      </c>
      <c r="T155" s="1066"/>
      <c r="U155" s="1066"/>
      <c r="V155" s="1068"/>
    </row>
    <row r="156" spans="1:22" ht="15.95" customHeight="1">
      <c r="A156" s="425"/>
      <c r="B156" s="1036" t="s">
        <v>99</v>
      </c>
      <c r="C156" s="1037"/>
      <c r="D156" s="1007"/>
      <c r="E156" s="1007"/>
      <c r="F156" s="1007"/>
      <c r="G156" s="1007"/>
      <c r="H156" s="1007"/>
      <c r="I156" s="1007"/>
      <c r="J156" s="1007"/>
      <c r="K156" s="1007"/>
      <c r="L156" s="1007"/>
      <c r="M156" s="1007"/>
      <c r="N156" s="1007"/>
      <c r="O156" s="1007"/>
      <c r="P156" s="1007"/>
      <c r="Q156" s="1007"/>
      <c r="R156" s="1007"/>
      <c r="S156" s="1007"/>
      <c r="T156" s="1007"/>
      <c r="U156" s="1007"/>
      <c r="V156" s="1058"/>
    </row>
    <row r="157" spans="1:22" ht="15.95" customHeight="1">
      <c r="A157" s="425"/>
      <c r="B157" s="1013" t="s">
        <v>79</v>
      </c>
      <c r="C157" s="1014"/>
      <c r="D157" s="1007"/>
      <c r="E157" s="1007"/>
      <c r="F157" s="1007"/>
      <c r="G157" s="1007"/>
      <c r="H157" s="1007"/>
      <c r="I157" s="1007"/>
      <c r="J157" s="1007"/>
      <c r="K157" s="1007"/>
      <c r="L157" s="1007"/>
      <c r="M157" s="1007"/>
      <c r="N157" s="1007"/>
      <c r="O157" s="1007"/>
      <c r="P157" s="1007"/>
      <c r="Q157" s="1007"/>
      <c r="R157" s="1007"/>
      <c r="S157" s="1007"/>
      <c r="T157" s="1007"/>
      <c r="U157" s="1007"/>
      <c r="V157" s="1058"/>
    </row>
    <row r="158" spans="1:22" ht="15.95" customHeight="1">
      <c r="A158" s="425"/>
      <c r="B158" s="1036" t="s">
        <v>243</v>
      </c>
      <c r="C158" s="1037"/>
      <c r="D158" s="1007"/>
      <c r="E158" s="1007"/>
      <c r="F158" s="1007"/>
      <c r="G158" s="1007"/>
      <c r="H158" s="1007"/>
      <c r="I158" s="1007"/>
      <c r="J158" s="1007"/>
      <c r="K158" s="1007"/>
      <c r="L158" s="1007"/>
      <c r="M158" s="1007"/>
      <c r="N158" s="1007"/>
      <c r="O158" s="1007"/>
      <c r="P158" s="1007" t="s">
        <v>243</v>
      </c>
      <c r="Q158" s="1007"/>
      <c r="R158" s="1007"/>
      <c r="S158" s="1007"/>
      <c r="T158" s="1007"/>
      <c r="U158" s="1007"/>
      <c r="V158" s="1058"/>
    </row>
    <row r="159" spans="1:22" ht="15.95" customHeight="1">
      <c r="A159" s="425"/>
      <c r="B159" s="1021" t="s">
        <v>100</v>
      </c>
      <c r="C159" s="1022"/>
      <c r="D159" s="1007"/>
      <c r="E159" s="1007"/>
      <c r="F159" s="1007"/>
      <c r="G159" s="1007"/>
      <c r="H159" s="1007"/>
      <c r="I159" s="1007"/>
      <c r="J159" s="1007"/>
      <c r="K159" s="1007"/>
      <c r="L159" s="1007"/>
      <c r="M159" s="1007"/>
      <c r="N159" s="1007"/>
      <c r="O159" s="1007"/>
      <c r="P159" s="1007"/>
      <c r="Q159" s="1007"/>
      <c r="R159" s="1007"/>
      <c r="S159" s="1060" t="s">
        <v>100</v>
      </c>
      <c r="T159" s="1060"/>
      <c r="U159" s="1060"/>
      <c r="V159" s="1061"/>
    </row>
    <row r="160" spans="1:22" ht="15.95" customHeight="1" thickBot="1">
      <c r="A160" s="427"/>
      <c r="B160" s="1076" t="s">
        <v>101</v>
      </c>
      <c r="C160" s="1077"/>
      <c r="D160" s="1059"/>
      <c r="E160" s="1059"/>
      <c r="F160" s="1059"/>
      <c r="G160" s="1059"/>
      <c r="H160" s="1059"/>
      <c r="I160" s="1059"/>
      <c r="J160" s="1059"/>
      <c r="K160" s="1059"/>
      <c r="L160" s="1059"/>
      <c r="M160" s="1059"/>
      <c r="N160" s="1059"/>
      <c r="O160" s="1059"/>
      <c r="P160" s="1059"/>
      <c r="Q160" s="1059"/>
      <c r="R160" s="1059"/>
      <c r="S160" s="1062" t="s">
        <v>134</v>
      </c>
      <c r="T160" s="1062"/>
      <c r="U160" s="1062"/>
      <c r="V160" s="1063"/>
    </row>
    <row r="161" spans="1:22" ht="15.95" customHeight="1">
      <c r="A161" s="424"/>
      <c r="B161" s="1038" t="s">
        <v>47</v>
      </c>
      <c r="C161" s="1039"/>
      <c r="D161" s="1039"/>
      <c r="E161" s="1039"/>
      <c r="F161" s="1039"/>
      <c r="G161" s="1039"/>
      <c r="H161" s="1039"/>
      <c r="I161" s="1039"/>
      <c r="J161" s="1039"/>
      <c r="K161" s="1039"/>
      <c r="L161" s="1039"/>
      <c r="M161" s="1039"/>
      <c r="N161" s="1039"/>
      <c r="O161" s="1039"/>
      <c r="P161" s="1039"/>
      <c r="Q161" s="1039"/>
      <c r="R161" s="1039"/>
      <c r="S161" s="1039"/>
      <c r="T161" s="1039"/>
      <c r="U161" s="1039"/>
      <c r="V161" s="1040"/>
    </row>
    <row r="162" spans="1:22" ht="15.95" customHeight="1">
      <c r="A162" s="425"/>
      <c r="B162" s="1041" t="str">
        <f>'statement of marks'!$A$1</f>
        <v>MkW0Hkhejko vEcsMdj jkt0vkok0fo|k0cxMh]nkSlk</v>
      </c>
      <c r="C162" s="1042"/>
      <c r="D162" s="1042"/>
      <c r="E162" s="1042"/>
      <c r="F162" s="1042"/>
      <c r="G162" s="1042"/>
      <c r="H162" s="1042"/>
      <c r="I162" s="1042"/>
      <c r="J162" s="1042"/>
      <c r="K162" s="1042"/>
      <c r="L162" s="1042"/>
      <c r="M162" s="1042"/>
      <c r="N162" s="1042"/>
      <c r="O162" s="1042"/>
      <c r="P162" s="1042"/>
      <c r="Q162" s="1042"/>
      <c r="R162" s="1042"/>
      <c r="S162" s="1042"/>
      <c r="T162" s="1042"/>
      <c r="U162" s="1042"/>
      <c r="V162" s="1043"/>
    </row>
    <row r="163" spans="1:22" ht="15.95" customHeight="1">
      <c r="A163" s="425"/>
      <c r="B163" s="990" t="s">
        <v>244</v>
      </c>
      <c r="C163" s="991"/>
      <c r="D163" s="992" t="str">
        <f>'statement of marks'!$H$3</f>
        <v>2016-17</v>
      </c>
      <c r="E163" s="992"/>
      <c r="F163" s="992"/>
      <c r="G163" s="992"/>
      <c r="H163" s="992"/>
      <c r="I163" s="992"/>
      <c r="J163" s="992"/>
      <c r="K163" s="992"/>
      <c r="L163" s="992"/>
      <c r="M163" s="992"/>
      <c r="N163" s="992"/>
      <c r="O163" s="992"/>
      <c r="P163" s="992"/>
      <c r="Q163" s="992"/>
      <c r="R163" s="992"/>
      <c r="S163" s="992"/>
      <c r="T163" s="992"/>
      <c r="U163" s="992"/>
      <c r="V163" s="1044"/>
    </row>
    <row r="164" spans="1:22" ht="15.95" customHeight="1">
      <c r="A164" s="425"/>
      <c r="B164" s="990" t="s">
        <v>185</v>
      </c>
      <c r="C164" s="991"/>
      <c r="D164" s="991" t="str">
        <f>IF('statement of marks'!I12="","",'statement of marks'!I12)</f>
        <v>v'kksd dqekj xqtZj</v>
      </c>
      <c r="E164" s="991"/>
      <c r="F164" s="991"/>
      <c r="G164" s="991"/>
      <c r="H164" s="991"/>
      <c r="I164" s="991"/>
      <c r="J164" s="991"/>
      <c r="K164" s="991"/>
      <c r="L164" s="991"/>
      <c r="M164" s="991"/>
      <c r="N164" s="991"/>
      <c r="O164" s="991"/>
      <c r="P164" s="991"/>
      <c r="Q164" s="991"/>
      <c r="R164" s="991"/>
      <c r="S164" s="991"/>
      <c r="T164" s="991"/>
      <c r="U164" s="991"/>
      <c r="V164" s="1045"/>
    </row>
    <row r="165" spans="1:22" ht="15.95" customHeight="1">
      <c r="A165" s="425"/>
      <c r="B165" s="990" t="s">
        <v>186</v>
      </c>
      <c r="C165" s="991"/>
      <c r="D165" s="991" t="str">
        <f>IF('statement of marks'!J12="","",'statement of marks'!J12)</f>
        <v>Jh xqykc pUn xqtZj</v>
      </c>
      <c r="E165" s="991"/>
      <c r="F165" s="991"/>
      <c r="G165" s="991"/>
      <c r="H165" s="991"/>
      <c r="I165" s="991"/>
      <c r="J165" s="991"/>
      <c r="K165" s="991"/>
      <c r="L165" s="991"/>
      <c r="M165" s="991"/>
      <c r="N165" s="991"/>
      <c r="O165" s="991"/>
      <c r="P165" s="991"/>
      <c r="Q165" s="991"/>
      <c r="R165" s="991"/>
      <c r="S165" s="991"/>
      <c r="T165" s="991"/>
      <c r="U165" s="991"/>
      <c r="V165" s="1045"/>
    </row>
    <row r="166" spans="1:22" ht="15.95" customHeight="1">
      <c r="A166" s="425"/>
      <c r="B166" s="990" t="s">
        <v>187</v>
      </c>
      <c r="C166" s="991"/>
      <c r="D166" s="991" t="str">
        <f>IF('statement of marks'!K12="","",'statement of marks'!K12)</f>
        <v>Jhefr yfyrk nsoh</v>
      </c>
      <c r="E166" s="991"/>
      <c r="F166" s="991"/>
      <c r="G166" s="991"/>
      <c r="H166" s="991"/>
      <c r="I166" s="991"/>
      <c r="J166" s="991"/>
      <c r="K166" s="991"/>
      <c r="L166" s="991"/>
      <c r="M166" s="991"/>
      <c r="N166" s="991"/>
      <c r="O166" s="991"/>
      <c r="P166" s="991"/>
      <c r="Q166" s="991"/>
      <c r="R166" s="991"/>
      <c r="S166" s="991"/>
      <c r="T166" s="991"/>
      <c r="U166" s="991"/>
      <c r="V166" s="1045"/>
    </row>
    <row r="167" spans="1:22" ht="15.95" customHeight="1">
      <c r="A167" s="425"/>
      <c r="B167" s="990" t="s">
        <v>188</v>
      </c>
      <c r="C167" s="991"/>
      <c r="D167" s="992" t="str">
        <f>'statement of marks'!$G$3</f>
        <v>6 B</v>
      </c>
      <c r="E167" s="992"/>
      <c r="F167" s="992"/>
      <c r="G167" s="991" t="s">
        <v>9</v>
      </c>
      <c r="H167" s="991"/>
      <c r="I167" s="991"/>
      <c r="J167" s="992">
        <f>IF('statement of marks'!D12="","",'statement of marks'!D12)</f>
        <v>656</v>
      </c>
      <c r="K167" s="992"/>
      <c r="L167" s="992"/>
      <c r="M167" s="991" t="s">
        <v>189</v>
      </c>
      <c r="N167" s="991"/>
      <c r="O167" s="991"/>
      <c r="P167" s="992">
        <f>IF('statement of marks'!F12="","",'statement of marks'!F12)</f>
        <v>2038</v>
      </c>
      <c r="Q167" s="992"/>
      <c r="R167" s="992"/>
      <c r="S167" s="1054" t="str">
        <f>IF('statement of marks'!$I$3="","",'statement of marks'!$I$3)</f>
        <v xml:space="preserve">fo|ky; dk Mk;l dksM+ </v>
      </c>
      <c r="T167" s="1054"/>
      <c r="U167" s="1054"/>
      <c r="V167" s="1055"/>
    </row>
    <row r="168" spans="1:22" ht="15.95" customHeight="1">
      <c r="A168" s="425"/>
      <c r="B168" s="428" t="s">
        <v>0</v>
      </c>
      <c r="C168" s="429"/>
      <c r="D168" s="1032">
        <f>IF('statement of marks'!G12="","",'statement of marks'!G12)</f>
        <v>38902</v>
      </c>
      <c r="E168" s="1032"/>
      <c r="F168" s="1032"/>
      <c r="G168" s="991" t="str">
        <f>IF('statement of marks'!H12="","",'statement of marks'!H12)</f>
        <v>pkj tqykbZ] nks gtkj N%</v>
      </c>
      <c r="H168" s="991"/>
      <c r="I168" s="991"/>
      <c r="J168" s="991"/>
      <c r="K168" s="991"/>
      <c r="L168" s="991"/>
      <c r="M168" s="991"/>
      <c r="N168" s="991"/>
      <c r="O168" s="991"/>
      <c r="P168" s="991"/>
      <c r="Q168" s="991"/>
      <c r="R168" s="991"/>
      <c r="S168" s="1056" t="str">
        <f>IF('statement of marks'!$J$3="","",'statement of marks'!$J$3)</f>
        <v xml:space="preserve">08291009401   </v>
      </c>
      <c r="T168" s="1056"/>
      <c r="U168" s="1056"/>
      <c r="V168" s="1057"/>
    </row>
    <row r="169" spans="1:22" ht="15.95" customHeight="1">
      <c r="A169" s="425"/>
      <c r="B169" s="404" t="s">
        <v>28</v>
      </c>
      <c r="C169" s="430" t="s">
        <v>96</v>
      </c>
      <c r="D169" s="1007" t="s">
        <v>1</v>
      </c>
      <c r="E169" s="1007"/>
      <c r="F169" s="1007"/>
      <c r="G169" s="1007" t="s">
        <v>21</v>
      </c>
      <c r="H169" s="1007"/>
      <c r="I169" s="1007"/>
      <c r="J169" s="1007" t="s">
        <v>68</v>
      </c>
      <c r="K169" s="1007"/>
      <c r="L169" s="1007"/>
      <c r="M169" s="1007" t="s">
        <v>97</v>
      </c>
      <c r="N169" s="1007"/>
      <c r="O169" s="1007"/>
      <c r="P169" s="1070" t="s">
        <v>200</v>
      </c>
      <c r="Q169" s="1051" t="s">
        <v>238</v>
      </c>
      <c r="R169" s="1051"/>
      <c r="S169" s="1051"/>
      <c r="T169" s="1052" t="s">
        <v>237</v>
      </c>
      <c r="U169" s="1052"/>
      <c r="V169" s="1053"/>
    </row>
    <row r="170" spans="1:22" ht="15.95" customHeight="1">
      <c r="A170" s="425"/>
      <c r="B170" s="404"/>
      <c r="C170" s="430"/>
      <c r="D170" s="423" t="s">
        <v>245</v>
      </c>
      <c r="E170" s="423" t="s">
        <v>246</v>
      </c>
      <c r="F170" s="431" t="s">
        <v>2</v>
      </c>
      <c r="G170" s="423" t="s">
        <v>245</v>
      </c>
      <c r="H170" s="423" t="s">
        <v>246</v>
      </c>
      <c r="I170" s="431" t="s">
        <v>2</v>
      </c>
      <c r="J170" s="423" t="s">
        <v>245</v>
      </c>
      <c r="K170" s="423" t="s">
        <v>246</v>
      </c>
      <c r="L170" s="431" t="s">
        <v>2</v>
      </c>
      <c r="M170" s="423" t="s">
        <v>245</v>
      </c>
      <c r="N170" s="423" t="s">
        <v>246</v>
      </c>
      <c r="O170" s="431" t="s">
        <v>2</v>
      </c>
      <c r="P170" s="1070"/>
      <c r="Q170" s="423" t="s">
        <v>245</v>
      </c>
      <c r="R170" s="423" t="s">
        <v>246</v>
      </c>
      <c r="S170" s="435" t="s">
        <v>2</v>
      </c>
      <c r="T170" s="445" t="s">
        <v>223</v>
      </c>
      <c r="U170" s="446" t="s">
        <v>5</v>
      </c>
      <c r="V170" s="447" t="s">
        <v>241</v>
      </c>
    </row>
    <row r="171" spans="1:22" ht="15.95" customHeight="1">
      <c r="A171" s="426"/>
      <c r="B171" s="1046" t="s">
        <v>3</v>
      </c>
      <c r="C171" s="1047"/>
      <c r="D171" s="421">
        <f>IF('statement of marks'!L$6="","",'statement of marks'!L$6)</f>
        <v>5</v>
      </c>
      <c r="E171" s="421">
        <f>IF('statement of marks'!M$6="","",'statement of marks'!M$6)</f>
        <v>5</v>
      </c>
      <c r="F171" s="432">
        <f>IF('statement of marks'!N$6="","",'statement of marks'!N$6)</f>
        <v>10</v>
      </c>
      <c r="G171" s="421">
        <f>IF('statement of marks'!O$6="","",'statement of marks'!O$6)</f>
        <v>5</v>
      </c>
      <c r="H171" s="421">
        <f>IF('statement of marks'!P$6="","",'statement of marks'!P$6)</f>
        <v>5</v>
      </c>
      <c r="I171" s="432">
        <f>IF('statement of marks'!Q$6="","",'statement of marks'!Q$6)</f>
        <v>10</v>
      </c>
      <c r="J171" s="421">
        <f>IF('statement of marks'!R$6="","",'statement of marks'!R$6)</f>
        <v>5</v>
      </c>
      <c r="K171" s="421">
        <f>IF('statement of marks'!S$6="","",'statement of marks'!S$6)</f>
        <v>5</v>
      </c>
      <c r="L171" s="432">
        <f>IF('statement of marks'!T$6="","",'statement of marks'!T$6)</f>
        <v>10</v>
      </c>
      <c r="M171" s="421">
        <f>IF('statement of marks'!V$6="","",'statement of marks'!V$6)</f>
        <v>50</v>
      </c>
      <c r="N171" s="421">
        <f>IF('statement of marks'!W$6="","",'statement of marks'!W$6)</f>
        <v>20</v>
      </c>
      <c r="O171" s="432">
        <f>IF('statement of marks'!X$6="","",'statement of marks'!X$6)</f>
        <v>70</v>
      </c>
      <c r="P171" s="422">
        <f>IF('statement of marks'!Y$6="","",'statement of marks'!Y$6)</f>
        <v>100</v>
      </c>
      <c r="Q171" s="421">
        <f>IF('statement of marks'!Z$6="","",'statement of marks'!Z$6)</f>
        <v>70</v>
      </c>
      <c r="R171" s="421">
        <f>IF('statement of marks'!AA$6="","",'statement of marks'!AA$6)</f>
        <v>30</v>
      </c>
      <c r="S171" s="432">
        <f>IF('statement of marks'!AB$6="","",'statement of marks'!AB$6)</f>
        <v>100</v>
      </c>
      <c r="T171" s="442">
        <f>IF('statement of marks'!AC$6="","",'statement of marks'!AC$6)</f>
        <v>200</v>
      </c>
      <c r="U171" s="442" t="str">
        <f>IF('statement of marks'!AD$6="","",'statement of marks'!AD$6)</f>
        <v/>
      </c>
      <c r="V171" s="448" t="str">
        <f>IF('statement of marks'!AE$6="","",'statement of marks'!AE$6)</f>
        <v/>
      </c>
    </row>
    <row r="172" spans="1:22" ht="15.95" customHeight="1">
      <c r="A172" s="425"/>
      <c r="B172" s="990" t="str">
        <f>IF('statement of marks'!$L$3="","",'statement of marks'!$L$3)</f>
        <v>fgUnh</v>
      </c>
      <c r="C172" s="991"/>
      <c r="D172" s="207">
        <f>IF('statement of marks'!L12="","",'statement of marks'!L12)</f>
        <v>3</v>
      </c>
      <c r="E172" s="207">
        <f>IF('statement of marks'!M12="","",'statement of marks'!M12)</f>
        <v>5</v>
      </c>
      <c r="F172" s="433">
        <f>IF('statement of marks'!N12="","",'statement of marks'!N12)</f>
        <v>8</v>
      </c>
      <c r="G172" s="207">
        <f>IF('statement of marks'!O12="","",'statement of marks'!O12)</f>
        <v>2</v>
      </c>
      <c r="H172" s="207">
        <f>IF('statement of marks'!P12="","",'statement of marks'!P12)</f>
        <v>5</v>
      </c>
      <c r="I172" s="433">
        <f>IF('statement of marks'!Q12="","",'statement of marks'!Q12)</f>
        <v>7</v>
      </c>
      <c r="J172" s="207" t="str">
        <f>IF('statement of marks'!R12="","",'statement of marks'!R12)</f>
        <v/>
      </c>
      <c r="K172" s="207" t="str">
        <f>IF('statement of marks'!S12="","",'statement of marks'!S12)</f>
        <v/>
      </c>
      <c r="L172" s="433" t="str">
        <f>IF('statement of marks'!T12="","",'statement of marks'!T12)</f>
        <v/>
      </c>
      <c r="M172" s="207" t="str">
        <f>IF('statement of marks'!V12="","",'statement of marks'!V12)</f>
        <v/>
      </c>
      <c r="N172" s="207" t="str">
        <f>IF('statement of marks'!W12="","",'statement of marks'!W12)</f>
        <v/>
      </c>
      <c r="O172" s="433" t="str">
        <f>IF('statement of marks'!X12="","",'statement of marks'!X12)</f>
        <v/>
      </c>
      <c r="P172" s="209" t="str">
        <f>IF('statement of marks'!Y12="","",'statement of marks'!Y12)</f>
        <v/>
      </c>
      <c r="Q172" s="207" t="str">
        <f>IF('statement of marks'!Z12="","",'statement of marks'!Z12)</f>
        <v/>
      </c>
      <c r="R172" s="207" t="str">
        <f>IF('statement of marks'!AA12="","",'statement of marks'!AA12)</f>
        <v/>
      </c>
      <c r="S172" s="433" t="str">
        <f>IF('statement of marks'!AB12="","",'statement of marks'!AB12)</f>
        <v/>
      </c>
      <c r="T172" s="420" t="str">
        <f>IF('statement of marks'!AC12="","",'statement of marks'!AC12)</f>
        <v/>
      </c>
      <c r="U172" s="420" t="str">
        <f>IF('statement of marks'!AD12="","",'statement of marks'!AD12)</f>
        <v/>
      </c>
      <c r="V172" s="439" t="str">
        <f>IF('statement of marks'!AE12="","",'statement of marks'!AE12)</f>
        <v/>
      </c>
    </row>
    <row r="173" spans="1:22" ht="15.95" customHeight="1">
      <c r="A173" s="425"/>
      <c r="B173" s="990" t="str">
        <f>IF('statement of marks'!$AH$3="","",'statement of marks'!$AH$3)</f>
        <v>vaxszth</v>
      </c>
      <c r="C173" s="991"/>
      <c r="D173" s="207">
        <f>IF('statement of marks'!AH12="","",'statement of marks'!AH12)</f>
        <v>2</v>
      </c>
      <c r="E173" s="207">
        <f>IF('statement of marks'!AI12="","",'statement of marks'!AI12)</f>
        <v>5</v>
      </c>
      <c r="F173" s="433">
        <f>IF('statement of marks'!AJ12="","",'statement of marks'!AJ12)</f>
        <v>7</v>
      </c>
      <c r="G173" s="207">
        <f>IF('statement of marks'!AK12="","",'statement of marks'!AK12)</f>
        <v>2</v>
      </c>
      <c r="H173" s="207">
        <f>IF('statement of marks'!AL12="","",'statement of marks'!AL12)</f>
        <v>5</v>
      </c>
      <c r="I173" s="433">
        <f>IF('statement of marks'!AM12="","",'statement of marks'!AM12)</f>
        <v>7</v>
      </c>
      <c r="J173" s="207" t="str">
        <f>IF('statement of marks'!AN12="","",'statement of marks'!AN12)</f>
        <v/>
      </c>
      <c r="K173" s="207" t="str">
        <f>IF('statement of marks'!AO12="","",'statement of marks'!AO12)</f>
        <v/>
      </c>
      <c r="L173" s="433" t="str">
        <f>IF('statement of marks'!AP12="","",'statement of marks'!AP12)</f>
        <v/>
      </c>
      <c r="M173" s="207">
        <f>IF('statement of marks'!AR12="","",'statement of marks'!AR12)</f>
        <v>25</v>
      </c>
      <c r="N173" s="207">
        <f>IF('statement of marks'!AS12="","",'statement of marks'!AS12)</f>
        <v>20</v>
      </c>
      <c r="O173" s="433">
        <f>IF('statement of marks'!AT12="","",'statement of marks'!AT12)</f>
        <v>45</v>
      </c>
      <c r="P173" s="209">
        <f>IF('statement of marks'!AU12="","",'statement of marks'!AU12)</f>
        <v>59</v>
      </c>
      <c r="Q173" s="207" t="str">
        <f>IF('statement of marks'!AV12="","",'statement of marks'!AV12)</f>
        <v/>
      </c>
      <c r="R173" s="207" t="str">
        <f>IF('statement of marks'!AW12="","",'statement of marks'!AW12)</f>
        <v/>
      </c>
      <c r="S173" s="433" t="str">
        <f>IF('statement of marks'!AX12="","",'statement of marks'!AX12)</f>
        <v/>
      </c>
      <c r="T173" s="420" t="str">
        <f>IF('statement of marks'!AY12="","",'statement of marks'!AY12)</f>
        <v/>
      </c>
      <c r="U173" s="420" t="str">
        <f>IF('statement of marks'!AZ12="","",'statement of marks'!AZ12)</f>
        <v/>
      </c>
      <c r="V173" s="439" t="str">
        <f>IF('statement of marks'!BA12="","",'statement of marks'!BA12)</f>
        <v/>
      </c>
    </row>
    <row r="174" spans="1:22" ht="15.95" customHeight="1">
      <c r="A174" s="425"/>
      <c r="B174" s="990" t="str">
        <f>IF('statement of marks'!BD12="s","laLd`r",IF('statement of marks'!BD12="u","mnwZ",IF('statement of marks'!BD12="g","xqtjkrh",IF('statement of marks'!BD12="p","iatkch",IF('statement of marks'!BD12="sd","fla/kh","r`rh; Hkk""kk")))))</f>
        <v>laLd`r</v>
      </c>
      <c r="C174" s="991"/>
      <c r="D174" s="207">
        <f>IF('statement of marks'!BE12="","",'statement of marks'!BE12)</f>
        <v>3</v>
      </c>
      <c r="E174" s="207">
        <f>IF('statement of marks'!BF12="","",'statement of marks'!BF12)</f>
        <v>5</v>
      </c>
      <c r="F174" s="433">
        <f>IF('statement of marks'!BG12="","",'statement of marks'!BG12)</f>
        <v>8</v>
      </c>
      <c r="G174" s="207">
        <f>IF('statement of marks'!BH12="","",'statement of marks'!BH12)</f>
        <v>4</v>
      </c>
      <c r="H174" s="207">
        <f>IF('statement of marks'!BI12="","",'statement of marks'!BI12)</f>
        <v>5</v>
      </c>
      <c r="I174" s="433">
        <f>IF('statement of marks'!BJ12="","",'statement of marks'!BJ12)</f>
        <v>9</v>
      </c>
      <c r="J174" s="207" t="str">
        <f>IF('statement of marks'!BK12="","",'statement of marks'!BK12)</f>
        <v/>
      </c>
      <c r="K174" s="207" t="str">
        <f>IF('statement of marks'!BL12="","",'statement of marks'!BL12)</f>
        <v/>
      </c>
      <c r="L174" s="433" t="str">
        <f>IF('statement of marks'!BM12="","",'statement of marks'!BM12)</f>
        <v/>
      </c>
      <c r="M174" s="207" t="str">
        <f>IF('statement of marks'!BO12="","",'statement of marks'!BO12)</f>
        <v/>
      </c>
      <c r="N174" s="207" t="str">
        <f>IF('statement of marks'!BP12="","",'statement of marks'!BP12)</f>
        <v/>
      </c>
      <c r="O174" s="433" t="str">
        <f>IF('statement of marks'!BQ12="","",'statement of marks'!BQ12)</f>
        <v/>
      </c>
      <c r="P174" s="209" t="str">
        <f>IF('statement of marks'!BR12="","",'statement of marks'!BR12)</f>
        <v/>
      </c>
      <c r="Q174" s="207" t="str">
        <f>IF('statement of marks'!BS12="","",'statement of marks'!BS12)</f>
        <v/>
      </c>
      <c r="R174" s="207" t="str">
        <f>IF('statement of marks'!BT12="","",'statement of marks'!BT12)</f>
        <v/>
      </c>
      <c r="S174" s="433" t="str">
        <f>IF('statement of marks'!BU12="","",'statement of marks'!BU12)</f>
        <v/>
      </c>
      <c r="T174" s="420" t="str">
        <f>IF('statement of marks'!BV12="","",'statement of marks'!BV12)</f>
        <v/>
      </c>
      <c r="U174" s="420" t="str">
        <f>IF('statement of marks'!BW12="","",'statement of marks'!BW12)</f>
        <v/>
      </c>
      <c r="V174" s="439" t="str">
        <f>IF('statement of marks'!BX12="","",'statement of marks'!BX12)</f>
        <v/>
      </c>
    </row>
    <row r="175" spans="1:22" ht="15.95" customHeight="1">
      <c r="A175" s="425"/>
      <c r="B175" s="990" t="str">
        <f>IF('statement of marks'!$CA$3="","",'statement of marks'!$CA$3)</f>
        <v>xf.kr</v>
      </c>
      <c r="C175" s="991"/>
      <c r="D175" s="207">
        <f>IF('statement of marks'!CA12="","",'statement of marks'!CA12)</f>
        <v>2</v>
      </c>
      <c r="E175" s="207">
        <f>IF('statement of marks'!CB12="","",'statement of marks'!CB12)</f>
        <v>5</v>
      </c>
      <c r="F175" s="433">
        <f>IF('statement of marks'!CC12="","",'statement of marks'!CC12)</f>
        <v>7</v>
      </c>
      <c r="G175" s="207" t="str">
        <f>IF('statement of marks'!CD12="","",'statement of marks'!CD12)</f>
        <v/>
      </c>
      <c r="H175" s="207" t="str">
        <f>IF('statement of marks'!CE12="","",'statement of marks'!CE12)</f>
        <v/>
      </c>
      <c r="I175" s="433" t="str">
        <f>IF('statement of marks'!CF12="","",'statement of marks'!CF12)</f>
        <v/>
      </c>
      <c r="J175" s="207" t="str">
        <f>IF('statement of marks'!CG12="","",'statement of marks'!CG12)</f>
        <v/>
      </c>
      <c r="K175" s="207" t="str">
        <f>IF('statement of marks'!CH12="","",'statement of marks'!CH12)</f>
        <v/>
      </c>
      <c r="L175" s="433" t="str">
        <f>IF('statement of marks'!CI12="","",'statement of marks'!CI12)</f>
        <v/>
      </c>
      <c r="M175" s="207">
        <f>IF('statement of marks'!CK12="","",'statement of marks'!CK12)</f>
        <v>13</v>
      </c>
      <c r="N175" s="207">
        <f>IF('statement of marks'!CL12="","",'statement of marks'!CL12)</f>
        <v>16</v>
      </c>
      <c r="O175" s="433">
        <f>IF('statement of marks'!CM12="","",'statement of marks'!CM12)</f>
        <v>29</v>
      </c>
      <c r="P175" s="209">
        <f>IF('statement of marks'!CN12="","",'statement of marks'!CN12)</f>
        <v>36</v>
      </c>
      <c r="Q175" s="207" t="str">
        <f>IF('statement of marks'!CO12="","",'statement of marks'!CO12)</f>
        <v/>
      </c>
      <c r="R175" s="207" t="str">
        <f>IF('statement of marks'!CP12="","",'statement of marks'!CP12)</f>
        <v/>
      </c>
      <c r="S175" s="433" t="str">
        <f>IF('statement of marks'!CQ12="","",'statement of marks'!CQ12)</f>
        <v/>
      </c>
      <c r="T175" s="420" t="str">
        <f>IF('statement of marks'!CR12="","",'statement of marks'!CR12)</f>
        <v/>
      </c>
      <c r="U175" s="420" t="str">
        <f>IF('statement of marks'!CS12="","",'statement of marks'!CS12)</f>
        <v/>
      </c>
      <c r="V175" s="439" t="str">
        <f>IF('statement of marks'!CT12="","",'statement of marks'!CT12)</f>
        <v/>
      </c>
    </row>
    <row r="176" spans="1:22" ht="15.95" customHeight="1">
      <c r="A176" s="425"/>
      <c r="B176" s="990" t="str">
        <f>IF('statement of marks'!$CW$3="","",'statement of marks'!$CW$3)</f>
        <v>foKku</v>
      </c>
      <c r="C176" s="991"/>
      <c r="D176" s="207" t="str">
        <f>IF('statement of marks'!CW12="","",'statement of marks'!CW12)</f>
        <v/>
      </c>
      <c r="E176" s="207" t="str">
        <f>IF('statement of marks'!CX12="","",'statement of marks'!CX12)</f>
        <v/>
      </c>
      <c r="F176" s="433" t="str">
        <f>IF('statement of marks'!CY12="","",'statement of marks'!CY12)</f>
        <v/>
      </c>
      <c r="G176" s="207">
        <f>IF('statement of marks'!CZ12="","",'statement of marks'!CZ12)</f>
        <v>1</v>
      </c>
      <c r="H176" s="207">
        <f>IF('statement of marks'!DA12="","",'statement of marks'!DA12)</f>
        <v>5</v>
      </c>
      <c r="I176" s="433">
        <f>IF('statement of marks'!DB12="","",'statement of marks'!DB12)</f>
        <v>6</v>
      </c>
      <c r="J176" s="207" t="str">
        <f>IF('statement of marks'!DC12="","",'statement of marks'!DC12)</f>
        <v/>
      </c>
      <c r="K176" s="207" t="str">
        <f>IF('statement of marks'!DD12="","",'statement of marks'!DD12)</f>
        <v/>
      </c>
      <c r="L176" s="433" t="str">
        <f>IF('statement of marks'!DE12="","",'statement of marks'!DE12)</f>
        <v/>
      </c>
      <c r="M176" s="207">
        <f>IF('statement of marks'!DG12="","",'statement of marks'!DG12)</f>
        <v>30</v>
      </c>
      <c r="N176" s="207">
        <f>IF('statement of marks'!DH12="","",'statement of marks'!DH12)</f>
        <v>20</v>
      </c>
      <c r="O176" s="433">
        <f>IF('statement of marks'!DI12="","",'statement of marks'!DI12)</f>
        <v>50</v>
      </c>
      <c r="P176" s="209">
        <f>IF('statement of marks'!DJ12="","",'statement of marks'!DJ12)</f>
        <v>56</v>
      </c>
      <c r="Q176" s="207" t="str">
        <f>IF('statement of marks'!DK12="","",'statement of marks'!DK12)</f>
        <v/>
      </c>
      <c r="R176" s="207" t="str">
        <f>IF('statement of marks'!DL12="","",'statement of marks'!DL12)</f>
        <v/>
      </c>
      <c r="S176" s="433" t="str">
        <f>IF('statement of marks'!DM12="","",'statement of marks'!DM12)</f>
        <v/>
      </c>
      <c r="T176" s="420" t="str">
        <f>IF('statement of marks'!DN12="","",'statement of marks'!DN12)</f>
        <v/>
      </c>
      <c r="U176" s="420" t="str">
        <f>IF('statement of marks'!DO12="","",'statement of marks'!DO12)</f>
        <v/>
      </c>
      <c r="V176" s="439" t="str">
        <f>IF('statement of marks'!DP12="","",'statement of marks'!DP12)</f>
        <v/>
      </c>
    </row>
    <row r="177" spans="1:22" ht="15.95" customHeight="1">
      <c r="A177" s="425"/>
      <c r="B177" s="990" t="str">
        <f>IF('statement of marks'!$DS$3="","",'statement of marks'!$DS$3)</f>
        <v>lkekftd foKku</v>
      </c>
      <c r="C177" s="991"/>
      <c r="D177" s="207">
        <f>IF('statement of marks'!DS12="","",'statement of marks'!DS12)</f>
        <v>4</v>
      </c>
      <c r="E177" s="207">
        <f>IF('statement of marks'!DT12="","",'statement of marks'!DT12)</f>
        <v>5</v>
      </c>
      <c r="F177" s="433">
        <f>IF('statement of marks'!DU12="","",'statement of marks'!DU12)</f>
        <v>9</v>
      </c>
      <c r="G177" s="207">
        <f>IF('statement of marks'!DV12="","",'statement of marks'!DV12)</f>
        <v>5</v>
      </c>
      <c r="H177" s="207">
        <f>IF('statement of marks'!DW12="","",'statement of marks'!DW12)</f>
        <v>5</v>
      </c>
      <c r="I177" s="433">
        <f>IF('statement of marks'!DX12="","",'statement of marks'!DX12)</f>
        <v>10</v>
      </c>
      <c r="J177" s="207" t="str">
        <f>IF('statement of marks'!DY12="","",'statement of marks'!DY12)</f>
        <v/>
      </c>
      <c r="K177" s="207" t="str">
        <f>IF('statement of marks'!DZ12="","",'statement of marks'!DZ12)</f>
        <v/>
      </c>
      <c r="L177" s="433" t="str">
        <f>IF('statement of marks'!EA12="","",'statement of marks'!EA12)</f>
        <v/>
      </c>
      <c r="M177" s="207">
        <f>IF('statement of marks'!EC12="","",'statement of marks'!EC12)</f>
        <v>43</v>
      </c>
      <c r="N177" s="207">
        <f>IF('statement of marks'!ED12="","",'statement of marks'!ED12)</f>
        <v>20</v>
      </c>
      <c r="O177" s="433">
        <f>IF('statement of marks'!EE12="","",'statement of marks'!EE12)</f>
        <v>63</v>
      </c>
      <c r="P177" s="209">
        <f>IF('statement of marks'!EF12="","",'statement of marks'!EF12)</f>
        <v>82</v>
      </c>
      <c r="Q177" s="207" t="str">
        <f>IF('statement of marks'!EG12="","",'statement of marks'!EG12)</f>
        <v/>
      </c>
      <c r="R177" s="207" t="str">
        <f>IF('statement of marks'!EH12="","",'statement of marks'!EH12)</f>
        <v/>
      </c>
      <c r="S177" s="433" t="str">
        <f>IF('statement of marks'!EI12="","",'statement of marks'!EI12)</f>
        <v/>
      </c>
      <c r="T177" s="420" t="str">
        <f>IF('statement of marks'!EJ12="","",'statement of marks'!EJ12)</f>
        <v/>
      </c>
      <c r="U177" s="420" t="str">
        <f>IF('statement of marks'!EK12="","",'statement of marks'!EK12)</f>
        <v/>
      </c>
      <c r="V177" s="439" t="str">
        <f>IF('statement of marks'!EL12="","",'statement of marks'!EL12)</f>
        <v/>
      </c>
    </row>
    <row r="178" spans="1:22" ht="15.95" customHeight="1">
      <c r="A178" s="425"/>
      <c r="B178" s="996" t="s">
        <v>193</v>
      </c>
      <c r="C178" s="997"/>
      <c r="D178" s="1007" t="s">
        <v>1</v>
      </c>
      <c r="E178" s="1007"/>
      <c r="F178" s="1007"/>
      <c r="G178" s="1007" t="s">
        <v>21</v>
      </c>
      <c r="H178" s="1007"/>
      <c r="I178" s="1007"/>
      <c r="J178" s="1007" t="s">
        <v>194</v>
      </c>
      <c r="K178" s="1007"/>
      <c r="L178" s="1007"/>
      <c r="M178" s="1007" t="s">
        <v>68</v>
      </c>
      <c r="N178" s="1007"/>
      <c r="O178" s="1007"/>
      <c r="P178" s="1007" t="s">
        <v>240</v>
      </c>
      <c r="Q178" s="1007"/>
      <c r="R178" s="1007"/>
      <c r="S178" s="436"/>
      <c r="T178" s="1073" t="s">
        <v>237</v>
      </c>
      <c r="U178" s="1074"/>
      <c r="V178" s="1075"/>
    </row>
    <row r="179" spans="1:22" ht="15.95" customHeight="1">
      <c r="A179" s="426"/>
      <c r="B179" s="1048" t="s">
        <v>3</v>
      </c>
      <c r="C179" s="1049"/>
      <c r="D179" s="1050">
        <f>IF('statement of marks'!EO$6="","",'statement of marks'!EO$6)</f>
        <v>20</v>
      </c>
      <c r="E179" s="1050"/>
      <c r="F179" s="1050"/>
      <c r="G179" s="1050">
        <f>IF('statement of marks'!EP$6="","",'statement of marks'!EP$6)</f>
        <v>20</v>
      </c>
      <c r="H179" s="1050"/>
      <c r="I179" s="1050"/>
      <c r="J179" s="1050">
        <f>IF('statement of marks'!ER$6="","",'statement of marks'!ER$6)</f>
        <v>20</v>
      </c>
      <c r="K179" s="1050"/>
      <c r="L179" s="1050"/>
      <c r="M179" s="1050">
        <f>IF('statement of marks'!EQ$6="","",'statement of marks'!EQ$6)</f>
        <v>20</v>
      </c>
      <c r="N179" s="1050"/>
      <c r="O179" s="1050"/>
      <c r="P179" s="1050">
        <f>IF('statement of marks'!ES$6="","",'statement of marks'!ES$6)</f>
        <v>20</v>
      </c>
      <c r="Q179" s="1050"/>
      <c r="R179" s="1050"/>
      <c r="S179" s="437" t="str">
        <f>IF('statement of marks'!FD$6="","",'statement of marks'!EW$6)</f>
        <v/>
      </c>
      <c r="T179" s="442">
        <f>IF('statement of marks'!ET$6="","",'statement of marks'!ET$6)</f>
        <v>100</v>
      </c>
      <c r="U179" s="443" t="s">
        <v>5</v>
      </c>
      <c r="V179" s="444" t="s">
        <v>241</v>
      </c>
    </row>
    <row r="180" spans="1:22" ht="15.95" customHeight="1">
      <c r="A180" s="425"/>
      <c r="B180" s="990" t="str">
        <f>IF('statement of marks'!$EO$3="","",'statement of marks'!$EO$3)</f>
        <v>dk;kZuqHko</v>
      </c>
      <c r="C180" s="991"/>
      <c r="D180" s="1031" t="str">
        <f>IF('statement of marks'!EO12="","",'statement of marks'!EO12)</f>
        <v/>
      </c>
      <c r="E180" s="1031"/>
      <c r="F180" s="1031"/>
      <c r="G180" s="1031" t="str">
        <f>IF('statement of marks'!EP12="","",'statement of marks'!EP12)</f>
        <v/>
      </c>
      <c r="H180" s="1031"/>
      <c r="I180" s="1031"/>
      <c r="J180" s="1031" t="str">
        <f>IF('statement of marks'!ER12="","",'statement of marks'!ER12)</f>
        <v/>
      </c>
      <c r="K180" s="1031"/>
      <c r="L180" s="1031"/>
      <c r="M180" s="1031" t="str">
        <f>IF('statement of marks'!EQ12="","",'statement of marks'!EQ12)</f>
        <v/>
      </c>
      <c r="N180" s="1031"/>
      <c r="O180" s="1031"/>
      <c r="P180" s="1031" t="str">
        <f>IF('statement of marks'!ES12="","",'statement of marks'!ES12)</f>
        <v/>
      </c>
      <c r="Q180" s="1031"/>
      <c r="R180" s="1031"/>
      <c r="S180" s="438"/>
      <c r="T180" s="440" t="str">
        <f>IF('statement of marks'!ET12="","",'statement of marks'!ET12)</f>
        <v/>
      </c>
      <c r="U180" s="440" t="str">
        <f>IF('statement of marks'!EU12="","",'statement of marks'!EU12)</f>
        <v/>
      </c>
      <c r="V180" s="441" t="str">
        <f>IF('statement of marks'!EV12="","",'statement of marks'!EV12)</f>
        <v/>
      </c>
    </row>
    <row r="181" spans="1:22" ht="15.95" customHeight="1">
      <c r="A181" s="425"/>
      <c r="B181" s="1027" t="str">
        <f>IF('statement of marks'!$EY$3="","",'statement of marks'!$EY$3)</f>
        <v>dyk f'k{kk</v>
      </c>
      <c r="C181" s="1028"/>
      <c r="D181" s="1031" t="str">
        <f>IF('statement of marks'!EY12="","",'statement of marks'!EY12)</f>
        <v/>
      </c>
      <c r="E181" s="1031"/>
      <c r="F181" s="1031"/>
      <c r="G181" s="1031" t="str">
        <f>IF('statement of marks'!EZ12="","",'statement of marks'!EZ12)</f>
        <v/>
      </c>
      <c r="H181" s="1031"/>
      <c r="I181" s="1031"/>
      <c r="J181" s="1031" t="str">
        <f>IF('statement of marks'!FB12="","",'statement of marks'!FB12)</f>
        <v/>
      </c>
      <c r="K181" s="1031"/>
      <c r="L181" s="1031"/>
      <c r="M181" s="1031" t="str">
        <f>IF('statement of marks'!FA12="","",'statement of marks'!FA12)</f>
        <v/>
      </c>
      <c r="N181" s="1031"/>
      <c r="O181" s="1031"/>
      <c r="P181" s="1031" t="str">
        <f>IF('statement of marks'!FC12="","",'statement of marks'!FC12)</f>
        <v/>
      </c>
      <c r="Q181" s="1031"/>
      <c r="R181" s="1031"/>
      <c r="S181" s="438"/>
      <c r="T181" s="440" t="str">
        <f>IF('statement of marks'!FD12="","",'statement of marks'!FD12)</f>
        <v/>
      </c>
      <c r="U181" s="440" t="str">
        <f>IF('statement of marks'!FE12="","",'statement of marks'!FE12)</f>
        <v/>
      </c>
      <c r="V181" s="441" t="str">
        <f>IF('statement of marks'!FF12="","",'statement of marks'!FF12)</f>
        <v/>
      </c>
    </row>
    <row r="182" spans="1:22" ht="15.95" customHeight="1">
      <c r="A182" s="425"/>
      <c r="B182" s="1029" t="str">
        <f>IF('statement of marks'!$FI$3="","",'statement of marks'!$FI$3)</f>
        <v>LokLF; ,oe~ 'kkjhfjd f'k{kk</v>
      </c>
      <c r="C182" s="1030"/>
      <c r="D182" s="1031" t="str">
        <f>IF('statement of marks'!FI12="","",'statement of marks'!FI12)</f>
        <v/>
      </c>
      <c r="E182" s="1031"/>
      <c r="F182" s="1031"/>
      <c r="G182" s="1031" t="str">
        <f>IF('statement of marks'!FJ12="","",'statement of marks'!FJ12)</f>
        <v/>
      </c>
      <c r="H182" s="1031"/>
      <c r="I182" s="1031"/>
      <c r="J182" s="1031" t="str">
        <f>IF('statement of marks'!FL12="","",'statement of marks'!FL12)</f>
        <v/>
      </c>
      <c r="K182" s="1031"/>
      <c r="L182" s="1031"/>
      <c r="M182" s="1031" t="str">
        <f>IF('statement of marks'!FK12="","",'statement of marks'!FK12)</f>
        <v/>
      </c>
      <c r="N182" s="1031"/>
      <c r="O182" s="1031"/>
      <c r="P182" s="1031" t="str">
        <f>IF('statement of marks'!FM12="","",'statement of marks'!FM12)</f>
        <v/>
      </c>
      <c r="Q182" s="1031"/>
      <c r="R182" s="1031"/>
      <c r="S182" s="438"/>
      <c r="T182" s="440" t="str">
        <f>IF('statement of marks'!FN12="","",'statement of marks'!FN12)</f>
        <v/>
      </c>
      <c r="U182" s="440" t="str">
        <f>IF('statement of marks'!FO12="","",'statement of marks'!FO12)</f>
        <v/>
      </c>
      <c r="V182" s="441" t="str">
        <f>IF('statement of marks'!FP12="","",'statement of marks'!FP12)</f>
        <v/>
      </c>
    </row>
    <row r="183" spans="1:22" ht="15.95" customHeight="1">
      <c r="A183" s="425"/>
      <c r="B183" s="1000" t="s">
        <v>195</v>
      </c>
      <c r="C183" s="1001"/>
      <c r="D183" s="1071" t="str">
        <f>details!$DR$3</f>
        <v>vxLr rd</v>
      </c>
      <c r="E183" s="1071"/>
      <c r="F183" s="1071"/>
      <c r="G183" s="1071" t="str">
        <f>details!$DV$3</f>
        <v>vDVwcj rd</v>
      </c>
      <c r="H183" s="1071"/>
      <c r="I183" s="1071"/>
      <c r="J183" s="1071" t="str">
        <f>details!$ED$3</f>
        <v>Qjojh rd</v>
      </c>
      <c r="K183" s="1071"/>
      <c r="L183" s="1071"/>
      <c r="M183" s="1071" t="str">
        <f>details!$DZ$3</f>
        <v>fnlEcj rd</v>
      </c>
      <c r="N183" s="1071"/>
      <c r="O183" s="1071"/>
      <c r="P183" s="1071" t="str">
        <f>details!$EH$3</f>
        <v>loZ ;ksx</v>
      </c>
      <c r="Q183" s="1071"/>
      <c r="R183" s="1071"/>
      <c r="S183" s="1010" t="s">
        <v>252</v>
      </c>
      <c r="T183" s="1011"/>
      <c r="U183" s="1011"/>
      <c r="V183" s="1078"/>
    </row>
    <row r="184" spans="1:22" ht="15.95" customHeight="1">
      <c r="A184" s="425"/>
      <c r="B184" s="1025" t="s">
        <v>98</v>
      </c>
      <c r="C184" s="1026"/>
      <c r="D184" s="1008" t="str">
        <f>IF(details!DS12="","",details!DS12)</f>
        <v/>
      </c>
      <c r="E184" s="1008"/>
      <c r="F184" s="1008"/>
      <c r="G184" s="1008" t="str">
        <f>IF(details!DW12="","",details!DW12)</f>
        <v/>
      </c>
      <c r="H184" s="1008"/>
      <c r="I184" s="1008"/>
      <c r="J184" s="1008" t="str">
        <f>IF(details!EE12="","",details!EE12)</f>
        <v/>
      </c>
      <c r="K184" s="1008"/>
      <c r="L184" s="1008"/>
      <c r="M184" s="1008" t="str">
        <f>IF(details!EA12="","",details!EA12)</f>
        <v/>
      </c>
      <c r="N184" s="1008"/>
      <c r="O184" s="1008"/>
      <c r="P184" s="1008" t="str">
        <f>IF(details!EI12="","",details!EI12)</f>
        <v/>
      </c>
      <c r="Q184" s="1008"/>
      <c r="R184" s="1008"/>
      <c r="S184" s="1079">
        <f>'statement of marks'!$HF$108</f>
        <v>42855</v>
      </c>
      <c r="T184" s="1080"/>
      <c r="U184" s="1080"/>
      <c r="V184" s="1081"/>
    </row>
    <row r="185" spans="1:22" ht="15.95" customHeight="1">
      <c r="A185" s="425"/>
      <c r="B185" s="1023" t="s">
        <v>15</v>
      </c>
      <c r="C185" s="1024"/>
      <c r="D185" s="1009">
        <f>IF(details!DR12="","",details!DR12)</f>
        <v>83</v>
      </c>
      <c r="E185" s="1009"/>
      <c r="F185" s="1009"/>
      <c r="G185" s="1009" t="str">
        <f>IF(details!DV12="","",details!DV12)</f>
        <v/>
      </c>
      <c r="H185" s="1009"/>
      <c r="I185" s="1009"/>
      <c r="J185" s="1009" t="str">
        <f>IF(details!ED12="","",details!ED12)</f>
        <v/>
      </c>
      <c r="K185" s="1009"/>
      <c r="L185" s="1009"/>
      <c r="M185" s="1009" t="str">
        <f>IF(details!DZ12="","",details!DZ12)</f>
        <v/>
      </c>
      <c r="N185" s="1009"/>
      <c r="O185" s="1009"/>
      <c r="P185" s="1009" t="str">
        <f>IF(details!EH12="","",details!EH12)</f>
        <v/>
      </c>
      <c r="Q185" s="1009"/>
      <c r="R185" s="1009"/>
      <c r="S185" s="1082"/>
      <c r="T185" s="1083"/>
      <c r="U185" s="1083"/>
      <c r="V185" s="1084"/>
    </row>
    <row r="186" spans="1:22" ht="15.95" customHeight="1">
      <c r="A186" s="1072"/>
      <c r="B186" s="1064" t="s">
        <v>250</v>
      </c>
      <c r="C186" s="1065"/>
      <c r="D186" s="1066" t="s">
        <v>3</v>
      </c>
      <c r="E186" s="1066"/>
      <c r="F186" s="1066"/>
      <c r="G186" s="1066" t="s">
        <v>236</v>
      </c>
      <c r="H186" s="1066"/>
      <c r="I186" s="1066"/>
      <c r="J186" s="1066" t="s">
        <v>5</v>
      </c>
      <c r="K186" s="1066"/>
      <c r="L186" s="1066"/>
      <c r="M186" s="1066" t="s">
        <v>242</v>
      </c>
      <c r="N186" s="1066"/>
      <c r="O186" s="1066"/>
      <c r="P186" s="1067" t="s">
        <v>225</v>
      </c>
      <c r="Q186" s="1067"/>
      <c r="R186" s="1067"/>
      <c r="S186" s="1066" t="s">
        <v>250</v>
      </c>
      <c r="T186" s="1066"/>
      <c r="U186" s="1066"/>
      <c r="V186" s="1068"/>
    </row>
    <row r="187" spans="1:22" ht="15.95" customHeight="1">
      <c r="A187" s="1072"/>
      <c r="B187" s="1064"/>
      <c r="C187" s="1065"/>
      <c r="D187" s="1069">
        <f>'statement of marks'!HD12</f>
        <v>1200</v>
      </c>
      <c r="E187" s="1069"/>
      <c r="F187" s="1069"/>
      <c r="G187" s="1069" t="str">
        <f>'statement of marks'!HE12</f>
        <v/>
      </c>
      <c r="H187" s="1069"/>
      <c r="I187" s="1069"/>
      <c r="J187" s="1069" t="str">
        <f>'statement of marks'!HF12</f>
        <v/>
      </c>
      <c r="K187" s="1069"/>
      <c r="L187" s="1069"/>
      <c r="M187" s="1069" t="str">
        <f>'statement of marks'!HI12</f>
        <v/>
      </c>
      <c r="N187" s="1069"/>
      <c r="O187" s="1069"/>
      <c r="P187" s="1069" t="str">
        <f>'statement of marks'!HH12</f>
        <v/>
      </c>
      <c r="Q187" s="1069"/>
      <c r="R187" s="1069"/>
      <c r="S187" s="1066" t="str">
        <f>'statement of marks'!HC12</f>
        <v/>
      </c>
      <c r="T187" s="1066"/>
      <c r="U187" s="1066"/>
      <c r="V187" s="1068"/>
    </row>
    <row r="188" spans="1:22" ht="15.95" customHeight="1">
      <c r="A188" s="425"/>
      <c r="B188" s="1036" t="s">
        <v>99</v>
      </c>
      <c r="C188" s="1037"/>
      <c r="D188" s="1007"/>
      <c r="E188" s="1007"/>
      <c r="F188" s="1007"/>
      <c r="G188" s="1007"/>
      <c r="H188" s="1007"/>
      <c r="I188" s="1007"/>
      <c r="J188" s="1007"/>
      <c r="K188" s="1007"/>
      <c r="L188" s="1007"/>
      <c r="M188" s="1007"/>
      <c r="N188" s="1007"/>
      <c r="O188" s="1007"/>
      <c r="P188" s="1007"/>
      <c r="Q188" s="1007"/>
      <c r="R188" s="1007"/>
      <c r="S188" s="1007"/>
      <c r="T188" s="1007"/>
      <c r="U188" s="1007"/>
      <c r="V188" s="1058"/>
    </row>
    <row r="189" spans="1:22" ht="15.95" customHeight="1">
      <c r="A189" s="425"/>
      <c r="B189" s="1013" t="s">
        <v>79</v>
      </c>
      <c r="C189" s="1014"/>
      <c r="D189" s="1007"/>
      <c r="E189" s="1007"/>
      <c r="F189" s="1007"/>
      <c r="G189" s="1007"/>
      <c r="H189" s="1007"/>
      <c r="I189" s="1007"/>
      <c r="J189" s="1007"/>
      <c r="K189" s="1007"/>
      <c r="L189" s="1007"/>
      <c r="M189" s="1007"/>
      <c r="N189" s="1007"/>
      <c r="O189" s="1007"/>
      <c r="P189" s="1007"/>
      <c r="Q189" s="1007"/>
      <c r="R189" s="1007"/>
      <c r="S189" s="1007"/>
      <c r="T189" s="1007"/>
      <c r="U189" s="1007"/>
      <c r="V189" s="1058"/>
    </row>
    <row r="190" spans="1:22" ht="15.95" customHeight="1">
      <c r="A190" s="425"/>
      <c r="B190" s="1036" t="s">
        <v>243</v>
      </c>
      <c r="C190" s="1037"/>
      <c r="D190" s="1007"/>
      <c r="E190" s="1007"/>
      <c r="F190" s="1007"/>
      <c r="G190" s="1007"/>
      <c r="H190" s="1007"/>
      <c r="I190" s="1007"/>
      <c r="J190" s="1007"/>
      <c r="K190" s="1007"/>
      <c r="L190" s="1007"/>
      <c r="M190" s="1007"/>
      <c r="N190" s="1007"/>
      <c r="O190" s="1007"/>
      <c r="P190" s="1007" t="s">
        <v>243</v>
      </c>
      <c r="Q190" s="1007"/>
      <c r="R190" s="1007"/>
      <c r="S190" s="1007"/>
      <c r="T190" s="1007"/>
      <c r="U190" s="1007"/>
      <c r="V190" s="1058"/>
    </row>
    <row r="191" spans="1:22" ht="15.95" customHeight="1">
      <c r="A191" s="425"/>
      <c r="B191" s="1021" t="s">
        <v>100</v>
      </c>
      <c r="C191" s="1022"/>
      <c r="D191" s="1007"/>
      <c r="E191" s="1007"/>
      <c r="F191" s="1007"/>
      <c r="G191" s="1007"/>
      <c r="H191" s="1007"/>
      <c r="I191" s="1007"/>
      <c r="J191" s="1007"/>
      <c r="K191" s="1007"/>
      <c r="L191" s="1007"/>
      <c r="M191" s="1007"/>
      <c r="N191" s="1007"/>
      <c r="O191" s="1007"/>
      <c r="P191" s="1007"/>
      <c r="Q191" s="1007"/>
      <c r="R191" s="1007"/>
      <c r="S191" s="1060" t="s">
        <v>100</v>
      </c>
      <c r="T191" s="1060"/>
      <c r="U191" s="1060"/>
      <c r="V191" s="1061"/>
    </row>
    <row r="192" spans="1:22" ht="15.95" customHeight="1" thickBot="1">
      <c r="A192" s="427"/>
      <c r="B192" s="1076" t="s">
        <v>101</v>
      </c>
      <c r="C192" s="1077"/>
      <c r="D192" s="1059"/>
      <c r="E192" s="1059"/>
      <c r="F192" s="1059"/>
      <c r="G192" s="1059"/>
      <c r="H192" s="1059"/>
      <c r="I192" s="1059"/>
      <c r="J192" s="1059"/>
      <c r="K192" s="1059"/>
      <c r="L192" s="1059"/>
      <c r="M192" s="1059"/>
      <c r="N192" s="1059"/>
      <c r="O192" s="1059"/>
      <c r="P192" s="1059"/>
      <c r="Q192" s="1059"/>
      <c r="R192" s="1059"/>
      <c r="S192" s="1062" t="s">
        <v>134</v>
      </c>
      <c r="T192" s="1062"/>
      <c r="U192" s="1062"/>
      <c r="V192" s="1063"/>
    </row>
    <row r="193" spans="1:22" ht="15.95" customHeight="1">
      <c r="A193" s="424"/>
      <c r="B193" s="1038" t="s">
        <v>47</v>
      </c>
      <c r="C193" s="1039"/>
      <c r="D193" s="1039"/>
      <c r="E193" s="1039"/>
      <c r="F193" s="1039"/>
      <c r="G193" s="1039"/>
      <c r="H193" s="1039"/>
      <c r="I193" s="1039"/>
      <c r="J193" s="1039"/>
      <c r="K193" s="1039"/>
      <c r="L193" s="1039"/>
      <c r="M193" s="1039"/>
      <c r="N193" s="1039"/>
      <c r="O193" s="1039"/>
      <c r="P193" s="1039"/>
      <c r="Q193" s="1039"/>
      <c r="R193" s="1039"/>
      <c r="S193" s="1039"/>
      <c r="T193" s="1039"/>
      <c r="U193" s="1039"/>
      <c r="V193" s="1040"/>
    </row>
    <row r="194" spans="1:22" ht="15.95" customHeight="1">
      <c r="A194" s="425"/>
      <c r="B194" s="1041" t="str">
        <f>'statement of marks'!$A$1</f>
        <v>MkW0Hkhejko vEcsMdj jkt0vkok0fo|k0cxMh]nkSlk</v>
      </c>
      <c r="C194" s="1042"/>
      <c r="D194" s="1042"/>
      <c r="E194" s="1042"/>
      <c r="F194" s="1042"/>
      <c r="G194" s="1042"/>
      <c r="H194" s="1042"/>
      <c r="I194" s="1042"/>
      <c r="J194" s="1042"/>
      <c r="K194" s="1042"/>
      <c r="L194" s="1042"/>
      <c r="M194" s="1042"/>
      <c r="N194" s="1042"/>
      <c r="O194" s="1042"/>
      <c r="P194" s="1042"/>
      <c r="Q194" s="1042"/>
      <c r="R194" s="1042"/>
      <c r="S194" s="1042"/>
      <c r="T194" s="1042"/>
      <c r="U194" s="1042"/>
      <c r="V194" s="1043"/>
    </row>
    <row r="195" spans="1:22" ht="15.95" customHeight="1">
      <c r="A195" s="425"/>
      <c r="B195" s="990" t="s">
        <v>244</v>
      </c>
      <c r="C195" s="991"/>
      <c r="D195" s="992" t="str">
        <f>'statement of marks'!$H$3</f>
        <v>2016-17</v>
      </c>
      <c r="E195" s="992"/>
      <c r="F195" s="992"/>
      <c r="G195" s="992"/>
      <c r="H195" s="992"/>
      <c r="I195" s="992"/>
      <c r="J195" s="992"/>
      <c r="K195" s="992"/>
      <c r="L195" s="992"/>
      <c r="M195" s="992"/>
      <c r="N195" s="992"/>
      <c r="O195" s="992"/>
      <c r="P195" s="992"/>
      <c r="Q195" s="992"/>
      <c r="R195" s="992"/>
      <c r="S195" s="992"/>
      <c r="T195" s="992"/>
      <c r="U195" s="992"/>
      <c r="V195" s="1044"/>
    </row>
    <row r="196" spans="1:22" ht="15.95" customHeight="1">
      <c r="A196" s="425"/>
      <c r="B196" s="990" t="s">
        <v>185</v>
      </c>
      <c r="C196" s="991"/>
      <c r="D196" s="991" t="str">
        <f>IF('statement of marks'!I13="","",'statement of marks'!I13)</f>
        <v>nhid cSjok</v>
      </c>
      <c r="E196" s="991"/>
      <c r="F196" s="991"/>
      <c r="G196" s="991"/>
      <c r="H196" s="991"/>
      <c r="I196" s="991"/>
      <c r="J196" s="991"/>
      <c r="K196" s="991"/>
      <c r="L196" s="991"/>
      <c r="M196" s="991"/>
      <c r="N196" s="991"/>
      <c r="O196" s="991"/>
      <c r="P196" s="991"/>
      <c r="Q196" s="991"/>
      <c r="R196" s="991"/>
      <c r="S196" s="991"/>
      <c r="T196" s="991"/>
      <c r="U196" s="991"/>
      <c r="V196" s="1045"/>
    </row>
    <row r="197" spans="1:22" ht="15.95" customHeight="1">
      <c r="A197" s="425"/>
      <c r="B197" s="990" t="s">
        <v>186</v>
      </c>
      <c r="C197" s="991"/>
      <c r="D197" s="991" t="str">
        <f>IF('statement of marks'!J13="","",'statement of marks'!J13)</f>
        <v>Jh eksgu yky cSjok</v>
      </c>
      <c r="E197" s="991"/>
      <c r="F197" s="991"/>
      <c r="G197" s="991"/>
      <c r="H197" s="991"/>
      <c r="I197" s="991"/>
      <c r="J197" s="991"/>
      <c r="K197" s="991"/>
      <c r="L197" s="991"/>
      <c r="M197" s="991"/>
      <c r="N197" s="991"/>
      <c r="O197" s="991"/>
      <c r="P197" s="991"/>
      <c r="Q197" s="991"/>
      <c r="R197" s="991"/>
      <c r="S197" s="991"/>
      <c r="T197" s="991"/>
      <c r="U197" s="991"/>
      <c r="V197" s="1045"/>
    </row>
    <row r="198" spans="1:22" ht="15.95" customHeight="1">
      <c r="A198" s="425"/>
      <c r="B198" s="990" t="s">
        <v>187</v>
      </c>
      <c r="C198" s="991"/>
      <c r="D198" s="991" t="str">
        <f>IF('statement of marks'!K13="","",'statement of marks'!K13)</f>
        <v>Jhefr nk[kk nsoh</v>
      </c>
      <c r="E198" s="991"/>
      <c r="F198" s="991"/>
      <c r="G198" s="991"/>
      <c r="H198" s="991"/>
      <c r="I198" s="991"/>
      <c r="J198" s="991"/>
      <c r="K198" s="991"/>
      <c r="L198" s="991"/>
      <c r="M198" s="991"/>
      <c r="N198" s="991"/>
      <c r="O198" s="991"/>
      <c r="P198" s="991"/>
      <c r="Q198" s="991"/>
      <c r="R198" s="991"/>
      <c r="S198" s="991"/>
      <c r="T198" s="991"/>
      <c r="U198" s="991"/>
      <c r="V198" s="1045"/>
    </row>
    <row r="199" spans="1:22" ht="15.95" customHeight="1">
      <c r="A199" s="425"/>
      <c r="B199" s="990" t="s">
        <v>188</v>
      </c>
      <c r="C199" s="991"/>
      <c r="D199" s="992" t="str">
        <f>'statement of marks'!$G$3</f>
        <v>6 B</v>
      </c>
      <c r="E199" s="992"/>
      <c r="F199" s="992"/>
      <c r="G199" s="991" t="s">
        <v>9</v>
      </c>
      <c r="H199" s="991"/>
      <c r="I199" s="991"/>
      <c r="J199" s="992">
        <f>IF('statement of marks'!D13="","",'statement of marks'!D13)</f>
        <v>657</v>
      </c>
      <c r="K199" s="992"/>
      <c r="L199" s="992"/>
      <c r="M199" s="991" t="s">
        <v>189</v>
      </c>
      <c r="N199" s="991"/>
      <c r="O199" s="991"/>
      <c r="P199" s="992">
        <f>IF('statement of marks'!F13="","",'statement of marks'!F13)</f>
        <v>2017</v>
      </c>
      <c r="Q199" s="992"/>
      <c r="R199" s="992"/>
      <c r="S199" s="1054" t="str">
        <f>IF('statement of marks'!$I$3="","",'statement of marks'!$I$3)</f>
        <v xml:space="preserve">fo|ky; dk Mk;l dksM+ </v>
      </c>
      <c r="T199" s="1054"/>
      <c r="U199" s="1054"/>
      <c r="V199" s="1055"/>
    </row>
    <row r="200" spans="1:22" ht="15.95" customHeight="1">
      <c r="A200" s="425"/>
      <c r="B200" s="428" t="s">
        <v>0</v>
      </c>
      <c r="C200" s="429"/>
      <c r="D200" s="1032">
        <f>IF('statement of marks'!G13="","",'statement of marks'!G13)</f>
        <v>39558</v>
      </c>
      <c r="E200" s="1032"/>
      <c r="F200" s="1032"/>
      <c r="G200" s="991" t="str">
        <f>IF('statement of marks'!H13="","",'statement of marks'!H13)</f>
        <v>chl vizsy] nks gtkj vkB</v>
      </c>
      <c r="H200" s="991"/>
      <c r="I200" s="991"/>
      <c r="J200" s="991"/>
      <c r="K200" s="991"/>
      <c r="L200" s="991"/>
      <c r="M200" s="991"/>
      <c r="N200" s="991"/>
      <c r="O200" s="991"/>
      <c r="P200" s="991"/>
      <c r="Q200" s="991"/>
      <c r="R200" s="991"/>
      <c r="S200" s="1056" t="str">
        <f>IF('statement of marks'!$J$3="","",'statement of marks'!$J$3)</f>
        <v xml:space="preserve">08291009401   </v>
      </c>
      <c r="T200" s="1056"/>
      <c r="U200" s="1056"/>
      <c r="V200" s="1057"/>
    </row>
    <row r="201" spans="1:22" ht="15.95" customHeight="1">
      <c r="A201" s="425"/>
      <c r="B201" s="404" t="s">
        <v>28</v>
      </c>
      <c r="C201" s="430" t="s">
        <v>96</v>
      </c>
      <c r="D201" s="1007" t="s">
        <v>1</v>
      </c>
      <c r="E201" s="1007"/>
      <c r="F201" s="1007"/>
      <c r="G201" s="1007" t="s">
        <v>21</v>
      </c>
      <c r="H201" s="1007"/>
      <c r="I201" s="1007"/>
      <c r="J201" s="1007" t="s">
        <v>68</v>
      </c>
      <c r="K201" s="1007"/>
      <c r="L201" s="1007"/>
      <c r="M201" s="1007" t="s">
        <v>97</v>
      </c>
      <c r="N201" s="1007"/>
      <c r="O201" s="1007"/>
      <c r="P201" s="1070" t="s">
        <v>200</v>
      </c>
      <c r="Q201" s="1051" t="s">
        <v>238</v>
      </c>
      <c r="R201" s="1051"/>
      <c r="S201" s="1051"/>
      <c r="T201" s="1052" t="s">
        <v>237</v>
      </c>
      <c r="U201" s="1052"/>
      <c r="V201" s="1053"/>
    </row>
    <row r="202" spans="1:22" ht="15.95" customHeight="1">
      <c r="A202" s="425"/>
      <c r="B202" s="404"/>
      <c r="C202" s="430"/>
      <c r="D202" s="423" t="s">
        <v>245</v>
      </c>
      <c r="E202" s="423" t="s">
        <v>246</v>
      </c>
      <c r="F202" s="431" t="s">
        <v>2</v>
      </c>
      <c r="G202" s="423" t="s">
        <v>245</v>
      </c>
      <c r="H202" s="423" t="s">
        <v>246</v>
      </c>
      <c r="I202" s="431" t="s">
        <v>2</v>
      </c>
      <c r="J202" s="423" t="s">
        <v>245</v>
      </c>
      <c r="K202" s="423" t="s">
        <v>246</v>
      </c>
      <c r="L202" s="431" t="s">
        <v>2</v>
      </c>
      <c r="M202" s="423" t="s">
        <v>245</v>
      </c>
      <c r="N202" s="423" t="s">
        <v>246</v>
      </c>
      <c r="O202" s="431" t="s">
        <v>2</v>
      </c>
      <c r="P202" s="1070"/>
      <c r="Q202" s="423" t="s">
        <v>245</v>
      </c>
      <c r="R202" s="423" t="s">
        <v>246</v>
      </c>
      <c r="S202" s="435" t="s">
        <v>2</v>
      </c>
      <c r="T202" s="445" t="s">
        <v>223</v>
      </c>
      <c r="U202" s="446" t="s">
        <v>5</v>
      </c>
      <c r="V202" s="447" t="s">
        <v>241</v>
      </c>
    </row>
    <row r="203" spans="1:22" ht="15.95" customHeight="1">
      <c r="A203" s="426"/>
      <c r="B203" s="1046" t="s">
        <v>3</v>
      </c>
      <c r="C203" s="1047"/>
      <c r="D203" s="421">
        <f>IF('statement of marks'!L$6="","",'statement of marks'!L$6)</f>
        <v>5</v>
      </c>
      <c r="E203" s="421">
        <f>IF('statement of marks'!M$6="","",'statement of marks'!M$6)</f>
        <v>5</v>
      </c>
      <c r="F203" s="432">
        <f>IF('statement of marks'!N$6="","",'statement of marks'!N$6)</f>
        <v>10</v>
      </c>
      <c r="G203" s="421">
        <f>IF('statement of marks'!O$6="","",'statement of marks'!O$6)</f>
        <v>5</v>
      </c>
      <c r="H203" s="421">
        <f>IF('statement of marks'!P$6="","",'statement of marks'!P$6)</f>
        <v>5</v>
      </c>
      <c r="I203" s="432">
        <f>IF('statement of marks'!Q$6="","",'statement of marks'!Q$6)</f>
        <v>10</v>
      </c>
      <c r="J203" s="421">
        <f>IF('statement of marks'!R$6="","",'statement of marks'!R$6)</f>
        <v>5</v>
      </c>
      <c r="K203" s="421">
        <f>IF('statement of marks'!S$6="","",'statement of marks'!S$6)</f>
        <v>5</v>
      </c>
      <c r="L203" s="432">
        <f>IF('statement of marks'!T$6="","",'statement of marks'!T$6)</f>
        <v>10</v>
      </c>
      <c r="M203" s="421">
        <f>IF('statement of marks'!V$6="","",'statement of marks'!V$6)</f>
        <v>50</v>
      </c>
      <c r="N203" s="421">
        <f>IF('statement of marks'!W$6="","",'statement of marks'!W$6)</f>
        <v>20</v>
      </c>
      <c r="O203" s="432">
        <f>IF('statement of marks'!X$6="","",'statement of marks'!X$6)</f>
        <v>70</v>
      </c>
      <c r="P203" s="422">
        <f>IF('statement of marks'!Y$6="","",'statement of marks'!Y$6)</f>
        <v>100</v>
      </c>
      <c r="Q203" s="421">
        <f>IF('statement of marks'!Z$6="","",'statement of marks'!Z$6)</f>
        <v>70</v>
      </c>
      <c r="R203" s="421">
        <f>IF('statement of marks'!AA$6="","",'statement of marks'!AA$6)</f>
        <v>30</v>
      </c>
      <c r="S203" s="432">
        <f>IF('statement of marks'!AB$6="","",'statement of marks'!AB$6)</f>
        <v>100</v>
      </c>
      <c r="T203" s="442">
        <f>IF('statement of marks'!AC$6="","",'statement of marks'!AC$6)</f>
        <v>200</v>
      </c>
      <c r="U203" s="442" t="str">
        <f>IF('statement of marks'!AD$6="","",'statement of marks'!AD$6)</f>
        <v/>
      </c>
      <c r="V203" s="448" t="str">
        <f>IF('statement of marks'!AE$6="","",'statement of marks'!AE$6)</f>
        <v/>
      </c>
    </row>
    <row r="204" spans="1:22" ht="15.95" customHeight="1">
      <c r="A204" s="425"/>
      <c r="B204" s="990" t="str">
        <f>IF('statement of marks'!$L$3="","",'statement of marks'!$L$3)</f>
        <v>fgUnh</v>
      </c>
      <c r="C204" s="991"/>
      <c r="D204" s="207">
        <f>IF('statement of marks'!L13="","",'statement of marks'!L13)</f>
        <v>3</v>
      </c>
      <c r="E204" s="207">
        <f>IF('statement of marks'!M13="","",'statement of marks'!M13)</f>
        <v>5</v>
      </c>
      <c r="F204" s="433">
        <f>IF('statement of marks'!N13="","",'statement of marks'!N13)</f>
        <v>8</v>
      </c>
      <c r="G204" s="207">
        <f>IF('statement of marks'!O13="","",'statement of marks'!O13)</f>
        <v>2</v>
      </c>
      <c r="H204" s="207">
        <f>IF('statement of marks'!P13="","",'statement of marks'!P13)</f>
        <v>5</v>
      </c>
      <c r="I204" s="433">
        <f>IF('statement of marks'!Q13="","",'statement of marks'!Q13)</f>
        <v>7</v>
      </c>
      <c r="J204" s="207" t="str">
        <f>IF('statement of marks'!R13="","",'statement of marks'!R13)</f>
        <v/>
      </c>
      <c r="K204" s="207" t="str">
        <f>IF('statement of marks'!S13="","",'statement of marks'!S13)</f>
        <v/>
      </c>
      <c r="L204" s="433" t="str">
        <f>IF('statement of marks'!T13="","",'statement of marks'!T13)</f>
        <v/>
      </c>
      <c r="M204" s="207" t="str">
        <f>IF('statement of marks'!V13="","",'statement of marks'!V13)</f>
        <v/>
      </c>
      <c r="N204" s="207" t="str">
        <f>IF('statement of marks'!W13="","",'statement of marks'!W13)</f>
        <v/>
      </c>
      <c r="O204" s="433" t="str">
        <f>IF('statement of marks'!X13="","",'statement of marks'!X13)</f>
        <v/>
      </c>
      <c r="P204" s="209" t="str">
        <f>IF('statement of marks'!Y13="","",'statement of marks'!Y13)</f>
        <v/>
      </c>
      <c r="Q204" s="207" t="str">
        <f>IF('statement of marks'!Z13="","",'statement of marks'!Z13)</f>
        <v/>
      </c>
      <c r="R204" s="207" t="str">
        <f>IF('statement of marks'!AA13="","",'statement of marks'!AA13)</f>
        <v/>
      </c>
      <c r="S204" s="433" t="str">
        <f>IF('statement of marks'!AB13="","",'statement of marks'!AB13)</f>
        <v/>
      </c>
      <c r="T204" s="420" t="str">
        <f>IF('statement of marks'!AC13="","",'statement of marks'!AC13)</f>
        <v/>
      </c>
      <c r="U204" s="420" t="str">
        <f>IF('statement of marks'!AD13="","",'statement of marks'!AD13)</f>
        <v/>
      </c>
      <c r="V204" s="439" t="str">
        <f>IF('statement of marks'!AE13="","",'statement of marks'!AE13)</f>
        <v/>
      </c>
    </row>
    <row r="205" spans="1:22" ht="15.95" customHeight="1">
      <c r="A205" s="425"/>
      <c r="B205" s="990" t="str">
        <f>IF('statement of marks'!$AH$3="","",'statement of marks'!$AH$3)</f>
        <v>vaxszth</v>
      </c>
      <c r="C205" s="991"/>
      <c r="D205" s="207">
        <f>IF('statement of marks'!AH13="","",'statement of marks'!AH13)</f>
        <v>3</v>
      </c>
      <c r="E205" s="207">
        <f>IF('statement of marks'!AI13="","",'statement of marks'!AI13)</f>
        <v>5</v>
      </c>
      <c r="F205" s="433">
        <f>IF('statement of marks'!AJ13="","",'statement of marks'!AJ13)</f>
        <v>8</v>
      </c>
      <c r="G205" s="207">
        <f>IF('statement of marks'!AK13="","",'statement of marks'!AK13)</f>
        <v>2</v>
      </c>
      <c r="H205" s="207">
        <f>IF('statement of marks'!AL13="","",'statement of marks'!AL13)</f>
        <v>5</v>
      </c>
      <c r="I205" s="433">
        <f>IF('statement of marks'!AM13="","",'statement of marks'!AM13)</f>
        <v>7</v>
      </c>
      <c r="J205" s="207" t="str">
        <f>IF('statement of marks'!AN13="","",'statement of marks'!AN13)</f>
        <v/>
      </c>
      <c r="K205" s="207" t="str">
        <f>IF('statement of marks'!AO13="","",'statement of marks'!AO13)</f>
        <v/>
      </c>
      <c r="L205" s="433" t="str">
        <f>IF('statement of marks'!AP13="","",'statement of marks'!AP13)</f>
        <v/>
      </c>
      <c r="M205" s="207">
        <f>IF('statement of marks'!AR13="","",'statement of marks'!AR13)</f>
        <v>24</v>
      </c>
      <c r="N205" s="207">
        <f>IF('statement of marks'!AS13="","",'statement of marks'!AS13)</f>
        <v>20</v>
      </c>
      <c r="O205" s="433">
        <f>IF('statement of marks'!AT13="","",'statement of marks'!AT13)</f>
        <v>44</v>
      </c>
      <c r="P205" s="209">
        <f>IF('statement of marks'!AU13="","",'statement of marks'!AU13)</f>
        <v>59</v>
      </c>
      <c r="Q205" s="207" t="str">
        <f>IF('statement of marks'!AV13="","",'statement of marks'!AV13)</f>
        <v/>
      </c>
      <c r="R205" s="207" t="str">
        <f>IF('statement of marks'!AW13="","",'statement of marks'!AW13)</f>
        <v/>
      </c>
      <c r="S205" s="433" t="str">
        <f>IF('statement of marks'!AX13="","",'statement of marks'!AX13)</f>
        <v/>
      </c>
      <c r="T205" s="420" t="str">
        <f>IF('statement of marks'!AY13="","",'statement of marks'!AY13)</f>
        <v/>
      </c>
      <c r="U205" s="420" t="str">
        <f>IF('statement of marks'!AZ13="","",'statement of marks'!AZ13)</f>
        <v/>
      </c>
      <c r="V205" s="439" t="str">
        <f>IF('statement of marks'!BA13="","",'statement of marks'!BA13)</f>
        <v/>
      </c>
    </row>
    <row r="206" spans="1:22" ht="15.95" customHeight="1">
      <c r="A206" s="425"/>
      <c r="B206" s="990" t="str">
        <f>IF('statement of marks'!BD13="s","laLd`r",IF('statement of marks'!BD13="u","mnwZ",IF('statement of marks'!BD13="g","xqtjkrh",IF('statement of marks'!BD13="p","iatkch",IF('statement of marks'!BD13="sd","fla/kh","r`rh; Hkk""kk")))))</f>
        <v>laLd`r</v>
      </c>
      <c r="C206" s="991"/>
      <c r="D206" s="207">
        <f>IF('statement of marks'!BE13="","",'statement of marks'!BE13)</f>
        <v>2</v>
      </c>
      <c r="E206" s="207">
        <f>IF('statement of marks'!BF13="","",'statement of marks'!BF13)</f>
        <v>5</v>
      </c>
      <c r="F206" s="433">
        <f>IF('statement of marks'!BG13="","",'statement of marks'!BG13)</f>
        <v>7</v>
      </c>
      <c r="G206" s="207">
        <f>IF('statement of marks'!BH13="","",'statement of marks'!BH13)</f>
        <v>2</v>
      </c>
      <c r="H206" s="207">
        <f>IF('statement of marks'!BI13="","",'statement of marks'!BI13)</f>
        <v>5</v>
      </c>
      <c r="I206" s="433">
        <f>IF('statement of marks'!BJ13="","",'statement of marks'!BJ13)</f>
        <v>7</v>
      </c>
      <c r="J206" s="207" t="str">
        <f>IF('statement of marks'!BK13="","",'statement of marks'!BK13)</f>
        <v/>
      </c>
      <c r="K206" s="207" t="str">
        <f>IF('statement of marks'!BL13="","",'statement of marks'!BL13)</f>
        <v/>
      </c>
      <c r="L206" s="433" t="str">
        <f>IF('statement of marks'!BM13="","",'statement of marks'!BM13)</f>
        <v/>
      </c>
      <c r="M206" s="207" t="str">
        <f>IF('statement of marks'!BO13="","",'statement of marks'!BO13)</f>
        <v/>
      </c>
      <c r="N206" s="207" t="str">
        <f>IF('statement of marks'!BP13="","",'statement of marks'!BP13)</f>
        <v/>
      </c>
      <c r="O206" s="433" t="str">
        <f>IF('statement of marks'!BQ13="","",'statement of marks'!BQ13)</f>
        <v/>
      </c>
      <c r="P206" s="209" t="str">
        <f>IF('statement of marks'!BR13="","",'statement of marks'!BR13)</f>
        <v/>
      </c>
      <c r="Q206" s="207" t="str">
        <f>IF('statement of marks'!BS13="","",'statement of marks'!BS13)</f>
        <v/>
      </c>
      <c r="R206" s="207" t="str">
        <f>IF('statement of marks'!BT13="","",'statement of marks'!BT13)</f>
        <v/>
      </c>
      <c r="S206" s="433" t="str">
        <f>IF('statement of marks'!BU13="","",'statement of marks'!BU13)</f>
        <v/>
      </c>
      <c r="T206" s="420" t="str">
        <f>IF('statement of marks'!BV13="","",'statement of marks'!BV13)</f>
        <v/>
      </c>
      <c r="U206" s="420" t="str">
        <f>IF('statement of marks'!BW13="","",'statement of marks'!BW13)</f>
        <v/>
      </c>
      <c r="V206" s="439" t="str">
        <f>IF('statement of marks'!BX13="","",'statement of marks'!BX13)</f>
        <v/>
      </c>
    </row>
    <row r="207" spans="1:22" ht="15.95" customHeight="1">
      <c r="A207" s="425"/>
      <c r="B207" s="990" t="str">
        <f>IF('statement of marks'!$CA$3="","",'statement of marks'!$CA$3)</f>
        <v>xf.kr</v>
      </c>
      <c r="C207" s="991"/>
      <c r="D207" s="207">
        <f>IF('statement of marks'!CA13="","",'statement of marks'!CA13)</f>
        <v>2</v>
      </c>
      <c r="E207" s="207">
        <f>IF('statement of marks'!CB13="","",'statement of marks'!CB13)</f>
        <v>5</v>
      </c>
      <c r="F207" s="433">
        <f>IF('statement of marks'!CC13="","",'statement of marks'!CC13)</f>
        <v>7</v>
      </c>
      <c r="G207" s="207" t="str">
        <f>IF('statement of marks'!CD13="","",'statement of marks'!CD13)</f>
        <v/>
      </c>
      <c r="H207" s="207" t="str">
        <f>IF('statement of marks'!CE13="","",'statement of marks'!CE13)</f>
        <v/>
      </c>
      <c r="I207" s="433" t="str">
        <f>IF('statement of marks'!CF13="","",'statement of marks'!CF13)</f>
        <v/>
      </c>
      <c r="J207" s="207" t="str">
        <f>IF('statement of marks'!CG13="","",'statement of marks'!CG13)</f>
        <v/>
      </c>
      <c r="K207" s="207" t="str">
        <f>IF('statement of marks'!CH13="","",'statement of marks'!CH13)</f>
        <v/>
      </c>
      <c r="L207" s="433" t="str">
        <f>IF('statement of marks'!CI13="","",'statement of marks'!CI13)</f>
        <v/>
      </c>
      <c r="M207" s="207">
        <f>IF('statement of marks'!CK13="","",'statement of marks'!CK13)</f>
        <v>8</v>
      </c>
      <c r="N207" s="207">
        <f>IF('statement of marks'!CL13="","",'statement of marks'!CL13)</f>
        <v>16</v>
      </c>
      <c r="O207" s="433">
        <f>IF('statement of marks'!CM13="","",'statement of marks'!CM13)</f>
        <v>24</v>
      </c>
      <c r="P207" s="209">
        <f>IF('statement of marks'!CN13="","",'statement of marks'!CN13)</f>
        <v>31</v>
      </c>
      <c r="Q207" s="207" t="str">
        <f>IF('statement of marks'!CO13="","",'statement of marks'!CO13)</f>
        <v/>
      </c>
      <c r="R207" s="207" t="str">
        <f>IF('statement of marks'!CP13="","",'statement of marks'!CP13)</f>
        <v/>
      </c>
      <c r="S207" s="433" t="str">
        <f>IF('statement of marks'!CQ13="","",'statement of marks'!CQ13)</f>
        <v/>
      </c>
      <c r="T207" s="420" t="str">
        <f>IF('statement of marks'!CR13="","",'statement of marks'!CR13)</f>
        <v/>
      </c>
      <c r="U207" s="420" t="str">
        <f>IF('statement of marks'!CS13="","",'statement of marks'!CS13)</f>
        <v/>
      </c>
      <c r="V207" s="439" t="str">
        <f>IF('statement of marks'!CT13="","",'statement of marks'!CT13)</f>
        <v/>
      </c>
    </row>
    <row r="208" spans="1:22" ht="15.95" customHeight="1">
      <c r="A208" s="425"/>
      <c r="B208" s="990" t="str">
        <f>IF('statement of marks'!$CW$3="","",'statement of marks'!$CW$3)</f>
        <v>foKku</v>
      </c>
      <c r="C208" s="991"/>
      <c r="D208" s="207" t="str">
        <f>IF('statement of marks'!CW13="","",'statement of marks'!CW13)</f>
        <v/>
      </c>
      <c r="E208" s="207" t="str">
        <f>IF('statement of marks'!CX13="","",'statement of marks'!CX13)</f>
        <v/>
      </c>
      <c r="F208" s="433" t="str">
        <f>IF('statement of marks'!CY13="","",'statement of marks'!CY13)</f>
        <v/>
      </c>
      <c r="G208" s="207">
        <f>IF('statement of marks'!CZ13="","",'statement of marks'!CZ13)</f>
        <v>0</v>
      </c>
      <c r="H208" s="207">
        <f>IF('statement of marks'!DA13="","",'statement of marks'!DA13)</f>
        <v>5</v>
      </c>
      <c r="I208" s="433">
        <f>IF('statement of marks'!DB13="","",'statement of marks'!DB13)</f>
        <v>5</v>
      </c>
      <c r="J208" s="207" t="str">
        <f>IF('statement of marks'!DC13="","",'statement of marks'!DC13)</f>
        <v/>
      </c>
      <c r="K208" s="207" t="str">
        <f>IF('statement of marks'!DD13="","",'statement of marks'!DD13)</f>
        <v/>
      </c>
      <c r="L208" s="433" t="str">
        <f>IF('statement of marks'!DE13="","",'statement of marks'!DE13)</f>
        <v/>
      </c>
      <c r="M208" s="207">
        <f>IF('statement of marks'!DG13="","",'statement of marks'!DG13)</f>
        <v>22</v>
      </c>
      <c r="N208" s="207">
        <f>IF('statement of marks'!DH13="","",'statement of marks'!DH13)</f>
        <v>16</v>
      </c>
      <c r="O208" s="433">
        <f>IF('statement of marks'!DI13="","",'statement of marks'!DI13)</f>
        <v>38</v>
      </c>
      <c r="P208" s="209">
        <f>IF('statement of marks'!DJ13="","",'statement of marks'!DJ13)</f>
        <v>43</v>
      </c>
      <c r="Q208" s="207" t="str">
        <f>IF('statement of marks'!DK13="","",'statement of marks'!DK13)</f>
        <v/>
      </c>
      <c r="R208" s="207" t="str">
        <f>IF('statement of marks'!DL13="","",'statement of marks'!DL13)</f>
        <v/>
      </c>
      <c r="S208" s="433" t="str">
        <f>IF('statement of marks'!DM13="","",'statement of marks'!DM13)</f>
        <v/>
      </c>
      <c r="T208" s="420" t="str">
        <f>IF('statement of marks'!DN13="","",'statement of marks'!DN13)</f>
        <v/>
      </c>
      <c r="U208" s="420" t="str">
        <f>IF('statement of marks'!DO13="","",'statement of marks'!DO13)</f>
        <v/>
      </c>
      <c r="V208" s="439" t="str">
        <f>IF('statement of marks'!DP13="","",'statement of marks'!DP13)</f>
        <v/>
      </c>
    </row>
    <row r="209" spans="1:22" ht="15.95" customHeight="1">
      <c r="A209" s="425"/>
      <c r="B209" s="990" t="str">
        <f>IF('statement of marks'!$DS$3="","",'statement of marks'!$DS$3)</f>
        <v>lkekftd foKku</v>
      </c>
      <c r="C209" s="991"/>
      <c r="D209" s="207">
        <f>IF('statement of marks'!DS13="","",'statement of marks'!DS13)</f>
        <v>4</v>
      </c>
      <c r="E209" s="207">
        <f>IF('statement of marks'!DT13="","",'statement of marks'!DT13)</f>
        <v>5</v>
      </c>
      <c r="F209" s="433">
        <f>IF('statement of marks'!DU13="","",'statement of marks'!DU13)</f>
        <v>9</v>
      </c>
      <c r="G209" s="207">
        <f>IF('statement of marks'!DV13="","",'statement of marks'!DV13)</f>
        <v>2</v>
      </c>
      <c r="H209" s="207">
        <f>IF('statement of marks'!DW13="","",'statement of marks'!DW13)</f>
        <v>5</v>
      </c>
      <c r="I209" s="433">
        <f>IF('statement of marks'!DX13="","",'statement of marks'!DX13)</f>
        <v>7</v>
      </c>
      <c r="J209" s="207" t="str">
        <f>IF('statement of marks'!DY13="","",'statement of marks'!DY13)</f>
        <v/>
      </c>
      <c r="K209" s="207" t="str">
        <f>IF('statement of marks'!DZ13="","",'statement of marks'!DZ13)</f>
        <v/>
      </c>
      <c r="L209" s="433" t="str">
        <f>IF('statement of marks'!EA13="","",'statement of marks'!EA13)</f>
        <v/>
      </c>
      <c r="M209" s="207">
        <f>IF('statement of marks'!EC13="","",'statement of marks'!EC13)</f>
        <v>25</v>
      </c>
      <c r="N209" s="207">
        <f>IF('statement of marks'!ED13="","",'statement of marks'!ED13)</f>
        <v>17</v>
      </c>
      <c r="O209" s="433">
        <f>IF('statement of marks'!EE13="","",'statement of marks'!EE13)</f>
        <v>42</v>
      </c>
      <c r="P209" s="209">
        <f>IF('statement of marks'!EF13="","",'statement of marks'!EF13)</f>
        <v>58</v>
      </c>
      <c r="Q209" s="207" t="str">
        <f>IF('statement of marks'!EG13="","",'statement of marks'!EG13)</f>
        <v/>
      </c>
      <c r="R209" s="207" t="str">
        <f>IF('statement of marks'!EH13="","",'statement of marks'!EH13)</f>
        <v/>
      </c>
      <c r="S209" s="433" t="str">
        <f>IF('statement of marks'!EI13="","",'statement of marks'!EI13)</f>
        <v/>
      </c>
      <c r="T209" s="420" t="str">
        <f>IF('statement of marks'!EJ13="","",'statement of marks'!EJ13)</f>
        <v/>
      </c>
      <c r="U209" s="420" t="str">
        <f>IF('statement of marks'!EK13="","",'statement of marks'!EK13)</f>
        <v/>
      </c>
      <c r="V209" s="439" t="str">
        <f>IF('statement of marks'!EL13="","",'statement of marks'!EL13)</f>
        <v/>
      </c>
    </row>
    <row r="210" spans="1:22" ht="15.95" customHeight="1">
      <c r="A210" s="425"/>
      <c r="B210" s="996" t="s">
        <v>193</v>
      </c>
      <c r="C210" s="997"/>
      <c r="D210" s="1007" t="s">
        <v>1</v>
      </c>
      <c r="E210" s="1007"/>
      <c r="F210" s="1007"/>
      <c r="G210" s="1007" t="s">
        <v>21</v>
      </c>
      <c r="H210" s="1007"/>
      <c r="I210" s="1007"/>
      <c r="J210" s="1007" t="s">
        <v>194</v>
      </c>
      <c r="K210" s="1007"/>
      <c r="L210" s="1007"/>
      <c r="M210" s="1007" t="s">
        <v>68</v>
      </c>
      <c r="N210" s="1007"/>
      <c r="O210" s="1007"/>
      <c r="P210" s="1007" t="s">
        <v>240</v>
      </c>
      <c r="Q210" s="1007"/>
      <c r="R210" s="1007"/>
      <c r="S210" s="436"/>
      <c r="T210" s="1073" t="s">
        <v>237</v>
      </c>
      <c r="U210" s="1074"/>
      <c r="V210" s="1075"/>
    </row>
    <row r="211" spans="1:22" ht="15.95" customHeight="1">
      <c r="A211" s="426"/>
      <c r="B211" s="1048" t="s">
        <v>3</v>
      </c>
      <c r="C211" s="1049"/>
      <c r="D211" s="1050">
        <f>IF('statement of marks'!EO$6="","",'statement of marks'!EO$6)</f>
        <v>20</v>
      </c>
      <c r="E211" s="1050"/>
      <c r="F211" s="1050"/>
      <c r="G211" s="1050">
        <f>IF('statement of marks'!EP$6="","",'statement of marks'!EP$6)</f>
        <v>20</v>
      </c>
      <c r="H211" s="1050"/>
      <c r="I211" s="1050"/>
      <c r="J211" s="1050">
        <f>IF('statement of marks'!ER$6="","",'statement of marks'!ER$6)</f>
        <v>20</v>
      </c>
      <c r="K211" s="1050"/>
      <c r="L211" s="1050"/>
      <c r="M211" s="1050">
        <f>IF('statement of marks'!EQ$6="","",'statement of marks'!EQ$6)</f>
        <v>20</v>
      </c>
      <c r="N211" s="1050"/>
      <c r="O211" s="1050"/>
      <c r="P211" s="1050">
        <f>IF('statement of marks'!ES$6="","",'statement of marks'!ES$6)</f>
        <v>20</v>
      </c>
      <c r="Q211" s="1050"/>
      <c r="R211" s="1050"/>
      <c r="S211" s="437" t="str">
        <f>IF('statement of marks'!FD$6="","",'statement of marks'!EW$6)</f>
        <v/>
      </c>
      <c r="T211" s="442">
        <f>IF('statement of marks'!ET$6="","",'statement of marks'!ET$6)</f>
        <v>100</v>
      </c>
      <c r="U211" s="443" t="s">
        <v>5</v>
      </c>
      <c r="V211" s="444" t="s">
        <v>241</v>
      </c>
    </row>
    <row r="212" spans="1:22" ht="15.95" customHeight="1">
      <c r="A212" s="425"/>
      <c r="B212" s="990" t="str">
        <f>IF('statement of marks'!$EO$3="","",'statement of marks'!$EO$3)</f>
        <v>dk;kZuqHko</v>
      </c>
      <c r="C212" s="991"/>
      <c r="D212" s="1031" t="str">
        <f>IF('statement of marks'!EO13="","",'statement of marks'!EO13)</f>
        <v/>
      </c>
      <c r="E212" s="1031"/>
      <c r="F212" s="1031"/>
      <c r="G212" s="1031" t="str">
        <f>IF('statement of marks'!EP13="","",'statement of marks'!EP13)</f>
        <v/>
      </c>
      <c r="H212" s="1031"/>
      <c r="I212" s="1031"/>
      <c r="J212" s="1031" t="str">
        <f>IF('statement of marks'!ER13="","",'statement of marks'!ER13)</f>
        <v/>
      </c>
      <c r="K212" s="1031"/>
      <c r="L212" s="1031"/>
      <c r="M212" s="1031" t="str">
        <f>IF('statement of marks'!EQ13="","",'statement of marks'!EQ13)</f>
        <v/>
      </c>
      <c r="N212" s="1031"/>
      <c r="O212" s="1031"/>
      <c r="P212" s="1031" t="str">
        <f>IF('statement of marks'!ES13="","",'statement of marks'!ES13)</f>
        <v/>
      </c>
      <c r="Q212" s="1031"/>
      <c r="R212" s="1031"/>
      <c r="S212" s="438"/>
      <c r="T212" s="440" t="str">
        <f>IF('statement of marks'!ET13="","",'statement of marks'!ET13)</f>
        <v/>
      </c>
      <c r="U212" s="440" t="str">
        <f>IF('statement of marks'!EU13="","",'statement of marks'!EU13)</f>
        <v/>
      </c>
      <c r="V212" s="441" t="str">
        <f>IF('statement of marks'!EV13="","",'statement of marks'!EV13)</f>
        <v/>
      </c>
    </row>
    <row r="213" spans="1:22" ht="15.95" customHeight="1">
      <c r="A213" s="425"/>
      <c r="B213" s="1027" t="str">
        <f>IF('statement of marks'!$EY$3="","",'statement of marks'!$EY$3)</f>
        <v>dyk f'k{kk</v>
      </c>
      <c r="C213" s="1028"/>
      <c r="D213" s="1031" t="str">
        <f>IF('statement of marks'!EY13="","",'statement of marks'!EY13)</f>
        <v/>
      </c>
      <c r="E213" s="1031"/>
      <c r="F213" s="1031"/>
      <c r="G213" s="1031" t="str">
        <f>IF('statement of marks'!EZ13="","",'statement of marks'!EZ13)</f>
        <v/>
      </c>
      <c r="H213" s="1031"/>
      <c r="I213" s="1031"/>
      <c r="J213" s="1031" t="str">
        <f>IF('statement of marks'!FB13="","",'statement of marks'!FB13)</f>
        <v/>
      </c>
      <c r="K213" s="1031"/>
      <c r="L213" s="1031"/>
      <c r="M213" s="1031" t="str">
        <f>IF('statement of marks'!FA13="","",'statement of marks'!FA13)</f>
        <v/>
      </c>
      <c r="N213" s="1031"/>
      <c r="O213" s="1031"/>
      <c r="P213" s="1031" t="str">
        <f>IF('statement of marks'!FC13="","",'statement of marks'!FC13)</f>
        <v/>
      </c>
      <c r="Q213" s="1031"/>
      <c r="R213" s="1031"/>
      <c r="S213" s="438"/>
      <c r="T213" s="440" t="str">
        <f>IF('statement of marks'!FD13="","",'statement of marks'!FD13)</f>
        <v/>
      </c>
      <c r="U213" s="440" t="str">
        <f>IF('statement of marks'!FE13="","",'statement of marks'!FE13)</f>
        <v/>
      </c>
      <c r="V213" s="441" t="str">
        <f>IF('statement of marks'!FF13="","",'statement of marks'!FF13)</f>
        <v/>
      </c>
    </row>
    <row r="214" spans="1:22" ht="15.95" customHeight="1">
      <c r="A214" s="425"/>
      <c r="B214" s="1029" t="str">
        <f>IF('statement of marks'!$FI$3="","",'statement of marks'!$FI$3)</f>
        <v>LokLF; ,oe~ 'kkjhfjd f'k{kk</v>
      </c>
      <c r="C214" s="1030"/>
      <c r="D214" s="1031" t="str">
        <f>IF('statement of marks'!FI13="","",'statement of marks'!FI13)</f>
        <v/>
      </c>
      <c r="E214" s="1031"/>
      <c r="F214" s="1031"/>
      <c r="G214" s="1031" t="str">
        <f>IF('statement of marks'!FJ13="","",'statement of marks'!FJ13)</f>
        <v/>
      </c>
      <c r="H214" s="1031"/>
      <c r="I214" s="1031"/>
      <c r="J214" s="1031" t="str">
        <f>IF('statement of marks'!FL13="","",'statement of marks'!FL13)</f>
        <v/>
      </c>
      <c r="K214" s="1031"/>
      <c r="L214" s="1031"/>
      <c r="M214" s="1031" t="str">
        <f>IF('statement of marks'!FK13="","",'statement of marks'!FK13)</f>
        <v/>
      </c>
      <c r="N214" s="1031"/>
      <c r="O214" s="1031"/>
      <c r="P214" s="1031" t="str">
        <f>IF('statement of marks'!FM13="","",'statement of marks'!FM13)</f>
        <v/>
      </c>
      <c r="Q214" s="1031"/>
      <c r="R214" s="1031"/>
      <c r="S214" s="438"/>
      <c r="T214" s="440" t="str">
        <f>IF('statement of marks'!FN13="","",'statement of marks'!FN13)</f>
        <v/>
      </c>
      <c r="U214" s="440" t="str">
        <f>IF('statement of marks'!FO13="","",'statement of marks'!FO13)</f>
        <v/>
      </c>
      <c r="V214" s="441" t="str">
        <f>IF('statement of marks'!FP13="","",'statement of marks'!FP13)</f>
        <v/>
      </c>
    </row>
    <row r="215" spans="1:22" ht="15.95" customHeight="1">
      <c r="A215" s="425"/>
      <c r="B215" s="1000" t="s">
        <v>195</v>
      </c>
      <c r="C215" s="1001"/>
      <c r="D215" s="1071" t="str">
        <f>details!$DR$3</f>
        <v>vxLr rd</v>
      </c>
      <c r="E215" s="1071"/>
      <c r="F215" s="1071"/>
      <c r="G215" s="1071" t="str">
        <f>details!$DV$3</f>
        <v>vDVwcj rd</v>
      </c>
      <c r="H215" s="1071"/>
      <c r="I215" s="1071"/>
      <c r="J215" s="1071" t="str">
        <f>details!$ED$3</f>
        <v>Qjojh rd</v>
      </c>
      <c r="K215" s="1071"/>
      <c r="L215" s="1071"/>
      <c r="M215" s="1071" t="str">
        <f>details!$DZ$3</f>
        <v>fnlEcj rd</v>
      </c>
      <c r="N215" s="1071"/>
      <c r="O215" s="1071"/>
      <c r="P215" s="1071" t="str">
        <f>details!$EH$3</f>
        <v>loZ ;ksx</v>
      </c>
      <c r="Q215" s="1071"/>
      <c r="R215" s="1071"/>
      <c r="S215" s="1010" t="s">
        <v>252</v>
      </c>
      <c r="T215" s="1011"/>
      <c r="U215" s="1011"/>
      <c r="V215" s="1078"/>
    </row>
    <row r="216" spans="1:22" ht="15.95" customHeight="1">
      <c r="A216" s="425"/>
      <c r="B216" s="1025" t="s">
        <v>98</v>
      </c>
      <c r="C216" s="1026"/>
      <c r="D216" s="1008" t="str">
        <f>IF(details!DS13="","",details!DS13)</f>
        <v/>
      </c>
      <c r="E216" s="1008"/>
      <c r="F216" s="1008"/>
      <c r="G216" s="1008" t="str">
        <f>IF(details!DW13="","",details!DW13)</f>
        <v/>
      </c>
      <c r="H216" s="1008"/>
      <c r="I216" s="1008"/>
      <c r="J216" s="1008" t="str">
        <f>IF(details!EE13="","",details!EE13)</f>
        <v/>
      </c>
      <c r="K216" s="1008"/>
      <c r="L216" s="1008"/>
      <c r="M216" s="1008" t="str">
        <f>IF(details!EA13="","",details!EA13)</f>
        <v/>
      </c>
      <c r="N216" s="1008"/>
      <c r="O216" s="1008"/>
      <c r="P216" s="1008" t="str">
        <f>IF(details!EI13="","",details!EI13)</f>
        <v/>
      </c>
      <c r="Q216" s="1008"/>
      <c r="R216" s="1008"/>
      <c r="S216" s="1079">
        <f>'statement of marks'!$HF$108</f>
        <v>42855</v>
      </c>
      <c r="T216" s="1080"/>
      <c r="U216" s="1080"/>
      <c r="V216" s="1081"/>
    </row>
    <row r="217" spans="1:22" ht="15.95" customHeight="1">
      <c r="A217" s="425"/>
      <c r="B217" s="1023" t="s">
        <v>15</v>
      </c>
      <c r="C217" s="1024"/>
      <c r="D217" s="1009">
        <f>IF(details!DR13="","",details!DR13)</f>
        <v>83</v>
      </c>
      <c r="E217" s="1009"/>
      <c r="F217" s="1009"/>
      <c r="G217" s="1009" t="str">
        <f>IF(details!DV13="","",details!DV13)</f>
        <v/>
      </c>
      <c r="H217" s="1009"/>
      <c r="I217" s="1009"/>
      <c r="J217" s="1009" t="str">
        <f>IF(details!ED13="","",details!ED13)</f>
        <v/>
      </c>
      <c r="K217" s="1009"/>
      <c r="L217" s="1009"/>
      <c r="M217" s="1009" t="str">
        <f>IF(details!DZ13="","",details!DZ13)</f>
        <v/>
      </c>
      <c r="N217" s="1009"/>
      <c r="O217" s="1009"/>
      <c r="P217" s="1009" t="str">
        <f>IF(details!EH13="","",details!EH13)</f>
        <v/>
      </c>
      <c r="Q217" s="1009"/>
      <c r="R217" s="1009"/>
      <c r="S217" s="1082"/>
      <c r="T217" s="1083"/>
      <c r="U217" s="1083"/>
      <c r="V217" s="1084"/>
    </row>
    <row r="218" spans="1:22" ht="15.95" customHeight="1">
      <c r="A218" s="1072"/>
      <c r="B218" s="1064" t="s">
        <v>250</v>
      </c>
      <c r="C218" s="1065"/>
      <c r="D218" s="1066" t="s">
        <v>3</v>
      </c>
      <c r="E218" s="1066"/>
      <c r="F218" s="1066"/>
      <c r="G218" s="1066" t="s">
        <v>236</v>
      </c>
      <c r="H218" s="1066"/>
      <c r="I218" s="1066"/>
      <c r="J218" s="1066" t="s">
        <v>5</v>
      </c>
      <c r="K218" s="1066"/>
      <c r="L218" s="1066"/>
      <c r="M218" s="1066" t="s">
        <v>242</v>
      </c>
      <c r="N218" s="1066"/>
      <c r="O218" s="1066"/>
      <c r="P218" s="1067" t="s">
        <v>225</v>
      </c>
      <c r="Q218" s="1067"/>
      <c r="R218" s="1067"/>
      <c r="S218" s="1066" t="s">
        <v>250</v>
      </c>
      <c r="T218" s="1066"/>
      <c r="U218" s="1066"/>
      <c r="V218" s="1068"/>
    </row>
    <row r="219" spans="1:22" ht="15.95" customHeight="1">
      <c r="A219" s="1072"/>
      <c r="B219" s="1064"/>
      <c r="C219" s="1065"/>
      <c r="D219" s="1069">
        <f>'statement of marks'!HD13</f>
        <v>1200</v>
      </c>
      <c r="E219" s="1069"/>
      <c r="F219" s="1069"/>
      <c r="G219" s="1069" t="str">
        <f>'statement of marks'!HE13</f>
        <v/>
      </c>
      <c r="H219" s="1069"/>
      <c r="I219" s="1069"/>
      <c r="J219" s="1069" t="str">
        <f>'statement of marks'!HF13</f>
        <v/>
      </c>
      <c r="K219" s="1069"/>
      <c r="L219" s="1069"/>
      <c r="M219" s="1069" t="str">
        <f>'statement of marks'!HI13</f>
        <v/>
      </c>
      <c r="N219" s="1069"/>
      <c r="O219" s="1069"/>
      <c r="P219" s="1069" t="str">
        <f>'statement of marks'!HH13</f>
        <v/>
      </c>
      <c r="Q219" s="1069"/>
      <c r="R219" s="1069"/>
      <c r="S219" s="1066" t="str">
        <f>'statement of marks'!HC13</f>
        <v/>
      </c>
      <c r="T219" s="1066"/>
      <c r="U219" s="1066"/>
      <c r="V219" s="1068"/>
    </row>
    <row r="220" spans="1:22" ht="15.95" customHeight="1">
      <c r="A220" s="425"/>
      <c r="B220" s="1036" t="s">
        <v>99</v>
      </c>
      <c r="C220" s="1037"/>
      <c r="D220" s="1007"/>
      <c r="E220" s="1007"/>
      <c r="F220" s="1007"/>
      <c r="G220" s="1007"/>
      <c r="H220" s="1007"/>
      <c r="I220" s="1007"/>
      <c r="J220" s="1007"/>
      <c r="K220" s="1007"/>
      <c r="L220" s="1007"/>
      <c r="M220" s="1007"/>
      <c r="N220" s="1007"/>
      <c r="O220" s="1007"/>
      <c r="P220" s="1007"/>
      <c r="Q220" s="1007"/>
      <c r="R220" s="1007"/>
      <c r="S220" s="1007"/>
      <c r="T220" s="1007"/>
      <c r="U220" s="1007"/>
      <c r="V220" s="1058"/>
    </row>
    <row r="221" spans="1:22" ht="15.95" customHeight="1">
      <c r="A221" s="425"/>
      <c r="B221" s="1013" t="s">
        <v>79</v>
      </c>
      <c r="C221" s="1014"/>
      <c r="D221" s="1007"/>
      <c r="E221" s="1007"/>
      <c r="F221" s="1007"/>
      <c r="G221" s="1007"/>
      <c r="H221" s="1007"/>
      <c r="I221" s="1007"/>
      <c r="J221" s="1007"/>
      <c r="K221" s="1007"/>
      <c r="L221" s="1007"/>
      <c r="M221" s="1007"/>
      <c r="N221" s="1007"/>
      <c r="O221" s="1007"/>
      <c r="P221" s="1007"/>
      <c r="Q221" s="1007"/>
      <c r="R221" s="1007"/>
      <c r="S221" s="1007"/>
      <c r="T221" s="1007"/>
      <c r="U221" s="1007"/>
      <c r="V221" s="1058"/>
    </row>
    <row r="222" spans="1:22" ht="15.95" customHeight="1">
      <c r="A222" s="425"/>
      <c r="B222" s="1036" t="s">
        <v>243</v>
      </c>
      <c r="C222" s="1037"/>
      <c r="D222" s="1007"/>
      <c r="E222" s="1007"/>
      <c r="F222" s="1007"/>
      <c r="G222" s="1007"/>
      <c r="H222" s="1007"/>
      <c r="I222" s="1007"/>
      <c r="J222" s="1007"/>
      <c r="K222" s="1007"/>
      <c r="L222" s="1007"/>
      <c r="M222" s="1007"/>
      <c r="N222" s="1007"/>
      <c r="O222" s="1007"/>
      <c r="P222" s="1007" t="s">
        <v>243</v>
      </c>
      <c r="Q222" s="1007"/>
      <c r="R222" s="1007"/>
      <c r="S222" s="1007"/>
      <c r="T222" s="1007"/>
      <c r="U222" s="1007"/>
      <c r="V222" s="1058"/>
    </row>
    <row r="223" spans="1:22" ht="15.95" customHeight="1">
      <c r="A223" s="425"/>
      <c r="B223" s="1021" t="s">
        <v>100</v>
      </c>
      <c r="C223" s="1022"/>
      <c r="D223" s="1007"/>
      <c r="E223" s="1007"/>
      <c r="F223" s="1007"/>
      <c r="G223" s="1007"/>
      <c r="H223" s="1007"/>
      <c r="I223" s="1007"/>
      <c r="J223" s="1007"/>
      <c r="K223" s="1007"/>
      <c r="L223" s="1007"/>
      <c r="M223" s="1007"/>
      <c r="N223" s="1007"/>
      <c r="O223" s="1007"/>
      <c r="P223" s="1007"/>
      <c r="Q223" s="1007"/>
      <c r="R223" s="1007"/>
      <c r="S223" s="1060" t="s">
        <v>100</v>
      </c>
      <c r="T223" s="1060"/>
      <c r="U223" s="1060"/>
      <c r="V223" s="1061"/>
    </row>
    <row r="224" spans="1:22" ht="15.95" customHeight="1" thickBot="1">
      <c r="A224" s="427"/>
      <c r="B224" s="1076" t="s">
        <v>101</v>
      </c>
      <c r="C224" s="1077"/>
      <c r="D224" s="1059"/>
      <c r="E224" s="1059"/>
      <c r="F224" s="1059"/>
      <c r="G224" s="1059"/>
      <c r="H224" s="1059"/>
      <c r="I224" s="1059"/>
      <c r="J224" s="1059"/>
      <c r="K224" s="1059"/>
      <c r="L224" s="1059"/>
      <c r="M224" s="1059"/>
      <c r="N224" s="1059"/>
      <c r="O224" s="1059"/>
      <c r="P224" s="1059"/>
      <c r="Q224" s="1059"/>
      <c r="R224" s="1059"/>
      <c r="S224" s="1062" t="s">
        <v>134</v>
      </c>
      <c r="T224" s="1062"/>
      <c r="U224" s="1062"/>
      <c r="V224" s="1063"/>
    </row>
    <row r="225" spans="1:22" ht="15.95" customHeight="1">
      <c r="A225" s="424"/>
      <c r="B225" s="1038" t="s">
        <v>47</v>
      </c>
      <c r="C225" s="1039"/>
      <c r="D225" s="1039"/>
      <c r="E225" s="1039"/>
      <c r="F225" s="1039"/>
      <c r="G225" s="1039"/>
      <c r="H225" s="1039"/>
      <c r="I225" s="1039"/>
      <c r="J225" s="1039"/>
      <c r="K225" s="1039"/>
      <c r="L225" s="1039"/>
      <c r="M225" s="1039"/>
      <c r="N225" s="1039"/>
      <c r="O225" s="1039"/>
      <c r="P225" s="1039"/>
      <c r="Q225" s="1039"/>
      <c r="R225" s="1039"/>
      <c r="S225" s="1039"/>
      <c r="T225" s="1039"/>
      <c r="U225" s="1039"/>
      <c r="V225" s="1040"/>
    </row>
    <row r="226" spans="1:22" ht="15.95" customHeight="1">
      <c r="A226" s="425"/>
      <c r="B226" s="1041" t="str">
        <f>'statement of marks'!$A$1</f>
        <v>MkW0Hkhejko vEcsMdj jkt0vkok0fo|k0cxMh]nkSlk</v>
      </c>
      <c r="C226" s="1042"/>
      <c r="D226" s="1042"/>
      <c r="E226" s="1042"/>
      <c r="F226" s="1042"/>
      <c r="G226" s="1042"/>
      <c r="H226" s="1042"/>
      <c r="I226" s="1042"/>
      <c r="J226" s="1042"/>
      <c r="K226" s="1042"/>
      <c r="L226" s="1042"/>
      <c r="M226" s="1042"/>
      <c r="N226" s="1042"/>
      <c r="O226" s="1042"/>
      <c r="P226" s="1042"/>
      <c r="Q226" s="1042"/>
      <c r="R226" s="1042"/>
      <c r="S226" s="1042"/>
      <c r="T226" s="1042"/>
      <c r="U226" s="1042"/>
      <c r="V226" s="1043"/>
    </row>
    <row r="227" spans="1:22" ht="15.95" customHeight="1">
      <c r="A227" s="425"/>
      <c r="B227" s="990" t="s">
        <v>244</v>
      </c>
      <c r="C227" s="991"/>
      <c r="D227" s="992" t="str">
        <f>'statement of marks'!$H$3</f>
        <v>2016-17</v>
      </c>
      <c r="E227" s="992"/>
      <c r="F227" s="992"/>
      <c r="G227" s="992"/>
      <c r="H227" s="992"/>
      <c r="I227" s="992"/>
      <c r="J227" s="992"/>
      <c r="K227" s="992"/>
      <c r="L227" s="992"/>
      <c r="M227" s="992"/>
      <c r="N227" s="992"/>
      <c r="O227" s="992"/>
      <c r="P227" s="992"/>
      <c r="Q227" s="992"/>
      <c r="R227" s="992"/>
      <c r="S227" s="992"/>
      <c r="T227" s="992"/>
      <c r="U227" s="992"/>
      <c r="V227" s="1044"/>
    </row>
    <row r="228" spans="1:22" ht="15.95" customHeight="1">
      <c r="A228" s="425"/>
      <c r="B228" s="990" t="s">
        <v>185</v>
      </c>
      <c r="C228" s="991"/>
      <c r="D228" s="991" t="str">
        <f>IF('statement of marks'!I14="","",'statement of marks'!I14)</f>
        <v>fnus'k dqekj lSuh</v>
      </c>
      <c r="E228" s="991"/>
      <c r="F228" s="991"/>
      <c r="G228" s="991"/>
      <c r="H228" s="991"/>
      <c r="I228" s="991"/>
      <c r="J228" s="991"/>
      <c r="K228" s="991"/>
      <c r="L228" s="991"/>
      <c r="M228" s="991"/>
      <c r="N228" s="991"/>
      <c r="O228" s="991"/>
      <c r="P228" s="991"/>
      <c r="Q228" s="991"/>
      <c r="R228" s="991"/>
      <c r="S228" s="991"/>
      <c r="T228" s="991"/>
      <c r="U228" s="991"/>
      <c r="V228" s="1045"/>
    </row>
    <row r="229" spans="1:22" ht="15.95" customHeight="1">
      <c r="A229" s="425"/>
      <c r="B229" s="990" t="s">
        <v>186</v>
      </c>
      <c r="C229" s="991"/>
      <c r="D229" s="991" t="str">
        <f>IF('statement of marks'!J14="","",'statement of marks'!J14)</f>
        <v>Jh jkds'k dqekj lSuh</v>
      </c>
      <c r="E229" s="991"/>
      <c r="F229" s="991"/>
      <c r="G229" s="991"/>
      <c r="H229" s="991"/>
      <c r="I229" s="991"/>
      <c r="J229" s="991"/>
      <c r="K229" s="991"/>
      <c r="L229" s="991"/>
      <c r="M229" s="991"/>
      <c r="N229" s="991"/>
      <c r="O229" s="991"/>
      <c r="P229" s="991"/>
      <c r="Q229" s="991"/>
      <c r="R229" s="991"/>
      <c r="S229" s="991"/>
      <c r="T229" s="991"/>
      <c r="U229" s="991"/>
      <c r="V229" s="1045"/>
    </row>
    <row r="230" spans="1:22" ht="15.95" customHeight="1">
      <c r="A230" s="425"/>
      <c r="B230" s="990" t="s">
        <v>187</v>
      </c>
      <c r="C230" s="991"/>
      <c r="D230" s="991" t="str">
        <f>IF('statement of marks'!K14="","",'statement of marks'!K14)</f>
        <v>Jhefr eerk lSuh</v>
      </c>
      <c r="E230" s="991"/>
      <c r="F230" s="991"/>
      <c r="G230" s="991"/>
      <c r="H230" s="991"/>
      <c r="I230" s="991"/>
      <c r="J230" s="991"/>
      <c r="K230" s="991"/>
      <c r="L230" s="991"/>
      <c r="M230" s="991"/>
      <c r="N230" s="991"/>
      <c r="O230" s="991"/>
      <c r="P230" s="991"/>
      <c r="Q230" s="991"/>
      <c r="R230" s="991"/>
      <c r="S230" s="991"/>
      <c r="T230" s="991"/>
      <c r="U230" s="991"/>
      <c r="V230" s="1045"/>
    </row>
    <row r="231" spans="1:22" ht="15.95" customHeight="1">
      <c r="A231" s="425"/>
      <c r="B231" s="990" t="s">
        <v>188</v>
      </c>
      <c r="C231" s="991"/>
      <c r="D231" s="992" t="str">
        <f>'statement of marks'!$G$3</f>
        <v>6 B</v>
      </c>
      <c r="E231" s="992"/>
      <c r="F231" s="992"/>
      <c r="G231" s="991" t="s">
        <v>9</v>
      </c>
      <c r="H231" s="991"/>
      <c r="I231" s="991"/>
      <c r="J231" s="992">
        <f>IF('statement of marks'!D14="","",'statement of marks'!D14)</f>
        <v>658</v>
      </c>
      <c r="K231" s="992"/>
      <c r="L231" s="992"/>
      <c r="M231" s="991" t="s">
        <v>189</v>
      </c>
      <c r="N231" s="991"/>
      <c r="O231" s="991"/>
      <c r="P231" s="992">
        <f>IF('statement of marks'!F14="","",'statement of marks'!F14)</f>
        <v>1978</v>
      </c>
      <c r="Q231" s="992"/>
      <c r="R231" s="992"/>
      <c r="S231" s="1054" t="str">
        <f>IF('statement of marks'!$I$3="","",'statement of marks'!$I$3)</f>
        <v xml:space="preserve">fo|ky; dk Mk;l dksM+ </v>
      </c>
      <c r="T231" s="1054"/>
      <c r="U231" s="1054"/>
      <c r="V231" s="1055"/>
    </row>
    <row r="232" spans="1:22" ht="15.95" customHeight="1">
      <c r="A232" s="425"/>
      <c r="B232" s="428" t="s">
        <v>0</v>
      </c>
      <c r="C232" s="429"/>
      <c r="D232" s="1032">
        <f>IF('statement of marks'!G14="","",'statement of marks'!G14)</f>
        <v>38884</v>
      </c>
      <c r="E232" s="1032"/>
      <c r="F232" s="1032"/>
      <c r="G232" s="991" t="str">
        <f>IF('statement of marks'!H14="","",'statement of marks'!H14)</f>
        <v>lksyg twu] nks gtkj N%</v>
      </c>
      <c r="H232" s="991"/>
      <c r="I232" s="991"/>
      <c r="J232" s="991"/>
      <c r="K232" s="991"/>
      <c r="L232" s="991"/>
      <c r="M232" s="991"/>
      <c r="N232" s="991"/>
      <c r="O232" s="991"/>
      <c r="P232" s="991"/>
      <c r="Q232" s="991"/>
      <c r="R232" s="991"/>
      <c r="S232" s="1056" t="str">
        <f>IF('statement of marks'!$J$3="","",'statement of marks'!$J$3)</f>
        <v xml:space="preserve">08291009401   </v>
      </c>
      <c r="T232" s="1056"/>
      <c r="U232" s="1056"/>
      <c r="V232" s="1057"/>
    </row>
    <row r="233" spans="1:22" ht="15.95" customHeight="1">
      <c r="A233" s="425"/>
      <c r="B233" s="404" t="s">
        <v>28</v>
      </c>
      <c r="C233" s="430" t="s">
        <v>96</v>
      </c>
      <c r="D233" s="1007" t="s">
        <v>1</v>
      </c>
      <c r="E233" s="1007"/>
      <c r="F233" s="1007"/>
      <c r="G233" s="1007" t="s">
        <v>21</v>
      </c>
      <c r="H233" s="1007"/>
      <c r="I233" s="1007"/>
      <c r="J233" s="1007" t="s">
        <v>68</v>
      </c>
      <c r="K233" s="1007"/>
      <c r="L233" s="1007"/>
      <c r="M233" s="1007" t="s">
        <v>97</v>
      </c>
      <c r="N233" s="1007"/>
      <c r="O233" s="1007"/>
      <c r="P233" s="1070" t="s">
        <v>200</v>
      </c>
      <c r="Q233" s="1051" t="s">
        <v>238</v>
      </c>
      <c r="R233" s="1051"/>
      <c r="S233" s="1051"/>
      <c r="T233" s="1052" t="s">
        <v>237</v>
      </c>
      <c r="U233" s="1052"/>
      <c r="V233" s="1053"/>
    </row>
    <row r="234" spans="1:22" ht="15.95" customHeight="1">
      <c r="A234" s="425"/>
      <c r="B234" s="404"/>
      <c r="C234" s="430"/>
      <c r="D234" s="423" t="s">
        <v>245</v>
      </c>
      <c r="E234" s="423" t="s">
        <v>246</v>
      </c>
      <c r="F234" s="431" t="s">
        <v>2</v>
      </c>
      <c r="G234" s="423" t="s">
        <v>245</v>
      </c>
      <c r="H234" s="423" t="s">
        <v>246</v>
      </c>
      <c r="I234" s="431" t="s">
        <v>2</v>
      </c>
      <c r="J234" s="423" t="s">
        <v>245</v>
      </c>
      <c r="K234" s="423" t="s">
        <v>246</v>
      </c>
      <c r="L234" s="431" t="s">
        <v>2</v>
      </c>
      <c r="M234" s="423" t="s">
        <v>245</v>
      </c>
      <c r="N234" s="423" t="s">
        <v>246</v>
      </c>
      <c r="O234" s="431" t="s">
        <v>2</v>
      </c>
      <c r="P234" s="1070"/>
      <c r="Q234" s="423" t="s">
        <v>245</v>
      </c>
      <c r="R234" s="423" t="s">
        <v>246</v>
      </c>
      <c r="S234" s="435" t="s">
        <v>2</v>
      </c>
      <c r="T234" s="445" t="s">
        <v>223</v>
      </c>
      <c r="U234" s="446" t="s">
        <v>5</v>
      </c>
      <c r="V234" s="447" t="s">
        <v>241</v>
      </c>
    </row>
    <row r="235" spans="1:22" ht="15.95" customHeight="1">
      <c r="A235" s="426"/>
      <c r="B235" s="1046" t="s">
        <v>3</v>
      </c>
      <c r="C235" s="1047"/>
      <c r="D235" s="421">
        <f>IF('statement of marks'!L$6="","",'statement of marks'!L$6)</f>
        <v>5</v>
      </c>
      <c r="E235" s="421">
        <f>IF('statement of marks'!M$6="","",'statement of marks'!M$6)</f>
        <v>5</v>
      </c>
      <c r="F235" s="432">
        <f>IF('statement of marks'!N$6="","",'statement of marks'!N$6)</f>
        <v>10</v>
      </c>
      <c r="G235" s="421">
        <f>IF('statement of marks'!O$6="","",'statement of marks'!O$6)</f>
        <v>5</v>
      </c>
      <c r="H235" s="421">
        <f>IF('statement of marks'!P$6="","",'statement of marks'!P$6)</f>
        <v>5</v>
      </c>
      <c r="I235" s="432">
        <f>IF('statement of marks'!Q$6="","",'statement of marks'!Q$6)</f>
        <v>10</v>
      </c>
      <c r="J235" s="421">
        <f>IF('statement of marks'!R$6="","",'statement of marks'!R$6)</f>
        <v>5</v>
      </c>
      <c r="K235" s="421">
        <f>IF('statement of marks'!S$6="","",'statement of marks'!S$6)</f>
        <v>5</v>
      </c>
      <c r="L235" s="432">
        <f>IF('statement of marks'!T$6="","",'statement of marks'!T$6)</f>
        <v>10</v>
      </c>
      <c r="M235" s="421">
        <f>IF('statement of marks'!V$6="","",'statement of marks'!V$6)</f>
        <v>50</v>
      </c>
      <c r="N235" s="421">
        <f>IF('statement of marks'!W$6="","",'statement of marks'!W$6)</f>
        <v>20</v>
      </c>
      <c r="O235" s="432">
        <f>IF('statement of marks'!X$6="","",'statement of marks'!X$6)</f>
        <v>70</v>
      </c>
      <c r="P235" s="422">
        <f>IF('statement of marks'!Y$6="","",'statement of marks'!Y$6)</f>
        <v>100</v>
      </c>
      <c r="Q235" s="421">
        <f>IF('statement of marks'!Z$6="","",'statement of marks'!Z$6)</f>
        <v>70</v>
      </c>
      <c r="R235" s="421">
        <f>IF('statement of marks'!AA$6="","",'statement of marks'!AA$6)</f>
        <v>30</v>
      </c>
      <c r="S235" s="432">
        <f>IF('statement of marks'!AB$6="","",'statement of marks'!AB$6)</f>
        <v>100</v>
      </c>
      <c r="T235" s="442">
        <f>IF('statement of marks'!AC$6="","",'statement of marks'!AC$6)</f>
        <v>200</v>
      </c>
      <c r="U235" s="442" t="str">
        <f>IF('statement of marks'!AD$6="","",'statement of marks'!AD$6)</f>
        <v/>
      </c>
      <c r="V235" s="448" t="str">
        <f>IF('statement of marks'!AE$6="","",'statement of marks'!AE$6)</f>
        <v/>
      </c>
    </row>
    <row r="236" spans="1:22" ht="15.95" customHeight="1">
      <c r="A236" s="425"/>
      <c r="B236" s="990" t="str">
        <f>IF('statement of marks'!$L$3="","",'statement of marks'!$L$3)</f>
        <v>fgUnh</v>
      </c>
      <c r="C236" s="991"/>
      <c r="D236" s="207">
        <f>IF('statement of marks'!L14="","",'statement of marks'!L14)</f>
        <v>3</v>
      </c>
      <c r="E236" s="207">
        <f>IF('statement of marks'!M14="","",'statement of marks'!M14)</f>
        <v>5</v>
      </c>
      <c r="F236" s="433">
        <f>IF('statement of marks'!N14="","",'statement of marks'!N14)</f>
        <v>8</v>
      </c>
      <c r="G236" s="207">
        <f>IF('statement of marks'!O14="","",'statement of marks'!O14)</f>
        <v>3</v>
      </c>
      <c r="H236" s="207">
        <f>IF('statement of marks'!P14="","",'statement of marks'!P14)</f>
        <v>5</v>
      </c>
      <c r="I236" s="433">
        <f>IF('statement of marks'!Q14="","",'statement of marks'!Q14)</f>
        <v>8</v>
      </c>
      <c r="J236" s="207" t="str">
        <f>IF('statement of marks'!R14="","",'statement of marks'!R14)</f>
        <v/>
      </c>
      <c r="K236" s="207" t="str">
        <f>IF('statement of marks'!S14="","",'statement of marks'!S14)</f>
        <v/>
      </c>
      <c r="L236" s="433" t="str">
        <f>IF('statement of marks'!T14="","",'statement of marks'!T14)</f>
        <v/>
      </c>
      <c r="M236" s="207" t="str">
        <f>IF('statement of marks'!V14="","",'statement of marks'!V14)</f>
        <v/>
      </c>
      <c r="N236" s="207" t="str">
        <f>IF('statement of marks'!W14="","",'statement of marks'!W14)</f>
        <v/>
      </c>
      <c r="O236" s="433" t="str">
        <f>IF('statement of marks'!X14="","",'statement of marks'!X14)</f>
        <v/>
      </c>
      <c r="P236" s="209" t="str">
        <f>IF('statement of marks'!Y14="","",'statement of marks'!Y14)</f>
        <v/>
      </c>
      <c r="Q236" s="207" t="str">
        <f>IF('statement of marks'!Z14="","",'statement of marks'!Z14)</f>
        <v/>
      </c>
      <c r="R236" s="207" t="str">
        <f>IF('statement of marks'!AA14="","",'statement of marks'!AA14)</f>
        <v/>
      </c>
      <c r="S236" s="433" t="str">
        <f>IF('statement of marks'!AB14="","",'statement of marks'!AB14)</f>
        <v/>
      </c>
      <c r="T236" s="420" t="str">
        <f>IF('statement of marks'!AC14="","",'statement of marks'!AC14)</f>
        <v/>
      </c>
      <c r="U236" s="420" t="str">
        <f>IF('statement of marks'!AD14="","",'statement of marks'!AD14)</f>
        <v/>
      </c>
      <c r="V236" s="439" t="str">
        <f>IF('statement of marks'!AE14="","",'statement of marks'!AE14)</f>
        <v/>
      </c>
    </row>
    <row r="237" spans="1:22" ht="15.95" customHeight="1">
      <c r="A237" s="425"/>
      <c r="B237" s="990" t="str">
        <f>IF('statement of marks'!$AH$3="","",'statement of marks'!$AH$3)</f>
        <v>vaxszth</v>
      </c>
      <c r="C237" s="991"/>
      <c r="D237" s="207">
        <f>IF('statement of marks'!AH14="","",'statement of marks'!AH14)</f>
        <v>3</v>
      </c>
      <c r="E237" s="207">
        <f>IF('statement of marks'!AI14="","",'statement of marks'!AI14)</f>
        <v>5</v>
      </c>
      <c r="F237" s="433">
        <f>IF('statement of marks'!AJ14="","",'statement of marks'!AJ14)</f>
        <v>8</v>
      </c>
      <c r="G237" s="207">
        <f>IF('statement of marks'!AK14="","",'statement of marks'!AK14)</f>
        <v>4</v>
      </c>
      <c r="H237" s="207">
        <f>IF('statement of marks'!AL14="","",'statement of marks'!AL14)</f>
        <v>5</v>
      </c>
      <c r="I237" s="433">
        <f>IF('statement of marks'!AM14="","",'statement of marks'!AM14)</f>
        <v>9</v>
      </c>
      <c r="J237" s="207" t="str">
        <f>IF('statement of marks'!AN14="","",'statement of marks'!AN14)</f>
        <v/>
      </c>
      <c r="K237" s="207" t="str">
        <f>IF('statement of marks'!AO14="","",'statement of marks'!AO14)</f>
        <v/>
      </c>
      <c r="L237" s="433" t="str">
        <f>IF('statement of marks'!AP14="","",'statement of marks'!AP14)</f>
        <v/>
      </c>
      <c r="M237" s="207">
        <f>IF('statement of marks'!AR14="","",'statement of marks'!AR14)</f>
        <v>31</v>
      </c>
      <c r="N237" s="207">
        <f>IF('statement of marks'!AS14="","",'statement of marks'!AS14)</f>
        <v>20</v>
      </c>
      <c r="O237" s="433">
        <f>IF('statement of marks'!AT14="","",'statement of marks'!AT14)</f>
        <v>51</v>
      </c>
      <c r="P237" s="209">
        <f>IF('statement of marks'!AU14="","",'statement of marks'!AU14)</f>
        <v>68</v>
      </c>
      <c r="Q237" s="207" t="str">
        <f>IF('statement of marks'!AV14="","",'statement of marks'!AV14)</f>
        <v/>
      </c>
      <c r="R237" s="207" t="str">
        <f>IF('statement of marks'!AW14="","",'statement of marks'!AW14)</f>
        <v/>
      </c>
      <c r="S237" s="433" t="str">
        <f>IF('statement of marks'!AX14="","",'statement of marks'!AX14)</f>
        <v/>
      </c>
      <c r="T237" s="420" t="str">
        <f>IF('statement of marks'!AY14="","",'statement of marks'!AY14)</f>
        <v/>
      </c>
      <c r="U237" s="420" t="str">
        <f>IF('statement of marks'!AZ14="","",'statement of marks'!AZ14)</f>
        <v/>
      </c>
      <c r="V237" s="439" t="str">
        <f>IF('statement of marks'!BA14="","",'statement of marks'!BA14)</f>
        <v/>
      </c>
    </row>
    <row r="238" spans="1:22" ht="15.95" customHeight="1">
      <c r="A238" s="425"/>
      <c r="B238" s="990" t="str">
        <f>IF('statement of marks'!BD14="s","laLd`r",IF('statement of marks'!BD14="u","mnwZ",IF('statement of marks'!BD14="g","xqtjkrh",IF('statement of marks'!BD14="p","iatkch",IF('statement of marks'!BD14="sd","fla/kh","r`rh; Hkk""kk")))))</f>
        <v>laLd`r</v>
      </c>
      <c r="C238" s="991"/>
      <c r="D238" s="207">
        <f>IF('statement of marks'!BE14="","",'statement of marks'!BE14)</f>
        <v>3</v>
      </c>
      <c r="E238" s="207">
        <f>IF('statement of marks'!BF14="","",'statement of marks'!BF14)</f>
        <v>5</v>
      </c>
      <c r="F238" s="433">
        <f>IF('statement of marks'!BG14="","",'statement of marks'!BG14)</f>
        <v>8</v>
      </c>
      <c r="G238" s="207">
        <f>IF('statement of marks'!BH14="","",'statement of marks'!BH14)</f>
        <v>3</v>
      </c>
      <c r="H238" s="207">
        <f>IF('statement of marks'!BI14="","",'statement of marks'!BI14)</f>
        <v>5</v>
      </c>
      <c r="I238" s="433">
        <f>IF('statement of marks'!BJ14="","",'statement of marks'!BJ14)</f>
        <v>8</v>
      </c>
      <c r="J238" s="207" t="str">
        <f>IF('statement of marks'!BK14="","",'statement of marks'!BK14)</f>
        <v/>
      </c>
      <c r="K238" s="207" t="str">
        <f>IF('statement of marks'!BL14="","",'statement of marks'!BL14)</f>
        <v/>
      </c>
      <c r="L238" s="433" t="str">
        <f>IF('statement of marks'!BM14="","",'statement of marks'!BM14)</f>
        <v/>
      </c>
      <c r="M238" s="207" t="str">
        <f>IF('statement of marks'!BO14="","",'statement of marks'!BO14)</f>
        <v/>
      </c>
      <c r="N238" s="207" t="str">
        <f>IF('statement of marks'!BP14="","",'statement of marks'!BP14)</f>
        <v/>
      </c>
      <c r="O238" s="433" t="str">
        <f>IF('statement of marks'!BQ14="","",'statement of marks'!BQ14)</f>
        <v/>
      </c>
      <c r="P238" s="209" t="str">
        <f>IF('statement of marks'!BR14="","",'statement of marks'!BR14)</f>
        <v/>
      </c>
      <c r="Q238" s="207" t="str">
        <f>IF('statement of marks'!BS14="","",'statement of marks'!BS14)</f>
        <v/>
      </c>
      <c r="R238" s="207" t="str">
        <f>IF('statement of marks'!BT14="","",'statement of marks'!BT14)</f>
        <v/>
      </c>
      <c r="S238" s="433" t="str">
        <f>IF('statement of marks'!BU14="","",'statement of marks'!BU14)</f>
        <v/>
      </c>
      <c r="T238" s="420" t="str">
        <f>IF('statement of marks'!BV14="","",'statement of marks'!BV14)</f>
        <v/>
      </c>
      <c r="U238" s="420" t="str">
        <f>IF('statement of marks'!BW14="","",'statement of marks'!BW14)</f>
        <v/>
      </c>
      <c r="V238" s="439" t="str">
        <f>IF('statement of marks'!BX14="","",'statement of marks'!BX14)</f>
        <v/>
      </c>
    </row>
    <row r="239" spans="1:22" ht="15.95" customHeight="1">
      <c r="A239" s="425"/>
      <c r="B239" s="990" t="str">
        <f>IF('statement of marks'!$CA$3="","",'statement of marks'!$CA$3)</f>
        <v>xf.kr</v>
      </c>
      <c r="C239" s="991"/>
      <c r="D239" s="207">
        <f>IF('statement of marks'!CA14="","",'statement of marks'!CA14)</f>
        <v>2</v>
      </c>
      <c r="E239" s="207">
        <f>IF('statement of marks'!CB14="","",'statement of marks'!CB14)</f>
        <v>5</v>
      </c>
      <c r="F239" s="433">
        <f>IF('statement of marks'!CC14="","",'statement of marks'!CC14)</f>
        <v>7</v>
      </c>
      <c r="G239" s="207" t="str">
        <f>IF('statement of marks'!CD14="","",'statement of marks'!CD14)</f>
        <v/>
      </c>
      <c r="H239" s="207" t="str">
        <f>IF('statement of marks'!CE14="","",'statement of marks'!CE14)</f>
        <v/>
      </c>
      <c r="I239" s="433" t="str">
        <f>IF('statement of marks'!CF14="","",'statement of marks'!CF14)</f>
        <v/>
      </c>
      <c r="J239" s="207" t="str">
        <f>IF('statement of marks'!CG14="","",'statement of marks'!CG14)</f>
        <v/>
      </c>
      <c r="K239" s="207" t="str">
        <f>IF('statement of marks'!CH14="","",'statement of marks'!CH14)</f>
        <v/>
      </c>
      <c r="L239" s="433" t="str">
        <f>IF('statement of marks'!CI14="","",'statement of marks'!CI14)</f>
        <v/>
      </c>
      <c r="M239" s="207">
        <f>IF('statement of marks'!CK14="","",'statement of marks'!CK14)</f>
        <v>8</v>
      </c>
      <c r="N239" s="207">
        <f>IF('statement of marks'!CL14="","",'statement of marks'!CL14)</f>
        <v>16</v>
      </c>
      <c r="O239" s="433">
        <f>IF('statement of marks'!CM14="","",'statement of marks'!CM14)</f>
        <v>24</v>
      </c>
      <c r="P239" s="209">
        <f>IF('statement of marks'!CN14="","",'statement of marks'!CN14)</f>
        <v>31</v>
      </c>
      <c r="Q239" s="207" t="str">
        <f>IF('statement of marks'!CO14="","",'statement of marks'!CO14)</f>
        <v/>
      </c>
      <c r="R239" s="207" t="str">
        <f>IF('statement of marks'!CP14="","",'statement of marks'!CP14)</f>
        <v/>
      </c>
      <c r="S239" s="433" t="str">
        <f>IF('statement of marks'!CQ14="","",'statement of marks'!CQ14)</f>
        <v/>
      </c>
      <c r="T239" s="420" t="str">
        <f>IF('statement of marks'!CR14="","",'statement of marks'!CR14)</f>
        <v/>
      </c>
      <c r="U239" s="420" t="str">
        <f>IF('statement of marks'!CS14="","",'statement of marks'!CS14)</f>
        <v/>
      </c>
      <c r="V239" s="439" t="str">
        <f>IF('statement of marks'!CT14="","",'statement of marks'!CT14)</f>
        <v/>
      </c>
    </row>
    <row r="240" spans="1:22" ht="15.95" customHeight="1">
      <c r="A240" s="425"/>
      <c r="B240" s="990" t="str">
        <f>IF('statement of marks'!$CW$3="","",'statement of marks'!$CW$3)</f>
        <v>foKku</v>
      </c>
      <c r="C240" s="991"/>
      <c r="D240" s="207" t="str">
        <f>IF('statement of marks'!CW14="","",'statement of marks'!CW14)</f>
        <v/>
      </c>
      <c r="E240" s="207" t="str">
        <f>IF('statement of marks'!CX14="","",'statement of marks'!CX14)</f>
        <v/>
      </c>
      <c r="F240" s="433" t="str">
        <f>IF('statement of marks'!CY14="","",'statement of marks'!CY14)</f>
        <v/>
      </c>
      <c r="G240" s="207">
        <f>IF('statement of marks'!CZ14="","",'statement of marks'!CZ14)</f>
        <v>1</v>
      </c>
      <c r="H240" s="207">
        <f>IF('statement of marks'!DA14="","",'statement of marks'!DA14)</f>
        <v>5</v>
      </c>
      <c r="I240" s="433">
        <f>IF('statement of marks'!DB14="","",'statement of marks'!DB14)</f>
        <v>6</v>
      </c>
      <c r="J240" s="207" t="str">
        <f>IF('statement of marks'!DC14="","",'statement of marks'!DC14)</f>
        <v/>
      </c>
      <c r="K240" s="207" t="str">
        <f>IF('statement of marks'!DD14="","",'statement of marks'!DD14)</f>
        <v/>
      </c>
      <c r="L240" s="433" t="str">
        <f>IF('statement of marks'!DE14="","",'statement of marks'!DE14)</f>
        <v/>
      </c>
      <c r="M240" s="207">
        <f>IF('statement of marks'!DG14="","",'statement of marks'!DG14)</f>
        <v>38</v>
      </c>
      <c r="N240" s="207">
        <f>IF('statement of marks'!DH14="","",'statement of marks'!DH14)</f>
        <v>16</v>
      </c>
      <c r="O240" s="433">
        <f>IF('statement of marks'!DI14="","",'statement of marks'!DI14)</f>
        <v>54</v>
      </c>
      <c r="P240" s="209">
        <f>IF('statement of marks'!DJ14="","",'statement of marks'!DJ14)</f>
        <v>60</v>
      </c>
      <c r="Q240" s="207" t="str">
        <f>IF('statement of marks'!DK14="","",'statement of marks'!DK14)</f>
        <v/>
      </c>
      <c r="R240" s="207" t="str">
        <f>IF('statement of marks'!DL14="","",'statement of marks'!DL14)</f>
        <v/>
      </c>
      <c r="S240" s="433" t="str">
        <f>IF('statement of marks'!DM14="","",'statement of marks'!DM14)</f>
        <v/>
      </c>
      <c r="T240" s="420" t="str">
        <f>IF('statement of marks'!DN14="","",'statement of marks'!DN14)</f>
        <v/>
      </c>
      <c r="U240" s="420" t="str">
        <f>IF('statement of marks'!DO14="","",'statement of marks'!DO14)</f>
        <v/>
      </c>
      <c r="V240" s="439" t="str">
        <f>IF('statement of marks'!DP14="","",'statement of marks'!DP14)</f>
        <v/>
      </c>
    </row>
    <row r="241" spans="1:22" ht="15.95" customHeight="1">
      <c r="A241" s="425"/>
      <c r="B241" s="990" t="str">
        <f>IF('statement of marks'!$DS$3="","",'statement of marks'!$DS$3)</f>
        <v>lkekftd foKku</v>
      </c>
      <c r="C241" s="991"/>
      <c r="D241" s="207">
        <f>IF('statement of marks'!DS14="","",'statement of marks'!DS14)</f>
        <v>4</v>
      </c>
      <c r="E241" s="207">
        <f>IF('statement of marks'!DT14="","",'statement of marks'!DT14)</f>
        <v>5</v>
      </c>
      <c r="F241" s="433">
        <f>IF('statement of marks'!DU14="","",'statement of marks'!DU14)</f>
        <v>9</v>
      </c>
      <c r="G241" s="207">
        <f>IF('statement of marks'!DV14="","",'statement of marks'!DV14)</f>
        <v>4</v>
      </c>
      <c r="H241" s="207">
        <f>IF('statement of marks'!DW14="","",'statement of marks'!DW14)</f>
        <v>5</v>
      </c>
      <c r="I241" s="433">
        <f>IF('statement of marks'!DX14="","",'statement of marks'!DX14)</f>
        <v>9</v>
      </c>
      <c r="J241" s="207" t="str">
        <f>IF('statement of marks'!DY14="","",'statement of marks'!DY14)</f>
        <v/>
      </c>
      <c r="K241" s="207" t="str">
        <f>IF('statement of marks'!DZ14="","",'statement of marks'!DZ14)</f>
        <v/>
      </c>
      <c r="L241" s="433" t="str">
        <f>IF('statement of marks'!EA14="","",'statement of marks'!EA14)</f>
        <v/>
      </c>
      <c r="M241" s="207">
        <f>IF('statement of marks'!EC14="","",'statement of marks'!EC14)</f>
        <v>46</v>
      </c>
      <c r="N241" s="207">
        <f>IF('statement of marks'!ED14="","",'statement of marks'!ED14)</f>
        <v>20</v>
      </c>
      <c r="O241" s="433">
        <f>IF('statement of marks'!EE14="","",'statement of marks'!EE14)</f>
        <v>66</v>
      </c>
      <c r="P241" s="209">
        <f>IF('statement of marks'!EF14="","",'statement of marks'!EF14)</f>
        <v>84</v>
      </c>
      <c r="Q241" s="207" t="str">
        <f>IF('statement of marks'!EG14="","",'statement of marks'!EG14)</f>
        <v/>
      </c>
      <c r="R241" s="207" t="str">
        <f>IF('statement of marks'!EH14="","",'statement of marks'!EH14)</f>
        <v/>
      </c>
      <c r="S241" s="433" t="str">
        <f>IF('statement of marks'!EI14="","",'statement of marks'!EI14)</f>
        <v/>
      </c>
      <c r="T241" s="420" t="str">
        <f>IF('statement of marks'!EJ14="","",'statement of marks'!EJ14)</f>
        <v/>
      </c>
      <c r="U241" s="420" t="str">
        <f>IF('statement of marks'!EK14="","",'statement of marks'!EK14)</f>
        <v/>
      </c>
      <c r="V241" s="439" t="str">
        <f>IF('statement of marks'!EL14="","",'statement of marks'!EL14)</f>
        <v/>
      </c>
    </row>
    <row r="242" spans="1:22" ht="15.95" customHeight="1">
      <c r="A242" s="425"/>
      <c r="B242" s="996" t="s">
        <v>193</v>
      </c>
      <c r="C242" s="997"/>
      <c r="D242" s="1007" t="s">
        <v>1</v>
      </c>
      <c r="E242" s="1007"/>
      <c r="F242" s="1007"/>
      <c r="G242" s="1007" t="s">
        <v>21</v>
      </c>
      <c r="H242" s="1007"/>
      <c r="I242" s="1007"/>
      <c r="J242" s="1007" t="s">
        <v>194</v>
      </c>
      <c r="K242" s="1007"/>
      <c r="L242" s="1007"/>
      <c r="M242" s="1007" t="s">
        <v>68</v>
      </c>
      <c r="N242" s="1007"/>
      <c r="O242" s="1007"/>
      <c r="P242" s="1007" t="s">
        <v>240</v>
      </c>
      <c r="Q242" s="1007"/>
      <c r="R242" s="1007"/>
      <c r="S242" s="436"/>
      <c r="T242" s="1073" t="s">
        <v>237</v>
      </c>
      <c r="U242" s="1074"/>
      <c r="V242" s="1075"/>
    </row>
    <row r="243" spans="1:22" ht="15.95" customHeight="1">
      <c r="A243" s="426"/>
      <c r="B243" s="1048" t="s">
        <v>3</v>
      </c>
      <c r="C243" s="1049"/>
      <c r="D243" s="1050">
        <f>IF('statement of marks'!EO$6="","",'statement of marks'!EO$6)</f>
        <v>20</v>
      </c>
      <c r="E243" s="1050"/>
      <c r="F243" s="1050"/>
      <c r="G243" s="1050">
        <f>IF('statement of marks'!EP$6="","",'statement of marks'!EP$6)</f>
        <v>20</v>
      </c>
      <c r="H243" s="1050"/>
      <c r="I243" s="1050"/>
      <c r="J243" s="1050">
        <f>IF('statement of marks'!ER$6="","",'statement of marks'!ER$6)</f>
        <v>20</v>
      </c>
      <c r="K243" s="1050"/>
      <c r="L243" s="1050"/>
      <c r="M243" s="1050">
        <f>IF('statement of marks'!EQ$6="","",'statement of marks'!EQ$6)</f>
        <v>20</v>
      </c>
      <c r="N243" s="1050"/>
      <c r="O243" s="1050"/>
      <c r="P243" s="1050">
        <f>IF('statement of marks'!ES$6="","",'statement of marks'!ES$6)</f>
        <v>20</v>
      </c>
      <c r="Q243" s="1050"/>
      <c r="R243" s="1050"/>
      <c r="S243" s="437" t="str">
        <f>IF('statement of marks'!FD$6="","",'statement of marks'!EW$6)</f>
        <v/>
      </c>
      <c r="T243" s="442">
        <f>IF('statement of marks'!ET$6="","",'statement of marks'!ET$6)</f>
        <v>100</v>
      </c>
      <c r="U243" s="443" t="s">
        <v>5</v>
      </c>
      <c r="V243" s="444" t="s">
        <v>241</v>
      </c>
    </row>
    <row r="244" spans="1:22" ht="15.95" customHeight="1">
      <c r="A244" s="425"/>
      <c r="B244" s="990" t="str">
        <f>IF('statement of marks'!$EO$3="","",'statement of marks'!$EO$3)</f>
        <v>dk;kZuqHko</v>
      </c>
      <c r="C244" s="991"/>
      <c r="D244" s="1031" t="str">
        <f>IF('statement of marks'!EO14="","",'statement of marks'!EO14)</f>
        <v/>
      </c>
      <c r="E244" s="1031"/>
      <c r="F244" s="1031"/>
      <c r="G244" s="1031" t="str">
        <f>IF('statement of marks'!EP14="","",'statement of marks'!EP14)</f>
        <v/>
      </c>
      <c r="H244" s="1031"/>
      <c r="I244" s="1031"/>
      <c r="J244" s="1031" t="str">
        <f>IF('statement of marks'!ER14="","",'statement of marks'!ER14)</f>
        <v/>
      </c>
      <c r="K244" s="1031"/>
      <c r="L244" s="1031"/>
      <c r="M244" s="1031" t="str">
        <f>IF('statement of marks'!EQ14="","",'statement of marks'!EQ14)</f>
        <v/>
      </c>
      <c r="N244" s="1031"/>
      <c r="O244" s="1031"/>
      <c r="P244" s="1031" t="str">
        <f>IF('statement of marks'!ES14="","",'statement of marks'!ES14)</f>
        <v/>
      </c>
      <c r="Q244" s="1031"/>
      <c r="R244" s="1031"/>
      <c r="S244" s="438"/>
      <c r="T244" s="440" t="str">
        <f>IF('statement of marks'!ET14="","",'statement of marks'!ET14)</f>
        <v/>
      </c>
      <c r="U244" s="440" t="str">
        <f>IF('statement of marks'!EU14="","",'statement of marks'!EU14)</f>
        <v/>
      </c>
      <c r="V244" s="441" t="str">
        <f>IF('statement of marks'!EV14="","",'statement of marks'!EV14)</f>
        <v/>
      </c>
    </row>
    <row r="245" spans="1:22" ht="15.95" customHeight="1">
      <c r="A245" s="425"/>
      <c r="B245" s="1027" t="str">
        <f>IF('statement of marks'!$EY$3="","",'statement of marks'!$EY$3)</f>
        <v>dyk f'k{kk</v>
      </c>
      <c r="C245" s="1028"/>
      <c r="D245" s="1031" t="str">
        <f>IF('statement of marks'!EY14="","",'statement of marks'!EY14)</f>
        <v/>
      </c>
      <c r="E245" s="1031"/>
      <c r="F245" s="1031"/>
      <c r="G245" s="1031" t="str">
        <f>IF('statement of marks'!EZ14="","",'statement of marks'!EZ14)</f>
        <v/>
      </c>
      <c r="H245" s="1031"/>
      <c r="I245" s="1031"/>
      <c r="J245" s="1031" t="str">
        <f>IF('statement of marks'!FB14="","",'statement of marks'!FB14)</f>
        <v/>
      </c>
      <c r="K245" s="1031"/>
      <c r="L245" s="1031"/>
      <c r="M245" s="1031" t="str">
        <f>IF('statement of marks'!FA14="","",'statement of marks'!FA14)</f>
        <v/>
      </c>
      <c r="N245" s="1031"/>
      <c r="O245" s="1031"/>
      <c r="P245" s="1031" t="str">
        <f>IF('statement of marks'!FC14="","",'statement of marks'!FC14)</f>
        <v/>
      </c>
      <c r="Q245" s="1031"/>
      <c r="R245" s="1031"/>
      <c r="S245" s="438"/>
      <c r="T245" s="440" t="str">
        <f>IF('statement of marks'!FD14="","",'statement of marks'!FD14)</f>
        <v/>
      </c>
      <c r="U245" s="440" t="str">
        <f>IF('statement of marks'!FE14="","",'statement of marks'!FE14)</f>
        <v/>
      </c>
      <c r="V245" s="441" t="str">
        <f>IF('statement of marks'!FF14="","",'statement of marks'!FF14)</f>
        <v/>
      </c>
    </row>
    <row r="246" spans="1:22" ht="15.95" customHeight="1">
      <c r="A246" s="425"/>
      <c r="B246" s="1029" t="str">
        <f>IF('statement of marks'!$FI$3="","",'statement of marks'!$FI$3)</f>
        <v>LokLF; ,oe~ 'kkjhfjd f'k{kk</v>
      </c>
      <c r="C246" s="1030"/>
      <c r="D246" s="1031" t="str">
        <f>IF('statement of marks'!FI14="","",'statement of marks'!FI14)</f>
        <v/>
      </c>
      <c r="E246" s="1031"/>
      <c r="F246" s="1031"/>
      <c r="G246" s="1031" t="str">
        <f>IF('statement of marks'!FJ14="","",'statement of marks'!FJ14)</f>
        <v/>
      </c>
      <c r="H246" s="1031"/>
      <c r="I246" s="1031"/>
      <c r="J246" s="1031" t="str">
        <f>IF('statement of marks'!FL14="","",'statement of marks'!FL14)</f>
        <v/>
      </c>
      <c r="K246" s="1031"/>
      <c r="L246" s="1031"/>
      <c r="M246" s="1031" t="str">
        <f>IF('statement of marks'!FK14="","",'statement of marks'!FK14)</f>
        <v/>
      </c>
      <c r="N246" s="1031"/>
      <c r="O246" s="1031"/>
      <c r="P246" s="1031" t="str">
        <f>IF('statement of marks'!FM14="","",'statement of marks'!FM14)</f>
        <v/>
      </c>
      <c r="Q246" s="1031"/>
      <c r="R246" s="1031"/>
      <c r="S246" s="438"/>
      <c r="T246" s="440" t="str">
        <f>IF('statement of marks'!FN14="","",'statement of marks'!FN14)</f>
        <v/>
      </c>
      <c r="U246" s="440" t="str">
        <f>IF('statement of marks'!FO14="","",'statement of marks'!FO14)</f>
        <v/>
      </c>
      <c r="V246" s="441" t="str">
        <f>IF('statement of marks'!FP14="","",'statement of marks'!FP14)</f>
        <v/>
      </c>
    </row>
    <row r="247" spans="1:22" ht="15.95" customHeight="1">
      <c r="A247" s="425"/>
      <c r="B247" s="1000" t="s">
        <v>195</v>
      </c>
      <c r="C247" s="1001"/>
      <c r="D247" s="1071" t="str">
        <f>details!$DR$3</f>
        <v>vxLr rd</v>
      </c>
      <c r="E247" s="1071"/>
      <c r="F247" s="1071"/>
      <c r="G247" s="1071" t="str">
        <f>details!$DV$3</f>
        <v>vDVwcj rd</v>
      </c>
      <c r="H247" s="1071"/>
      <c r="I247" s="1071"/>
      <c r="J247" s="1071" t="str">
        <f>details!$ED$3</f>
        <v>Qjojh rd</v>
      </c>
      <c r="K247" s="1071"/>
      <c r="L247" s="1071"/>
      <c r="M247" s="1071" t="str">
        <f>details!$DZ$3</f>
        <v>fnlEcj rd</v>
      </c>
      <c r="N247" s="1071"/>
      <c r="O247" s="1071"/>
      <c r="P247" s="1071" t="str">
        <f>details!$EH$3</f>
        <v>loZ ;ksx</v>
      </c>
      <c r="Q247" s="1071"/>
      <c r="R247" s="1071"/>
      <c r="S247" s="1010" t="s">
        <v>252</v>
      </c>
      <c r="T247" s="1011"/>
      <c r="U247" s="1011"/>
      <c r="V247" s="1078"/>
    </row>
    <row r="248" spans="1:22" ht="15.95" customHeight="1">
      <c r="A248" s="425"/>
      <c r="B248" s="1025" t="s">
        <v>98</v>
      </c>
      <c r="C248" s="1026"/>
      <c r="D248" s="1008" t="str">
        <f>IF(details!DS14="","",details!DS14)</f>
        <v/>
      </c>
      <c r="E248" s="1008"/>
      <c r="F248" s="1008"/>
      <c r="G248" s="1008" t="str">
        <f>IF(details!DW14="","",details!DW14)</f>
        <v/>
      </c>
      <c r="H248" s="1008"/>
      <c r="I248" s="1008"/>
      <c r="J248" s="1008" t="str">
        <f>IF(details!EE14="","",details!EE14)</f>
        <v/>
      </c>
      <c r="K248" s="1008"/>
      <c r="L248" s="1008"/>
      <c r="M248" s="1008" t="str">
        <f>IF(details!EA14="","",details!EA14)</f>
        <v/>
      </c>
      <c r="N248" s="1008"/>
      <c r="O248" s="1008"/>
      <c r="P248" s="1008" t="str">
        <f>IF(details!EI14="","",details!EI14)</f>
        <v/>
      </c>
      <c r="Q248" s="1008"/>
      <c r="R248" s="1008"/>
      <c r="S248" s="1079">
        <f>'statement of marks'!$HF$108</f>
        <v>42855</v>
      </c>
      <c r="T248" s="1080"/>
      <c r="U248" s="1080"/>
      <c r="V248" s="1081"/>
    </row>
    <row r="249" spans="1:22" ht="15.95" customHeight="1">
      <c r="A249" s="425"/>
      <c r="B249" s="1023" t="s">
        <v>15</v>
      </c>
      <c r="C249" s="1024"/>
      <c r="D249" s="1009">
        <f>IF(details!DR14="","",details!DR14)</f>
        <v>83</v>
      </c>
      <c r="E249" s="1009"/>
      <c r="F249" s="1009"/>
      <c r="G249" s="1009" t="str">
        <f>IF(details!DV14="","",details!DV14)</f>
        <v/>
      </c>
      <c r="H249" s="1009"/>
      <c r="I249" s="1009"/>
      <c r="J249" s="1009" t="str">
        <f>IF(details!ED14="","",details!ED14)</f>
        <v/>
      </c>
      <c r="K249" s="1009"/>
      <c r="L249" s="1009"/>
      <c r="M249" s="1009" t="str">
        <f>IF(details!DZ14="","",details!DZ14)</f>
        <v/>
      </c>
      <c r="N249" s="1009"/>
      <c r="O249" s="1009"/>
      <c r="P249" s="1009" t="str">
        <f>IF(details!EH14="","",details!EH14)</f>
        <v/>
      </c>
      <c r="Q249" s="1009"/>
      <c r="R249" s="1009"/>
      <c r="S249" s="1082"/>
      <c r="T249" s="1083"/>
      <c r="U249" s="1083"/>
      <c r="V249" s="1084"/>
    </row>
    <row r="250" spans="1:22" ht="15.95" customHeight="1">
      <c r="A250" s="1072"/>
      <c r="B250" s="1064" t="s">
        <v>250</v>
      </c>
      <c r="C250" s="1065"/>
      <c r="D250" s="1066" t="s">
        <v>3</v>
      </c>
      <c r="E250" s="1066"/>
      <c r="F250" s="1066"/>
      <c r="G250" s="1066" t="s">
        <v>236</v>
      </c>
      <c r="H250" s="1066"/>
      <c r="I250" s="1066"/>
      <c r="J250" s="1066" t="s">
        <v>5</v>
      </c>
      <c r="K250" s="1066"/>
      <c r="L250" s="1066"/>
      <c r="M250" s="1066" t="s">
        <v>242</v>
      </c>
      <c r="N250" s="1066"/>
      <c r="O250" s="1066"/>
      <c r="P250" s="1067" t="s">
        <v>225</v>
      </c>
      <c r="Q250" s="1067"/>
      <c r="R250" s="1067"/>
      <c r="S250" s="1066" t="s">
        <v>250</v>
      </c>
      <c r="T250" s="1066"/>
      <c r="U250" s="1066"/>
      <c r="V250" s="1068"/>
    </row>
    <row r="251" spans="1:22" ht="15.95" customHeight="1">
      <c r="A251" s="1072"/>
      <c r="B251" s="1064"/>
      <c r="C251" s="1065"/>
      <c r="D251" s="1069">
        <f>'statement of marks'!HD14</f>
        <v>1200</v>
      </c>
      <c r="E251" s="1069"/>
      <c r="F251" s="1069"/>
      <c r="G251" s="1069" t="str">
        <f>'statement of marks'!HE14</f>
        <v/>
      </c>
      <c r="H251" s="1069"/>
      <c r="I251" s="1069"/>
      <c r="J251" s="1069" t="str">
        <f>'statement of marks'!HF14</f>
        <v/>
      </c>
      <c r="K251" s="1069"/>
      <c r="L251" s="1069"/>
      <c r="M251" s="1069" t="str">
        <f>'statement of marks'!HI14</f>
        <v/>
      </c>
      <c r="N251" s="1069"/>
      <c r="O251" s="1069"/>
      <c r="P251" s="1069" t="str">
        <f>'statement of marks'!HH14</f>
        <v/>
      </c>
      <c r="Q251" s="1069"/>
      <c r="R251" s="1069"/>
      <c r="S251" s="1066" t="str">
        <f>'statement of marks'!HC14</f>
        <v/>
      </c>
      <c r="T251" s="1066"/>
      <c r="U251" s="1066"/>
      <c r="V251" s="1068"/>
    </row>
    <row r="252" spans="1:22" ht="15.95" customHeight="1">
      <c r="A252" s="425"/>
      <c r="B252" s="1036" t="s">
        <v>99</v>
      </c>
      <c r="C252" s="1037"/>
      <c r="D252" s="1007"/>
      <c r="E252" s="1007"/>
      <c r="F252" s="1007"/>
      <c r="G252" s="1007"/>
      <c r="H252" s="1007"/>
      <c r="I252" s="1007"/>
      <c r="J252" s="1007"/>
      <c r="K252" s="1007"/>
      <c r="L252" s="1007"/>
      <c r="M252" s="1007"/>
      <c r="N252" s="1007"/>
      <c r="O252" s="1007"/>
      <c r="P252" s="1007"/>
      <c r="Q252" s="1007"/>
      <c r="R252" s="1007"/>
      <c r="S252" s="1007"/>
      <c r="T252" s="1007"/>
      <c r="U252" s="1007"/>
      <c r="V252" s="1058"/>
    </row>
    <row r="253" spans="1:22" ht="15.95" customHeight="1">
      <c r="A253" s="425"/>
      <c r="B253" s="1013" t="s">
        <v>79</v>
      </c>
      <c r="C253" s="1014"/>
      <c r="D253" s="1007"/>
      <c r="E253" s="1007"/>
      <c r="F253" s="1007"/>
      <c r="G253" s="1007"/>
      <c r="H253" s="1007"/>
      <c r="I253" s="1007"/>
      <c r="J253" s="1007"/>
      <c r="K253" s="1007"/>
      <c r="L253" s="1007"/>
      <c r="M253" s="1007"/>
      <c r="N253" s="1007"/>
      <c r="O253" s="1007"/>
      <c r="P253" s="1007"/>
      <c r="Q253" s="1007"/>
      <c r="R253" s="1007"/>
      <c r="S253" s="1007"/>
      <c r="T253" s="1007"/>
      <c r="U253" s="1007"/>
      <c r="V253" s="1058"/>
    </row>
    <row r="254" spans="1:22" ht="15.95" customHeight="1">
      <c r="A254" s="425"/>
      <c r="B254" s="1036" t="s">
        <v>243</v>
      </c>
      <c r="C254" s="1037"/>
      <c r="D254" s="1007"/>
      <c r="E254" s="1007"/>
      <c r="F254" s="1007"/>
      <c r="G254" s="1007"/>
      <c r="H254" s="1007"/>
      <c r="I254" s="1007"/>
      <c r="J254" s="1007"/>
      <c r="K254" s="1007"/>
      <c r="L254" s="1007"/>
      <c r="M254" s="1007"/>
      <c r="N254" s="1007"/>
      <c r="O254" s="1007"/>
      <c r="P254" s="1007" t="s">
        <v>243</v>
      </c>
      <c r="Q254" s="1007"/>
      <c r="R254" s="1007"/>
      <c r="S254" s="1007"/>
      <c r="T254" s="1007"/>
      <c r="U254" s="1007"/>
      <c r="V254" s="1058"/>
    </row>
    <row r="255" spans="1:22" ht="15.95" customHeight="1">
      <c r="A255" s="425"/>
      <c r="B255" s="1021" t="s">
        <v>100</v>
      </c>
      <c r="C255" s="1022"/>
      <c r="D255" s="1007"/>
      <c r="E255" s="1007"/>
      <c r="F255" s="1007"/>
      <c r="G255" s="1007"/>
      <c r="H255" s="1007"/>
      <c r="I255" s="1007"/>
      <c r="J255" s="1007"/>
      <c r="K255" s="1007"/>
      <c r="L255" s="1007"/>
      <c r="M255" s="1007"/>
      <c r="N255" s="1007"/>
      <c r="O255" s="1007"/>
      <c r="P255" s="1007"/>
      <c r="Q255" s="1007"/>
      <c r="R255" s="1007"/>
      <c r="S255" s="1060" t="s">
        <v>100</v>
      </c>
      <c r="T255" s="1060"/>
      <c r="U255" s="1060"/>
      <c r="V255" s="1061"/>
    </row>
    <row r="256" spans="1:22" ht="15.95" customHeight="1" thickBot="1">
      <c r="A256" s="427"/>
      <c r="B256" s="1076" t="s">
        <v>101</v>
      </c>
      <c r="C256" s="1077"/>
      <c r="D256" s="1059"/>
      <c r="E256" s="1059"/>
      <c r="F256" s="1059"/>
      <c r="G256" s="1059"/>
      <c r="H256" s="1059"/>
      <c r="I256" s="1059"/>
      <c r="J256" s="1059"/>
      <c r="K256" s="1059"/>
      <c r="L256" s="1059"/>
      <c r="M256" s="1059"/>
      <c r="N256" s="1059"/>
      <c r="O256" s="1059"/>
      <c r="P256" s="1059"/>
      <c r="Q256" s="1059"/>
      <c r="R256" s="1059"/>
      <c r="S256" s="1062" t="s">
        <v>134</v>
      </c>
      <c r="T256" s="1062"/>
      <c r="U256" s="1062"/>
      <c r="V256" s="1063"/>
    </row>
    <row r="257" spans="1:22" ht="15.95" customHeight="1">
      <c r="A257" s="424"/>
      <c r="B257" s="1038" t="s">
        <v>47</v>
      </c>
      <c r="C257" s="1039"/>
      <c r="D257" s="1039"/>
      <c r="E257" s="1039"/>
      <c r="F257" s="1039"/>
      <c r="G257" s="1039"/>
      <c r="H257" s="1039"/>
      <c r="I257" s="1039"/>
      <c r="J257" s="1039"/>
      <c r="K257" s="1039"/>
      <c r="L257" s="1039"/>
      <c r="M257" s="1039"/>
      <c r="N257" s="1039"/>
      <c r="O257" s="1039"/>
      <c r="P257" s="1039"/>
      <c r="Q257" s="1039"/>
      <c r="R257" s="1039"/>
      <c r="S257" s="1039"/>
      <c r="T257" s="1039"/>
      <c r="U257" s="1039"/>
      <c r="V257" s="1040"/>
    </row>
    <row r="258" spans="1:22" ht="15.95" customHeight="1">
      <c r="A258" s="425"/>
      <c r="B258" s="1041" t="str">
        <f>'statement of marks'!$A$1</f>
        <v>MkW0Hkhejko vEcsMdj jkt0vkok0fo|k0cxMh]nkSlk</v>
      </c>
      <c r="C258" s="1042"/>
      <c r="D258" s="1042"/>
      <c r="E258" s="1042"/>
      <c r="F258" s="1042"/>
      <c r="G258" s="1042"/>
      <c r="H258" s="1042"/>
      <c r="I258" s="1042"/>
      <c r="J258" s="1042"/>
      <c r="K258" s="1042"/>
      <c r="L258" s="1042"/>
      <c r="M258" s="1042"/>
      <c r="N258" s="1042"/>
      <c r="O258" s="1042"/>
      <c r="P258" s="1042"/>
      <c r="Q258" s="1042"/>
      <c r="R258" s="1042"/>
      <c r="S258" s="1042"/>
      <c r="T258" s="1042"/>
      <c r="U258" s="1042"/>
      <c r="V258" s="1043"/>
    </row>
    <row r="259" spans="1:22" ht="15.95" customHeight="1">
      <c r="A259" s="425"/>
      <c r="B259" s="990" t="s">
        <v>244</v>
      </c>
      <c r="C259" s="991"/>
      <c r="D259" s="992" t="str">
        <f>'statement of marks'!$H$3</f>
        <v>2016-17</v>
      </c>
      <c r="E259" s="992"/>
      <c r="F259" s="992"/>
      <c r="G259" s="992"/>
      <c r="H259" s="992"/>
      <c r="I259" s="992"/>
      <c r="J259" s="992"/>
      <c r="K259" s="992"/>
      <c r="L259" s="992"/>
      <c r="M259" s="992"/>
      <c r="N259" s="992"/>
      <c r="O259" s="992"/>
      <c r="P259" s="992"/>
      <c r="Q259" s="992"/>
      <c r="R259" s="992"/>
      <c r="S259" s="992"/>
      <c r="T259" s="992"/>
      <c r="U259" s="992"/>
      <c r="V259" s="1044"/>
    </row>
    <row r="260" spans="1:22" ht="15.95" customHeight="1">
      <c r="A260" s="425"/>
      <c r="B260" s="990" t="s">
        <v>185</v>
      </c>
      <c r="C260" s="991"/>
      <c r="D260" s="991" t="str">
        <f>IF('statement of marks'!I15="","",'statement of marks'!I15)</f>
        <v>gjds'k ehuk</v>
      </c>
      <c r="E260" s="991"/>
      <c r="F260" s="991"/>
      <c r="G260" s="991"/>
      <c r="H260" s="991"/>
      <c r="I260" s="991"/>
      <c r="J260" s="991"/>
      <c r="K260" s="991"/>
      <c r="L260" s="991"/>
      <c r="M260" s="991"/>
      <c r="N260" s="991"/>
      <c r="O260" s="991"/>
      <c r="P260" s="991"/>
      <c r="Q260" s="991"/>
      <c r="R260" s="991"/>
      <c r="S260" s="991"/>
      <c r="T260" s="991"/>
      <c r="U260" s="991"/>
      <c r="V260" s="1045"/>
    </row>
    <row r="261" spans="1:22" ht="15.95" customHeight="1">
      <c r="A261" s="425"/>
      <c r="B261" s="990" t="s">
        <v>186</v>
      </c>
      <c r="C261" s="991"/>
      <c r="D261" s="991" t="str">
        <f>IF('statement of marks'!J15="","",'statement of marks'!J15)</f>
        <v>Jh vaxn  ehuk</v>
      </c>
      <c r="E261" s="991"/>
      <c r="F261" s="991"/>
      <c r="G261" s="991"/>
      <c r="H261" s="991"/>
      <c r="I261" s="991"/>
      <c r="J261" s="991"/>
      <c r="K261" s="991"/>
      <c r="L261" s="991"/>
      <c r="M261" s="991"/>
      <c r="N261" s="991"/>
      <c r="O261" s="991"/>
      <c r="P261" s="991"/>
      <c r="Q261" s="991"/>
      <c r="R261" s="991"/>
      <c r="S261" s="991"/>
      <c r="T261" s="991"/>
      <c r="U261" s="991"/>
      <c r="V261" s="1045"/>
    </row>
    <row r="262" spans="1:22" ht="15.95" customHeight="1">
      <c r="A262" s="425"/>
      <c r="B262" s="990" t="s">
        <v>187</v>
      </c>
      <c r="C262" s="991"/>
      <c r="D262" s="991" t="str">
        <f>IF('statement of marks'!K15="","",'statement of marks'!K15)</f>
        <v>Jhefr eSek nsoh</v>
      </c>
      <c r="E262" s="991"/>
      <c r="F262" s="991"/>
      <c r="G262" s="991"/>
      <c r="H262" s="991"/>
      <c r="I262" s="991"/>
      <c r="J262" s="991"/>
      <c r="K262" s="991"/>
      <c r="L262" s="991"/>
      <c r="M262" s="991"/>
      <c r="N262" s="991"/>
      <c r="O262" s="991"/>
      <c r="P262" s="991"/>
      <c r="Q262" s="991"/>
      <c r="R262" s="991"/>
      <c r="S262" s="991"/>
      <c r="T262" s="991"/>
      <c r="U262" s="991"/>
      <c r="V262" s="1045"/>
    </row>
    <row r="263" spans="1:22" ht="15.95" customHeight="1">
      <c r="A263" s="425"/>
      <c r="B263" s="990" t="s">
        <v>188</v>
      </c>
      <c r="C263" s="991"/>
      <c r="D263" s="992" t="str">
        <f>'statement of marks'!$G$3</f>
        <v>6 B</v>
      </c>
      <c r="E263" s="992"/>
      <c r="F263" s="992"/>
      <c r="G263" s="991" t="s">
        <v>9</v>
      </c>
      <c r="H263" s="991"/>
      <c r="I263" s="991"/>
      <c r="J263" s="992">
        <f>IF('statement of marks'!D15="","",'statement of marks'!D15)</f>
        <v>659</v>
      </c>
      <c r="K263" s="992"/>
      <c r="L263" s="992"/>
      <c r="M263" s="991" t="s">
        <v>189</v>
      </c>
      <c r="N263" s="991"/>
      <c r="O263" s="991"/>
      <c r="P263" s="992">
        <f>IF('statement of marks'!F15="","",'statement of marks'!F15)</f>
        <v>1970</v>
      </c>
      <c r="Q263" s="992"/>
      <c r="R263" s="992"/>
      <c r="S263" s="1054" t="str">
        <f>IF('statement of marks'!$I$3="","",'statement of marks'!$I$3)</f>
        <v xml:space="preserve">fo|ky; dk Mk;l dksM+ </v>
      </c>
      <c r="T263" s="1054"/>
      <c r="U263" s="1054"/>
      <c r="V263" s="1055"/>
    </row>
    <row r="264" spans="1:22" ht="15.95" customHeight="1">
      <c r="A264" s="425"/>
      <c r="B264" s="428" t="s">
        <v>0</v>
      </c>
      <c r="C264" s="429"/>
      <c r="D264" s="1032">
        <f>IF('statement of marks'!G15="","",'statement of marks'!G15)</f>
        <v>39943</v>
      </c>
      <c r="E264" s="1032"/>
      <c r="F264" s="1032"/>
      <c r="G264" s="991" t="str">
        <f>IF('statement of marks'!H15="","",'statement of marks'!H15)</f>
        <v>nl ebZ] nks gtkj ukS</v>
      </c>
      <c r="H264" s="991"/>
      <c r="I264" s="991"/>
      <c r="J264" s="991"/>
      <c r="K264" s="991"/>
      <c r="L264" s="991"/>
      <c r="M264" s="991"/>
      <c r="N264" s="991"/>
      <c r="O264" s="991"/>
      <c r="P264" s="991"/>
      <c r="Q264" s="991"/>
      <c r="R264" s="991"/>
      <c r="S264" s="1056" t="str">
        <f>IF('statement of marks'!$J$3="","",'statement of marks'!$J$3)</f>
        <v xml:space="preserve">08291009401   </v>
      </c>
      <c r="T264" s="1056"/>
      <c r="U264" s="1056"/>
      <c r="V264" s="1057"/>
    </row>
    <row r="265" spans="1:22" ht="15.95" customHeight="1">
      <c r="A265" s="425"/>
      <c r="B265" s="404" t="s">
        <v>28</v>
      </c>
      <c r="C265" s="430" t="s">
        <v>96</v>
      </c>
      <c r="D265" s="1007" t="s">
        <v>1</v>
      </c>
      <c r="E265" s="1007"/>
      <c r="F265" s="1007"/>
      <c r="G265" s="1007" t="s">
        <v>21</v>
      </c>
      <c r="H265" s="1007"/>
      <c r="I265" s="1007"/>
      <c r="J265" s="1007" t="s">
        <v>68</v>
      </c>
      <c r="K265" s="1007"/>
      <c r="L265" s="1007"/>
      <c r="M265" s="1007" t="s">
        <v>97</v>
      </c>
      <c r="N265" s="1007"/>
      <c r="O265" s="1007"/>
      <c r="P265" s="1070" t="s">
        <v>200</v>
      </c>
      <c r="Q265" s="1051" t="s">
        <v>238</v>
      </c>
      <c r="R265" s="1051"/>
      <c r="S265" s="1051"/>
      <c r="T265" s="1052" t="s">
        <v>237</v>
      </c>
      <c r="U265" s="1052"/>
      <c r="V265" s="1053"/>
    </row>
    <row r="266" spans="1:22" ht="15.95" customHeight="1">
      <c r="A266" s="425"/>
      <c r="B266" s="404"/>
      <c r="C266" s="430"/>
      <c r="D266" s="423" t="s">
        <v>245</v>
      </c>
      <c r="E266" s="423" t="s">
        <v>246</v>
      </c>
      <c r="F266" s="431" t="s">
        <v>2</v>
      </c>
      <c r="G266" s="423" t="s">
        <v>245</v>
      </c>
      <c r="H266" s="423" t="s">
        <v>246</v>
      </c>
      <c r="I266" s="431" t="s">
        <v>2</v>
      </c>
      <c r="J266" s="423" t="s">
        <v>245</v>
      </c>
      <c r="K266" s="423" t="s">
        <v>246</v>
      </c>
      <c r="L266" s="431" t="s">
        <v>2</v>
      </c>
      <c r="M266" s="423" t="s">
        <v>245</v>
      </c>
      <c r="N266" s="423" t="s">
        <v>246</v>
      </c>
      <c r="O266" s="431" t="s">
        <v>2</v>
      </c>
      <c r="P266" s="1070"/>
      <c r="Q266" s="423" t="s">
        <v>245</v>
      </c>
      <c r="R266" s="423" t="s">
        <v>246</v>
      </c>
      <c r="S266" s="435" t="s">
        <v>2</v>
      </c>
      <c r="T266" s="445" t="s">
        <v>223</v>
      </c>
      <c r="U266" s="446" t="s">
        <v>5</v>
      </c>
      <c r="V266" s="447" t="s">
        <v>241</v>
      </c>
    </row>
    <row r="267" spans="1:22" ht="15.95" customHeight="1">
      <c r="A267" s="426"/>
      <c r="B267" s="1046" t="s">
        <v>3</v>
      </c>
      <c r="C267" s="1047"/>
      <c r="D267" s="421">
        <f>IF('statement of marks'!L$6="","",'statement of marks'!L$6)</f>
        <v>5</v>
      </c>
      <c r="E267" s="421">
        <f>IF('statement of marks'!M$6="","",'statement of marks'!M$6)</f>
        <v>5</v>
      </c>
      <c r="F267" s="432">
        <f>IF('statement of marks'!N$6="","",'statement of marks'!N$6)</f>
        <v>10</v>
      </c>
      <c r="G267" s="421">
        <f>IF('statement of marks'!O$6="","",'statement of marks'!O$6)</f>
        <v>5</v>
      </c>
      <c r="H267" s="421">
        <f>IF('statement of marks'!P$6="","",'statement of marks'!P$6)</f>
        <v>5</v>
      </c>
      <c r="I267" s="432">
        <f>IF('statement of marks'!Q$6="","",'statement of marks'!Q$6)</f>
        <v>10</v>
      </c>
      <c r="J267" s="421">
        <f>IF('statement of marks'!R$6="","",'statement of marks'!R$6)</f>
        <v>5</v>
      </c>
      <c r="K267" s="421">
        <f>IF('statement of marks'!S$6="","",'statement of marks'!S$6)</f>
        <v>5</v>
      </c>
      <c r="L267" s="432">
        <f>IF('statement of marks'!T$6="","",'statement of marks'!T$6)</f>
        <v>10</v>
      </c>
      <c r="M267" s="421">
        <f>IF('statement of marks'!V$6="","",'statement of marks'!V$6)</f>
        <v>50</v>
      </c>
      <c r="N267" s="421">
        <f>IF('statement of marks'!W$6="","",'statement of marks'!W$6)</f>
        <v>20</v>
      </c>
      <c r="O267" s="432">
        <f>IF('statement of marks'!X$6="","",'statement of marks'!X$6)</f>
        <v>70</v>
      </c>
      <c r="P267" s="422">
        <f>IF('statement of marks'!Y$6="","",'statement of marks'!Y$6)</f>
        <v>100</v>
      </c>
      <c r="Q267" s="421">
        <f>IF('statement of marks'!Z$6="","",'statement of marks'!Z$6)</f>
        <v>70</v>
      </c>
      <c r="R267" s="421">
        <f>IF('statement of marks'!AA$6="","",'statement of marks'!AA$6)</f>
        <v>30</v>
      </c>
      <c r="S267" s="432">
        <f>IF('statement of marks'!AB$6="","",'statement of marks'!AB$6)</f>
        <v>100</v>
      </c>
      <c r="T267" s="442">
        <f>IF('statement of marks'!AC$6="","",'statement of marks'!AC$6)</f>
        <v>200</v>
      </c>
      <c r="U267" s="442" t="str">
        <f>IF('statement of marks'!AD$6="","",'statement of marks'!AD$6)</f>
        <v/>
      </c>
      <c r="V267" s="448" t="str">
        <f>IF('statement of marks'!AE$6="","",'statement of marks'!AE$6)</f>
        <v/>
      </c>
    </row>
    <row r="268" spans="1:22" ht="15.95" customHeight="1">
      <c r="A268" s="425"/>
      <c r="B268" s="990" t="str">
        <f>IF('statement of marks'!$L$3="","",'statement of marks'!$L$3)</f>
        <v>fgUnh</v>
      </c>
      <c r="C268" s="991"/>
      <c r="D268" s="207">
        <f>IF('statement of marks'!L15="","",'statement of marks'!L15)</f>
        <v>2</v>
      </c>
      <c r="E268" s="207">
        <f>IF('statement of marks'!M15="","",'statement of marks'!M15)</f>
        <v>5</v>
      </c>
      <c r="F268" s="433">
        <f>IF('statement of marks'!N15="","",'statement of marks'!N15)</f>
        <v>7</v>
      </c>
      <c r="G268" s="207">
        <f>IF('statement of marks'!O15="","",'statement of marks'!O15)</f>
        <v>1</v>
      </c>
      <c r="H268" s="207">
        <f>IF('statement of marks'!P15="","",'statement of marks'!P15)</f>
        <v>5</v>
      </c>
      <c r="I268" s="433">
        <f>IF('statement of marks'!Q15="","",'statement of marks'!Q15)</f>
        <v>6</v>
      </c>
      <c r="J268" s="207" t="str">
        <f>IF('statement of marks'!R15="","",'statement of marks'!R15)</f>
        <v/>
      </c>
      <c r="K268" s="207" t="str">
        <f>IF('statement of marks'!S15="","",'statement of marks'!S15)</f>
        <v/>
      </c>
      <c r="L268" s="433" t="str">
        <f>IF('statement of marks'!T15="","",'statement of marks'!T15)</f>
        <v/>
      </c>
      <c r="M268" s="207" t="str">
        <f>IF('statement of marks'!V15="","",'statement of marks'!V15)</f>
        <v/>
      </c>
      <c r="N268" s="207" t="str">
        <f>IF('statement of marks'!W15="","",'statement of marks'!W15)</f>
        <v/>
      </c>
      <c r="O268" s="433" t="str">
        <f>IF('statement of marks'!X15="","",'statement of marks'!X15)</f>
        <v/>
      </c>
      <c r="P268" s="209" t="str">
        <f>IF('statement of marks'!Y15="","",'statement of marks'!Y15)</f>
        <v/>
      </c>
      <c r="Q268" s="207" t="str">
        <f>IF('statement of marks'!Z15="","",'statement of marks'!Z15)</f>
        <v/>
      </c>
      <c r="R268" s="207" t="str">
        <f>IF('statement of marks'!AA15="","",'statement of marks'!AA15)</f>
        <v/>
      </c>
      <c r="S268" s="433" t="str">
        <f>IF('statement of marks'!AB15="","",'statement of marks'!AB15)</f>
        <v/>
      </c>
      <c r="T268" s="420" t="str">
        <f>IF('statement of marks'!AC15="","",'statement of marks'!AC15)</f>
        <v/>
      </c>
      <c r="U268" s="420" t="str">
        <f>IF('statement of marks'!AD15="","",'statement of marks'!AD15)</f>
        <v/>
      </c>
      <c r="V268" s="439" t="str">
        <f>IF('statement of marks'!AE15="","",'statement of marks'!AE15)</f>
        <v/>
      </c>
    </row>
    <row r="269" spans="1:22" ht="15.95" customHeight="1">
      <c r="A269" s="425"/>
      <c r="B269" s="990" t="str">
        <f>IF('statement of marks'!$AH$3="","",'statement of marks'!$AH$3)</f>
        <v>vaxszth</v>
      </c>
      <c r="C269" s="991"/>
      <c r="D269" s="207">
        <f>IF('statement of marks'!AH15="","",'statement of marks'!AH15)</f>
        <v>2</v>
      </c>
      <c r="E269" s="207">
        <f>IF('statement of marks'!AI15="","",'statement of marks'!AI15)</f>
        <v>5</v>
      </c>
      <c r="F269" s="433">
        <f>IF('statement of marks'!AJ15="","",'statement of marks'!AJ15)</f>
        <v>7</v>
      </c>
      <c r="G269" s="207">
        <f>IF('statement of marks'!AK15="","",'statement of marks'!AK15)</f>
        <v>2</v>
      </c>
      <c r="H269" s="207">
        <f>IF('statement of marks'!AL15="","",'statement of marks'!AL15)</f>
        <v>5</v>
      </c>
      <c r="I269" s="433">
        <f>IF('statement of marks'!AM15="","",'statement of marks'!AM15)</f>
        <v>7</v>
      </c>
      <c r="J269" s="207" t="str">
        <f>IF('statement of marks'!AN15="","",'statement of marks'!AN15)</f>
        <v/>
      </c>
      <c r="K269" s="207" t="str">
        <f>IF('statement of marks'!AO15="","",'statement of marks'!AO15)</f>
        <v/>
      </c>
      <c r="L269" s="433" t="str">
        <f>IF('statement of marks'!AP15="","",'statement of marks'!AP15)</f>
        <v/>
      </c>
      <c r="M269" s="207">
        <f>IF('statement of marks'!AR15="","",'statement of marks'!AR15)</f>
        <v>22</v>
      </c>
      <c r="N269" s="207">
        <f>IF('statement of marks'!AS15="","",'statement of marks'!AS15)</f>
        <v>20</v>
      </c>
      <c r="O269" s="433">
        <f>IF('statement of marks'!AT15="","",'statement of marks'!AT15)</f>
        <v>42</v>
      </c>
      <c r="P269" s="209">
        <f>IF('statement of marks'!AU15="","",'statement of marks'!AU15)</f>
        <v>56</v>
      </c>
      <c r="Q269" s="207" t="str">
        <f>IF('statement of marks'!AV15="","",'statement of marks'!AV15)</f>
        <v/>
      </c>
      <c r="R269" s="207" t="str">
        <f>IF('statement of marks'!AW15="","",'statement of marks'!AW15)</f>
        <v/>
      </c>
      <c r="S269" s="433" t="str">
        <f>IF('statement of marks'!AX15="","",'statement of marks'!AX15)</f>
        <v/>
      </c>
      <c r="T269" s="420" t="str">
        <f>IF('statement of marks'!AY15="","",'statement of marks'!AY15)</f>
        <v/>
      </c>
      <c r="U269" s="420" t="str">
        <f>IF('statement of marks'!AZ15="","",'statement of marks'!AZ15)</f>
        <v/>
      </c>
      <c r="V269" s="439" t="str">
        <f>IF('statement of marks'!BA15="","",'statement of marks'!BA15)</f>
        <v/>
      </c>
    </row>
    <row r="270" spans="1:22" ht="15.95" customHeight="1">
      <c r="A270" s="425"/>
      <c r="B270" s="990" t="str">
        <f>IF('statement of marks'!BD15="s","laLd`r",IF('statement of marks'!BD15="u","mnwZ",IF('statement of marks'!BD15="g","xqtjkrh",IF('statement of marks'!BD15="p","iatkch",IF('statement of marks'!BD15="sd","fla/kh","r`rh; Hkk""kk")))))</f>
        <v>laLd`r</v>
      </c>
      <c r="C270" s="991"/>
      <c r="D270" s="207">
        <f>IF('statement of marks'!BE15="","",'statement of marks'!BE15)</f>
        <v>3</v>
      </c>
      <c r="E270" s="207">
        <f>IF('statement of marks'!BF15="","",'statement of marks'!BF15)</f>
        <v>5</v>
      </c>
      <c r="F270" s="433">
        <f>IF('statement of marks'!BG15="","",'statement of marks'!BG15)</f>
        <v>8</v>
      </c>
      <c r="G270" s="207">
        <f>IF('statement of marks'!BH15="","",'statement of marks'!BH15)</f>
        <v>3</v>
      </c>
      <c r="H270" s="207">
        <f>IF('statement of marks'!BI15="","",'statement of marks'!BI15)</f>
        <v>5</v>
      </c>
      <c r="I270" s="433">
        <f>IF('statement of marks'!BJ15="","",'statement of marks'!BJ15)</f>
        <v>8</v>
      </c>
      <c r="J270" s="207" t="str">
        <f>IF('statement of marks'!BK15="","",'statement of marks'!BK15)</f>
        <v/>
      </c>
      <c r="K270" s="207" t="str">
        <f>IF('statement of marks'!BL15="","",'statement of marks'!BL15)</f>
        <v/>
      </c>
      <c r="L270" s="433" t="str">
        <f>IF('statement of marks'!BM15="","",'statement of marks'!BM15)</f>
        <v/>
      </c>
      <c r="M270" s="207" t="str">
        <f>IF('statement of marks'!BO15="","",'statement of marks'!BO15)</f>
        <v/>
      </c>
      <c r="N270" s="207" t="str">
        <f>IF('statement of marks'!BP15="","",'statement of marks'!BP15)</f>
        <v/>
      </c>
      <c r="O270" s="433" t="str">
        <f>IF('statement of marks'!BQ15="","",'statement of marks'!BQ15)</f>
        <v/>
      </c>
      <c r="P270" s="209" t="str">
        <f>IF('statement of marks'!BR15="","",'statement of marks'!BR15)</f>
        <v/>
      </c>
      <c r="Q270" s="207" t="str">
        <f>IF('statement of marks'!BS15="","",'statement of marks'!BS15)</f>
        <v/>
      </c>
      <c r="R270" s="207" t="str">
        <f>IF('statement of marks'!BT15="","",'statement of marks'!BT15)</f>
        <v/>
      </c>
      <c r="S270" s="433" t="str">
        <f>IF('statement of marks'!BU15="","",'statement of marks'!BU15)</f>
        <v/>
      </c>
      <c r="T270" s="420" t="str">
        <f>IF('statement of marks'!BV15="","",'statement of marks'!BV15)</f>
        <v/>
      </c>
      <c r="U270" s="420" t="str">
        <f>IF('statement of marks'!BW15="","",'statement of marks'!BW15)</f>
        <v/>
      </c>
      <c r="V270" s="439" t="str">
        <f>IF('statement of marks'!BX15="","",'statement of marks'!BX15)</f>
        <v/>
      </c>
    </row>
    <row r="271" spans="1:22" ht="15.95" customHeight="1">
      <c r="A271" s="425"/>
      <c r="B271" s="990" t="str">
        <f>IF('statement of marks'!$CA$3="","",'statement of marks'!$CA$3)</f>
        <v>xf.kr</v>
      </c>
      <c r="C271" s="991"/>
      <c r="D271" s="207">
        <f>IF('statement of marks'!CA15="","",'statement of marks'!CA15)</f>
        <v>2</v>
      </c>
      <c r="E271" s="207">
        <f>IF('statement of marks'!CB15="","",'statement of marks'!CB15)</f>
        <v>5</v>
      </c>
      <c r="F271" s="433">
        <f>IF('statement of marks'!CC15="","",'statement of marks'!CC15)</f>
        <v>7</v>
      </c>
      <c r="G271" s="207" t="str">
        <f>IF('statement of marks'!CD15="","",'statement of marks'!CD15)</f>
        <v/>
      </c>
      <c r="H271" s="207" t="str">
        <f>IF('statement of marks'!CE15="","",'statement of marks'!CE15)</f>
        <v/>
      </c>
      <c r="I271" s="433" t="str">
        <f>IF('statement of marks'!CF15="","",'statement of marks'!CF15)</f>
        <v/>
      </c>
      <c r="J271" s="207" t="str">
        <f>IF('statement of marks'!CG15="","",'statement of marks'!CG15)</f>
        <v/>
      </c>
      <c r="K271" s="207" t="str">
        <f>IF('statement of marks'!CH15="","",'statement of marks'!CH15)</f>
        <v/>
      </c>
      <c r="L271" s="433" t="str">
        <f>IF('statement of marks'!CI15="","",'statement of marks'!CI15)</f>
        <v/>
      </c>
      <c r="M271" s="207">
        <f>IF('statement of marks'!CK15="","",'statement of marks'!CK15)</f>
        <v>5</v>
      </c>
      <c r="N271" s="207">
        <f>IF('statement of marks'!CL15="","",'statement of marks'!CL15)</f>
        <v>16</v>
      </c>
      <c r="O271" s="433">
        <f>IF('statement of marks'!CM15="","",'statement of marks'!CM15)</f>
        <v>21</v>
      </c>
      <c r="P271" s="209">
        <f>IF('statement of marks'!CN15="","",'statement of marks'!CN15)</f>
        <v>28</v>
      </c>
      <c r="Q271" s="207" t="str">
        <f>IF('statement of marks'!CO15="","",'statement of marks'!CO15)</f>
        <v/>
      </c>
      <c r="R271" s="207" t="str">
        <f>IF('statement of marks'!CP15="","",'statement of marks'!CP15)</f>
        <v/>
      </c>
      <c r="S271" s="433" t="str">
        <f>IF('statement of marks'!CQ15="","",'statement of marks'!CQ15)</f>
        <v/>
      </c>
      <c r="T271" s="420" t="str">
        <f>IF('statement of marks'!CR15="","",'statement of marks'!CR15)</f>
        <v/>
      </c>
      <c r="U271" s="420" t="str">
        <f>IF('statement of marks'!CS15="","",'statement of marks'!CS15)</f>
        <v/>
      </c>
      <c r="V271" s="439" t="str">
        <f>IF('statement of marks'!CT15="","",'statement of marks'!CT15)</f>
        <v/>
      </c>
    </row>
    <row r="272" spans="1:22" ht="15.95" customHeight="1">
      <c r="A272" s="425"/>
      <c r="B272" s="990" t="str">
        <f>IF('statement of marks'!$CW$3="","",'statement of marks'!$CW$3)</f>
        <v>foKku</v>
      </c>
      <c r="C272" s="991"/>
      <c r="D272" s="207" t="str">
        <f>IF('statement of marks'!CW15="","",'statement of marks'!CW15)</f>
        <v/>
      </c>
      <c r="E272" s="207" t="str">
        <f>IF('statement of marks'!CX15="","",'statement of marks'!CX15)</f>
        <v/>
      </c>
      <c r="F272" s="433" t="str">
        <f>IF('statement of marks'!CY15="","",'statement of marks'!CY15)</f>
        <v/>
      </c>
      <c r="G272" s="207">
        <f>IF('statement of marks'!CZ15="","",'statement of marks'!CZ15)</f>
        <v>1</v>
      </c>
      <c r="H272" s="207">
        <f>IF('statement of marks'!DA15="","",'statement of marks'!DA15)</f>
        <v>5</v>
      </c>
      <c r="I272" s="433">
        <f>IF('statement of marks'!DB15="","",'statement of marks'!DB15)</f>
        <v>6</v>
      </c>
      <c r="J272" s="207" t="str">
        <f>IF('statement of marks'!DC15="","",'statement of marks'!DC15)</f>
        <v/>
      </c>
      <c r="K272" s="207" t="str">
        <f>IF('statement of marks'!DD15="","",'statement of marks'!DD15)</f>
        <v/>
      </c>
      <c r="L272" s="433" t="str">
        <f>IF('statement of marks'!DE15="","",'statement of marks'!DE15)</f>
        <v/>
      </c>
      <c r="M272" s="207">
        <f>IF('statement of marks'!DG15="","",'statement of marks'!DG15)</f>
        <v>25</v>
      </c>
      <c r="N272" s="207">
        <f>IF('statement of marks'!DH15="","",'statement of marks'!DH15)</f>
        <v>17</v>
      </c>
      <c r="O272" s="433">
        <f>IF('statement of marks'!DI15="","",'statement of marks'!DI15)</f>
        <v>42</v>
      </c>
      <c r="P272" s="209">
        <f>IF('statement of marks'!DJ15="","",'statement of marks'!DJ15)</f>
        <v>48</v>
      </c>
      <c r="Q272" s="207" t="str">
        <f>IF('statement of marks'!DK15="","",'statement of marks'!DK15)</f>
        <v/>
      </c>
      <c r="R272" s="207" t="str">
        <f>IF('statement of marks'!DL15="","",'statement of marks'!DL15)</f>
        <v/>
      </c>
      <c r="S272" s="433" t="str">
        <f>IF('statement of marks'!DM15="","",'statement of marks'!DM15)</f>
        <v/>
      </c>
      <c r="T272" s="420" t="str">
        <f>IF('statement of marks'!DN15="","",'statement of marks'!DN15)</f>
        <v/>
      </c>
      <c r="U272" s="420" t="str">
        <f>IF('statement of marks'!DO15="","",'statement of marks'!DO15)</f>
        <v/>
      </c>
      <c r="V272" s="439" t="str">
        <f>IF('statement of marks'!DP15="","",'statement of marks'!DP15)</f>
        <v/>
      </c>
    </row>
    <row r="273" spans="1:22" ht="15.95" customHeight="1">
      <c r="A273" s="425"/>
      <c r="B273" s="990" t="str">
        <f>IF('statement of marks'!$DS$3="","",'statement of marks'!$DS$3)</f>
        <v>lkekftd foKku</v>
      </c>
      <c r="C273" s="991"/>
      <c r="D273" s="207">
        <f>IF('statement of marks'!DS15="","",'statement of marks'!DS15)</f>
        <v>2</v>
      </c>
      <c r="E273" s="207">
        <f>IF('statement of marks'!DT15="","",'statement of marks'!DT15)</f>
        <v>5</v>
      </c>
      <c r="F273" s="433">
        <f>IF('statement of marks'!DU15="","",'statement of marks'!DU15)</f>
        <v>7</v>
      </c>
      <c r="G273" s="207">
        <f>IF('statement of marks'!DV15="","",'statement of marks'!DV15)</f>
        <v>2</v>
      </c>
      <c r="H273" s="207">
        <f>IF('statement of marks'!DW15="","",'statement of marks'!DW15)</f>
        <v>5</v>
      </c>
      <c r="I273" s="433">
        <f>IF('statement of marks'!DX15="","",'statement of marks'!DX15)</f>
        <v>7</v>
      </c>
      <c r="J273" s="207" t="str">
        <f>IF('statement of marks'!DY15="","",'statement of marks'!DY15)</f>
        <v/>
      </c>
      <c r="K273" s="207" t="str">
        <f>IF('statement of marks'!DZ15="","",'statement of marks'!DZ15)</f>
        <v/>
      </c>
      <c r="L273" s="433" t="str">
        <f>IF('statement of marks'!EA15="","",'statement of marks'!EA15)</f>
        <v/>
      </c>
      <c r="M273" s="207">
        <f>IF('statement of marks'!EC15="","",'statement of marks'!EC15)</f>
        <v>25</v>
      </c>
      <c r="N273" s="207">
        <f>IF('statement of marks'!ED15="","",'statement of marks'!ED15)</f>
        <v>19</v>
      </c>
      <c r="O273" s="433">
        <f>IF('statement of marks'!EE15="","",'statement of marks'!EE15)</f>
        <v>44</v>
      </c>
      <c r="P273" s="209">
        <f>IF('statement of marks'!EF15="","",'statement of marks'!EF15)</f>
        <v>58</v>
      </c>
      <c r="Q273" s="207" t="str">
        <f>IF('statement of marks'!EG15="","",'statement of marks'!EG15)</f>
        <v/>
      </c>
      <c r="R273" s="207" t="str">
        <f>IF('statement of marks'!EH15="","",'statement of marks'!EH15)</f>
        <v/>
      </c>
      <c r="S273" s="433" t="str">
        <f>IF('statement of marks'!EI15="","",'statement of marks'!EI15)</f>
        <v/>
      </c>
      <c r="T273" s="420" t="str">
        <f>IF('statement of marks'!EJ15="","",'statement of marks'!EJ15)</f>
        <v/>
      </c>
      <c r="U273" s="420" t="str">
        <f>IF('statement of marks'!EK15="","",'statement of marks'!EK15)</f>
        <v/>
      </c>
      <c r="V273" s="439" t="str">
        <f>IF('statement of marks'!EL15="","",'statement of marks'!EL15)</f>
        <v/>
      </c>
    </row>
    <row r="274" spans="1:22" ht="15.95" customHeight="1">
      <c r="A274" s="425"/>
      <c r="B274" s="996" t="s">
        <v>193</v>
      </c>
      <c r="C274" s="997"/>
      <c r="D274" s="1007" t="s">
        <v>1</v>
      </c>
      <c r="E274" s="1007"/>
      <c r="F274" s="1007"/>
      <c r="G274" s="1007" t="s">
        <v>21</v>
      </c>
      <c r="H274" s="1007"/>
      <c r="I274" s="1007"/>
      <c r="J274" s="1007" t="s">
        <v>194</v>
      </c>
      <c r="K274" s="1007"/>
      <c r="L274" s="1007"/>
      <c r="M274" s="1007" t="s">
        <v>68</v>
      </c>
      <c r="N274" s="1007"/>
      <c r="O274" s="1007"/>
      <c r="P274" s="1007" t="s">
        <v>240</v>
      </c>
      <c r="Q274" s="1007"/>
      <c r="R274" s="1007"/>
      <c r="S274" s="436"/>
      <c r="T274" s="1073" t="s">
        <v>237</v>
      </c>
      <c r="U274" s="1074"/>
      <c r="V274" s="1075"/>
    </row>
    <row r="275" spans="1:22" ht="15.95" customHeight="1">
      <c r="A275" s="426"/>
      <c r="B275" s="1048" t="s">
        <v>3</v>
      </c>
      <c r="C275" s="1049"/>
      <c r="D275" s="1050">
        <f>IF('statement of marks'!EO$6="","",'statement of marks'!EO$6)</f>
        <v>20</v>
      </c>
      <c r="E275" s="1050"/>
      <c r="F275" s="1050"/>
      <c r="G275" s="1050">
        <f>IF('statement of marks'!EP$6="","",'statement of marks'!EP$6)</f>
        <v>20</v>
      </c>
      <c r="H275" s="1050"/>
      <c r="I275" s="1050"/>
      <c r="J275" s="1050">
        <f>IF('statement of marks'!ER$6="","",'statement of marks'!ER$6)</f>
        <v>20</v>
      </c>
      <c r="K275" s="1050"/>
      <c r="L275" s="1050"/>
      <c r="M275" s="1050">
        <f>IF('statement of marks'!EQ$6="","",'statement of marks'!EQ$6)</f>
        <v>20</v>
      </c>
      <c r="N275" s="1050"/>
      <c r="O275" s="1050"/>
      <c r="P275" s="1050">
        <f>IF('statement of marks'!ES$6="","",'statement of marks'!ES$6)</f>
        <v>20</v>
      </c>
      <c r="Q275" s="1050"/>
      <c r="R275" s="1050"/>
      <c r="S275" s="437" t="str">
        <f>IF('statement of marks'!FD$6="","",'statement of marks'!EW$6)</f>
        <v/>
      </c>
      <c r="T275" s="442">
        <f>IF('statement of marks'!ET$6="","",'statement of marks'!ET$6)</f>
        <v>100</v>
      </c>
      <c r="U275" s="443" t="s">
        <v>5</v>
      </c>
      <c r="V275" s="444" t="s">
        <v>241</v>
      </c>
    </row>
    <row r="276" spans="1:22" ht="15.95" customHeight="1">
      <c r="A276" s="425"/>
      <c r="B276" s="990" t="str">
        <f>IF('statement of marks'!$EO$3="","",'statement of marks'!$EO$3)</f>
        <v>dk;kZuqHko</v>
      </c>
      <c r="C276" s="991"/>
      <c r="D276" s="1031" t="str">
        <f>IF('statement of marks'!EO15="","",'statement of marks'!EO15)</f>
        <v/>
      </c>
      <c r="E276" s="1031"/>
      <c r="F276" s="1031"/>
      <c r="G276" s="1031" t="str">
        <f>IF('statement of marks'!EP15="","",'statement of marks'!EP15)</f>
        <v/>
      </c>
      <c r="H276" s="1031"/>
      <c r="I276" s="1031"/>
      <c r="J276" s="1031" t="str">
        <f>IF('statement of marks'!ER15="","",'statement of marks'!ER15)</f>
        <v/>
      </c>
      <c r="K276" s="1031"/>
      <c r="L276" s="1031"/>
      <c r="M276" s="1031" t="str">
        <f>IF('statement of marks'!EQ15="","",'statement of marks'!EQ15)</f>
        <v/>
      </c>
      <c r="N276" s="1031"/>
      <c r="O276" s="1031"/>
      <c r="P276" s="1031" t="str">
        <f>IF('statement of marks'!ES15="","",'statement of marks'!ES15)</f>
        <v/>
      </c>
      <c r="Q276" s="1031"/>
      <c r="R276" s="1031"/>
      <c r="S276" s="438"/>
      <c r="T276" s="440" t="str">
        <f>IF('statement of marks'!ET15="","",'statement of marks'!ET15)</f>
        <v/>
      </c>
      <c r="U276" s="440" t="str">
        <f>IF('statement of marks'!EU15="","",'statement of marks'!EU15)</f>
        <v/>
      </c>
      <c r="V276" s="441" t="str">
        <f>IF('statement of marks'!EV15="","",'statement of marks'!EV15)</f>
        <v/>
      </c>
    </row>
    <row r="277" spans="1:22" ht="15.95" customHeight="1">
      <c r="A277" s="425"/>
      <c r="B277" s="1027" t="str">
        <f>IF('statement of marks'!$EY$3="","",'statement of marks'!$EY$3)</f>
        <v>dyk f'k{kk</v>
      </c>
      <c r="C277" s="1028"/>
      <c r="D277" s="1031" t="str">
        <f>IF('statement of marks'!EY15="","",'statement of marks'!EY15)</f>
        <v/>
      </c>
      <c r="E277" s="1031"/>
      <c r="F277" s="1031"/>
      <c r="G277" s="1031" t="str">
        <f>IF('statement of marks'!EZ15="","",'statement of marks'!EZ15)</f>
        <v/>
      </c>
      <c r="H277" s="1031"/>
      <c r="I277" s="1031"/>
      <c r="J277" s="1031" t="str">
        <f>IF('statement of marks'!FB15="","",'statement of marks'!FB15)</f>
        <v/>
      </c>
      <c r="K277" s="1031"/>
      <c r="L277" s="1031"/>
      <c r="M277" s="1031" t="str">
        <f>IF('statement of marks'!FA15="","",'statement of marks'!FA15)</f>
        <v/>
      </c>
      <c r="N277" s="1031"/>
      <c r="O277" s="1031"/>
      <c r="P277" s="1031" t="str">
        <f>IF('statement of marks'!FC15="","",'statement of marks'!FC15)</f>
        <v/>
      </c>
      <c r="Q277" s="1031"/>
      <c r="R277" s="1031"/>
      <c r="S277" s="438"/>
      <c r="T277" s="440" t="str">
        <f>IF('statement of marks'!FD15="","",'statement of marks'!FD15)</f>
        <v/>
      </c>
      <c r="U277" s="440" t="str">
        <f>IF('statement of marks'!FE15="","",'statement of marks'!FE15)</f>
        <v/>
      </c>
      <c r="V277" s="441" t="str">
        <f>IF('statement of marks'!FF15="","",'statement of marks'!FF15)</f>
        <v/>
      </c>
    </row>
    <row r="278" spans="1:22" ht="15.95" customHeight="1">
      <c r="A278" s="425"/>
      <c r="B278" s="1029" t="str">
        <f>IF('statement of marks'!$FI$3="","",'statement of marks'!$FI$3)</f>
        <v>LokLF; ,oe~ 'kkjhfjd f'k{kk</v>
      </c>
      <c r="C278" s="1030"/>
      <c r="D278" s="1031" t="str">
        <f>IF('statement of marks'!FI15="","",'statement of marks'!FI15)</f>
        <v/>
      </c>
      <c r="E278" s="1031"/>
      <c r="F278" s="1031"/>
      <c r="G278" s="1031" t="str">
        <f>IF('statement of marks'!FJ15="","",'statement of marks'!FJ15)</f>
        <v/>
      </c>
      <c r="H278" s="1031"/>
      <c r="I278" s="1031"/>
      <c r="J278" s="1031" t="str">
        <f>IF('statement of marks'!FL15="","",'statement of marks'!FL15)</f>
        <v/>
      </c>
      <c r="K278" s="1031"/>
      <c r="L278" s="1031"/>
      <c r="M278" s="1031" t="str">
        <f>IF('statement of marks'!FK15="","",'statement of marks'!FK15)</f>
        <v/>
      </c>
      <c r="N278" s="1031"/>
      <c r="O278" s="1031"/>
      <c r="P278" s="1031" t="str">
        <f>IF('statement of marks'!FM15="","",'statement of marks'!FM15)</f>
        <v/>
      </c>
      <c r="Q278" s="1031"/>
      <c r="R278" s="1031"/>
      <c r="S278" s="438"/>
      <c r="T278" s="440" t="str">
        <f>IF('statement of marks'!FN15="","",'statement of marks'!FN15)</f>
        <v/>
      </c>
      <c r="U278" s="440" t="str">
        <f>IF('statement of marks'!FO15="","",'statement of marks'!FO15)</f>
        <v/>
      </c>
      <c r="V278" s="441" t="str">
        <f>IF('statement of marks'!FP15="","",'statement of marks'!FP15)</f>
        <v/>
      </c>
    </row>
    <row r="279" spans="1:22" ht="15.95" customHeight="1">
      <c r="A279" s="425"/>
      <c r="B279" s="1000" t="s">
        <v>195</v>
      </c>
      <c r="C279" s="1001"/>
      <c r="D279" s="1071" t="str">
        <f>details!$DR$3</f>
        <v>vxLr rd</v>
      </c>
      <c r="E279" s="1071"/>
      <c r="F279" s="1071"/>
      <c r="G279" s="1071" t="str">
        <f>details!$DV$3</f>
        <v>vDVwcj rd</v>
      </c>
      <c r="H279" s="1071"/>
      <c r="I279" s="1071"/>
      <c r="J279" s="1071" t="str">
        <f>details!$ED$3</f>
        <v>Qjojh rd</v>
      </c>
      <c r="K279" s="1071"/>
      <c r="L279" s="1071"/>
      <c r="M279" s="1071" t="str">
        <f>details!$DZ$3</f>
        <v>fnlEcj rd</v>
      </c>
      <c r="N279" s="1071"/>
      <c r="O279" s="1071"/>
      <c r="P279" s="1071" t="str">
        <f>details!$EH$3</f>
        <v>loZ ;ksx</v>
      </c>
      <c r="Q279" s="1071"/>
      <c r="R279" s="1071"/>
      <c r="S279" s="1010" t="s">
        <v>252</v>
      </c>
      <c r="T279" s="1011"/>
      <c r="U279" s="1011"/>
      <c r="V279" s="1078"/>
    </row>
    <row r="280" spans="1:22" ht="15.95" customHeight="1">
      <c r="A280" s="425"/>
      <c r="B280" s="1025" t="s">
        <v>98</v>
      </c>
      <c r="C280" s="1026"/>
      <c r="D280" s="1008" t="str">
        <f>IF(details!DS15="","",details!DS15)</f>
        <v/>
      </c>
      <c r="E280" s="1008"/>
      <c r="F280" s="1008"/>
      <c r="G280" s="1008" t="str">
        <f>IF(details!DW15="","",details!DW15)</f>
        <v/>
      </c>
      <c r="H280" s="1008"/>
      <c r="I280" s="1008"/>
      <c r="J280" s="1008" t="str">
        <f>IF(details!EE15="","",details!EE15)</f>
        <v/>
      </c>
      <c r="K280" s="1008"/>
      <c r="L280" s="1008"/>
      <c r="M280" s="1008" t="str">
        <f>IF(details!EA15="","",details!EA15)</f>
        <v/>
      </c>
      <c r="N280" s="1008"/>
      <c r="O280" s="1008"/>
      <c r="P280" s="1008" t="str">
        <f>IF(details!EI15="","",details!EI15)</f>
        <v/>
      </c>
      <c r="Q280" s="1008"/>
      <c r="R280" s="1008"/>
      <c r="S280" s="1079">
        <f>'statement of marks'!$HF$108</f>
        <v>42855</v>
      </c>
      <c r="T280" s="1080"/>
      <c r="U280" s="1080"/>
      <c r="V280" s="1081"/>
    </row>
    <row r="281" spans="1:22" ht="15.95" customHeight="1">
      <c r="A281" s="425"/>
      <c r="B281" s="1023" t="s">
        <v>15</v>
      </c>
      <c r="C281" s="1024"/>
      <c r="D281" s="1009">
        <f>IF(details!DR15="","",details!DR15)</f>
        <v>83</v>
      </c>
      <c r="E281" s="1009"/>
      <c r="F281" s="1009"/>
      <c r="G281" s="1009" t="str">
        <f>IF(details!DV15="","",details!DV15)</f>
        <v/>
      </c>
      <c r="H281" s="1009"/>
      <c r="I281" s="1009"/>
      <c r="J281" s="1009" t="str">
        <f>IF(details!ED15="","",details!ED15)</f>
        <v/>
      </c>
      <c r="K281" s="1009"/>
      <c r="L281" s="1009"/>
      <c r="M281" s="1009" t="str">
        <f>IF(details!DZ15="","",details!DZ15)</f>
        <v/>
      </c>
      <c r="N281" s="1009"/>
      <c r="O281" s="1009"/>
      <c r="P281" s="1009" t="str">
        <f>IF(details!EH15="","",details!EH15)</f>
        <v/>
      </c>
      <c r="Q281" s="1009"/>
      <c r="R281" s="1009"/>
      <c r="S281" s="1082"/>
      <c r="T281" s="1083"/>
      <c r="U281" s="1083"/>
      <c r="V281" s="1084"/>
    </row>
    <row r="282" spans="1:22" ht="15.95" customHeight="1">
      <c r="A282" s="1072"/>
      <c r="B282" s="1064" t="s">
        <v>250</v>
      </c>
      <c r="C282" s="1065"/>
      <c r="D282" s="1066" t="s">
        <v>3</v>
      </c>
      <c r="E282" s="1066"/>
      <c r="F282" s="1066"/>
      <c r="G282" s="1066" t="s">
        <v>236</v>
      </c>
      <c r="H282" s="1066"/>
      <c r="I282" s="1066"/>
      <c r="J282" s="1066" t="s">
        <v>5</v>
      </c>
      <c r="K282" s="1066"/>
      <c r="L282" s="1066"/>
      <c r="M282" s="1066" t="s">
        <v>242</v>
      </c>
      <c r="N282" s="1066"/>
      <c r="O282" s="1066"/>
      <c r="P282" s="1067" t="s">
        <v>225</v>
      </c>
      <c r="Q282" s="1067"/>
      <c r="R282" s="1067"/>
      <c r="S282" s="1066" t="s">
        <v>250</v>
      </c>
      <c r="T282" s="1066"/>
      <c r="U282" s="1066"/>
      <c r="V282" s="1068"/>
    </row>
    <row r="283" spans="1:22" ht="15.95" customHeight="1">
      <c r="A283" s="1072"/>
      <c r="B283" s="1064"/>
      <c r="C283" s="1065"/>
      <c r="D283" s="1069">
        <f>'statement of marks'!HD15</f>
        <v>1200</v>
      </c>
      <c r="E283" s="1069"/>
      <c r="F283" s="1069"/>
      <c r="G283" s="1069" t="str">
        <f>'statement of marks'!HE15</f>
        <v/>
      </c>
      <c r="H283" s="1069"/>
      <c r="I283" s="1069"/>
      <c r="J283" s="1069" t="str">
        <f>'statement of marks'!HF15</f>
        <v/>
      </c>
      <c r="K283" s="1069"/>
      <c r="L283" s="1069"/>
      <c r="M283" s="1069" t="str">
        <f>'statement of marks'!HI15</f>
        <v/>
      </c>
      <c r="N283" s="1069"/>
      <c r="O283" s="1069"/>
      <c r="P283" s="1069" t="str">
        <f>'statement of marks'!HH15</f>
        <v/>
      </c>
      <c r="Q283" s="1069"/>
      <c r="R283" s="1069"/>
      <c r="S283" s="1066" t="str">
        <f>'statement of marks'!HC15</f>
        <v/>
      </c>
      <c r="T283" s="1066"/>
      <c r="U283" s="1066"/>
      <c r="V283" s="1068"/>
    </row>
    <row r="284" spans="1:22" ht="15.95" customHeight="1">
      <c r="A284" s="425"/>
      <c r="B284" s="1036" t="s">
        <v>99</v>
      </c>
      <c r="C284" s="1037"/>
      <c r="D284" s="1007"/>
      <c r="E284" s="1007"/>
      <c r="F284" s="1007"/>
      <c r="G284" s="1007"/>
      <c r="H284" s="1007"/>
      <c r="I284" s="1007"/>
      <c r="J284" s="1007"/>
      <c r="K284" s="1007"/>
      <c r="L284" s="1007"/>
      <c r="M284" s="1007"/>
      <c r="N284" s="1007"/>
      <c r="O284" s="1007"/>
      <c r="P284" s="1007"/>
      <c r="Q284" s="1007"/>
      <c r="R284" s="1007"/>
      <c r="S284" s="1007"/>
      <c r="T284" s="1007"/>
      <c r="U284" s="1007"/>
      <c r="V284" s="1058"/>
    </row>
    <row r="285" spans="1:22" ht="15.95" customHeight="1">
      <c r="A285" s="425"/>
      <c r="B285" s="1013" t="s">
        <v>79</v>
      </c>
      <c r="C285" s="1014"/>
      <c r="D285" s="1007"/>
      <c r="E285" s="1007"/>
      <c r="F285" s="1007"/>
      <c r="G285" s="1007"/>
      <c r="H285" s="1007"/>
      <c r="I285" s="1007"/>
      <c r="J285" s="1007"/>
      <c r="K285" s="1007"/>
      <c r="L285" s="1007"/>
      <c r="M285" s="1007"/>
      <c r="N285" s="1007"/>
      <c r="O285" s="1007"/>
      <c r="P285" s="1007"/>
      <c r="Q285" s="1007"/>
      <c r="R285" s="1007"/>
      <c r="S285" s="1007"/>
      <c r="T285" s="1007"/>
      <c r="U285" s="1007"/>
      <c r="V285" s="1058"/>
    </row>
    <row r="286" spans="1:22" ht="15.95" customHeight="1">
      <c r="A286" s="425"/>
      <c r="B286" s="1036" t="s">
        <v>243</v>
      </c>
      <c r="C286" s="1037"/>
      <c r="D286" s="1007"/>
      <c r="E286" s="1007"/>
      <c r="F286" s="1007"/>
      <c r="G286" s="1007"/>
      <c r="H286" s="1007"/>
      <c r="I286" s="1007"/>
      <c r="J286" s="1007"/>
      <c r="K286" s="1007"/>
      <c r="L286" s="1007"/>
      <c r="M286" s="1007"/>
      <c r="N286" s="1007"/>
      <c r="O286" s="1007"/>
      <c r="P286" s="1007" t="s">
        <v>243</v>
      </c>
      <c r="Q286" s="1007"/>
      <c r="R286" s="1007"/>
      <c r="S286" s="1007"/>
      <c r="T286" s="1007"/>
      <c r="U286" s="1007"/>
      <c r="V286" s="1058"/>
    </row>
    <row r="287" spans="1:22" ht="15.95" customHeight="1">
      <c r="A287" s="425"/>
      <c r="B287" s="1021" t="s">
        <v>100</v>
      </c>
      <c r="C287" s="1022"/>
      <c r="D287" s="1007"/>
      <c r="E287" s="1007"/>
      <c r="F287" s="1007"/>
      <c r="G287" s="1007"/>
      <c r="H287" s="1007"/>
      <c r="I287" s="1007"/>
      <c r="J287" s="1007"/>
      <c r="K287" s="1007"/>
      <c r="L287" s="1007"/>
      <c r="M287" s="1007"/>
      <c r="N287" s="1007"/>
      <c r="O287" s="1007"/>
      <c r="P287" s="1007"/>
      <c r="Q287" s="1007"/>
      <c r="R287" s="1007"/>
      <c r="S287" s="1060" t="s">
        <v>100</v>
      </c>
      <c r="T287" s="1060"/>
      <c r="U287" s="1060"/>
      <c r="V287" s="1061"/>
    </row>
    <row r="288" spans="1:22" ht="15.95" customHeight="1" thickBot="1">
      <c r="A288" s="427"/>
      <c r="B288" s="1076" t="s">
        <v>101</v>
      </c>
      <c r="C288" s="1077"/>
      <c r="D288" s="1059"/>
      <c r="E288" s="1059"/>
      <c r="F288" s="1059"/>
      <c r="G288" s="1059"/>
      <c r="H288" s="1059"/>
      <c r="I288" s="1059"/>
      <c r="J288" s="1059"/>
      <c r="K288" s="1059"/>
      <c r="L288" s="1059"/>
      <c r="M288" s="1059"/>
      <c r="N288" s="1059"/>
      <c r="O288" s="1059"/>
      <c r="P288" s="1059"/>
      <c r="Q288" s="1059"/>
      <c r="R288" s="1059"/>
      <c r="S288" s="1062" t="s">
        <v>134</v>
      </c>
      <c r="T288" s="1062"/>
      <c r="U288" s="1062"/>
      <c r="V288" s="1063"/>
    </row>
    <row r="289" spans="1:22" ht="15.95" customHeight="1">
      <c r="A289" s="424"/>
      <c r="B289" s="1038" t="s">
        <v>47</v>
      </c>
      <c r="C289" s="1039"/>
      <c r="D289" s="1039"/>
      <c r="E289" s="1039"/>
      <c r="F289" s="1039"/>
      <c r="G289" s="1039"/>
      <c r="H289" s="1039"/>
      <c r="I289" s="1039"/>
      <c r="J289" s="1039"/>
      <c r="K289" s="1039"/>
      <c r="L289" s="1039"/>
      <c r="M289" s="1039"/>
      <c r="N289" s="1039"/>
      <c r="O289" s="1039"/>
      <c r="P289" s="1039"/>
      <c r="Q289" s="1039"/>
      <c r="R289" s="1039"/>
      <c r="S289" s="1039"/>
      <c r="T289" s="1039"/>
      <c r="U289" s="1039"/>
      <c r="V289" s="1040"/>
    </row>
    <row r="290" spans="1:22" ht="15.95" customHeight="1">
      <c r="A290" s="425"/>
      <c r="B290" s="1041" t="str">
        <f>'statement of marks'!$A$1</f>
        <v>MkW0Hkhejko vEcsMdj jkt0vkok0fo|k0cxMh]nkSlk</v>
      </c>
      <c r="C290" s="1042"/>
      <c r="D290" s="1042"/>
      <c r="E290" s="1042"/>
      <c r="F290" s="1042"/>
      <c r="G290" s="1042"/>
      <c r="H290" s="1042"/>
      <c r="I290" s="1042"/>
      <c r="J290" s="1042"/>
      <c r="K290" s="1042"/>
      <c r="L290" s="1042"/>
      <c r="M290" s="1042"/>
      <c r="N290" s="1042"/>
      <c r="O290" s="1042"/>
      <c r="P290" s="1042"/>
      <c r="Q290" s="1042"/>
      <c r="R290" s="1042"/>
      <c r="S290" s="1042"/>
      <c r="T290" s="1042"/>
      <c r="U290" s="1042"/>
      <c r="V290" s="1043"/>
    </row>
    <row r="291" spans="1:22" ht="15.95" customHeight="1">
      <c r="A291" s="425"/>
      <c r="B291" s="990" t="s">
        <v>244</v>
      </c>
      <c r="C291" s="991"/>
      <c r="D291" s="992" t="str">
        <f>'statement of marks'!$H$3</f>
        <v>2016-17</v>
      </c>
      <c r="E291" s="992"/>
      <c r="F291" s="992"/>
      <c r="G291" s="992"/>
      <c r="H291" s="992"/>
      <c r="I291" s="992"/>
      <c r="J291" s="992"/>
      <c r="K291" s="992"/>
      <c r="L291" s="992"/>
      <c r="M291" s="992"/>
      <c r="N291" s="992"/>
      <c r="O291" s="992"/>
      <c r="P291" s="992"/>
      <c r="Q291" s="992"/>
      <c r="R291" s="992"/>
      <c r="S291" s="992"/>
      <c r="T291" s="992"/>
      <c r="U291" s="992"/>
      <c r="V291" s="1044"/>
    </row>
    <row r="292" spans="1:22" ht="15.95" customHeight="1">
      <c r="A292" s="425"/>
      <c r="B292" s="990" t="s">
        <v>185</v>
      </c>
      <c r="C292" s="991"/>
      <c r="D292" s="991" t="str">
        <f>IF('statement of marks'!I16="","",'statement of marks'!I16)</f>
        <v>fgeka'kq oekZ</v>
      </c>
      <c r="E292" s="991"/>
      <c r="F292" s="991"/>
      <c r="G292" s="991"/>
      <c r="H292" s="991"/>
      <c r="I292" s="991"/>
      <c r="J292" s="991"/>
      <c r="K292" s="991"/>
      <c r="L292" s="991"/>
      <c r="M292" s="991"/>
      <c r="N292" s="991"/>
      <c r="O292" s="991"/>
      <c r="P292" s="991"/>
      <c r="Q292" s="991"/>
      <c r="R292" s="991"/>
      <c r="S292" s="991"/>
      <c r="T292" s="991"/>
      <c r="U292" s="991"/>
      <c r="V292" s="1045"/>
    </row>
    <row r="293" spans="1:22" ht="15.95" customHeight="1">
      <c r="A293" s="425"/>
      <c r="B293" s="990" t="s">
        <v>186</v>
      </c>
      <c r="C293" s="991"/>
      <c r="D293" s="991" t="str">
        <f>IF('statement of marks'!J16="","",'statement of marks'!J16)</f>
        <v>Jh rstey oekZ</v>
      </c>
      <c r="E293" s="991"/>
      <c r="F293" s="991"/>
      <c r="G293" s="991"/>
      <c r="H293" s="991"/>
      <c r="I293" s="991"/>
      <c r="J293" s="991"/>
      <c r="K293" s="991"/>
      <c r="L293" s="991"/>
      <c r="M293" s="991"/>
      <c r="N293" s="991"/>
      <c r="O293" s="991"/>
      <c r="P293" s="991"/>
      <c r="Q293" s="991"/>
      <c r="R293" s="991"/>
      <c r="S293" s="991"/>
      <c r="T293" s="991"/>
      <c r="U293" s="991"/>
      <c r="V293" s="1045"/>
    </row>
    <row r="294" spans="1:22" ht="15.95" customHeight="1">
      <c r="A294" s="425"/>
      <c r="B294" s="990" t="s">
        <v>187</v>
      </c>
      <c r="C294" s="991"/>
      <c r="D294" s="991" t="str">
        <f>IF('statement of marks'!K16="","",'statement of marks'!K16)</f>
        <v>Jhefr lUtw nsoh</v>
      </c>
      <c r="E294" s="991"/>
      <c r="F294" s="991"/>
      <c r="G294" s="991"/>
      <c r="H294" s="991"/>
      <c r="I294" s="991"/>
      <c r="J294" s="991"/>
      <c r="K294" s="991"/>
      <c r="L294" s="991"/>
      <c r="M294" s="991"/>
      <c r="N294" s="991"/>
      <c r="O294" s="991"/>
      <c r="P294" s="991"/>
      <c r="Q294" s="991"/>
      <c r="R294" s="991"/>
      <c r="S294" s="991"/>
      <c r="T294" s="991"/>
      <c r="U294" s="991"/>
      <c r="V294" s="1045"/>
    </row>
    <row r="295" spans="1:22" ht="15.95" customHeight="1">
      <c r="A295" s="425"/>
      <c r="B295" s="990" t="s">
        <v>188</v>
      </c>
      <c r="C295" s="991"/>
      <c r="D295" s="992" t="str">
        <f>'statement of marks'!$G$3</f>
        <v>6 B</v>
      </c>
      <c r="E295" s="992"/>
      <c r="F295" s="992"/>
      <c r="G295" s="991" t="s">
        <v>9</v>
      </c>
      <c r="H295" s="991"/>
      <c r="I295" s="991"/>
      <c r="J295" s="992">
        <f>IF('statement of marks'!D16="","",'statement of marks'!D16)</f>
        <v>660</v>
      </c>
      <c r="K295" s="992"/>
      <c r="L295" s="992"/>
      <c r="M295" s="991" t="s">
        <v>189</v>
      </c>
      <c r="N295" s="991"/>
      <c r="O295" s="991"/>
      <c r="P295" s="992">
        <f>IF('statement of marks'!F16="","",'statement of marks'!F16)</f>
        <v>1990</v>
      </c>
      <c r="Q295" s="992"/>
      <c r="R295" s="992"/>
      <c r="S295" s="1054" t="str">
        <f>IF('statement of marks'!$I$3="","",'statement of marks'!$I$3)</f>
        <v xml:space="preserve">fo|ky; dk Mk;l dksM+ </v>
      </c>
      <c r="T295" s="1054"/>
      <c r="U295" s="1054"/>
      <c r="V295" s="1055"/>
    </row>
    <row r="296" spans="1:22" ht="15.95" customHeight="1">
      <c r="A296" s="425"/>
      <c r="B296" s="428" t="s">
        <v>0</v>
      </c>
      <c r="C296" s="429"/>
      <c r="D296" s="1032">
        <f>IF('statement of marks'!G16="","",'statement of marks'!G16)</f>
        <v>38952</v>
      </c>
      <c r="E296" s="1032"/>
      <c r="F296" s="1032"/>
      <c r="G296" s="991" t="str">
        <f>IF('statement of marks'!H16="","",'statement of marks'!H16)</f>
        <v>rschl vxLr] nks gtkj N%</v>
      </c>
      <c r="H296" s="991"/>
      <c r="I296" s="991"/>
      <c r="J296" s="991"/>
      <c r="K296" s="991"/>
      <c r="L296" s="991"/>
      <c r="M296" s="991"/>
      <c r="N296" s="991"/>
      <c r="O296" s="991"/>
      <c r="P296" s="991"/>
      <c r="Q296" s="991"/>
      <c r="R296" s="991"/>
      <c r="S296" s="1056" t="str">
        <f>IF('statement of marks'!$J$3="","",'statement of marks'!$J$3)</f>
        <v xml:space="preserve">08291009401   </v>
      </c>
      <c r="T296" s="1056"/>
      <c r="U296" s="1056"/>
      <c r="V296" s="1057"/>
    </row>
    <row r="297" spans="1:22" ht="15.95" customHeight="1">
      <c r="A297" s="425"/>
      <c r="B297" s="404" t="s">
        <v>28</v>
      </c>
      <c r="C297" s="430" t="s">
        <v>96</v>
      </c>
      <c r="D297" s="1007" t="s">
        <v>1</v>
      </c>
      <c r="E297" s="1007"/>
      <c r="F297" s="1007"/>
      <c r="G297" s="1007" t="s">
        <v>21</v>
      </c>
      <c r="H297" s="1007"/>
      <c r="I297" s="1007"/>
      <c r="J297" s="1007" t="s">
        <v>68</v>
      </c>
      <c r="K297" s="1007"/>
      <c r="L297" s="1007"/>
      <c r="M297" s="1007" t="s">
        <v>97</v>
      </c>
      <c r="N297" s="1007"/>
      <c r="O297" s="1007"/>
      <c r="P297" s="1070" t="s">
        <v>200</v>
      </c>
      <c r="Q297" s="1051" t="s">
        <v>238</v>
      </c>
      <c r="R297" s="1051"/>
      <c r="S297" s="1051"/>
      <c r="T297" s="1052" t="s">
        <v>237</v>
      </c>
      <c r="U297" s="1052"/>
      <c r="V297" s="1053"/>
    </row>
    <row r="298" spans="1:22" ht="15.95" customHeight="1">
      <c r="A298" s="425"/>
      <c r="B298" s="404"/>
      <c r="C298" s="430"/>
      <c r="D298" s="423" t="s">
        <v>245</v>
      </c>
      <c r="E298" s="423" t="s">
        <v>246</v>
      </c>
      <c r="F298" s="431" t="s">
        <v>2</v>
      </c>
      <c r="G298" s="423" t="s">
        <v>245</v>
      </c>
      <c r="H298" s="423" t="s">
        <v>246</v>
      </c>
      <c r="I298" s="431" t="s">
        <v>2</v>
      </c>
      <c r="J298" s="423" t="s">
        <v>245</v>
      </c>
      <c r="K298" s="423" t="s">
        <v>246</v>
      </c>
      <c r="L298" s="431" t="s">
        <v>2</v>
      </c>
      <c r="M298" s="423" t="s">
        <v>245</v>
      </c>
      <c r="N298" s="423" t="s">
        <v>246</v>
      </c>
      <c r="O298" s="431" t="s">
        <v>2</v>
      </c>
      <c r="P298" s="1070"/>
      <c r="Q298" s="423" t="s">
        <v>245</v>
      </c>
      <c r="R298" s="423" t="s">
        <v>246</v>
      </c>
      <c r="S298" s="435" t="s">
        <v>2</v>
      </c>
      <c r="T298" s="445" t="s">
        <v>223</v>
      </c>
      <c r="U298" s="446" t="s">
        <v>5</v>
      </c>
      <c r="V298" s="447" t="s">
        <v>241</v>
      </c>
    </row>
    <row r="299" spans="1:22" ht="15.95" customHeight="1">
      <c r="A299" s="426"/>
      <c r="B299" s="1046" t="s">
        <v>3</v>
      </c>
      <c r="C299" s="1047"/>
      <c r="D299" s="421">
        <f>IF('statement of marks'!L$6="","",'statement of marks'!L$6)</f>
        <v>5</v>
      </c>
      <c r="E299" s="421">
        <f>IF('statement of marks'!M$6="","",'statement of marks'!M$6)</f>
        <v>5</v>
      </c>
      <c r="F299" s="432">
        <f>IF('statement of marks'!N$6="","",'statement of marks'!N$6)</f>
        <v>10</v>
      </c>
      <c r="G299" s="421">
        <f>IF('statement of marks'!O$6="","",'statement of marks'!O$6)</f>
        <v>5</v>
      </c>
      <c r="H299" s="421">
        <f>IF('statement of marks'!P$6="","",'statement of marks'!P$6)</f>
        <v>5</v>
      </c>
      <c r="I299" s="432">
        <f>IF('statement of marks'!Q$6="","",'statement of marks'!Q$6)</f>
        <v>10</v>
      </c>
      <c r="J299" s="421">
        <f>IF('statement of marks'!R$6="","",'statement of marks'!R$6)</f>
        <v>5</v>
      </c>
      <c r="K299" s="421">
        <f>IF('statement of marks'!S$6="","",'statement of marks'!S$6)</f>
        <v>5</v>
      </c>
      <c r="L299" s="432">
        <f>IF('statement of marks'!T$6="","",'statement of marks'!T$6)</f>
        <v>10</v>
      </c>
      <c r="M299" s="421">
        <f>IF('statement of marks'!V$6="","",'statement of marks'!V$6)</f>
        <v>50</v>
      </c>
      <c r="N299" s="421">
        <f>IF('statement of marks'!W$6="","",'statement of marks'!W$6)</f>
        <v>20</v>
      </c>
      <c r="O299" s="432">
        <f>IF('statement of marks'!X$6="","",'statement of marks'!X$6)</f>
        <v>70</v>
      </c>
      <c r="P299" s="422">
        <f>IF('statement of marks'!Y$6="","",'statement of marks'!Y$6)</f>
        <v>100</v>
      </c>
      <c r="Q299" s="421">
        <f>IF('statement of marks'!Z$6="","",'statement of marks'!Z$6)</f>
        <v>70</v>
      </c>
      <c r="R299" s="421">
        <f>IF('statement of marks'!AA$6="","",'statement of marks'!AA$6)</f>
        <v>30</v>
      </c>
      <c r="S299" s="432">
        <f>IF('statement of marks'!AB$6="","",'statement of marks'!AB$6)</f>
        <v>100</v>
      </c>
      <c r="T299" s="442">
        <f>IF('statement of marks'!AC$6="","",'statement of marks'!AC$6)</f>
        <v>200</v>
      </c>
      <c r="U299" s="442" t="str">
        <f>IF('statement of marks'!AD$6="","",'statement of marks'!AD$6)</f>
        <v/>
      </c>
      <c r="V299" s="448" t="str">
        <f>IF('statement of marks'!AE$6="","",'statement of marks'!AE$6)</f>
        <v/>
      </c>
    </row>
    <row r="300" spans="1:22" ht="15.95" customHeight="1">
      <c r="A300" s="425"/>
      <c r="B300" s="990" t="str">
        <f>IF('statement of marks'!$L$3="","",'statement of marks'!$L$3)</f>
        <v>fgUnh</v>
      </c>
      <c r="C300" s="991"/>
      <c r="D300" s="207">
        <f>IF('statement of marks'!L16="","",'statement of marks'!L16)</f>
        <v>3</v>
      </c>
      <c r="E300" s="207">
        <f>IF('statement of marks'!M16="","",'statement of marks'!M16)</f>
        <v>5</v>
      </c>
      <c r="F300" s="433">
        <f>IF('statement of marks'!N16="","",'statement of marks'!N16)</f>
        <v>8</v>
      </c>
      <c r="G300" s="207">
        <f>IF('statement of marks'!O16="","",'statement of marks'!O16)</f>
        <v>5</v>
      </c>
      <c r="H300" s="207">
        <f>IF('statement of marks'!P16="","",'statement of marks'!P16)</f>
        <v>5</v>
      </c>
      <c r="I300" s="433">
        <f>IF('statement of marks'!Q16="","",'statement of marks'!Q16)</f>
        <v>10</v>
      </c>
      <c r="J300" s="207" t="str">
        <f>IF('statement of marks'!R16="","",'statement of marks'!R16)</f>
        <v/>
      </c>
      <c r="K300" s="207" t="str">
        <f>IF('statement of marks'!S16="","",'statement of marks'!S16)</f>
        <v/>
      </c>
      <c r="L300" s="433" t="str">
        <f>IF('statement of marks'!T16="","",'statement of marks'!T16)</f>
        <v/>
      </c>
      <c r="M300" s="207" t="str">
        <f>IF('statement of marks'!V16="","",'statement of marks'!V16)</f>
        <v/>
      </c>
      <c r="N300" s="207" t="str">
        <f>IF('statement of marks'!W16="","",'statement of marks'!W16)</f>
        <v/>
      </c>
      <c r="O300" s="433" t="str">
        <f>IF('statement of marks'!X16="","",'statement of marks'!X16)</f>
        <v/>
      </c>
      <c r="P300" s="209" t="str">
        <f>IF('statement of marks'!Y16="","",'statement of marks'!Y16)</f>
        <v/>
      </c>
      <c r="Q300" s="207" t="str">
        <f>IF('statement of marks'!Z16="","",'statement of marks'!Z16)</f>
        <v/>
      </c>
      <c r="R300" s="207" t="str">
        <f>IF('statement of marks'!AA16="","",'statement of marks'!AA16)</f>
        <v/>
      </c>
      <c r="S300" s="433" t="str">
        <f>IF('statement of marks'!AB16="","",'statement of marks'!AB16)</f>
        <v/>
      </c>
      <c r="T300" s="420" t="str">
        <f>IF('statement of marks'!AC16="","",'statement of marks'!AC16)</f>
        <v/>
      </c>
      <c r="U300" s="420" t="str">
        <f>IF('statement of marks'!AD16="","",'statement of marks'!AD16)</f>
        <v/>
      </c>
      <c r="V300" s="439" t="str">
        <f>IF('statement of marks'!AE16="","",'statement of marks'!AE16)</f>
        <v/>
      </c>
    </row>
    <row r="301" spans="1:22" ht="15.95" customHeight="1">
      <c r="A301" s="425"/>
      <c r="B301" s="990" t="str">
        <f>IF('statement of marks'!$AH$3="","",'statement of marks'!$AH$3)</f>
        <v>vaxszth</v>
      </c>
      <c r="C301" s="991"/>
      <c r="D301" s="207">
        <f>IF('statement of marks'!AH16="","",'statement of marks'!AH16)</f>
        <v>5</v>
      </c>
      <c r="E301" s="207">
        <f>IF('statement of marks'!AI16="","",'statement of marks'!AI16)</f>
        <v>5</v>
      </c>
      <c r="F301" s="433">
        <f>IF('statement of marks'!AJ16="","",'statement of marks'!AJ16)</f>
        <v>10</v>
      </c>
      <c r="G301" s="207">
        <f>IF('statement of marks'!AK16="","",'statement of marks'!AK16)</f>
        <v>5</v>
      </c>
      <c r="H301" s="207">
        <f>IF('statement of marks'!AL16="","",'statement of marks'!AL16)</f>
        <v>5</v>
      </c>
      <c r="I301" s="433">
        <f>IF('statement of marks'!AM16="","",'statement of marks'!AM16)</f>
        <v>10</v>
      </c>
      <c r="J301" s="207" t="str">
        <f>IF('statement of marks'!AN16="","",'statement of marks'!AN16)</f>
        <v/>
      </c>
      <c r="K301" s="207" t="str">
        <f>IF('statement of marks'!AO16="","",'statement of marks'!AO16)</f>
        <v/>
      </c>
      <c r="L301" s="433" t="str">
        <f>IF('statement of marks'!AP16="","",'statement of marks'!AP16)</f>
        <v/>
      </c>
      <c r="M301" s="207">
        <f>IF('statement of marks'!AR16="","",'statement of marks'!AR16)</f>
        <v>38</v>
      </c>
      <c r="N301" s="207">
        <f>IF('statement of marks'!AS16="","",'statement of marks'!AS16)</f>
        <v>20</v>
      </c>
      <c r="O301" s="433">
        <f>IF('statement of marks'!AT16="","",'statement of marks'!AT16)</f>
        <v>58</v>
      </c>
      <c r="P301" s="209">
        <f>IF('statement of marks'!AU16="","",'statement of marks'!AU16)</f>
        <v>78</v>
      </c>
      <c r="Q301" s="207" t="str">
        <f>IF('statement of marks'!AV16="","",'statement of marks'!AV16)</f>
        <v/>
      </c>
      <c r="R301" s="207" t="str">
        <f>IF('statement of marks'!AW16="","",'statement of marks'!AW16)</f>
        <v/>
      </c>
      <c r="S301" s="433" t="str">
        <f>IF('statement of marks'!AX16="","",'statement of marks'!AX16)</f>
        <v/>
      </c>
      <c r="T301" s="420" t="str">
        <f>IF('statement of marks'!AY16="","",'statement of marks'!AY16)</f>
        <v/>
      </c>
      <c r="U301" s="420" t="str">
        <f>IF('statement of marks'!AZ16="","",'statement of marks'!AZ16)</f>
        <v/>
      </c>
      <c r="V301" s="439" t="str">
        <f>IF('statement of marks'!BA16="","",'statement of marks'!BA16)</f>
        <v/>
      </c>
    </row>
    <row r="302" spans="1:22" ht="15.95" customHeight="1">
      <c r="A302" s="425"/>
      <c r="B302" s="990" t="str">
        <f>IF('statement of marks'!BD16="s","laLd`r",IF('statement of marks'!BD16="u","mnwZ",IF('statement of marks'!BD16="g","xqtjkrh",IF('statement of marks'!BD16="p","iatkch",IF('statement of marks'!BD16="sd","fla/kh","r`rh; Hkk""kk")))))</f>
        <v>laLd`r</v>
      </c>
      <c r="C302" s="991"/>
      <c r="D302" s="207">
        <f>IF('statement of marks'!BE16="","",'statement of marks'!BE16)</f>
        <v>4</v>
      </c>
      <c r="E302" s="207">
        <f>IF('statement of marks'!BF16="","",'statement of marks'!BF16)</f>
        <v>5</v>
      </c>
      <c r="F302" s="433">
        <f>IF('statement of marks'!BG16="","",'statement of marks'!BG16)</f>
        <v>9</v>
      </c>
      <c r="G302" s="207">
        <f>IF('statement of marks'!BH16="","",'statement of marks'!BH16)</f>
        <v>4</v>
      </c>
      <c r="H302" s="207">
        <f>IF('statement of marks'!BI16="","",'statement of marks'!BI16)</f>
        <v>5</v>
      </c>
      <c r="I302" s="433">
        <f>IF('statement of marks'!BJ16="","",'statement of marks'!BJ16)</f>
        <v>9</v>
      </c>
      <c r="J302" s="207" t="str">
        <f>IF('statement of marks'!BK16="","",'statement of marks'!BK16)</f>
        <v/>
      </c>
      <c r="K302" s="207" t="str">
        <f>IF('statement of marks'!BL16="","",'statement of marks'!BL16)</f>
        <v/>
      </c>
      <c r="L302" s="433" t="str">
        <f>IF('statement of marks'!BM16="","",'statement of marks'!BM16)</f>
        <v/>
      </c>
      <c r="M302" s="207" t="str">
        <f>IF('statement of marks'!BO16="","",'statement of marks'!BO16)</f>
        <v/>
      </c>
      <c r="N302" s="207" t="str">
        <f>IF('statement of marks'!BP16="","",'statement of marks'!BP16)</f>
        <v/>
      </c>
      <c r="O302" s="433" t="str">
        <f>IF('statement of marks'!BQ16="","",'statement of marks'!BQ16)</f>
        <v/>
      </c>
      <c r="P302" s="209" t="str">
        <f>IF('statement of marks'!BR16="","",'statement of marks'!BR16)</f>
        <v/>
      </c>
      <c r="Q302" s="207" t="str">
        <f>IF('statement of marks'!BS16="","",'statement of marks'!BS16)</f>
        <v/>
      </c>
      <c r="R302" s="207" t="str">
        <f>IF('statement of marks'!BT16="","",'statement of marks'!BT16)</f>
        <v/>
      </c>
      <c r="S302" s="433" t="str">
        <f>IF('statement of marks'!BU16="","",'statement of marks'!BU16)</f>
        <v/>
      </c>
      <c r="T302" s="420" t="str">
        <f>IF('statement of marks'!BV16="","",'statement of marks'!BV16)</f>
        <v/>
      </c>
      <c r="U302" s="420" t="str">
        <f>IF('statement of marks'!BW16="","",'statement of marks'!BW16)</f>
        <v/>
      </c>
      <c r="V302" s="439" t="str">
        <f>IF('statement of marks'!BX16="","",'statement of marks'!BX16)</f>
        <v/>
      </c>
    </row>
    <row r="303" spans="1:22" ht="15.95" customHeight="1">
      <c r="A303" s="425"/>
      <c r="B303" s="990" t="str">
        <f>IF('statement of marks'!$CA$3="","",'statement of marks'!$CA$3)</f>
        <v>xf.kr</v>
      </c>
      <c r="C303" s="991"/>
      <c r="D303" s="207">
        <f>IF('statement of marks'!CA16="","",'statement of marks'!CA16)</f>
        <v>2</v>
      </c>
      <c r="E303" s="207">
        <f>IF('statement of marks'!CB16="","",'statement of marks'!CB16)</f>
        <v>5</v>
      </c>
      <c r="F303" s="433">
        <f>IF('statement of marks'!CC16="","",'statement of marks'!CC16)</f>
        <v>7</v>
      </c>
      <c r="G303" s="207" t="str">
        <f>IF('statement of marks'!CD16="","",'statement of marks'!CD16)</f>
        <v/>
      </c>
      <c r="H303" s="207" t="str">
        <f>IF('statement of marks'!CE16="","",'statement of marks'!CE16)</f>
        <v/>
      </c>
      <c r="I303" s="433" t="str">
        <f>IF('statement of marks'!CF16="","",'statement of marks'!CF16)</f>
        <v/>
      </c>
      <c r="J303" s="207" t="str">
        <f>IF('statement of marks'!CG16="","",'statement of marks'!CG16)</f>
        <v/>
      </c>
      <c r="K303" s="207" t="str">
        <f>IF('statement of marks'!CH16="","",'statement of marks'!CH16)</f>
        <v/>
      </c>
      <c r="L303" s="433" t="str">
        <f>IF('statement of marks'!CI16="","",'statement of marks'!CI16)</f>
        <v/>
      </c>
      <c r="M303" s="207">
        <f>IF('statement of marks'!CK16="","",'statement of marks'!CK16)</f>
        <v>13</v>
      </c>
      <c r="N303" s="207">
        <f>IF('statement of marks'!CL16="","",'statement of marks'!CL16)</f>
        <v>18</v>
      </c>
      <c r="O303" s="433">
        <f>IF('statement of marks'!CM16="","",'statement of marks'!CM16)</f>
        <v>31</v>
      </c>
      <c r="P303" s="209">
        <f>IF('statement of marks'!CN16="","",'statement of marks'!CN16)</f>
        <v>38</v>
      </c>
      <c r="Q303" s="207" t="str">
        <f>IF('statement of marks'!CO16="","",'statement of marks'!CO16)</f>
        <v/>
      </c>
      <c r="R303" s="207" t="str">
        <f>IF('statement of marks'!CP16="","",'statement of marks'!CP16)</f>
        <v/>
      </c>
      <c r="S303" s="433" t="str">
        <f>IF('statement of marks'!CQ16="","",'statement of marks'!CQ16)</f>
        <v/>
      </c>
      <c r="T303" s="420" t="str">
        <f>IF('statement of marks'!CR16="","",'statement of marks'!CR16)</f>
        <v/>
      </c>
      <c r="U303" s="420" t="str">
        <f>IF('statement of marks'!CS16="","",'statement of marks'!CS16)</f>
        <v/>
      </c>
      <c r="V303" s="439" t="str">
        <f>IF('statement of marks'!CT16="","",'statement of marks'!CT16)</f>
        <v/>
      </c>
    </row>
    <row r="304" spans="1:22" ht="15.95" customHeight="1">
      <c r="A304" s="425"/>
      <c r="B304" s="990" t="str">
        <f>IF('statement of marks'!$CW$3="","",'statement of marks'!$CW$3)</f>
        <v>foKku</v>
      </c>
      <c r="C304" s="991"/>
      <c r="D304" s="207" t="str">
        <f>IF('statement of marks'!CW16="","",'statement of marks'!CW16)</f>
        <v/>
      </c>
      <c r="E304" s="207" t="str">
        <f>IF('statement of marks'!CX16="","",'statement of marks'!CX16)</f>
        <v/>
      </c>
      <c r="F304" s="433" t="str">
        <f>IF('statement of marks'!CY16="","",'statement of marks'!CY16)</f>
        <v/>
      </c>
      <c r="G304" s="207">
        <f>IF('statement of marks'!CZ16="","",'statement of marks'!CZ16)</f>
        <v>2</v>
      </c>
      <c r="H304" s="207">
        <f>IF('statement of marks'!DA16="","",'statement of marks'!DA16)</f>
        <v>5</v>
      </c>
      <c r="I304" s="433">
        <f>IF('statement of marks'!DB16="","",'statement of marks'!DB16)</f>
        <v>7</v>
      </c>
      <c r="J304" s="207" t="str">
        <f>IF('statement of marks'!DC16="","",'statement of marks'!DC16)</f>
        <v/>
      </c>
      <c r="K304" s="207" t="str">
        <f>IF('statement of marks'!DD16="","",'statement of marks'!DD16)</f>
        <v/>
      </c>
      <c r="L304" s="433" t="str">
        <f>IF('statement of marks'!DE16="","",'statement of marks'!DE16)</f>
        <v/>
      </c>
      <c r="M304" s="207">
        <f>IF('statement of marks'!DG16="","",'statement of marks'!DG16)</f>
        <v>37</v>
      </c>
      <c r="N304" s="207">
        <f>IF('statement of marks'!DH16="","",'statement of marks'!DH16)</f>
        <v>15</v>
      </c>
      <c r="O304" s="433">
        <f>IF('statement of marks'!DI16="","",'statement of marks'!DI16)</f>
        <v>52</v>
      </c>
      <c r="P304" s="209">
        <f>IF('statement of marks'!DJ16="","",'statement of marks'!DJ16)</f>
        <v>59</v>
      </c>
      <c r="Q304" s="207" t="str">
        <f>IF('statement of marks'!DK16="","",'statement of marks'!DK16)</f>
        <v/>
      </c>
      <c r="R304" s="207" t="str">
        <f>IF('statement of marks'!DL16="","",'statement of marks'!DL16)</f>
        <v/>
      </c>
      <c r="S304" s="433" t="str">
        <f>IF('statement of marks'!DM16="","",'statement of marks'!DM16)</f>
        <v/>
      </c>
      <c r="T304" s="420" t="str">
        <f>IF('statement of marks'!DN16="","",'statement of marks'!DN16)</f>
        <v/>
      </c>
      <c r="U304" s="420" t="str">
        <f>IF('statement of marks'!DO16="","",'statement of marks'!DO16)</f>
        <v/>
      </c>
      <c r="V304" s="439" t="str">
        <f>IF('statement of marks'!DP16="","",'statement of marks'!DP16)</f>
        <v/>
      </c>
    </row>
    <row r="305" spans="1:22" ht="15.95" customHeight="1">
      <c r="A305" s="425"/>
      <c r="B305" s="990" t="str">
        <f>IF('statement of marks'!$DS$3="","",'statement of marks'!$DS$3)</f>
        <v>lkekftd foKku</v>
      </c>
      <c r="C305" s="991"/>
      <c r="D305" s="207">
        <f>IF('statement of marks'!DS16="","",'statement of marks'!DS16)</f>
        <v>5</v>
      </c>
      <c r="E305" s="207">
        <f>IF('statement of marks'!DT16="","",'statement of marks'!DT16)</f>
        <v>5</v>
      </c>
      <c r="F305" s="433">
        <f>IF('statement of marks'!DU16="","",'statement of marks'!DU16)</f>
        <v>10</v>
      </c>
      <c r="G305" s="207">
        <f>IF('statement of marks'!DV16="","",'statement of marks'!DV16)</f>
        <v>4</v>
      </c>
      <c r="H305" s="207">
        <f>IF('statement of marks'!DW16="","",'statement of marks'!DW16)</f>
        <v>5</v>
      </c>
      <c r="I305" s="433">
        <f>IF('statement of marks'!DX16="","",'statement of marks'!DX16)</f>
        <v>9</v>
      </c>
      <c r="J305" s="207" t="str">
        <f>IF('statement of marks'!DY16="","",'statement of marks'!DY16)</f>
        <v/>
      </c>
      <c r="K305" s="207" t="str">
        <f>IF('statement of marks'!DZ16="","",'statement of marks'!DZ16)</f>
        <v/>
      </c>
      <c r="L305" s="433" t="str">
        <f>IF('statement of marks'!EA16="","",'statement of marks'!EA16)</f>
        <v/>
      </c>
      <c r="M305" s="207">
        <f>IF('statement of marks'!EC16="","",'statement of marks'!EC16)</f>
        <v>40</v>
      </c>
      <c r="N305" s="207">
        <f>IF('statement of marks'!ED16="","",'statement of marks'!ED16)</f>
        <v>19</v>
      </c>
      <c r="O305" s="433">
        <f>IF('statement of marks'!EE16="","",'statement of marks'!EE16)</f>
        <v>59</v>
      </c>
      <c r="P305" s="209">
        <f>IF('statement of marks'!EF16="","",'statement of marks'!EF16)</f>
        <v>78</v>
      </c>
      <c r="Q305" s="207" t="str">
        <f>IF('statement of marks'!EG16="","",'statement of marks'!EG16)</f>
        <v/>
      </c>
      <c r="R305" s="207" t="str">
        <f>IF('statement of marks'!EH16="","",'statement of marks'!EH16)</f>
        <v/>
      </c>
      <c r="S305" s="433" t="str">
        <f>IF('statement of marks'!EI16="","",'statement of marks'!EI16)</f>
        <v/>
      </c>
      <c r="T305" s="420" t="str">
        <f>IF('statement of marks'!EJ16="","",'statement of marks'!EJ16)</f>
        <v/>
      </c>
      <c r="U305" s="420" t="str">
        <f>IF('statement of marks'!EK16="","",'statement of marks'!EK16)</f>
        <v/>
      </c>
      <c r="V305" s="439" t="str">
        <f>IF('statement of marks'!EL16="","",'statement of marks'!EL16)</f>
        <v/>
      </c>
    </row>
    <row r="306" spans="1:22" ht="15.95" customHeight="1">
      <c r="A306" s="425"/>
      <c r="B306" s="996" t="s">
        <v>193</v>
      </c>
      <c r="C306" s="997"/>
      <c r="D306" s="1007" t="s">
        <v>1</v>
      </c>
      <c r="E306" s="1007"/>
      <c r="F306" s="1007"/>
      <c r="G306" s="1007" t="s">
        <v>21</v>
      </c>
      <c r="H306" s="1007"/>
      <c r="I306" s="1007"/>
      <c r="J306" s="1007" t="s">
        <v>194</v>
      </c>
      <c r="K306" s="1007"/>
      <c r="L306" s="1007"/>
      <c r="M306" s="1007" t="s">
        <v>68</v>
      </c>
      <c r="N306" s="1007"/>
      <c r="O306" s="1007"/>
      <c r="P306" s="1007" t="s">
        <v>240</v>
      </c>
      <c r="Q306" s="1007"/>
      <c r="R306" s="1007"/>
      <c r="S306" s="436"/>
      <c r="T306" s="1073" t="s">
        <v>237</v>
      </c>
      <c r="U306" s="1074"/>
      <c r="V306" s="1075"/>
    </row>
    <row r="307" spans="1:22" ht="15.95" customHeight="1">
      <c r="A307" s="426"/>
      <c r="B307" s="1048" t="s">
        <v>3</v>
      </c>
      <c r="C307" s="1049"/>
      <c r="D307" s="1050">
        <f>IF('statement of marks'!EO$6="","",'statement of marks'!EO$6)</f>
        <v>20</v>
      </c>
      <c r="E307" s="1050"/>
      <c r="F307" s="1050"/>
      <c r="G307" s="1050">
        <f>IF('statement of marks'!EP$6="","",'statement of marks'!EP$6)</f>
        <v>20</v>
      </c>
      <c r="H307" s="1050"/>
      <c r="I307" s="1050"/>
      <c r="J307" s="1050">
        <f>IF('statement of marks'!ER$6="","",'statement of marks'!ER$6)</f>
        <v>20</v>
      </c>
      <c r="K307" s="1050"/>
      <c r="L307" s="1050"/>
      <c r="M307" s="1050">
        <f>IF('statement of marks'!EQ$6="","",'statement of marks'!EQ$6)</f>
        <v>20</v>
      </c>
      <c r="N307" s="1050"/>
      <c r="O307" s="1050"/>
      <c r="P307" s="1050">
        <f>IF('statement of marks'!ES$6="","",'statement of marks'!ES$6)</f>
        <v>20</v>
      </c>
      <c r="Q307" s="1050"/>
      <c r="R307" s="1050"/>
      <c r="S307" s="437" t="str">
        <f>IF('statement of marks'!FD$6="","",'statement of marks'!EW$6)</f>
        <v/>
      </c>
      <c r="T307" s="442">
        <f>IF('statement of marks'!ET$6="","",'statement of marks'!ET$6)</f>
        <v>100</v>
      </c>
      <c r="U307" s="443" t="s">
        <v>5</v>
      </c>
      <c r="V307" s="444" t="s">
        <v>241</v>
      </c>
    </row>
    <row r="308" spans="1:22" ht="15.95" customHeight="1">
      <c r="A308" s="425"/>
      <c r="B308" s="990" t="str">
        <f>IF('statement of marks'!$EO$3="","",'statement of marks'!$EO$3)</f>
        <v>dk;kZuqHko</v>
      </c>
      <c r="C308" s="991"/>
      <c r="D308" s="1031" t="str">
        <f>IF('statement of marks'!EO16="","",'statement of marks'!EO16)</f>
        <v/>
      </c>
      <c r="E308" s="1031"/>
      <c r="F308" s="1031"/>
      <c r="G308" s="1031" t="str">
        <f>IF('statement of marks'!EP16="","",'statement of marks'!EP16)</f>
        <v/>
      </c>
      <c r="H308" s="1031"/>
      <c r="I308" s="1031"/>
      <c r="J308" s="1031" t="str">
        <f>IF('statement of marks'!ER16="","",'statement of marks'!ER16)</f>
        <v/>
      </c>
      <c r="K308" s="1031"/>
      <c r="L308" s="1031"/>
      <c r="M308" s="1031" t="str">
        <f>IF('statement of marks'!EQ16="","",'statement of marks'!EQ16)</f>
        <v/>
      </c>
      <c r="N308" s="1031"/>
      <c r="O308" s="1031"/>
      <c r="P308" s="1031" t="str">
        <f>IF('statement of marks'!ES16="","",'statement of marks'!ES16)</f>
        <v/>
      </c>
      <c r="Q308" s="1031"/>
      <c r="R308" s="1031"/>
      <c r="S308" s="438"/>
      <c r="T308" s="440" t="str">
        <f>IF('statement of marks'!ET16="","",'statement of marks'!ET16)</f>
        <v/>
      </c>
      <c r="U308" s="440" t="str">
        <f>IF('statement of marks'!EU16="","",'statement of marks'!EU16)</f>
        <v/>
      </c>
      <c r="V308" s="441" t="str">
        <f>IF('statement of marks'!EV16="","",'statement of marks'!EV16)</f>
        <v/>
      </c>
    </row>
    <row r="309" spans="1:22" ht="15.95" customHeight="1">
      <c r="A309" s="425"/>
      <c r="B309" s="1027" t="str">
        <f>IF('statement of marks'!$EY$3="","",'statement of marks'!$EY$3)</f>
        <v>dyk f'k{kk</v>
      </c>
      <c r="C309" s="1028"/>
      <c r="D309" s="1031" t="str">
        <f>IF('statement of marks'!EY16="","",'statement of marks'!EY16)</f>
        <v/>
      </c>
      <c r="E309" s="1031"/>
      <c r="F309" s="1031"/>
      <c r="G309" s="1031" t="str">
        <f>IF('statement of marks'!EZ16="","",'statement of marks'!EZ16)</f>
        <v/>
      </c>
      <c r="H309" s="1031"/>
      <c r="I309" s="1031"/>
      <c r="J309" s="1031" t="str">
        <f>IF('statement of marks'!FB16="","",'statement of marks'!FB16)</f>
        <v/>
      </c>
      <c r="K309" s="1031"/>
      <c r="L309" s="1031"/>
      <c r="M309" s="1031" t="str">
        <f>IF('statement of marks'!FA16="","",'statement of marks'!FA16)</f>
        <v/>
      </c>
      <c r="N309" s="1031"/>
      <c r="O309" s="1031"/>
      <c r="P309" s="1031" t="str">
        <f>IF('statement of marks'!FC16="","",'statement of marks'!FC16)</f>
        <v/>
      </c>
      <c r="Q309" s="1031"/>
      <c r="R309" s="1031"/>
      <c r="S309" s="438"/>
      <c r="T309" s="440" t="str">
        <f>IF('statement of marks'!FD16="","",'statement of marks'!FD16)</f>
        <v/>
      </c>
      <c r="U309" s="440" t="str">
        <f>IF('statement of marks'!FE16="","",'statement of marks'!FE16)</f>
        <v/>
      </c>
      <c r="V309" s="441" t="str">
        <f>IF('statement of marks'!FF16="","",'statement of marks'!FF16)</f>
        <v/>
      </c>
    </row>
    <row r="310" spans="1:22" ht="15.95" customHeight="1">
      <c r="A310" s="425"/>
      <c r="B310" s="1029" t="str">
        <f>IF('statement of marks'!$FI$3="","",'statement of marks'!$FI$3)</f>
        <v>LokLF; ,oe~ 'kkjhfjd f'k{kk</v>
      </c>
      <c r="C310" s="1030"/>
      <c r="D310" s="1031" t="str">
        <f>IF('statement of marks'!FI16="","",'statement of marks'!FI16)</f>
        <v/>
      </c>
      <c r="E310" s="1031"/>
      <c r="F310" s="1031"/>
      <c r="G310" s="1031" t="str">
        <f>IF('statement of marks'!FJ16="","",'statement of marks'!FJ16)</f>
        <v/>
      </c>
      <c r="H310" s="1031"/>
      <c r="I310" s="1031"/>
      <c r="J310" s="1031" t="str">
        <f>IF('statement of marks'!FL16="","",'statement of marks'!FL16)</f>
        <v/>
      </c>
      <c r="K310" s="1031"/>
      <c r="L310" s="1031"/>
      <c r="M310" s="1031" t="str">
        <f>IF('statement of marks'!FK16="","",'statement of marks'!FK16)</f>
        <v/>
      </c>
      <c r="N310" s="1031"/>
      <c r="O310" s="1031"/>
      <c r="P310" s="1031" t="str">
        <f>IF('statement of marks'!FM16="","",'statement of marks'!FM16)</f>
        <v/>
      </c>
      <c r="Q310" s="1031"/>
      <c r="R310" s="1031"/>
      <c r="S310" s="438"/>
      <c r="T310" s="440" t="str">
        <f>IF('statement of marks'!FN16="","",'statement of marks'!FN16)</f>
        <v/>
      </c>
      <c r="U310" s="440" t="str">
        <f>IF('statement of marks'!FO16="","",'statement of marks'!FO16)</f>
        <v/>
      </c>
      <c r="V310" s="441" t="str">
        <f>IF('statement of marks'!FP16="","",'statement of marks'!FP16)</f>
        <v/>
      </c>
    </row>
    <row r="311" spans="1:22" ht="15.95" customHeight="1">
      <c r="A311" s="425"/>
      <c r="B311" s="1000" t="s">
        <v>195</v>
      </c>
      <c r="C311" s="1001"/>
      <c r="D311" s="1071" t="str">
        <f>details!$DR$3</f>
        <v>vxLr rd</v>
      </c>
      <c r="E311" s="1071"/>
      <c r="F311" s="1071"/>
      <c r="G311" s="1071" t="str">
        <f>details!$DV$3</f>
        <v>vDVwcj rd</v>
      </c>
      <c r="H311" s="1071"/>
      <c r="I311" s="1071"/>
      <c r="J311" s="1071" t="str">
        <f>details!$ED$3</f>
        <v>Qjojh rd</v>
      </c>
      <c r="K311" s="1071"/>
      <c r="L311" s="1071"/>
      <c r="M311" s="1071" t="str">
        <f>details!$DZ$3</f>
        <v>fnlEcj rd</v>
      </c>
      <c r="N311" s="1071"/>
      <c r="O311" s="1071"/>
      <c r="P311" s="1071" t="str">
        <f>details!$EH$3</f>
        <v>loZ ;ksx</v>
      </c>
      <c r="Q311" s="1071"/>
      <c r="R311" s="1071"/>
      <c r="S311" s="1010" t="s">
        <v>252</v>
      </c>
      <c r="T311" s="1011"/>
      <c r="U311" s="1011"/>
      <c r="V311" s="1078"/>
    </row>
    <row r="312" spans="1:22" ht="15.95" customHeight="1">
      <c r="A312" s="425"/>
      <c r="B312" s="1025" t="s">
        <v>98</v>
      </c>
      <c r="C312" s="1026"/>
      <c r="D312" s="1008" t="str">
        <f>IF(details!DS16="","",details!DS16)</f>
        <v/>
      </c>
      <c r="E312" s="1008"/>
      <c r="F312" s="1008"/>
      <c r="G312" s="1008" t="str">
        <f>IF(details!DW16="","",details!DW16)</f>
        <v/>
      </c>
      <c r="H312" s="1008"/>
      <c r="I312" s="1008"/>
      <c r="J312" s="1008" t="str">
        <f>IF(details!EE16="","",details!EE16)</f>
        <v/>
      </c>
      <c r="K312" s="1008"/>
      <c r="L312" s="1008"/>
      <c r="M312" s="1008" t="str">
        <f>IF(details!EA16="","",details!EA16)</f>
        <v/>
      </c>
      <c r="N312" s="1008"/>
      <c r="O312" s="1008"/>
      <c r="P312" s="1008" t="str">
        <f>IF(details!EI16="","",details!EI16)</f>
        <v/>
      </c>
      <c r="Q312" s="1008"/>
      <c r="R312" s="1008"/>
      <c r="S312" s="1079">
        <f>'statement of marks'!$HF$108</f>
        <v>42855</v>
      </c>
      <c r="T312" s="1080"/>
      <c r="U312" s="1080"/>
      <c r="V312" s="1081"/>
    </row>
    <row r="313" spans="1:22" ht="15.95" customHeight="1">
      <c r="A313" s="425"/>
      <c r="B313" s="1023" t="s">
        <v>15</v>
      </c>
      <c r="C313" s="1024"/>
      <c r="D313" s="1009">
        <f>IF(details!DR16="","",details!DR16)</f>
        <v>83</v>
      </c>
      <c r="E313" s="1009"/>
      <c r="F313" s="1009"/>
      <c r="G313" s="1009" t="str">
        <f>IF(details!DV16="","",details!DV16)</f>
        <v/>
      </c>
      <c r="H313" s="1009"/>
      <c r="I313" s="1009"/>
      <c r="J313" s="1009" t="str">
        <f>IF(details!ED16="","",details!ED16)</f>
        <v/>
      </c>
      <c r="K313" s="1009"/>
      <c r="L313" s="1009"/>
      <c r="M313" s="1009" t="str">
        <f>IF(details!DZ16="","",details!DZ16)</f>
        <v/>
      </c>
      <c r="N313" s="1009"/>
      <c r="O313" s="1009"/>
      <c r="P313" s="1009" t="str">
        <f>IF(details!EH16="","",details!EH16)</f>
        <v/>
      </c>
      <c r="Q313" s="1009"/>
      <c r="R313" s="1009"/>
      <c r="S313" s="1082"/>
      <c r="T313" s="1083"/>
      <c r="U313" s="1083"/>
      <c r="V313" s="1084"/>
    </row>
    <row r="314" spans="1:22" ht="15.95" customHeight="1">
      <c r="A314" s="1072"/>
      <c r="B314" s="1064" t="s">
        <v>250</v>
      </c>
      <c r="C314" s="1065"/>
      <c r="D314" s="1066" t="s">
        <v>3</v>
      </c>
      <c r="E314" s="1066"/>
      <c r="F314" s="1066"/>
      <c r="G314" s="1066" t="s">
        <v>236</v>
      </c>
      <c r="H314" s="1066"/>
      <c r="I314" s="1066"/>
      <c r="J314" s="1066" t="s">
        <v>5</v>
      </c>
      <c r="K314" s="1066"/>
      <c r="L314" s="1066"/>
      <c r="M314" s="1066" t="s">
        <v>242</v>
      </c>
      <c r="N314" s="1066"/>
      <c r="O314" s="1066"/>
      <c r="P314" s="1067" t="s">
        <v>225</v>
      </c>
      <c r="Q314" s="1067"/>
      <c r="R314" s="1067"/>
      <c r="S314" s="1066" t="s">
        <v>250</v>
      </c>
      <c r="T314" s="1066"/>
      <c r="U314" s="1066"/>
      <c r="V314" s="1068"/>
    </row>
    <row r="315" spans="1:22" ht="15.95" customHeight="1">
      <c r="A315" s="1072"/>
      <c r="B315" s="1064"/>
      <c r="C315" s="1065"/>
      <c r="D315" s="1069">
        <f>'statement of marks'!HD16</f>
        <v>1200</v>
      </c>
      <c r="E315" s="1069"/>
      <c r="F315" s="1069"/>
      <c r="G315" s="1069" t="str">
        <f>'statement of marks'!HE16</f>
        <v/>
      </c>
      <c r="H315" s="1069"/>
      <c r="I315" s="1069"/>
      <c r="J315" s="1069" t="str">
        <f>'statement of marks'!HF16</f>
        <v/>
      </c>
      <c r="K315" s="1069"/>
      <c r="L315" s="1069"/>
      <c r="M315" s="1069" t="str">
        <f>'statement of marks'!HI16</f>
        <v/>
      </c>
      <c r="N315" s="1069"/>
      <c r="O315" s="1069"/>
      <c r="P315" s="1069" t="str">
        <f>'statement of marks'!HH16</f>
        <v/>
      </c>
      <c r="Q315" s="1069"/>
      <c r="R315" s="1069"/>
      <c r="S315" s="1066" t="str">
        <f>'statement of marks'!HC16</f>
        <v/>
      </c>
      <c r="T315" s="1066"/>
      <c r="U315" s="1066"/>
      <c r="V315" s="1068"/>
    </row>
    <row r="316" spans="1:22" ht="15.95" customHeight="1">
      <c r="A316" s="425"/>
      <c r="B316" s="1036" t="s">
        <v>99</v>
      </c>
      <c r="C316" s="1037"/>
      <c r="D316" s="1007"/>
      <c r="E316" s="1007"/>
      <c r="F316" s="1007"/>
      <c r="G316" s="1007"/>
      <c r="H316" s="1007"/>
      <c r="I316" s="1007"/>
      <c r="J316" s="1007"/>
      <c r="K316" s="1007"/>
      <c r="L316" s="1007"/>
      <c r="M316" s="1007"/>
      <c r="N316" s="1007"/>
      <c r="O316" s="1007"/>
      <c r="P316" s="1007"/>
      <c r="Q316" s="1007"/>
      <c r="R316" s="1007"/>
      <c r="S316" s="1007"/>
      <c r="T316" s="1007"/>
      <c r="U316" s="1007"/>
      <c r="V316" s="1058"/>
    </row>
    <row r="317" spans="1:22" ht="15.95" customHeight="1">
      <c r="A317" s="425"/>
      <c r="B317" s="1013" t="s">
        <v>79</v>
      </c>
      <c r="C317" s="1014"/>
      <c r="D317" s="1007"/>
      <c r="E317" s="1007"/>
      <c r="F317" s="1007"/>
      <c r="G317" s="1007"/>
      <c r="H317" s="1007"/>
      <c r="I317" s="1007"/>
      <c r="J317" s="1007"/>
      <c r="K317" s="1007"/>
      <c r="L317" s="1007"/>
      <c r="M317" s="1007"/>
      <c r="N317" s="1007"/>
      <c r="O317" s="1007"/>
      <c r="P317" s="1007"/>
      <c r="Q317" s="1007"/>
      <c r="R317" s="1007"/>
      <c r="S317" s="1007"/>
      <c r="T317" s="1007"/>
      <c r="U317" s="1007"/>
      <c r="V317" s="1058"/>
    </row>
    <row r="318" spans="1:22" ht="15.95" customHeight="1">
      <c r="A318" s="425"/>
      <c r="B318" s="1036" t="s">
        <v>243</v>
      </c>
      <c r="C318" s="1037"/>
      <c r="D318" s="1007"/>
      <c r="E318" s="1007"/>
      <c r="F318" s="1007"/>
      <c r="G318" s="1007"/>
      <c r="H318" s="1007"/>
      <c r="I318" s="1007"/>
      <c r="J318" s="1007"/>
      <c r="K318" s="1007"/>
      <c r="L318" s="1007"/>
      <c r="M318" s="1007"/>
      <c r="N318" s="1007"/>
      <c r="O318" s="1007"/>
      <c r="P318" s="1007" t="s">
        <v>243</v>
      </c>
      <c r="Q318" s="1007"/>
      <c r="R318" s="1007"/>
      <c r="S318" s="1007"/>
      <c r="T318" s="1007"/>
      <c r="U318" s="1007"/>
      <c r="V318" s="1058"/>
    </row>
    <row r="319" spans="1:22" ht="15.95" customHeight="1">
      <c r="A319" s="425"/>
      <c r="B319" s="1021" t="s">
        <v>100</v>
      </c>
      <c r="C319" s="1022"/>
      <c r="D319" s="1007"/>
      <c r="E319" s="1007"/>
      <c r="F319" s="1007"/>
      <c r="G319" s="1007"/>
      <c r="H319" s="1007"/>
      <c r="I319" s="1007"/>
      <c r="J319" s="1007"/>
      <c r="K319" s="1007"/>
      <c r="L319" s="1007"/>
      <c r="M319" s="1007"/>
      <c r="N319" s="1007"/>
      <c r="O319" s="1007"/>
      <c r="P319" s="1007"/>
      <c r="Q319" s="1007"/>
      <c r="R319" s="1007"/>
      <c r="S319" s="1060" t="s">
        <v>100</v>
      </c>
      <c r="T319" s="1060"/>
      <c r="U319" s="1060"/>
      <c r="V319" s="1061"/>
    </row>
    <row r="320" spans="1:22" ht="15.95" customHeight="1" thickBot="1">
      <c r="A320" s="427"/>
      <c r="B320" s="1076" t="s">
        <v>101</v>
      </c>
      <c r="C320" s="1077"/>
      <c r="D320" s="1059"/>
      <c r="E320" s="1059"/>
      <c r="F320" s="1059"/>
      <c r="G320" s="1059"/>
      <c r="H320" s="1059"/>
      <c r="I320" s="1059"/>
      <c r="J320" s="1059"/>
      <c r="K320" s="1059"/>
      <c r="L320" s="1059"/>
      <c r="M320" s="1059"/>
      <c r="N320" s="1059"/>
      <c r="O320" s="1059"/>
      <c r="P320" s="1059"/>
      <c r="Q320" s="1059"/>
      <c r="R320" s="1059"/>
      <c r="S320" s="1062" t="s">
        <v>134</v>
      </c>
      <c r="T320" s="1062"/>
      <c r="U320" s="1062"/>
      <c r="V320" s="1063"/>
    </row>
    <row r="321" spans="1:22" ht="15.95" customHeight="1">
      <c r="A321" s="424"/>
      <c r="B321" s="1038" t="s">
        <v>47</v>
      </c>
      <c r="C321" s="1039"/>
      <c r="D321" s="1039"/>
      <c r="E321" s="1039"/>
      <c r="F321" s="1039"/>
      <c r="G321" s="1039"/>
      <c r="H321" s="1039"/>
      <c r="I321" s="1039"/>
      <c r="J321" s="1039"/>
      <c r="K321" s="1039"/>
      <c r="L321" s="1039"/>
      <c r="M321" s="1039"/>
      <c r="N321" s="1039"/>
      <c r="O321" s="1039"/>
      <c r="P321" s="1039"/>
      <c r="Q321" s="1039"/>
      <c r="R321" s="1039"/>
      <c r="S321" s="1039"/>
      <c r="T321" s="1039"/>
      <c r="U321" s="1039"/>
      <c r="V321" s="1040"/>
    </row>
    <row r="322" spans="1:22" ht="15.95" customHeight="1">
      <c r="A322" s="425"/>
      <c r="B322" s="1041" t="str">
        <f>'statement of marks'!$A$1</f>
        <v>MkW0Hkhejko vEcsMdj jkt0vkok0fo|k0cxMh]nkSlk</v>
      </c>
      <c r="C322" s="1042"/>
      <c r="D322" s="1042"/>
      <c r="E322" s="1042"/>
      <c r="F322" s="1042"/>
      <c r="G322" s="1042"/>
      <c r="H322" s="1042"/>
      <c r="I322" s="1042"/>
      <c r="J322" s="1042"/>
      <c r="K322" s="1042"/>
      <c r="L322" s="1042"/>
      <c r="M322" s="1042"/>
      <c r="N322" s="1042"/>
      <c r="O322" s="1042"/>
      <c r="P322" s="1042"/>
      <c r="Q322" s="1042"/>
      <c r="R322" s="1042"/>
      <c r="S322" s="1042"/>
      <c r="T322" s="1042"/>
      <c r="U322" s="1042"/>
      <c r="V322" s="1043"/>
    </row>
    <row r="323" spans="1:22" ht="15.95" customHeight="1">
      <c r="A323" s="425"/>
      <c r="B323" s="990" t="s">
        <v>244</v>
      </c>
      <c r="C323" s="991"/>
      <c r="D323" s="992" t="str">
        <f>'statement of marks'!$H$3</f>
        <v>2016-17</v>
      </c>
      <c r="E323" s="992"/>
      <c r="F323" s="992"/>
      <c r="G323" s="992"/>
      <c r="H323" s="992"/>
      <c r="I323" s="992"/>
      <c r="J323" s="992"/>
      <c r="K323" s="992"/>
      <c r="L323" s="992"/>
      <c r="M323" s="992"/>
      <c r="N323" s="992"/>
      <c r="O323" s="992"/>
      <c r="P323" s="992"/>
      <c r="Q323" s="992"/>
      <c r="R323" s="992"/>
      <c r="S323" s="992"/>
      <c r="T323" s="992"/>
      <c r="U323" s="992"/>
      <c r="V323" s="1044"/>
    </row>
    <row r="324" spans="1:22" ht="15.95" customHeight="1">
      <c r="A324" s="425"/>
      <c r="B324" s="990" t="s">
        <v>185</v>
      </c>
      <c r="C324" s="991"/>
      <c r="D324" s="991" t="str">
        <f>IF('statement of marks'!I17="","",'statement of marks'!I17)</f>
        <v>ftrsUnz csuhoky</v>
      </c>
      <c r="E324" s="991"/>
      <c r="F324" s="991"/>
      <c r="G324" s="991"/>
      <c r="H324" s="991"/>
      <c r="I324" s="991"/>
      <c r="J324" s="991"/>
      <c r="K324" s="991"/>
      <c r="L324" s="991"/>
      <c r="M324" s="991"/>
      <c r="N324" s="991"/>
      <c r="O324" s="991"/>
      <c r="P324" s="991"/>
      <c r="Q324" s="991"/>
      <c r="R324" s="991"/>
      <c r="S324" s="991"/>
      <c r="T324" s="991"/>
      <c r="U324" s="991"/>
      <c r="V324" s="1045"/>
    </row>
    <row r="325" spans="1:22" ht="15.95" customHeight="1">
      <c r="A325" s="425"/>
      <c r="B325" s="990" t="s">
        <v>186</v>
      </c>
      <c r="C325" s="991"/>
      <c r="D325" s="991" t="str">
        <f>IF('statement of marks'!J17="","",'statement of marks'!J17)</f>
        <v>Jh [ksekjke</v>
      </c>
      <c r="E325" s="991"/>
      <c r="F325" s="991"/>
      <c r="G325" s="991"/>
      <c r="H325" s="991"/>
      <c r="I325" s="991"/>
      <c r="J325" s="991"/>
      <c r="K325" s="991"/>
      <c r="L325" s="991"/>
      <c r="M325" s="991"/>
      <c r="N325" s="991"/>
      <c r="O325" s="991"/>
      <c r="P325" s="991"/>
      <c r="Q325" s="991"/>
      <c r="R325" s="991"/>
      <c r="S325" s="991"/>
      <c r="T325" s="991"/>
      <c r="U325" s="991"/>
      <c r="V325" s="1045"/>
    </row>
    <row r="326" spans="1:22" ht="15.95" customHeight="1">
      <c r="A326" s="425"/>
      <c r="B326" s="990" t="s">
        <v>187</v>
      </c>
      <c r="C326" s="991"/>
      <c r="D326" s="991" t="str">
        <f>IF('statement of marks'!K17="","",'statement of marks'!K17)</f>
        <v>Jhefr v.klh nsoh</v>
      </c>
      <c r="E326" s="991"/>
      <c r="F326" s="991"/>
      <c r="G326" s="991"/>
      <c r="H326" s="991"/>
      <c r="I326" s="991"/>
      <c r="J326" s="991"/>
      <c r="K326" s="991"/>
      <c r="L326" s="991"/>
      <c r="M326" s="991"/>
      <c r="N326" s="991"/>
      <c r="O326" s="991"/>
      <c r="P326" s="991"/>
      <c r="Q326" s="991"/>
      <c r="R326" s="991"/>
      <c r="S326" s="991"/>
      <c r="T326" s="991"/>
      <c r="U326" s="991"/>
      <c r="V326" s="1045"/>
    </row>
    <row r="327" spans="1:22" ht="15.95" customHeight="1">
      <c r="A327" s="425"/>
      <c r="B327" s="990" t="s">
        <v>188</v>
      </c>
      <c r="C327" s="991"/>
      <c r="D327" s="992" t="str">
        <f>'statement of marks'!$G$3</f>
        <v>6 B</v>
      </c>
      <c r="E327" s="992"/>
      <c r="F327" s="992"/>
      <c r="G327" s="991" t="s">
        <v>9</v>
      </c>
      <c r="H327" s="991"/>
      <c r="I327" s="991"/>
      <c r="J327" s="992">
        <f>IF('statement of marks'!D17="","",'statement of marks'!D17)</f>
        <v>661</v>
      </c>
      <c r="K327" s="992"/>
      <c r="L327" s="992"/>
      <c r="M327" s="991" t="s">
        <v>189</v>
      </c>
      <c r="N327" s="991"/>
      <c r="O327" s="991"/>
      <c r="P327" s="992">
        <f>IF('statement of marks'!F17="","",'statement of marks'!F17)</f>
        <v>2173</v>
      </c>
      <c r="Q327" s="992"/>
      <c r="R327" s="992"/>
      <c r="S327" s="1054" t="str">
        <f>IF('statement of marks'!$I$3="","",'statement of marks'!$I$3)</f>
        <v xml:space="preserve">fo|ky; dk Mk;l dksM+ </v>
      </c>
      <c r="T327" s="1054"/>
      <c r="U327" s="1054"/>
      <c r="V327" s="1055"/>
    </row>
    <row r="328" spans="1:22" ht="15.95" customHeight="1">
      <c r="A328" s="425"/>
      <c r="B328" s="428" t="s">
        <v>0</v>
      </c>
      <c r="C328" s="429"/>
      <c r="D328" s="1032">
        <f>IF('statement of marks'!G17="","",'statement of marks'!G17)</f>
        <v>39059</v>
      </c>
      <c r="E328" s="1032"/>
      <c r="F328" s="1032"/>
      <c r="G328" s="991" t="str">
        <f>IF('statement of marks'!H17="","",'statement of marks'!H17)</f>
        <v>vkB fnlEcj] nks gtkj N%</v>
      </c>
      <c r="H328" s="991"/>
      <c r="I328" s="991"/>
      <c r="J328" s="991"/>
      <c r="K328" s="991"/>
      <c r="L328" s="991"/>
      <c r="M328" s="991"/>
      <c r="N328" s="991"/>
      <c r="O328" s="991"/>
      <c r="P328" s="991"/>
      <c r="Q328" s="991"/>
      <c r="R328" s="991"/>
      <c r="S328" s="1056" t="str">
        <f>IF('statement of marks'!$J$3="","",'statement of marks'!$J$3)</f>
        <v xml:space="preserve">08291009401   </v>
      </c>
      <c r="T328" s="1056"/>
      <c r="U328" s="1056"/>
      <c r="V328" s="1057"/>
    </row>
    <row r="329" spans="1:22" ht="15.95" customHeight="1">
      <c r="A329" s="425"/>
      <c r="B329" s="404" t="s">
        <v>28</v>
      </c>
      <c r="C329" s="430" t="s">
        <v>96</v>
      </c>
      <c r="D329" s="1007" t="s">
        <v>1</v>
      </c>
      <c r="E329" s="1007"/>
      <c r="F329" s="1007"/>
      <c r="G329" s="1007" t="s">
        <v>21</v>
      </c>
      <c r="H329" s="1007"/>
      <c r="I329" s="1007"/>
      <c r="J329" s="1007" t="s">
        <v>68</v>
      </c>
      <c r="K329" s="1007"/>
      <c r="L329" s="1007"/>
      <c r="M329" s="1007" t="s">
        <v>97</v>
      </c>
      <c r="N329" s="1007"/>
      <c r="O329" s="1007"/>
      <c r="P329" s="1070" t="s">
        <v>200</v>
      </c>
      <c r="Q329" s="1051" t="s">
        <v>238</v>
      </c>
      <c r="R329" s="1051"/>
      <c r="S329" s="1051"/>
      <c r="T329" s="1052" t="s">
        <v>237</v>
      </c>
      <c r="U329" s="1052"/>
      <c r="V329" s="1053"/>
    </row>
    <row r="330" spans="1:22" ht="15.95" customHeight="1">
      <c r="A330" s="425"/>
      <c r="B330" s="404"/>
      <c r="C330" s="430"/>
      <c r="D330" s="423" t="s">
        <v>245</v>
      </c>
      <c r="E330" s="423" t="s">
        <v>246</v>
      </c>
      <c r="F330" s="431" t="s">
        <v>2</v>
      </c>
      <c r="G330" s="423" t="s">
        <v>245</v>
      </c>
      <c r="H330" s="423" t="s">
        <v>246</v>
      </c>
      <c r="I330" s="431" t="s">
        <v>2</v>
      </c>
      <c r="J330" s="423" t="s">
        <v>245</v>
      </c>
      <c r="K330" s="423" t="s">
        <v>246</v>
      </c>
      <c r="L330" s="431" t="s">
        <v>2</v>
      </c>
      <c r="M330" s="423" t="s">
        <v>245</v>
      </c>
      <c r="N330" s="423" t="s">
        <v>246</v>
      </c>
      <c r="O330" s="431" t="s">
        <v>2</v>
      </c>
      <c r="P330" s="1070"/>
      <c r="Q330" s="423" t="s">
        <v>245</v>
      </c>
      <c r="R330" s="423" t="s">
        <v>246</v>
      </c>
      <c r="S330" s="435" t="s">
        <v>2</v>
      </c>
      <c r="T330" s="445" t="s">
        <v>223</v>
      </c>
      <c r="U330" s="446" t="s">
        <v>5</v>
      </c>
      <c r="V330" s="447" t="s">
        <v>241</v>
      </c>
    </row>
    <row r="331" spans="1:22" ht="15.95" customHeight="1">
      <c r="A331" s="426"/>
      <c r="B331" s="1046" t="s">
        <v>3</v>
      </c>
      <c r="C331" s="1047"/>
      <c r="D331" s="421">
        <f>IF('statement of marks'!L$6="","",'statement of marks'!L$6)</f>
        <v>5</v>
      </c>
      <c r="E331" s="421">
        <f>IF('statement of marks'!M$6="","",'statement of marks'!M$6)</f>
        <v>5</v>
      </c>
      <c r="F331" s="432">
        <f>IF('statement of marks'!N$6="","",'statement of marks'!N$6)</f>
        <v>10</v>
      </c>
      <c r="G331" s="421">
        <f>IF('statement of marks'!O$6="","",'statement of marks'!O$6)</f>
        <v>5</v>
      </c>
      <c r="H331" s="421">
        <f>IF('statement of marks'!P$6="","",'statement of marks'!P$6)</f>
        <v>5</v>
      </c>
      <c r="I331" s="432">
        <f>IF('statement of marks'!Q$6="","",'statement of marks'!Q$6)</f>
        <v>10</v>
      </c>
      <c r="J331" s="421">
        <f>IF('statement of marks'!R$6="","",'statement of marks'!R$6)</f>
        <v>5</v>
      </c>
      <c r="K331" s="421">
        <f>IF('statement of marks'!S$6="","",'statement of marks'!S$6)</f>
        <v>5</v>
      </c>
      <c r="L331" s="432">
        <f>IF('statement of marks'!T$6="","",'statement of marks'!T$6)</f>
        <v>10</v>
      </c>
      <c r="M331" s="421">
        <f>IF('statement of marks'!V$6="","",'statement of marks'!V$6)</f>
        <v>50</v>
      </c>
      <c r="N331" s="421">
        <f>IF('statement of marks'!W$6="","",'statement of marks'!W$6)</f>
        <v>20</v>
      </c>
      <c r="O331" s="432">
        <f>IF('statement of marks'!X$6="","",'statement of marks'!X$6)</f>
        <v>70</v>
      </c>
      <c r="P331" s="422">
        <f>IF('statement of marks'!Y$6="","",'statement of marks'!Y$6)</f>
        <v>100</v>
      </c>
      <c r="Q331" s="421">
        <f>IF('statement of marks'!Z$6="","",'statement of marks'!Z$6)</f>
        <v>70</v>
      </c>
      <c r="R331" s="421">
        <f>IF('statement of marks'!AA$6="","",'statement of marks'!AA$6)</f>
        <v>30</v>
      </c>
      <c r="S331" s="432">
        <f>IF('statement of marks'!AB$6="","",'statement of marks'!AB$6)</f>
        <v>100</v>
      </c>
      <c r="T331" s="442">
        <f>IF('statement of marks'!AC$6="","",'statement of marks'!AC$6)</f>
        <v>200</v>
      </c>
      <c r="U331" s="442" t="str">
        <f>IF('statement of marks'!AD$6="","",'statement of marks'!AD$6)</f>
        <v/>
      </c>
      <c r="V331" s="448" t="str">
        <f>IF('statement of marks'!AE$6="","",'statement of marks'!AE$6)</f>
        <v/>
      </c>
    </row>
    <row r="332" spans="1:22" ht="15.95" customHeight="1">
      <c r="A332" s="425"/>
      <c r="B332" s="990" t="str">
        <f>IF('statement of marks'!$L$3="","",'statement of marks'!$L$3)</f>
        <v>fgUnh</v>
      </c>
      <c r="C332" s="991"/>
      <c r="D332" s="207">
        <f>IF('statement of marks'!L17="","",'statement of marks'!L17)</f>
        <v>3</v>
      </c>
      <c r="E332" s="207">
        <f>IF('statement of marks'!M17="","",'statement of marks'!M17)</f>
        <v>5</v>
      </c>
      <c r="F332" s="433">
        <f>IF('statement of marks'!N17="","",'statement of marks'!N17)</f>
        <v>8</v>
      </c>
      <c r="G332" s="207">
        <f>IF('statement of marks'!O17="","",'statement of marks'!O17)</f>
        <v>2</v>
      </c>
      <c r="H332" s="207">
        <f>IF('statement of marks'!P17="","",'statement of marks'!P17)</f>
        <v>5</v>
      </c>
      <c r="I332" s="433">
        <f>IF('statement of marks'!Q17="","",'statement of marks'!Q17)</f>
        <v>7</v>
      </c>
      <c r="J332" s="207" t="str">
        <f>IF('statement of marks'!R17="","",'statement of marks'!R17)</f>
        <v/>
      </c>
      <c r="K332" s="207" t="str">
        <f>IF('statement of marks'!S17="","",'statement of marks'!S17)</f>
        <v/>
      </c>
      <c r="L332" s="433" t="str">
        <f>IF('statement of marks'!T17="","",'statement of marks'!T17)</f>
        <v/>
      </c>
      <c r="M332" s="207" t="str">
        <f>IF('statement of marks'!V17="","",'statement of marks'!V17)</f>
        <v/>
      </c>
      <c r="N332" s="207" t="str">
        <f>IF('statement of marks'!W17="","",'statement of marks'!W17)</f>
        <v/>
      </c>
      <c r="O332" s="433" t="str">
        <f>IF('statement of marks'!X17="","",'statement of marks'!X17)</f>
        <v/>
      </c>
      <c r="P332" s="209" t="str">
        <f>IF('statement of marks'!Y17="","",'statement of marks'!Y17)</f>
        <v/>
      </c>
      <c r="Q332" s="207" t="str">
        <f>IF('statement of marks'!Z17="","",'statement of marks'!Z17)</f>
        <v/>
      </c>
      <c r="R332" s="207" t="str">
        <f>IF('statement of marks'!AA17="","",'statement of marks'!AA17)</f>
        <v/>
      </c>
      <c r="S332" s="433" t="str">
        <f>IF('statement of marks'!AB17="","",'statement of marks'!AB17)</f>
        <v/>
      </c>
      <c r="T332" s="420" t="str">
        <f>IF('statement of marks'!AC17="","",'statement of marks'!AC17)</f>
        <v/>
      </c>
      <c r="U332" s="420" t="str">
        <f>IF('statement of marks'!AD17="","",'statement of marks'!AD17)</f>
        <v/>
      </c>
      <c r="V332" s="439" t="str">
        <f>IF('statement of marks'!AE17="","",'statement of marks'!AE17)</f>
        <v/>
      </c>
    </row>
    <row r="333" spans="1:22" ht="15.95" customHeight="1">
      <c r="A333" s="425"/>
      <c r="B333" s="990" t="str">
        <f>IF('statement of marks'!$AH$3="","",'statement of marks'!$AH$3)</f>
        <v>vaxszth</v>
      </c>
      <c r="C333" s="991"/>
      <c r="D333" s="207">
        <f>IF('statement of marks'!AH17="","",'statement of marks'!AH17)</f>
        <v>3</v>
      </c>
      <c r="E333" s="207">
        <f>IF('statement of marks'!AI17="","",'statement of marks'!AI17)</f>
        <v>5</v>
      </c>
      <c r="F333" s="433">
        <f>IF('statement of marks'!AJ17="","",'statement of marks'!AJ17)</f>
        <v>8</v>
      </c>
      <c r="G333" s="207">
        <f>IF('statement of marks'!AK17="","",'statement of marks'!AK17)</f>
        <v>4</v>
      </c>
      <c r="H333" s="207">
        <f>IF('statement of marks'!AL17="","",'statement of marks'!AL17)</f>
        <v>5</v>
      </c>
      <c r="I333" s="433">
        <f>IF('statement of marks'!AM17="","",'statement of marks'!AM17)</f>
        <v>9</v>
      </c>
      <c r="J333" s="207" t="str">
        <f>IF('statement of marks'!AN17="","",'statement of marks'!AN17)</f>
        <v/>
      </c>
      <c r="K333" s="207" t="str">
        <f>IF('statement of marks'!AO17="","",'statement of marks'!AO17)</f>
        <v/>
      </c>
      <c r="L333" s="433" t="str">
        <f>IF('statement of marks'!AP17="","",'statement of marks'!AP17)</f>
        <v/>
      </c>
      <c r="M333" s="207">
        <f>IF('statement of marks'!AR17="","",'statement of marks'!AR17)</f>
        <v>22</v>
      </c>
      <c r="N333" s="207">
        <f>IF('statement of marks'!AS17="","",'statement of marks'!AS17)</f>
        <v>20</v>
      </c>
      <c r="O333" s="433">
        <f>IF('statement of marks'!AT17="","",'statement of marks'!AT17)</f>
        <v>42</v>
      </c>
      <c r="P333" s="209">
        <f>IF('statement of marks'!AU17="","",'statement of marks'!AU17)</f>
        <v>59</v>
      </c>
      <c r="Q333" s="207" t="str">
        <f>IF('statement of marks'!AV17="","",'statement of marks'!AV17)</f>
        <v/>
      </c>
      <c r="R333" s="207" t="str">
        <f>IF('statement of marks'!AW17="","",'statement of marks'!AW17)</f>
        <v/>
      </c>
      <c r="S333" s="433" t="str">
        <f>IF('statement of marks'!AX17="","",'statement of marks'!AX17)</f>
        <v/>
      </c>
      <c r="T333" s="420" t="str">
        <f>IF('statement of marks'!AY17="","",'statement of marks'!AY17)</f>
        <v/>
      </c>
      <c r="U333" s="420" t="str">
        <f>IF('statement of marks'!AZ17="","",'statement of marks'!AZ17)</f>
        <v/>
      </c>
      <c r="V333" s="439" t="str">
        <f>IF('statement of marks'!BA17="","",'statement of marks'!BA17)</f>
        <v/>
      </c>
    </row>
    <row r="334" spans="1:22" ht="15.95" customHeight="1">
      <c r="A334" s="425"/>
      <c r="B334" s="990" t="str">
        <f>IF('statement of marks'!BD17="s","laLd`r",IF('statement of marks'!BD17="u","mnwZ",IF('statement of marks'!BD17="g","xqtjkrh",IF('statement of marks'!BD17="p","iatkch",IF('statement of marks'!BD17="sd","fla/kh","r`rh; Hkk""kk")))))</f>
        <v>laLd`r</v>
      </c>
      <c r="C334" s="991"/>
      <c r="D334" s="207">
        <f>IF('statement of marks'!BE17="","",'statement of marks'!BE17)</f>
        <v>3</v>
      </c>
      <c r="E334" s="207">
        <f>IF('statement of marks'!BF17="","",'statement of marks'!BF17)</f>
        <v>5</v>
      </c>
      <c r="F334" s="433">
        <f>IF('statement of marks'!BG17="","",'statement of marks'!BG17)</f>
        <v>8</v>
      </c>
      <c r="G334" s="207">
        <f>IF('statement of marks'!BH17="","",'statement of marks'!BH17)</f>
        <v>3</v>
      </c>
      <c r="H334" s="207">
        <f>IF('statement of marks'!BI17="","",'statement of marks'!BI17)</f>
        <v>5</v>
      </c>
      <c r="I334" s="433">
        <f>IF('statement of marks'!BJ17="","",'statement of marks'!BJ17)</f>
        <v>8</v>
      </c>
      <c r="J334" s="207" t="str">
        <f>IF('statement of marks'!BK17="","",'statement of marks'!BK17)</f>
        <v/>
      </c>
      <c r="K334" s="207" t="str">
        <f>IF('statement of marks'!BL17="","",'statement of marks'!BL17)</f>
        <v/>
      </c>
      <c r="L334" s="433" t="str">
        <f>IF('statement of marks'!BM17="","",'statement of marks'!BM17)</f>
        <v/>
      </c>
      <c r="M334" s="207" t="str">
        <f>IF('statement of marks'!BO17="","",'statement of marks'!BO17)</f>
        <v/>
      </c>
      <c r="N334" s="207" t="str">
        <f>IF('statement of marks'!BP17="","",'statement of marks'!BP17)</f>
        <v/>
      </c>
      <c r="O334" s="433" t="str">
        <f>IF('statement of marks'!BQ17="","",'statement of marks'!BQ17)</f>
        <v/>
      </c>
      <c r="P334" s="209" t="str">
        <f>IF('statement of marks'!BR17="","",'statement of marks'!BR17)</f>
        <v/>
      </c>
      <c r="Q334" s="207" t="str">
        <f>IF('statement of marks'!BS17="","",'statement of marks'!BS17)</f>
        <v/>
      </c>
      <c r="R334" s="207" t="str">
        <f>IF('statement of marks'!BT17="","",'statement of marks'!BT17)</f>
        <v/>
      </c>
      <c r="S334" s="433" t="str">
        <f>IF('statement of marks'!BU17="","",'statement of marks'!BU17)</f>
        <v/>
      </c>
      <c r="T334" s="420" t="str">
        <f>IF('statement of marks'!BV17="","",'statement of marks'!BV17)</f>
        <v/>
      </c>
      <c r="U334" s="420" t="str">
        <f>IF('statement of marks'!BW17="","",'statement of marks'!BW17)</f>
        <v/>
      </c>
      <c r="V334" s="439" t="str">
        <f>IF('statement of marks'!BX17="","",'statement of marks'!BX17)</f>
        <v/>
      </c>
    </row>
    <row r="335" spans="1:22" ht="15.95" customHeight="1">
      <c r="A335" s="425"/>
      <c r="B335" s="990" t="str">
        <f>IF('statement of marks'!$CA$3="","",'statement of marks'!$CA$3)</f>
        <v>xf.kr</v>
      </c>
      <c r="C335" s="991"/>
      <c r="D335" s="207">
        <f>IF('statement of marks'!CA17="","",'statement of marks'!CA17)</f>
        <v>2</v>
      </c>
      <c r="E335" s="207">
        <f>IF('statement of marks'!CB17="","",'statement of marks'!CB17)</f>
        <v>5</v>
      </c>
      <c r="F335" s="433">
        <f>IF('statement of marks'!CC17="","",'statement of marks'!CC17)</f>
        <v>7</v>
      </c>
      <c r="G335" s="207" t="str">
        <f>IF('statement of marks'!CD17="","",'statement of marks'!CD17)</f>
        <v/>
      </c>
      <c r="H335" s="207" t="str">
        <f>IF('statement of marks'!CE17="","",'statement of marks'!CE17)</f>
        <v/>
      </c>
      <c r="I335" s="433" t="str">
        <f>IF('statement of marks'!CF17="","",'statement of marks'!CF17)</f>
        <v/>
      </c>
      <c r="J335" s="207" t="str">
        <f>IF('statement of marks'!CG17="","",'statement of marks'!CG17)</f>
        <v/>
      </c>
      <c r="K335" s="207" t="str">
        <f>IF('statement of marks'!CH17="","",'statement of marks'!CH17)</f>
        <v/>
      </c>
      <c r="L335" s="433" t="str">
        <f>IF('statement of marks'!CI17="","",'statement of marks'!CI17)</f>
        <v/>
      </c>
      <c r="M335" s="207">
        <f>IF('statement of marks'!CK17="","",'statement of marks'!CK17)</f>
        <v>9</v>
      </c>
      <c r="N335" s="207">
        <f>IF('statement of marks'!CL17="","",'statement of marks'!CL17)</f>
        <v>16</v>
      </c>
      <c r="O335" s="433">
        <f>IF('statement of marks'!CM17="","",'statement of marks'!CM17)</f>
        <v>25</v>
      </c>
      <c r="P335" s="209">
        <f>IF('statement of marks'!CN17="","",'statement of marks'!CN17)</f>
        <v>32</v>
      </c>
      <c r="Q335" s="207" t="str">
        <f>IF('statement of marks'!CO17="","",'statement of marks'!CO17)</f>
        <v/>
      </c>
      <c r="R335" s="207" t="str">
        <f>IF('statement of marks'!CP17="","",'statement of marks'!CP17)</f>
        <v/>
      </c>
      <c r="S335" s="433" t="str">
        <f>IF('statement of marks'!CQ17="","",'statement of marks'!CQ17)</f>
        <v/>
      </c>
      <c r="T335" s="420" t="str">
        <f>IF('statement of marks'!CR17="","",'statement of marks'!CR17)</f>
        <v/>
      </c>
      <c r="U335" s="420" t="str">
        <f>IF('statement of marks'!CS17="","",'statement of marks'!CS17)</f>
        <v/>
      </c>
      <c r="V335" s="439" t="str">
        <f>IF('statement of marks'!CT17="","",'statement of marks'!CT17)</f>
        <v/>
      </c>
    </row>
    <row r="336" spans="1:22" ht="15.95" customHeight="1">
      <c r="A336" s="425"/>
      <c r="B336" s="990" t="str">
        <f>IF('statement of marks'!$CW$3="","",'statement of marks'!$CW$3)</f>
        <v>foKku</v>
      </c>
      <c r="C336" s="991"/>
      <c r="D336" s="207" t="str">
        <f>IF('statement of marks'!CW17="","",'statement of marks'!CW17)</f>
        <v/>
      </c>
      <c r="E336" s="207" t="str">
        <f>IF('statement of marks'!CX17="","",'statement of marks'!CX17)</f>
        <v/>
      </c>
      <c r="F336" s="433" t="str">
        <f>IF('statement of marks'!CY17="","",'statement of marks'!CY17)</f>
        <v/>
      </c>
      <c r="G336" s="207">
        <f>IF('statement of marks'!CZ17="","",'statement of marks'!CZ17)</f>
        <v>1</v>
      </c>
      <c r="H336" s="207">
        <f>IF('statement of marks'!DA17="","",'statement of marks'!DA17)</f>
        <v>5</v>
      </c>
      <c r="I336" s="433">
        <f>IF('statement of marks'!DB17="","",'statement of marks'!DB17)</f>
        <v>6</v>
      </c>
      <c r="J336" s="207" t="str">
        <f>IF('statement of marks'!DC17="","",'statement of marks'!DC17)</f>
        <v/>
      </c>
      <c r="K336" s="207" t="str">
        <f>IF('statement of marks'!DD17="","",'statement of marks'!DD17)</f>
        <v/>
      </c>
      <c r="L336" s="433" t="str">
        <f>IF('statement of marks'!DE17="","",'statement of marks'!DE17)</f>
        <v/>
      </c>
      <c r="M336" s="207">
        <f>IF('statement of marks'!DG17="","",'statement of marks'!DG17)</f>
        <v>31</v>
      </c>
      <c r="N336" s="207">
        <f>IF('statement of marks'!DH17="","",'statement of marks'!DH17)</f>
        <v>15</v>
      </c>
      <c r="O336" s="433">
        <f>IF('statement of marks'!DI17="","",'statement of marks'!DI17)</f>
        <v>46</v>
      </c>
      <c r="P336" s="209">
        <f>IF('statement of marks'!DJ17="","",'statement of marks'!DJ17)</f>
        <v>52</v>
      </c>
      <c r="Q336" s="207" t="str">
        <f>IF('statement of marks'!DK17="","",'statement of marks'!DK17)</f>
        <v/>
      </c>
      <c r="R336" s="207" t="str">
        <f>IF('statement of marks'!DL17="","",'statement of marks'!DL17)</f>
        <v/>
      </c>
      <c r="S336" s="433" t="str">
        <f>IF('statement of marks'!DM17="","",'statement of marks'!DM17)</f>
        <v/>
      </c>
      <c r="T336" s="420" t="str">
        <f>IF('statement of marks'!DN17="","",'statement of marks'!DN17)</f>
        <v/>
      </c>
      <c r="U336" s="420" t="str">
        <f>IF('statement of marks'!DO17="","",'statement of marks'!DO17)</f>
        <v/>
      </c>
      <c r="V336" s="439" t="str">
        <f>IF('statement of marks'!DP17="","",'statement of marks'!DP17)</f>
        <v/>
      </c>
    </row>
    <row r="337" spans="1:22" ht="15.95" customHeight="1">
      <c r="A337" s="425"/>
      <c r="B337" s="990" t="str">
        <f>IF('statement of marks'!$DS$3="","",'statement of marks'!$DS$3)</f>
        <v>lkekftd foKku</v>
      </c>
      <c r="C337" s="991"/>
      <c r="D337" s="207">
        <f>IF('statement of marks'!DS17="","",'statement of marks'!DS17)</f>
        <v>4</v>
      </c>
      <c r="E337" s="207">
        <f>IF('statement of marks'!DT17="","",'statement of marks'!DT17)</f>
        <v>5</v>
      </c>
      <c r="F337" s="433">
        <f>IF('statement of marks'!DU17="","",'statement of marks'!DU17)</f>
        <v>9</v>
      </c>
      <c r="G337" s="207">
        <f>IF('statement of marks'!DV17="","",'statement of marks'!DV17)</f>
        <v>3</v>
      </c>
      <c r="H337" s="207">
        <f>IF('statement of marks'!DW17="","",'statement of marks'!DW17)</f>
        <v>5</v>
      </c>
      <c r="I337" s="433">
        <f>IF('statement of marks'!DX17="","",'statement of marks'!DX17)</f>
        <v>8</v>
      </c>
      <c r="J337" s="207" t="str">
        <f>IF('statement of marks'!DY17="","",'statement of marks'!DY17)</f>
        <v/>
      </c>
      <c r="K337" s="207" t="str">
        <f>IF('statement of marks'!DZ17="","",'statement of marks'!DZ17)</f>
        <v/>
      </c>
      <c r="L337" s="433" t="str">
        <f>IF('statement of marks'!EA17="","",'statement of marks'!EA17)</f>
        <v/>
      </c>
      <c r="M337" s="207">
        <f>IF('statement of marks'!EC17="","",'statement of marks'!EC17)</f>
        <v>40</v>
      </c>
      <c r="N337" s="207">
        <f>IF('statement of marks'!ED17="","",'statement of marks'!ED17)</f>
        <v>19</v>
      </c>
      <c r="O337" s="433">
        <f>IF('statement of marks'!EE17="","",'statement of marks'!EE17)</f>
        <v>59</v>
      </c>
      <c r="P337" s="209">
        <f>IF('statement of marks'!EF17="","",'statement of marks'!EF17)</f>
        <v>76</v>
      </c>
      <c r="Q337" s="207" t="str">
        <f>IF('statement of marks'!EG17="","",'statement of marks'!EG17)</f>
        <v/>
      </c>
      <c r="R337" s="207" t="str">
        <f>IF('statement of marks'!EH17="","",'statement of marks'!EH17)</f>
        <v/>
      </c>
      <c r="S337" s="433" t="str">
        <f>IF('statement of marks'!EI17="","",'statement of marks'!EI17)</f>
        <v/>
      </c>
      <c r="T337" s="420" t="str">
        <f>IF('statement of marks'!EJ17="","",'statement of marks'!EJ17)</f>
        <v/>
      </c>
      <c r="U337" s="420" t="str">
        <f>IF('statement of marks'!EK17="","",'statement of marks'!EK17)</f>
        <v/>
      </c>
      <c r="V337" s="439" t="str">
        <f>IF('statement of marks'!EL17="","",'statement of marks'!EL17)</f>
        <v/>
      </c>
    </row>
    <row r="338" spans="1:22" ht="15.95" customHeight="1">
      <c r="A338" s="425"/>
      <c r="B338" s="996" t="s">
        <v>193</v>
      </c>
      <c r="C338" s="997"/>
      <c r="D338" s="1007" t="s">
        <v>1</v>
      </c>
      <c r="E338" s="1007"/>
      <c r="F338" s="1007"/>
      <c r="G338" s="1007" t="s">
        <v>21</v>
      </c>
      <c r="H338" s="1007"/>
      <c r="I338" s="1007"/>
      <c r="J338" s="1007" t="s">
        <v>194</v>
      </c>
      <c r="K338" s="1007"/>
      <c r="L338" s="1007"/>
      <c r="M338" s="1007" t="s">
        <v>68</v>
      </c>
      <c r="N338" s="1007"/>
      <c r="O338" s="1007"/>
      <c r="P338" s="1007" t="s">
        <v>240</v>
      </c>
      <c r="Q338" s="1007"/>
      <c r="R338" s="1007"/>
      <c r="S338" s="436"/>
      <c r="T338" s="1073" t="s">
        <v>237</v>
      </c>
      <c r="U338" s="1074"/>
      <c r="V338" s="1075"/>
    </row>
    <row r="339" spans="1:22" ht="15.95" customHeight="1">
      <c r="A339" s="426"/>
      <c r="B339" s="1048" t="s">
        <v>3</v>
      </c>
      <c r="C339" s="1049"/>
      <c r="D339" s="1050">
        <f>IF('statement of marks'!EO$6="","",'statement of marks'!EO$6)</f>
        <v>20</v>
      </c>
      <c r="E339" s="1050"/>
      <c r="F339" s="1050"/>
      <c r="G339" s="1050">
        <f>IF('statement of marks'!EP$6="","",'statement of marks'!EP$6)</f>
        <v>20</v>
      </c>
      <c r="H339" s="1050"/>
      <c r="I339" s="1050"/>
      <c r="J339" s="1050">
        <f>IF('statement of marks'!ER$6="","",'statement of marks'!ER$6)</f>
        <v>20</v>
      </c>
      <c r="K339" s="1050"/>
      <c r="L339" s="1050"/>
      <c r="M339" s="1050">
        <f>IF('statement of marks'!EQ$6="","",'statement of marks'!EQ$6)</f>
        <v>20</v>
      </c>
      <c r="N339" s="1050"/>
      <c r="O339" s="1050"/>
      <c r="P339" s="1050">
        <f>IF('statement of marks'!ES$6="","",'statement of marks'!ES$6)</f>
        <v>20</v>
      </c>
      <c r="Q339" s="1050"/>
      <c r="R339" s="1050"/>
      <c r="S339" s="437" t="str">
        <f>IF('statement of marks'!FD$6="","",'statement of marks'!EW$6)</f>
        <v/>
      </c>
      <c r="T339" s="442">
        <f>IF('statement of marks'!ET$6="","",'statement of marks'!ET$6)</f>
        <v>100</v>
      </c>
      <c r="U339" s="443" t="s">
        <v>5</v>
      </c>
      <c r="V339" s="444" t="s">
        <v>241</v>
      </c>
    </row>
    <row r="340" spans="1:22" ht="15.95" customHeight="1">
      <c r="A340" s="425"/>
      <c r="B340" s="990" t="str">
        <f>IF('statement of marks'!$EO$3="","",'statement of marks'!$EO$3)</f>
        <v>dk;kZuqHko</v>
      </c>
      <c r="C340" s="991"/>
      <c r="D340" s="1031" t="str">
        <f>IF('statement of marks'!EO17="","",'statement of marks'!EO17)</f>
        <v/>
      </c>
      <c r="E340" s="1031"/>
      <c r="F340" s="1031"/>
      <c r="G340" s="1031" t="str">
        <f>IF('statement of marks'!EP17="","",'statement of marks'!EP17)</f>
        <v/>
      </c>
      <c r="H340" s="1031"/>
      <c r="I340" s="1031"/>
      <c r="J340" s="1031" t="str">
        <f>IF('statement of marks'!ER17="","",'statement of marks'!ER17)</f>
        <v/>
      </c>
      <c r="K340" s="1031"/>
      <c r="L340" s="1031"/>
      <c r="M340" s="1031" t="str">
        <f>IF('statement of marks'!EQ17="","",'statement of marks'!EQ17)</f>
        <v/>
      </c>
      <c r="N340" s="1031"/>
      <c r="O340" s="1031"/>
      <c r="P340" s="1031" t="str">
        <f>IF('statement of marks'!ES17="","",'statement of marks'!ES17)</f>
        <v/>
      </c>
      <c r="Q340" s="1031"/>
      <c r="R340" s="1031"/>
      <c r="S340" s="438"/>
      <c r="T340" s="440" t="str">
        <f>IF('statement of marks'!ET17="","",'statement of marks'!ET17)</f>
        <v/>
      </c>
      <c r="U340" s="440" t="str">
        <f>IF('statement of marks'!EU17="","",'statement of marks'!EU17)</f>
        <v/>
      </c>
      <c r="V340" s="441" t="str">
        <f>IF('statement of marks'!EV17="","",'statement of marks'!EV17)</f>
        <v/>
      </c>
    </row>
    <row r="341" spans="1:22" ht="15.95" customHeight="1">
      <c r="A341" s="425"/>
      <c r="B341" s="1027" t="str">
        <f>IF('statement of marks'!$EY$3="","",'statement of marks'!$EY$3)</f>
        <v>dyk f'k{kk</v>
      </c>
      <c r="C341" s="1028"/>
      <c r="D341" s="1031" t="str">
        <f>IF('statement of marks'!EY17="","",'statement of marks'!EY17)</f>
        <v/>
      </c>
      <c r="E341" s="1031"/>
      <c r="F341" s="1031"/>
      <c r="G341" s="1031" t="str">
        <f>IF('statement of marks'!EZ17="","",'statement of marks'!EZ17)</f>
        <v/>
      </c>
      <c r="H341" s="1031"/>
      <c r="I341" s="1031"/>
      <c r="J341" s="1031" t="str">
        <f>IF('statement of marks'!FB17="","",'statement of marks'!FB17)</f>
        <v/>
      </c>
      <c r="K341" s="1031"/>
      <c r="L341" s="1031"/>
      <c r="M341" s="1031" t="str">
        <f>IF('statement of marks'!FA17="","",'statement of marks'!FA17)</f>
        <v/>
      </c>
      <c r="N341" s="1031"/>
      <c r="O341" s="1031"/>
      <c r="P341" s="1031" t="str">
        <f>IF('statement of marks'!FC17="","",'statement of marks'!FC17)</f>
        <v/>
      </c>
      <c r="Q341" s="1031"/>
      <c r="R341" s="1031"/>
      <c r="S341" s="438"/>
      <c r="T341" s="440" t="str">
        <f>IF('statement of marks'!FD17="","",'statement of marks'!FD17)</f>
        <v/>
      </c>
      <c r="U341" s="440" t="str">
        <f>IF('statement of marks'!FE17="","",'statement of marks'!FE17)</f>
        <v/>
      </c>
      <c r="V341" s="441" t="str">
        <f>IF('statement of marks'!FF17="","",'statement of marks'!FF17)</f>
        <v/>
      </c>
    </row>
    <row r="342" spans="1:22" ht="15.95" customHeight="1">
      <c r="A342" s="425"/>
      <c r="B342" s="1029" t="str">
        <f>IF('statement of marks'!$FI$3="","",'statement of marks'!$FI$3)</f>
        <v>LokLF; ,oe~ 'kkjhfjd f'k{kk</v>
      </c>
      <c r="C342" s="1030"/>
      <c r="D342" s="1031" t="str">
        <f>IF('statement of marks'!FI17="","",'statement of marks'!FI17)</f>
        <v/>
      </c>
      <c r="E342" s="1031"/>
      <c r="F342" s="1031"/>
      <c r="G342" s="1031" t="str">
        <f>IF('statement of marks'!FJ17="","",'statement of marks'!FJ17)</f>
        <v/>
      </c>
      <c r="H342" s="1031"/>
      <c r="I342" s="1031"/>
      <c r="J342" s="1031" t="str">
        <f>IF('statement of marks'!FL17="","",'statement of marks'!FL17)</f>
        <v/>
      </c>
      <c r="K342" s="1031"/>
      <c r="L342" s="1031"/>
      <c r="M342" s="1031" t="str">
        <f>IF('statement of marks'!FK17="","",'statement of marks'!FK17)</f>
        <v/>
      </c>
      <c r="N342" s="1031"/>
      <c r="O342" s="1031"/>
      <c r="P342" s="1031" t="str">
        <f>IF('statement of marks'!FM17="","",'statement of marks'!FM17)</f>
        <v/>
      </c>
      <c r="Q342" s="1031"/>
      <c r="R342" s="1031"/>
      <c r="S342" s="438"/>
      <c r="T342" s="440" t="str">
        <f>IF('statement of marks'!FN17="","",'statement of marks'!FN17)</f>
        <v/>
      </c>
      <c r="U342" s="440" t="str">
        <f>IF('statement of marks'!FO17="","",'statement of marks'!FO17)</f>
        <v/>
      </c>
      <c r="V342" s="441" t="str">
        <f>IF('statement of marks'!FP17="","",'statement of marks'!FP17)</f>
        <v/>
      </c>
    </row>
    <row r="343" spans="1:22" ht="15.95" customHeight="1">
      <c r="A343" s="425"/>
      <c r="B343" s="1000" t="s">
        <v>195</v>
      </c>
      <c r="C343" s="1001"/>
      <c r="D343" s="1071" t="str">
        <f>details!$DR$3</f>
        <v>vxLr rd</v>
      </c>
      <c r="E343" s="1071"/>
      <c r="F343" s="1071"/>
      <c r="G343" s="1071" t="str">
        <f>details!$DV$3</f>
        <v>vDVwcj rd</v>
      </c>
      <c r="H343" s="1071"/>
      <c r="I343" s="1071"/>
      <c r="J343" s="1071" t="str">
        <f>details!$ED$3</f>
        <v>Qjojh rd</v>
      </c>
      <c r="K343" s="1071"/>
      <c r="L343" s="1071"/>
      <c r="M343" s="1071" t="str">
        <f>details!$DZ$3</f>
        <v>fnlEcj rd</v>
      </c>
      <c r="N343" s="1071"/>
      <c r="O343" s="1071"/>
      <c r="P343" s="1071" t="str">
        <f>details!$EH$3</f>
        <v>loZ ;ksx</v>
      </c>
      <c r="Q343" s="1071"/>
      <c r="R343" s="1071"/>
      <c r="S343" s="1010" t="s">
        <v>252</v>
      </c>
      <c r="T343" s="1011"/>
      <c r="U343" s="1011"/>
      <c r="V343" s="1078"/>
    </row>
    <row r="344" spans="1:22" ht="15.95" customHeight="1">
      <c r="A344" s="425"/>
      <c r="B344" s="1025" t="s">
        <v>98</v>
      </c>
      <c r="C344" s="1026"/>
      <c r="D344" s="1008" t="str">
        <f>IF(details!DS17="","",details!DS17)</f>
        <v/>
      </c>
      <c r="E344" s="1008"/>
      <c r="F344" s="1008"/>
      <c r="G344" s="1008" t="str">
        <f>IF(details!DW17="","",details!DW17)</f>
        <v/>
      </c>
      <c r="H344" s="1008"/>
      <c r="I344" s="1008"/>
      <c r="J344" s="1008" t="str">
        <f>IF(details!EE17="","",details!EE17)</f>
        <v/>
      </c>
      <c r="K344" s="1008"/>
      <c r="L344" s="1008"/>
      <c r="M344" s="1008" t="str">
        <f>IF(details!EA17="","",details!EA17)</f>
        <v/>
      </c>
      <c r="N344" s="1008"/>
      <c r="O344" s="1008"/>
      <c r="P344" s="1008" t="str">
        <f>IF(details!EI17="","",details!EI17)</f>
        <v/>
      </c>
      <c r="Q344" s="1008"/>
      <c r="R344" s="1008"/>
      <c r="S344" s="1079">
        <f>'statement of marks'!$HF$108</f>
        <v>42855</v>
      </c>
      <c r="T344" s="1080"/>
      <c r="U344" s="1080"/>
      <c r="V344" s="1081"/>
    </row>
    <row r="345" spans="1:22" ht="15.95" customHeight="1">
      <c r="A345" s="425"/>
      <c r="B345" s="1023" t="s">
        <v>15</v>
      </c>
      <c r="C345" s="1024"/>
      <c r="D345" s="1009">
        <f>IF(details!DR17="","",details!DR17)</f>
        <v>83</v>
      </c>
      <c r="E345" s="1009"/>
      <c r="F345" s="1009"/>
      <c r="G345" s="1009" t="str">
        <f>IF(details!DV17="","",details!DV17)</f>
        <v/>
      </c>
      <c r="H345" s="1009"/>
      <c r="I345" s="1009"/>
      <c r="J345" s="1009" t="str">
        <f>IF(details!ED17="","",details!ED17)</f>
        <v/>
      </c>
      <c r="K345" s="1009"/>
      <c r="L345" s="1009"/>
      <c r="M345" s="1009" t="str">
        <f>IF(details!DZ17="","",details!DZ17)</f>
        <v/>
      </c>
      <c r="N345" s="1009"/>
      <c r="O345" s="1009"/>
      <c r="P345" s="1009" t="str">
        <f>IF(details!EH17="","",details!EH17)</f>
        <v/>
      </c>
      <c r="Q345" s="1009"/>
      <c r="R345" s="1009"/>
      <c r="S345" s="1082"/>
      <c r="T345" s="1083"/>
      <c r="U345" s="1083"/>
      <c r="V345" s="1084"/>
    </row>
    <row r="346" spans="1:22" ht="15.95" customHeight="1">
      <c r="A346" s="1072"/>
      <c r="B346" s="1064" t="s">
        <v>250</v>
      </c>
      <c r="C346" s="1065"/>
      <c r="D346" s="1066" t="s">
        <v>3</v>
      </c>
      <c r="E346" s="1066"/>
      <c r="F346" s="1066"/>
      <c r="G346" s="1066" t="s">
        <v>236</v>
      </c>
      <c r="H346" s="1066"/>
      <c r="I346" s="1066"/>
      <c r="J346" s="1066" t="s">
        <v>5</v>
      </c>
      <c r="K346" s="1066"/>
      <c r="L346" s="1066"/>
      <c r="M346" s="1066" t="s">
        <v>242</v>
      </c>
      <c r="N346" s="1066"/>
      <c r="O346" s="1066"/>
      <c r="P346" s="1067" t="s">
        <v>225</v>
      </c>
      <c r="Q346" s="1067"/>
      <c r="R346" s="1067"/>
      <c r="S346" s="1066" t="s">
        <v>250</v>
      </c>
      <c r="T346" s="1066"/>
      <c r="U346" s="1066"/>
      <c r="V346" s="1068"/>
    </row>
    <row r="347" spans="1:22" ht="15.95" customHeight="1">
      <c r="A347" s="1072"/>
      <c r="B347" s="1064"/>
      <c r="C347" s="1065"/>
      <c r="D347" s="1069">
        <f>'statement of marks'!HD17</f>
        <v>1200</v>
      </c>
      <c r="E347" s="1069"/>
      <c r="F347" s="1069"/>
      <c r="G347" s="1069" t="str">
        <f>'statement of marks'!HE17</f>
        <v/>
      </c>
      <c r="H347" s="1069"/>
      <c r="I347" s="1069"/>
      <c r="J347" s="1069" t="str">
        <f>'statement of marks'!HF17</f>
        <v/>
      </c>
      <c r="K347" s="1069"/>
      <c r="L347" s="1069"/>
      <c r="M347" s="1069" t="str">
        <f>'statement of marks'!HI17</f>
        <v/>
      </c>
      <c r="N347" s="1069"/>
      <c r="O347" s="1069"/>
      <c r="P347" s="1069" t="str">
        <f>'statement of marks'!HH17</f>
        <v/>
      </c>
      <c r="Q347" s="1069"/>
      <c r="R347" s="1069"/>
      <c r="S347" s="1066" t="str">
        <f>'statement of marks'!HC17</f>
        <v/>
      </c>
      <c r="T347" s="1066"/>
      <c r="U347" s="1066"/>
      <c r="V347" s="1068"/>
    </row>
    <row r="348" spans="1:22" ht="15.95" customHeight="1">
      <c r="A348" s="425"/>
      <c r="B348" s="1036" t="s">
        <v>99</v>
      </c>
      <c r="C348" s="1037"/>
      <c r="D348" s="1007"/>
      <c r="E348" s="1007"/>
      <c r="F348" s="1007"/>
      <c r="G348" s="1007"/>
      <c r="H348" s="1007"/>
      <c r="I348" s="1007"/>
      <c r="J348" s="1007"/>
      <c r="K348" s="1007"/>
      <c r="L348" s="1007"/>
      <c r="M348" s="1007"/>
      <c r="N348" s="1007"/>
      <c r="O348" s="1007"/>
      <c r="P348" s="1007"/>
      <c r="Q348" s="1007"/>
      <c r="R348" s="1007"/>
      <c r="S348" s="1007"/>
      <c r="T348" s="1007"/>
      <c r="U348" s="1007"/>
      <c r="V348" s="1058"/>
    </row>
    <row r="349" spans="1:22" ht="15.95" customHeight="1">
      <c r="A349" s="425"/>
      <c r="B349" s="1013" t="s">
        <v>79</v>
      </c>
      <c r="C349" s="1014"/>
      <c r="D349" s="1007"/>
      <c r="E349" s="1007"/>
      <c r="F349" s="1007"/>
      <c r="G349" s="1007"/>
      <c r="H349" s="1007"/>
      <c r="I349" s="1007"/>
      <c r="J349" s="1007"/>
      <c r="K349" s="1007"/>
      <c r="L349" s="1007"/>
      <c r="M349" s="1007"/>
      <c r="N349" s="1007"/>
      <c r="O349" s="1007"/>
      <c r="P349" s="1007"/>
      <c r="Q349" s="1007"/>
      <c r="R349" s="1007"/>
      <c r="S349" s="1007"/>
      <c r="T349" s="1007"/>
      <c r="U349" s="1007"/>
      <c r="V349" s="1058"/>
    </row>
    <row r="350" spans="1:22" ht="15.95" customHeight="1">
      <c r="A350" s="425"/>
      <c r="B350" s="1036" t="s">
        <v>243</v>
      </c>
      <c r="C350" s="1037"/>
      <c r="D350" s="1007"/>
      <c r="E350" s="1007"/>
      <c r="F350" s="1007"/>
      <c r="G350" s="1007"/>
      <c r="H350" s="1007"/>
      <c r="I350" s="1007"/>
      <c r="J350" s="1007"/>
      <c r="K350" s="1007"/>
      <c r="L350" s="1007"/>
      <c r="M350" s="1007"/>
      <c r="N350" s="1007"/>
      <c r="O350" s="1007"/>
      <c r="P350" s="1007" t="s">
        <v>243</v>
      </c>
      <c r="Q350" s="1007"/>
      <c r="R350" s="1007"/>
      <c r="S350" s="1007"/>
      <c r="T350" s="1007"/>
      <c r="U350" s="1007"/>
      <c r="V350" s="1058"/>
    </row>
    <row r="351" spans="1:22" ht="15.95" customHeight="1">
      <c r="A351" s="425"/>
      <c r="B351" s="1021" t="s">
        <v>100</v>
      </c>
      <c r="C351" s="1022"/>
      <c r="D351" s="1007"/>
      <c r="E351" s="1007"/>
      <c r="F351" s="1007"/>
      <c r="G351" s="1007"/>
      <c r="H351" s="1007"/>
      <c r="I351" s="1007"/>
      <c r="J351" s="1007"/>
      <c r="K351" s="1007"/>
      <c r="L351" s="1007"/>
      <c r="M351" s="1007"/>
      <c r="N351" s="1007"/>
      <c r="O351" s="1007"/>
      <c r="P351" s="1007"/>
      <c r="Q351" s="1007"/>
      <c r="R351" s="1007"/>
      <c r="S351" s="1060" t="s">
        <v>100</v>
      </c>
      <c r="T351" s="1060"/>
      <c r="U351" s="1060"/>
      <c r="V351" s="1061"/>
    </row>
    <row r="352" spans="1:22" ht="15.95" customHeight="1" thickBot="1">
      <c r="A352" s="427"/>
      <c r="B352" s="1076" t="s">
        <v>101</v>
      </c>
      <c r="C352" s="1077"/>
      <c r="D352" s="1059"/>
      <c r="E352" s="1059"/>
      <c r="F352" s="1059"/>
      <c r="G352" s="1059"/>
      <c r="H352" s="1059"/>
      <c r="I352" s="1059"/>
      <c r="J352" s="1059"/>
      <c r="K352" s="1059"/>
      <c r="L352" s="1059"/>
      <c r="M352" s="1059"/>
      <c r="N352" s="1059"/>
      <c r="O352" s="1059"/>
      <c r="P352" s="1059"/>
      <c r="Q352" s="1059"/>
      <c r="R352" s="1059"/>
      <c r="S352" s="1062" t="s">
        <v>134</v>
      </c>
      <c r="T352" s="1062"/>
      <c r="U352" s="1062"/>
      <c r="V352" s="1063"/>
    </row>
    <row r="353" spans="1:22" ht="15.95" customHeight="1">
      <c r="A353" s="424"/>
      <c r="B353" s="1038" t="s">
        <v>47</v>
      </c>
      <c r="C353" s="1039"/>
      <c r="D353" s="1039"/>
      <c r="E353" s="1039"/>
      <c r="F353" s="1039"/>
      <c r="G353" s="1039"/>
      <c r="H353" s="1039"/>
      <c r="I353" s="1039"/>
      <c r="J353" s="1039"/>
      <c r="K353" s="1039"/>
      <c r="L353" s="1039"/>
      <c r="M353" s="1039"/>
      <c r="N353" s="1039"/>
      <c r="O353" s="1039"/>
      <c r="P353" s="1039"/>
      <c r="Q353" s="1039"/>
      <c r="R353" s="1039"/>
      <c r="S353" s="1039"/>
      <c r="T353" s="1039"/>
      <c r="U353" s="1039"/>
      <c r="V353" s="1040"/>
    </row>
    <row r="354" spans="1:22" ht="15.95" customHeight="1">
      <c r="A354" s="425"/>
      <c r="B354" s="1041" t="str">
        <f>'statement of marks'!$A$1</f>
        <v>MkW0Hkhejko vEcsMdj jkt0vkok0fo|k0cxMh]nkSlk</v>
      </c>
      <c r="C354" s="1042"/>
      <c r="D354" s="1042"/>
      <c r="E354" s="1042"/>
      <c r="F354" s="1042"/>
      <c r="G354" s="1042"/>
      <c r="H354" s="1042"/>
      <c r="I354" s="1042"/>
      <c r="J354" s="1042"/>
      <c r="K354" s="1042"/>
      <c r="L354" s="1042"/>
      <c r="M354" s="1042"/>
      <c r="N354" s="1042"/>
      <c r="O354" s="1042"/>
      <c r="P354" s="1042"/>
      <c r="Q354" s="1042"/>
      <c r="R354" s="1042"/>
      <c r="S354" s="1042"/>
      <c r="T354" s="1042"/>
      <c r="U354" s="1042"/>
      <c r="V354" s="1043"/>
    </row>
    <row r="355" spans="1:22" ht="15.95" customHeight="1">
      <c r="A355" s="425"/>
      <c r="B355" s="990" t="s">
        <v>244</v>
      </c>
      <c r="C355" s="991"/>
      <c r="D355" s="992" t="str">
        <f>'statement of marks'!$H$3</f>
        <v>2016-17</v>
      </c>
      <c r="E355" s="992"/>
      <c r="F355" s="992"/>
      <c r="G355" s="992"/>
      <c r="H355" s="992"/>
      <c r="I355" s="992"/>
      <c r="J355" s="992"/>
      <c r="K355" s="992"/>
      <c r="L355" s="992"/>
      <c r="M355" s="992"/>
      <c r="N355" s="992"/>
      <c r="O355" s="992"/>
      <c r="P355" s="992"/>
      <c r="Q355" s="992"/>
      <c r="R355" s="992"/>
      <c r="S355" s="992"/>
      <c r="T355" s="992"/>
      <c r="U355" s="992"/>
      <c r="V355" s="1044"/>
    </row>
    <row r="356" spans="1:22" ht="15.95" customHeight="1">
      <c r="A356" s="425"/>
      <c r="B356" s="990" t="s">
        <v>185</v>
      </c>
      <c r="C356" s="991"/>
      <c r="D356" s="991" t="str">
        <f>IF('statement of marks'!I18="","",'statement of marks'!I18)</f>
        <v>yky pUn cSjok</v>
      </c>
      <c r="E356" s="991"/>
      <c r="F356" s="991"/>
      <c r="G356" s="991"/>
      <c r="H356" s="991"/>
      <c r="I356" s="991"/>
      <c r="J356" s="991"/>
      <c r="K356" s="991"/>
      <c r="L356" s="991"/>
      <c r="M356" s="991"/>
      <c r="N356" s="991"/>
      <c r="O356" s="991"/>
      <c r="P356" s="991"/>
      <c r="Q356" s="991"/>
      <c r="R356" s="991"/>
      <c r="S356" s="991"/>
      <c r="T356" s="991"/>
      <c r="U356" s="991"/>
      <c r="V356" s="1045"/>
    </row>
    <row r="357" spans="1:22" ht="15.95" customHeight="1">
      <c r="A357" s="425"/>
      <c r="B357" s="990" t="s">
        <v>186</v>
      </c>
      <c r="C357" s="991"/>
      <c r="D357" s="991" t="str">
        <f>IF('statement of marks'!J18="","",'statement of marks'!J18)</f>
        <v>Jh eksth jke cSjok</v>
      </c>
      <c r="E357" s="991"/>
      <c r="F357" s="991"/>
      <c r="G357" s="991"/>
      <c r="H357" s="991"/>
      <c r="I357" s="991"/>
      <c r="J357" s="991"/>
      <c r="K357" s="991"/>
      <c r="L357" s="991"/>
      <c r="M357" s="991"/>
      <c r="N357" s="991"/>
      <c r="O357" s="991"/>
      <c r="P357" s="991"/>
      <c r="Q357" s="991"/>
      <c r="R357" s="991"/>
      <c r="S357" s="991"/>
      <c r="T357" s="991"/>
      <c r="U357" s="991"/>
      <c r="V357" s="1045"/>
    </row>
    <row r="358" spans="1:22" ht="15.95" customHeight="1">
      <c r="A358" s="425"/>
      <c r="B358" s="990" t="s">
        <v>187</v>
      </c>
      <c r="C358" s="991"/>
      <c r="D358" s="991" t="str">
        <f>IF('statement of marks'!K18="","",'statement of marks'!K18)</f>
        <v>Jhefr /kkiw nsoh</v>
      </c>
      <c r="E358" s="991"/>
      <c r="F358" s="991"/>
      <c r="G358" s="991"/>
      <c r="H358" s="991"/>
      <c r="I358" s="991"/>
      <c r="J358" s="991"/>
      <c r="K358" s="991"/>
      <c r="L358" s="991"/>
      <c r="M358" s="991"/>
      <c r="N358" s="991"/>
      <c r="O358" s="991"/>
      <c r="P358" s="991"/>
      <c r="Q358" s="991"/>
      <c r="R358" s="991"/>
      <c r="S358" s="991"/>
      <c r="T358" s="991"/>
      <c r="U358" s="991"/>
      <c r="V358" s="1045"/>
    </row>
    <row r="359" spans="1:22" ht="15.95" customHeight="1">
      <c r="A359" s="425"/>
      <c r="B359" s="990" t="s">
        <v>188</v>
      </c>
      <c r="C359" s="991"/>
      <c r="D359" s="992" t="str">
        <f>'statement of marks'!$G$3</f>
        <v>6 B</v>
      </c>
      <c r="E359" s="992"/>
      <c r="F359" s="992"/>
      <c r="G359" s="991" t="s">
        <v>9</v>
      </c>
      <c r="H359" s="991"/>
      <c r="I359" s="991"/>
      <c r="J359" s="992">
        <f>IF('statement of marks'!D18="","",'statement of marks'!D18)</f>
        <v>662</v>
      </c>
      <c r="K359" s="992"/>
      <c r="L359" s="992"/>
      <c r="M359" s="991" t="s">
        <v>189</v>
      </c>
      <c r="N359" s="991"/>
      <c r="O359" s="991"/>
      <c r="P359" s="992">
        <f>IF('statement of marks'!F18="","",'statement of marks'!F18)</f>
        <v>1977</v>
      </c>
      <c r="Q359" s="992"/>
      <c r="R359" s="992"/>
      <c r="S359" s="1054" t="str">
        <f>IF('statement of marks'!$I$3="","",'statement of marks'!$I$3)</f>
        <v xml:space="preserve">fo|ky; dk Mk;l dksM+ </v>
      </c>
      <c r="T359" s="1054"/>
      <c r="U359" s="1054"/>
      <c r="V359" s="1055"/>
    </row>
    <row r="360" spans="1:22" ht="15.95" customHeight="1">
      <c r="A360" s="425"/>
      <c r="B360" s="428" t="s">
        <v>0</v>
      </c>
      <c r="C360" s="429"/>
      <c r="D360" s="1032">
        <f>IF('statement of marks'!G18="","",'statement of marks'!G18)</f>
        <v>38873</v>
      </c>
      <c r="E360" s="1032"/>
      <c r="F360" s="1032"/>
      <c r="G360" s="991" t="str">
        <f>IF('statement of marks'!H18="","",'statement of marks'!H18)</f>
        <v>ikap twu] nks gtkj N%</v>
      </c>
      <c r="H360" s="991"/>
      <c r="I360" s="991"/>
      <c r="J360" s="991"/>
      <c r="K360" s="991"/>
      <c r="L360" s="991"/>
      <c r="M360" s="991"/>
      <c r="N360" s="991"/>
      <c r="O360" s="991"/>
      <c r="P360" s="991"/>
      <c r="Q360" s="991"/>
      <c r="R360" s="991"/>
      <c r="S360" s="1056" t="str">
        <f>IF('statement of marks'!$J$3="","",'statement of marks'!$J$3)</f>
        <v xml:space="preserve">08291009401   </v>
      </c>
      <c r="T360" s="1056"/>
      <c r="U360" s="1056"/>
      <c r="V360" s="1057"/>
    </row>
    <row r="361" spans="1:22" ht="15.95" customHeight="1">
      <c r="A361" s="425"/>
      <c r="B361" s="404" t="s">
        <v>28</v>
      </c>
      <c r="C361" s="430" t="s">
        <v>96</v>
      </c>
      <c r="D361" s="1007" t="s">
        <v>1</v>
      </c>
      <c r="E361" s="1007"/>
      <c r="F361" s="1007"/>
      <c r="G361" s="1007" t="s">
        <v>21</v>
      </c>
      <c r="H361" s="1007"/>
      <c r="I361" s="1007"/>
      <c r="J361" s="1007" t="s">
        <v>68</v>
      </c>
      <c r="K361" s="1007"/>
      <c r="L361" s="1007"/>
      <c r="M361" s="1007" t="s">
        <v>97</v>
      </c>
      <c r="N361" s="1007"/>
      <c r="O361" s="1007"/>
      <c r="P361" s="1070" t="s">
        <v>200</v>
      </c>
      <c r="Q361" s="1051" t="s">
        <v>238</v>
      </c>
      <c r="R361" s="1051"/>
      <c r="S361" s="1051"/>
      <c r="T361" s="1052" t="s">
        <v>237</v>
      </c>
      <c r="U361" s="1052"/>
      <c r="V361" s="1053"/>
    </row>
    <row r="362" spans="1:22" ht="15.95" customHeight="1">
      <c r="A362" s="425"/>
      <c r="B362" s="404"/>
      <c r="C362" s="430"/>
      <c r="D362" s="423" t="s">
        <v>245</v>
      </c>
      <c r="E362" s="423" t="s">
        <v>246</v>
      </c>
      <c r="F362" s="431" t="s">
        <v>2</v>
      </c>
      <c r="G362" s="423" t="s">
        <v>245</v>
      </c>
      <c r="H362" s="423" t="s">
        <v>246</v>
      </c>
      <c r="I362" s="431" t="s">
        <v>2</v>
      </c>
      <c r="J362" s="423" t="s">
        <v>245</v>
      </c>
      <c r="K362" s="423" t="s">
        <v>246</v>
      </c>
      <c r="L362" s="431" t="s">
        <v>2</v>
      </c>
      <c r="M362" s="423" t="s">
        <v>245</v>
      </c>
      <c r="N362" s="423" t="s">
        <v>246</v>
      </c>
      <c r="O362" s="431" t="s">
        <v>2</v>
      </c>
      <c r="P362" s="1070"/>
      <c r="Q362" s="423" t="s">
        <v>245</v>
      </c>
      <c r="R362" s="423" t="s">
        <v>246</v>
      </c>
      <c r="S362" s="435" t="s">
        <v>2</v>
      </c>
      <c r="T362" s="445" t="s">
        <v>223</v>
      </c>
      <c r="U362" s="446" t="s">
        <v>5</v>
      </c>
      <c r="V362" s="447" t="s">
        <v>241</v>
      </c>
    </row>
    <row r="363" spans="1:22" ht="15.95" customHeight="1">
      <c r="A363" s="426"/>
      <c r="B363" s="1046" t="s">
        <v>3</v>
      </c>
      <c r="C363" s="1047"/>
      <c r="D363" s="421">
        <f>IF('statement of marks'!L$6="","",'statement of marks'!L$6)</f>
        <v>5</v>
      </c>
      <c r="E363" s="421">
        <f>IF('statement of marks'!M$6="","",'statement of marks'!M$6)</f>
        <v>5</v>
      </c>
      <c r="F363" s="432">
        <f>IF('statement of marks'!N$6="","",'statement of marks'!N$6)</f>
        <v>10</v>
      </c>
      <c r="G363" s="421">
        <f>IF('statement of marks'!O$6="","",'statement of marks'!O$6)</f>
        <v>5</v>
      </c>
      <c r="H363" s="421">
        <f>IF('statement of marks'!P$6="","",'statement of marks'!P$6)</f>
        <v>5</v>
      </c>
      <c r="I363" s="432">
        <f>IF('statement of marks'!Q$6="","",'statement of marks'!Q$6)</f>
        <v>10</v>
      </c>
      <c r="J363" s="421">
        <f>IF('statement of marks'!R$6="","",'statement of marks'!R$6)</f>
        <v>5</v>
      </c>
      <c r="K363" s="421">
        <f>IF('statement of marks'!S$6="","",'statement of marks'!S$6)</f>
        <v>5</v>
      </c>
      <c r="L363" s="432">
        <f>IF('statement of marks'!T$6="","",'statement of marks'!T$6)</f>
        <v>10</v>
      </c>
      <c r="M363" s="421">
        <f>IF('statement of marks'!V$6="","",'statement of marks'!V$6)</f>
        <v>50</v>
      </c>
      <c r="N363" s="421">
        <f>IF('statement of marks'!W$6="","",'statement of marks'!W$6)</f>
        <v>20</v>
      </c>
      <c r="O363" s="432">
        <f>IF('statement of marks'!X$6="","",'statement of marks'!X$6)</f>
        <v>70</v>
      </c>
      <c r="P363" s="422">
        <f>IF('statement of marks'!Y$6="","",'statement of marks'!Y$6)</f>
        <v>100</v>
      </c>
      <c r="Q363" s="421">
        <f>IF('statement of marks'!Z$6="","",'statement of marks'!Z$6)</f>
        <v>70</v>
      </c>
      <c r="R363" s="421">
        <f>IF('statement of marks'!AA$6="","",'statement of marks'!AA$6)</f>
        <v>30</v>
      </c>
      <c r="S363" s="432">
        <f>IF('statement of marks'!AB$6="","",'statement of marks'!AB$6)</f>
        <v>100</v>
      </c>
      <c r="T363" s="442">
        <f>IF('statement of marks'!AC$6="","",'statement of marks'!AC$6)</f>
        <v>200</v>
      </c>
      <c r="U363" s="442" t="str">
        <f>IF('statement of marks'!AD$6="","",'statement of marks'!AD$6)</f>
        <v/>
      </c>
      <c r="V363" s="448" t="str">
        <f>IF('statement of marks'!AE$6="","",'statement of marks'!AE$6)</f>
        <v/>
      </c>
    </row>
    <row r="364" spans="1:22" ht="15.95" customHeight="1">
      <c r="A364" s="425"/>
      <c r="B364" s="990" t="str">
        <f>IF('statement of marks'!$L$3="","",'statement of marks'!$L$3)</f>
        <v>fgUnh</v>
      </c>
      <c r="C364" s="991"/>
      <c r="D364" s="207">
        <f>IF('statement of marks'!L18="","",'statement of marks'!L18)</f>
        <v>2</v>
      </c>
      <c r="E364" s="207">
        <f>IF('statement of marks'!M18="","",'statement of marks'!M18)</f>
        <v>5</v>
      </c>
      <c r="F364" s="433">
        <f>IF('statement of marks'!N18="","",'statement of marks'!N18)</f>
        <v>7</v>
      </c>
      <c r="G364" s="207">
        <f>IF('statement of marks'!O18="","",'statement of marks'!O18)</f>
        <v>1</v>
      </c>
      <c r="H364" s="207">
        <f>IF('statement of marks'!P18="","",'statement of marks'!P18)</f>
        <v>5</v>
      </c>
      <c r="I364" s="433">
        <f>IF('statement of marks'!Q18="","",'statement of marks'!Q18)</f>
        <v>6</v>
      </c>
      <c r="J364" s="207" t="str">
        <f>IF('statement of marks'!R18="","",'statement of marks'!R18)</f>
        <v/>
      </c>
      <c r="K364" s="207" t="str">
        <f>IF('statement of marks'!S18="","",'statement of marks'!S18)</f>
        <v/>
      </c>
      <c r="L364" s="433" t="str">
        <f>IF('statement of marks'!T18="","",'statement of marks'!T18)</f>
        <v/>
      </c>
      <c r="M364" s="207" t="str">
        <f>IF('statement of marks'!V18="","",'statement of marks'!V18)</f>
        <v/>
      </c>
      <c r="N364" s="207" t="str">
        <f>IF('statement of marks'!W18="","",'statement of marks'!W18)</f>
        <v/>
      </c>
      <c r="O364" s="433" t="str">
        <f>IF('statement of marks'!X18="","",'statement of marks'!X18)</f>
        <v/>
      </c>
      <c r="P364" s="209" t="str">
        <f>IF('statement of marks'!Y18="","",'statement of marks'!Y18)</f>
        <v/>
      </c>
      <c r="Q364" s="207" t="str">
        <f>IF('statement of marks'!Z18="","",'statement of marks'!Z18)</f>
        <v/>
      </c>
      <c r="R364" s="207" t="str">
        <f>IF('statement of marks'!AA18="","",'statement of marks'!AA18)</f>
        <v/>
      </c>
      <c r="S364" s="433" t="str">
        <f>IF('statement of marks'!AB18="","",'statement of marks'!AB18)</f>
        <v/>
      </c>
      <c r="T364" s="420" t="str">
        <f>IF('statement of marks'!AC18="","",'statement of marks'!AC18)</f>
        <v/>
      </c>
      <c r="U364" s="420" t="str">
        <f>IF('statement of marks'!AD18="","",'statement of marks'!AD18)</f>
        <v/>
      </c>
      <c r="V364" s="439" t="str">
        <f>IF('statement of marks'!AE18="","",'statement of marks'!AE18)</f>
        <v/>
      </c>
    </row>
    <row r="365" spans="1:22" ht="15.95" customHeight="1">
      <c r="A365" s="425"/>
      <c r="B365" s="990" t="str">
        <f>IF('statement of marks'!$AH$3="","",'statement of marks'!$AH$3)</f>
        <v>vaxszth</v>
      </c>
      <c r="C365" s="991"/>
      <c r="D365" s="207">
        <f>IF('statement of marks'!AH18="","",'statement of marks'!AH18)</f>
        <v>2</v>
      </c>
      <c r="E365" s="207">
        <f>IF('statement of marks'!AI18="","",'statement of marks'!AI18)</f>
        <v>4</v>
      </c>
      <c r="F365" s="433">
        <f>IF('statement of marks'!AJ18="","",'statement of marks'!AJ18)</f>
        <v>6</v>
      </c>
      <c r="G365" s="207">
        <f>IF('statement of marks'!AK18="","",'statement of marks'!AK18)</f>
        <v>2</v>
      </c>
      <c r="H365" s="207">
        <f>IF('statement of marks'!AL18="","",'statement of marks'!AL18)</f>
        <v>5</v>
      </c>
      <c r="I365" s="433">
        <f>IF('statement of marks'!AM18="","",'statement of marks'!AM18)</f>
        <v>7</v>
      </c>
      <c r="J365" s="207" t="str">
        <f>IF('statement of marks'!AN18="","",'statement of marks'!AN18)</f>
        <v/>
      </c>
      <c r="K365" s="207" t="str">
        <f>IF('statement of marks'!AO18="","",'statement of marks'!AO18)</f>
        <v/>
      </c>
      <c r="L365" s="433" t="str">
        <f>IF('statement of marks'!AP18="","",'statement of marks'!AP18)</f>
        <v/>
      </c>
      <c r="M365" s="207">
        <f>IF('statement of marks'!AR18="","",'statement of marks'!AR18)</f>
        <v>20</v>
      </c>
      <c r="N365" s="207">
        <f>IF('statement of marks'!AS18="","",'statement of marks'!AS18)</f>
        <v>20</v>
      </c>
      <c r="O365" s="433">
        <f>IF('statement of marks'!AT18="","",'statement of marks'!AT18)</f>
        <v>40</v>
      </c>
      <c r="P365" s="209">
        <f>IF('statement of marks'!AU18="","",'statement of marks'!AU18)</f>
        <v>53</v>
      </c>
      <c r="Q365" s="207" t="str">
        <f>IF('statement of marks'!AV18="","",'statement of marks'!AV18)</f>
        <v/>
      </c>
      <c r="R365" s="207" t="str">
        <f>IF('statement of marks'!AW18="","",'statement of marks'!AW18)</f>
        <v/>
      </c>
      <c r="S365" s="433" t="str">
        <f>IF('statement of marks'!AX18="","",'statement of marks'!AX18)</f>
        <v/>
      </c>
      <c r="T365" s="420" t="str">
        <f>IF('statement of marks'!AY18="","",'statement of marks'!AY18)</f>
        <v/>
      </c>
      <c r="U365" s="420" t="str">
        <f>IF('statement of marks'!AZ18="","",'statement of marks'!AZ18)</f>
        <v/>
      </c>
      <c r="V365" s="439" t="str">
        <f>IF('statement of marks'!BA18="","",'statement of marks'!BA18)</f>
        <v/>
      </c>
    </row>
    <row r="366" spans="1:22" ht="15.95" customHeight="1">
      <c r="A366" s="425"/>
      <c r="B366" s="990" t="str">
        <f>IF('statement of marks'!BD18="s","laLd`r",IF('statement of marks'!BD18="u","mnwZ",IF('statement of marks'!BD18="g","xqtjkrh",IF('statement of marks'!BD18="p","iatkch",IF('statement of marks'!BD18="sd","fla/kh","r`rh; Hkk""kk")))))</f>
        <v>laLd`r</v>
      </c>
      <c r="C366" s="991"/>
      <c r="D366" s="207">
        <f>IF('statement of marks'!BE18="","",'statement of marks'!BE18)</f>
        <v>3</v>
      </c>
      <c r="E366" s="207">
        <f>IF('statement of marks'!BF18="","",'statement of marks'!BF18)</f>
        <v>5</v>
      </c>
      <c r="F366" s="433">
        <f>IF('statement of marks'!BG18="","",'statement of marks'!BG18)</f>
        <v>8</v>
      </c>
      <c r="G366" s="207">
        <f>IF('statement of marks'!BH18="","",'statement of marks'!BH18)</f>
        <v>2</v>
      </c>
      <c r="H366" s="207">
        <f>IF('statement of marks'!BI18="","",'statement of marks'!BI18)</f>
        <v>5</v>
      </c>
      <c r="I366" s="433">
        <f>IF('statement of marks'!BJ18="","",'statement of marks'!BJ18)</f>
        <v>7</v>
      </c>
      <c r="J366" s="207" t="str">
        <f>IF('statement of marks'!BK18="","",'statement of marks'!BK18)</f>
        <v/>
      </c>
      <c r="K366" s="207" t="str">
        <f>IF('statement of marks'!BL18="","",'statement of marks'!BL18)</f>
        <v/>
      </c>
      <c r="L366" s="433" t="str">
        <f>IF('statement of marks'!BM18="","",'statement of marks'!BM18)</f>
        <v/>
      </c>
      <c r="M366" s="207" t="str">
        <f>IF('statement of marks'!BO18="","",'statement of marks'!BO18)</f>
        <v/>
      </c>
      <c r="N366" s="207" t="str">
        <f>IF('statement of marks'!BP18="","",'statement of marks'!BP18)</f>
        <v/>
      </c>
      <c r="O366" s="433" t="str">
        <f>IF('statement of marks'!BQ18="","",'statement of marks'!BQ18)</f>
        <v/>
      </c>
      <c r="P366" s="209" t="str">
        <f>IF('statement of marks'!BR18="","",'statement of marks'!BR18)</f>
        <v/>
      </c>
      <c r="Q366" s="207" t="str">
        <f>IF('statement of marks'!BS18="","",'statement of marks'!BS18)</f>
        <v/>
      </c>
      <c r="R366" s="207" t="str">
        <f>IF('statement of marks'!BT18="","",'statement of marks'!BT18)</f>
        <v/>
      </c>
      <c r="S366" s="433" t="str">
        <f>IF('statement of marks'!BU18="","",'statement of marks'!BU18)</f>
        <v/>
      </c>
      <c r="T366" s="420" t="str">
        <f>IF('statement of marks'!BV18="","",'statement of marks'!BV18)</f>
        <v/>
      </c>
      <c r="U366" s="420" t="str">
        <f>IF('statement of marks'!BW18="","",'statement of marks'!BW18)</f>
        <v/>
      </c>
      <c r="V366" s="439" t="str">
        <f>IF('statement of marks'!BX18="","",'statement of marks'!BX18)</f>
        <v/>
      </c>
    </row>
    <row r="367" spans="1:22" ht="15.95" customHeight="1">
      <c r="A367" s="425"/>
      <c r="B367" s="990" t="str">
        <f>IF('statement of marks'!$CA$3="","",'statement of marks'!$CA$3)</f>
        <v>xf.kr</v>
      </c>
      <c r="C367" s="991"/>
      <c r="D367" s="207">
        <f>IF('statement of marks'!CA18="","",'statement of marks'!CA18)</f>
        <v>2</v>
      </c>
      <c r="E367" s="207">
        <f>IF('statement of marks'!CB18="","",'statement of marks'!CB18)</f>
        <v>5</v>
      </c>
      <c r="F367" s="433">
        <f>IF('statement of marks'!CC18="","",'statement of marks'!CC18)</f>
        <v>7</v>
      </c>
      <c r="G367" s="207" t="str">
        <f>IF('statement of marks'!CD18="","",'statement of marks'!CD18)</f>
        <v/>
      </c>
      <c r="H367" s="207" t="str">
        <f>IF('statement of marks'!CE18="","",'statement of marks'!CE18)</f>
        <v/>
      </c>
      <c r="I367" s="433" t="str">
        <f>IF('statement of marks'!CF18="","",'statement of marks'!CF18)</f>
        <v/>
      </c>
      <c r="J367" s="207" t="str">
        <f>IF('statement of marks'!CG18="","",'statement of marks'!CG18)</f>
        <v/>
      </c>
      <c r="K367" s="207" t="str">
        <f>IF('statement of marks'!CH18="","",'statement of marks'!CH18)</f>
        <v/>
      </c>
      <c r="L367" s="433" t="str">
        <f>IF('statement of marks'!CI18="","",'statement of marks'!CI18)</f>
        <v/>
      </c>
      <c r="M367" s="207">
        <f>IF('statement of marks'!CK18="","",'statement of marks'!CK18)</f>
        <v>5</v>
      </c>
      <c r="N367" s="207">
        <f>IF('statement of marks'!CL18="","",'statement of marks'!CL18)</f>
        <v>16</v>
      </c>
      <c r="O367" s="433">
        <f>IF('statement of marks'!CM18="","",'statement of marks'!CM18)</f>
        <v>21</v>
      </c>
      <c r="P367" s="209">
        <f>IF('statement of marks'!CN18="","",'statement of marks'!CN18)</f>
        <v>28</v>
      </c>
      <c r="Q367" s="207" t="str">
        <f>IF('statement of marks'!CO18="","",'statement of marks'!CO18)</f>
        <v/>
      </c>
      <c r="R367" s="207" t="str">
        <f>IF('statement of marks'!CP18="","",'statement of marks'!CP18)</f>
        <v/>
      </c>
      <c r="S367" s="433" t="str">
        <f>IF('statement of marks'!CQ18="","",'statement of marks'!CQ18)</f>
        <v/>
      </c>
      <c r="T367" s="420" t="str">
        <f>IF('statement of marks'!CR18="","",'statement of marks'!CR18)</f>
        <v/>
      </c>
      <c r="U367" s="420" t="str">
        <f>IF('statement of marks'!CS18="","",'statement of marks'!CS18)</f>
        <v/>
      </c>
      <c r="V367" s="439" t="str">
        <f>IF('statement of marks'!CT18="","",'statement of marks'!CT18)</f>
        <v/>
      </c>
    </row>
    <row r="368" spans="1:22" ht="15.95" customHeight="1">
      <c r="A368" s="425"/>
      <c r="B368" s="990" t="str">
        <f>IF('statement of marks'!$CW$3="","",'statement of marks'!$CW$3)</f>
        <v>foKku</v>
      </c>
      <c r="C368" s="991"/>
      <c r="D368" s="207" t="str">
        <f>IF('statement of marks'!CW18="","",'statement of marks'!CW18)</f>
        <v/>
      </c>
      <c r="E368" s="207" t="str">
        <f>IF('statement of marks'!CX18="","",'statement of marks'!CX18)</f>
        <v/>
      </c>
      <c r="F368" s="433" t="str">
        <f>IF('statement of marks'!CY18="","",'statement of marks'!CY18)</f>
        <v/>
      </c>
      <c r="G368" s="207">
        <f>IF('statement of marks'!CZ18="","",'statement of marks'!CZ18)</f>
        <v>0</v>
      </c>
      <c r="H368" s="207">
        <f>IF('statement of marks'!DA18="","",'statement of marks'!DA18)</f>
        <v>5</v>
      </c>
      <c r="I368" s="433">
        <f>IF('statement of marks'!DB18="","",'statement of marks'!DB18)</f>
        <v>5</v>
      </c>
      <c r="J368" s="207" t="str">
        <f>IF('statement of marks'!DC18="","",'statement of marks'!DC18)</f>
        <v/>
      </c>
      <c r="K368" s="207" t="str">
        <f>IF('statement of marks'!DD18="","",'statement of marks'!DD18)</f>
        <v/>
      </c>
      <c r="L368" s="433" t="str">
        <f>IF('statement of marks'!DE18="","",'statement of marks'!DE18)</f>
        <v/>
      </c>
      <c r="M368" s="207">
        <f>IF('statement of marks'!DG18="","",'statement of marks'!DG18)</f>
        <v>17</v>
      </c>
      <c r="N368" s="207">
        <f>IF('statement of marks'!DH18="","",'statement of marks'!DH18)</f>
        <v>16</v>
      </c>
      <c r="O368" s="433">
        <f>IF('statement of marks'!DI18="","",'statement of marks'!DI18)</f>
        <v>33</v>
      </c>
      <c r="P368" s="209">
        <f>IF('statement of marks'!DJ18="","",'statement of marks'!DJ18)</f>
        <v>38</v>
      </c>
      <c r="Q368" s="207" t="str">
        <f>IF('statement of marks'!DK18="","",'statement of marks'!DK18)</f>
        <v/>
      </c>
      <c r="R368" s="207" t="str">
        <f>IF('statement of marks'!DL18="","",'statement of marks'!DL18)</f>
        <v/>
      </c>
      <c r="S368" s="433" t="str">
        <f>IF('statement of marks'!DM18="","",'statement of marks'!DM18)</f>
        <v/>
      </c>
      <c r="T368" s="420" t="str">
        <f>IF('statement of marks'!DN18="","",'statement of marks'!DN18)</f>
        <v/>
      </c>
      <c r="U368" s="420" t="str">
        <f>IF('statement of marks'!DO18="","",'statement of marks'!DO18)</f>
        <v/>
      </c>
      <c r="V368" s="439" t="str">
        <f>IF('statement of marks'!DP18="","",'statement of marks'!DP18)</f>
        <v/>
      </c>
    </row>
    <row r="369" spans="1:22" ht="15.95" customHeight="1">
      <c r="A369" s="425"/>
      <c r="B369" s="990" t="str">
        <f>IF('statement of marks'!$DS$3="","",'statement of marks'!$DS$3)</f>
        <v>lkekftd foKku</v>
      </c>
      <c r="C369" s="991"/>
      <c r="D369" s="207">
        <f>IF('statement of marks'!DS18="","",'statement of marks'!DS18)</f>
        <v>3</v>
      </c>
      <c r="E369" s="207">
        <f>IF('statement of marks'!DT18="","",'statement of marks'!DT18)</f>
        <v>5</v>
      </c>
      <c r="F369" s="433">
        <f>IF('statement of marks'!DU18="","",'statement of marks'!DU18)</f>
        <v>8</v>
      </c>
      <c r="G369" s="207">
        <f>IF('statement of marks'!DV18="","",'statement of marks'!DV18)</f>
        <v>2</v>
      </c>
      <c r="H369" s="207">
        <f>IF('statement of marks'!DW18="","",'statement of marks'!DW18)</f>
        <v>5</v>
      </c>
      <c r="I369" s="433">
        <f>IF('statement of marks'!DX18="","",'statement of marks'!DX18)</f>
        <v>7</v>
      </c>
      <c r="J369" s="207" t="str">
        <f>IF('statement of marks'!DY18="","",'statement of marks'!DY18)</f>
        <v/>
      </c>
      <c r="K369" s="207" t="str">
        <f>IF('statement of marks'!DZ18="","",'statement of marks'!DZ18)</f>
        <v/>
      </c>
      <c r="L369" s="433" t="str">
        <f>IF('statement of marks'!EA18="","",'statement of marks'!EA18)</f>
        <v/>
      </c>
      <c r="M369" s="207">
        <f>IF('statement of marks'!EC18="","",'statement of marks'!EC18)</f>
        <v>27</v>
      </c>
      <c r="N369" s="207">
        <f>IF('statement of marks'!ED18="","",'statement of marks'!ED18)</f>
        <v>19</v>
      </c>
      <c r="O369" s="433">
        <f>IF('statement of marks'!EE18="","",'statement of marks'!EE18)</f>
        <v>46</v>
      </c>
      <c r="P369" s="209">
        <f>IF('statement of marks'!EF18="","",'statement of marks'!EF18)</f>
        <v>61</v>
      </c>
      <c r="Q369" s="207" t="str">
        <f>IF('statement of marks'!EG18="","",'statement of marks'!EG18)</f>
        <v/>
      </c>
      <c r="R369" s="207" t="str">
        <f>IF('statement of marks'!EH18="","",'statement of marks'!EH18)</f>
        <v/>
      </c>
      <c r="S369" s="433" t="str">
        <f>IF('statement of marks'!EI18="","",'statement of marks'!EI18)</f>
        <v/>
      </c>
      <c r="T369" s="420" t="str">
        <f>IF('statement of marks'!EJ18="","",'statement of marks'!EJ18)</f>
        <v/>
      </c>
      <c r="U369" s="420" t="str">
        <f>IF('statement of marks'!EK18="","",'statement of marks'!EK18)</f>
        <v/>
      </c>
      <c r="V369" s="439" t="str">
        <f>IF('statement of marks'!EL18="","",'statement of marks'!EL18)</f>
        <v/>
      </c>
    </row>
    <row r="370" spans="1:22" ht="15.95" customHeight="1">
      <c r="A370" s="425"/>
      <c r="B370" s="996" t="s">
        <v>193</v>
      </c>
      <c r="C370" s="997"/>
      <c r="D370" s="1007" t="s">
        <v>1</v>
      </c>
      <c r="E370" s="1007"/>
      <c r="F370" s="1007"/>
      <c r="G370" s="1007" t="s">
        <v>21</v>
      </c>
      <c r="H370" s="1007"/>
      <c r="I370" s="1007"/>
      <c r="J370" s="1007" t="s">
        <v>194</v>
      </c>
      <c r="K370" s="1007"/>
      <c r="L370" s="1007"/>
      <c r="M370" s="1007" t="s">
        <v>68</v>
      </c>
      <c r="N370" s="1007"/>
      <c r="O370" s="1007"/>
      <c r="P370" s="1007" t="s">
        <v>240</v>
      </c>
      <c r="Q370" s="1007"/>
      <c r="R370" s="1007"/>
      <c r="S370" s="436"/>
      <c r="T370" s="1073" t="s">
        <v>237</v>
      </c>
      <c r="U370" s="1074"/>
      <c r="V370" s="1075"/>
    </row>
    <row r="371" spans="1:22" ht="15.95" customHeight="1">
      <c r="A371" s="426"/>
      <c r="B371" s="1048" t="s">
        <v>3</v>
      </c>
      <c r="C371" s="1049"/>
      <c r="D371" s="1050">
        <f>IF('statement of marks'!EO$6="","",'statement of marks'!EO$6)</f>
        <v>20</v>
      </c>
      <c r="E371" s="1050"/>
      <c r="F371" s="1050"/>
      <c r="G371" s="1050">
        <f>IF('statement of marks'!EP$6="","",'statement of marks'!EP$6)</f>
        <v>20</v>
      </c>
      <c r="H371" s="1050"/>
      <c r="I371" s="1050"/>
      <c r="J371" s="1050">
        <f>IF('statement of marks'!ER$6="","",'statement of marks'!ER$6)</f>
        <v>20</v>
      </c>
      <c r="K371" s="1050"/>
      <c r="L371" s="1050"/>
      <c r="M371" s="1050">
        <f>IF('statement of marks'!EQ$6="","",'statement of marks'!EQ$6)</f>
        <v>20</v>
      </c>
      <c r="N371" s="1050"/>
      <c r="O371" s="1050"/>
      <c r="P371" s="1050">
        <f>IF('statement of marks'!ES$6="","",'statement of marks'!ES$6)</f>
        <v>20</v>
      </c>
      <c r="Q371" s="1050"/>
      <c r="R371" s="1050"/>
      <c r="S371" s="437" t="str">
        <f>IF('statement of marks'!FD$6="","",'statement of marks'!EW$6)</f>
        <v/>
      </c>
      <c r="T371" s="442">
        <f>IF('statement of marks'!ET$6="","",'statement of marks'!ET$6)</f>
        <v>100</v>
      </c>
      <c r="U371" s="443" t="s">
        <v>5</v>
      </c>
      <c r="V371" s="444" t="s">
        <v>241</v>
      </c>
    </row>
    <row r="372" spans="1:22" ht="15.95" customHeight="1">
      <c r="A372" s="425"/>
      <c r="B372" s="990" t="str">
        <f>IF('statement of marks'!$EO$3="","",'statement of marks'!$EO$3)</f>
        <v>dk;kZuqHko</v>
      </c>
      <c r="C372" s="991"/>
      <c r="D372" s="1031" t="str">
        <f>IF('statement of marks'!EO18="","",'statement of marks'!EO18)</f>
        <v/>
      </c>
      <c r="E372" s="1031"/>
      <c r="F372" s="1031"/>
      <c r="G372" s="1031" t="str">
        <f>IF('statement of marks'!EP18="","",'statement of marks'!EP18)</f>
        <v/>
      </c>
      <c r="H372" s="1031"/>
      <c r="I372" s="1031"/>
      <c r="J372" s="1031" t="str">
        <f>IF('statement of marks'!ER18="","",'statement of marks'!ER18)</f>
        <v/>
      </c>
      <c r="K372" s="1031"/>
      <c r="L372" s="1031"/>
      <c r="M372" s="1031" t="str">
        <f>IF('statement of marks'!EQ18="","",'statement of marks'!EQ18)</f>
        <v/>
      </c>
      <c r="N372" s="1031"/>
      <c r="O372" s="1031"/>
      <c r="P372" s="1031" t="str">
        <f>IF('statement of marks'!ES18="","",'statement of marks'!ES18)</f>
        <v/>
      </c>
      <c r="Q372" s="1031"/>
      <c r="R372" s="1031"/>
      <c r="S372" s="438"/>
      <c r="T372" s="440" t="str">
        <f>IF('statement of marks'!ET18="","",'statement of marks'!ET18)</f>
        <v/>
      </c>
      <c r="U372" s="440" t="str">
        <f>IF('statement of marks'!EU18="","",'statement of marks'!EU18)</f>
        <v/>
      </c>
      <c r="V372" s="441" t="str">
        <f>IF('statement of marks'!EV18="","",'statement of marks'!EV18)</f>
        <v/>
      </c>
    </row>
    <row r="373" spans="1:22" ht="15.95" customHeight="1">
      <c r="A373" s="425"/>
      <c r="B373" s="1027" t="str">
        <f>IF('statement of marks'!$EY$3="","",'statement of marks'!$EY$3)</f>
        <v>dyk f'k{kk</v>
      </c>
      <c r="C373" s="1028"/>
      <c r="D373" s="1031" t="str">
        <f>IF('statement of marks'!EY18="","",'statement of marks'!EY18)</f>
        <v/>
      </c>
      <c r="E373" s="1031"/>
      <c r="F373" s="1031"/>
      <c r="G373" s="1031" t="str">
        <f>IF('statement of marks'!EZ18="","",'statement of marks'!EZ18)</f>
        <v/>
      </c>
      <c r="H373" s="1031"/>
      <c r="I373" s="1031"/>
      <c r="J373" s="1031" t="str">
        <f>IF('statement of marks'!FB18="","",'statement of marks'!FB18)</f>
        <v/>
      </c>
      <c r="K373" s="1031"/>
      <c r="L373" s="1031"/>
      <c r="M373" s="1031" t="str">
        <f>IF('statement of marks'!FA18="","",'statement of marks'!FA18)</f>
        <v/>
      </c>
      <c r="N373" s="1031"/>
      <c r="O373" s="1031"/>
      <c r="P373" s="1031" t="str">
        <f>IF('statement of marks'!FC18="","",'statement of marks'!FC18)</f>
        <v/>
      </c>
      <c r="Q373" s="1031"/>
      <c r="R373" s="1031"/>
      <c r="S373" s="438"/>
      <c r="T373" s="440" t="str">
        <f>IF('statement of marks'!FD18="","",'statement of marks'!FD18)</f>
        <v/>
      </c>
      <c r="U373" s="440" t="str">
        <f>IF('statement of marks'!FE18="","",'statement of marks'!FE18)</f>
        <v/>
      </c>
      <c r="V373" s="441" t="str">
        <f>IF('statement of marks'!FF18="","",'statement of marks'!FF18)</f>
        <v/>
      </c>
    </row>
    <row r="374" spans="1:22" ht="15.95" customHeight="1">
      <c r="A374" s="425"/>
      <c r="B374" s="1029" t="str">
        <f>IF('statement of marks'!$FI$3="","",'statement of marks'!$FI$3)</f>
        <v>LokLF; ,oe~ 'kkjhfjd f'k{kk</v>
      </c>
      <c r="C374" s="1030"/>
      <c r="D374" s="1031" t="str">
        <f>IF('statement of marks'!FI18="","",'statement of marks'!FI18)</f>
        <v/>
      </c>
      <c r="E374" s="1031"/>
      <c r="F374" s="1031"/>
      <c r="G374" s="1031" t="str">
        <f>IF('statement of marks'!FJ18="","",'statement of marks'!FJ18)</f>
        <v/>
      </c>
      <c r="H374" s="1031"/>
      <c r="I374" s="1031"/>
      <c r="J374" s="1031" t="str">
        <f>IF('statement of marks'!FL18="","",'statement of marks'!FL18)</f>
        <v/>
      </c>
      <c r="K374" s="1031"/>
      <c r="L374" s="1031"/>
      <c r="M374" s="1031" t="str">
        <f>IF('statement of marks'!FK18="","",'statement of marks'!FK18)</f>
        <v/>
      </c>
      <c r="N374" s="1031"/>
      <c r="O374" s="1031"/>
      <c r="P374" s="1031" t="str">
        <f>IF('statement of marks'!FM18="","",'statement of marks'!FM18)</f>
        <v/>
      </c>
      <c r="Q374" s="1031"/>
      <c r="R374" s="1031"/>
      <c r="S374" s="438"/>
      <c r="T374" s="440" t="str">
        <f>IF('statement of marks'!FN18="","",'statement of marks'!FN18)</f>
        <v/>
      </c>
      <c r="U374" s="440" t="str">
        <f>IF('statement of marks'!FO18="","",'statement of marks'!FO18)</f>
        <v/>
      </c>
      <c r="V374" s="441" t="str">
        <f>IF('statement of marks'!FP18="","",'statement of marks'!FP18)</f>
        <v/>
      </c>
    </row>
    <row r="375" spans="1:22" ht="15.95" customHeight="1">
      <c r="A375" s="425"/>
      <c r="B375" s="1000" t="s">
        <v>195</v>
      </c>
      <c r="C375" s="1001"/>
      <c r="D375" s="1071" t="str">
        <f>details!$DR$3</f>
        <v>vxLr rd</v>
      </c>
      <c r="E375" s="1071"/>
      <c r="F375" s="1071"/>
      <c r="G375" s="1071" t="str">
        <f>details!$DV$3</f>
        <v>vDVwcj rd</v>
      </c>
      <c r="H375" s="1071"/>
      <c r="I375" s="1071"/>
      <c r="J375" s="1071" t="str">
        <f>details!$ED$3</f>
        <v>Qjojh rd</v>
      </c>
      <c r="K375" s="1071"/>
      <c r="L375" s="1071"/>
      <c r="M375" s="1071" t="str">
        <f>details!$DZ$3</f>
        <v>fnlEcj rd</v>
      </c>
      <c r="N375" s="1071"/>
      <c r="O375" s="1071"/>
      <c r="P375" s="1071" t="str">
        <f>details!$EH$3</f>
        <v>loZ ;ksx</v>
      </c>
      <c r="Q375" s="1071"/>
      <c r="R375" s="1071"/>
      <c r="S375" s="1010" t="s">
        <v>252</v>
      </c>
      <c r="T375" s="1011"/>
      <c r="U375" s="1011"/>
      <c r="V375" s="1078"/>
    </row>
    <row r="376" spans="1:22" ht="15.95" customHeight="1">
      <c r="A376" s="425"/>
      <c r="B376" s="1025" t="s">
        <v>98</v>
      </c>
      <c r="C376" s="1026"/>
      <c r="D376" s="1008" t="str">
        <f>IF(details!DS18="","",details!DS18)</f>
        <v/>
      </c>
      <c r="E376" s="1008"/>
      <c r="F376" s="1008"/>
      <c r="G376" s="1008" t="str">
        <f>IF(details!DW18="","",details!DW18)</f>
        <v/>
      </c>
      <c r="H376" s="1008"/>
      <c r="I376" s="1008"/>
      <c r="J376" s="1008" t="str">
        <f>IF(details!EE18="","",details!EE18)</f>
        <v/>
      </c>
      <c r="K376" s="1008"/>
      <c r="L376" s="1008"/>
      <c r="M376" s="1008" t="str">
        <f>IF(details!EA18="","",details!EA18)</f>
        <v/>
      </c>
      <c r="N376" s="1008"/>
      <c r="O376" s="1008"/>
      <c r="P376" s="1008" t="str">
        <f>IF(details!EI18="","",details!EI18)</f>
        <v/>
      </c>
      <c r="Q376" s="1008"/>
      <c r="R376" s="1008"/>
      <c r="S376" s="1079">
        <f>'statement of marks'!$HF$108</f>
        <v>42855</v>
      </c>
      <c r="T376" s="1080"/>
      <c r="U376" s="1080"/>
      <c r="V376" s="1081"/>
    </row>
    <row r="377" spans="1:22" ht="15.95" customHeight="1">
      <c r="A377" s="425"/>
      <c r="B377" s="1023" t="s">
        <v>15</v>
      </c>
      <c r="C377" s="1024"/>
      <c r="D377" s="1009">
        <f>IF(details!DR18="","",details!DR18)</f>
        <v>83</v>
      </c>
      <c r="E377" s="1009"/>
      <c r="F377" s="1009"/>
      <c r="G377" s="1009" t="str">
        <f>IF(details!DV18="","",details!DV18)</f>
        <v/>
      </c>
      <c r="H377" s="1009"/>
      <c r="I377" s="1009"/>
      <c r="J377" s="1009" t="str">
        <f>IF(details!ED18="","",details!ED18)</f>
        <v/>
      </c>
      <c r="K377" s="1009"/>
      <c r="L377" s="1009"/>
      <c r="M377" s="1009" t="str">
        <f>IF(details!DZ18="","",details!DZ18)</f>
        <v/>
      </c>
      <c r="N377" s="1009"/>
      <c r="O377" s="1009"/>
      <c r="P377" s="1009" t="str">
        <f>IF(details!EH18="","",details!EH18)</f>
        <v/>
      </c>
      <c r="Q377" s="1009"/>
      <c r="R377" s="1009"/>
      <c r="S377" s="1082"/>
      <c r="T377" s="1083"/>
      <c r="U377" s="1083"/>
      <c r="V377" s="1084"/>
    </row>
    <row r="378" spans="1:22" ht="15.95" customHeight="1">
      <c r="A378" s="1072"/>
      <c r="B378" s="1064" t="s">
        <v>250</v>
      </c>
      <c r="C378" s="1065"/>
      <c r="D378" s="1066" t="s">
        <v>3</v>
      </c>
      <c r="E378" s="1066"/>
      <c r="F378" s="1066"/>
      <c r="G378" s="1066" t="s">
        <v>236</v>
      </c>
      <c r="H378" s="1066"/>
      <c r="I378" s="1066"/>
      <c r="J378" s="1066" t="s">
        <v>5</v>
      </c>
      <c r="K378" s="1066"/>
      <c r="L378" s="1066"/>
      <c r="M378" s="1066" t="s">
        <v>242</v>
      </c>
      <c r="N378" s="1066"/>
      <c r="O378" s="1066"/>
      <c r="P378" s="1067" t="s">
        <v>225</v>
      </c>
      <c r="Q378" s="1067"/>
      <c r="R378" s="1067"/>
      <c r="S378" s="1066" t="s">
        <v>250</v>
      </c>
      <c r="T378" s="1066"/>
      <c r="U378" s="1066"/>
      <c r="V378" s="1068"/>
    </row>
    <row r="379" spans="1:22" ht="15.95" customHeight="1">
      <c r="A379" s="1072"/>
      <c r="B379" s="1064"/>
      <c r="C379" s="1065"/>
      <c r="D379" s="1069">
        <f>'statement of marks'!HD18</f>
        <v>1200</v>
      </c>
      <c r="E379" s="1069"/>
      <c r="F379" s="1069"/>
      <c r="G379" s="1069" t="str">
        <f>'statement of marks'!HE18</f>
        <v/>
      </c>
      <c r="H379" s="1069"/>
      <c r="I379" s="1069"/>
      <c r="J379" s="1069" t="str">
        <f>'statement of marks'!HF18</f>
        <v/>
      </c>
      <c r="K379" s="1069"/>
      <c r="L379" s="1069"/>
      <c r="M379" s="1069" t="str">
        <f>'statement of marks'!HI18</f>
        <v/>
      </c>
      <c r="N379" s="1069"/>
      <c r="O379" s="1069"/>
      <c r="P379" s="1069" t="str">
        <f>'statement of marks'!HH18</f>
        <v/>
      </c>
      <c r="Q379" s="1069"/>
      <c r="R379" s="1069"/>
      <c r="S379" s="1066" t="str">
        <f>'statement of marks'!HC18</f>
        <v/>
      </c>
      <c r="T379" s="1066"/>
      <c r="U379" s="1066"/>
      <c r="V379" s="1068"/>
    </row>
    <row r="380" spans="1:22" ht="15.95" customHeight="1">
      <c r="A380" s="425"/>
      <c r="B380" s="1036" t="s">
        <v>99</v>
      </c>
      <c r="C380" s="1037"/>
      <c r="D380" s="1007"/>
      <c r="E380" s="1007"/>
      <c r="F380" s="1007"/>
      <c r="G380" s="1007"/>
      <c r="H380" s="1007"/>
      <c r="I380" s="1007"/>
      <c r="J380" s="1007"/>
      <c r="K380" s="1007"/>
      <c r="L380" s="1007"/>
      <c r="M380" s="1007"/>
      <c r="N380" s="1007"/>
      <c r="O380" s="1007"/>
      <c r="P380" s="1007"/>
      <c r="Q380" s="1007"/>
      <c r="R380" s="1007"/>
      <c r="S380" s="1007"/>
      <c r="T380" s="1007"/>
      <c r="U380" s="1007"/>
      <c r="V380" s="1058"/>
    </row>
    <row r="381" spans="1:22" ht="15.95" customHeight="1">
      <c r="A381" s="425"/>
      <c r="B381" s="1013" t="s">
        <v>79</v>
      </c>
      <c r="C381" s="1014"/>
      <c r="D381" s="1007"/>
      <c r="E381" s="1007"/>
      <c r="F381" s="1007"/>
      <c r="G381" s="1007"/>
      <c r="H381" s="1007"/>
      <c r="I381" s="1007"/>
      <c r="J381" s="1007"/>
      <c r="K381" s="1007"/>
      <c r="L381" s="1007"/>
      <c r="M381" s="1007"/>
      <c r="N381" s="1007"/>
      <c r="O381" s="1007"/>
      <c r="P381" s="1007"/>
      <c r="Q381" s="1007"/>
      <c r="R381" s="1007"/>
      <c r="S381" s="1007"/>
      <c r="T381" s="1007"/>
      <c r="U381" s="1007"/>
      <c r="V381" s="1058"/>
    </row>
    <row r="382" spans="1:22" ht="15.95" customHeight="1">
      <c r="A382" s="425"/>
      <c r="B382" s="1036" t="s">
        <v>243</v>
      </c>
      <c r="C382" s="1037"/>
      <c r="D382" s="1007"/>
      <c r="E382" s="1007"/>
      <c r="F382" s="1007"/>
      <c r="G382" s="1007"/>
      <c r="H382" s="1007"/>
      <c r="I382" s="1007"/>
      <c r="J382" s="1007"/>
      <c r="K382" s="1007"/>
      <c r="L382" s="1007"/>
      <c r="M382" s="1007"/>
      <c r="N382" s="1007"/>
      <c r="O382" s="1007"/>
      <c r="P382" s="1007" t="s">
        <v>243</v>
      </c>
      <c r="Q382" s="1007"/>
      <c r="R382" s="1007"/>
      <c r="S382" s="1007"/>
      <c r="T382" s="1007"/>
      <c r="U382" s="1007"/>
      <c r="V382" s="1058"/>
    </row>
    <row r="383" spans="1:22" ht="15.95" customHeight="1">
      <c r="A383" s="425"/>
      <c r="B383" s="1021" t="s">
        <v>100</v>
      </c>
      <c r="C383" s="1022"/>
      <c r="D383" s="1007"/>
      <c r="E383" s="1007"/>
      <c r="F383" s="1007"/>
      <c r="G383" s="1007"/>
      <c r="H383" s="1007"/>
      <c r="I383" s="1007"/>
      <c r="J383" s="1007"/>
      <c r="K383" s="1007"/>
      <c r="L383" s="1007"/>
      <c r="M383" s="1007"/>
      <c r="N383" s="1007"/>
      <c r="O383" s="1007"/>
      <c r="P383" s="1007"/>
      <c r="Q383" s="1007"/>
      <c r="R383" s="1007"/>
      <c r="S383" s="1060" t="s">
        <v>100</v>
      </c>
      <c r="T383" s="1060"/>
      <c r="U383" s="1060"/>
      <c r="V383" s="1061"/>
    </row>
    <row r="384" spans="1:22" ht="15.95" customHeight="1" thickBot="1">
      <c r="A384" s="427"/>
      <c r="B384" s="1076" t="s">
        <v>101</v>
      </c>
      <c r="C384" s="1077"/>
      <c r="D384" s="1059"/>
      <c r="E384" s="1059"/>
      <c r="F384" s="1059"/>
      <c r="G384" s="1059"/>
      <c r="H384" s="1059"/>
      <c r="I384" s="1059"/>
      <c r="J384" s="1059"/>
      <c r="K384" s="1059"/>
      <c r="L384" s="1059"/>
      <c r="M384" s="1059"/>
      <c r="N384" s="1059"/>
      <c r="O384" s="1059"/>
      <c r="P384" s="1059"/>
      <c r="Q384" s="1059"/>
      <c r="R384" s="1059"/>
      <c r="S384" s="1062" t="s">
        <v>134</v>
      </c>
      <c r="T384" s="1062"/>
      <c r="U384" s="1062"/>
      <c r="V384" s="1063"/>
    </row>
    <row r="385" spans="1:22" ht="15.95" customHeight="1">
      <c r="A385" s="424"/>
      <c r="B385" s="1038" t="s">
        <v>47</v>
      </c>
      <c r="C385" s="1039"/>
      <c r="D385" s="1039"/>
      <c r="E385" s="1039"/>
      <c r="F385" s="1039"/>
      <c r="G385" s="1039"/>
      <c r="H385" s="1039"/>
      <c r="I385" s="1039"/>
      <c r="J385" s="1039"/>
      <c r="K385" s="1039"/>
      <c r="L385" s="1039"/>
      <c r="M385" s="1039"/>
      <c r="N385" s="1039"/>
      <c r="O385" s="1039"/>
      <c r="P385" s="1039"/>
      <c r="Q385" s="1039"/>
      <c r="R385" s="1039"/>
      <c r="S385" s="1039"/>
      <c r="T385" s="1039"/>
      <c r="U385" s="1039"/>
      <c r="V385" s="1040"/>
    </row>
    <row r="386" spans="1:22" ht="15.95" customHeight="1">
      <c r="A386" s="425"/>
      <c r="B386" s="1041" t="str">
        <f>'statement of marks'!$A$1</f>
        <v>MkW0Hkhejko vEcsMdj jkt0vkok0fo|k0cxMh]nkSlk</v>
      </c>
      <c r="C386" s="1042"/>
      <c r="D386" s="1042"/>
      <c r="E386" s="1042"/>
      <c r="F386" s="1042"/>
      <c r="G386" s="1042"/>
      <c r="H386" s="1042"/>
      <c r="I386" s="1042"/>
      <c r="J386" s="1042"/>
      <c r="K386" s="1042"/>
      <c r="L386" s="1042"/>
      <c r="M386" s="1042"/>
      <c r="N386" s="1042"/>
      <c r="O386" s="1042"/>
      <c r="P386" s="1042"/>
      <c r="Q386" s="1042"/>
      <c r="R386" s="1042"/>
      <c r="S386" s="1042"/>
      <c r="T386" s="1042"/>
      <c r="U386" s="1042"/>
      <c r="V386" s="1043"/>
    </row>
    <row r="387" spans="1:22" ht="15.95" customHeight="1">
      <c r="A387" s="425"/>
      <c r="B387" s="990" t="s">
        <v>244</v>
      </c>
      <c r="C387" s="991"/>
      <c r="D387" s="992" t="str">
        <f>'statement of marks'!$H$3</f>
        <v>2016-17</v>
      </c>
      <c r="E387" s="992"/>
      <c r="F387" s="992"/>
      <c r="G387" s="992"/>
      <c r="H387" s="992"/>
      <c r="I387" s="992"/>
      <c r="J387" s="992"/>
      <c r="K387" s="992"/>
      <c r="L387" s="992"/>
      <c r="M387" s="992"/>
      <c r="N387" s="992"/>
      <c r="O387" s="992"/>
      <c r="P387" s="992"/>
      <c r="Q387" s="992"/>
      <c r="R387" s="992"/>
      <c r="S387" s="992"/>
      <c r="T387" s="992"/>
      <c r="U387" s="992"/>
      <c r="V387" s="1044"/>
    </row>
    <row r="388" spans="1:22" ht="15.95" customHeight="1">
      <c r="A388" s="425"/>
      <c r="B388" s="990" t="s">
        <v>185</v>
      </c>
      <c r="C388" s="991"/>
      <c r="D388" s="991" t="str">
        <f>IF('statement of marks'!I19="","",'statement of marks'!I19)</f>
        <v>euh"k es?koa'kh</v>
      </c>
      <c r="E388" s="991"/>
      <c r="F388" s="991"/>
      <c r="G388" s="991"/>
      <c r="H388" s="991"/>
      <c r="I388" s="991"/>
      <c r="J388" s="991"/>
      <c r="K388" s="991"/>
      <c r="L388" s="991"/>
      <c r="M388" s="991"/>
      <c r="N388" s="991"/>
      <c r="O388" s="991"/>
      <c r="P388" s="991"/>
      <c r="Q388" s="991"/>
      <c r="R388" s="991"/>
      <c r="S388" s="991"/>
      <c r="T388" s="991"/>
      <c r="U388" s="991"/>
      <c r="V388" s="1045"/>
    </row>
    <row r="389" spans="1:22" ht="15.95" customHeight="1">
      <c r="A389" s="425"/>
      <c r="B389" s="990" t="s">
        <v>186</v>
      </c>
      <c r="C389" s="991"/>
      <c r="D389" s="991" t="str">
        <f>IF('statement of marks'!J19="","",'statement of marks'!J19)</f>
        <v>Jh txnh'k yky es?koa'kh</v>
      </c>
      <c r="E389" s="991"/>
      <c r="F389" s="991"/>
      <c r="G389" s="991"/>
      <c r="H389" s="991"/>
      <c r="I389" s="991"/>
      <c r="J389" s="991"/>
      <c r="K389" s="991"/>
      <c r="L389" s="991"/>
      <c r="M389" s="991"/>
      <c r="N389" s="991"/>
      <c r="O389" s="991"/>
      <c r="P389" s="991"/>
      <c r="Q389" s="991"/>
      <c r="R389" s="991"/>
      <c r="S389" s="991"/>
      <c r="T389" s="991"/>
      <c r="U389" s="991"/>
      <c r="V389" s="1045"/>
    </row>
    <row r="390" spans="1:22" ht="15.95" customHeight="1">
      <c r="A390" s="425"/>
      <c r="B390" s="990" t="s">
        <v>187</v>
      </c>
      <c r="C390" s="991"/>
      <c r="D390" s="991" t="str">
        <f>IF('statement of marks'!K19="","",'statement of marks'!K19)</f>
        <v>Jhefr Mkyh nsoh</v>
      </c>
      <c r="E390" s="991"/>
      <c r="F390" s="991"/>
      <c r="G390" s="991"/>
      <c r="H390" s="991"/>
      <c r="I390" s="991"/>
      <c r="J390" s="991"/>
      <c r="K390" s="991"/>
      <c r="L390" s="991"/>
      <c r="M390" s="991"/>
      <c r="N390" s="991"/>
      <c r="O390" s="991"/>
      <c r="P390" s="991"/>
      <c r="Q390" s="991"/>
      <c r="R390" s="991"/>
      <c r="S390" s="991"/>
      <c r="T390" s="991"/>
      <c r="U390" s="991"/>
      <c r="V390" s="1045"/>
    </row>
    <row r="391" spans="1:22" ht="15.95" customHeight="1">
      <c r="A391" s="425"/>
      <c r="B391" s="990" t="s">
        <v>188</v>
      </c>
      <c r="C391" s="991"/>
      <c r="D391" s="992" t="str">
        <f>'statement of marks'!$G$3</f>
        <v>6 B</v>
      </c>
      <c r="E391" s="992"/>
      <c r="F391" s="992"/>
      <c r="G391" s="991" t="s">
        <v>9</v>
      </c>
      <c r="H391" s="991"/>
      <c r="I391" s="991"/>
      <c r="J391" s="992">
        <f>IF('statement of marks'!D19="","",'statement of marks'!D19)</f>
        <v>663</v>
      </c>
      <c r="K391" s="992"/>
      <c r="L391" s="992"/>
      <c r="M391" s="991" t="s">
        <v>189</v>
      </c>
      <c r="N391" s="991"/>
      <c r="O391" s="991"/>
      <c r="P391" s="992">
        <f>IF('statement of marks'!F19="","",'statement of marks'!F19)</f>
        <v>1985</v>
      </c>
      <c r="Q391" s="992"/>
      <c r="R391" s="992"/>
      <c r="S391" s="1054" t="str">
        <f>IF('statement of marks'!$I$3="","",'statement of marks'!$I$3)</f>
        <v xml:space="preserve">fo|ky; dk Mk;l dksM+ </v>
      </c>
      <c r="T391" s="1054"/>
      <c r="U391" s="1054"/>
      <c r="V391" s="1055"/>
    </row>
    <row r="392" spans="1:22" ht="15.95" customHeight="1">
      <c r="A392" s="425"/>
      <c r="B392" s="428" t="s">
        <v>0</v>
      </c>
      <c r="C392" s="429"/>
      <c r="D392" s="1032">
        <f>IF('statement of marks'!G19="","",'statement of marks'!G19)</f>
        <v>38899</v>
      </c>
      <c r="E392" s="1032"/>
      <c r="F392" s="1032"/>
      <c r="G392" s="991" t="str">
        <f>IF('statement of marks'!H19="","",'statement of marks'!H19)</f>
        <v>,d tqykbZ] nks gtkj N%</v>
      </c>
      <c r="H392" s="991"/>
      <c r="I392" s="991"/>
      <c r="J392" s="991"/>
      <c r="K392" s="991"/>
      <c r="L392" s="991"/>
      <c r="M392" s="991"/>
      <c r="N392" s="991"/>
      <c r="O392" s="991"/>
      <c r="P392" s="991"/>
      <c r="Q392" s="991"/>
      <c r="R392" s="991"/>
      <c r="S392" s="1056" t="str">
        <f>IF('statement of marks'!$J$3="","",'statement of marks'!$J$3)</f>
        <v xml:space="preserve">08291009401   </v>
      </c>
      <c r="T392" s="1056"/>
      <c r="U392" s="1056"/>
      <c r="V392" s="1057"/>
    </row>
    <row r="393" spans="1:22" ht="15.95" customHeight="1">
      <c r="A393" s="425"/>
      <c r="B393" s="404" t="s">
        <v>28</v>
      </c>
      <c r="C393" s="430" t="s">
        <v>96</v>
      </c>
      <c r="D393" s="1007" t="s">
        <v>1</v>
      </c>
      <c r="E393" s="1007"/>
      <c r="F393" s="1007"/>
      <c r="G393" s="1007" t="s">
        <v>21</v>
      </c>
      <c r="H393" s="1007"/>
      <c r="I393" s="1007"/>
      <c r="J393" s="1007" t="s">
        <v>68</v>
      </c>
      <c r="K393" s="1007"/>
      <c r="L393" s="1007"/>
      <c r="M393" s="1007" t="s">
        <v>97</v>
      </c>
      <c r="N393" s="1007"/>
      <c r="O393" s="1007"/>
      <c r="P393" s="1070" t="s">
        <v>200</v>
      </c>
      <c r="Q393" s="1051" t="s">
        <v>238</v>
      </c>
      <c r="R393" s="1051"/>
      <c r="S393" s="1051"/>
      <c r="T393" s="1052" t="s">
        <v>237</v>
      </c>
      <c r="U393" s="1052"/>
      <c r="V393" s="1053"/>
    </row>
    <row r="394" spans="1:22" ht="15.95" customHeight="1">
      <c r="A394" s="425"/>
      <c r="B394" s="404"/>
      <c r="C394" s="430"/>
      <c r="D394" s="423" t="s">
        <v>245</v>
      </c>
      <c r="E394" s="423" t="s">
        <v>246</v>
      </c>
      <c r="F394" s="431" t="s">
        <v>2</v>
      </c>
      <c r="G394" s="423" t="s">
        <v>245</v>
      </c>
      <c r="H394" s="423" t="s">
        <v>246</v>
      </c>
      <c r="I394" s="431" t="s">
        <v>2</v>
      </c>
      <c r="J394" s="423" t="s">
        <v>245</v>
      </c>
      <c r="K394" s="423" t="s">
        <v>246</v>
      </c>
      <c r="L394" s="431" t="s">
        <v>2</v>
      </c>
      <c r="M394" s="423" t="s">
        <v>245</v>
      </c>
      <c r="N394" s="423" t="s">
        <v>246</v>
      </c>
      <c r="O394" s="431" t="s">
        <v>2</v>
      </c>
      <c r="P394" s="1070"/>
      <c r="Q394" s="423" t="s">
        <v>245</v>
      </c>
      <c r="R394" s="423" t="s">
        <v>246</v>
      </c>
      <c r="S394" s="435" t="s">
        <v>2</v>
      </c>
      <c r="T394" s="445" t="s">
        <v>223</v>
      </c>
      <c r="U394" s="446" t="s">
        <v>5</v>
      </c>
      <c r="V394" s="447" t="s">
        <v>241</v>
      </c>
    </row>
    <row r="395" spans="1:22" ht="15.95" customHeight="1">
      <c r="A395" s="426"/>
      <c r="B395" s="1046" t="s">
        <v>3</v>
      </c>
      <c r="C395" s="1047"/>
      <c r="D395" s="421">
        <f>IF('statement of marks'!L$6="","",'statement of marks'!L$6)</f>
        <v>5</v>
      </c>
      <c r="E395" s="421">
        <f>IF('statement of marks'!M$6="","",'statement of marks'!M$6)</f>
        <v>5</v>
      </c>
      <c r="F395" s="432">
        <f>IF('statement of marks'!N$6="","",'statement of marks'!N$6)</f>
        <v>10</v>
      </c>
      <c r="G395" s="421">
        <f>IF('statement of marks'!O$6="","",'statement of marks'!O$6)</f>
        <v>5</v>
      </c>
      <c r="H395" s="421">
        <f>IF('statement of marks'!P$6="","",'statement of marks'!P$6)</f>
        <v>5</v>
      </c>
      <c r="I395" s="432">
        <f>IF('statement of marks'!Q$6="","",'statement of marks'!Q$6)</f>
        <v>10</v>
      </c>
      <c r="J395" s="421">
        <f>IF('statement of marks'!R$6="","",'statement of marks'!R$6)</f>
        <v>5</v>
      </c>
      <c r="K395" s="421">
        <f>IF('statement of marks'!S$6="","",'statement of marks'!S$6)</f>
        <v>5</v>
      </c>
      <c r="L395" s="432">
        <f>IF('statement of marks'!T$6="","",'statement of marks'!T$6)</f>
        <v>10</v>
      </c>
      <c r="M395" s="421">
        <f>IF('statement of marks'!V$6="","",'statement of marks'!V$6)</f>
        <v>50</v>
      </c>
      <c r="N395" s="421">
        <f>IF('statement of marks'!W$6="","",'statement of marks'!W$6)</f>
        <v>20</v>
      </c>
      <c r="O395" s="432">
        <f>IF('statement of marks'!X$6="","",'statement of marks'!X$6)</f>
        <v>70</v>
      </c>
      <c r="P395" s="422">
        <f>IF('statement of marks'!Y$6="","",'statement of marks'!Y$6)</f>
        <v>100</v>
      </c>
      <c r="Q395" s="421">
        <f>IF('statement of marks'!Z$6="","",'statement of marks'!Z$6)</f>
        <v>70</v>
      </c>
      <c r="R395" s="421">
        <f>IF('statement of marks'!AA$6="","",'statement of marks'!AA$6)</f>
        <v>30</v>
      </c>
      <c r="S395" s="432">
        <f>IF('statement of marks'!AB$6="","",'statement of marks'!AB$6)</f>
        <v>100</v>
      </c>
      <c r="T395" s="442">
        <f>IF('statement of marks'!AC$6="","",'statement of marks'!AC$6)</f>
        <v>200</v>
      </c>
      <c r="U395" s="442" t="str">
        <f>IF('statement of marks'!AD$6="","",'statement of marks'!AD$6)</f>
        <v/>
      </c>
      <c r="V395" s="448" t="str">
        <f>IF('statement of marks'!AE$6="","",'statement of marks'!AE$6)</f>
        <v/>
      </c>
    </row>
    <row r="396" spans="1:22" ht="15.95" customHeight="1">
      <c r="A396" s="425"/>
      <c r="B396" s="990" t="str">
        <f>IF('statement of marks'!$L$3="","",'statement of marks'!$L$3)</f>
        <v>fgUnh</v>
      </c>
      <c r="C396" s="991"/>
      <c r="D396" s="207">
        <f>IF('statement of marks'!L19="","",'statement of marks'!L19)</f>
        <v>2</v>
      </c>
      <c r="E396" s="207">
        <f>IF('statement of marks'!M19="","",'statement of marks'!M19)</f>
        <v>5</v>
      </c>
      <c r="F396" s="433">
        <f>IF('statement of marks'!N19="","",'statement of marks'!N19)</f>
        <v>7</v>
      </c>
      <c r="G396" s="207">
        <f>IF('statement of marks'!O19="","",'statement of marks'!O19)</f>
        <v>1</v>
      </c>
      <c r="H396" s="207">
        <f>IF('statement of marks'!P19="","",'statement of marks'!P19)</f>
        <v>5</v>
      </c>
      <c r="I396" s="433">
        <f>IF('statement of marks'!Q19="","",'statement of marks'!Q19)</f>
        <v>6</v>
      </c>
      <c r="J396" s="207" t="str">
        <f>IF('statement of marks'!R19="","",'statement of marks'!R19)</f>
        <v/>
      </c>
      <c r="K396" s="207" t="str">
        <f>IF('statement of marks'!S19="","",'statement of marks'!S19)</f>
        <v/>
      </c>
      <c r="L396" s="433" t="str">
        <f>IF('statement of marks'!T19="","",'statement of marks'!T19)</f>
        <v/>
      </c>
      <c r="M396" s="207" t="str">
        <f>IF('statement of marks'!V19="","",'statement of marks'!V19)</f>
        <v/>
      </c>
      <c r="N396" s="207" t="str">
        <f>IF('statement of marks'!W19="","",'statement of marks'!W19)</f>
        <v/>
      </c>
      <c r="O396" s="433" t="str">
        <f>IF('statement of marks'!X19="","",'statement of marks'!X19)</f>
        <v/>
      </c>
      <c r="P396" s="209" t="str">
        <f>IF('statement of marks'!Y19="","",'statement of marks'!Y19)</f>
        <v/>
      </c>
      <c r="Q396" s="207" t="str">
        <f>IF('statement of marks'!Z19="","",'statement of marks'!Z19)</f>
        <v/>
      </c>
      <c r="R396" s="207" t="str">
        <f>IF('statement of marks'!AA19="","",'statement of marks'!AA19)</f>
        <v/>
      </c>
      <c r="S396" s="433" t="str">
        <f>IF('statement of marks'!AB19="","",'statement of marks'!AB19)</f>
        <v/>
      </c>
      <c r="T396" s="420" t="str">
        <f>IF('statement of marks'!AC19="","",'statement of marks'!AC19)</f>
        <v/>
      </c>
      <c r="U396" s="420" t="str">
        <f>IF('statement of marks'!AD19="","",'statement of marks'!AD19)</f>
        <v/>
      </c>
      <c r="V396" s="439" t="str">
        <f>IF('statement of marks'!AE19="","",'statement of marks'!AE19)</f>
        <v/>
      </c>
    </row>
    <row r="397" spans="1:22" ht="15.95" customHeight="1">
      <c r="A397" s="425"/>
      <c r="B397" s="990" t="str">
        <f>IF('statement of marks'!$AH$3="","",'statement of marks'!$AH$3)</f>
        <v>vaxszth</v>
      </c>
      <c r="C397" s="991"/>
      <c r="D397" s="207">
        <f>IF('statement of marks'!AH19="","",'statement of marks'!AH19)</f>
        <v>2</v>
      </c>
      <c r="E397" s="207">
        <f>IF('statement of marks'!AI19="","",'statement of marks'!AI19)</f>
        <v>5</v>
      </c>
      <c r="F397" s="433">
        <f>IF('statement of marks'!AJ19="","",'statement of marks'!AJ19)</f>
        <v>7</v>
      </c>
      <c r="G397" s="207">
        <f>IF('statement of marks'!AK19="","",'statement of marks'!AK19)</f>
        <v>3</v>
      </c>
      <c r="H397" s="207">
        <f>IF('statement of marks'!AL19="","",'statement of marks'!AL19)</f>
        <v>5</v>
      </c>
      <c r="I397" s="433">
        <f>IF('statement of marks'!AM19="","",'statement of marks'!AM19)</f>
        <v>8</v>
      </c>
      <c r="J397" s="207" t="str">
        <f>IF('statement of marks'!AN19="","",'statement of marks'!AN19)</f>
        <v/>
      </c>
      <c r="K397" s="207" t="str">
        <f>IF('statement of marks'!AO19="","",'statement of marks'!AO19)</f>
        <v/>
      </c>
      <c r="L397" s="433" t="str">
        <f>IF('statement of marks'!AP19="","",'statement of marks'!AP19)</f>
        <v/>
      </c>
      <c r="M397" s="207">
        <f>IF('statement of marks'!AR19="","",'statement of marks'!AR19)</f>
        <v>20</v>
      </c>
      <c r="N397" s="207">
        <f>IF('statement of marks'!AS19="","",'statement of marks'!AS19)</f>
        <v>20</v>
      </c>
      <c r="O397" s="433">
        <f>IF('statement of marks'!AT19="","",'statement of marks'!AT19)</f>
        <v>40</v>
      </c>
      <c r="P397" s="209">
        <f>IF('statement of marks'!AU19="","",'statement of marks'!AU19)</f>
        <v>55</v>
      </c>
      <c r="Q397" s="207" t="str">
        <f>IF('statement of marks'!AV19="","",'statement of marks'!AV19)</f>
        <v/>
      </c>
      <c r="R397" s="207" t="str">
        <f>IF('statement of marks'!AW19="","",'statement of marks'!AW19)</f>
        <v/>
      </c>
      <c r="S397" s="433" t="str">
        <f>IF('statement of marks'!AX19="","",'statement of marks'!AX19)</f>
        <v/>
      </c>
      <c r="T397" s="420" t="str">
        <f>IF('statement of marks'!AY19="","",'statement of marks'!AY19)</f>
        <v/>
      </c>
      <c r="U397" s="420" t="str">
        <f>IF('statement of marks'!AZ19="","",'statement of marks'!AZ19)</f>
        <v/>
      </c>
      <c r="V397" s="439" t="str">
        <f>IF('statement of marks'!BA19="","",'statement of marks'!BA19)</f>
        <v/>
      </c>
    </row>
    <row r="398" spans="1:22" ht="15.95" customHeight="1">
      <c r="A398" s="425"/>
      <c r="B398" s="990" t="str">
        <f>IF('statement of marks'!BD19="s","laLd`r",IF('statement of marks'!BD19="u","mnwZ",IF('statement of marks'!BD19="g","xqtjkrh",IF('statement of marks'!BD19="p","iatkch",IF('statement of marks'!BD19="sd","fla/kh","r`rh; Hkk""kk")))))</f>
        <v>laLd`r</v>
      </c>
      <c r="C398" s="991"/>
      <c r="D398" s="207">
        <f>IF('statement of marks'!BE19="","",'statement of marks'!BE19)</f>
        <v>2</v>
      </c>
      <c r="E398" s="207">
        <f>IF('statement of marks'!BF19="","",'statement of marks'!BF19)</f>
        <v>5</v>
      </c>
      <c r="F398" s="433">
        <f>IF('statement of marks'!BG19="","",'statement of marks'!BG19)</f>
        <v>7</v>
      </c>
      <c r="G398" s="207">
        <f>IF('statement of marks'!BH19="","",'statement of marks'!BH19)</f>
        <v>2</v>
      </c>
      <c r="H398" s="207">
        <f>IF('statement of marks'!BI19="","",'statement of marks'!BI19)</f>
        <v>5</v>
      </c>
      <c r="I398" s="433">
        <f>IF('statement of marks'!BJ19="","",'statement of marks'!BJ19)</f>
        <v>7</v>
      </c>
      <c r="J398" s="207" t="str">
        <f>IF('statement of marks'!BK19="","",'statement of marks'!BK19)</f>
        <v/>
      </c>
      <c r="K398" s="207" t="str">
        <f>IF('statement of marks'!BL19="","",'statement of marks'!BL19)</f>
        <v/>
      </c>
      <c r="L398" s="433" t="str">
        <f>IF('statement of marks'!BM19="","",'statement of marks'!BM19)</f>
        <v/>
      </c>
      <c r="M398" s="207" t="str">
        <f>IF('statement of marks'!BO19="","",'statement of marks'!BO19)</f>
        <v/>
      </c>
      <c r="N398" s="207" t="str">
        <f>IF('statement of marks'!BP19="","",'statement of marks'!BP19)</f>
        <v/>
      </c>
      <c r="O398" s="433" t="str">
        <f>IF('statement of marks'!BQ19="","",'statement of marks'!BQ19)</f>
        <v/>
      </c>
      <c r="P398" s="209" t="str">
        <f>IF('statement of marks'!BR19="","",'statement of marks'!BR19)</f>
        <v/>
      </c>
      <c r="Q398" s="207" t="str">
        <f>IF('statement of marks'!BS19="","",'statement of marks'!BS19)</f>
        <v/>
      </c>
      <c r="R398" s="207" t="str">
        <f>IF('statement of marks'!BT19="","",'statement of marks'!BT19)</f>
        <v/>
      </c>
      <c r="S398" s="433" t="str">
        <f>IF('statement of marks'!BU19="","",'statement of marks'!BU19)</f>
        <v/>
      </c>
      <c r="T398" s="420" t="str">
        <f>IF('statement of marks'!BV19="","",'statement of marks'!BV19)</f>
        <v/>
      </c>
      <c r="U398" s="420" t="str">
        <f>IF('statement of marks'!BW19="","",'statement of marks'!BW19)</f>
        <v/>
      </c>
      <c r="V398" s="439" t="str">
        <f>IF('statement of marks'!BX19="","",'statement of marks'!BX19)</f>
        <v/>
      </c>
    </row>
    <row r="399" spans="1:22" ht="15.95" customHeight="1">
      <c r="A399" s="425"/>
      <c r="B399" s="990" t="str">
        <f>IF('statement of marks'!$CA$3="","",'statement of marks'!$CA$3)</f>
        <v>xf.kr</v>
      </c>
      <c r="C399" s="991"/>
      <c r="D399" s="207">
        <f>IF('statement of marks'!CA19="","",'statement of marks'!CA19)</f>
        <v>2</v>
      </c>
      <c r="E399" s="207">
        <f>IF('statement of marks'!CB19="","",'statement of marks'!CB19)</f>
        <v>5</v>
      </c>
      <c r="F399" s="433">
        <f>IF('statement of marks'!CC19="","",'statement of marks'!CC19)</f>
        <v>7</v>
      </c>
      <c r="G399" s="207" t="str">
        <f>IF('statement of marks'!CD19="","",'statement of marks'!CD19)</f>
        <v/>
      </c>
      <c r="H399" s="207" t="str">
        <f>IF('statement of marks'!CE19="","",'statement of marks'!CE19)</f>
        <v/>
      </c>
      <c r="I399" s="433" t="str">
        <f>IF('statement of marks'!CF19="","",'statement of marks'!CF19)</f>
        <v/>
      </c>
      <c r="J399" s="207" t="str">
        <f>IF('statement of marks'!CG19="","",'statement of marks'!CG19)</f>
        <v/>
      </c>
      <c r="K399" s="207" t="str">
        <f>IF('statement of marks'!CH19="","",'statement of marks'!CH19)</f>
        <v/>
      </c>
      <c r="L399" s="433" t="str">
        <f>IF('statement of marks'!CI19="","",'statement of marks'!CI19)</f>
        <v/>
      </c>
      <c r="M399" s="207">
        <f>IF('statement of marks'!CK19="","",'statement of marks'!CK19)</f>
        <v>7</v>
      </c>
      <c r="N399" s="207">
        <f>IF('statement of marks'!CL19="","",'statement of marks'!CL19)</f>
        <v>16</v>
      </c>
      <c r="O399" s="433">
        <f>IF('statement of marks'!CM19="","",'statement of marks'!CM19)</f>
        <v>23</v>
      </c>
      <c r="P399" s="209">
        <f>IF('statement of marks'!CN19="","",'statement of marks'!CN19)</f>
        <v>30</v>
      </c>
      <c r="Q399" s="207" t="str">
        <f>IF('statement of marks'!CO19="","",'statement of marks'!CO19)</f>
        <v/>
      </c>
      <c r="R399" s="207" t="str">
        <f>IF('statement of marks'!CP19="","",'statement of marks'!CP19)</f>
        <v/>
      </c>
      <c r="S399" s="433" t="str">
        <f>IF('statement of marks'!CQ19="","",'statement of marks'!CQ19)</f>
        <v/>
      </c>
      <c r="T399" s="420" t="str">
        <f>IF('statement of marks'!CR19="","",'statement of marks'!CR19)</f>
        <v/>
      </c>
      <c r="U399" s="420" t="str">
        <f>IF('statement of marks'!CS19="","",'statement of marks'!CS19)</f>
        <v/>
      </c>
      <c r="V399" s="439" t="str">
        <f>IF('statement of marks'!CT19="","",'statement of marks'!CT19)</f>
        <v/>
      </c>
    </row>
    <row r="400" spans="1:22" ht="15.95" customHeight="1">
      <c r="A400" s="425"/>
      <c r="B400" s="990" t="str">
        <f>IF('statement of marks'!$CW$3="","",'statement of marks'!$CW$3)</f>
        <v>foKku</v>
      </c>
      <c r="C400" s="991"/>
      <c r="D400" s="207" t="str">
        <f>IF('statement of marks'!CW19="","",'statement of marks'!CW19)</f>
        <v/>
      </c>
      <c r="E400" s="207" t="str">
        <f>IF('statement of marks'!CX19="","",'statement of marks'!CX19)</f>
        <v/>
      </c>
      <c r="F400" s="433" t="str">
        <f>IF('statement of marks'!CY19="","",'statement of marks'!CY19)</f>
        <v/>
      </c>
      <c r="G400" s="207">
        <f>IF('statement of marks'!CZ19="","",'statement of marks'!CZ19)</f>
        <v>2</v>
      </c>
      <c r="H400" s="207">
        <f>IF('statement of marks'!DA19="","",'statement of marks'!DA19)</f>
        <v>5</v>
      </c>
      <c r="I400" s="433">
        <f>IF('statement of marks'!DB19="","",'statement of marks'!DB19)</f>
        <v>7</v>
      </c>
      <c r="J400" s="207" t="str">
        <f>IF('statement of marks'!DC19="","",'statement of marks'!DC19)</f>
        <v/>
      </c>
      <c r="K400" s="207" t="str">
        <f>IF('statement of marks'!DD19="","",'statement of marks'!DD19)</f>
        <v/>
      </c>
      <c r="L400" s="433" t="str">
        <f>IF('statement of marks'!DE19="","",'statement of marks'!DE19)</f>
        <v/>
      </c>
      <c r="M400" s="207">
        <f>IF('statement of marks'!DG19="","",'statement of marks'!DG19)</f>
        <v>26</v>
      </c>
      <c r="N400" s="207">
        <f>IF('statement of marks'!DH19="","",'statement of marks'!DH19)</f>
        <v>17</v>
      </c>
      <c r="O400" s="433">
        <f>IF('statement of marks'!DI19="","",'statement of marks'!DI19)</f>
        <v>43</v>
      </c>
      <c r="P400" s="209">
        <f>IF('statement of marks'!DJ19="","",'statement of marks'!DJ19)</f>
        <v>50</v>
      </c>
      <c r="Q400" s="207" t="str">
        <f>IF('statement of marks'!DK19="","",'statement of marks'!DK19)</f>
        <v/>
      </c>
      <c r="R400" s="207" t="str">
        <f>IF('statement of marks'!DL19="","",'statement of marks'!DL19)</f>
        <v/>
      </c>
      <c r="S400" s="433" t="str">
        <f>IF('statement of marks'!DM19="","",'statement of marks'!DM19)</f>
        <v/>
      </c>
      <c r="T400" s="420" t="str">
        <f>IF('statement of marks'!DN19="","",'statement of marks'!DN19)</f>
        <v/>
      </c>
      <c r="U400" s="420" t="str">
        <f>IF('statement of marks'!DO19="","",'statement of marks'!DO19)</f>
        <v/>
      </c>
      <c r="V400" s="439" t="str">
        <f>IF('statement of marks'!DP19="","",'statement of marks'!DP19)</f>
        <v/>
      </c>
    </row>
    <row r="401" spans="1:22" ht="15.95" customHeight="1">
      <c r="A401" s="425"/>
      <c r="B401" s="990" t="str">
        <f>IF('statement of marks'!$DS$3="","",'statement of marks'!$DS$3)</f>
        <v>lkekftd foKku</v>
      </c>
      <c r="C401" s="991"/>
      <c r="D401" s="207">
        <f>IF('statement of marks'!DS19="","",'statement of marks'!DS19)</f>
        <v>2</v>
      </c>
      <c r="E401" s="207">
        <f>IF('statement of marks'!DT19="","",'statement of marks'!DT19)</f>
        <v>5</v>
      </c>
      <c r="F401" s="433">
        <f>IF('statement of marks'!DU19="","",'statement of marks'!DU19)</f>
        <v>7</v>
      </c>
      <c r="G401" s="207">
        <f>IF('statement of marks'!DV19="","",'statement of marks'!DV19)</f>
        <v>2</v>
      </c>
      <c r="H401" s="207">
        <f>IF('statement of marks'!DW19="","",'statement of marks'!DW19)</f>
        <v>5</v>
      </c>
      <c r="I401" s="433">
        <f>IF('statement of marks'!DX19="","",'statement of marks'!DX19)</f>
        <v>7</v>
      </c>
      <c r="J401" s="207" t="str">
        <f>IF('statement of marks'!DY19="","",'statement of marks'!DY19)</f>
        <v/>
      </c>
      <c r="K401" s="207" t="str">
        <f>IF('statement of marks'!DZ19="","",'statement of marks'!DZ19)</f>
        <v/>
      </c>
      <c r="L401" s="433" t="str">
        <f>IF('statement of marks'!EA19="","",'statement of marks'!EA19)</f>
        <v/>
      </c>
      <c r="M401" s="207">
        <f>IF('statement of marks'!EC19="","",'statement of marks'!EC19)</f>
        <v>30</v>
      </c>
      <c r="N401" s="207">
        <f>IF('statement of marks'!ED19="","",'statement of marks'!ED19)</f>
        <v>17</v>
      </c>
      <c r="O401" s="433">
        <f>IF('statement of marks'!EE19="","",'statement of marks'!EE19)</f>
        <v>47</v>
      </c>
      <c r="P401" s="209">
        <f>IF('statement of marks'!EF19="","",'statement of marks'!EF19)</f>
        <v>61</v>
      </c>
      <c r="Q401" s="207" t="str">
        <f>IF('statement of marks'!EG19="","",'statement of marks'!EG19)</f>
        <v/>
      </c>
      <c r="R401" s="207" t="str">
        <f>IF('statement of marks'!EH19="","",'statement of marks'!EH19)</f>
        <v/>
      </c>
      <c r="S401" s="433" t="str">
        <f>IF('statement of marks'!EI19="","",'statement of marks'!EI19)</f>
        <v/>
      </c>
      <c r="T401" s="420" t="str">
        <f>IF('statement of marks'!EJ19="","",'statement of marks'!EJ19)</f>
        <v/>
      </c>
      <c r="U401" s="420" t="str">
        <f>IF('statement of marks'!EK19="","",'statement of marks'!EK19)</f>
        <v/>
      </c>
      <c r="V401" s="439" t="str">
        <f>IF('statement of marks'!EL19="","",'statement of marks'!EL19)</f>
        <v/>
      </c>
    </row>
    <row r="402" spans="1:22" ht="15.95" customHeight="1">
      <c r="A402" s="425"/>
      <c r="B402" s="996" t="s">
        <v>193</v>
      </c>
      <c r="C402" s="997"/>
      <c r="D402" s="1007" t="s">
        <v>1</v>
      </c>
      <c r="E402" s="1007"/>
      <c r="F402" s="1007"/>
      <c r="G402" s="1007" t="s">
        <v>21</v>
      </c>
      <c r="H402" s="1007"/>
      <c r="I402" s="1007"/>
      <c r="J402" s="1007" t="s">
        <v>194</v>
      </c>
      <c r="K402" s="1007"/>
      <c r="L402" s="1007"/>
      <c r="M402" s="1007" t="s">
        <v>68</v>
      </c>
      <c r="N402" s="1007"/>
      <c r="O402" s="1007"/>
      <c r="P402" s="1007" t="s">
        <v>240</v>
      </c>
      <c r="Q402" s="1007"/>
      <c r="R402" s="1007"/>
      <c r="S402" s="436"/>
      <c r="T402" s="1073" t="s">
        <v>237</v>
      </c>
      <c r="U402" s="1074"/>
      <c r="V402" s="1075"/>
    </row>
    <row r="403" spans="1:22" ht="15.95" customHeight="1">
      <c r="A403" s="426"/>
      <c r="B403" s="1048" t="s">
        <v>3</v>
      </c>
      <c r="C403" s="1049"/>
      <c r="D403" s="1050">
        <f>IF('statement of marks'!EO$6="","",'statement of marks'!EO$6)</f>
        <v>20</v>
      </c>
      <c r="E403" s="1050"/>
      <c r="F403" s="1050"/>
      <c r="G403" s="1050">
        <f>IF('statement of marks'!EP$6="","",'statement of marks'!EP$6)</f>
        <v>20</v>
      </c>
      <c r="H403" s="1050"/>
      <c r="I403" s="1050"/>
      <c r="J403" s="1050">
        <f>IF('statement of marks'!ER$6="","",'statement of marks'!ER$6)</f>
        <v>20</v>
      </c>
      <c r="K403" s="1050"/>
      <c r="L403" s="1050"/>
      <c r="M403" s="1050">
        <f>IF('statement of marks'!EQ$6="","",'statement of marks'!EQ$6)</f>
        <v>20</v>
      </c>
      <c r="N403" s="1050"/>
      <c r="O403" s="1050"/>
      <c r="P403" s="1050">
        <f>IF('statement of marks'!ES$6="","",'statement of marks'!ES$6)</f>
        <v>20</v>
      </c>
      <c r="Q403" s="1050"/>
      <c r="R403" s="1050"/>
      <c r="S403" s="437" t="str">
        <f>IF('statement of marks'!FD$6="","",'statement of marks'!EW$6)</f>
        <v/>
      </c>
      <c r="T403" s="442">
        <f>IF('statement of marks'!ET$6="","",'statement of marks'!ET$6)</f>
        <v>100</v>
      </c>
      <c r="U403" s="443" t="s">
        <v>5</v>
      </c>
      <c r="V403" s="444" t="s">
        <v>241</v>
      </c>
    </row>
    <row r="404" spans="1:22" ht="15.95" customHeight="1">
      <c r="A404" s="425"/>
      <c r="B404" s="990" t="str">
        <f>IF('statement of marks'!$EO$3="","",'statement of marks'!$EO$3)</f>
        <v>dk;kZuqHko</v>
      </c>
      <c r="C404" s="991"/>
      <c r="D404" s="1031" t="str">
        <f>IF('statement of marks'!EO19="","",'statement of marks'!EO19)</f>
        <v/>
      </c>
      <c r="E404" s="1031"/>
      <c r="F404" s="1031"/>
      <c r="G404" s="1031" t="str">
        <f>IF('statement of marks'!EP19="","",'statement of marks'!EP19)</f>
        <v/>
      </c>
      <c r="H404" s="1031"/>
      <c r="I404" s="1031"/>
      <c r="J404" s="1031" t="str">
        <f>IF('statement of marks'!ER19="","",'statement of marks'!ER19)</f>
        <v/>
      </c>
      <c r="K404" s="1031"/>
      <c r="L404" s="1031"/>
      <c r="M404" s="1031" t="str">
        <f>IF('statement of marks'!EQ19="","",'statement of marks'!EQ19)</f>
        <v/>
      </c>
      <c r="N404" s="1031"/>
      <c r="O404" s="1031"/>
      <c r="P404" s="1031" t="str">
        <f>IF('statement of marks'!ES19="","",'statement of marks'!ES19)</f>
        <v/>
      </c>
      <c r="Q404" s="1031"/>
      <c r="R404" s="1031"/>
      <c r="S404" s="438"/>
      <c r="T404" s="440" t="str">
        <f>IF('statement of marks'!ET19="","",'statement of marks'!ET19)</f>
        <v/>
      </c>
      <c r="U404" s="440" t="str">
        <f>IF('statement of marks'!EU19="","",'statement of marks'!EU19)</f>
        <v/>
      </c>
      <c r="V404" s="441" t="str">
        <f>IF('statement of marks'!EV19="","",'statement of marks'!EV19)</f>
        <v/>
      </c>
    </row>
    <row r="405" spans="1:22" ht="15.95" customHeight="1">
      <c r="A405" s="425"/>
      <c r="B405" s="1027" t="str">
        <f>IF('statement of marks'!$EY$3="","",'statement of marks'!$EY$3)</f>
        <v>dyk f'k{kk</v>
      </c>
      <c r="C405" s="1028"/>
      <c r="D405" s="1031" t="str">
        <f>IF('statement of marks'!EY19="","",'statement of marks'!EY19)</f>
        <v/>
      </c>
      <c r="E405" s="1031"/>
      <c r="F405" s="1031"/>
      <c r="G405" s="1031" t="str">
        <f>IF('statement of marks'!EZ19="","",'statement of marks'!EZ19)</f>
        <v/>
      </c>
      <c r="H405" s="1031"/>
      <c r="I405" s="1031"/>
      <c r="J405" s="1031" t="str">
        <f>IF('statement of marks'!FB19="","",'statement of marks'!FB19)</f>
        <v/>
      </c>
      <c r="K405" s="1031"/>
      <c r="L405" s="1031"/>
      <c r="M405" s="1031" t="str">
        <f>IF('statement of marks'!FA19="","",'statement of marks'!FA19)</f>
        <v/>
      </c>
      <c r="N405" s="1031"/>
      <c r="O405" s="1031"/>
      <c r="P405" s="1031" t="str">
        <f>IF('statement of marks'!FC19="","",'statement of marks'!FC19)</f>
        <v/>
      </c>
      <c r="Q405" s="1031"/>
      <c r="R405" s="1031"/>
      <c r="S405" s="438"/>
      <c r="T405" s="440" t="str">
        <f>IF('statement of marks'!FD19="","",'statement of marks'!FD19)</f>
        <v/>
      </c>
      <c r="U405" s="440" t="str">
        <f>IF('statement of marks'!FE19="","",'statement of marks'!FE19)</f>
        <v/>
      </c>
      <c r="V405" s="441" t="str">
        <f>IF('statement of marks'!FF19="","",'statement of marks'!FF19)</f>
        <v/>
      </c>
    </row>
    <row r="406" spans="1:22" ht="15.95" customHeight="1">
      <c r="A406" s="425"/>
      <c r="B406" s="1029" t="str">
        <f>IF('statement of marks'!$FI$3="","",'statement of marks'!$FI$3)</f>
        <v>LokLF; ,oe~ 'kkjhfjd f'k{kk</v>
      </c>
      <c r="C406" s="1030"/>
      <c r="D406" s="1031" t="str">
        <f>IF('statement of marks'!FI19="","",'statement of marks'!FI19)</f>
        <v/>
      </c>
      <c r="E406" s="1031"/>
      <c r="F406" s="1031"/>
      <c r="G406" s="1031" t="str">
        <f>IF('statement of marks'!FJ19="","",'statement of marks'!FJ19)</f>
        <v/>
      </c>
      <c r="H406" s="1031"/>
      <c r="I406" s="1031"/>
      <c r="J406" s="1031" t="str">
        <f>IF('statement of marks'!FL19="","",'statement of marks'!FL19)</f>
        <v/>
      </c>
      <c r="K406" s="1031"/>
      <c r="L406" s="1031"/>
      <c r="M406" s="1031" t="str">
        <f>IF('statement of marks'!FK19="","",'statement of marks'!FK19)</f>
        <v/>
      </c>
      <c r="N406" s="1031"/>
      <c r="O406" s="1031"/>
      <c r="P406" s="1031" t="str">
        <f>IF('statement of marks'!FM19="","",'statement of marks'!FM19)</f>
        <v/>
      </c>
      <c r="Q406" s="1031"/>
      <c r="R406" s="1031"/>
      <c r="S406" s="438"/>
      <c r="T406" s="440" t="str">
        <f>IF('statement of marks'!FN19="","",'statement of marks'!FN19)</f>
        <v/>
      </c>
      <c r="U406" s="440" t="str">
        <f>IF('statement of marks'!FO19="","",'statement of marks'!FO19)</f>
        <v/>
      </c>
      <c r="V406" s="441" t="str">
        <f>IF('statement of marks'!FP19="","",'statement of marks'!FP19)</f>
        <v/>
      </c>
    </row>
    <row r="407" spans="1:22" ht="15.95" customHeight="1">
      <c r="A407" s="425"/>
      <c r="B407" s="1000" t="s">
        <v>195</v>
      </c>
      <c r="C407" s="1001"/>
      <c r="D407" s="1071" t="str">
        <f>details!$DR$3</f>
        <v>vxLr rd</v>
      </c>
      <c r="E407" s="1071"/>
      <c r="F407" s="1071"/>
      <c r="G407" s="1071" t="str">
        <f>details!$DV$3</f>
        <v>vDVwcj rd</v>
      </c>
      <c r="H407" s="1071"/>
      <c r="I407" s="1071"/>
      <c r="J407" s="1071" t="str">
        <f>details!$ED$3</f>
        <v>Qjojh rd</v>
      </c>
      <c r="K407" s="1071"/>
      <c r="L407" s="1071"/>
      <c r="M407" s="1071" t="str">
        <f>details!$DZ$3</f>
        <v>fnlEcj rd</v>
      </c>
      <c r="N407" s="1071"/>
      <c r="O407" s="1071"/>
      <c r="P407" s="1071" t="str">
        <f>details!$EH$3</f>
        <v>loZ ;ksx</v>
      </c>
      <c r="Q407" s="1071"/>
      <c r="R407" s="1071"/>
      <c r="S407" s="1010" t="s">
        <v>252</v>
      </c>
      <c r="T407" s="1011"/>
      <c r="U407" s="1011"/>
      <c r="V407" s="1078"/>
    </row>
    <row r="408" spans="1:22" ht="15.95" customHeight="1">
      <c r="A408" s="425"/>
      <c r="B408" s="1025" t="s">
        <v>98</v>
      </c>
      <c r="C408" s="1026"/>
      <c r="D408" s="1008" t="str">
        <f>IF(details!DS19="","",details!DS19)</f>
        <v/>
      </c>
      <c r="E408" s="1008"/>
      <c r="F408" s="1008"/>
      <c r="G408" s="1008" t="str">
        <f>IF(details!DW19="","",details!DW19)</f>
        <v/>
      </c>
      <c r="H408" s="1008"/>
      <c r="I408" s="1008"/>
      <c r="J408" s="1008" t="str">
        <f>IF(details!EE19="","",details!EE19)</f>
        <v/>
      </c>
      <c r="K408" s="1008"/>
      <c r="L408" s="1008"/>
      <c r="M408" s="1008" t="str">
        <f>IF(details!EA19="","",details!EA19)</f>
        <v/>
      </c>
      <c r="N408" s="1008"/>
      <c r="O408" s="1008"/>
      <c r="P408" s="1008" t="str">
        <f>IF(details!EI19="","",details!EI19)</f>
        <v/>
      </c>
      <c r="Q408" s="1008"/>
      <c r="R408" s="1008"/>
      <c r="S408" s="1079">
        <f>'statement of marks'!$HF$108</f>
        <v>42855</v>
      </c>
      <c r="T408" s="1080"/>
      <c r="U408" s="1080"/>
      <c r="V408" s="1081"/>
    </row>
    <row r="409" spans="1:22" ht="15.95" customHeight="1">
      <c r="A409" s="425"/>
      <c r="B409" s="1023" t="s">
        <v>15</v>
      </c>
      <c r="C409" s="1024"/>
      <c r="D409" s="1009">
        <f>IF(details!DR19="","",details!DR19)</f>
        <v>83</v>
      </c>
      <c r="E409" s="1009"/>
      <c r="F409" s="1009"/>
      <c r="G409" s="1009" t="str">
        <f>IF(details!DV19="","",details!DV19)</f>
        <v/>
      </c>
      <c r="H409" s="1009"/>
      <c r="I409" s="1009"/>
      <c r="J409" s="1009" t="str">
        <f>IF(details!ED19="","",details!ED19)</f>
        <v/>
      </c>
      <c r="K409" s="1009"/>
      <c r="L409" s="1009"/>
      <c r="M409" s="1009" t="str">
        <f>IF(details!DZ19="","",details!DZ19)</f>
        <v/>
      </c>
      <c r="N409" s="1009"/>
      <c r="O409" s="1009"/>
      <c r="P409" s="1009" t="str">
        <f>IF(details!EH19="","",details!EH19)</f>
        <v/>
      </c>
      <c r="Q409" s="1009"/>
      <c r="R409" s="1009"/>
      <c r="S409" s="1082"/>
      <c r="T409" s="1083"/>
      <c r="U409" s="1083"/>
      <c r="V409" s="1084"/>
    </row>
    <row r="410" spans="1:22" ht="15.95" customHeight="1">
      <c r="A410" s="1072"/>
      <c r="B410" s="1064" t="s">
        <v>250</v>
      </c>
      <c r="C410" s="1065"/>
      <c r="D410" s="1066" t="s">
        <v>3</v>
      </c>
      <c r="E410" s="1066"/>
      <c r="F410" s="1066"/>
      <c r="G410" s="1066" t="s">
        <v>236</v>
      </c>
      <c r="H410" s="1066"/>
      <c r="I410" s="1066"/>
      <c r="J410" s="1066" t="s">
        <v>5</v>
      </c>
      <c r="K410" s="1066"/>
      <c r="L410" s="1066"/>
      <c r="M410" s="1066" t="s">
        <v>242</v>
      </c>
      <c r="N410" s="1066"/>
      <c r="O410" s="1066"/>
      <c r="P410" s="1067" t="s">
        <v>225</v>
      </c>
      <c r="Q410" s="1067"/>
      <c r="R410" s="1067"/>
      <c r="S410" s="1066" t="s">
        <v>250</v>
      </c>
      <c r="T410" s="1066"/>
      <c r="U410" s="1066"/>
      <c r="V410" s="1068"/>
    </row>
    <row r="411" spans="1:22" ht="15.95" customHeight="1">
      <c r="A411" s="1072"/>
      <c r="B411" s="1064"/>
      <c r="C411" s="1065"/>
      <c r="D411" s="1069">
        <f>'statement of marks'!HD19</f>
        <v>1200</v>
      </c>
      <c r="E411" s="1069"/>
      <c r="F411" s="1069"/>
      <c r="G411" s="1069" t="str">
        <f>'statement of marks'!HE19</f>
        <v/>
      </c>
      <c r="H411" s="1069"/>
      <c r="I411" s="1069"/>
      <c r="J411" s="1069" t="str">
        <f>'statement of marks'!HF19</f>
        <v/>
      </c>
      <c r="K411" s="1069"/>
      <c r="L411" s="1069"/>
      <c r="M411" s="1069" t="str">
        <f>'statement of marks'!HI19</f>
        <v/>
      </c>
      <c r="N411" s="1069"/>
      <c r="O411" s="1069"/>
      <c r="P411" s="1069" t="str">
        <f>'statement of marks'!HH19</f>
        <v/>
      </c>
      <c r="Q411" s="1069"/>
      <c r="R411" s="1069"/>
      <c r="S411" s="1066" t="str">
        <f>'statement of marks'!HC19</f>
        <v/>
      </c>
      <c r="T411" s="1066"/>
      <c r="U411" s="1066"/>
      <c r="V411" s="1068"/>
    </row>
    <row r="412" spans="1:22" ht="15.95" customHeight="1">
      <c r="A412" s="425"/>
      <c r="B412" s="1036" t="s">
        <v>99</v>
      </c>
      <c r="C412" s="1037"/>
      <c r="D412" s="1007"/>
      <c r="E412" s="1007"/>
      <c r="F412" s="1007"/>
      <c r="G412" s="1007"/>
      <c r="H412" s="1007"/>
      <c r="I412" s="1007"/>
      <c r="J412" s="1007"/>
      <c r="K412" s="1007"/>
      <c r="L412" s="1007"/>
      <c r="M412" s="1007"/>
      <c r="N412" s="1007"/>
      <c r="O412" s="1007"/>
      <c r="P412" s="1007"/>
      <c r="Q412" s="1007"/>
      <c r="R412" s="1007"/>
      <c r="S412" s="1007"/>
      <c r="T412" s="1007"/>
      <c r="U412" s="1007"/>
      <c r="V412" s="1058"/>
    </row>
    <row r="413" spans="1:22" ht="15.95" customHeight="1">
      <c r="A413" s="425"/>
      <c r="B413" s="1013" t="s">
        <v>79</v>
      </c>
      <c r="C413" s="1014"/>
      <c r="D413" s="1007"/>
      <c r="E413" s="1007"/>
      <c r="F413" s="1007"/>
      <c r="G413" s="1007"/>
      <c r="H413" s="1007"/>
      <c r="I413" s="1007"/>
      <c r="J413" s="1007"/>
      <c r="K413" s="1007"/>
      <c r="L413" s="1007"/>
      <c r="M413" s="1007"/>
      <c r="N413" s="1007"/>
      <c r="O413" s="1007"/>
      <c r="P413" s="1007"/>
      <c r="Q413" s="1007"/>
      <c r="R413" s="1007"/>
      <c r="S413" s="1007"/>
      <c r="T413" s="1007"/>
      <c r="U413" s="1007"/>
      <c r="V413" s="1058"/>
    </row>
    <row r="414" spans="1:22" ht="15.95" customHeight="1">
      <c r="A414" s="425"/>
      <c r="B414" s="1036" t="s">
        <v>243</v>
      </c>
      <c r="C414" s="1037"/>
      <c r="D414" s="1007"/>
      <c r="E414" s="1007"/>
      <c r="F414" s="1007"/>
      <c r="G414" s="1007"/>
      <c r="H414" s="1007"/>
      <c r="I414" s="1007"/>
      <c r="J414" s="1007"/>
      <c r="K414" s="1007"/>
      <c r="L414" s="1007"/>
      <c r="M414" s="1007"/>
      <c r="N414" s="1007"/>
      <c r="O414" s="1007"/>
      <c r="P414" s="1007" t="s">
        <v>243</v>
      </c>
      <c r="Q414" s="1007"/>
      <c r="R414" s="1007"/>
      <c r="S414" s="1007"/>
      <c r="T414" s="1007"/>
      <c r="U414" s="1007"/>
      <c r="V414" s="1058"/>
    </row>
    <row r="415" spans="1:22" ht="15.95" customHeight="1">
      <c r="A415" s="425"/>
      <c r="B415" s="1021" t="s">
        <v>100</v>
      </c>
      <c r="C415" s="1022"/>
      <c r="D415" s="1007"/>
      <c r="E415" s="1007"/>
      <c r="F415" s="1007"/>
      <c r="G415" s="1007"/>
      <c r="H415" s="1007"/>
      <c r="I415" s="1007"/>
      <c r="J415" s="1007"/>
      <c r="K415" s="1007"/>
      <c r="L415" s="1007"/>
      <c r="M415" s="1007"/>
      <c r="N415" s="1007"/>
      <c r="O415" s="1007"/>
      <c r="P415" s="1007"/>
      <c r="Q415" s="1007"/>
      <c r="R415" s="1007"/>
      <c r="S415" s="1060" t="s">
        <v>100</v>
      </c>
      <c r="T415" s="1060"/>
      <c r="U415" s="1060"/>
      <c r="V415" s="1061"/>
    </row>
    <row r="416" spans="1:22" ht="15.95" customHeight="1" thickBot="1">
      <c r="A416" s="427"/>
      <c r="B416" s="1076" t="s">
        <v>101</v>
      </c>
      <c r="C416" s="1077"/>
      <c r="D416" s="1059"/>
      <c r="E416" s="1059"/>
      <c r="F416" s="1059"/>
      <c r="G416" s="1059"/>
      <c r="H416" s="1059"/>
      <c r="I416" s="1059"/>
      <c r="J416" s="1059"/>
      <c r="K416" s="1059"/>
      <c r="L416" s="1059"/>
      <c r="M416" s="1059"/>
      <c r="N416" s="1059"/>
      <c r="O416" s="1059"/>
      <c r="P416" s="1059"/>
      <c r="Q416" s="1059"/>
      <c r="R416" s="1059"/>
      <c r="S416" s="1062" t="s">
        <v>134</v>
      </c>
      <c r="T416" s="1062"/>
      <c r="U416" s="1062"/>
      <c r="V416" s="1063"/>
    </row>
    <row r="417" spans="1:22" ht="15.95" customHeight="1">
      <c r="A417" s="424"/>
      <c r="B417" s="1038" t="s">
        <v>47</v>
      </c>
      <c r="C417" s="1039"/>
      <c r="D417" s="1039"/>
      <c r="E417" s="1039"/>
      <c r="F417" s="1039"/>
      <c r="G417" s="1039"/>
      <c r="H417" s="1039"/>
      <c r="I417" s="1039"/>
      <c r="J417" s="1039"/>
      <c r="K417" s="1039"/>
      <c r="L417" s="1039"/>
      <c r="M417" s="1039"/>
      <c r="N417" s="1039"/>
      <c r="O417" s="1039"/>
      <c r="P417" s="1039"/>
      <c r="Q417" s="1039"/>
      <c r="R417" s="1039"/>
      <c r="S417" s="1039"/>
      <c r="T417" s="1039"/>
      <c r="U417" s="1039"/>
      <c r="V417" s="1040"/>
    </row>
    <row r="418" spans="1:22" ht="15.95" customHeight="1">
      <c r="A418" s="425"/>
      <c r="B418" s="1041" t="str">
        <f>'statement of marks'!$A$1</f>
        <v>MkW0Hkhejko vEcsMdj jkt0vkok0fo|k0cxMh]nkSlk</v>
      </c>
      <c r="C418" s="1042"/>
      <c r="D418" s="1042"/>
      <c r="E418" s="1042"/>
      <c r="F418" s="1042"/>
      <c r="G418" s="1042"/>
      <c r="H418" s="1042"/>
      <c r="I418" s="1042"/>
      <c r="J418" s="1042"/>
      <c r="K418" s="1042"/>
      <c r="L418" s="1042"/>
      <c r="M418" s="1042"/>
      <c r="N418" s="1042"/>
      <c r="O418" s="1042"/>
      <c r="P418" s="1042"/>
      <c r="Q418" s="1042"/>
      <c r="R418" s="1042"/>
      <c r="S418" s="1042"/>
      <c r="T418" s="1042"/>
      <c r="U418" s="1042"/>
      <c r="V418" s="1043"/>
    </row>
    <row r="419" spans="1:22" ht="15.95" customHeight="1">
      <c r="A419" s="425"/>
      <c r="B419" s="990" t="s">
        <v>244</v>
      </c>
      <c r="C419" s="991"/>
      <c r="D419" s="992" t="str">
        <f>'statement of marks'!$H$3</f>
        <v>2016-17</v>
      </c>
      <c r="E419" s="992"/>
      <c r="F419" s="992"/>
      <c r="G419" s="992"/>
      <c r="H419" s="992"/>
      <c r="I419" s="992"/>
      <c r="J419" s="992"/>
      <c r="K419" s="992"/>
      <c r="L419" s="992"/>
      <c r="M419" s="992"/>
      <c r="N419" s="992"/>
      <c r="O419" s="992"/>
      <c r="P419" s="992"/>
      <c r="Q419" s="992"/>
      <c r="R419" s="992"/>
      <c r="S419" s="992"/>
      <c r="T419" s="992"/>
      <c r="U419" s="992"/>
      <c r="V419" s="1044"/>
    </row>
    <row r="420" spans="1:22" ht="15.95" customHeight="1">
      <c r="A420" s="425"/>
      <c r="B420" s="990" t="s">
        <v>185</v>
      </c>
      <c r="C420" s="991"/>
      <c r="D420" s="991" t="str">
        <f>IF('statement of marks'!I20="","",'statement of marks'!I20)</f>
        <v>euh"k dqekj ehuk</v>
      </c>
      <c r="E420" s="991"/>
      <c r="F420" s="991"/>
      <c r="G420" s="991"/>
      <c r="H420" s="991"/>
      <c r="I420" s="991"/>
      <c r="J420" s="991"/>
      <c r="K420" s="991"/>
      <c r="L420" s="991"/>
      <c r="M420" s="991"/>
      <c r="N420" s="991"/>
      <c r="O420" s="991"/>
      <c r="P420" s="991"/>
      <c r="Q420" s="991"/>
      <c r="R420" s="991"/>
      <c r="S420" s="991"/>
      <c r="T420" s="991"/>
      <c r="U420" s="991"/>
      <c r="V420" s="1045"/>
    </row>
    <row r="421" spans="1:22" ht="15.95" customHeight="1">
      <c r="A421" s="425"/>
      <c r="B421" s="990" t="s">
        <v>186</v>
      </c>
      <c r="C421" s="991"/>
      <c r="D421" s="991" t="str">
        <f>IF('statement of marks'!J20="","",'statement of marks'!J20)</f>
        <v>Jh ehBk yky ehuk</v>
      </c>
      <c r="E421" s="991"/>
      <c r="F421" s="991"/>
      <c r="G421" s="991"/>
      <c r="H421" s="991"/>
      <c r="I421" s="991"/>
      <c r="J421" s="991"/>
      <c r="K421" s="991"/>
      <c r="L421" s="991"/>
      <c r="M421" s="991"/>
      <c r="N421" s="991"/>
      <c r="O421" s="991"/>
      <c r="P421" s="991"/>
      <c r="Q421" s="991"/>
      <c r="R421" s="991"/>
      <c r="S421" s="991"/>
      <c r="T421" s="991"/>
      <c r="U421" s="991"/>
      <c r="V421" s="1045"/>
    </row>
    <row r="422" spans="1:22" ht="15.95" customHeight="1">
      <c r="A422" s="425"/>
      <c r="B422" s="990" t="s">
        <v>187</v>
      </c>
      <c r="C422" s="991"/>
      <c r="D422" s="991" t="str">
        <f>IF('statement of marks'!K20="","",'statement of marks'!K20)</f>
        <v>Jhefr [ksyk nsoh</v>
      </c>
      <c r="E422" s="991"/>
      <c r="F422" s="991"/>
      <c r="G422" s="991"/>
      <c r="H422" s="991"/>
      <c r="I422" s="991"/>
      <c r="J422" s="991"/>
      <c r="K422" s="991"/>
      <c r="L422" s="991"/>
      <c r="M422" s="991"/>
      <c r="N422" s="991"/>
      <c r="O422" s="991"/>
      <c r="P422" s="991"/>
      <c r="Q422" s="991"/>
      <c r="R422" s="991"/>
      <c r="S422" s="991"/>
      <c r="T422" s="991"/>
      <c r="U422" s="991"/>
      <c r="V422" s="1045"/>
    </row>
    <row r="423" spans="1:22" ht="15.95" customHeight="1">
      <c r="A423" s="425"/>
      <c r="B423" s="990" t="s">
        <v>188</v>
      </c>
      <c r="C423" s="991"/>
      <c r="D423" s="992" t="str">
        <f>'statement of marks'!$G$3</f>
        <v>6 B</v>
      </c>
      <c r="E423" s="992"/>
      <c r="F423" s="992"/>
      <c r="G423" s="991" t="s">
        <v>9</v>
      </c>
      <c r="H423" s="991"/>
      <c r="I423" s="991"/>
      <c r="J423" s="992">
        <f>IF('statement of marks'!D20="","",'statement of marks'!D20)</f>
        <v>664</v>
      </c>
      <c r="K423" s="992"/>
      <c r="L423" s="992"/>
      <c r="M423" s="991" t="s">
        <v>189</v>
      </c>
      <c r="N423" s="991"/>
      <c r="O423" s="991"/>
      <c r="P423" s="992">
        <f>IF('statement of marks'!F20="","",'statement of marks'!F20)</f>
        <v>1984</v>
      </c>
      <c r="Q423" s="992"/>
      <c r="R423" s="992"/>
      <c r="S423" s="1054" t="str">
        <f>IF('statement of marks'!$I$3="","",'statement of marks'!$I$3)</f>
        <v xml:space="preserve">fo|ky; dk Mk;l dksM+ </v>
      </c>
      <c r="T423" s="1054"/>
      <c r="U423" s="1054"/>
      <c r="V423" s="1055"/>
    </row>
    <row r="424" spans="1:22" ht="15.95" customHeight="1">
      <c r="A424" s="425"/>
      <c r="B424" s="428" t="s">
        <v>0</v>
      </c>
      <c r="C424" s="429"/>
      <c r="D424" s="1032">
        <f>IF('statement of marks'!G20="","",'statement of marks'!G20)</f>
        <v>39294</v>
      </c>
      <c r="E424" s="1032"/>
      <c r="F424" s="1032"/>
      <c r="G424" s="991" t="str">
        <f>IF('statement of marks'!H20="","",'statement of marks'!H20)</f>
        <v>bdrhl tqykbZ] nks gtkj lkr</v>
      </c>
      <c r="H424" s="991"/>
      <c r="I424" s="991"/>
      <c r="J424" s="991"/>
      <c r="K424" s="991"/>
      <c r="L424" s="991"/>
      <c r="M424" s="991"/>
      <c r="N424" s="991"/>
      <c r="O424" s="991"/>
      <c r="P424" s="991"/>
      <c r="Q424" s="991"/>
      <c r="R424" s="991"/>
      <c r="S424" s="1056" t="str">
        <f>IF('statement of marks'!$J$3="","",'statement of marks'!$J$3)</f>
        <v xml:space="preserve">08291009401   </v>
      </c>
      <c r="T424" s="1056"/>
      <c r="U424" s="1056"/>
      <c r="V424" s="1057"/>
    </row>
    <row r="425" spans="1:22" ht="15.95" customHeight="1">
      <c r="A425" s="425"/>
      <c r="B425" s="404" t="s">
        <v>28</v>
      </c>
      <c r="C425" s="430" t="s">
        <v>96</v>
      </c>
      <c r="D425" s="1007" t="s">
        <v>1</v>
      </c>
      <c r="E425" s="1007"/>
      <c r="F425" s="1007"/>
      <c r="G425" s="1007" t="s">
        <v>21</v>
      </c>
      <c r="H425" s="1007"/>
      <c r="I425" s="1007"/>
      <c r="J425" s="1007" t="s">
        <v>68</v>
      </c>
      <c r="K425" s="1007"/>
      <c r="L425" s="1007"/>
      <c r="M425" s="1007" t="s">
        <v>97</v>
      </c>
      <c r="N425" s="1007"/>
      <c r="O425" s="1007"/>
      <c r="P425" s="1070" t="s">
        <v>200</v>
      </c>
      <c r="Q425" s="1051" t="s">
        <v>238</v>
      </c>
      <c r="R425" s="1051"/>
      <c r="S425" s="1051"/>
      <c r="T425" s="1052" t="s">
        <v>237</v>
      </c>
      <c r="U425" s="1052"/>
      <c r="V425" s="1053"/>
    </row>
    <row r="426" spans="1:22" ht="15.95" customHeight="1">
      <c r="A426" s="425"/>
      <c r="B426" s="404"/>
      <c r="C426" s="430"/>
      <c r="D426" s="423" t="s">
        <v>245</v>
      </c>
      <c r="E426" s="423" t="s">
        <v>246</v>
      </c>
      <c r="F426" s="431" t="s">
        <v>2</v>
      </c>
      <c r="G426" s="423" t="s">
        <v>245</v>
      </c>
      <c r="H426" s="423" t="s">
        <v>246</v>
      </c>
      <c r="I426" s="431" t="s">
        <v>2</v>
      </c>
      <c r="J426" s="423" t="s">
        <v>245</v>
      </c>
      <c r="K426" s="423" t="s">
        <v>246</v>
      </c>
      <c r="L426" s="431" t="s">
        <v>2</v>
      </c>
      <c r="M426" s="423" t="s">
        <v>245</v>
      </c>
      <c r="N426" s="423" t="s">
        <v>246</v>
      </c>
      <c r="O426" s="431" t="s">
        <v>2</v>
      </c>
      <c r="P426" s="1070"/>
      <c r="Q426" s="423" t="s">
        <v>245</v>
      </c>
      <c r="R426" s="423" t="s">
        <v>246</v>
      </c>
      <c r="S426" s="435" t="s">
        <v>2</v>
      </c>
      <c r="T426" s="445" t="s">
        <v>223</v>
      </c>
      <c r="U426" s="446" t="s">
        <v>5</v>
      </c>
      <c r="V426" s="447" t="s">
        <v>241</v>
      </c>
    </row>
    <row r="427" spans="1:22" ht="15.95" customHeight="1">
      <c r="A427" s="426"/>
      <c r="B427" s="1046" t="s">
        <v>3</v>
      </c>
      <c r="C427" s="1047"/>
      <c r="D427" s="421">
        <f>IF('statement of marks'!L$6="","",'statement of marks'!L$6)</f>
        <v>5</v>
      </c>
      <c r="E427" s="421">
        <f>IF('statement of marks'!M$6="","",'statement of marks'!M$6)</f>
        <v>5</v>
      </c>
      <c r="F427" s="432">
        <f>IF('statement of marks'!N$6="","",'statement of marks'!N$6)</f>
        <v>10</v>
      </c>
      <c r="G427" s="421">
        <f>IF('statement of marks'!O$6="","",'statement of marks'!O$6)</f>
        <v>5</v>
      </c>
      <c r="H427" s="421">
        <f>IF('statement of marks'!P$6="","",'statement of marks'!P$6)</f>
        <v>5</v>
      </c>
      <c r="I427" s="432">
        <f>IF('statement of marks'!Q$6="","",'statement of marks'!Q$6)</f>
        <v>10</v>
      </c>
      <c r="J427" s="421">
        <f>IF('statement of marks'!R$6="","",'statement of marks'!R$6)</f>
        <v>5</v>
      </c>
      <c r="K427" s="421">
        <f>IF('statement of marks'!S$6="","",'statement of marks'!S$6)</f>
        <v>5</v>
      </c>
      <c r="L427" s="432">
        <f>IF('statement of marks'!T$6="","",'statement of marks'!T$6)</f>
        <v>10</v>
      </c>
      <c r="M427" s="421">
        <f>IF('statement of marks'!V$6="","",'statement of marks'!V$6)</f>
        <v>50</v>
      </c>
      <c r="N427" s="421">
        <f>IF('statement of marks'!W$6="","",'statement of marks'!W$6)</f>
        <v>20</v>
      </c>
      <c r="O427" s="432">
        <f>IF('statement of marks'!X$6="","",'statement of marks'!X$6)</f>
        <v>70</v>
      </c>
      <c r="P427" s="422">
        <f>IF('statement of marks'!Y$6="","",'statement of marks'!Y$6)</f>
        <v>100</v>
      </c>
      <c r="Q427" s="421">
        <f>IF('statement of marks'!Z$6="","",'statement of marks'!Z$6)</f>
        <v>70</v>
      </c>
      <c r="R427" s="421">
        <f>IF('statement of marks'!AA$6="","",'statement of marks'!AA$6)</f>
        <v>30</v>
      </c>
      <c r="S427" s="432">
        <f>IF('statement of marks'!AB$6="","",'statement of marks'!AB$6)</f>
        <v>100</v>
      </c>
      <c r="T427" s="442">
        <f>IF('statement of marks'!AC$6="","",'statement of marks'!AC$6)</f>
        <v>200</v>
      </c>
      <c r="U427" s="442" t="str">
        <f>IF('statement of marks'!AD$6="","",'statement of marks'!AD$6)</f>
        <v/>
      </c>
      <c r="V427" s="448" t="str">
        <f>IF('statement of marks'!AE$6="","",'statement of marks'!AE$6)</f>
        <v/>
      </c>
    </row>
    <row r="428" spans="1:22" ht="15.95" customHeight="1">
      <c r="A428" s="425"/>
      <c r="B428" s="990" t="str">
        <f>IF('statement of marks'!$L$3="","",'statement of marks'!$L$3)</f>
        <v>fgUnh</v>
      </c>
      <c r="C428" s="991"/>
      <c r="D428" s="207">
        <f>IF('statement of marks'!L20="","",'statement of marks'!L20)</f>
        <v>5</v>
      </c>
      <c r="E428" s="207">
        <f>IF('statement of marks'!M20="","",'statement of marks'!M20)</f>
        <v>5</v>
      </c>
      <c r="F428" s="433">
        <f>IF('statement of marks'!N20="","",'statement of marks'!N20)</f>
        <v>10</v>
      </c>
      <c r="G428" s="207">
        <f>IF('statement of marks'!O20="","",'statement of marks'!O20)</f>
        <v>3</v>
      </c>
      <c r="H428" s="207">
        <f>IF('statement of marks'!P20="","",'statement of marks'!P20)</f>
        <v>5</v>
      </c>
      <c r="I428" s="433">
        <f>IF('statement of marks'!Q20="","",'statement of marks'!Q20)</f>
        <v>8</v>
      </c>
      <c r="J428" s="207" t="str">
        <f>IF('statement of marks'!R20="","",'statement of marks'!R20)</f>
        <v/>
      </c>
      <c r="K428" s="207" t="str">
        <f>IF('statement of marks'!S20="","",'statement of marks'!S20)</f>
        <v/>
      </c>
      <c r="L428" s="433" t="str">
        <f>IF('statement of marks'!T20="","",'statement of marks'!T20)</f>
        <v/>
      </c>
      <c r="M428" s="207" t="str">
        <f>IF('statement of marks'!V20="","",'statement of marks'!V20)</f>
        <v/>
      </c>
      <c r="N428" s="207" t="str">
        <f>IF('statement of marks'!W20="","",'statement of marks'!W20)</f>
        <v/>
      </c>
      <c r="O428" s="433" t="str">
        <f>IF('statement of marks'!X20="","",'statement of marks'!X20)</f>
        <v/>
      </c>
      <c r="P428" s="209" t="str">
        <f>IF('statement of marks'!Y20="","",'statement of marks'!Y20)</f>
        <v/>
      </c>
      <c r="Q428" s="207" t="str">
        <f>IF('statement of marks'!Z20="","",'statement of marks'!Z20)</f>
        <v/>
      </c>
      <c r="R428" s="207" t="str">
        <f>IF('statement of marks'!AA20="","",'statement of marks'!AA20)</f>
        <v/>
      </c>
      <c r="S428" s="433" t="str">
        <f>IF('statement of marks'!AB20="","",'statement of marks'!AB20)</f>
        <v/>
      </c>
      <c r="T428" s="420" t="str">
        <f>IF('statement of marks'!AC20="","",'statement of marks'!AC20)</f>
        <v/>
      </c>
      <c r="U428" s="420" t="str">
        <f>IF('statement of marks'!AD20="","",'statement of marks'!AD20)</f>
        <v/>
      </c>
      <c r="V428" s="439" t="str">
        <f>IF('statement of marks'!AE20="","",'statement of marks'!AE20)</f>
        <v/>
      </c>
    </row>
    <row r="429" spans="1:22" ht="15.95" customHeight="1">
      <c r="A429" s="425"/>
      <c r="B429" s="990" t="str">
        <f>IF('statement of marks'!$AH$3="","",'statement of marks'!$AH$3)</f>
        <v>vaxszth</v>
      </c>
      <c r="C429" s="991"/>
      <c r="D429" s="207">
        <f>IF('statement of marks'!AH20="","",'statement of marks'!AH20)</f>
        <v>5</v>
      </c>
      <c r="E429" s="207">
        <f>IF('statement of marks'!AI20="","",'statement of marks'!AI20)</f>
        <v>5</v>
      </c>
      <c r="F429" s="433">
        <f>IF('statement of marks'!AJ20="","",'statement of marks'!AJ20)</f>
        <v>10</v>
      </c>
      <c r="G429" s="207">
        <f>IF('statement of marks'!AK20="","",'statement of marks'!AK20)</f>
        <v>4</v>
      </c>
      <c r="H429" s="207">
        <f>IF('statement of marks'!AL20="","",'statement of marks'!AL20)</f>
        <v>5</v>
      </c>
      <c r="I429" s="433">
        <f>IF('statement of marks'!AM20="","",'statement of marks'!AM20)</f>
        <v>9</v>
      </c>
      <c r="J429" s="207" t="str">
        <f>IF('statement of marks'!AN20="","",'statement of marks'!AN20)</f>
        <v/>
      </c>
      <c r="K429" s="207" t="str">
        <f>IF('statement of marks'!AO20="","",'statement of marks'!AO20)</f>
        <v/>
      </c>
      <c r="L429" s="433" t="str">
        <f>IF('statement of marks'!AP20="","",'statement of marks'!AP20)</f>
        <v/>
      </c>
      <c r="M429" s="207">
        <f>IF('statement of marks'!AR20="","",'statement of marks'!AR20)</f>
        <v>47</v>
      </c>
      <c r="N429" s="207">
        <f>IF('statement of marks'!AS20="","",'statement of marks'!AS20)</f>
        <v>20</v>
      </c>
      <c r="O429" s="433">
        <f>IF('statement of marks'!AT20="","",'statement of marks'!AT20)</f>
        <v>67</v>
      </c>
      <c r="P429" s="209">
        <f>IF('statement of marks'!AU20="","",'statement of marks'!AU20)</f>
        <v>86</v>
      </c>
      <c r="Q429" s="207" t="str">
        <f>IF('statement of marks'!AV20="","",'statement of marks'!AV20)</f>
        <v/>
      </c>
      <c r="R429" s="207" t="str">
        <f>IF('statement of marks'!AW20="","",'statement of marks'!AW20)</f>
        <v/>
      </c>
      <c r="S429" s="433" t="str">
        <f>IF('statement of marks'!AX20="","",'statement of marks'!AX20)</f>
        <v/>
      </c>
      <c r="T429" s="420" t="str">
        <f>IF('statement of marks'!AY20="","",'statement of marks'!AY20)</f>
        <v/>
      </c>
      <c r="U429" s="420" t="str">
        <f>IF('statement of marks'!AZ20="","",'statement of marks'!AZ20)</f>
        <v/>
      </c>
      <c r="V429" s="439" t="str">
        <f>IF('statement of marks'!BA20="","",'statement of marks'!BA20)</f>
        <v/>
      </c>
    </row>
    <row r="430" spans="1:22" ht="15.95" customHeight="1">
      <c r="A430" s="425"/>
      <c r="B430" s="990" t="str">
        <f>IF('statement of marks'!BD20="s","laLd`r",IF('statement of marks'!BD20="u","mnwZ",IF('statement of marks'!BD20="g","xqtjkrh",IF('statement of marks'!BD20="p","iatkch",IF('statement of marks'!BD20="sd","fla/kh","r`rh; Hkk""kk")))))</f>
        <v>laLd`r</v>
      </c>
      <c r="C430" s="991"/>
      <c r="D430" s="207" t="str">
        <f>IF('statement of marks'!BE20="","",'statement of marks'!BE20)</f>
        <v>ab</v>
      </c>
      <c r="E430" s="207" t="str">
        <f>IF('statement of marks'!BF20="","",'statement of marks'!BF20)</f>
        <v>ab</v>
      </c>
      <c r="F430" s="433">
        <f>IF('statement of marks'!BG20="","",'statement of marks'!BG20)</f>
        <v>0</v>
      </c>
      <c r="G430" s="207">
        <f>IF('statement of marks'!BH20="","",'statement of marks'!BH20)</f>
        <v>4</v>
      </c>
      <c r="H430" s="207">
        <f>IF('statement of marks'!BI20="","",'statement of marks'!BI20)</f>
        <v>5</v>
      </c>
      <c r="I430" s="433">
        <f>IF('statement of marks'!BJ20="","",'statement of marks'!BJ20)</f>
        <v>9</v>
      </c>
      <c r="J430" s="207" t="str">
        <f>IF('statement of marks'!BK20="","",'statement of marks'!BK20)</f>
        <v/>
      </c>
      <c r="K430" s="207" t="str">
        <f>IF('statement of marks'!BL20="","",'statement of marks'!BL20)</f>
        <v/>
      </c>
      <c r="L430" s="433" t="str">
        <f>IF('statement of marks'!BM20="","",'statement of marks'!BM20)</f>
        <v/>
      </c>
      <c r="M430" s="207" t="str">
        <f>IF('statement of marks'!BO20="","",'statement of marks'!BO20)</f>
        <v/>
      </c>
      <c r="N430" s="207" t="str">
        <f>IF('statement of marks'!BP20="","",'statement of marks'!BP20)</f>
        <v/>
      </c>
      <c r="O430" s="433" t="str">
        <f>IF('statement of marks'!BQ20="","",'statement of marks'!BQ20)</f>
        <v/>
      </c>
      <c r="P430" s="209" t="str">
        <f>IF('statement of marks'!BR20="","",'statement of marks'!BR20)</f>
        <v/>
      </c>
      <c r="Q430" s="207" t="str">
        <f>IF('statement of marks'!BS20="","",'statement of marks'!BS20)</f>
        <v/>
      </c>
      <c r="R430" s="207" t="str">
        <f>IF('statement of marks'!BT20="","",'statement of marks'!BT20)</f>
        <v/>
      </c>
      <c r="S430" s="433" t="str">
        <f>IF('statement of marks'!BU20="","",'statement of marks'!BU20)</f>
        <v/>
      </c>
      <c r="T430" s="420" t="str">
        <f>IF('statement of marks'!BV20="","",'statement of marks'!BV20)</f>
        <v/>
      </c>
      <c r="U430" s="420" t="str">
        <f>IF('statement of marks'!BW20="","",'statement of marks'!BW20)</f>
        <v/>
      </c>
      <c r="V430" s="439" t="str">
        <f>IF('statement of marks'!BX20="","",'statement of marks'!BX20)</f>
        <v/>
      </c>
    </row>
    <row r="431" spans="1:22" ht="15.95" customHeight="1">
      <c r="A431" s="425"/>
      <c r="B431" s="990" t="str">
        <f>IF('statement of marks'!$CA$3="","",'statement of marks'!$CA$3)</f>
        <v>xf.kr</v>
      </c>
      <c r="C431" s="991"/>
      <c r="D431" s="207" t="str">
        <f>IF('statement of marks'!CA20="","",'statement of marks'!CA20)</f>
        <v>ab</v>
      </c>
      <c r="E431" s="207" t="str">
        <f>IF('statement of marks'!CB20="","",'statement of marks'!CB20)</f>
        <v>ab</v>
      </c>
      <c r="F431" s="433">
        <f>IF('statement of marks'!CC20="","",'statement of marks'!CC20)</f>
        <v>0</v>
      </c>
      <c r="G431" s="207" t="str">
        <f>IF('statement of marks'!CD20="","",'statement of marks'!CD20)</f>
        <v/>
      </c>
      <c r="H431" s="207" t="str">
        <f>IF('statement of marks'!CE20="","",'statement of marks'!CE20)</f>
        <v/>
      </c>
      <c r="I431" s="433" t="str">
        <f>IF('statement of marks'!CF20="","",'statement of marks'!CF20)</f>
        <v/>
      </c>
      <c r="J431" s="207" t="str">
        <f>IF('statement of marks'!CG20="","",'statement of marks'!CG20)</f>
        <v/>
      </c>
      <c r="K431" s="207" t="str">
        <f>IF('statement of marks'!CH20="","",'statement of marks'!CH20)</f>
        <v/>
      </c>
      <c r="L431" s="433" t="str">
        <f>IF('statement of marks'!CI20="","",'statement of marks'!CI20)</f>
        <v/>
      </c>
      <c r="M431" s="207">
        <f>IF('statement of marks'!CK20="","",'statement of marks'!CK20)</f>
        <v>16</v>
      </c>
      <c r="N431" s="207">
        <f>IF('statement of marks'!CL20="","",'statement of marks'!CL20)</f>
        <v>20</v>
      </c>
      <c r="O431" s="433">
        <f>IF('statement of marks'!CM20="","",'statement of marks'!CM20)</f>
        <v>36</v>
      </c>
      <c r="P431" s="209">
        <f>IF('statement of marks'!CN20="","",'statement of marks'!CN20)</f>
        <v>36</v>
      </c>
      <c r="Q431" s="207" t="str">
        <f>IF('statement of marks'!CO20="","",'statement of marks'!CO20)</f>
        <v/>
      </c>
      <c r="R431" s="207" t="str">
        <f>IF('statement of marks'!CP20="","",'statement of marks'!CP20)</f>
        <v/>
      </c>
      <c r="S431" s="433" t="str">
        <f>IF('statement of marks'!CQ20="","",'statement of marks'!CQ20)</f>
        <v/>
      </c>
      <c r="T431" s="420" t="str">
        <f>IF('statement of marks'!CR20="","",'statement of marks'!CR20)</f>
        <v/>
      </c>
      <c r="U431" s="420" t="str">
        <f>IF('statement of marks'!CS20="","",'statement of marks'!CS20)</f>
        <v/>
      </c>
      <c r="V431" s="439" t="str">
        <f>IF('statement of marks'!CT20="","",'statement of marks'!CT20)</f>
        <v/>
      </c>
    </row>
    <row r="432" spans="1:22" ht="15.95" customHeight="1">
      <c r="A432" s="425"/>
      <c r="B432" s="990" t="str">
        <f>IF('statement of marks'!$CW$3="","",'statement of marks'!$CW$3)</f>
        <v>foKku</v>
      </c>
      <c r="C432" s="991"/>
      <c r="D432" s="207" t="str">
        <f>IF('statement of marks'!CW20="","",'statement of marks'!CW20)</f>
        <v/>
      </c>
      <c r="E432" s="207" t="str">
        <f>IF('statement of marks'!CX20="","",'statement of marks'!CX20)</f>
        <v/>
      </c>
      <c r="F432" s="433" t="str">
        <f>IF('statement of marks'!CY20="","",'statement of marks'!CY20)</f>
        <v/>
      </c>
      <c r="G432" s="207" t="str">
        <f>IF('statement of marks'!CZ20="","",'statement of marks'!CZ20)</f>
        <v>ab</v>
      </c>
      <c r="H432" s="207" t="str">
        <f>IF('statement of marks'!DA20="","",'statement of marks'!DA20)</f>
        <v>ab</v>
      </c>
      <c r="I432" s="433">
        <f>IF('statement of marks'!DB20="","",'statement of marks'!DB20)</f>
        <v>0</v>
      </c>
      <c r="J432" s="207" t="str">
        <f>IF('statement of marks'!DC20="","",'statement of marks'!DC20)</f>
        <v/>
      </c>
      <c r="K432" s="207" t="str">
        <f>IF('statement of marks'!DD20="","",'statement of marks'!DD20)</f>
        <v/>
      </c>
      <c r="L432" s="433" t="str">
        <f>IF('statement of marks'!DE20="","",'statement of marks'!DE20)</f>
        <v/>
      </c>
      <c r="M432" s="207">
        <f>IF('statement of marks'!DG20="","",'statement of marks'!DG20)</f>
        <v>31</v>
      </c>
      <c r="N432" s="207">
        <f>IF('statement of marks'!DH20="","",'statement of marks'!DH20)</f>
        <v>18</v>
      </c>
      <c r="O432" s="433">
        <f>IF('statement of marks'!DI20="","",'statement of marks'!DI20)</f>
        <v>49</v>
      </c>
      <c r="P432" s="209">
        <f>IF('statement of marks'!DJ20="","",'statement of marks'!DJ20)</f>
        <v>49</v>
      </c>
      <c r="Q432" s="207" t="str">
        <f>IF('statement of marks'!DK20="","",'statement of marks'!DK20)</f>
        <v/>
      </c>
      <c r="R432" s="207" t="str">
        <f>IF('statement of marks'!DL20="","",'statement of marks'!DL20)</f>
        <v/>
      </c>
      <c r="S432" s="433" t="str">
        <f>IF('statement of marks'!DM20="","",'statement of marks'!DM20)</f>
        <v/>
      </c>
      <c r="T432" s="420" t="str">
        <f>IF('statement of marks'!DN20="","",'statement of marks'!DN20)</f>
        <v/>
      </c>
      <c r="U432" s="420" t="str">
        <f>IF('statement of marks'!DO20="","",'statement of marks'!DO20)</f>
        <v/>
      </c>
      <c r="V432" s="439" t="str">
        <f>IF('statement of marks'!DP20="","",'statement of marks'!DP20)</f>
        <v/>
      </c>
    </row>
    <row r="433" spans="1:22" ht="15.95" customHeight="1">
      <c r="A433" s="425"/>
      <c r="B433" s="990" t="str">
        <f>IF('statement of marks'!$DS$3="","",'statement of marks'!$DS$3)</f>
        <v>lkekftd foKku</v>
      </c>
      <c r="C433" s="991"/>
      <c r="D433" s="207">
        <f>IF('statement of marks'!DS20="","",'statement of marks'!DS20)</f>
        <v>5</v>
      </c>
      <c r="E433" s="207">
        <f>IF('statement of marks'!DT20="","",'statement of marks'!DT20)</f>
        <v>5</v>
      </c>
      <c r="F433" s="433">
        <f>IF('statement of marks'!DU20="","",'statement of marks'!DU20)</f>
        <v>10</v>
      </c>
      <c r="G433" s="207">
        <f>IF('statement of marks'!DV20="","",'statement of marks'!DV20)</f>
        <v>5</v>
      </c>
      <c r="H433" s="207">
        <f>IF('statement of marks'!DW20="","",'statement of marks'!DW20)</f>
        <v>5</v>
      </c>
      <c r="I433" s="433">
        <f>IF('statement of marks'!DX20="","",'statement of marks'!DX20)</f>
        <v>10</v>
      </c>
      <c r="J433" s="207" t="str">
        <f>IF('statement of marks'!DY20="","",'statement of marks'!DY20)</f>
        <v/>
      </c>
      <c r="K433" s="207" t="str">
        <f>IF('statement of marks'!DZ20="","",'statement of marks'!DZ20)</f>
        <v/>
      </c>
      <c r="L433" s="433" t="str">
        <f>IF('statement of marks'!EA20="","",'statement of marks'!EA20)</f>
        <v/>
      </c>
      <c r="M433" s="207">
        <f>IF('statement of marks'!EC20="","",'statement of marks'!EC20)</f>
        <v>48</v>
      </c>
      <c r="N433" s="207">
        <f>IF('statement of marks'!ED20="","",'statement of marks'!ED20)</f>
        <v>19</v>
      </c>
      <c r="O433" s="433">
        <f>IF('statement of marks'!EE20="","",'statement of marks'!EE20)</f>
        <v>67</v>
      </c>
      <c r="P433" s="209">
        <f>IF('statement of marks'!EF20="","",'statement of marks'!EF20)</f>
        <v>87</v>
      </c>
      <c r="Q433" s="207" t="str">
        <f>IF('statement of marks'!EG20="","",'statement of marks'!EG20)</f>
        <v/>
      </c>
      <c r="R433" s="207" t="str">
        <f>IF('statement of marks'!EH20="","",'statement of marks'!EH20)</f>
        <v/>
      </c>
      <c r="S433" s="433" t="str">
        <f>IF('statement of marks'!EI20="","",'statement of marks'!EI20)</f>
        <v/>
      </c>
      <c r="T433" s="420" t="str">
        <f>IF('statement of marks'!EJ20="","",'statement of marks'!EJ20)</f>
        <v/>
      </c>
      <c r="U433" s="420" t="str">
        <f>IF('statement of marks'!EK20="","",'statement of marks'!EK20)</f>
        <v/>
      </c>
      <c r="V433" s="439" t="str">
        <f>IF('statement of marks'!EL20="","",'statement of marks'!EL20)</f>
        <v/>
      </c>
    </row>
    <row r="434" spans="1:22" ht="15.95" customHeight="1">
      <c r="A434" s="425"/>
      <c r="B434" s="996" t="s">
        <v>193</v>
      </c>
      <c r="C434" s="997"/>
      <c r="D434" s="1007" t="s">
        <v>1</v>
      </c>
      <c r="E434" s="1007"/>
      <c r="F434" s="1007"/>
      <c r="G434" s="1007" t="s">
        <v>21</v>
      </c>
      <c r="H434" s="1007"/>
      <c r="I434" s="1007"/>
      <c r="J434" s="1007" t="s">
        <v>194</v>
      </c>
      <c r="K434" s="1007"/>
      <c r="L434" s="1007"/>
      <c r="M434" s="1007" t="s">
        <v>68</v>
      </c>
      <c r="N434" s="1007"/>
      <c r="O434" s="1007"/>
      <c r="P434" s="1007" t="s">
        <v>240</v>
      </c>
      <c r="Q434" s="1007"/>
      <c r="R434" s="1007"/>
      <c r="S434" s="436"/>
      <c r="T434" s="1073" t="s">
        <v>237</v>
      </c>
      <c r="U434" s="1074"/>
      <c r="V434" s="1075"/>
    </row>
    <row r="435" spans="1:22" ht="15.95" customHeight="1">
      <c r="A435" s="426"/>
      <c r="B435" s="1048" t="s">
        <v>3</v>
      </c>
      <c r="C435" s="1049"/>
      <c r="D435" s="1050">
        <f>IF('statement of marks'!EO$6="","",'statement of marks'!EO$6)</f>
        <v>20</v>
      </c>
      <c r="E435" s="1050"/>
      <c r="F435" s="1050"/>
      <c r="G435" s="1050">
        <f>IF('statement of marks'!EP$6="","",'statement of marks'!EP$6)</f>
        <v>20</v>
      </c>
      <c r="H435" s="1050"/>
      <c r="I435" s="1050"/>
      <c r="J435" s="1050">
        <f>IF('statement of marks'!ER$6="","",'statement of marks'!ER$6)</f>
        <v>20</v>
      </c>
      <c r="K435" s="1050"/>
      <c r="L435" s="1050"/>
      <c r="M435" s="1050">
        <f>IF('statement of marks'!EQ$6="","",'statement of marks'!EQ$6)</f>
        <v>20</v>
      </c>
      <c r="N435" s="1050"/>
      <c r="O435" s="1050"/>
      <c r="P435" s="1050">
        <f>IF('statement of marks'!ES$6="","",'statement of marks'!ES$6)</f>
        <v>20</v>
      </c>
      <c r="Q435" s="1050"/>
      <c r="R435" s="1050"/>
      <c r="S435" s="437" t="str">
        <f>IF('statement of marks'!FD$6="","",'statement of marks'!EW$6)</f>
        <v/>
      </c>
      <c r="T435" s="442">
        <f>IF('statement of marks'!ET$6="","",'statement of marks'!ET$6)</f>
        <v>100</v>
      </c>
      <c r="U435" s="443" t="s">
        <v>5</v>
      </c>
      <c r="V435" s="444" t="s">
        <v>241</v>
      </c>
    </row>
    <row r="436" spans="1:22" ht="15.95" customHeight="1">
      <c r="A436" s="425"/>
      <c r="B436" s="990" t="str">
        <f>IF('statement of marks'!$EO$3="","",'statement of marks'!$EO$3)</f>
        <v>dk;kZuqHko</v>
      </c>
      <c r="C436" s="991"/>
      <c r="D436" s="1031" t="str">
        <f>IF('statement of marks'!EO20="","",'statement of marks'!EO20)</f>
        <v/>
      </c>
      <c r="E436" s="1031"/>
      <c r="F436" s="1031"/>
      <c r="G436" s="1031" t="str">
        <f>IF('statement of marks'!EP20="","",'statement of marks'!EP20)</f>
        <v/>
      </c>
      <c r="H436" s="1031"/>
      <c r="I436" s="1031"/>
      <c r="J436" s="1031" t="str">
        <f>IF('statement of marks'!ER20="","",'statement of marks'!ER20)</f>
        <v/>
      </c>
      <c r="K436" s="1031"/>
      <c r="L436" s="1031"/>
      <c r="M436" s="1031" t="str">
        <f>IF('statement of marks'!EQ20="","",'statement of marks'!EQ20)</f>
        <v/>
      </c>
      <c r="N436" s="1031"/>
      <c r="O436" s="1031"/>
      <c r="P436" s="1031" t="str">
        <f>IF('statement of marks'!ES20="","",'statement of marks'!ES20)</f>
        <v/>
      </c>
      <c r="Q436" s="1031"/>
      <c r="R436" s="1031"/>
      <c r="S436" s="438"/>
      <c r="T436" s="440" t="str">
        <f>IF('statement of marks'!ET20="","",'statement of marks'!ET20)</f>
        <v/>
      </c>
      <c r="U436" s="440" t="str">
        <f>IF('statement of marks'!EU20="","",'statement of marks'!EU20)</f>
        <v/>
      </c>
      <c r="V436" s="441" t="str">
        <f>IF('statement of marks'!EV20="","",'statement of marks'!EV20)</f>
        <v/>
      </c>
    </row>
    <row r="437" spans="1:22" ht="15.95" customHeight="1">
      <c r="A437" s="425"/>
      <c r="B437" s="1027" t="str">
        <f>IF('statement of marks'!$EY$3="","",'statement of marks'!$EY$3)</f>
        <v>dyk f'k{kk</v>
      </c>
      <c r="C437" s="1028"/>
      <c r="D437" s="1031" t="str">
        <f>IF('statement of marks'!EY20="","",'statement of marks'!EY20)</f>
        <v/>
      </c>
      <c r="E437" s="1031"/>
      <c r="F437" s="1031"/>
      <c r="G437" s="1031" t="str">
        <f>IF('statement of marks'!EZ20="","",'statement of marks'!EZ20)</f>
        <v/>
      </c>
      <c r="H437" s="1031"/>
      <c r="I437" s="1031"/>
      <c r="J437" s="1031" t="str">
        <f>IF('statement of marks'!FB20="","",'statement of marks'!FB20)</f>
        <v/>
      </c>
      <c r="K437" s="1031"/>
      <c r="L437" s="1031"/>
      <c r="M437" s="1031" t="str">
        <f>IF('statement of marks'!FA20="","",'statement of marks'!FA20)</f>
        <v/>
      </c>
      <c r="N437" s="1031"/>
      <c r="O437" s="1031"/>
      <c r="P437" s="1031" t="str">
        <f>IF('statement of marks'!FC20="","",'statement of marks'!FC20)</f>
        <v/>
      </c>
      <c r="Q437" s="1031"/>
      <c r="R437" s="1031"/>
      <c r="S437" s="438"/>
      <c r="T437" s="440" t="str">
        <f>IF('statement of marks'!FD20="","",'statement of marks'!FD20)</f>
        <v/>
      </c>
      <c r="U437" s="440" t="str">
        <f>IF('statement of marks'!FE20="","",'statement of marks'!FE20)</f>
        <v/>
      </c>
      <c r="V437" s="441" t="str">
        <f>IF('statement of marks'!FF20="","",'statement of marks'!FF20)</f>
        <v/>
      </c>
    </row>
    <row r="438" spans="1:22" ht="15.95" customHeight="1">
      <c r="A438" s="425"/>
      <c r="B438" s="1029" t="str">
        <f>IF('statement of marks'!$FI$3="","",'statement of marks'!$FI$3)</f>
        <v>LokLF; ,oe~ 'kkjhfjd f'k{kk</v>
      </c>
      <c r="C438" s="1030"/>
      <c r="D438" s="1031" t="str">
        <f>IF('statement of marks'!FI20="","",'statement of marks'!FI20)</f>
        <v/>
      </c>
      <c r="E438" s="1031"/>
      <c r="F438" s="1031"/>
      <c r="G438" s="1031" t="str">
        <f>IF('statement of marks'!FJ20="","",'statement of marks'!FJ20)</f>
        <v/>
      </c>
      <c r="H438" s="1031"/>
      <c r="I438" s="1031"/>
      <c r="J438" s="1031" t="str">
        <f>IF('statement of marks'!FL20="","",'statement of marks'!FL20)</f>
        <v/>
      </c>
      <c r="K438" s="1031"/>
      <c r="L438" s="1031"/>
      <c r="M438" s="1031" t="str">
        <f>IF('statement of marks'!FK20="","",'statement of marks'!FK20)</f>
        <v/>
      </c>
      <c r="N438" s="1031"/>
      <c r="O438" s="1031"/>
      <c r="P438" s="1031" t="str">
        <f>IF('statement of marks'!FM20="","",'statement of marks'!FM20)</f>
        <v/>
      </c>
      <c r="Q438" s="1031"/>
      <c r="R438" s="1031"/>
      <c r="S438" s="438"/>
      <c r="T438" s="440" t="str">
        <f>IF('statement of marks'!FN20="","",'statement of marks'!FN20)</f>
        <v/>
      </c>
      <c r="U438" s="440" t="str">
        <f>IF('statement of marks'!FO20="","",'statement of marks'!FO20)</f>
        <v/>
      </c>
      <c r="V438" s="441" t="str">
        <f>IF('statement of marks'!FP20="","",'statement of marks'!FP20)</f>
        <v/>
      </c>
    </row>
    <row r="439" spans="1:22" ht="15.95" customHeight="1">
      <c r="A439" s="425"/>
      <c r="B439" s="1000" t="s">
        <v>195</v>
      </c>
      <c r="C439" s="1001"/>
      <c r="D439" s="1071" t="str">
        <f>details!$DR$3</f>
        <v>vxLr rd</v>
      </c>
      <c r="E439" s="1071"/>
      <c r="F439" s="1071"/>
      <c r="G439" s="1071" t="str">
        <f>details!$DV$3</f>
        <v>vDVwcj rd</v>
      </c>
      <c r="H439" s="1071"/>
      <c r="I439" s="1071"/>
      <c r="J439" s="1071" t="str">
        <f>details!$ED$3</f>
        <v>Qjojh rd</v>
      </c>
      <c r="K439" s="1071"/>
      <c r="L439" s="1071"/>
      <c r="M439" s="1071" t="str">
        <f>details!$DZ$3</f>
        <v>fnlEcj rd</v>
      </c>
      <c r="N439" s="1071"/>
      <c r="O439" s="1071"/>
      <c r="P439" s="1071" t="str">
        <f>details!$EH$3</f>
        <v>loZ ;ksx</v>
      </c>
      <c r="Q439" s="1071"/>
      <c r="R439" s="1071"/>
      <c r="S439" s="1010" t="s">
        <v>252</v>
      </c>
      <c r="T439" s="1011"/>
      <c r="U439" s="1011"/>
      <c r="V439" s="1078"/>
    </row>
    <row r="440" spans="1:22" ht="15.95" customHeight="1">
      <c r="A440" s="425"/>
      <c r="B440" s="1025" t="s">
        <v>98</v>
      </c>
      <c r="C440" s="1026"/>
      <c r="D440" s="1008" t="str">
        <f>IF(details!DS20="","",details!DS20)</f>
        <v/>
      </c>
      <c r="E440" s="1008"/>
      <c r="F440" s="1008"/>
      <c r="G440" s="1008" t="str">
        <f>IF(details!DW20="","",details!DW20)</f>
        <v/>
      </c>
      <c r="H440" s="1008"/>
      <c r="I440" s="1008"/>
      <c r="J440" s="1008" t="str">
        <f>IF(details!EE20="","",details!EE20)</f>
        <v/>
      </c>
      <c r="K440" s="1008"/>
      <c r="L440" s="1008"/>
      <c r="M440" s="1008" t="str">
        <f>IF(details!EA20="","",details!EA20)</f>
        <v/>
      </c>
      <c r="N440" s="1008"/>
      <c r="O440" s="1008"/>
      <c r="P440" s="1008" t="str">
        <f>IF(details!EI20="","",details!EI20)</f>
        <v/>
      </c>
      <c r="Q440" s="1008"/>
      <c r="R440" s="1008"/>
      <c r="S440" s="1079">
        <f>'statement of marks'!$HF$108</f>
        <v>42855</v>
      </c>
      <c r="T440" s="1080"/>
      <c r="U440" s="1080"/>
      <c r="V440" s="1081"/>
    </row>
    <row r="441" spans="1:22" ht="15.95" customHeight="1">
      <c r="A441" s="425"/>
      <c r="B441" s="1023" t="s">
        <v>15</v>
      </c>
      <c r="C441" s="1024"/>
      <c r="D441" s="1009">
        <f>IF(details!DR20="","",details!DR20)</f>
        <v>83</v>
      </c>
      <c r="E441" s="1009"/>
      <c r="F441" s="1009"/>
      <c r="G441" s="1009" t="str">
        <f>IF(details!DV20="","",details!DV20)</f>
        <v/>
      </c>
      <c r="H441" s="1009"/>
      <c r="I441" s="1009"/>
      <c r="J441" s="1009" t="str">
        <f>IF(details!ED20="","",details!ED20)</f>
        <v/>
      </c>
      <c r="K441" s="1009"/>
      <c r="L441" s="1009"/>
      <c r="M441" s="1009" t="str">
        <f>IF(details!DZ20="","",details!DZ20)</f>
        <v/>
      </c>
      <c r="N441" s="1009"/>
      <c r="O441" s="1009"/>
      <c r="P441" s="1009" t="str">
        <f>IF(details!EH20="","",details!EH20)</f>
        <v/>
      </c>
      <c r="Q441" s="1009"/>
      <c r="R441" s="1009"/>
      <c r="S441" s="1082"/>
      <c r="T441" s="1083"/>
      <c r="U441" s="1083"/>
      <c r="V441" s="1084"/>
    </row>
    <row r="442" spans="1:22" ht="15.95" customHeight="1">
      <c r="A442" s="1072"/>
      <c r="B442" s="1064" t="s">
        <v>250</v>
      </c>
      <c r="C442" s="1065"/>
      <c r="D442" s="1066" t="s">
        <v>3</v>
      </c>
      <c r="E442" s="1066"/>
      <c r="F442" s="1066"/>
      <c r="G442" s="1066" t="s">
        <v>236</v>
      </c>
      <c r="H442" s="1066"/>
      <c r="I442" s="1066"/>
      <c r="J442" s="1066" t="s">
        <v>5</v>
      </c>
      <c r="K442" s="1066"/>
      <c r="L442" s="1066"/>
      <c r="M442" s="1066" t="s">
        <v>242</v>
      </c>
      <c r="N442" s="1066"/>
      <c r="O442" s="1066"/>
      <c r="P442" s="1067" t="s">
        <v>225</v>
      </c>
      <c r="Q442" s="1067"/>
      <c r="R442" s="1067"/>
      <c r="S442" s="1066" t="s">
        <v>250</v>
      </c>
      <c r="T442" s="1066"/>
      <c r="U442" s="1066"/>
      <c r="V442" s="1068"/>
    </row>
    <row r="443" spans="1:22" ht="15.95" customHeight="1">
      <c r="A443" s="1072"/>
      <c r="B443" s="1064"/>
      <c r="C443" s="1065"/>
      <c r="D443" s="1069">
        <f>'statement of marks'!HD20</f>
        <v>1200</v>
      </c>
      <c r="E443" s="1069"/>
      <c r="F443" s="1069"/>
      <c r="G443" s="1069" t="str">
        <f>'statement of marks'!HE20</f>
        <v/>
      </c>
      <c r="H443" s="1069"/>
      <c r="I443" s="1069"/>
      <c r="J443" s="1069" t="str">
        <f>'statement of marks'!HF20</f>
        <v/>
      </c>
      <c r="K443" s="1069"/>
      <c r="L443" s="1069"/>
      <c r="M443" s="1069" t="str">
        <f>'statement of marks'!HI20</f>
        <v/>
      </c>
      <c r="N443" s="1069"/>
      <c r="O443" s="1069"/>
      <c r="P443" s="1069" t="str">
        <f>'statement of marks'!HH20</f>
        <v/>
      </c>
      <c r="Q443" s="1069"/>
      <c r="R443" s="1069"/>
      <c r="S443" s="1066" t="str">
        <f>'statement of marks'!HC20</f>
        <v/>
      </c>
      <c r="T443" s="1066"/>
      <c r="U443" s="1066"/>
      <c r="V443" s="1068"/>
    </row>
    <row r="444" spans="1:22" ht="15.95" customHeight="1">
      <c r="A444" s="425"/>
      <c r="B444" s="1036" t="s">
        <v>99</v>
      </c>
      <c r="C444" s="1037"/>
      <c r="D444" s="1007"/>
      <c r="E444" s="1007"/>
      <c r="F444" s="1007"/>
      <c r="G444" s="1007"/>
      <c r="H444" s="1007"/>
      <c r="I444" s="1007"/>
      <c r="J444" s="1007"/>
      <c r="K444" s="1007"/>
      <c r="L444" s="1007"/>
      <c r="M444" s="1007"/>
      <c r="N444" s="1007"/>
      <c r="O444" s="1007"/>
      <c r="P444" s="1007"/>
      <c r="Q444" s="1007"/>
      <c r="R444" s="1007"/>
      <c r="S444" s="1007"/>
      <c r="T444" s="1007"/>
      <c r="U444" s="1007"/>
      <c r="V444" s="1058"/>
    </row>
    <row r="445" spans="1:22" ht="15.95" customHeight="1">
      <c r="A445" s="425"/>
      <c r="B445" s="1013" t="s">
        <v>79</v>
      </c>
      <c r="C445" s="1014"/>
      <c r="D445" s="1007"/>
      <c r="E445" s="1007"/>
      <c r="F445" s="1007"/>
      <c r="G445" s="1007"/>
      <c r="H445" s="1007"/>
      <c r="I445" s="1007"/>
      <c r="J445" s="1007"/>
      <c r="K445" s="1007"/>
      <c r="L445" s="1007"/>
      <c r="M445" s="1007"/>
      <c r="N445" s="1007"/>
      <c r="O445" s="1007"/>
      <c r="P445" s="1007"/>
      <c r="Q445" s="1007"/>
      <c r="R445" s="1007"/>
      <c r="S445" s="1007"/>
      <c r="T445" s="1007"/>
      <c r="U445" s="1007"/>
      <c r="V445" s="1058"/>
    </row>
    <row r="446" spans="1:22" ht="15.95" customHeight="1">
      <c r="A446" s="425"/>
      <c r="B446" s="1036" t="s">
        <v>243</v>
      </c>
      <c r="C446" s="1037"/>
      <c r="D446" s="1007"/>
      <c r="E446" s="1007"/>
      <c r="F446" s="1007"/>
      <c r="G446" s="1007"/>
      <c r="H446" s="1007"/>
      <c r="I446" s="1007"/>
      <c r="J446" s="1007"/>
      <c r="K446" s="1007"/>
      <c r="L446" s="1007"/>
      <c r="M446" s="1007"/>
      <c r="N446" s="1007"/>
      <c r="O446" s="1007"/>
      <c r="P446" s="1007" t="s">
        <v>243</v>
      </c>
      <c r="Q446" s="1007"/>
      <c r="R446" s="1007"/>
      <c r="S446" s="1007"/>
      <c r="T446" s="1007"/>
      <c r="U446" s="1007"/>
      <c r="V446" s="1058"/>
    </row>
    <row r="447" spans="1:22" ht="15.95" customHeight="1">
      <c r="A447" s="425"/>
      <c r="B447" s="1021" t="s">
        <v>100</v>
      </c>
      <c r="C447" s="1022"/>
      <c r="D447" s="1007"/>
      <c r="E447" s="1007"/>
      <c r="F447" s="1007"/>
      <c r="G447" s="1007"/>
      <c r="H447" s="1007"/>
      <c r="I447" s="1007"/>
      <c r="J447" s="1007"/>
      <c r="K447" s="1007"/>
      <c r="L447" s="1007"/>
      <c r="M447" s="1007"/>
      <c r="N447" s="1007"/>
      <c r="O447" s="1007"/>
      <c r="P447" s="1007"/>
      <c r="Q447" s="1007"/>
      <c r="R447" s="1007"/>
      <c r="S447" s="1060" t="s">
        <v>100</v>
      </c>
      <c r="T447" s="1060"/>
      <c r="U447" s="1060"/>
      <c r="V447" s="1061"/>
    </row>
    <row r="448" spans="1:22" ht="15.95" customHeight="1" thickBot="1">
      <c r="A448" s="427"/>
      <c r="B448" s="1076" t="s">
        <v>101</v>
      </c>
      <c r="C448" s="1077"/>
      <c r="D448" s="1059"/>
      <c r="E448" s="1059"/>
      <c r="F448" s="1059"/>
      <c r="G448" s="1059"/>
      <c r="H448" s="1059"/>
      <c r="I448" s="1059"/>
      <c r="J448" s="1059"/>
      <c r="K448" s="1059"/>
      <c r="L448" s="1059"/>
      <c r="M448" s="1059"/>
      <c r="N448" s="1059"/>
      <c r="O448" s="1059"/>
      <c r="P448" s="1059"/>
      <c r="Q448" s="1059"/>
      <c r="R448" s="1059"/>
      <c r="S448" s="1062" t="s">
        <v>134</v>
      </c>
      <c r="T448" s="1062"/>
      <c r="U448" s="1062"/>
      <c r="V448" s="1063"/>
    </row>
    <row r="449" spans="1:22" ht="15.95" customHeight="1">
      <c r="A449" s="424"/>
      <c r="B449" s="1038" t="s">
        <v>47</v>
      </c>
      <c r="C449" s="1039"/>
      <c r="D449" s="1039"/>
      <c r="E449" s="1039"/>
      <c r="F449" s="1039"/>
      <c r="G449" s="1039"/>
      <c r="H449" s="1039"/>
      <c r="I449" s="1039"/>
      <c r="J449" s="1039"/>
      <c r="K449" s="1039"/>
      <c r="L449" s="1039"/>
      <c r="M449" s="1039"/>
      <c r="N449" s="1039"/>
      <c r="O449" s="1039"/>
      <c r="P449" s="1039"/>
      <c r="Q449" s="1039"/>
      <c r="R449" s="1039"/>
      <c r="S449" s="1039"/>
      <c r="T449" s="1039"/>
      <c r="U449" s="1039"/>
      <c r="V449" s="1040"/>
    </row>
    <row r="450" spans="1:22" ht="15.95" customHeight="1">
      <c r="A450" s="425"/>
      <c r="B450" s="1041" t="str">
        <f>'statement of marks'!$A$1</f>
        <v>MkW0Hkhejko vEcsMdj jkt0vkok0fo|k0cxMh]nkSlk</v>
      </c>
      <c r="C450" s="1042"/>
      <c r="D450" s="1042"/>
      <c r="E450" s="1042"/>
      <c r="F450" s="1042"/>
      <c r="G450" s="1042"/>
      <c r="H450" s="1042"/>
      <c r="I450" s="1042"/>
      <c r="J450" s="1042"/>
      <c r="K450" s="1042"/>
      <c r="L450" s="1042"/>
      <c r="M450" s="1042"/>
      <c r="N450" s="1042"/>
      <c r="O450" s="1042"/>
      <c r="P450" s="1042"/>
      <c r="Q450" s="1042"/>
      <c r="R450" s="1042"/>
      <c r="S450" s="1042"/>
      <c r="T450" s="1042"/>
      <c r="U450" s="1042"/>
      <c r="V450" s="1043"/>
    </row>
    <row r="451" spans="1:22" ht="15.95" customHeight="1">
      <c r="A451" s="425"/>
      <c r="B451" s="990" t="s">
        <v>244</v>
      </c>
      <c r="C451" s="991"/>
      <c r="D451" s="992" t="str">
        <f>'statement of marks'!$H$3</f>
        <v>2016-17</v>
      </c>
      <c r="E451" s="992"/>
      <c r="F451" s="992"/>
      <c r="G451" s="992"/>
      <c r="H451" s="992"/>
      <c r="I451" s="992"/>
      <c r="J451" s="992"/>
      <c r="K451" s="992"/>
      <c r="L451" s="992"/>
      <c r="M451" s="992"/>
      <c r="N451" s="992"/>
      <c r="O451" s="992"/>
      <c r="P451" s="992"/>
      <c r="Q451" s="992"/>
      <c r="R451" s="992"/>
      <c r="S451" s="992"/>
      <c r="T451" s="992"/>
      <c r="U451" s="992"/>
      <c r="V451" s="1044"/>
    </row>
    <row r="452" spans="1:22" ht="15.95" customHeight="1">
      <c r="A452" s="425"/>
      <c r="B452" s="990" t="s">
        <v>185</v>
      </c>
      <c r="C452" s="991"/>
      <c r="D452" s="991" t="str">
        <f>IF('statement of marks'!I21="","",'statement of marks'!I21)</f>
        <v>eueksgu flag</v>
      </c>
      <c r="E452" s="991"/>
      <c r="F452" s="991"/>
      <c r="G452" s="991"/>
      <c r="H452" s="991"/>
      <c r="I452" s="991"/>
      <c r="J452" s="991"/>
      <c r="K452" s="991"/>
      <c r="L452" s="991"/>
      <c r="M452" s="991"/>
      <c r="N452" s="991"/>
      <c r="O452" s="991"/>
      <c r="P452" s="991"/>
      <c r="Q452" s="991"/>
      <c r="R452" s="991"/>
      <c r="S452" s="991"/>
      <c r="T452" s="991"/>
      <c r="U452" s="991"/>
      <c r="V452" s="1045"/>
    </row>
    <row r="453" spans="1:22" ht="15.95" customHeight="1">
      <c r="A453" s="425"/>
      <c r="B453" s="990" t="s">
        <v>186</v>
      </c>
      <c r="C453" s="991"/>
      <c r="D453" s="991" t="str">
        <f>IF('statement of marks'!J21="","",'statement of marks'!J21)</f>
        <v>Jh jktdqekj</v>
      </c>
      <c r="E453" s="991"/>
      <c r="F453" s="991"/>
      <c r="G453" s="991"/>
      <c r="H453" s="991"/>
      <c r="I453" s="991"/>
      <c r="J453" s="991"/>
      <c r="K453" s="991"/>
      <c r="L453" s="991"/>
      <c r="M453" s="991"/>
      <c r="N453" s="991"/>
      <c r="O453" s="991"/>
      <c r="P453" s="991"/>
      <c r="Q453" s="991"/>
      <c r="R453" s="991"/>
      <c r="S453" s="991"/>
      <c r="T453" s="991"/>
      <c r="U453" s="991"/>
      <c r="V453" s="1045"/>
    </row>
    <row r="454" spans="1:22" ht="15.95" customHeight="1">
      <c r="A454" s="425"/>
      <c r="B454" s="990" t="s">
        <v>187</v>
      </c>
      <c r="C454" s="991"/>
      <c r="D454" s="991" t="str">
        <f>IF('statement of marks'!K21="","",'statement of marks'!K21)</f>
        <v>Jhefr Qwy dqekjh</v>
      </c>
      <c r="E454" s="991"/>
      <c r="F454" s="991"/>
      <c r="G454" s="991"/>
      <c r="H454" s="991"/>
      <c r="I454" s="991"/>
      <c r="J454" s="991"/>
      <c r="K454" s="991"/>
      <c r="L454" s="991"/>
      <c r="M454" s="991"/>
      <c r="N454" s="991"/>
      <c r="O454" s="991"/>
      <c r="P454" s="991"/>
      <c r="Q454" s="991"/>
      <c r="R454" s="991"/>
      <c r="S454" s="991"/>
      <c r="T454" s="991"/>
      <c r="U454" s="991"/>
      <c r="V454" s="1045"/>
    </row>
    <row r="455" spans="1:22" ht="15.95" customHeight="1">
      <c r="A455" s="425"/>
      <c r="B455" s="990" t="s">
        <v>188</v>
      </c>
      <c r="C455" s="991"/>
      <c r="D455" s="992" t="str">
        <f>'statement of marks'!$G$3</f>
        <v>6 B</v>
      </c>
      <c r="E455" s="992"/>
      <c r="F455" s="992"/>
      <c r="G455" s="991" t="s">
        <v>9</v>
      </c>
      <c r="H455" s="991"/>
      <c r="I455" s="991"/>
      <c r="J455" s="992">
        <f>IF('statement of marks'!D21="","",'statement of marks'!D21)</f>
        <v>665</v>
      </c>
      <c r="K455" s="992"/>
      <c r="L455" s="992"/>
      <c r="M455" s="991" t="s">
        <v>189</v>
      </c>
      <c r="N455" s="991"/>
      <c r="O455" s="991"/>
      <c r="P455" s="992">
        <f>IF('statement of marks'!F21="","",'statement of marks'!F21)</f>
        <v>1966</v>
      </c>
      <c r="Q455" s="992"/>
      <c r="R455" s="992"/>
      <c r="S455" s="1054" t="str">
        <f>IF('statement of marks'!$I$3="","",'statement of marks'!$I$3)</f>
        <v xml:space="preserve">fo|ky; dk Mk;l dksM+ </v>
      </c>
      <c r="T455" s="1054"/>
      <c r="U455" s="1054"/>
      <c r="V455" s="1055"/>
    </row>
    <row r="456" spans="1:22" ht="15.95" customHeight="1">
      <c r="A456" s="425"/>
      <c r="B456" s="428" t="s">
        <v>0</v>
      </c>
      <c r="C456" s="429"/>
      <c r="D456" s="1032">
        <f>IF('statement of marks'!G21="","",'statement of marks'!G21)</f>
        <v>39319</v>
      </c>
      <c r="E456" s="1032"/>
      <c r="F456" s="1032"/>
      <c r="G456" s="991" t="str">
        <f>IF('statement of marks'!H21="","",'statement of marks'!H21)</f>
        <v>iPphl vxLr] nks gtkj lkr</v>
      </c>
      <c r="H456" s="991"/>
      <c r="I456" s="991"/>
      <c r="J456" s="991"/>
      <c r="K456" s="991"/>
      <c r="L456" s="991"/>
      <c r="M456" s="991"/>
      <c r="N456" s="991"/>
      <c r="O456" s="991"/>
      <c r="P456" s="991"/>
      <c r="Q456" s="991"/>
      <c r="R456" s="991"/>
      <c r="S456" s="1056" t="str">
        <f>IF('statement of marks'!$J$3="","",'statement of marks'!$J$3)</f>
        <v xml:space="preserve">08291009401   </v>
      </c>
      <c r="T456" s="1056"/>
      <c r="U456" s="1056"/>
      <c r="V456" s="1057"/>
    </row>
    <row r="457" spans="1:22" ht="15.95" customHeight="1">
      <c r="A457" s="425"/>
      <c r="B457" s="404" t="s">
        <v>28</v>
      </c>
      <c r="C457" s="430" t="s">
        <v>96</v>
      </c>
      <c r="D457" s="1007" t="s">
        <v>1</v>
      </c>
      <c r="E457" s="1007"/>
      <c r="F457" s="1007"/>
      <c r="G457" s="1007" t="s">
        <v>21</v>
      </c>
      <c r="H457" s="1007"/>
      <c r="I457" s="1007"/>
      <c r="J457" s="1007" t="s">
        <v>68</v>
      </c>
      <c r="K457" s="1007"/>
      <c r="L457" s="1007"/>
      <c r="M457" s="1007" t="s">
        <v>97</v>
      </c>
      <c r="N457" s="1007"/>
      <c r="O457" s="1007"/>
      <c r="P457" s="1070" t="s">
        <v>200</v>
      </c>
      <c r="Q457" s="1051" t="s">
        <v>238</v>
      </c>
      <c r="R457" s="1051"/>
      <c r="S457" s="1051"/>
      <c r="T457" s="1052" t="s">
        <v>237</v>
      </c>
      <c r="U457" s="1052"/>
      <c r="V457" s="1053"/>
    </row>
    <row r="458" spans="1:22" ht="15.95" customHeight="1">
      <c r="A458" s="425"/>
      <c r="B458" s="404"/>
      <c r="C458" s="430"/>
      <c r="D458" s="423" t="s">
        <v>245</v>
      </c>
      <c r="E458" s="423" t="s">
        <v>246</v>
      </c>
      <c r="F458" s="431" t="s">
        <v>2</v>
      </c>
      <c r="G458" s="423" t="s">
        <v>245</v>
      </c>
      <c r="H458" s="423" t="s">
        <v>246</v>
      </c>
      <c r="I458" s="431" t="s">
        <v>2</v>
      </c>
      <c r="J458" s="423" t="s">
        <v>245</v>
      </c>
      <c r="K458" s="423" t="s">
        <v>246</v>
      </c>
      <c r="L458" s="431" t="s">
        <v>2</v>
      </c>
      <c r="M458" s="423" t="s">
        <v>245</v>
      </c>
      <c r="N458" s="423" t="s">
        <v>246</v>
      </c>
      <c r="O458" s="431" t="s">
        <v>2</v>
      </c>
      <c r="P458" s="1070"/>
      <c r="Q458" s="423" t="s">
        <v>245</v>
      </c>
      <c r="R458" s="423" t="s">
        <v>246</v>
      </c>
      <c r="S458" s="435" t="s">
        <v>2</v>
      </c>
      <c r="T458" s="445" t="s">
        <v>223</v>
      </c>
      <c r="U458" s="446" t="s">
        <v>5</v>
      </c>
      <c r="V458" s="447" t="s">
        <v>241</v>
      </c>
    </row>
    <row r="459" spans="1:22" ht="15.95" customHeight="1">
      <c r="A459" s="426"/>
      <c r="B459" s="1046" t="s">
        <v>3</v>
      </c>
      <c r="C459" s="1047"/>
      <c r="D459" s="421">
        <f>IF('statement of marks'!L$6="","",'statement of marks'!L$6)</f>
        <v>5</v>
      </c>
      <c r="E459" s="421">
        <f>IF('statement of marks'!M$6="","",'statement of marks'!M$6)</f>
        <v>5</v>
      </c>
      <c r="F459" s="432">
        <f>IF('statement of marks'!N$6="","",'statement of marks'!N$6)</f>
        <v>10</v>
      </c>
      <c r="G459" s="421">
        <f>IF('statement of marks'!O$6="","",'statement of marks'!O$6)</f>
        <v>5</v>
      </c>
      <c r="H459" s="421">
        <f>IF('statement of marks'!P$6="","",'statement of marks'!P$6)</f>
        <v>5</v>
      </c>
      <c r="I459" s="432">
        <f>IF('statement of marks'!Q$6="","",'statement of marks'!Q$6)</f>
        <v>10</v>
      </c>
      <c r="J459" s="421">
        <f>IF('statement of marks'!R$6="","",'statement of marks'!R$6)</f>
        <v>5</v>
      </c>
      <c r="K459" s="421">
        <f>IF('statement of marks'!S$6="","",'statement of marks'!S$6)</f>
        <v>5</v>
      </c>
      <c r="L459" s="432">
        <f>IF('statement of marks'!T$6="","",'statement of marks'!T$6)</f>
        <v>10</v>
      </c>
      <c r="M459" s="421">
        <f>IF('statement of marks'!V$6="","",'statement of marks'!V$6)</f>
        <v>50</v>
      </c>
      <c r="N459" s="421">
        <f>IF('statement of marks'!W$6="","",'statement of marks'!W$6)</f>
        <v>20</v>
      </c>
      <c r="O459" s="432">
        <f>IF('statement of marks'!X$6="","",'statement of marks'!X$6)</f>
        <v>70</v>
      </c>
      <c r="P459" s="422">
        <f>IF('statement of marks'!Y$6="","",'statement of marks'!Y$6)</f>
        <v>100</v>
      </c>
      <c r="Q459" s="421">
        <f>IF('statement of marks'!Z$6="","",'statement of marks'!Z$6)</f>
        <v>70</v>
      </c>
      <c r="R459" s="421">
        <f>IF('statement of marks'!AA$6="","",'statement of marks'!AA$6)</f>
        <v>30</v>
      </c>
      <c r="S459" s="432">
        <f>IF('statement of marks'!AB$6="","",'statement of marks'!AB$6)</f>
        <v>100</v>
      </c>
      <c r="T459" s="442">
        <f>IF('statement of marks'!AC$6="","",'statement of marks'!AC$6)</f>
        <v>200</v>
      </c>
      <c r="U459" s="442" t="str">
        <f>IF('statement of marks'!AD$6="","",'statement of marks'!AD$6)</f>
        <v/>
      </c>
      <c r="V459" s="448" t="str">
        <f>IF('statement of marks'!AE$6="","",'statement of marks'!AE$6)</f>
        <v/>
      </c>
    </row>
    <row r="460" spans="1:22" ht="15.95" customHeight="1">
      <c r="A460" s="425"/>
      <c r="B460" s="990" t="str">
        <f>IF('statement of marks'!$L$3="","",'statement of marks'!$L$3)</f>
        <v>fgUnh</v>
      </c>
      <c r="C460" s="991"/>
      <c r="D460" s="207">
        <f>IF('statement of marks'!L21="","",'statement of marks'!L21)</f>
        <v>4</v>
      </c>
      <c r="E460" s="207">
        <f>IF('statement of marks'!M21="","",'statement of marks'!M21)</f>
        <v>5</v>
      </c>
      <c r="F460" s="433">
        <f>IF('statement of marks'!N21="","",'statement of marks'!N21)</f>
        <v>9</v>
      </c>
      <c r="G460" s="207">
        <f>IF('statement of marks'!O21="","",'statement of marks'!O21)</f>
        <v>5</v>
      </c>
      <c r="H460" s="207">
        <f>IF('statement of marks'!P21="","",'statement of marks'!P21)</f>
        <v>5</v>
      </c>
      <c r="I460" s="433">
        <f>IF('statement of marks'!Q21="","",'statement of marks'!Q21)</f>
        <v>10</v>
      </c>
      <c r="J460" s="207" t="str">
        <f>IF('statement of marks'!R21="","",'statement of marks'!R21)</f>
        <v/>
      </c>
      <c r="K460" s="207" t="str">
        <f>IF('statement of marks'!S21="","",'statement of marks'!S21)</f>
        <v/>
      </c>
      <c r="L460" s="433" t="str">
        <f>IF('statement of marks'!T21="","",'statement of marks'!T21)</f>
        <v/>
      </c>
      <c r="M460" s="207" t="str">
        <f>IF('statement of marks'!V21="","",'statement of marks'!V21)</f>
        <v/>
      </c>
      <c r="N460" s="207" t="str">
        <f>IF('statement of marks'!W21="","",'statement of marks'!W21)</f>
        <v/>
      </c>
      <c r="O460" s="433" t="str">
        <f>IF('statement of marks'!X21="","",'statement of marks'!X21)</f>
        <v/>
      </c>
      <c r="P460" s="209" t="str">
        <f>IF('statement of marks'!Y21="","",'statement of marks'!Y21)</f>
        <v/>
      </c>
      <c r="Q460" s="207" t="str">
        <f>IF('statement of marks'!Z21="","",'statement of marks'!Z21)</f>
        <v/>
      </c>
      <c r="R460" s="207" t="str">
        <f>IF('statement of marks'!AA21="","",'statement of marks'!AA21)</f>
        <v/>
      </c>
      <c r="S460" s="433" t="str">
        <f>IF('statement of marks'!AB21="","",'statement of marks'!AB21)</f>
        <v/>
      </c>
      <c r="T460" s="420" t="str">
        <f>IF('statement of marks'!AC21="","",'statement of marks'!AC21)</f>
        <v/>
      </c>
      <c r="U460" s="420" t="str">
        <f>IF('statement of marks'!AD21="","",'statement of marks'!AD21)</f>
        <v/>
      </c>
      <c r="V460" s="439" t="str">
        <f>IF('statement of marks'!AE21="","",'statement of marks'!AE21)</f>
        <v/>
      </c>
    </row>
    <row r="461" spans="1:22" ht="15.95" customHeight="1">
      <c r="A461" s="425"/>
      <c r="B461" s="990" t="str">
        <f>IF('statement of marks'!$AH$3="","",'statement of marks'!$AH$3)</f>
        <v>vaxszth</v>
      </c>
      <c r="C461" s="991"/>
      <c r="D461" s="207">
        <f>IF('statement of marks'!AH21="","",'statement of marks'!AH21)</f>
        <v>5</v>
      </c>
      <c r="E461" s="207">
        <f>IF('statement of marks'!AI21="","",'statement of marks'!AI21)</f>
        <v>5</v>
      </c>
      <c r="F461" s="433">
        <f>IF('statement of marks'!AJ21="","",'statement of marks'!AJ21)</f>
        <v>10</v>
      </c>
      <c r="G461" s="207">
        <f>IF('statement of marks'!AK21="","",'statement of marks'!AK21)</f>
        <v>5</v>
      </c>
      <c r="H461" s="207">
        <f>IF('statement of marks'!AL21="","",'statement of marks'!AL21)</f>
        <v>5</v>
      </c>
      <c r="I461" s="433">
        <f>IF('statement of marks'!AM21="","",'statement of marks'!AM21)</f>
        <v>10</v>
      </c>
      <c r="J461" s="207" t="str">
        <f>IF('statement of marks'!AN21="","",'statement of marks'!AN21)</f>
        <v/>
      </c>
      <c r="K461" s="207" t="str">
        <f>IF('statement of marks'!AO21="","",'statement of marks'!AO21)</f>
        <v/>
      </c>
      <c r="L461" s="433" t="str">
        <f>IF('statement of marks'!AP21="","",'statement of marks'!AP21)</f>
        <v/>
      </c>
      <c r="M461" s="207">
        <f>IF('statement of marks'!AR21="","",'statement of marks'!AR21)</f>
        <v>50</v>
      </c>
      <c r="N461" s="207">
        <f>IF('statement of marks'!AS21="","",'statement of marks'!AS21)</f>
        <v>20</v>
      </c>
      <c r="O461" s="433">
        <f>IF('statement of marks'!AT21="","",'statement of marks'!AT21)</f>
        <v>70</v>
      </c>
      <c r="P461" s="209">
        <f>IF('statement of marks'!AU21="","",'statement of marks'!AU21)</f>
        <v>90</v>
      </c>
      <c r="Q461" s="207" t="str">
        <f>IF('statement of marks'!AV21="","",'statement of marks'!AV21)</f>
        <v/>
      </c>
      <c r="R461" s="207" t="str">
        <f>IF('statement of marks'!AW21="","",'statement of marks'!AW21)</f>
        <v/>
      </c>
      <c r="S461" s="433" t="str">
        <f>IF('statement of marks'!AX21="","",'statement of marks'!AX21)</f>
        <v/>
      </c>
      <c r="T461" s="420" t="str">
        <f>IF('statement of marks'!AY21="","",'statement of marks'!AY21)</f>
        <v/>
      </c>
      <c r="U461" s="420" t="str">
        <f>IF('statement of marks'!AZ21="","",'statement of marks'!AZ21)</f>
        <v/>
      </c>
      <c r="V461" s="439" t="str">
        <f>IF('statement of marks'!BA21="","",'statement of marks'!BA21)</f>
        <v/>
      </c>
    </row>
    <row r="462" spans="1:22" ht="15.95" customHeight="1">
      <c r="A462" s="425"/>
      <c r="B462" s="990" t="str">
        <f>IF('statement of marks'!BD21="s","laLd`r",IF('statement of marks'!BD21="u","mnwZ",IF('statement of marks'!BD21="g","xqtjkrh",IF('statement of marks'!BD21="p","iatkch",IF('statement of marks'!BD21="sd","fla/kh","r`rh; Hkk""kk")))))</f>
        <v>laLd`r</v>
      </c>
      <c r="C462" s="991"/>
      <c r="D462" s="207">
        <f>IF('statement of marks'!BE21="","",'statement of marks'!BE21)</f>
        <v>5</v>
      </c>
      <c r="E462" s="207">
        <f>IF('statement of marks'!BF21="","",'statement of marks'!BF21)</f>
        <v>5</v>
      </c>
      <c r="F462" s="433">
        <f>IF('statement of marks'!BG21="","",'statement of marks'!BG21)</f>
        <v>10</v>
      </c>
      <c r="G462" s="207">
        <f>IF('statement of marks'!BH21="","",'statement of marks'!BH21)</f>
        <v>4</v>
      </c>
      <c r="H462" s="207">
        <f>IF('statement of marks'!BI21="","",'statement of marks'!BI21)</f>
        <v>5</v>
      </c>
      <c r="I462" s="433">
        <f>IF('statement of marks'!BJ21="","",'statement of marks'!BJ21)</f>
        <v>9</v>
      </c>
      <c r="J462" s="207" t="str">
        <f>IF('statement of marks'!BK21="","",'statement of marks'!BK21)</f>
        <v/>
      </c>
      <c r="K462" s="207" t="str">
        <f>IF('statement of marks'!BL21="","",'statement of marks'!BL21)</f>
        <v/>
      </c>
      <c r="L462" s="433" t="str">
        <f>IF('statement of marks'!BM21="","",'statement of marks'!BM21)</f>
        <v/>
      </c>
      <c r="M462" s="207" t="str">
        <f>IF('statement of marks'!BO21="","",'statement of marks'!BO21)</f>
        <v/>
      </c>
      <c r="N462" s="207" t="str">
        <f>IF('statement of marks'!BP21="","",'statement of marks'!BP21)</f>
        <v/>
      </c>
      <c r="O462" s="433" t="str">
        <f>IF('statement of marks'!BQ21="","",'statement of marks'!BQ21)</f>
        <v/>
      </c>
      <c r="P462" s="209" t="str">
        <f>IF('statement of marks'!BR21="","",'statement of marks'!BR21)</f>
        <v/>
      </c>
      <c r="Q462" s="207" t="str">
        <f>IF('statement of marks'!BS21="","",'statement of marks'!BS21)</f>
        <v/>
      </c>
      <c r="R462" s="207" t="str">
        <f>IF('statement of marks'!BT21="","",'statement of marks'!BT21)</f>
        <v/>
      </c>
      <c r="S462" s="433" t="str">
        <f>IF('statement of marks'!BU21="","",'statement of marks'!BU21)</f>
        <v/>
      </c>
      <c r="T462" s="420" t="str">
        <f>IF('statement of marks'!BV21="","",'statement of marks'!BV21)</f>
        <v/>
      </c>
      <c r="U462" s="420" t="str">
        <f>IF('statement of marks'!BW21="","",'statement of marks'!BW21)</f>
        <v/>
      </c>
      <c r="V462" s="439" t="str">
        <f>IF('statement of marks'!BX21="","",'statement of marks'!BX21)</f>
        <v/>
      </c>
    </row>
    <row r="463" spans="1:22" ht="15.95" customHeight="1">
      <c r="A463" s="425"/>
      <c r="B463" s="990" t="str">
        <f>IF('statement of marks'!$CA$3="","",'statement of marks'!$CA$3)</f>
        <v>xf.kr</v>
      </c>
      <c r="C463" s="991"/>
      <c r="D463" s="207">
        <f>IF('statement of marks'!CA21="","",'statement of marks'!CA21)</f>
        <v>5</v>
      </c>
      <c r="E463" s="207">
        <f>IF('statement of marks'!CB21="","",'statement of marks'!CB21)</f>
        <v>5</v>
      </c>
      <c r="F463" s="433">
        <f>IF('statement of marks'!CC21="","",'statement of marks'!CC21)</f>
        <v>10</v>
      </c>
      <c r="G463" s="207" t="str">
        <f>IF('statement of marks'!CD21="","",'statement of marks'!CD21)</f>
        <v/>
      </c>
      <c r="H463" s="207" t="str">
        <f>IF('statement of marks'!CE21="","",'statement of marks'!CE21)</f>
        <v/>
      </c>
      <c r="I463" s="433" t="str">
        <f>IF('statement of marks'!CF21="","",'statement of marks'!CF21)</f>
        <v/>
      </c>
      <c r="J463" s="207" t="str">
        <f>IF('statement of marks'!CG21="","",'statement of marks'!CG21)</f>
        <v/>
      </c>
      <c r="K463" s="207" t="str">
        <f>IF('statement of marks'!CH21="","",'statement of marks'!CH21)</f>
        <v/>
      </c>
      <c r="L463" s="433" t="str">
        <f>IF('statement of marks'!CI21="","",'statement of marks'!CI21)</f>
        <v/>
      </c>
      <c r="M463" s="207">
        <f>IF('statement of marks'!CK21="","",'statement of marks'!CK21)</f>
        <v>30</v>
      </c>
      <c r="N463" s="207">
        <f>IF('statement of marks'!CL21="","",'statement of marks'!CL21)</f>
        <v>20</v>
      </c>
      <c r="O463" s="433">
        <f>IF('statement of marks'!CM21="","",'statement of marks'!CM21)</f>
        <v>50</v>
      </c>
      <c r="P463" s="209">
        <f>IF('statement of marks'!CN21="","",'statement of marks'!CN21)</f>
        <v>60</v>
      </c>
      <c r="Q463" s="207" t="str">
        <f>IF('statement of marks'!CO21="","",'statement of marks'!CO21)</f>
        <v/>
      </c>
      <c r="R463" s="207" t="str">
        <f>IF('statement of marks'!CP21="","",'statement of marks'!CP21)</f>
        <v/>
      </c>
      <c r="S463" s="433" t="str">
        <f>IF('statement of marks'!CQ21="","",'statement of marks'!CQ21)</f>
        <v/>
      </c>
      <c r="T463" s="420" t="str">
        <f>IF('statement of marks'!CR21="","",'statement of marks'!CR21)</f>
        <v/>
      </c>
      <c r="U463" s="420" t="str">
        <f>IF('statement of marks'!CS21="","",'statement of marks'!CS21)</f>
        <v/>
      </c>
      <c r="V463" s="439" t="str">
        <f>IF('statement of marks'!CT21="","",'statement of marks'!CT21)</f>
        <v/>
      </c>
    </row>
    <row r="464" spans="1:22" ht="15.95" customHeight="1">
      <c r="A464" s="425"/>
      <c r="B464" s="990" t="str">
        <f>IF('statement of marks'!$CW$3="","",'statement of marks'!$CW$3)</f>
        <v>foKku</v>
      </c>
      <c r="C464" s="991"/>
      <c r="D464" s="207" t="str">
        <f>IF('statement of marks'!CW21="","",'statement of marks'!CW21)</f>
        <v/>
      </c>
      <c r="E464" s="207" t="str">
        <f>IF('statement of marks'!CX21="","",'statement of marks'!CX21)</f>
        <v/>
      </c>
      <c r="F464" s="433" t="str">
        <f>IF('statement of marks'!CY21="","",'statement of marks'!CY21)</f>
        <v/>
      </c>
      <c r="G464" s="207">
        <f>IF('statement of marks'!CZ21="","",'statement of marks'!CZ21)</f>
        <v>3</v>
      </c>
      <c r="H464" s="207">
        <f>IF('statement of marks'!DA21="","",'statement of marks'!DA21)</f>
        <v>5</v>
      </c>
      <c r="I464" s="433">
        <f>IF('statement of marks'!DB21="","",'statement of marks'!DB21)</f>
        <v>8</v>
      </c>
      <c r="J464" s="207" t="str">
        <f>IF('statement of marks'!DC21="","",'statement of marks'!DC21)</f>
        <v/>
      </c>
      <c r="K464" s="207" t="str">
        <f>IF('statement of marks'!DD21="","",'statement of marks'!DD21)</f>
        <v/>
      </c>
      <c r="L464" s="433" t="str">
        <f>IF('statement of marks'!DE21="","",'statement of marks'!DE21)</f>
        <v/>
      </c>
      <c r="M464" s="207">
        <f>IF('statement of marks'!DG21="","",'statement of marks'!DG21)</f>
        <v>43</v>
      </c>
      <c r="N464" s="207">
        <f>IF('statement of marks'!DH21="","",'statement of marks'!DH21)</f>
        <v>20</v>
      </c>
      <c r="O464" s="433">
        <f>IF('statement of marks'!DI21="","",'statement of marks'!DI21)</f>
        <v>63</v>
      </c>
      <c r="P464" s="209">
        <f>IF('statement of marks'!DJ21="","",'statement of marks'!DJ21)</f>
        <v>71</v>
      </c>
      <c r="Q464" s="207" t="str">
        <f>IF('statement of marks'!DK21="","",'statement of marks'!DK21)</f>
        <v/>
      </c>
      <c r="R464" s="207" t="str">
        <f>IF('statement of marks'!DL21="","",'statement of marks'!DL21)</f>
        <v/>
      </c>
      <c r="S464" s="433" t="str">
        <f>IF('statement of marks'!DM21="","",'statement of marks'!DM21)</f>
        <v/>
      </c>
      <c r="T464" s="420" t="str">
        <f>IF('statement of marks'!DN21="","",'statement of marks'!DN21)</f>
        <v/>
      </c>
      <c r="U464" s="420" t="str">
        <f>IF('statement of marks'!DO21="","",'statement of marks'!DO21)</f>
        <v/>
      </c>
      <c r="V464" s="439" t="str">
        <f>IF('statement of marks'!DP21="","",'statement of marks'!DP21)</f>
        <v/>
      </c>
    </row>
    <row r="465" spans="1:22" ht="15.95" customHeight="1">
      <c r="A465" s="425"/>
      <c r="B465" s="990" t="str">
        <f>IF('statement of marks'!$DS$3="","",'statement of marks'!$DS$3)</f>
        <v>lkekftd foKku</v>
      </c>
      <c r="C465" s="991"/>
      <c r="D465" s="207">
        <f>IF('statement of marks'!DS21="","",'statement of marks'!DS21)</f>
        <v>5</v>
      </c>
      <c r="E465" s="207">
        <f>IF('statement of marks'!DT21="","",'statement of marks'!DT21)</f>
        <v>5</v>
      </c>
      <c r="F465" s="433">
        <f>IF('statement of marks'!DU21="","",'statement of marks'!DU21)</f>
        <v>10</v>
      </c>
      <c r="G465" s="207">
        <f>IF('statement of marks'!DV21="","",'statement of marks'!DV21)</f>
        <v>5</v>
      </c>
      <c r="H465" s="207">
        <f>IF('statement of marks'!DW21="","",'statement of marks'!DW21)</f>
        <v>5</v>
      </c>
      <c r="I465" s="433">
        <f>IF('statement of marks'!DX21="","",'statement of marks'!DX21)</f>
        <v>10</v>
      </c>
      <c r="J465" s="207" t="str">
        <f>IF('statement of marks'!DY21="","",'statement of marks'!DY21)</f>
        <v/>
      </c>
      <c r="K465" s="207" t="str">
        <f>IF('statement of marks'!DZ21="","",'statement of marks'!DZ21)</f>
        <v/>
      </c>
      <c r="L465" s="433" t="str">
        <f>IF('statement of marks'!EA21="","",'statement of marks'!EA21)</f>
        <v/>
      </c>
      <c r="M465" s="207">
        <f>IF('statement of marks'!EC21="","",'statement of marks'!EC21)</f>
        <v>50</v>
      </c>
      <c r="N465" s="207">
        <f>IF('statement of marks'!ED21="","",'statement of marks'!ED21)</f>
        <v>20</v>
      </c>
      <c r="O465" s="433">
        <f>IF('statement of marks'!EE21="","",'statement of marks'!EE21)</f>
        <v>70</v>
      </c>
      <c r="P465" s="209">
        <f>IF('statement of marks'!EF21="","",'statement of marks'!EF21)</f>
        <v>90</v>
      </c>
      <c r="Q465" s="207" t="str">
        <f>IF('statement of marks'!EG21="","",'statement of marks'!EG21)</f>
        <v/>
      </c>
      <c r="R465" s="207" t="str">
        <f>IF('statement of marks'!EH21="","",'statement of marks'!EH21)</f>
        <v/>
      </c>
      <c r="S465" s="433" t="str">
        <f>IF('statement of marks'!EI21="","",'statement of marks'!EI21)</f>
        <v/>
      </c>
      <c r="T465" s="420" t="str">
        <f>IF('statement of marks'!EJ21="","",'statement of marks'!EJ21)</f>
        <v/>
      </c>
      <c r="U465" s="420" t="str">
        <f>IF('statement of marks'!EK21="","",'statement of marks'!EK21)</f>
        <v/>
      </c>
      <c r="V465" s="439" t="str">
        <f>IF('statement of marks'!EL21="","",'statement of marks'!EL21)</f>
        <v/>
      </c>
    </row>
    <row r="466" spans="1:22" ht="15.95" customHeight="1">
      <c r="A466" s="425"/>
      <c r="B466" s="996" t="s">
        <v>193</v>
      </c>
      <c r="C466" s="997"/>
      <c r="D466" s="1007" t="s">
        <v>1</v>
      </c>
      <c r="E466" s="1007"/>
      <c r="F466" s="1007"/>
      <c r="G466" s="1007" t="s">
        <v>21</v>
      </c>
      <c r="H466" s="1007"/>
      <c r="I466" s="1007"/>
      <c r="J466" s="1007" t="s">
        <v>194</v>
      </c>
      <c r="K466" s="1007"/>
      <c r="L466" s="1007"/>
      <c r="M466" s="1007" t="s">
        <v>68</v>
      </c>
      <c r="N466" s="1007"/>
      <c r="O466" s="1007"/>
      <c r="P466" s="1007" t="s">
        <v>240</v>
      </c>
      <c r="Q466" s="1007"/>
      <c r="R466" s="1007"/>
      <c r="S466" s="436"/>
      <c r="T466" s="1073" t="s">
        <v>237</v>
      </c>
      <c r="U466" s="1074"/>
      <c r="V466" s="1075"/>
    </row>
    <row r="467" spans="1:22" ht="15.95" customHeight="1">
      <c r="A467" s="426"/>
      <c r="B467" s="1048" t="s">
        <v>3</v>
      </c>
      <c r="C467" s="1049"/>
      <c r="D467" s="1050">
        <f>IF('statement of marks'!EO$6="","",'statement of marks'!EO$6)</f>
        <v>20</v>
      </c>
      <c r="E467" s="1050"/>
      <c r="F467" s="1050"/>
      <c r="G467" s="1050">
        <f>IF('statement of marks'!EP$6="","",'statement of marks'!EP$6)</f>
        <v>20</v>
      </c>
      <c r="H467" s="1050"/>
      <c r="I467" s="1050"/>
      <c r="J467" s="1050">
        <f>IF('statement of marks'!ER$6="","",'statement of marks'!ER$6)</f>
        <v>20</v>
      </c>
      <c r="K467" s="1050"/>
      <c r="L467" s="1050"/>
      <c r="M467" s="1050">
        <f>IF('statement of marks'!EQ$6="","",'statement of marks'!EQ$6)</f>
        <v>20</v>
      </c>
      <c r="N467" s="1050"/>
      <c r="O467" s="1050"/>
      <c r="P467" s="1050">
        <f>IF('statement of marks'!ES$6="","",'statement of marks'!ES$6)</f>
        <v>20</v>
      </c>
      <c r="Q467" s="1050"/>
      <c r="R467" s="1050"/>
      <c r="S467" s="437" t="str">
        <f>IF('statement of marks'!FD$6="","",'statement of marks'!EW$6)</f>
        <v/>
      </c>
      <c r="T467" s="442">
        <f>IF('statement of marks'!ET$6="","",'statement of marks'!ET$6)</f>
        <v>100</v>
      </c>
      <c r="U467" s="443" t="s">
        <v>5</v>
      </c>
      <c r="V467" s="444" t="s">
        <v>241</v>
      </c>
    </row>
    <row r="468" spans="1:22" ht="15.95" customHeight="1">
      <c r="A468" s="425"/>
      <c r="B468" s="990" t="str">
        <f>IF('statement of marks'!$EO$3="","",'statement of marks'!$EO$3)</f>
        <v>dk;kZuqHko</v>
      </c>
      <c r="C468" s="991"/>
      <c r="D468" s="1031" t="str">
        <f>IF('statement of marks'!EO21="","",'statement of marks'!EO21)</f>
        <v/>
      </c>
      <c r="E468" s="1031"/>
      <c r="F468" s="1031"/>
      <c r="G468" s="1031" t="str">
        <f>IF('statement of marks'!EP21="","",'statement of marks'!EP21)</f>
        <v/>
      </c>
      <c r="H468" s="1031"/>
      <c r="I468" s="1031"/>
      <c r="J468" s="1031" t="str">
        <f>IF('statement of marks'!ER21="","",'statement of marks'!ER21)</f>
        <v/>
      </c>
      <c r="K468" s="1031"/>
      <c r="L468" s="1031"/>
      <c r="M468" s="1031" t="str">
        <f>IF('statement of marks'!EQ21="","",'statement of marks'!EQ21)</f>
        <v/>
      </c>
      <c r="N468" s="1031"/>
      <c r="O468" s="1031"/>
      <c r="P468" s="1031" t="str">
        <f>IF('statement of marks'!ES21="","",'statement of marks'!ES21)</f>
        <v/>
      </c>
      <c r="Q468" s="1031"/>
      <c r="R468" s="1031"/>
      <c r="S468" s="438"/>
      <c r="T468" s="440" t="str">
        <f>IF('statement of marks'!ET21="","",'statement of marks'!ET21)</f>
        <v/>
      </c>
      <c r="U468" s="440" t="str">
        <f>IF('statement of marks'!EU21="","",'statement of marks'!EU21)</f>
        <v/>
      </c>
      <c r="V468" s="441" t="str">
        <f>IF('statement of marks'!EV21="","",'statement of marks'!EV21)</f>
        <v/>
      </c>
    </row>
    <row r="469" spans="1:22" ht="15.95" customHeight="1">
      <c r="A469" s="425"/>
      <c r="B469" s="1027" t="str">
        <f>IF('statement of marks'!$EY$3="","",'statement of marks'!$EY$3)</f>
        <v>dyk f'k{kk</v>
      </c>
      <c r="C469" s="1028"/>
      <c r="D469" s="1031" t="str">
        <f>IF('statement of marks'!EY21="","",'statement of marks'!EY21)</f>
        <v/>
      </c>
      <c r="E469" s="1031"/>
      <c r="F469" s="1031"/>
      <c r="G469" s="1031" t="str">
        <f>IF('statement of marks'!EZ21="","",'statement of marks'!EZ21)</f>
        <v/>
      </c>
      <c r="H469" s="1031"/>
      <c r="I469" s="1031"/>
      <c r="J469" s="1031" t="str">
        <f>IF('statement of marks'!FB21="","",'statement of marks'!FB21)</f>
        <v/>
      </c>
      <c r="K469" s="1031"/>
      <c r="L469" s="1031"/>
      <c r="M469" s="1031" t="str">
        <f>IF('statement of marks'!FA21="","",'statement of marks'!FA21)</f>
        <v/>
      </c>
      <c r="N469" s="1031"/>
      <c r="O469" s="1031"/>
      <c r="P469" s="1031" t="str">
        <f>IF('statement of marks'!FC21="","",'statement of marks'!FC21)</f>
        <v/>
      </c>
      <c r="Q469" s="1031"/>
      <c r="R469" s="1031"/>
      <c r="S469" s="438"/>
      <c r="T469" s="440" t="str">
        <f>IF('statement of marks'!FD21="","",'statement of marks'!FD21)</f>
        <v/>
      </c>
      <c r="U469" s="440" t="str">
        <f>IF('statement of marks'!FE21="","",'statement of marks'!FE21)</f>
        <v/>
      </c>
      <c r="V469" s="441" t="str">
        <f>IF('statement of marks'!FF21="","",'statement of marks'!FF21)</f>
        <v/>
      </c>
    </row>
    <row r="470" spans="1:22" ht="15.95" customHeight="1">
      <c r="A470" s="425"/>
      <c r="B470" s="1029" t="str">
        <f>IF('statement of marks'!$FI$3="","",'statement of marks'!$FI$3)</f>
        <v>LokLF; ,oe~ 'kkjhfjd f'k{kk</v>
      </c>
      <c r="C470" s="1030"/>
      <c r="D470" s="1031" t="str">
        <f>IF('statement of marks'!FI21="","",'statement of marks'!FI21)</f>
        <v/>
      </c>
      <c r="E470" s="1031"/>
      <c r="F470" s="1031"/>
      <c r="G470" s="1031" t="str">
        <f>IF('statement of marks'!FJ21="","",'statement of marks'!FJ21)</f>
        <v/>
      </c>
      <c r="H470" s="1031"/>
      <c r="I470" s="1031"/>
      <c r="J470" s="1031" t="str">
        <f>IF('statement of marks'!FL21="","",'statement of marks'!FL21)</f>
        <v/>
      </c>
      <c r="K470" s="1031"/>
      <c r="L470" s="1031"/>
      <c r="M470" s="1031" t="str">
        <f>IF('statement of marks'!FK21="","",'statement of marks'!FK21)</f>
        <v/>
      </c>
      <c r="N470" s="1031"/>
      <c r="O470" s="1031"/>
      <c r="P470" s="1031" t="str">
        <f>IF('statement of marks'!FM21="","",'statement of marks'!FM21)</f>
        <v/>
      </c>
      <c r="Q470" s="1031"/>
      <c r="R470" s="1031"/>
      <c r="S470" s="438"/>
      <c r="T470" s="440" t="str">
        <f>IF('statement of marks'!FN21="","",'statement of marks'!FN21)</f>
        <v/>
      </c>
      <c r="U470" s="440" t="str">
        <f>IF('statement of marks'!FO21="","",'statement of marks'!FO21)</f>
        <v/>
      </c>
      <c r="V470" s="441" t="str">
        <f>IF('statement of marks'!FP21="","",'statement of marks'!FP21)</f>
        <v/>
      </c>
    </row>
    <row r="471" spans="1:22" ht="15.95" customHeight="1">
      <c r="A471" s="425"/>
      <c r="B471" s="1000" t="s">
        <v>195</v>
      </c>
      <c r="C471" s="1001"/>
      <c r="D471" s="1071" t="str">
        <f>details!$DR$3</f>
        <v>vxLr rd</v>
      </c>
      <c r="E471" s="1071"/>
      <c r="F471" s="1071"/>
      <c r="G471" s="1071" t="str">
        <f>details!$DV$3</f>
        <v>vDVwcj rd</v>
      </c>
      <c r="H471" s="1071"/>
      <c r="I471" s="1071"/>
      <c r="J471" s="1071" t="str">
        <f>details!$ED$3</f>
        <v>Qjojh rd</v>
      </c>
      <c r="K471" s="1071"/>
      <c r="L471" s="1071"/>
      <c r="M471" s="1071" t="str">
        <f>details!$DZ$3</f>
        <v>fnlEcj rd</v>
      </c>
      <c r="N471" s="1071"/>
      <c r="O471" s="1071"/>
      <c r="P471" s="1071" t="str">
        <f>details!$EH$3</f>
        <v>loZ ;ksx</v>
      </c>
      <c r="Q471" s="1071"/>
      <c r="R471" s="1071"/>
      <c r="S471" s="1010" t="s">
        <v>252</v>
      </c>
      <c r="T471" s="1011"/>
      <c r="U471" s="1011"/>
      <c r="V471" s="1078"/>
    </row>
    <row r="472" spans="1:22" ht="15.95" customHeight="1">
      <c r="A472" s="425"/>
      <c r="B472" s="1025" t="s">
        <v>98</v>
      </c>
      <c r="C472" s="1026"/>
      <c r="D472" s="1008" t="str">
        <f>IF(details!DS21="","",details!DS21)</f>
        <v/>
      </c>
      <c r="E472" s="1008"/>
      <c r="F472" s="1008"/>
      <c r="G472" s="1008" t="str">
        <f>IF(details!DW21="","",details!DW21)</f>
        <v/>
      </c>
      <c r="H472" s="1008"/>
      <c r="I472" s="1008"/>
      <c r="J472" s="1008" t="str">
        <f>IF(details!EE21="","",details!EE21)</f>
        <v/>
      </c>
      <c r="K472" s="1008"/>
      <c r="L472" s="1008"/>
      <c r="M472" s="1008" t="str">
        <f>IF(details!EA21="","",details!EA21)</f>
        <v/>
      </c>
      <c r="N472" s="1008"/>
      <c r="O472" s="1008"/>
      <c r="P472" s="1008" t="str">
        <f>IF(details!EI21="","",details!EI21)</f>
        <v/>
      </c>
      <c r="Q472" s="1008"/>
      <c r="R472" s="1008"/>
      <c r="S472" s="1079">
        <f>'statement of marks'!$HF$108</f>
        <v>42855</v>
      </c>
      <c r="T472" s="1080"/>
      <c r="U472" s="1080"/>
      <c r="V472" s="1081"/>
    </row>
    <row r="473" spans="1:22" ht="15.95" customHeight="1">
      <c r="A473" s="425"/>
      <c r="B473" s="1023" t="s">
        <v>15</v>
      </c>
      <c r="C473" s="1024"/>
      <c r="D473" s="1009">
        <f>IF(details!DR21="","",details!DR21)</f>
        <v>83</v>
      </c>
      <c r="E473" s="1009"/>
      <c r="F473" s="1009"/>
      <c r="G473" s="1009" t="str">
        <f>IF(details!DV21="","",details!DV21)</f>
        <v/>
      </c>
      <c r="H473" s="1009"/>
      <c r="I473" s="1009"/>
      <c r="J473" s="1009" t="str">
        <f>IF(details!ED21="","",details!ED21)</f>
        <v/>
      </c>
      <c r="K473" s="1009"/>
      <c r="L473" s="1009"/>
      <c r="M473" s="1009" t="str">
        <f>IF(details!DZ21="","",details!DZ21)</f>
        <v/>
      </c>
      <c r="N473" s="1009"/>
      <c r="O473" s="1009"/>
      <c r="P473" s="1009" t="str">
        <f>IF(details!EH21="","",details!EH21)</f>
        <v/>
      </c>
      <c r="Q473" s="1009"/>
      <c r="R473" s="1009"/>
      <c r="S473" s="1082"/>
      <c r="T473" s="1083"/>
      <c r="U473" s="1083"/>
      <c r="V473" s="1084"/>
    </row>
    <row r="474" spans="1:22" ht="15.95" customHeight="1">
      <c r="A474" s="1072"/>
      <c r="B474" s="1064" t="s">
        <v>250</v>
      </c>
      <c r="C474" s="1065"/>
      <c r="D474" s="1066" t="s">
        <v>3</v>
      </c>
      <c r="E474" s="1066"/>
      <c r="F474" s="1066"/>
      <c r="G474" s="1066" t="s">
        <v>236</v>
      </c>
      <c r="H474" s="1066"/>
      <c r="I474" s="1066"/>
      <c r="J474" s="1066" t="s">
        <v>5</v>
      </c>
      <c r="K474" s="1066"/>
      <c r="L474" s="1066"/>
      <c r="M474" s="1066" t="s">
        <v>242</v>
      </c>
      <c r="N474" s="1066"/>
      <c r="O474" s="1066"/>
      <c r="P474" s="1067" t="s">
        <v>225</v>
      </c>
      <c r="Q474" s="1067"/>
      <c r="R474" s="1067"/>
      <c r="S474" s="1066" t="s">
        <v>250</v>
      </c>
      <c r="T474" s="1066"/>
      <c r="U474" s="1066"/>
      <c r="V474" s="1068"/>
    </row>
    <row r="475" spans="1:22" ht="15.95" customHeight="1">
      <c r="A475" s="1072"/>
      <c r="B475" s="1064"/>
      <c r="C475" s="1065"/>
      <c r="D475" s="1069">
        <f>'statement of marks'!HD21</f>
        <v>1200</v>
      </c>
      <c r="E475" s="1069"/>
      <c r="F475" s="1069"/>
      <c r="G475" s="1069" t="str">
        <f>'statement of marks'!HE21</f>
        <v/>
      </c>
      <c r="H475" s="1069"/>
      <c r="I475" s="1069"/>
      <c r="J475" s="1069" t="str">
        <f>'statement of marks'!HF21</f>
        <v/>
      </c>
      <c r="K475" s="1069"/>
      <c r="L475" s="1069"/>
      <c r="M475" s="1069" t="str">
        <f>'statement of marks'!HI21</f>
        <v/>
      </c>
      <c r="N475" s="1069"/>
      <c r="O475" s="1069"/>
      <c r="P475" s="1069" t="str">
        <f>'statement of marks'!HH21</f>
        <v/>
      </c>
      <c r="Q475" s="1069"/>
      <c r="R475" s="1069"/>
      <c r="S475" s="1066" t="str">
        <f>'statement of marks'!HC21</f>
        <v/>
      </c>
      <c r="T475" s="1066"/>
      <c r="U475" s="1066"/>
      <c r="V475" s="1068"/>
    </row>
    <row r="476" spans="1:22" ht="15.95" customHeight="1">
      <c r="A476" s="425"/>
      <c r="B476" s="1036" t="s">
        <v>99</v>
      </c>
      <c r="C476" s="1037"/>
      <c r="D476" s="1007"/>
      <c r="E476" s="1007"/>
      <c r="F476" s="1007"/>
      <c r="G476" s="1007"/>
      <c r="H476" s="1007"/>
      <c r="I476" s="1007"/>
      <c r="J476" s="1007"/>
      <c r="K476" s="1007"/>
      <c r="L476" s="1007"/>
      <c r="M476" s="1007"/>
      <c r="N476" s="1007"/>
      <c r="O476" s="1007"/>
      <c r="P476" s="1007"/>
      <c r="Q476" s="1007"/>
      <c r="R476" s="1007"/>
      <c r="S476" s="1007"/>
      <c r="T476" s="1007"/>
      <c r="U476" s="1007"/>
      <c r="V476" s="1058"/>
    </row>
    <row r="477" spans="1:22" ht="15.95" customHeight="1">
      <c r="A477" s="425"/>
      <c r="B477" s="1013" t="s">
        <v>79</v>
      </c>
      <c r="C477" s="1014"/>
      <c r="D477" s="1007"/>
      <c r="E477" s="1007"/>
      <c r="F477" s="1007"/>
      <c r="G477" s="1007"/>
      <c r="H477" s="1007"/>
      <c r="I477" s="1007"/>
      <c r="J477" s="1007"/>
      <c r="K477" s="1007"/>
      <c r="L477" s="1007"/>
      <c r="M477" s="1007"/>
      <c r="N477" s="1007"/>
      <c r="O477" s="1007"/>
      <c r="P477" s="1007"/>
      <c r="Q477" s="1007"/>
      <c r="R477" s="1007"/>
      <c r="S477" s="1007"/>
      <c r="T477" s="1007"/>
      <c r="U477" s="1007"/>
      <c r="V477" s="1058"/>
    </row>
    <row r="478" spans="1:22" ht="15.95" customHeight="1">
      <c r="A478" s="425"/>
      <c r="B478" s="1036" t="s">
        <v>243</v>
      </c>
      <c r="C478" s="1037"/>
      <c r="D478" s="1007"/>
      <c r="E478" s="1007"/>
      <c r="F478" s="1007"/>
      <c r="G478" s="1007"/>
      <c r="H478" s="1007"/>
      <c r="I478" s="1007"/>
      <c r="J478" s="1007"/>
      <c r="K478" s="1007"/>
      <c r="L478" s="1007"/>
      <c r="M478" s="1007"/>
      <c r="N478" s="1007"/>
      <c r="O478" s="1007"/>
      <c r="P478" s="1007" t="s">
        <v>243</v>
      </c>
      <c r="Q478" s="1007"/>
      <c r="R478" s="1007"/>
      <c r="S478" s="1007"/>
      <c r="T478" s="1007"/>
      <c r="U478" s="1007"/>
      <c r="V478" s="1058"/>
    </row>
    <row r="479" spans="1:22" ht="15.95" customHeight="1">
      <c r="A479" s="425"/>
      <c r="B479" s="1021" t="s">
        <v>100</v>
      </c>
      <c r="C479" s="1022"/>
      <c r="D479" s="1007"/>
      <c r="E479" s="1007"/>
      <c r="F479" s="1007"/>
      <c r="G479" s="1007"/>
      <c r="H479" s="1007"/>
      <c r="I479" s="1007"/>
      <c r="J479" s="1007"/>
      <c r="K479" s="1007"/>
      <c r="L479" s="1007"/>
      <c r="M479" s="1007"/>
      <c r="N479" s="1007"/>
      <c r="O479" s="1007"/>
      <c r="P479" s="1007"/>
      <c r="Q479" s="1007"/>
      <c r="R479" s="1007"/>
      <c r="S479" s="1060" t="s">
        <v>100</v>
      </c>
      <c r="T479" s="1060"/>
      <c r="U479" s="1060"/>
      <c r="V479" s="1061"/>
    </row>
    <row r="480" spans="1:22" ht="15.95" customHeight="1" thickBot="1">
      <c r="A480" s="427"/>
      <c r="B480" s="1076" t="s">
        <v>101</v>
      </c>
      <c r="C480" s="1077"/>
      <c r="D480" s="1059"/>
      <c r="E480" s="1059"/>
      <c r="F480" s="1059"/>
      <c r="G480" s="1059"/>
      <c r="H480" s="1059"/>
      <c r="I480" s="1059"/>
      <c r="J480" s="1059"/>
      <c r="K480" s="1059"/>
      <c r="L480" s="1059"/>
      <c r="M480" s="1059"/>
      <c r="N480" s="1059"/>
      <c r="O480" s="1059"/>
      <c r="P480" s="1059"/>
      <c r="Q480" s="1059"/>
      <c r="R480" s="1059"/>
      <c r="S480" s="1062" t="s">
        <v>134</v>
      </c>
      <c r="T480" s="1062"/>
      <c r="U480" s="1062"/>
      <c r="V480" s="1063"/>
    </row>
    <row r="481" spans="1:22" ht="15.95" customHeight="1">
      <c r="A481" s="424"/>
      <c r="B481" s="1038" t="s">
        <v>47</v>
      </c>
      <c r="C481" s="1039"/>
      <c r="D481" s="1039"/>
      <c r="E481" s="1039"/>
      <c r="F481" s="1039"/>
      <c r="G481" s="1039"/>
      <c r="H481" s="1039"/>
      <c r="I481" s="1039"/>
      <c r="J481" s="1039"/>
      <c r="K481" s="1039"/>
      <c r="L481" s="1039"/>
      <c r="M481" s="1039"/>
      <c r="N481" s="1039"/>
      <c r="O481" s="1039"/>
      <c r="P481" s="1039"/>
      <c r="Q481" s="1039"/>
      <c r="R481" s="1039"/>
      <c r="S481" s="1039"/>
      <c r="T481" s="1039"/>
      <c r="U481" s="1039"/>
      <c r="V481" s="1040"/>
    </row>
    <row r="482" spans="1:22" ht="15.95" customHeight="1">
      <c r="A482" s="425"/>
      <c r="B482" s="1041" t="str">
        <f>'statement of marks'!$A$1</f>
        <v>MkW0Hkhejko vEcsMdj jkt0vkok0fo|k0cxMh]nkSlk</v>
      </c>
      <c r="C482" s="1042"/>
      <c r="D482" s="1042"/>
      <c r="E482" s="1042"/>
      <c r="F482" s="1042"/>
      <c r="G482" s="1042"/>
      <c r="H482" s="1042"/>
      <c r="I482" s="1042"/>
      <c r="J482" s="1042"/>
      <c r="K482" s="1042"/>
      <c r="L482" s="1042"/>
      <c r="M482" s="1042"/>
      <c r="N482" s="1042"/>
      <c r="O482" s="1042"/>
      <c r="P482" s="1042"/>
      <c r="Q482" s="1042"/>
      <c r="R482" s="1042"/>
      <c r="S482" s="1042"/>
      <c r="T482" s="1042"/>
      <c r="U482" s="1042"/>
      <c r="V482" s="1043"/>
    </row>
    <row r="483" spans="1:22" ht="15.95" customHeight="1">
      <c r="A483" s="425"/>
      <c r="B483" s="990" t="s">
        <v>244</v>
      </c>
      <c r="C483" s="991"/>
      <c r="D483" s="992" t="str">
        <f>'statement of marks'!$H$3</f>
        <v>2016-17</v>
      </c>
      <c r="E483" s="992"/>
      <c r="F483" s="992"/>
      <c r="G483" s="992"/>
      <c r="H483" s="992"/>
      <c r="I483" s="992"/>
      <c r="J483" s="992"/>
      <c r="K483" s="992"/>
      <c r="L483" s="992"/>
      <c r="M483" s="992"/>
      <c r="N483" s="992"/>
      <c r="O483" s="992"/>
      <c r="P483" s="992"/>
      <c r="Q483" s="992"/>
      <c r="R483" s="992"/>
      <c r="S483" s="992"/>
      <c r="T483" s="992"/>
      <c r="U483" s="992"/>
      <c r="V483" s="1044"/>
    </row>
    <row r="484" spans="1:22" ht="15.95" customHeight="1">
      <c r="A484" s="425"/>
      <c r="B484" s="990" t="s">
        <v>185</v>
      </c>
      <c r="C484" s="991"/>
      <c r="D484" s="991" t="str">
        <f>IF('statement of marks'!I22="","",'statement of marks'!I22)</f>
        <v>e;ad</v>
      </c>
      <c r="E484" s="991"/>
      <c r="F484" s="991"/>
      <c r="G484" s="991"/>
      <c r="H484" s="991"/>
      <c r="I484" s="991"/>
      <c r="J484" s="991"/>
      <c r="K484" s="991"/>
      <c r="L484" s="991"/>
      <c r="M484" s="991"/>
      <c r="N484" s="991"/>
      <c r="O484" s="991"/>
      <c r="P484" s="991"/>
      <c r="Q484" s="991"/>
      <c r="R484" s="991"/>
      <c r="S484" s="991"/>
      <c r="T484" s="991"/>
      <c r="U484" s="991"/>
      <c r="V484" s="1045"/>
    </row>
    <row r="485" spans="1:22" ht="15.95" customHeight="1">
      <c r="A485" s="425"/>
      <c r="B485" s="990" t="s">
        <v>186</v>
      </c>
      <c r="C485" s="991"/>
      <c r="D485" s="991" t="str">
        <f>IF('statement of marks'!J22="","",'statement of marks'!J22)</f>
        <v>Jh le; flag</v>
      </c>
      <c r="E485" s="991"/>
      <c r="F485" s="991"/>
      <c r="G485" s="991"/>
      <c r="H485" s="991"/>
      <c r="I485" s="991"/>
      <c r="J485" s="991"/>
      <c r="K485" s="991"/>
      <c r="L485" s="991"/>
      <c r="M485" s="991"/>
      <c r="N485" s="991"/>
      <c r="O485" s="991"/>
      <c r="P485" s="991"/>
      <c r="Q485" s="991"/>
      <c r="R485" s="991"/>
      <c r="S485" s="991"/>
      <c r="T485" s="991"/>
      <c r="U485" s="991"/>
      <c r="V485" s="1045"/>
    </row>
    <row r="486" spans="1:22" ht="15.95" customHeight="1">
      <c r="A486" s="425"/>
      <c r="B486" s="990" t="s">
        <v>187</v>
      </c>
      <c r="C486" s="991"/>
      <c r="D486" s="991" t="str">
        <f>IF('statement of marks'!K22="","",'statement of marks'!K22)</f>
        <v xml:space="preserve">Jhefr xqM~Mh </v>
      </c>
      <c r="E486" s="991"/>
      <c r="F486" s="991"/>
      <c r="G486" s="991"/>
      <c r="H486" s="991"/>
      <c r="I486" s="991"/>
      <c r="J486" s="991"/>
      <c r="K486" s="991"/>
      <c r="L486" s="991"/>
      <c r="M486" s="991"/>
      <c r="N486" s="991"/>
      <c r="O486" s="991"/>
      <c r="P486" s="991"/>
      <c r="Q486" s="991"/>
      <c r="R486" s="991"/>
      <c r="S486" s="991"/>
      <c r="T486" s="991"/>
      <c r="U486" s="991"/>
      <c r="V486" s="1045"/>
    </row>
    <row r="487" spans="1:22" ht="15.95" customHeight="1">
      <c r="A487" s="425"/>
      <c r="B487" s="990" t="s">
        <v>188</v>
      </c>
      <c r="C487" s="991"/>
      <c r="D487" s="992" t="str">
        <f>'statement of marks'!$G$3</f>
        <v>6 B</v>
      </c>
      <c r="E487" s="992"/>
      <c r="F487" s="992"/>
      <c r="G487" s="991" t="s">
        <v>9</v>
      </c>
      <c r="H487" s="991"/>
      <c r="I487" s="991"/>
      <c r="J487" s="992">
        <f>IF('statement of marks'!D22="","",'statement of marks'!D22)</f>
        <v>666</v>
      </c>
      <c r="K487" s="992"/>
      <c r="L487" s="992"/>
      <c r="M487" s="991" t="s">
        <v>189</v>
      </c>
      <c r="N487" s="991"/>
      <c r="O487" s="991"/>
      <c r="P487" s="992">
        <f>IF('statement of marks'!F22="","",'statement of marks'!F22)</f>
        <v>2029</v>
      </c>
      <c r="Q487" s="992"/>
      <c r="R487" s="992"/>
      <c r="S487" s="1054" t="str">
        <f>IF('statement of marks'!$I$3="","",'statement of marks'!$I$3)</f>
        <v xml:space="preserve">fo|ky; dk Mk;l dksM+ </v>
      </c>
      <c r="T487" s="1054"/>
      <c r="U487" s="1054"/>
      <c r="V487" s="1055"/>
    </row>
    <row r="488" spans="1:22" ht="15.95" customHeight="1">
      <c r="A488" s="425"/>
      <c r="B488" s="428" t="s">
        <v>0</v>
      </c>
      <c r="C488" s="429"/>
      <c r="D488" s="1032">
        <f>IF('statement of marks'!G22="","",'statement of marks'!G22)</f>
        <v>38680</v>
      </c>
      <c r="E488" s="1032"/>
      <c r="F488" s="1032"/>
      <c r="G488" s="991" t="str">
        <f>IF('statement of marks'!H22="","",'statement of marks'!H22)</f>
        <v>pkSchl uoEcj] nks gtkj ikap</v>
      </c>
      <c r="H488" s="991"/>
      <c r="I488" s="991"/>
      <c r="J488" s="991"/>
      <c r="K488" s="991"/>
      <c r="L488" s="991"/>
      <c r="M488" s="991"/>
      <c r="N488" s="991"/>
      <c r="O488" s="991"/>
      <c r="P488" s="991"/>
      <c r="Q488" s="991"/>
      <c r="R488" s="991"/>
      <c r="S488" s="1056" t="str">
        <f>IF('statement of marks'!$J$3="","",'statement of marks'!$J$3)</f>
        <v xml:space="preserve">08291009401   </v>
      </c>
      <c r="T488" s="1056"/>
      <c r="U488" s="1056"/>
      <c r="V488" s="1057"/>
    </row>
    <row r="489" spans="1:22" ht="15.95" customHeight="1">
      <c r="A489" s="425"/>
      <c r="B489" s="404" t="s">
        <v>28</v>
      </c>
      <c r="C489" s="430" t="s">
        <v>96</v>
      </c>
      <c r="D489" s="1007" t="s">
        <v>1</v>
      </c>
      <c r="E489" s="1007"/>
      <c r="F489" s="1007"/>
      <c r="G489" s="1007" t="s">
        <v>21</v>
      </c>
      <c r="H489" s="1007"/>
      <c r="I489" s="1007"/>
      <c r="J489" s="1007" t="s">
        <v>68</v>
      </c>
      <c r="K489" s="1007"/>
      <c r="L489" s="1007"/>
      <c r="M489" s="1007" t="s">
        <v>97</v>
      </c>
      <c r="N489" s="1007"/>
      <c r="O489" s="1007"/>
      <c r="P489" s="1070" t="s">
        <v>200</v>
      </c>
      <c r="Q489" s="1051" t="s">
        <v>238</v>
      </c>
      <c r="R489" s="1051"/>
      <c r="S489" s="1051"/>
      <c r="T489" s="1052" t="s">
        <v>237</v>
      </c>
      <c r="U489" s="1052"/>
      <c r="V489" s="1053"/>
    </row>
    <row r="490" spans="1:22" ht="15.95" customHeight="1">
      <c r="A490" s="425"/>
      <c r="B490" s="404"/>
      <c r="C490" s="430"/>
      <c r="D490" s="423" t="s">
        <v>245</v>
      </c>
      <c r="E490" s="423" t="s">
        <v>246</v>
      </c>
      <c r="F490" s="431" t="s">
        <v>2</v>
      </c>
      <c r="G490" s="423" t="s">
        <v>245</v>
      </c>
      <c r="H490" s="423" t="s">
        <v>246</v>
      </c>
      <c r="I490" s="431" t="s">
        <v>2</v>
      </c>
      <c r="J490" s="423" t="s">
        <v>245</v>
      </c>
      <c r="K490" s="423" t="s">
        <v>246</v>
      </c>
      <c r="L490" s="431" t="s">
        <v>2</v>
      </c>
      <c r="M490" s="423" t="s">
        <v>245</v>
      </c>
      <c r="N490" s="423" t="s">
        <v>246</v>
      </c>
      <c r="O490" s="431" t="s">
        <v>2</v>
      </c>
      <c r="P490" s="1070"/>
      <c r="Q490" s="423" t="s">
        <v>245</v>
      </c>
      <c r="R490" s="423" t="s">
        <v>246</v>
      </c>
      <c r="S490" s="435" t="s">
        <v>2</v>
      </c>
      <c r="T490" s="445" t="s">
        <v>223</v>
      </c>
      <c r="U490" s="446" t="s">
        <v>5</v>
      </c>
      <c r="V490" s="447" t="s">
        <v>241</v>
      </c>
    </row>
    <row r="491" spans="1:22" ht="15.95" customHeight="1">
      <c r="A491" s="426"/>
      <c r="B491" s="1046" t="s">
        <v>3</v>
      </c>
      <c r="C491" s="1047"/>
      <c r="D491" s="421">
        <f>IF('statement of marks'!L$6="","",'statement of marks'!L$6)</f>
        <v>5</v>
      </c>
      <c r="E491" s="421">
        <f>IF('statement of marks'!M$6="","",'statement of marks'!M$6)</f>
        <v>5</v>
      </c>
      <c r="F491" s="432">
        <f>IF('statement of marks'!N$6="","",'statement of marks'!N$6)</f>
        <v>10</v>
      </c>
      <c r="G491" s="421">
        <f>IF('statement of marks'!O$6="","",'statement of marks'!O$6)</f>
        <v>5</v>
      </c>
      <c r="H491" s="421">
        <f>IF('statement of marks'!P$6="","",'statement of marks'!P$6)</f>
        <v>5</v>
      </c>
      <c r="I491" s="432">
        <f>IF('statement of marks'!Q$6="","",'statement of marks'!Q$6)</f>
        <v>10</v>
      </c>
      <c r="J491" s="421">
        <f>IF('statement of marks'!R$6="","",'statement of marks'!R$6)</f>
        <v>5</v>
      </c>
      <c r="K491" s="421">
        <f>IF('statement of marks'!S$6="","",'statement of marks'!S$6)</f>
        <v>5</v>
      </c>
      <c r="L491" s="432">
        <f>IF('statement of marks'!T$6="","",'statement of marks'!T$6)</f>
        <v>10</v>
      </c>
      <c r="M491" s="421">
        <f>IF('statement of marks'!V$6="","",'statement of marks'!V$6)</f>
        <v>50</v>
      </c>
      <c r="N491" s="421">
        <f>IF('statement of marks'!W$6="","",'statement of marks'!W$6)</f>
        <v>20</v>
      </c>
      <c r="O491" s="432">
        <f>IF('statement of marks'!X$6="","",'statement of marks'!X$6)</f>
        <v>70</v>
      </c>
      <c r="P491" s="422">
        <f>IF('statement of marks'!Y$6="","",'statement of marks'!Y$6)</f>
        <v>100</v>
      </c>
      <c r="Q491" s="421">
        <f>IF('statement of marks'!Z$6="","",'statement of marks'!Z$6)</f>
        <v>70</v>
      </c>
      <c r="R491" s="421">
        <f>IF('statement of marks'!AA$6="","",'statement of marks'!AA$6)</f>
        <v>30</v>
      </c>
      <c r="S491" s="432">
        <f>IF('statement of marks'!AB$6="","",'statement of marks'!AB$6)</f>
        <v>100</v>
      </c>
      <c r="T491" s="442">
        <f>IF('statement of marks'!AC$6="","",'statement of marks'!AC$6)</f>
        <v>200</v>
      </c>
      <c r="U491" s="442" t="str">
        <f>IF('statement of marks'!AD$6="","",'statement of marks'!AD$6)</f>
        <v/>
      </c>
      <c r="V491" s="448" t="str">
        <f>IF('statement of marks'!AE$6="","",'statement of marks'!AE$6)</f>
        <v/>
      </c>
    </row>
    <row r="492" spans="1:22" ht="15.95" customHeight="1">
      <c r="A492" s="425"/>
      <c r="B492" s="990" t="str">
        <f>IF('statement of marks'!$L$3="","",'statement of marks'!$L$3)</f>
        <v>fgUnh</v>
      </c>
      <c r="C492" s="991"/>
      <c r="D492" s="207">
        <f>IF('statement of marks'!L22="","",'statement of marks'!L22)</f>
        <v>3</v>
      </c>
      <c r="E492" s="207">
        <f>IF('statement of marks'!M22="","",'statement of marks'!M22)</f>
        <v>5</v>
      </c>
      <c r="F492" s="433">
        <f>IF('statement of marks'!N22="","",'statement of marks'!N22)</f>
        <v>8</v>
      </c>
      <c r="G492" s="207">
        <f>IF('statement of marks'!O22="","",'statement of marks'!O22)</f>
        <v>3</v>
      </c>
      <c r="H492" s="207">
        <f>IF('statement of marks'!P22="","",'statement of marks'!P22)</f>
        <v>5</v>
      </c>
      <c r="I492" s="433">
        <f>IF('statement of marks'!Q22="","",'statement of marks'!Q22)</f>
        <v>8</v>
      </c>
      <c r="J492" s="207" t="str">
        <f>IF('statement of marks'!R22="","",'statement of marks'!R22)</f>
        <v/>
      </c>
      <c r="K492" s="207" t="str">
        <f>IF('statement of marks'!S22="","",'statement of marks'!S22)</f>
        <v/>
      </c>
      <c r="L492" s="433" t="str">
        <f>IF('statement of marks'!T22="","",'statement of marks'!T22)</f>
        <v/>
      </c>
      <c r="M492" s="207" t="str">
        <f>IF('statement of marks'!V22="","",'statement of marks'!V22)</f>
        <v/>
      </c>
      <c r="N492" s="207" t="str">
        <f>IF('statement of marks'!W22="","",'statement of marks'!W22)</f>
        <v/>
      </c>
      <c r="O492" s="433" t="str">
        <f>IF('statement of marks'!X22="","",'statement of marks'!X22)</f>
        <v/>
      </c>
      <c r="P492" s="209" t="str">
        <f>IF('statement of marks'!Y22="","",'statement of marks'!Y22)</f>
        <v/>
      </c>
      <c r="Q492" s="207" t="str">
        <f>IF('statement of marks'!Z22="","",'statement of marks'!Z22)</f>
        <v/>
      </c>
      <c r="R492" s="207" t="str">
        <f>IF('statement of marks'!AA22="","",'statement of marks'!AA22)</f>
        <v/>
      </c>
      <c r="S492" s="433" t="str">
        <f>IF('statement of marks'!AB22="","",'statement of marks'!AB22)</f>
        <v/>
      </c>
      <c r="T492" s="420" t="str">
        <f>IF('statement of marks'!AC22="","",'statement of marks'!AC22)</f>
        <v/>
      </c>
      <c r="U492" s="420" t="str">
        <f>IF('statement of marks'!AD22="","",'statement of marks'!AD22)</f>
        <v/>
      </c>
      <c r="V492" s="439" t="str">
        <f>IF('statement of marks'!AE22="","",'statement of marks'!AE22)</f>
        <v/>
      </c>
    </row>
    <row r="493" spans="1:22" ht="15.95" customHeight="1">
      <c r="A493" s="425"/>
      <c r="B493" s="990" t="str">
        <f>IF('statement of marks'!$AH$3="","",'statement of marks'!$AH$3)</f>
        <v>vaxszth</v>
      </c>
      <c r="C493" s="991"/>
      <c r="D493" s="207">
        <f>IF('statement of marks'!AH22="","",'statement of marks'!AH22)</f>
        <v>3</v>
      </c>
      <c r="E493" s="207">
        <f>IF('statement of marks'!AI22="","",'statement of marks'!AI22)</f>
        <v>5</v>
      </c>
      <c r="F493" s="433">
        <f>IF('statement of marks'!AJ22="","",'statement of marks'!AJ22)</f>
        <v>8</v>
      </c>
      <c r="G493" s="207">
        <f>IF('statement of marks'!AK22="","",'statement of marks'!AK22)</f>
        <v>4</v>
      </c>
      <c r="H493" s="207">
        <f>IF('statement of marks'!AL22="","",'statement of marks'!AL22)</f>
        <v>5</v>
      </c>
      <c r="I493" s="433">
        <f>IF('statement of marks'!AM22="","",'statement of marks'!AM22)</f>
        <v>9</v>
      </c>
      <c r="J493" s="207" t="str">
        <f>IF('statement of marks'!AN22="","",'statement of marks'!AN22)</f>
        <v/>
      </c>
      <c r="K493" s="207" t="str">
        <f>IF('statement of marks'!AO22="","",'statement of marks'!AO22)</f>
        <v/>
      </c>
      <c r="L493" s="433" t="str">
        <f>IF('statement of marks'!AP22="","",'statement of marks'!AP22)</f>
        <v/>
      </c>
      <c r="M493" s="207">
        <f>IF('statement of marks'!AR22="","",'statement of marks'!AR22)</f>
        <v>22</v>
      </c>
      <c r="N493" s="207">
        <f>IF('statement of marks'!AS22="","",'statement of marks'!AS22)</f>
        <v>20</v>
      </c>
      <c r="O493" s="433">
        <f>IF('statement of marks'!AT22="","",'statement of marks'!AT22)</f>
        <v>42</v>
      </c>
      <c r="P493" s="209">
        <f>IF('statement of marks'!AU22="","",'statement of marks'!AU22)</f>
        <v>59</v>
      </c>
      <c r="Q493" s="207" t="str">
        <f>IF('statement of marks'!AV22="","",'statement of marks'!AV22)</f>
        <v/>
      </c>
      <c r="R493" s="207" t="str">
        <f>IF('statement of marks'!AW22="","",'statement of marks'!AW22)</f>
        <v/>
      </c>
      <c r="S493" s="433" t="str">
        <f>IF('statement of marks'!AX22="","",'statement of marks'!AX22)</f>
        <v/>
      </c>
      <c r="T493" s="420" t="str">
        <f>IF('statement of marks'!AY22="","",'statement of marks'!AY22)</f>
        <v/>
      </c>
      <c r="U493" s="420" t="str">
        <f>IF('statement of marks'!AZ22="","",'statement of marks'!AZ22)</f>
        <v/>
      </c>
      <c r="V493" s="439" t="str">
        <f>IF('statement of marks'!BA22="","",'statement of marks'!BA22)</f>
        <v/>
      </c>
    </row>
    <row r="494" spans="1:22" ht="15.95" customHeight="1">
      <c r="A494" s="425"/>
      <c r="B494" s="990" t="str">
        <f>IF('statement of marks'!BD22="s","laLd`r",IF('statement of marks'!BD22="u","mnwZ",IF('statement of marks'!BD22="g","xqtjkrh",IF('statement of marks'!BD22="p","iatkch",IF('statement of marks'!BD22="sd","fla/kh","r`rh; Hkk""kk")))))</f>
        <v>laLd`r</v>
      </c>
      <c r="C494" s="991"/>
      <c r="D494" s="207">
        <f>IF('statement of marks'!BE22="","",'statement of marks'!BE22)</f>
        <v>3</v>
      </c>
      <c r="E494" s="207">
        <f>IF('statement of marks'!BF22="","",'statement of marks'!BF22)</f>
        <v>5</v>
      </c>
      <c r="F494" s="433">
        <f>IF('statement of marks'!BG22="","",'statement of marks'!BG22)</f>
        <v>8</v>
      </c>
      <c r="G494" s="207">
        <f>IF('statement of marks'!BH22="","",'statement of marks'!BH22)</f>
        <v>3</v>
      </c>
      <c r="H494" s="207">
        <f>IF('statement of marks'!BI22="","",'statement of marks'!BI22)</f>
        <v>5</v>
      </c>
      <c r="I494" s="433">
        <f>IF('statement of marks'!BJ22="","",'statement of marks'!BJ22)</f>
        <v>8</v>
      </c>
      <c r="J494" s="207" t="str">
        <f>IF('statement of marks'!BK22="","",'statement of marks'!BK22)</f>
        <v/>
      </c>
      <c r="K494" s="207" t="str">
        <f>IF('statement of marks'!BL22="","",'statement of marks'!BL22)</f>
        <v/>
      </c>
      <c r="L494" s="433" t="str">
        <f>IF('statement of marks'!BM22="","",'statement of marks'!BM22)</f>
        <v/>
      </c>
      <c r="M494" s="207" t="str">
        <f>IF('statement of marks'!BO22="","",'statement of marks'!BO22)</f>
        <v/>
      </c>
      <c r="N494" s="207" t="str">
        <f>IF('statement of marks'!BP22="","",'statement of marks'!BP22)</f>
        <v/>
      </c>
      <c r="O494" s="433" t="str">
        <f>IF('statement of marks'!BQ22="","",'statement of marks'!BQ22)</f>
        <v/>
      </c>
      <c r="P494" s="209" t="str">
        <f>IF('statement of marks'!BR22="","",'statement of marks'!BR22)</f>
        <v/>
      </c>
      <c r="Q494" s="207" t="str">
        <f>IF('statement of marks'!BS22="","",'statement of marks'!BS22)</f>
        <v/>
      </c>
      <c r="R494" s="207" t="str">
        <f>IF('statement of marks'!BT22="","",'statement of marks'!BT22)</f>
        <v/>
      </c>
      <c r="S494" s="433" t="str">
        <f>IF('statement of marks'!BU22="","",'statement of marks'!BU22)</f>
        <v/>
      </c>
      <c r="T494" s="420" t="str">
        <f>IF('statement of marks'!BV22="","",'statement of marks'!BV22)</f>
        <v/>
      </c>
      <c r="U494" s="420" t="str">
        <f>IF('statement of marks'!BW22="","",'statement of marks'!BW22)</f>
        <v/>
      </c>
      <c r="V494" s="439" t="str">
        <f>IF('statement of marks'!BX22="","",'statement of marks'!BX22)</f>
        <v/>
      </c>
    </row>
    <row r="495" spans="1:22" ht="15.95" customHeight="1">
      <c r="A495" s="425"/>
      <c r="B495" s="990" t="str">
        <f>IF('statement of marks'!$CA$3="","",'statement of marks'!$CA$3)</f>
        <v>xf.kr</v>
      </c>
      <c r="C495" s="991"/>
      <c r="D495" s="207">
        <f>IF('statement of marks'!CA22="","",'statement of marks'!CA22)</f>
        <v>2</v>
      </c>
      <c r="E495" s="207">
        <f>IF('statement of marks'!CB22="","",'statement of marks'!CB22)</f>
        <v>5</v>
      </c>
      <c r="F495" s="433">
        <f>IF('statement of marks'!CC22="","",'statement of marks'!CC22)</f>
        <v>7</v>
      </c>
      <c r="G495" s="207" t="str">
        <f>IF('statement of marks'!CD22="","",'statement of marks'!CD22)</f>
        <v/>
      </c>
      <c r="H495" s="207" t="str">
        <f>IF('statement of marks'!CE22="","",'statement of marks'!CE22)</f>
        <v/>
      </c>
      <c r="I495" s="433" t="str">
        <f>IF('statement of marks'!CF22="","",'statement of marks'!CF22)</f>
        <v/>
      </c>
      <c r="J495" s="207" t="str">
        <f>IF('statement of marks'!CG22="","",'statement of marks'!CG22)</f>
        <v/>
      </c>
      <c r="K495" s="207" t="str">
        <f>IF('statement of marks'!CH22="","",'statement of marks'!CH22)</f>
        <v/>
      </c>
      <c r="L495" s="433" t="str">
        <f>IF('statement of marks'!CI22="","",'statement of marks'!CI22)</f>
        <v/>
      </c>
      <c r="M495" s="207">
        <f>IF('statement of marks'!CK22="","",'statement of marks'!CK22)</f>
        <v>15</v>
      </c>
      <c r="N495" s="207">
        <f>IF('statement of marks'!CL22="","",'statement of marks'!CL22)</f>
        <v>18</v>
      </c>
      <c r="O495" s="433">
        <f>IF('statement of marks'!CM22="","",'statement of marks'!CM22)</f>
        <v>33</v>
      </c>
      <c r="P495" s="209">
        <f>IF('statement of marks'!CN22="","",'statement of marks'!CN22)</f>
        <v>40</v>
      </c>
      <c r="Q495" s="207" t="str">
        <f>IF('statement of marks'!CO22="","",'statement of marks'!CO22)</f>
        <v/>
      </c>
      <c r="R495" s="207" t="str">
        <f>IF('statement of marks'!CP22="","",'statement of marks'!CP22)</f>
        <v/>
      </c>
      <c r="S495" s="433" t="str">
        <f>IF('statement of marks'!CQ22="","",'statement of marks'!CQ22)</f>
        <v/>
      </c>
      <c r="T495" s="420" t="str">
        <f>IF('statement of marks'!CR22="","",'statement of marks'!CR22)</f>
        <v/>
      </c>
      <c r="U495" s="420" t="str">
        <f>IF('statement of marks'!CS22="","",'statement of marks'!CS22)</f>
        <v/>
      </c>
      <c r="V495" s="439" t="str">
        <f>IF('statement of marks'!CT22="","",'statement of marks'!CT22)</f>
        <v/>
      </c>
    </row>
    <row r="496" spans="1:22" ht="15.95" customHeight="1">
      <c r="A496" s="425"/>
      <c r="B496" s="990" t="str">
        <f>IF('statement of marks'!$CW$3="","",'statement of marks'!$CW$3)</f>
        <v>foKku</v>
      </c>
      <c r="C496" s="991"/>
      <c r="D496" s="207" t="str">
        <f>IF('statement of marks'!CW22="","",'statement of marks'!CW22)</f>
        <v/>
      </c>
      <c r="E496" s="207" t="str">
        <f>IF('statement of marks'!CX22="","",'statement of marks'!CX22)</f>
        <v/>
      </c>
      <c r="F496" s="433" t="str">
        <f>IF('statement of marks'!CY22="","",'statement of marks'!CY22)</f>
        <v/>
      </c>
      <c r="G496" s="207">
        <f>IF('statement of marks'!CZ22="","",'statement of marks'!CZ22)</f>
        <v>0</v>
      </c>
      <c r="H496" s="207">
        <f>IF('statement of marks'!DA22="","",'statement of marks'!DA22)</f>
        <v>5</v>
      </c>
      <c r="I496" s="433">
        <f>IF('statement of marks'!DB22="","",'statement of marks'!DB22)</f>
        <v>5</v>
      </c>
      <c r="J496" s="207" t="str">
        <f>IF('statement of marks'!DC22="","",'statement of marks'!DC22)</f>
        <v/>
      </c>
      <c r="K496" s="207" t="str">
        <f>IF('statement of marks'!DD22="","",'statement of marks'!DD22)</f>
        <v/>
      </c>
      <c r="L496" s="433" t="str">
        <f>IF('statement of marks'!DE22="","",'statement of marks'!DE22)</f>
        <v/>
      </c>
      <c r="M496" s="207">
        <f>IF('statement of marks'!DG22="","",'statement of marks'!DG22)</f>
        <v>25</v>
      </c>
      <c r="N496" s="207">
        <f>IF('statement of marks'!DH22="","",'statement of marks'!DH22)</f>
        <v>15</v>
      </c>
      <c r="O496" s="433">
        <f>IF('statement of marks'!DI22="","",'statement of marks'!DI22)</f>
        <v>40</v>
      </c>
      <c r="P496" s="209">
        <f>IF('statement of marks'!DJ22="","",'statement of marks'!DJ22)</f>
        <v>45</v>
      </c>
      <c r="Q496" s="207" t="str">
        <f>IF('statement of marks'!DK22="","",'statement of marks'!DK22)</f>
        <v/>
      </c>
      <c r="R496" s="207" t="str">
        <f>IF('statement of marks'!DL22="","",'statement of marks'!DL22)</f>
        <v/>
      </c>
      <c r="S496" s="433" t="str">
        <f>IF('statement of marks'!DM22="","",'statement of marks'!DM22)</f>
        <v/>
      </c>
      <c r="T496" s="420" t="str">
        <f>IF('statement of marks'!DN22="","",'statement of marks'!DN22)</f>
        <v/>
      </c>
      <c r="U496" s="420" t="str">
        <f>IF('statement of marks'!DO22="","",'statement of marks'!DO22)</f>
        <v/>
      </c>
      <c r="V496" s="439" t="str">
        <f>IF('statement of marks'!DP22="","",'statement of marks'!DP22)</f>
        <v/>
      </c>
    </row>
    <row r="497" spans="1:22" ht="15.95" customHeight="1">
      <c r="A497" s="425"/>
      <c r="B497" s="990" t="str">
        <f>IF('statement of marks'!$DS$3="","",'statement of marks'!$DS$3)</f>
        <v>lkekftd foKku</v>
      </c>
      <c r="C497" s="991"/>
      <c r="D497" s="207">
        <f>IF('statement of marks'!DS22="","",'statement of marks'!DS22)</f>
        <v>4</v>
      </c>
      <c r="E497" s="207">
        <f>IF('statement of marks'!DT22="","",'statement of marks'!DT22)</f>
        <v>5</v>
      </c>
      <c r="F497" s="433">
        <f>IF('statement of marks'!DU22="","",'statement of marks'!DU22)</f>
        <v>9</v>
      </c>
      <c r="G497" s="207">
        <f>IF('statement of marks'!DV22="","",'statement of marks'!DV22)</f>
        <v>2</v>
      </c>
      <c r="H497" s="207">
        <f>IF('statement of marks'!DW22="","",'statement of marks'!DW22)</f>
        <v>5</v>
      </c>
      <c r="I497" s="433">
        <f>IF('statement of marks'!DX22="","",'statement of marks'!DX22)</f>
        <v>7</v>
      </c>
      <c r="J497" s="207" t="str">
        <f>IF('statement of marks'!DY22="","",'statement of marks'!DY22)</f>
        <v/>
      </c>
      <c r="K497" s="207" t="str">
        <f>IF('statement of marks'!DZ22="","",'statement of marks'!DZ22)</f>
        <v/>
      </c>
      <c r="L497" s="433" t="str">
        <f>IF('statement of marks'!EA22="","",'statement of marks'!EA22)</f>
        <v/>
      </c>
      <c r="M497" s="207">
        <f>IF('statement of marks'!EC22="","",'statement of marks'!EC22)</f>
        <v>40</v>
      </c>
      <c r="N497" s="207">
        <f>IF('statement of marks'!ED22="","",'statement of marks'!ED22)</f>
        <v>19</v>
      </c>
      <c r="O497" s="433">
        <f>IF('statement of marks'!EE22="","",'statement of marks'!EE22)</f>
        <v>59</v>
      </c>
      <c r="P497" s="209">
        <f>IF('statement of marks'!EF22="","",'statement of marks'!EF22)</f>
        <v>75</v>
      </c>
      <c r="Q497" s="207" t="str">
        <f>IF('statement of marks'!EG22="","",'statement of marks'!EG22)</f>
        <v/>
      </c>
      <c r="R497" s="207" t="str">
        <f>IF('statement of marks'!EH22="","",'statement of marks'!EH22)</f>
        <v/>
      </c>
      <c r="S497" s="433" t="str">
        <f>IF('statement of marks'!EI22="","",'statement of marks'!EI22)</f>
        <v/>
      </c>
      <c r="T497" s="420" t="str">
        <f>IF('statement of marks'!EJ22="","",'statement of marks'!EJ22)</f>
        <v/>
      </c>
      <c r="U497" s="420" t="str">
        <f>IF('statement of marks'!EK22="","",'statement of marks'!EK22)</f>
        <v/>
      </c>
      <c r="V497" s="439" t="str">
        <f>IF('statement of marks'!EL22="","",'statement of marks'!EL22)</f>
        <v/>
      </c>
    </row>
    <row r="498" spans="1:22" ht="15.95" customHeight="1">
      <c r="A498" s="425"/>
      <c r="B498" s="996" t="s">
        <v>193</v>
      </c>
      <c r="C498" s="997"/>
      <c r="D498" s="1007" t="s">
        <v>1</v>
      </c>
      <c r="E498" s="1007"/>
      <c r="F498" s="1007"/>
      <c r="G498" s="1007" t="s">
        <v>21</v>
      </c>
      <c r="H498" s="1007"/>
      <c r="I498" s="1007"/>
      <c r="J498" s="1007" t="s">
        <v>194</v>
      </c>
      <c r="K498" s="1007"/>
      <c r="L498" s="1007"/>
      <c r="M498" s="1007" t="s">
        <v>68</v>
      </c>
      <c r="N498" s="1007"/>
      <c r="O498" s="1007"/>
      <c r="P498" s="1007" t="s">
        <v>240</v>
      </c>
      <c r="Q498" s="1007"/>
      <c r="R498" s="1007"/>
      <c r="S498" s="436"/>
      <c r="T498" s="1073" t="s">
        <v>237</v>
      </c>
      <c r="U498" s="1074"/>
      <c r="V498" s="1075"/>
    </row>
    <row r="499" spans="1:22" ht="15.95" customHeight="1">
      <c r="A499" s="426"/>
      <c r="B499" s="1048" t="s">
        <v>3</v>
      </c>
      <c r="C499" s="1049"/>
      <c r="D499" s="1050">
        <f>IF('statement of marks'!EO$6="","",'statement of marks'!EO$6)</f>
        <v>20</v>
      </c>
      <c r="E499" s="1050"/>
      <c r="F499" s="1050"/>
      <c r="G499" s="1050">
        <f>IF('statement of marks'!EP$6="","",'statement of marks'!EP$6)</f>
        <v>20</v>
      </c>
      <c r="H499" s="1050"/>
      <c r="I499" s="1050"/>
      <c r="J499" s="1050">
        <f>IF('statement of marks'!ER$6="","",'statement of marks'!ER$6)</f>
        <v>20</v>
      </c>
      <c r="K499" s="1050"/>
      <c r="L499" s="1050"/>
      <c r="M499" s="1050">
        <f>IF('statement of marks'!EQ$6="","",'statement of marks'!EQ$6)</f>
        <v>20</v>
      </c>
      <c r="N499" s="1050"/>
      <c r="O499" s="1050"/>
      <c r="P499" s="1050">
        <f>IF('statement of marks'!ES$6="","",'statement of marks'!ES$6)</f>
        <v>20</v>
      </c>
      <c r="Q499" s="1050"/>
      <c r="R499" s="1050"/>
      <c r="S499" s="437" t="str">
        <f>IF('statement of marks'!FD$6="","",'statement of marks'!EW$6)</f>
        <v/>
      </c>
      <c r="T499" s="442">
        <f>IF('statement of marks'!ET$6="","",'statement of marks'!ET$6)</f>
        <v>100</v>
      </c>
      <c r="U499" s="443" t="s">
        <v>5</v>
      </c>
      <c r="V499" s="444" t="s">
        <v>241</v>
      </c>
    </row>
    <row r="500" spans="1:22" ht="15.95" customHeight="1">
      <c r="A500" s="425"/>
      <c r="B500" s="990" t="str">
        <f>IF('statement of marks'!$EO$3="","",'statement of marks'!$EO$3)</f>
        <v>dk;kZuqHko</v>
      </c>
      <c r="C500" s="991"/>
      <c r="D500" s="1031" t="str">
        <f>IF('statement of marks'!EO22="","",'statement of marks'!EO22)</f>
        <v/>
      </c>
      <c r="E500" s="1031"/>
      <c r="F500" s="1031"/>
      <c r="G500" s="1031" t="str">
        <f>IF('statement of marks'!EP22="","",'statement of marks'!EP22)</f>
        <v/>
      </c>
      <c r="H500" s="1031"/>
      <c r="I500" s="1031"/>
      <c r="J500" s="1031" t="str">
        <f>IF('statement of marks'!ER22="","",'statement of marks'!ER22)</f>
        <v/>
      </c>
      <c r="K500" s="1031"/>
      <c r="L500" s="1031"/>
      <c r="M500" s="1031" t="str">
        <f>IF('statement of marks'!EQ22="","",'statement of marks'!EQ22)</f>
        <v/>
      </c>
      <c r="N500" s="1031"/>
      <c r="O500" s="1031"/>
      <c r="P500" s="1031" t="str">
        <f>IF('statement of marks'!ES22="","",'statement of marks'!ES22)</f>
        <v/>
      </c>
      <c r="Q500" s="1031"/>
      <c r="R500" s="1031"/>
      <c r="S500" s="438"/>
      <c r="T500" s="440" t="str">
        <f>IF('statement of marks'!ET22="","",'statement of marks'!ET22)</f>
        <v/>
      </c>
      <c r="U500" s="440" t="str">
        <f>IF('statement of marks'!EU22="","",'statement of marks'!EU22)</f>
        <v/>
      </c>
      <c r="V500" s="441" t="str">
        <f>IF('statement of marks'!EV22="","",'statement of marks'!EV22)</f>
        <v/>
      </c>
    </row>
    <row r="501" spans="1:22" ht="15.95" customHeight="1">
      <c r="A501" s="425"/>
      <c r="B501" s="1027" t="str">
        <f>IF('statement of marks'!$EY$3="","",'statement of marks'!$EY$3)</f>
        <v>dyk f'k{kk</v>
      </c>
      <c r="C501" s="1028"/>
      <c r="D501" s="1031" t="str">
        <f>IF('statement of marks'!EY22="","",'statement of marks'!EY22)</f>
        <v/>
      </c>
      <c r="E501" s="1031"/>
      <c r="F501" s="1031"/>
      <c r="G501" s="1031" t="str">
        <f>IF('statement of marks'!EZ22="","",'statement of marks'!EZ22)</f>
        <v/>
      </c>
      <c r="H501" s="1031"/>
      <c r="I501" s="1031"/>
      <c r="J501" s="1031" t="str">
        <f>IF('statement of marks'!FB22="","",'statement of marks'!FB22)</f>
        <v/>
      </c>
      <c r="K501" s="1031"/>
      <c r="L501" s="1031"/>
      <c r="M501" s="1031" t="str">
        <f>IF('statement of marks'!FA22="","",'statement of marks'!FA22)</f>
        <v/>
      </c>
      <c r="N501" s="1031"/>
      <c r="O501" s="1031"/>
      <c r="P501" s="1031" t="str">
        <f>IF('statement of marks'!FC22="","",'statement of marks'!FC22)</f>
        <v/>
      </c>
      <c r="Q501" s="1031"/>
      <c r="R501" s="1031"/>
      <c r="S501" s="438"/>
      <c r="T501" s="440" t="str">
        <f>IF('statement of marks'!FD22="","",'statement of marks'!FD22)</f>
        <v/>
      </c>
      <c r="U501" s="440" t="str">
        <f>IF('statement of marks'!FE22="","",'statement of marks'!FE22)</f>
        <v/>
      </c>
      <c r="V501" s="441" t="str">
        <f>IF('statement of marks'!FF22="","",'statement of marks'!FF22)</f>
        <v/>
      </c>
    </row>
    <row r="502" spans="1:22" ht="15.95" customHeight="1">
      <c r="A502" s="425"/>
      <c r="B502" s="1029" t="str">
        <f>IF('statement of marks'!$FI$3="","",'statement of marks'!$FI$3)</f>
        <v>LokLF; ,oe~ 'kkjhfjd f'k{kk</v>
      </c>
      <c r="C502" s="1030"/>
      <c r="D502" s="1031" t="str">
        <f>IF('statement of marks'!FI22="","",'statement of marks'!FI22)</f>
        <v/>
      </c>
      <c r="E502" s="1031"/>
      <c r="F502" s="1031"/>
      <c r="G502" s="1031" t="str">
        <f>IF('statement of marks'!FJ22="","",'statement of marks'!FJ22)</f>
        <v/>
      </c>
      <c r="H502" s="1031"/>
      <c r="I502" s="1031"/>
      <c r="J502" s="1031" t="str">
        <f>IF('statement of marks'!FL22="","",'statement of marks'!FL22)</f>
        <v/>
      </c>
      <c r="K502" s="1031"/>
      <c r="L502" s="1031"/>
      <c r="M502" s="1031" t="str">
        <f>IF('statement of marks'!FK22="","",'statement of marks'!FK22)</f>
        <v/>
      </c>
      <c r="N502" s="1031"/>
      <c r="O502" s="1031"/>
      <c r="P502" s="1031" t="str">
        <f>IF('statement of marks'!FM22="","",'statement of marks'!FM22)</f>
        <v/>
      </c>
      <c r="Q502" s="1031"/>
      <c r="R502" s="1031"/>
      <c r="S502" s="438"/>
      <c r="T502" s="440" t="str">
        <f>IF('statement of marks'!FN22="","",'statement of marks'!FN22)</f>
        <v/>
      </c>
      <c r="U502" s="440" t="str">
        <f>IF('statement of marks'!FO22="","",'statement of marks'!FO22)</f>
        <v/>
      </c>
      <c r="V502" s="441" t="str">
        <f>IF('statement of marks'!FP22="","",'statement of marks'!FP22)</f>
        <v/>
      </c>
    </row>
    <row r="503" spans="1:22" ht="15.95" customHeight="1">
      <c r="A503" s="425"/>
      <c r="B503" s="1000" t="s">
        <v>195</v>
      </c>
      <c r="C503" s="1001"/>
      <c r="D503" s="1071" t="str">
        <f>details!$DR$3</f>
        <v>vxLr rd</v>
      </c>
      <c r="E503" s="1071"/>
      <c r="F503" s="1071"/>
      <c r="G503" s="1071" t="str">
        <f>details!$DV$3</f>
        <v>vDVwcj rd</v>
      </c>
      <c r="H503" s="1071"/>
      <c r="I503" s="1071"/>
      <c r="J503" s="1071" t="str">
        <f>details!$ED$3</f>
        <v>Qjojh rd</v>
      </c>
      <c r="K503" s="1071"/>
      <c r="L503" s="1071"/>
      <c r="M503" s="1071" t="str">
        <f>details!$DZ$3</f>
        <v>fnlEcj rd</v>
      </c>
      <c r="N503" s="1071"/>
      <c r="O503" s="1071"/>
      <c r="P503" s="1071" t="str">
        <f>details!$EH$3</f>
        <v>loZ ;ksx</v>
      </c>
      <c r="Q503" s="1071"/>
      <c r="R503" s="1071"/>
      <c r="S503" s="1010" t="s">
        <v>252</v>
      </c>
      <c r="T503" s="1011"/>
      <c r="U503" s="1011"/>
      <c r="V503" s="1078"/>
    </row>
    <row r="504" spans="1:22" ht="15.95" customHeight="1">
      <c r="A504" s="425"/>
      <c r="B504" s="1025" t="s">
        <v>98</v>
      </c>
      <c r="C504" s="1026"/>
      <c r="D504" s="1008" t="str">
        <f>IF(details!DS22="","",details!DS22)</f>
        <v/>
      </c>
      <c r="E504" s="1008"/>
      <c r="F504" s="1008"/>
      <c r="G504" s="1008" t="str">
        <f>IF(details!DW22="","",details!DW22)</f>
        <v/>
      </c>
      <c r="H504" s="1008"/>
      <c r="I504" s="1008"/>
      <c r="J504" s="1008" t="str">
        <f>IF(details!EE22="","",details!EE22)</f>
        <v/>
      </c>
      <c r="K504" s="1008"/>
      <c r="L504" s="1008"/>
      <c r="M504" s="1008" t="str">
        <f>IF(details!EA22="","",details!EA22)</f>
        <v/>
      </c>
      <c r="N504" s="1008"/>
      <c r="O504" s="1008"/>
      <c r="P504" s="1008" t="str">
        <f>IF(details!EI22="","",details!EI22)</f>
        <v/>
      </c>
      <c r="Q504" s="1008"/>
      <c r="R504" s="1008"/>
      <c r="S504" s="1079">
        <f>'statement of marks'!$HF$108</f>
        <v>42855</v>
      </c>
      <c r="T504" s="1080"/>
      <c r="U504" s="1080"/>
      <c r="V504" s="1081"/>
    </row>
    <row r="505" spans="1:22" ht="15.95" customHeight="1">
      <c r="A505" s="425"/>
      <c r="B505" s="1023" t="s">
        <v>15</v>
      </c>
      <c r="C505" s="1024"/>
      <c r="D505" s="1009">
        <f>IF(details!DR22="","",details!DR22)</f>
        <v>83</v>
      </c>
      <c r="E505" s="1009"/>
      <c r="F505" s="1009"/>
      <c r="G505" s="1009" t="str">
        <f>IF(details!DV22="","",details!DV22)</f>
        <v/>
      </c>
      <c r="H505" s="1009"/>
      <c r="I505" s="1009"/>
      <c r="J505" s="1009" t="str">
        <f>IF(details!ED22="","",details!ED22)</f>
        <v/>
      </c>
      <c r="K505" s="1009"/>
      <c r="L505" s="1009"/>
      <c r="M505" s="1009" t="str">
        <f>IF(details!DZ22="","",details!DZ22)</f>
        <v/>
      </c>
      <c r="N505" s="1009"/>
      <c r="O505" s="1009"/>
      <c r="P505" s="1009" t="str">
        <f>IF(details!EH22="","",details!EH22)</f>
        <v/>
      </c>
      <c r="Q505" s="1009"/>
      <c r="R505" s="1009"/>
      <c r="S505" s="1082"/>
      <c r="T505" s="1083"/>
      <c r="U505" s="1083"/>
      <c r="V505" s="1084"/>
    </row>
    <row r="506" spans="1:22" ht="15.95" customHeight="1">
      <c r="A506" s="1072"/>
      <c r="B506" s="1064" t="s">
        <v>250</v>
      </c>
      <c r="C506" s="1065"/>
      <c r="D506" s="1066" t="s">
        <v>3</v>
      </c>
      <c r="E506" s="1066"/>
      <c r="F506" s="1066"/>
      <c r="G506" s="1066" t="s">
        <v>236</v>
      </c>
      <c r="H506" s="1066"/>
      <c r="I506" s="1066"/>
      <c r="J506" s="1066" t="s">
        <v>5</v>
      </c>
      <c r="K506" s="1066"/>
      <c r="L506" s="1066"/>
      <c r="M506" s="1066" t="s">
        <v>242</v>
      </c>
      <c r="N506" s="1066"/>
      <c r="O506" s="1066"/>
      <c r="P506" s="1067" t="s">
        <v>225</v>
      </c>
      <c r="Q506" s="1067"/>
      <c r="R506" s="1067"/>
      <c r="S506" s="1066" t="s">
        <v>250</v>
      </c>
      <c r="T506" s="1066"/>
      <c r="U506" s="1066"/>
      <c r="V506" s="1068"/>
    </row>
    <row r="507" spans="1:22" ht="15.95" customHeight="1">
      <c r="A507" s="1072"/>
      <c r="B507" s="1064"/>
      <c r="C507" s="1065"/>
      <c r="D507" s="1069">
        <f>'statement of marks'!HD22</f>
        <v>1200</v>
      </c>
      <c r="E507" s="1069"/>
      <c r="F507" s="1069"/>
      <c r="G507" s="1069" t="str">
        <f>'statement of marks'!HE22</f>
        <v/>
      </c>
      <c r="H507" s="1069"/>
      <c r="I507" s="1069"/>
      <c r="J507" s="1069" t="str">
        <f>'statement of marks'!HF22</f>
        <v/>
      </c>
      <c r="K507" s="1069"/>
      <c r="L507" s="1069"/>
      <c r="M507" s="1069" t="str">
        <f>'statement of marks'!HI22</f>
        <v/>
      </c>
      <c r="N507" s="1069"/>
      <c r="O507" s="1069"/>
      <c r="P507" s="1069" t="str">
        <f>'statement of marks'!HH22</f>
        <v/>
      </c>
      <c r="Q507" s="1069"/>
      <c r="R507" s="1069"/>
      <c r="S507" s="1066" t="str">
        <f>'statement of marks'!HC22</f>
        <v/>
      </c>
      <c r="T507" s="1066"/>
      <c r="U507" s="1066"/>
      <c r="V507" s="1068"/>
    </row>
    <row r="508" spans="1:22" ht="15.95" customHeight="1">
      <c r="A508" s="425"/>
      <c r="B508" s="1036" t="s">
        <v>99</v>
      </c>
      <c r="C508" s="1037"/>
      <c r="D508" s="1007"/>
      <c r="E508" s="1007"/>
      <c r="F508" s="1007"/>
      <c r="G508" s="1007"/>
      <c r="H508" s="1007"/>
      <c r="I508" s="1007"/>
      <c r="J508" s="1007"/>
      <c r="K508" s="1007"/>
      <c r="L508" s="1007"/>
      <c r="M508" s="1007"/>
      <c r="N508" s="1007"/>
      <c r="O508" s="1007"/>
      <c r="P508" s="1007"/>
      <c r="Q508" s="1007"/>
      <c r="R508" s="1007"/>
      <c r="S508" s="1007"/>
      <c r="T508" s="1007"/>
      <c r="U508" s="1007"/>
      <c r="V508" s="1058"/>
    </row>
    <row r="509" spans="1:22" ht="15.95" customHeight="1">
      <c r="A509" s="425"/>
      <c r="B509" s="1013" t="s">
        <v>79</v>
      </c>
      <c r="C509" s="1014"/>
      <c r="D509" s="1007"/>
      <c r="E509" s="1007"/>
      <c r="F509" s="1007"/>
      <c r="G509" s="1007"/>
      <c r="H509" s="1007"/>
      <c r="I509" s="1007"/>
      <c r="J509" s="1007"/>
      <c r="K509" s="1007"/>
      <c r="L509" s="1007"/>
      <c r="M509" s="1007"/>
      <c r="N509" s="1007"/>
      <c r="O509" s="1007"/>
      <c r="P509" s="1007"/>
      <c r="Q509" s="1007"/>
      <c r="R509" s="1007"/>
      <c r="S509" s="1007"/>
      <c r="T509" s="1007"/>
      <c r="U509" s="1007"/>
      <c r="V509" s="1058"/>
    </row>
    <row r="510" spans="1:22" ht="15.95" customHeight="1">
      <c r="A510" s="425"/>
      <c r="B510" s="1036" t="s">
        <v>243</v>
      </c>
      <c r="C510" s="1037"/>
      <c r="D510" s="1007"/>
      <c r="E510" s="1007"/>
      <c r="F510" s="1007"/>
      <c r="G510" s="1007"/>
      <c r="H510" s="1007"/>
      <c r="I510" s="1007"/>
      <c r="J510" s="1007"/>
      <c r="K510" s="1007"/>
      <c r="L510" s="1007"/>
      <c r="M510" s="1007"/>
      <c r="N510" s="1007"/>
      <c r="O510" s="1007"/>
      <c r="P510" s="1007" t="s">
        <v>243</v>
      </c>
      <c r="Q510" s="1007"/>
      <c r="R510" s="1007"/>
      <c r="S510" s="1007"/>
      <c r="T510" s="1007"/>
      <c r="U510" s="1007"/>
      <c r="V510" s="1058"/>
    </row>
    <row r="511" spans="1:22" ht="15.95" customHeight="1">
      <c r="A511" s="425"/>
      <c r="B511" s="1021" t="s">
        <v>100</v>
      </c>
      <c r="C511" s="1022"/>
      <c r="D511" s="1007"/>
      <c r="E511" s="1007"/>
      <c r="F511" s="1007"/>
      <c r="G511" s="1007"/>
      <c r="H511" s="1007"/>
      <c r="I511" s="1007"/>
      <c r="J511" s="1007"/>
      <c r="K511" s="1007"/>
      <c r="L511" s="1007"/>
      <c r="M511" s="1007"/>
      <c r="N511" s="1007"/>
      <c r="O511" s="1007"/>
      <c r="P511" s="1007"/>
      <c r="Q511" s="1007"/>
      <c r="R511" s="1007"/>
      <c r="S511" s="1060" t="s">
        <v>100</v>
      </c>
      <c r="T511" s="1060"/>
      <c r="U511" s="1060"/>
      <c r="V511" s="1061"/>
    </row>
    <row r="512" spans="1:22" ht="15.95" customHeight="1" thickBot="1">
      <c r="A512" s="427"/>
      <c r="B512" s="1076" t="s">
        <v>101</v>
      </c>
      <c r="C512" s="1077"/>
      <c r="D512" s="1059"/>
      <c r="E512" s="1059"/>
      <c r="F512" s="1059"/>
      <c r="G512" s="1059"/>
      <c r="H512" s="1059"/>
      <c r="I512" s="1059"/>
      <c r="J512" s="1059"/>
      <c r="K512" s="1059"/>
      <c r="L512" s="1059"/>
      <c r="M512" s="1059"/>
      <c r="N512" s="1059"/>
      <c r="O512" s="1059"/>
      <c r="P512" s="1059"/>
      <c r="Q512" s="1059"/>
      <c r="R512" s="1059"/>
      <c r="S512" s="1062" t="s">
        <v>134</v>
      </c>
      <c r="T512" s="1062"/>
      <c r="U512" s="1062"/>
      <c r="V512" s="1063"/>
    </row>
    <row r="513" spans="1:22" ht="15.95" customHeight="1">
      <c r="A513" s="424"/>
      <c r="B513" s="1038" t="s">
        <v>47</v>
      </c>
      <c r="C513" s="1039"/>
      <c r="D513" s="1039"/>
      <c r="E513" s="1039"/>
      <c r="F513" s="1039"/>
      <c r="G513" s="1039"/>
      <c r="H513" s="1039"/>
      <c r="I513" s="1039"/>
      <c r="J513" s="1039"/>
      <c r="K513" s="1039"/>
      <c r="L513" s="1039"/>
      <c r="M513" s="1039"/>
      <c r="N513" s="1039"/>
      <c r="O513" s="1039"/>
      <c r="P513" s="1039"/>
      <c r="Q513" s="1039"/>
      <c r="R513" s="1039"/>
      <c r="S513" s="1039"/>
      <c r="T513" s="1039"/>
      <c r="U513" s="1039"/>
      <c r="V513" s="1040"/>
    </row>
    <row r="514" spans="1:22" ht="15.95" customHeight="1">
      <c r="A514" s="425"/>
      <c r="B514" s="1041" t="str">
        <f>'statement of marks'!$A$1</f>
        <v>MkW0Hkhejko vEcsMdj jkt0vkok0fo|k0cxMh]nkSlk</v>
      </c>
      <c r="C514" s="1042"/>
      <c r="D514" s="1042"/>
      <c r="E514" s="1042"/>
      <c r="F514" s="1042"/>
      <c r="G514" s="1042"/>
      <c r="H514" s="1042"/>
      <c r="I514" s="1042"/>
      <c r="J514" s="1042"/>
      <c r="K514" s="1042"/>
      <c r="L514" s="1042"/>
      <c r="M514" s="1042"/>
      <c r="N514" s="1042"/>
      <c r="O514" s="1042"/>
      <c r="P514" s="1042"/>
      <c r="Q514" s="1042"/>
      <c r="R514" s="1042"/>
      <c r="S514" s="1042"/>
      <c r="T514" s="1042"/>
      <c r="U514" s="1042"/>
      <c r="V514" s="1043"/>
    </row>
    <row r="515" spans="1:22" ht="15.95" customHeight="1">
      <c r="A515" s="425"/>
      <c r="B515" s="990" t="s">
        <v>244</v>
      </c>
      <c r="C515" s="991"/>
      <c r="D515" s="992" t="str">
        <f>'statement of marks'!$H$3</f>
        <v>2016-17</v>
      </c>
      <c r="E515" s="992"/>
      <c r="F515" s="992"/>
      <c r="G515" s="992"/>
      <c r="H515" s="992"/>
      <c r="I515" s="992"/>
      <c r="J515" s="992"/>
      <c r="K515" s="992"/>
      <c r="L515" s="992"/>
      <c r="M515" s="992"/>
      <c r="N515" s="992"/>
      <c r="O515" s="992"/>
      <c r="P515" s="992"/>
      <c r="Q515" s="992"/>
      <c r="R515" s="992"/>
      <c r="S515" s="992"/>
      <c r="T515" s="992"/>
      <c r="U515" s="992"/>
      <c r="V515" s="1044"/>
    </row>
    <row r="516" spans="1:22" ht="15.95" customHeight="1">
      <c r="A516" s="425"/>
      <c r="B516" s="990" t="s">
        <v>185</v>
      </c>
      <c r="C516" s="991"/>
      <c r="D516" s="991" t="str">
        <f>IF('statement of marks'!I23="","",'statement of marks'!I23)</f>
        <v>eksfgr dqekj</v>
      </c>
      <c r="E516" s="991"/>
      <c r="F516" s="991"/>
      <c r="G516" s="991"/>
      <c r="H516" s="991"/>
      <c r="I516" s="991"/>
      <c r="J516" s="991"/>
      <c r="K516" s="991"/>
      <c r="L516" s="991"/>
      <c r="M516" s="991"/>
      <c r="N516" s="991"/>
      <c r="O516" s="991"/>
      <c r="P516" s="991"/>
      <c r="Q516" s="991"/>
      <c r="R516" s="991"/>
      <c r="S516" s="991"/>
      <c r="T516" s="991"/>
      <c r="U516" s="991"/>
      <c r="V516" s="1045"/>
    </row>
    <row r="517" spans="1:22" ht="15.95" customHeight="1">
      <c r="A517" s="425"/>
      <c r="B517" s="990" t="s">
        <v>186</v>
      </c>
      <c r="C517" s="991"/>
      <c r="D517" s="991" t="str">
        <f>IF('statement of marks'!J23="","",'statement of marks'!J23)</f>
        <v>Jh leUnj</v>
      </c>
      <c r="E517" s="991"/>
      <c r="F517" s="991"/>
      <c r="G517" s="991"/>
      <c r="H517" s="991"/>
      <c r="I517" s="991"/>
      <c r="J517" s="991"/>
      <c r="K517" s="991"/>
      <c r="L517" s="991"/>
      <c r="M517" s="991"/>
      <c r="N517" s="991"/>
      <c r="O517" s="991"/>
      <c r="P517" s="991"/>
      <c r="Q517" s="991"/>
      <c r="R517" s="991"/>
      <c r="S517" s="991"/>
      <c r="T517" s="991"/>
      <c r="U517" s="991"/>
      <c r="V517" s="1045"/>
    </row>
    <row r="518" spans="1:22" ht="15.95" customHeight="1">
      <c r="A518" s="425"/>
      <c r="B518" s="990" t="s">
        <v>187</v>
      </c>
      <c r="C518" s="991"/>
      <c r="D518" s="991" t="str">
        <f>IF('statement of marks'!K23="","",'statement of marks'!K23)</f>
        <v>Jhefr deys'k</v>
      </c>
      <c r="E518" s="991"/>
      <c r="F518" s="991"/>
      <c r="G518" s="991"/>
      <c r="H518" s="991"/>
      <c r="I518" s="991"/>
      <c r="J518" s="991"/>
      <c r="K518" s="991"/>
      <c r="L518" s="991"/>
      <c r="M518" s="991"/>
      <c r="N518" s="991"/>
      <c r="O518" s="991"/>
      <c r="P518" s="991"/>
      <c r="Q518" s="991"/>
      <c r="R518" s="991"/>
      <c r="S518" s="991"/>
      <c r="T518" s="991"/>
      <c r="U518" s="991"/>
      <c r="V518" s="1045"/>
    </row>
    <row r="519" spans="1:22" ht="15.95" customHeight="1">
      <c r="A519" s="425"/>
      <c r="B519" s="990" t="s">
        <v>188</v>
      </c>
      <c r="C519" s="991"/>
      <c r="D519" s="992" t="str">
        <f>'statement of marks'!$G$3</f>
        <v>6 B</v>
      </c>
      <c r="E519" s="992"/>
      <c r="F519" s="992"/>
      <c r="G519" s="991" t="s">
        <v>9</v>
      </c>
      <c r="H519" s="991"/>
      <c r="I519" s="991"/>
      <c r="J519" s="992">
        <f>IF('statement of marks'!D23="","",'statement of marks'!D23)</f>
        <v>667</v>
      </c>
      <c r="K519" s="992"/>
      <c r="L519" s="992"/>
      <c r="M519" s="991" t="s">
        <v>189</v>
      </c>
      <c r="N519" s="991"/>
      <c r="O519" s="991"/>
      <c r="P519" s="992">
        <f>IF('statement of marks'!F23="","",'statement of marks'!F23)</f>
        <v>2176</v>
      </c>
      <c r="Q519" s="992"/>
      <c r="R519" s="992"/>
      <c r="S519" s="1054" t="str">
        <f>IF('statement of marks'!$I$3="","",'statement of marks'!$I$3)</f>
        <v xml:space="preserve">fo|ky; dk Mk;l dksM+ </v>
      </c>
      <c r="T519" s="1054"/>
      <c r="U519" s="1054"/>
      <c r="V519" s="1055"/>
    </row>
    <row r="520" spans="1:22" ht="15.95" customHeight="1">
      <c r="A520" s="425"/>
      <c r="B520" s="428" t="s">
        <v>0</v>
      </c>
      <c r="C520" s="429"/>
      <c r="D520" s="1032">
        <f>IF('statement of marks'!G23="","",'statement of marks'!G23)</f>
        <v>39268</v>
      </c>
      <c r="E520" s="1032"/>
      <c r="F520" s="1032"/>
      <c r="G520" s="991" t="str">
        <f>IF('statement of marks'!H23="","",'statement of marks'!H23)</f>
        <v>ikap tqykbZ] nks gtkj lkr</v>
      </c>
      <c r="H520" s="991"/>
      <c r="I520" s="991"/>
      <c r="J520" s="991"/>
      <c r="K520" s="991"/>
      <c r="L520" s="991"/>
      <c r="M520" s="991"/>
      <c r="N520" s="991"/>
      <c r="O520" s="991"/>
      <c r="P520" s="991"/>
      <c r="Q520" s="991"/>
      <c r="R520" s="991"/>
      <c r="S520" s="1056" t="str">
        <f>IF('statement of marks'!$J$3="","",'statement of marks'!$J$3)</f>
        <v xml:space="preserve">08291009401   </v>
      </c>
      <c r="T520" s="1056"/>
      <c r="U520" s="1056"/>
      <c r="V520" s="1057"/>
    </row>
    <row r="521" spans="1:22" ht="15.95" customHeight="1">
      <c r="A521" s="425"/>
      <c r="B521" s="404" t="s">
        <v>28</v>
      </c>
      <c r="C521" s="430" t="s">
        <v>96</v>
      </c>
      <c r="D521" s="1007" t="s">
        <v>1</v>
      </c>
      <c r="E521" s="1007"/>
      <c r="F521" s="1007"/>
      <c r="G521" s="1007" t="s">
        <v>21</v>
      </c>
      <c r="H521" s="1007"/>
      <c r="I521" s="1007"/>
      <c r="J521" s="1007" t="s">
        <v>68</v>
      </c>
      <c r="K521" s="1007"/>
      <c r="L521" s="1007"/>
      <c r="M521" s="1007" t="s">
        <v>97</v>
      </c>
      <c r="N521" s="1007"/>
      <c r="O521" s="1007"/>
      <c r="P521" s="1070" t="s">
        <v>200</v>
      </c>
      <c r="Q521" s="1051" t="s">
        <v>238</v>
      </c>
      <c r="R521" s="1051"/>
      <c r="S521" s="1051"/>
      <c r="T521" s="1052" t="s">
        <v>237</v>
      </c>
      <c r="U521" s="1052"/>
      <c r="V521" s="1053"/>
    </row>
    <row r="522" spans="1:22" ht="15.95" customHeight="1">
      <c r="A522" s="425"/>
      <c r="B522" s="404"/>
      <c r="C522" s="430"/>
      <c r="D522" s="423" t="s">
        <v>245</v>
      </c>
      <c r="E522" s="423" t="s">
        <v>246</v>
      </c>
      <c r="F522" s="431" t="s">
        <v>2</v>
      </c>
      <c r="G522" s="423" t="s">
        <v>245</v>
      </c>
      <c r="H522" s="423" t="s">
        <v>246</v>
      </c>
      <c r="I522" s="431" t="s">
        <v>2</v>
      </c>
      <c r="J522" s="423" t="s">
        <v>245</v>
      </c>
      <c r="K522" s="423" t="s">
        <v>246</v>
      </c>
      <c r="L522" s="431" t="s">
        <v>2</v>
      </c>
      <c r="M522" s="423" t="s">
        <v>245</v>
      </c>
      <c r="N522" s="423" t="s">
        <v>246</v>
      </c>
      <c r="O522" s="431" t="s">
        <v>2</v>
      </c>
      <c r="P522" s="1070"/>
      <c r="Q522" s="423" t="s">
        <v>245</v>
      </c>
      <c r="R522" s="423" t="s">
        <v>246</v>
      </c>
      <c r="S522" s="435" t="s">
        <v>2</v>
      </c>
      <c r="T522" s="445" t="s">
        <v>223</v>
      </c>
      <c r="U522" s="446" t="s">
        <v>5</v>
      </c>
      <c r="V522" s="447" t="s">
        <v>241</v>
      </c>
    </row>
    <row r="523" spans="1:22" ht="15.95" customHeight="1">
      <c r="A523" s="426"/>
      <c r="B523" s="1046" t="s">
        <v>3</v>
      </c>
      <c r="C523" s="1047"/>
      <c r="D523" s="421">
        <f>IF('statement of marks'!L$6="","",'statement of marks'!L$6)</f>
        <v>5</v>
      </c>
      <c r="E523" s="421">
        <f>IF('statement of marks'!M$6="","",'statement of marks'!M$6)</f>
        <v>5</v>
      </c>
      <c r="F523" s="432">
        <f>IF('statement of marks'!N$6="","",'statement of marks'!N$6)</f>
        <v>10</v>
      </c>
      <c r="G523" s="421">
        <f>IF('statement of marks'!O$6="","",'statement of marks'!O$6)</f>
        <v>5</v>
      </c>
      <c r="H523" s="421">
        <f>IF('statement of marks'!P$6="","",'statement of marks'!P$6)</f>
        <v>5</v>
      </c>
      <c r="I523" s="432">
        <f>IF('statement of marks'!Q$6="","",'statement of marks'!Q$6)</f>
        <v>10</v>
      </c>
      <c r="J523" s="421">
        <f>IF('statement of marks'!R$6="","",'statement of marks'!R$6)</f>
        <v>5</v>
      </c>
      <c r="K523" s="421">
        <f>IF('statement of marks'!S$6="","",'statement of marks'!S$6)</f>
        <v>5</v>
      </c>
      <c r="L523" s="432">
        <f>IF('statement of marks'!T$6="","",'statement of marks'!T$6)</f>
        <v>10</v>
      </c>
      <c r="M523" s="421">
        <f>IF('statement of marks'!V$6="","",'statement of marks'!V$6)</f>
        <v>50</v>
      </c>
      <c r="N523" s="421">
        <f>IF('statement of marks'!W$6="","",'statement of marks'!W$6)</f>
        <v>20</v>
      </c>
      <c r="O523" s="432">
        <f>IF('statement of marks'!X$6="","",'statement of marks'!X$6)</f>
        <v>70</v>
      </c>
      <c r="P523" s="422">
        <f>IF('statement of marks'!Y$6="","",'statement of marks'!Y$6)</f>
        <v>100</v>
      </c>
      <c r="Q523" s="421">
        <f>IF('statement of marks'!Z$6="","",'statement of marks'!Z$6)</f>
        <v>70</v>
      </c>
      <c r="R523" s="421">
        <f>IF('statement of marks'!AA$6="","",'statement of marks'!AA$6)</f>
        <v>30</v>
      </c>
      <c r="S523" s="432">
        <f>IF('statement of marks'!AB$6="","",'statement of marks'!AB$6)</f>
        <v>100</v>
      </c>
      <c r="T523" s="442">
        <f>IF('statement of marks'!AC$6="","",'statement of marks'!AC$6)</f>
        <v>200</v>
      </c>
      <c r="U523" s="442" t="str">
        <f>IF('statement of marks'!AD$6="","",'statement of marks'!AD$6)</f>
        <v/>
      </c>
      <c r="V523" s="448" t="str">
        <f>IF('statement of marks'!AE$6="","",'statement of marks'!AE$6)</f>
        <v/>
      </c>
    </row>
    <row r="524" spans="1:22" ht="15.95" customHeight="1">
      <c r="A524" s="425"/>
      <c r="B524" s="990" t="str">
        <f>IF('statement of marks'!$L$3="","",'statement of marks'!$L$3)</f>
        <v>fgUnh</v>
      </c>
      <c r="C524" s="991"/>
      <c r="D524" s="207">
        <f>IF('statement of marks'!L23="","",'statement of marks'!L23)</f>
        <v>3</v>
      </c>
      <c r="E524" s="207">
        <f>IF('statement of marks'!M23="","",'statement of marks'!M23)</f>
        <v>5</v>
      </c>
      <c r="F524" s="433">
        <f>IF('statement of marks'!N23="","",'statement of marks'!N23)</f>
        <v>8</v>
      </c>
      <c r="G524" s="207">
        <f>IF('statement of marks'!O23="","",'statement of marks'!O23)</f>
        <v>3</v>
      </c>
      <c r="H524" s="207">
        <f>IF('statement of marks'!P23="","",'statement of marks'!P23)</f>
        <v>5</v>
      </c>
      <c r="I524" s="433">
        <f>IF('statement of marks'!Q23="","",'statement of marks'!Q23)</f>
        <v>8</v>
      </c>
      <c r="J524" s="207" t="str">
        <f>IF('statement of marks'!R23="","",'statement of marks'!R23)</f>
        <v/>
      </c>
      <c r="K524" s="207" t="str">
        <f>IF('statement of marks'!S23="","",'statement of marks'!S23)</f>
        <v/>
      </c>
      <c r="L524" s="433" t="str">
        <f>IF('statement of marks'!T23="","",'statement of marks'!T23)</f>
        <v/>
      </c>
      <c r="M524" s="207" t="str">
        <f>IF('statement of marks'!V23="","",'statement of marks'!V23)</f>
        <v/>
      </c>
      <c r="N524" s="207" t="str">
        <f>IF('statement of marks'!W23="","",'statement of marks'!W23)</f>
        <v/>
      </c>
      <c r="O524" s="433" t="str">
        <f>IF('statement of marks'!X23="","",'statement of marks'!X23)</f>
        <v/>
      </c>
      <c r="P524" s="209" t="str">
        <f>IF('statement of marks'!Y23="","",'statement of marks'!Y23)</f>
        <v/>
      </c>
      <c r="Q524" s="207" t="str">
        <f>IF('statement of marks'!Z23="","",'statement of marks'!Z23)</f>
        <v/>
      </c>
      <c r="R524" s="207" t="str">
        <f>IF('statement of marks'!AA23="","",'statement of marks'!AA23)</f>
        <v/>
      </c>
      <c r="S524" s="433" t="str">
        <f>IF('statement of marks'!AB23="","",'statement of marks'!AB23)</f>
        <v/>
      </c>
      <c r="T524" s="420" t="str">
        <f>IF('statement of marks'!AC23="","",'statement of marks'!AC23)</f>
        <v/>
      </c>
      <c r="U524" s="420" t="str">
        <f>IF('statement of marks'!AD23="","",'statement of marks'!AD23)</f>
        <v/>
      </c>
      <c r="V524" s="439" t="str">
        <f>IF('statement of marks'!AE23="","",'statement of marks'!AE23)</f>
        <v/>
      </c>
    </row>
    <row r="525" spans="1:22" ht="15.95" customHeight="1">
      <c r="A525" s="425"/>
      <c r="B525" s="990" t="str">
        <f>IF('statement of marks'!$AH$3="","",'statement of marks'!$AH$3)</f>
        <v>vaxszth</v>
      </c>
      <c r="C525" s="991"/>
      <c r="D525" s="207">
        <f>IF('statement of marks'!AH23="","",'statement of marks'!AH23)</f>
        <v>5</v>
      </c>
      <c r="E525" s="207">
        <f>IF('statement of marks'!AI23="","",'statement of marks'!AI23)</f>
        <v>5</v>
      </c>
      <c r="F525" s="433">
        <f>IF('statement of marks'!AJ23="","",'statement of marks'!AJ23)</f>
        <v>10</v>
      </c>
      <c r="G525" s="207">
        <f>IF('statement of marks'!AK23="","",'statement of marks'!AK23)</f>
        <v>3</v>
      </c>
      <c r="H525" s="207">
        <f>IF('statement of marks'!AL23="","",'statement of marks'!AL23)</f>
        <v>5</v>
      </c>
      <c r="I525" s="433">
        <f>IF('statement of marks'!AM23="","",'statement of marks'!AM23)</f>
        <v>8</v>
      </c>
      <c r="J525" s="207" t="str">
        <f>IF('statement of marks'!AN23="","",'statement of marks'!AN23)</f>
        <v/>
      </c>
      <c r="K525" s="207" t="str">
        <f>IF('statement of marks'!AO23="","",'statement of marks'!AO23)</f>
        <v/>
      </c>
      <c r="L525" s="433" t="str">
        <f>IF('statement of marks'!AP23="","",'statement of marks'!AP23)</f>
        <v/>
      </c>
      <c r="M525" s="207">
        <f>IF('statement of marks'!AR23="","",'statement of marks'!AR23)</f>
        <v>44</v>
      </c>
      <c r="N525" s="207">
        <f>IF('statement of marks'!AS23="","",'statement of marks'!AS23)</f>
        <v>20</v>
      </c>
      <c r="O525" s="433">
        <f>IF('statement of marks'!AT23="","",'statement of marks'!AT23)</f>
        <v>64</v>
      </c>
      <c r="P525" s="209">
        <f>IF('statement of marks'!AU23="","",'statement of marks'!AU23)</f>
        <v>82</v>
      </c>
      <c r="Q525" s="207" t="str">
        <f>IF('statement of marks'!AV23="","",'statement of marks'!AV23)</f>
        <v/>
      </c>
      <c r="R525" s="207" t="str">
        <f>IF('statement of marks'!AW23="","",'statement of marks'!AW23)</f>
        <v/>
      </c>
      <c r="S525" s="433" t="str">
        <f>IF('statement of marks'!AX23="","",'statement of marks'!AX23)</f>
        <v/>
      </c>
      <c r="T525" s="420" t="str">
        <f>IF('statement of marks'!AY23="","",'statement of marks'!AY23)</f>
        <v/>
      </c>
      <c r="U525" s="420" t="str">
        <f>IF('statement of marks'!AZ23="","",'statement of marks'!AZ23)</f>
        <v/>
      </c>
      <c r="V525" s="439" t="str">
        <f>IF('statement of marks'!BA23="","",'statement of marks'!BA23)</f>
        <v/>
      </c>
    </row>
    <row r="526" spans="1:22" ht="15.95" customHeight="1">
      <c r="A526" s="425"/>
      <c r="B526" s="990" t="str">
        <f>IF('statement of marks'!BD23="s","laLd`r",IF('statement of marks'!BD23="u","mnwZ",IF('statement of marks'!BD23="g","xqtjkrh",IF('statement of marks'!BD23="p","iatkch",IF('statement of marks'!BD23="sd","fla/kh","r`rh; Hkk""kk")))))</f>
        <v>laLd`r</v>
      </c>
      <c r="C526" s="991"/>
      <c r="D526" s="207">
        <f>IF('statement of marks'!BE23="","",'statement of marks'!BE23)</f>
        <v>5</v>
      </c>
      <c r="E526" s="207">
        <f>IF('statement of marks'!BF23="","",'statement of marks'!BF23)</f>
        <v>5</v>
      </c>
      <c r="F526" s="433">
        <f>IF('statement of marks'!BG23="","",'statement of marks'!BG23)</f>
        <v>10</v>
      </c>
      <c r="G526" s="207">
        <f>IF('statement of marks'!BH23="","",'statement of marks'!BH23)</f>
        <v>2</v>
      </c>
      <c r="H526" s="207">
        <f>IF('statement of marks'!BI23="","",'statement of marks'!BI23)</f>
        <v>5</v>
      </c>
      <c r="I526" s="433">
        <f>IF('statement of marks'!BJ23="","",'statement of marks'!BJ23)</f>
        <v>7</v>
      </c>
      <c r="J526" s="207" t="str">
        <f>IF('statement of marks'!BK23="","",'statement of marks'!BK23)</f>
        <v/>
      </c>
      <c r="K526" s="207" t="str">
        <f>IF('statement of marks'!BL23="","",'statement of marks'!BL23)</f>
        <v/>
      </c>
      <c r="L526" s="433" t="str">
        <f>IF('statement of marks'!BM23="","",'statement of marks'!BM23)</f>
        <v/>
      </c>
      <c r="M526" s="207" t="str">
        <f>IF('statement of marks'!BO23="","",'statement of marks'!BO23)</f>
        <v/>
      </c>
      <c r="N526" s="207" t="str">
        <f>IF('statement of marks'!BP23="","",'statement of marks'!BP23)</f>
        <v/>
      </c>
      <c r="O526" s="433" t="str">
        <f>IF('statement of marks'!BQ23="","",'statement of marks'!BQ23)</f>
        <v/>
      </c>
      <c r="P526" s="209" t="str">
        <f>IF('statement of marks'!BR23="","",'statement of marks'!BR23)</f>
        <v/>
      </c>
      <c r="Q526" s="207" t="str">
        <f>IF('statement of marks'!BS23="","",'statement of marks'!BS23)</f>
        <v/>
      </c>
      <c r="R526" s="207" t="str">
        <f>IF('statement of marks'!BT23="","",'statement of marks'!BT23)</f>
        <v/>
      </c>
      <c r="S526" s="433" t="str">
        <f>IF('statement of marks'!BU23="","",'statement of marks'!BU23)</f>
        <v/>
      </c>
      <c r="T526" s="420" t="str">
        <f>IF('statement of marks'!BV23="","",'statement of marks'!BV23)</f>
        <v/>
      </c>
      <c r="U526" s="420" t="str">
        <f>IF('statement of marks'!BW23="","",'statement of marks'!BW23)</f>
        <v/>
      </c>
      <c r="V526" s="439" t="str">
        <f>IF('statement of marks'!BX23="","",'statement of marks'!BX23)</f>
        <v/>
      </c>
    </row>
    <row r="527" spans="1:22" ht="15.95" customHeight="1">
      <c r="A527" s="425"/>
      <c r="B527" s="990" t="str">
        <f>IF('statement of marks'!$CA$3="","",'statement of marks'!$CA$3)</f>
        <v>xf.kr</v>
      </c>
      <c r="C527" s="991"/>
      <c r="D527" s="207">
        <f>IF('statement of marks'!CA23="","",'statement of marks'!CA23)</f>
        <v>3</v>
      </c>
      <c r="E527" s="207">
        <f>IF('statement of marks'!CB23="","",'statement of marks'!CB23)</f>
        <v>5</v>
      </c>
      <c r="F527" s="433">
        <f>IF('statement of marks'!CC23="","",'statement of marks'!CC23)</f>
        <v>8</v>
      </c>
      <c r="G527" s="207" t="str">
        <f>IF('statement of marks'!CD23="","",'statement of marks'!CD23)</f>
        <v/>
      </c>
      <c r="H527" s="207" t="str">
        <f>IF('statement of marks'!CE23="","",'statement of marks'!CE23)</f>
        <v/>
      </c>
      <c r="I527" s="433" t="str">
        <f>IF('statement of marks'!CF23="","",'statement of marks'!CF23)</f>
        <v/>
      </c>
      <c r="J527" s="207" t="str">
        <f>IF('statement of marks'!CG23="","",'statement of marks'!CG23)</f>
        <v/>
      </c>
      <c r="K527" s="207" t="str">
        <f>IF('statement of marks'!CH23="","",'statement of marks'!CH23)</f>
        <v/>
      </c>
      <c r="L527" s="433" t="str">
        <f>IF('statement of marks'!CI23="","",'statement of marks'!CI23)</f>
        <v/>
      </c>
      <c r="M527" s="207">
        <f>IF('statement of marks'!CK23="","",'statement of marks'!CK23)</f>
        <v>22</v>
      </c>
      <c r="N527" s="207">
        <f>IF('statement of marks'!CL23="","",'statement of marks'!CL23)</f>
        <v>16</v>
      </c>
      <c r="O527" s="433">
        <f>IF('statement of marks'!CM23="","",'statement of marks'!CM23)</f>
        <v>38</v>
      </c>
      <c r="P527" s="209">
        <f>IF('statement of marks'!CN23="","",'statement of marks'!CN23)</f>
        <v>46</v>
      </c>
      <c r="Q527" s="207" t="str">
        <f>IF('statement of marks'!CO23="","",'statement of marks'!CO23)</f>
        <v/>
      </c>
      <c r="R527" s="207" t="str">
        <f>IF('statement of marks'!CP23="","",'statement of marks'!CP23)</f>
        <v/>
      </c>
      <c r="S527" s="433" t="str">
        <f>IF('statement of marks'!CQ23="","",'statement of marks'!CQ23)</f>
        <v/>
      </c>
      <c r="T527" s="420" t="str">
        <f>IF('statement of marks'!CR23="","",'statement of marks'!CR23)</f>
        <v/>
      </c>
      <c r="U527" s="420" t="str">
        <f>IF('statement of marks'!CS23="","",'statement of marks'!CS23)</f>
        <v/>
      </c>
      <c r="V527" s="439" t="str">
        <f>IF('statement of marks'!CT23="","",'statement of marks'!CT23)</f>
        <v/>
      </c>
    </row>
    <row r="528" spans="1:22" ht="15.95" customHeight="1">
      <c r="A528" s="425"/>
      <c r="B528" s="990" t="str">
        <f>IF('statement of marks'!$CW$3="","",'statement of marks'!$CW$3)</f>
        <v>foKku</v>
      </c>
      <c r="C528" s="991"/>
      <c r="D528" s="207" t="str">
        <f>IF('statement of marks'!CW23="","",'statement of marks'!CW23)</f>
        <v/>
      </c>
      <c r="E528" s="207" t="str">
        <f>IF('statement of marks'!CX23="","",'statement of marks'!CX23)</f>
        <v/>
      </c>
      <c r="F528" s="433" t="str">
        <f>IF('statement of marks'!CY23="","",'statement of marks'!CY23)</f>
        <v/>
      </c>
      <c r="G528" s="207">
        <f>IF('statement of marks'!CZ23="","",'statement of marks'!CZ23)</f>
        <v>0</v>
      </c>
      <c r="H528" s="207">
        <f>IF('statement of marks'!DA23="","",'statement of marks'!DA23)</f>
        <v>5</v>
      </c>
      <c r="I528" s="433">
        <f>IF('statement of marks'!DB23="","",'statement of marks'!DB23)</f>
        <v>5</v>
      </c>
      <c r="J528" s="207" t="str">
        <f>IF('statement of marks'!DC23="","",'statement of marks'!DC23)</f>
        <v/>
      </c>
      <c r="K528" s="207" t="str">
        <f>IF('statement of marks'!DD23="","",'statement of marks'!DD23)</f>
        <v/>
      </c>
      <c r="L528" s="433" t="str">
        <f>IF('statement of marks'!DE23="","",'statement of marks'!DE23)</f>
        <v/>
      </c>
      <c r="M528" s="207">
        <f>IF('statement of marks'!DG23="","",'statement of marks'!DG23)</f>
        <v>42</v>
      </c>
      <c r="N528" s="207">
        <f>IF('statement of marks'!DH23="","",'statement of marks'!DH23)</f>
        <v>20</v>
      </c>
      <c r="O528" s="433">
        <f>IF('statement of marks'!DI23="","",'statement of marks'!DI23)</f>
        <v>62</v>
      </c>
      <c r="P528" s="209">
        <f>IF('statement of marks'!DJ23="","",'statement of marks'!DJ23)</f>
        <v>67</v>
      </c>
      <c r="Q528" s="207" t="str">
        <f>IF('statement of marks'!DK23="","",'statement of marks'!DK23)</f>
        <v/>
      </c>
      <c r="R528" s="207" t="str">
        <f>IF('statement of marks'!DL23="","",'statement of marks'!DL23)</f>
        <v/>
      </c>
      <c r="S528" s="433" t="str">
        <f>IF('statement of marks'!DM23="","",'statement of marks'!DM23)</f>
        <v/>
      </c>
      <c r="T528" s="420" t="str">
        <f>IF('statement of marks'!DN23="","",'statement of marks'!DN23)</f>
        <v/>
      </c>
      <c r="U528" s="420" t="str">
        <f>IF('statement of marks'!DO23="","",'statement of marks'!DO23)</f>
        <v/>
      </c>
      <c r="V528" s="439" t="str">
        <f>IF('statement of marks'!DP23="","",'statement of marks'!DP23)</f>
        <v/>
      </c>
    </row>
    <row r="529" spans="1:22" ht="15.95" customHeight="1">
      <c r="A529" s="425"/>
      <c r="B529" s="990" t="str">
        <f>IF('statement of marks'!$DS$3="","",'statement of marks'!$DS$3)</f>
        <v>lkekftd foKku</v>
      </c>
      <c r="C529" s="991"/>
      <c r="D529" s="207">
        <f>IF('statement of marks'!DS23="","",'statement of marks'!DS23)</f>
        <v>4</v>
      </c>
      <c r="E529" s="207">
        <f>IF('statement of marks'!DT23="","",'statement of marks'!DT23)</f>
        <v>5</v>
      </c>
      <c r="F529" s="433">
        <f>IF('statement of marks'!DU23="","",'statement of marks'!DU23)</f>
        <v>9</v>
      </c>
      <c r="G529" s="207">
        <f>IF('statement of marks'!DV23="","",'statement of marks'!DV23)</f>
        <v>3</v>
      </c>
      <c r="H529" s="207">
        <f>IF('statement of marks'!DW23="","",'statement of marks'!DW23)</f>
        <v>5</v>
      </c>
      <c r="I529" s="433">
        <f>IF('statement of marks'!DX23="","",'statement of marks'!DX23)</f>
        <v>8</v>
      </c>
      <c r="J529" s="207" t="str">
        <f>IF('statement of marks'!DY23="","",'statement of marks'!DY23)</f>
        <v/>
      </c>
      <c r="K529" s="207" t="str">
        <f>IF('statement of marks'!DZ23="","",'statement of marks'!DZ23)</f>
        <v/>
      </c>
      <c r="L529" s="433" t="str">
        <f>IF('statement of marks'!EA23="","",'statement of marks'!EA23)</f>
        <v/>
      </c>
      <c r="M529" s="207">
        <f>IF('statement of marks'!EC23="","",'statement of marks'!EC23)</f>
        <v>47</v>
      </c>
      <c r="N529" s="207">
        <f>IF('statement of marks'!ED23="","",'statement of marks'!ED23)</f>
        <v>20</v>
      </c>
      <c r="O529" s="433">
        <f>IF('statement of marks'!EE23="","",'statement of marks'!EE23)</f>
        <v>67</v>
      </c>
      <c r="P529" s="209">
        <f>IF('statement of marks'!EF23="","",'statement of marks'!EF23)</f>
        <v>84</v>
      </c>
      <c r="Q529" s="207" t="str">
        <f>IF('statement of marks'!EG23="","",'statement of marks'!EG23)</f>
        <v/>
      </c>
      <c r="R529" s="207" t="str">
        <f>IF('statement of marks'!EH23="","",'statement of marks'!EH23)</f>
        <v/>
      </c>
      <c r="S529" s="433" t="str">
        <f>IF('statement of marks'!EI23="","",'statement of marks'!EI23)</f>
        <v/>
      </c>
      <c r="T529" s="420" t="str">
        <f>IF('statement of marks'!EJ23="","",'statement of marks'!EJ23)</f>
        <v/>
      </c>
      <c r="U529" s="420" t="str">
        <f>IF('statement of marks'!EK23="","",'statement of marks'!EK23)</f>
        <v/>
      </c>
      <c r="V529" s="439" t="str">
        <f>IF('statement of marks'!EL23="","",'statement of marks'!EL23)</f>
        <v/>
      </c>
    </row>
    <row r="530" spans="1:22" ht="15.95" customHeight="1">
      <c r="A530" s="425"/>
      <c r="B530" s="996" t="s">
        <v>193</v>
      </c>
      <c r="C530" s="997"/>
      <c r="D530" s="1007" t="s">
        <v>1</v>
      </c>
      <c r="E530" s="1007"/>
      <c r="F530" s="1007"/>
      <c r="G530" s="1007" t="s">
        <v>21</v>
      </c>
      <c r="H530" s="1007"/>
      <c r="I530" s="1007"/>
      <c r="J530" s="1007" t="s">
        <v>194</v>
      </c>
      <c r="K530" s="1007"/>
      <c r="L530" s="1007"/>
      <c r="M530" s="1007" t="s">
        <v>68</v>
      </c>
      <c r="N530" s="1007"/>
      <c r="O530" s="1007"/>
      <c r="P530" s="1007" t="s">
        <v>240</v>
      </c>
      <c r="Q530" s="1007"/>
      <c r="R530" s="1007"/>
      <c r="S530" s="436"/>
      <c r="T530" s="1073" t="s">
        <v>237</v>
      </c>
      <c r="U530" s="1074"/>
      <c r="V530" s="1075"/>
    </row>
    <row r="531" spans="1:22" ht="15.95" customHeight="1">
      <c r="A531" s="426"/>
      <c r="B531" s="1048" t="s">
        <v>3</v>
      </c>
      <c r="C531" s="1049"/>
      <c r="D531" s="1050">
        <f>IF('statement of marks'!EO$6="","",'statement of marks'!EO$6)</f>
        <v>20</v>
      </c>
      <c r="E531" s="1050"/>
      <c r="F531" s="1050"/>
      <c r="G531" s="1050">
        <f>IF('statement of marks'!EP$6="","",'statement of marks'!EP$6)</f>
        <v>20</v>
      </c>
      <c r="H531" s="1050"/>
      <c r="I531" s="1050"/>
      <c r="J531" s="1050">
        <f>IF('statement of marks'!ER$6="","",'statement of marks'!ER$6)</f>
        <v>20</v>
      </c>
      <c r="K531" s="1050"/>
      <c r="L531" s="1050"/>
      <c r="M531" s="1050">
        <f>IF('statement of marks'!EQ$6="","",'statement of marks'!EQ$6)</f>
        <v>20</v>
      </c>
      <c r="N531" s="1050"/>
      <c r="O531" s="1050"/>
      <c r="P531" s="1050">
        <f>IF('statement of marks'!ES$6="","",'statement of marks'!ES$6)</f>
        <v>20</v>
      </c>
      <c r="Q531" s="1050"/>
      <c r="R531" s="1050"/>
      <c r="S531" s="437" t="str">
        <f>IF('statement of marks'!FD$6="","",'statement of marks'!EW$6)</f>
        <v/>
      </c>
      <c r="T531" s="442">
        <f>IF('statement of marks'!ET$6="","",'statement of marks'!ET$6)</f>
        <v>100</v>
      </c>
      <c r="U531" s="443" t="s">
        <v>5</v>
      </c>
      <c r="V531" s="444" t="s">
        <v>241</v>
      </c>
    </row>
    <row r="532" spans="1:22" ht="15.95" customHeight="1">
      <c r="A532" s="425"/>
      <c r="B532" s="990" t="str">
        <f>IF('statement of marks'!$EO$3="","",'statement of marks'!$EO$3)</f>
        <v>dk;kZuqHko</v>
      </c>
      <c r="C532" s="991"/>
      <c r="D532" s="1031" t="str">
        <f>IF('statement of marks'!EO23="","",'statement of marks'!EO23)</f>
        <v/>
      </c>
      <c r="E532" s="1031"/>
      <c r="F532" s="1031"/>
      <c r="G532" s="1031" t="str">
        <f>IF('statement of marks'!EP23="","",'statement of marks'!EP23)</f>
        <v/>
      </c>
      <c r="H532" s="1031"/>
      <c r="I532" s="1031"/>
      <c r="J532" s="1031" t="str">
        <f>IF('statement of marks'!ER23="","",'statement of marks'!ER23)</f>
        <v/>
      </c>
      <c r="K532" s="1031"/>
      <c r="L532" s="1031"/>
      <c r="M532" s="1031" t="str">
        <f>IF('statement of marks'!EQ23="","",'statement of marks'!EQ23)</f>
        <v/>
      </c>
      <c r="N532" s="1031"/>
      <c r="O532" s="1031"/>
      <c r="P532" s="1031" t="str">
        <f>IF('statement of marks'!ES23="","",'statement of marks'!ES23)</f>
        <v/>
      </c>
      <c r="Q532" s="1031"/>
      <c r="R532" s="1031"/>
      <c r="S532" s="438"/>
      <c r="T532" s="440" t="str">
        <f>IF('statement of marks'!ET23="","",'statement of marks'!ET23)</f>
        <v/>
      </c>
      <c r="U532" s="440" t="str">
        <f>IF('statement of marks'!EU23="","",'statement of marks'!EU23)</f>
        <v/>
      </c>
      <c r="V532" s="441" t="str">
        <f>IF('statement of marks'!EV23="","",'statement of marks'!EV23)</f>
        <v/>
      </c>
    </row>
    <row r="533" spans="1:22" ht="15.95" customHeight="1">
      <c r="A533" s="425"/>
      <c r="B533" s="1027" t="str">
        <f>IF('statement of marks'!$EY$3="","",'statement of marks'!$EY$3)</f>
        <v>dyk f'k{kk</v>
      </c>
      <c r="C533" s="1028"/>
      <c r="D533" s="1031" t="str">
        <f>IF('statement of marks'!EY23="","",'statement of marks'!EY23)</f>
        <v/>
      </c>
      <c r="E533" s="1031"/>
      <c r="F533" s="1031"/>
      <c r="G533" s="1031" t="str">
        <f>IF('statement of marks'!EZ23="","",'statement of marks'!EZ23)</f>
        <v/>
      </c>
      <c r="H533" s="1031"/>
      <c r="I533" s="1031"/>
      <c r="J533" s="1031" t="str">
        <f>IF('statement of marks'!FB23="","",'statement of marks'!FB23)</f>
        <v/>
      </c>
      <c r="K533" s="1031"/>
      <c r="L533" s="1031"/>
      <c r="M533" s="1031" t="str">
        <f>IF('statement of marks'!FA23="","",'statement of marks'!FA23)</f>
        <v/>
      </c>
      <c r="N533" s="1031"/>
      <c r="O533" s="1031"/>
      <c r="P533" s="1031" t="str">
        <f>IF('statement of marks'!FC23="","",'statement of marks'!FC23)</f>
        <v/>
      </c>
      <c r="Q533" s="1031"/>
      <c r="R533" s="1031"/>
      <c r="S533" s="438"/>
      <c r="T533" s="440" t="str">
        <f>IF('statement of marks'!FD23="","",'statement of marks'!FD23)</f>
        <v/>
      </c>
      <c r="U533" s="440" t="str">
        <f>IF('statement of marks'!FE23="","",'statement of marks'!FE23)</f>
        <v/>
      </c>
      <c r="V533" s="441" t="str">
        <f>IF('statement of marks'!FF23="","",'statement of marks'!FF23)</f>
        <v/>
      </c>
    </row>
    <row r="534" spans="1:22" ht="15.95" customHeight="1">
      <c r="A534" s="425"/>
      <c r="B534" s="1029" t="str">
        <f>IF('statement of marks'!$FI$3="","",'statement of marks'!$FI$3)</f>
        <v>LokLF; ,oe~ 'kkjhfjd f'k{kk</v>
      </c>
      <c r="C534" s="1030"/>
      <c r="D534" s="1031" t="str">
        <f>IF('statement of marks'!FI23="","",'statement of marks'!FI23)</f>
        <v/>
      </c>
      <c r="E534" s="1031"/>
      <c r="F534" s="1031"/>
      <c r="G534" s="1031" t="str">
        <f>IF('statement of marks'!FJ23="","",'statement of marks'!FJ23)</f>
        <v/>
      </c>
      <c r="H534" s="1031"/>
      <c r="I534" s="1031"/>
      <c r="J534" s="1031" t="str">
        <f>IF('statement of marks'!FL23="","",'statement of marks'!FL23)</f>
        <v/>
      </c>
      <c r="K534" s="1031"/>
      <c r="L534" s="1031"/>
      <c r="M534" s="1031" t="str">
        <f>IF('statement of marks'!FK23="","",'statement of marks'!FK23)</f>
        <v/>
      </c>
      <c r="N534" s="1031"/>
      <c r="O534" s="1031"/>
      <c r="P534" s="1031" t="str">
        <f>IF('statement of marks'!FM23="","",'statement of marks'!FM23)</f>
        <v/>
      </c>
      <c r="Q534" s="1031"/>
      <c r="R534" s="1031"/>
      <c r="S534" s="438"/>
      <c r="T534" s="440" t="str">
        <f>IF('statement of marks'!FN23="","",'statement of marks'!FN23)</f>
        <v/>
      </c>
      <c r="U534" s="440" t="str">
        <f>IF('statement of marks'!FO23="","",'statement of marks'!FO23)</f>
        <v/>
      </c>
      <c r="V534" s="441" t="str">
        <f>IF('statement of marks'!FP23="","",'statement of marks'!FP23)</f>
        <v/>
      </c>
    </row>
    <row r="535" spans="1:22" ht="15.95" customHeight="1">
      <c r="A535" s="425"/>
      <c r="B535" s="1000" t="s">
        <v>195</v>
      </c>
      <c r="C535" s="1001"/>
      <c r="D535" s="1071" t="str">
        <f>details!$DR$3</f>
        <v>vxLr rd</v>
      </c>
      <c r="E535" s="1071"/>
      <c r="F535" s="1071"/>
      <c r="G535" s="1071" t="str">
        <f>details!$DV$3</f>
        <v>vDVwcj rd</v>
      </c>
      <c r="H535" s="1071"/>
      <c r="I535" s="1071"/>
      <c r="J535" s="1071" t="str">
        <f>details!$ED$3</f>
        <v>Qjojh rd</v>
      </c>
      <c r="K535" s="1071"/>
      <c r="L535" s="1071"/>
      <c r="M535" s="1071" t="str">
        <f>details!$DZ$3</f>
        <v>fnlEcj rd</v>
      </c>
      <c r="N535" s="1071"/>
      <c r="O535" s="1071"/>
      <c r="P535" s="1071" t="str">
        <f>details!$EH$3</f>
        <v>loZ ;ksx</v>
      </c>
      <c r="Q535" s="1071"/>
      <c r="R535" s="1071"/>
      <c r="S535" s="1010" t="s">
        <v>252</v>
      </c>
      <c r="T535" s="1011"/>
      <c r="U535" s="1011"/>
      <c r="V535" s="1078"/>
    </row>
    <row r="536" spans="1:22" ht="15.95" customHeight="1">
      <c r="A536" s="425"/>
      <c r="B536" s="1025" t="s">
        <v>98</v>
      </c>
      <c r="C536" s="1026"/>
      <c r="D536" s="1008" t="str">
        <f>IF(details!DS23="","",details!DS23)</f>
        <v/>
      </c>
      <c r="E536" s="1008"/>
      <c r="F536" s="1008"/>
      <c r="G536" s="1008" t="str">
        <f>IF(details!DW23="","",details!DW23)</f>
        <v/>
      </c>
      <c r="H536" s="1008"/>
      <c r="I536" s="1008"/>
      <c r="J536" s="1008" t="str">
        <f>IF(details!EE23="","",details!EE23)</f>
        <v/>
      </c>
      <c r="K536" s="1008"/>
      <c r="L536" s="1008"/>
      <c r="M536" s="1008" t="str">
        <f>IF(details!EA23="","",details!EA23)</f>
        <v/>
      </c>
      <c r="N536" s="1008"/>
      <c r="O536" s="1008"/>
      <c r="P536" s="1008" t="str">
        <f>IF(details!EI23="","",details!EI23)</f>
        <v/>
      </c>
      <c r="Q536" s="1008"/>
      <c r="R536" s="1008"/>
      <c r="S536" s="1079">
        <f>'statement of marks'!$HF$108</f>
        <v>42855</v>
      </c>
      <c r="T536" s="1080"/>
      <c r="U536" s="1080"/>
      <c r="V536" s="1081"/>
    </row>
    <row r="537" spans="1:22" ht="15.95" customHeight="1">
      <c r="A537" s="425"/>
      <c r="B537" s="1023" t="s">
        <v>15</v>
      </c>
      <c r="C537" s="1024"/>
      <c r="D537" s="1009">
        <f>IF(details!DR23="","",details!DR23)</f>
        <v>83</v>
      </c>
      <c r="E537" s="1009"/>
      <c r="F537" s="1009"/>
      <c r="G537" s="1009" t="str">
        <f>IF(details!DV23="","",details!DV23)</f>
        <v/>
      </c>
      <c r="H537" s="1009"/>
      <c r="I537" s="1009"/>
      <c r="J537" s="1009" t="str">
        <f>IF(details!ED23="","",details!ED23)</f>
        <v/>
      </c>
      <c r="K537" s="1009"/>
      <c r="L537" s="1009"/>
      <c r="M537" s="1009" t="str">
        <f>IF(details!DZ23="","",details!DZ23)</f>
        <v/>
      </c>
      <c r="N537" s="1009"/>
      <c r="O537" s="1009"/>
      <c r="P537" s="1009" t="str">
        <f>IF(details!EH23="","",details!EH23)</f>
        <v/>
      </c>
      <c r="Q537" s="1009"/>
      <c r="R537" s="1009"/>
      <c r="S537" s="1082"/>
      <c r="T537" s="1083"/>
      <c r="U537" s="1083"/>
      <c r="V537" s="1084"/>
    </row>
    <row r="538" spans="1:22" ht="15.95" customHeight="1">
      <c r="A538" s="1072"/>
      <c r="B538" s="1064" t="s">
        <v>250</v>
      </c>
      <c r="C538" s="1065"/>
      <c r="D538" s="1066" t="s">
        <v>3</v>
      </c>
      <c r="E538" s="1066"/>
      <c r="F538" s="1066"/>
      <c r="G538" s="1066" t="s">
        <v>236</v>
      </c>
      <c r="H538" s="1066"/>
      <c r="I538" s="1066"/>
      <c r="J538" s="1066" t="s">
        <v>5</v>
      </c>
      <c r="K538" s="1066"/>
      <c r="L538" s="1066"/>
      <c r="M538" s="1066" t="s">
        <v>242</v>
      </c>
      <c r="N538" s="1066"/>
      <c r="O538" s="1066"/>
      <c r="P538" s="1067" t="s">
        <v>225</v>
      </c>
      <c r="Q538" s="1067"/>
      <c r="R538" s="1067"/>
      <c r="S538" s="1066" t="s">
        <v>250</v>
      </c>
      <c r="T538" s="1066"/>
      <c r="U538" s="1066"/>
      <c r="V538" s="1068"/>
    </row>
    <row r="539" spans="1:22" ht="15.95" customHeight="1">
      <c r="A539" s="1072"/>
      <c r="B539" s="1064"/>
      <c r="C539" s="1065"/>
      <c r="D539" s="1069">
        <f>'statement of marks'!HD23</f>
        <v>1200</v>
      </c>
      <c r="E539" s="1069"/>
      <c r="F539" s="1069"/>
      <c r="G539" s="1069" t="str">
        <f>'statement of marks'!HE23</f>
        <v/>
      </c>
      <c r="H539" s="1069"/>
      <c r="I539" s="1069"/>
      <c r="J539" s="1069" t="str">
        <f>'statement of marks'!HF23</f>
        <v/>
      </c>
      <c r="K539" s="1069"/>
      <c r="L539" s="1069"/>
      <c r="M539" s="1069" t="str">
        <f>'statement of marks'!HI23</f>
        <v/>
      </c>
      <c r="N539" s="1069"/>
      <c r="O539" s="1069"/>
      <c r="P539" s="1069" t="str">
        <f>'statement of marks'!HH23</f>
        <v/>
      </c>
      <c r="Q539" s="1069"/>
      <c r="R539" s="1069"/>
      <c r="S539" s="1066" t="str">
        <f>'statement of marks'!HC23</f>
        <v/>
      </c>
      <c r="T539" s="1066"/>
      <c r="U539" s="1066"/>
      <c r="V539" s="1068"/>
    </row>
    <row r="540" spans="1:22" ht="15.95" customHeight="1">
      <c r="A540" s="425"/>
      <c r="B540" s="1036" t="s">
        <v>99</v>
      </c>
      <c r="C540" s="1037"/>
      <c r="D540" s="1007"/>
      <c r="E540" s="1007"/>
      <c r="F540" s="1007"/>
      <c r="G540" s="1007"/>
      <c r="H540" s="1007"/>
      <c r="I540" s="1007"/>
      <c r="J540" s="1007"/>
      <c r="K540" s="1007"/>
      <c r="L540" s="1007"/>
      <c r="M540" s="1007"/>
      <c r="N540" s="1007"/>
      <c r="O540" s="1007"/>
      <c r="P540" s="1007"/>
      <c r="Q540" s="1007"/>
      <c r="R540" s="1007"/>
      <c r="S540" s="1007"/>
      <c r="T540" s="1007"/>
      <c r="U540" s="1007"/>
      <c r="V540" s="1058"/>
    </row>
    <row r="541" spans="1:22" ht="15.95" customHeight="1">
      <c r="A541" s="425"/>
      <c r="B541" s="1013" t="s">
        <v>79</v>
      </c>
      <c r="C541" s="1014"/>
      <c r="D541" s="1007"/>
      <c r="E541" s="1007"/>
      <c r="F541" s="1007"/>
      <c r="G541" s="1007"/>
      <c r="H541" s="1007"/>
      <c r="I541" s="1007"/>
      <c r="J541" s="1007"/>
      <c r="K541" s="1007"/>
      <c r="L541" s="1007"/>
      <c r="M541" s="1007"/>
      <c r="N541" s="1007"/>
      <c r="O541" s="1007"/>
      <c r="P541" s="1007"/>
      <c r="Q541" s="1007"/>
      <c r="R541" s="1007"/>
      <c r="S541" s="1007"/>
      <c r="T541" s="1007"/>
      <c r="U541" s="1007"/>
      <c r="V541" s="1058"/>
    </row>
    <row r="542" spans="1:22" ht="15.95" customHeight="1">
      <c r="A542" s="425"/>
      <c r="B542" s="1036" t="s">
        <v>243</v>
      </c>
      <c r="C542" s="1037"/>
      <c r="D542" s="1007"/>
      <c r="E542" s="1007"/>
      <c r="F542" s="1007"/>
      <c r="G542" s="1007"/>
      <c r="H542" s="1007"/>
      <c r="I542" s="1007"/>
      <c r="J542" s="1007"/>
      <c r="K542" s="1007"/>
      <c r="L542" s="1007"/>
      <c r="M542" s="1007"/>
      <c r="N542" s="1007"/>
      <c r="O542" s="1007"/>
      <c r="P542" s="1007" t="s">
        <v>243</v>
      </c>
      <c r="Q542" s="1007"/>
      <c r="R542" s="1007"/>
      <c r="S542" s="1007"/>
      <c r="T542" s="1007"/>
      <c r="U542" s="1007"/>
      <c r="V542" s="1058"/>
    </row>
    <row r="543" spans="1:22" ht="15.95" customHeight="1">
      <c r="A543" s="425"/>
      <c r="B543" s="1021" t="s">
        <v>100</v>
      </c>
      <c r="C543" s="1022"/>
      <c r="D543" s="1007"/>
      <c r="E543" s="1007"/>
      <c r="F543" s="1007"/>
      <c r="G543" s="1007"/>
      <c r="H543" s="1007"/>
      <c r="I543" s="1007"/>
      <c r="J543" s="1007"/>
      <c r="K543" s="1007"/>
      <c r="L543" s="1007"/>
      <c r="M543" s="1007"/>
      <c r="N543" s="1007"/>
      <c r="O543" s="1007"/>
      <c r="P543" s="1007"/>
      <c r="Q543" s="1007"/>
      <c r="R543" s="1007"/>
      <c r="S543" s="1060" t="s">
        <v>100</v>
      </c>
      <c r="T543" s="1060"/>
      <c r="U543" s="1060"/>
      <c r="V543" s="1061"/>
    </row>
    <row r="544" spans="1:22" ht="15.95" customHeight="1" thickBot="1">
      <c r="A544" s="427"/>
      <c r="B544" s="1076" t="s">
        <v>101</v>
      </c>
      <c r="C544" s="1077"/>
      <c r="D544" s="1059"/>
      <c r="E544" s="1059"/>
      <c r="F544" s="1059"/>
      <c r="G544" s="1059"/>
      <c r="H544" s="1059"/>
      <c r="I544" s="1059"/>
      <c r="J544" s="1059"/>
      <c r="K544" s="1059"/>
      <c r="L544" s="1059"/>
      <c r="M544" s="1059"/>
      <c r="N544" s="1059"/>
      <c r="O544" s="1059"/>
      <c r="P544" s="1059"/>
      <c r="Q544" s="1059"/>
      <c r="R544" s="1059"/>
      <c r="S544" s="1062" t="s">
        <v>134</v>
      </c>
      <c r="T544" s="1062"/>
      <c r="U544" s="1062"/>
      <c r="V544" s="1063"/>
    </row>
    <row r="545" spans="1:22" ht="15.95" customHeight="1">
      <c r="A545" s="424"/>
      <c r="B545" s="1038" t="s">
        <v>47</v>
      </c>
      <c r="C545" s="1039"/>
      <c r="D545" s="1039"/>
      <c r="E545" s="1039"/>
      <c r="F545" s="1039"/>
      <c r="G545" s="1039"/>
      <c r="H545" s="1039"/>
      <c r="I545" s="1039"/>
      <c r="J545" s="1039"/>
      <c r="K545" s="1039"/>
      <c r="L545" s="1039"/>
      <c r="M545" s="1039"/>
      <c r="N545" s="1039"/>
      <c r="O545" s="1039"/>
      <c r="P545" s="1039"/>
      <c r="Q545" s="1039"/>
      <c r="R545" s="1039"/>
      <c r="S545" s="1039"/>
      <c r="T545" s="1039"/>
      <c r="U545" s="1039"/>
      <c r="V545" s="1040"/>
    </row>
    <row r="546" spans="1:22" ht="15.95" customHeight="1">
      <c r="A546" s="425"/>
      <c r="B546" s="1041" t="str">
        <f>'statement of marks'!$A$1</f>
        <v>MkW0Hkhejko vEcsMdj jkt0vkok0fo|k0cxMh]nkSlk</v>
      </c>
      <c r="C546" s="1042"/>
      <c r="D546" s="1042"/>
      <c r="E546" s="1042"/>
      <c r="F546" s="1042"/>
      <c r="G546" s="1042"/>
      <c r="H546" s="1042"/>
      <c r="I546" s="1042"/>
      <c r="J546" s="1042"/>
      <c r="K546" s="1042"/>
      <c r="L546" s="1042"/>
      <c r="M546" s="1042"/>
      <c r="N546" s="1042"/>
      <c r="O546" s="1042"/>
      <c r="P546" s="1042"/>
      <c r="Q546" s="1042"/>
      <c r="R546" s="1042"/>
      <c r="S546" s="1042"/>
      <c r="T546" s="1042"/>
      <c r="U546" s="1042"/>
      <c r="V546" s="1043"/>
    </row>
    <row r="547" spans="1:22" ht="15.95" customHeight="1">
      <c r="A547" s="425"/>
      <c r="B547" s="990" t="s">
        <v>244</v>
      </c>
      <c r="C547" s="991"/>
      <c r="D547" s="992" t="str">
        <f>'statement of marks'!$H$3</f>
        <v>2016-17</v>
      </c>
      <c r="E547" s="992"/>
      <c r="F547" s="992"/>
      <c r="G547" s="992"/>
      <c r="H547" s="992"/>
      <c r="I547" s="992"/>
      <c r="J547" s="992"/>
      <c r="K547" s="992"/>
      <c r="L547" s="992"/>
      <c r="M547" s="992"/>
      <c r="N547" s="992"/>
      <c r="O547" s="992"/>
      <c r="P547" s="992"/>
      <c r="Q547" s="992"/>
      <c r="R547" s="992"/>
      <c r="S547" s="992"/>
      <c r="T547" s="992"/>
      <c r="U547" s="992"/>
      <c r="V547" s="1044"/>
    </row>
    <row r="548" spans="1:22" ht="15.95" customHeight="1">
      <c r="A548" s="425"/>
      <c r="B548" s="990" t="s">
        <v>185</v>
      </c>
      <c r="C548" s="991"/>
      <c r="D548" s="991" t="str">
        <f>IF('statement of marks'!I24="","",'statement of marks'!I24)</f>
        <v>fiUVq dqekj cSjok</v>
      </c>
      <c r="E548" s="991"/>
      <c r="F548" s="991"/>
      <c r="G548" s="991"/>
      <c r="H548" s="991"/>
      <c r="I548" s="991"/>
      <c r="J548" s="991"/>
      <c r="K548" s="991"/>
      <c r="L548" s="991"/>
      <c r="M548" s="991"/>
      <c r="N548" s="991"/>
      <c r="O548" s="991"/>
      <c r="P548" s="991"/>
      <c r="Q548" s="991"/>
      <c r="R548" s="991"/>
      <c r="S548" s="991"/>
      <c r="T548" s="991"/>
      <c r="U548" s="991"/>
      <c r="V548" s="1045"/>
    </row>
    <row r="549" spans="1:22" ht="15.95" customHeight="1">
      <c r="A549" s="425"/>
      <c r="B549" s="990" t="s">
        <v>186</v>
      </c>
      <c r="C549" s="991"/>
      <c r="D549" s="991" t="str">
        <f>IF('statement of marks'!J24="","",'statement of marks'!J24)</f>
        <v>Jh jkts'k dqekj cSjok</v>
      </c>
      <c r="E549" s="991"/>
      <c r="F549" s="991"/>
      <c r="G549" s="991"/>
      <c r="H549" s="991"/>
      <c r="I549" s="991"/>
      <c r="J549" s="991"/>
      <c r="K549" s="991"/>
      <c r="L549" s="991"/>
      <c r="M549" s="991"/>
      <c r="N549" s="991"/>
      <c r="O549" s="991"/>
      <c r="P549" s="991"/>
      <c r="Q549" s="991"/>
      <c r="R549" s="991"/>
      <c r="S549" s="991"/>
      <c r="T549" s="991"/>
      <c r="U549" s="991"/>
      <c r="V549" s="1045"/>
    </row>
    <row r="550" spans="1:22" ht="15.95" customHeight="1">
      <c r="A550" s="425"/>
      <c r="B550" s="990" t="s">
        <v>187</v>
      </c>
      <c r="C550" s="991"/>
      <c r="D550" s="991" t="str">
        <f>IF('statement of marks'!K24="","",'statement of marks'!K24)</f>
        <v>Jhefr cyklh nsoh</v>
      </c>
      <c r="E550" s="991"/>
      <c r="F550" s="991"/>
      <c r="G550" s="991"/>
      <c r="H550" s="991"/>
      <c r="I550" s="991"/>
      <c r="J550" s="991"/>
      <c r="K550" s="991"/>
      <c r="L550" s="991"/>
      <c r="M550" s="991"/>
      <c r="N550" s="991"/>
      <c r="O550" s="991"/>
      <c r="P550" s="991"/>
      <c r="Q550" s="991"/>
      <c r="R550" s="991"/>
      <c r="S550" s="991"/>
      <c r="T550" s="991"/>
      <c r="U550" s="991"/>
      <c r="V550" s="1045"/>
    </row>
    <row r="551" spans="1:22" ht="15.95" customHeight="1">
      <c r="A551" s="425"/>
      <c r="B551" s="990" t="s">
        <v>188</v>
      </c>
      <c r="C551" s="991"/>
      <c r="D551" s="992" t="str">
        <f>'statement of marks'!$G$3</f>
        <v>6 B</v>
      </c>
      <c r="E551" s="992"/>
      <c r="F551" s="992"/>
      <c r="G551" s="991" t="s">
        <v>9</v>
      </c>
      <c r="H551" s="991"/>
      <c r="I551" s="991"/>
      <c r="J551" s="992">
        <f>IF('statement of marks'!D24="","",'statement of marks'!D24)</f>
        <v>668</v>
      </c>
      <c r="K551" s="992"/>
      <c r="L551" s="992"/>
      <c r="M551" s="991" t="s">
        <v>189</v>
      </c>
      <c r="N551" s="991"/>
      <c r="O551" s="991"/>
      <c r="P551" s="992">
        <f>IF('statement of marks'!F24="","",'statement of marks'!F24)</f>
        <v>1967</v>
      </c>
      <c r="Q551" s="992"/>
      <c r="R551" s="992"/>
      <c r="S551" s="1054" t="str">
        <f>IF('statement of marks'!$I$3="","",'statement of marks'!$I$3)</f>
        <v xml:space="preserve">fo|ky; dk Mk;l dksM+ </v>
      </c>
      <c r="T551" s="1054"/>
      <c r="U551" s="1054"/>
      <c r="V551" s="1055"/>
    </row>
    <row r="552" spans="1:22" ht="15.95" customHeight="1">
      <c r="A552" s="425"/>
      <c r="B552" s="428" t="s">
        <v>0</v>
      </c>
      <c r="C552" s="429"/>
      <c r="D552" s="1032">
        <f>IF('statement of marks'!G24="","",'statement of marks'!G24)</f>
        <v>38878</v>
      </c>
      <c r="E552" s="1032"/>
      <c r="F552" s="1032"/>
      <c r="G552" s="991" t="str">
        <f>IF('statement of marks'!H24="","",'statement of marks'!H24)</f>
        <v>nl twu] nks gtkj N%</v>
      </c>
      <c r="H552" s="991"/>
      <c r="I552" s="991"/>
      <c r="J552" s="991"/>
      <c r="K552" s="991"/>
      <c r="L552" s="991"/>
      <c r="M552" s="991"/>
      <c r="N552" s="991"/>
      <c r="O552" s="991"/>
      <c r="P552" s="991"/>
      <c r="Q552" s="991"/>
      <c r="R552" s="991"/>
      <c r="S552" s="1056" t="str">
        <f>IF('statement of marks'!$J$3="","",'statement of marks'!$J$3)</f>
        <v xml:space="preserve">08291009401   </v>
      </c>
      <c r="T552" s="1056"/>
      <c r="U552" s="1056"/>
      <c r="V552" s="1057"/>
    </row>
    <row r="553" spans="1:22" ht="15.95" customHeight="1">
      <c r="A553" s="425"/>
      <c r="B553" s="404" t="s">
        <v>28</v>
      </c>
      <c r="C553" s="430" t="s">
        <v>96</v>
      </c>
      <c r="D553" s="1007" t="s">
        <v>1</v>
      </c>
      <c r="E553" s="1007"/>
      <c r="F553" s="1007"/>
      <c r="G553" s="1007" t="s">
        <v>21</v>
      </c>
      <c r="H553" s="1007"/>
      <c r="I553" s="1007"/>
      <c r="J553" s="1007" t="s">
        <v>68</v>
      </c>
      <c r="K553" s="1007"/>
      <c r="L553" s="1007"/>
      <c r="M553" s="1007" t="s">
        <v>97</v>
      </c>
      <c r="N553" s="1007"/>
      <c r="O553" s="1007"/>
      <c r="P553" s="1070" t="s">
        <v>200</v>
      </c>
      <c r="Q553" s="1051" t="s">
        <v>238</v>
      </c>
      <c r="R553" s="1051"/>
      <c r="S553" s="1051"/>
      <c r="T553" s="1052" t="s">
        <v>237</v>
      </c>
      <c r="U553" s="1052"/>
      <c r="V553" s="1053"/>
    </row>
    <row r="554" spans="1:22" ht="15.95" customHeight="1">
      <c r="A554" s="425"/>
      <c r="B554" s="404"/>
      <c r="C554" s="430"/>
      <c r="D554" s="423" t="s">
        <v>245</v>
      </c>
      <c r="E554" s="423" t="s">
        <v>246</v>
      </c>
      <c r="F554" s="431" t="s">
        <v>2</v>
      </c>
      <c r="G554" s="423" t="s">
        <v>245</v>
      </c>
      <c r="H554" s="423" t="s">
        <v>246</v>
      </c>
      <c r="I554" s="431" t="s">
        <v>2</v>
      </c>
      <c r="J554" s="423" t="s">
        <v>245</v>
      </c>
      <c r="K554" s="423" t="s">
        <v>246</v>
      </c>
      <c r="L554" s="431" t="s">
        <v>2</v>
      </c>
      <c r="M554" s="423" t="s">
        <v>245</v>
      </c>
      <c r="N554" s="423" t="s">
        <v>246</v>
      </c>
      <c r="O554" s="431" t="s">
        <v>2</v>
      </c>
      <c r="P554" s="1070"/>
      <c r="Q554" s="423" t="s">
        <v>245</v>
      </c>
      <c r="R554" s="423" t="s">
        <v>246</v>
      </c>
      <c r="S554" s="435" t="s">
        <v>2</v>
      </c>
      <c r="T554" s="445" t="s">
        <v>223</v>
      </c>
      <c r="U554" s="446" t="s">
        <v>5</v>
      </c>
      <c r="V554" s="447" t="s">
        <v>241</v>
      </c>
    </row>
    <row r="555" spans="1:22" ht="15.95" customHeight="1">
      <c r="A555" s="426"/>
      <c r="B555" s="1046" t="s">
        <v>3</v>
      </c>
      <c r="C555" s="1047"/>
      <c r="D555" s="421">
        <f>IF('statement of marks'!L$6="","",'statement of marks'!L$6)</f>
        <v>5</v>
      </c>
      <c r="E555" s="421">
        <f>IF('statement of marks'!M$6="","",'statement of marks'!M$6)</f>
        <v>5</v>
      </c>
      <c r="F555" s="432">
        <f>IF('statement of marks'!N$6="","",'statement of marks'!N$6)</f>
        <v>10</v>
      </c>
      <c r="G555" s="421">
        <f>IF('statement of marks'!O$6="","",'statement of marks'!O$6)</f>
        <v>5</v>
      </c>
      <c r="H555" s="421">
        <f>IF('statement of marks'!P$6="","",'statement of marks'!P$6)</f>
        <v>5</v>
      </c>
      <c r="I555" s="432">
        <f>IF('statement of marks'!Q$6="","",'statement of marks'!Q$6)</f>
        <v>10</v>
      </c>
      <c r="J555" s="421">
        <f>IF('statement of marks'!R$6="","",'statement of marks'!R$6)</f>
        <v>5</v>
      </c>
      <c r="K555" s="421">
        <f>IF('statement of marks'!S$6="","",'statement of marks'!S$6)</f>
        <v>5</v>
      </c>
      <c r="L555" s="432">
        <f>IF('statement of marks'!T$6="","",'statement of marks'!T$6)</f>
        <v>10</v>
      </c>
      <c r="M555" s="421">
        <f>IF('statement of marks'!V$6="","",'statement of marks'!V$6)</f>
        <v>50</v>
      </c>
      <c r="N555" s="421">
        <f>IF('statement of marks'!W$6="","",'statement of marks'!W$6)</f>
        <v>20</v>
      </c>
      <c r="O555" s="432">
        <f>IF('statement of marks'!X$6="","",'statement of marks'!X$6)</f>
        <v>70</v>
      </c>
      <c r="P555" s="422">
        <f>IF('statement of marks'!Y$6="","",'statement of marks'!Y$6)</f>
        <v>100</v>
      </c>
      <c r="Q555" s="421">
        <f>IF('statement of marks'!Z$6="","",'statement of marks'!Z$6)</f>
        <v>70</v>
      </c>
      <c r="R555" s="421">
        <f>IF('statement of marks'!AA$6="","",'statement of marks'!AA$6)</f>
        <v>30</v>
      </c>
      <c r="S555" s="432">
        <f>IF('statement of marks'!AB$6="","",'statement of marks'!AB$6)</f>
        <v>100</v>
      </c>
      <c r="T555" s="442">
        <f>IF('statement of marks'!AC$6="","",'statement of marks'!AC$6)</f>
        <v>200</v>
      </c>
      <c r="U555" s="442" t="str">
        <f>IF('statement of marks'!AD$6="","",'statement of marks'!AD$6)</f>
        <v/>
      </c>
      <c r="V555" s="448" t="str">
        <f>IF('statement of marks'!AE$6="","",'statement of marks'!AE$6)</f>
        <v/>
      </c>
    </row>
    <row r="556" spans="1:22" ht="15.95" customHeight="1">
      <c r="A556" s="425"/>
      <c r="B556" s="990" t="str">
        <f>IF('statement of marks'!$L$3="","",'statement of marks'!$L$3)</f>
        <v>fgUnh</v>
      </c>
      <c r="C556" s="991"/>
      <c r="D556" s="207">
        <f>IF('statement of marks'!L24="","",'statement of marks'!L24)</f>
        <v>4</v>
      </c>
      <c r="E556" s="207">
        <f>IF('statement of marks'!M24="","",'statement of marks'!M24)</f>
        <v>5</v>
      </c>
      <c r="F556" s="433">
        <f>IF('statement of marks'!N24="","",'statement of marks'!N24)</f>
        <v>9</v>
      </c>
      <c r="G556" s="207">
        <f>IF('statement of marks'!O24="","",'statement of marks'!O24)</f>
        <v>4</v>
      </c>
      <c r="H556" s="207">
        <f>IF('statement of marks'!P24="","",'statement of marks'!P24)</f>
        <v>5</v>
      </c>
      <c r="I556" s="433">
        <f>IF('statement of marks'!Q24="","",'statement of marks'!Q24)</f>
        <v>9</v>
      </c>
      <c r="J556" s="207" t="str">
        <f>IF('statement of marks'!R24="","",'statement of marks'!R24)</f>
        <v/>
      </c>
      <c r="K556" s="207" t="str">
        <f>IF('statement of marks'!S24="","",'statement of marks'!S24)</f>
        <v/>
      </c>
      <c r="L556" s="433" t="str">
        <f>IF('statement of marks'!T24="","",'statement of marks'!T24)</f>
        <v/>
      </c>
      <c r="M556" s="207" t="str">
        <f>IF('statement of marks'!V24="","",'statement of marks'!V24)</f>
        <v/>
      </c>
      <c r="N556" s="207" t="str">
        <f>IF('statement of marks'!W24="","",'statement of marks'!W24)</f>
        <v/>
      </c>
      <c r="O556" s="433" t="str">
        <f>IF('statement of marks'!X24="","",'statement of marks'!X24)</f>
        <v/>
      </c>
      <c r="P556" s="209" t="str">
        <f>IF('statement of marks'!Y24="","",'statement of marks'!Y24)</f>
        <v/>
      </c>
      <c r="Q556" s="207" t="str">
        <f>IF('statement of marks'!Z24="","",'statement of marks'!Z24)</f>
        <v/>
      </c>
      <c r="R556" s="207" t="str">
        <f>IF('statement of marks'!AA24="","",'statement of marks'!AA24)</f>
        <v/>
      </c>
      <c r="S556" s="433" t="str">
        <f>IF('statement of marks'!AB24="","",'statement of marks'!AB24)</f>
        <v/>
      </c>
      <c r="T556" s="420" t="str">
        <f>IF('statement of marks'!AC24="","",'statement of marks'!AC24)</f>
        <v/>
      </c>
      <c r="U556" s="420" t="str">
        <f>IF('statement of marks'!AD24="","",'statement of marks'!AD24)</f>
        <v/>
      </c>
      <c r="V556" s="439" t="str">
        <f>IF('statement of marks'!AE24="","",'statement of marks'!AE24)</f>
        <v/>
      </c>
    </row>
    <row r="557" spans="1:22" ht="15.95" customHeight="1">
      <c r="A557" s="425"/>
      <c r="B557" s="990" t="str">
        <f>IF('statement of marks'!$AH$3="","",'statement of marks'!$AH$3)</f>
        <v>vaxszth</v>
      </c>
      <c r="C557" s="991"/>
      <c r="D557" s="207">
        <f>IF('statement of marks'!AH24="","",'statement of marks'!AH24)</f>
        <v>2</v>
      </c>
      <c r="E557" s="207">
        <f>IF('statement of marks'!AI24="","",'statement of marks'!AI24)</f>
        <v>5</v>
      </c>
      <c r="F557" s="433">
        <f>IF('statement of marks'!AJ24="","",'statement of marks'!AJ24)</f>
        <v>7</v>
      </c>
      <c r="G557" s="207">
        <f>IF('statement of marks'!AK24="","",'statement of marks'!AK24)</f>
        <v>3</v>
      </c>
      <c r="H557" s="207">
        <f>IF('statement of marks'!AL24="","",'statement of marks'!AL24)</f>
        <v>5</v>
      </c>
      <c r="I557" s="433">
        <f>IF('statement of marks'!AM24="","",'statement of marks'!AM24)</f>
        <v>8</v>
      </c>
      <c r="J557" s="207" t="str">
        <f>IF('statement of marks'!AN24="","",'statement of marks'!AN24)</f>
        <v/>
      </c>
      <c r="K557" s="207" t="str">
        <f>IF('statement of marks'!AO24="","",'statement of marks'!AO24)</f>
        <v/>
      </c>
      <c r="L557" s="433" t="str">
        <f>IF('statement of marks'!AP24="","",'statement of marks'!AP24)</f>
        <v/>
      </c>
      <c r="M557" s="207">
        <f>IF('statement of marks'!AR24="","",'statement of marks'!AR24)</f>
        <v>29</v>
      </c>
      <c r="N557" s="207">
        <f>IF('statement of marks'!AS24="","",'statement of marks'!AS24)</f>
        <v>20</v>
      </c>
      <c r="O557" s="433">
        <f>IF('statement of marks'!AT24="","",'statement of marks'!AT24)</f>
        <v>49</v>
      </c>
      <c r="P557" s="209">
        <f>IF('statement of marks'!AU24="","",'statement of marks'!AU24)</f>
        <v>64</v>
      </c>
      <c r="Q557" s="207" t="str">
        <f>IF('statement of marks'!AV24="","",'statement of marks'!AV24)</f>
        <v/>
      </c>
      <c r="R557" s="207" t="str">
        <f>IF('statement of marks'!AW24="","",'statement of marks'!AW24)</f>
        <v/>
      </c>
      <c r="S557" s="433" t="str">
        <f>IF('statement of marks'!AX24="","",'statement of marks'!AX24)</f>
        <v/>
      </c>
      <c r="T557" s="420" t="str">
        <f>IF('statement of marks'!AY24="","",'statement of marks'!AY24)</f>
        <v/>
      </c>
      <c r="U557" s="420" t="str">
        <f>IF('statement of marks'!AZ24="","",'statement of marks'!AZ24)</f>
        <v/>
      </c>
      <c r="V557" s="439" t="str">
        <f>IF('statement of marks'!BA24="","",'statement of marks'!BA24)</f>
        <v/>
      </c>
    </row>
    <row r="558" spans="1:22" ht="15.95" customHeight="1">
      <c r="A558" s="425"/>
      <c r="B558" s="990" t="str">
        <f>IF('statement of marks'!BD24="s","laLd`r",IF('statement of marks'!BD24="u","mnwZ",IF('statement of marks'!BD24="g","xqtjkrh",IF('statement of marks'!BD24="p","iatkch",IF('statement of marks'!BD24="sd","fla/kh","r`rh; Hkk""kk")))))</f>
        <v>laLd`r</v>
      </c>
      <c r="C558" s="991"/>
      <c r="D558" s="207">
        <f>IF('statement of marks'!BE24="","",'statement of marks'!BE24)</f>
        <v>3</v>
      </c>
      <c r="E558" s="207">
        <f>IF('statement of marks'!BF24="","",'statement of marks'!BF24)</f>
        <v>5</v>
      </c>
      <c r="F558" s="433">
        <f>IF('statement of marks'!BG24="","",'statement of marks'!BG24)</f>
        <v>8</v>
      </c>
      <c r="G558" s="207">
        <f>IF('statement of marks'!BH24="","",'statement of marks'!BH24)</f>
        <v>4</v>
      </c>
      <c r="H558" s="207">
        <f>IF('statement of marks'!BI24="","",'statement of marks'!BI24)</f>
        <v>5</v>
      </c>
      <c r="I558" s="433">
        <f>IF('statement of marks'!BJ24="","",'statement of marks'!BJ24)</f>
        <v>9</v>
      </c>
      <c r="J558" s="207" t="str">
        <f>IF('statement of marks'!BK24="","",'statement of marks'!BK24)</f>
        <v/>
      </c>
      <c r="K558" s="207" t="str">
        <f>IF('statement of marks'!BL24="","",'statement of marks'!BL24)</f>
        <v/>
      </c>
      <c r="L558" s="433" t="str">
        <f>IF('statement of marks'!BM24="","",'statement of marks'!BM24)</f>
        <v/>
      </c>
      <c r="M558" s="207" t="str">
        <f>IF('statement of marks'!BO24="","",'statement of marks'!BO24)</f>
        <v/>
      </c>
      <c r="N558" s="207" t="str">
        <f>IF('statement of marks'!BP24="","",'statement of marks'!BP24)</f>
        <v/>
      </c>
      <c r="O558" s="433" t="str">
        <f>IF('statement of marks'!BQ24="","",'statement of marks'!BQ24)</f>
        <v/>
      </c>
      <c r="P558" s="209" t="str">
        <f>IF('statement of marks'!BR24="","",'statement of marks'!BR24)</f>
        <v/>
      </c>
      <c r="Q558" s="207" t="str">
        <f>IF('statement of marks'!BS24="","",'statement of marks'!BS24)</f>
        <v/>
      </c>
      <c r="R558" s="207" t="str">
        <f>IF('statement of marks'!BT24="","",'statement of marks'!BT24)</f>
        <v/>
      </c>
      <c r="S558" s="433" t="str">
        <f>IF('statement of marks'!BU24="","",'statement of marks'!BU24)</f>
        <v/>
      </c>
      <c r="T558" s="420" t="str">
        <f>IF('statement of marks'!BV24="","",'statement of marks'!BV24)</f>
        <v/>
      </c>
      <c r="U558" s="420" t="str">
        <f>IF('statement of marks'!BW24="","",'statement of marks'!BW24)</f>
        <v/>
      </c>
      <c r="V558" s="439" t="str">
        <f>IF('statement of marks'!BX24="","",'statement of marks'!BX24)</f>
        <v/>
      </c>
    </row>
    <row r="559" spans="1:22" ht="15.95" customHeight="1">
      <c r="A559" s="425"/>
      <c r="B559" s="990" t="str">
        <f>IF('statement of marks'!$CA$3="","",'statement of marks'!$CA$3)</f>
        <v>xf.kr</v>
      </c>
      <c r="C559" s="991"/>
      <c r="D559" s="207">
        <f>IF('statement of marks'!CA24="","",'statement of marks'!CA24)</f>
        <v>2</v>
      </c>
      <c r="E559" s="207">
        <f>IF('statement of marks'!CB24="","",'statement of marks'!CB24)</f>
        <v>5</v>
      </c>
      <c r="F559" s="433">
        <f>IF('statement of marks'!CC24="","",'statement of marks'!CC24)</f>
        <v>7</v>
      </c>
      <c r="G559" s="207" t="str">
        <f>IF('statement of marks'!CD24="","",'statement of marks'!CD24)</f>
        <v/>
      </c>
      <c r="H559" s="207" t="str">
        <f>IF('statement of marks'!CE24="","",'statement of marks'!CE24)</f>
        <v/>
      </c>
      <c r="I559" s="433" t="str">
        <f>IF('statement of marks'!CF24="","",'statement of marks'!CF24)</f>
        <v/>
      </c>
      <c r="J559" s="207" t="str">
        <f>IF('statement of marks'!CG24="","",'statement of marks'!CG24)</f>
        <v/>
      </c>
      <c r="K559" s="207" t="str">
        <f>IF('statement of marks'!CH24="","",'statement of marks'!CH24)</f>
        <v/>
      </c>
      <c r="L559" s="433" t="str">
        <f>IF('statement of marks'!CI24="","",'statement of marks'!CI24)</f>
        <v/>
      </c>
      <c r="M559" s="207">
        <f>IF('statement of marks'!CK24="","",'statement of marks'!CK24)</f>
        <v>11</v>
      </c>
      <c r="N559" s="207">
        <f>IF('statement of marks'!CL24="","",'statement of marks'!CL24)</f>
        <v>16</v>
      </c>
      <c r="O559" s="433">
        <f>IF('statement of marks'!CM24="","",'statement of marks'!CM24)</f>
        <v>27</v>
      </c>
      <c r="P559" s="209">
        <f>IF('statement of marks'!CN24="","",'statement of marks'!CN24)</f>
        <v>34</v>
      </c>
      <c r="Q559" s="207" t="str">
        <f>IF('statement of marks'!CO24="","",'statement of marks'!CO24)</f>
        <v/>
      </c>
      <c r="R559" s="207" t="str">
        <f>IF('statement of marks'!CP24="","",'statement of marks'!CP24)</f>
        <v/>
      </c>
      <c r="S559" s="433" t="str">
        <f>IF('statement of marks'!CQ24="","",'statement of marks'!CQ24)</f>
        <v/>
      </c>
      <c r="T559" s="420" t="str">
        <f>IF('statement of marks'!CR24="","",'statement of marks'!CR24)</f>
        <v/>
      </c>
      <c r="U559" s="420" t="str">
        <f>IF('statement of marks'!CS24="","",'statement of marks'!CS24)</f>
        <v/>
      </c>
      <c r="V559" s="439" t="str">
        <f>IF('statement of marks'!CT24="","",'statement of marks'!CT24)</f>
        <v/>
      </c>
    </row>
    <row r="560" spans="1:22" ht="15.95" customHeight="1">
      <c r="A560" s="425"/>
      <c r="B560" s="990" t="str">
        <f>IF('statement of marks'!$CW$3="","",'statement of marks'!$CW$3)</f>
        <v>foKku</v>
      </c>
      <c r="C560" s="991"/>
      <c r="D560" s="207" t="str">
        <f>IF('statement of marks'!CW24="","",'statement of marks'!CW24)</f>
        <v/>
      </c>
      <c r="E560" s="207" t="str">
        <f>IF('statement of marks'!CX24="","",'statement of marks'!CX24)</f>
        <v/>
      </c>
      <c r="F560" s="433" t="str">
        <f>IF('statement of marks'!CY24="","",'statement of marks'!CY24)</f>
        <v/>
      </c>
      <c r="G560" s="207">
        <f>IF('statement of marks'!CZ24="","",'statement of marks'!CZ24)</f>
        <v>2</v>
      </c>
      <c r="H560" s="207">
        <f>IF('statement of marks'!DA24="","",'statement of marks'!DA24)</f>
        <v>5</v>
      </c>
      <c r="I560" s="433">
        <f>IF('statement of marks'!DB24="","",'statement of marks'!DB24)</f>
        <v>7</v>
      </c>
      <c r="J560" s="207" t="str">
        <f>IF('statement of marks'!DC24="","",'statement of marks'!DC24)</f>
        <v/>
      </c>
      <c r="K560" s="207" t="str">
        <f>IF('statement of marks'!DD24="","",'statement of marks'!DD24)</f>
        <v/>
      </c>
      <c r="L560" s="433" t="str">
        <f>IF('statement of marks'!DE24="","",'statement of marks'!DE24)</f>
        <v/>
      </c>
      <c r="M560" s="207">
        <f>IF('statement of marks'!DG24="","",'statement of marks'!DG24)</f>
        <v>30</v>
      </c>
      <c r="N560" s="207">
        <f>IF('statement of marks'!DH24="","",'statement of marks'!DH24)</f>
        <v>15</v>
      </c>
      <c r="O560" s="433">
        <f>IF('statement of marks'!DI24="","",'statement of marks'!DI24)</f>
        <v>45</v>
      </c>
      <c r="P560" s="209">
        <f>IF('statement of marks'!DJ24="","",'statement of marks'!DJ24)</f>
        <v>52</v>
      </c>
      <c r="Q560" s="207" t="str">
        <f>IF('statement of marks'!DK24="","",'statement of marks'!DK24)</f>
        <v/>
      </c>
      <c r="R560" s="207" t="str">
        <f>IF('statement of marks'!DL24="","",'statement of marks'!DL24)</f>
        <v/>
      </c>
      <c r="S560" s="433" t="str">
        <f>IF('statement of marks'!DM24="","",'statement of marks'!DM24)</f>
        <v/>
      </c>
      <c r="T560" s="420" t="str">
        <f>IF('statement of marks'!DN24="","",'statement of marks'!DN24)</f>
        <v/>
      </c>
      <c r="U560" s="420" t="str">
        <f>IF('statement of marks'!DO24="","",'statement of marks'!DO24)</f>
        <v/>
      </c>
      <c r="V560" s="439" t="str">
        <f>IF('statement of marks'!DP24="","",'statement of marks'!DP24)</f>
        <v/>
      </c>
    </row>
    <row r="561" spans="1:22" ht="15.95" customHeight="1">
      <c r="A561" s="425"/>
      <c r="B561" s="990" t="str">
        <f>IF('statement of marks'!$DS$3="","",'statement of marks'!$DS$3)</f>
        <v>lkekftd foKku</v>
      </c>
      <c r="C561" s="991"/>
      <c r="D561" s="207">
        <f>IF('statement of marks'!DS24="","",'statement of marks'!DS24)</f>
        <v>3</v>
      </c>
      <c r="E561" s="207">
        <f>IF('statement of marks'!DT24="","",'statement of marks'!DT24)</f>
        <v>5</v>
      </c>
      <c r="F561" s="433">
        <f>IF('statement of marks'!DU24="","",'statement of marks'!DU24)</f>
        <v>8</v>
      </c>
      <c r="G561" s="207">
        <f>IF('statement of marks'!DV24="","",'statement of marks'!DV24)</f>
        <v>5</v>
      </c>
      <c r="H561" s="207">
        <f>IF('statement of marks'!DW24="","",'statement of marks'!DW24)</f>
        <v>5</v>
      </c>
      <c r="I561" s="433">
        <f>IF('statement of marks'!DX24="","",'statement of marks'!DX24)</f>
        <v>10</v>
      </c>
      <c r="J561" s="207" t="str">
        <f>IF('statement of marks'!DY24="","",'statement of marks'!DY24)</f>
        <v/>
      </c>
      <c r="K561" s="207" t="str">
        <f>IF('statement of marks'!DZ24="","",'statement of marks'!DZ24)</f>
        <v/>
      </c>
      <c r="L561" s="433" t="str">
        <f>IF('statement of marks'!EA24="","",'statement of marks'!EA24)</f>
        <v/>
      </c>
      <c r="M561" s="207">
        <f>IF('statement of marks'!EC24="","",'statement of marks'!EC24)</f>
        <v>48</v>
      </c>
      <c r="N561" s="207">
        <f>IF('statement of marks'!ED24="","",'statement of marks'!ED24)</f>
        <v>20</v>
      </c>
      <c r="O561" s="433">
        <f>IF('statement of marks'!EE24="","",'statement of marks'!EE24)</f>
        <v>68</v>
      </c>
      <c r="P561" s="209">
        <f>IF('statement of marks'!EF24="","",'statement of marks'!EF24)</f>
        <v>86</v>
      </c>
      <c r="Q561" s="207" t="str">
        <f>IF('statement of marks'!EG24="","",'statement of marks'!EG24)</f>
        <v/>
      </c>
      <c r="R561" s="207" t="str">
        <f>IF('statement of marks'!EH24="","",'statement of marks'!EH24)</f>
        <v/>
      </c>
      <c r="S561" s="433" t="str">
        <f>IF('statement of marks'!EI24="","",'statement of marks'!EI24)</f>
        <v/>
      </c>
      <c r="T561" s="420" t="str">
        <f>IF('statement of marks'!EJ24="","",'statement of marks'!EJ24)</f>
        <v/>
      </c>
      <c r="U561" s="420" t="str">
        <f>IF('statement of marks'!EK24="","",'statement of marks'!EK24)</f>
        <v/>
      </c>
      <c r="V561" s="439" t="str">
        <f>IF('statement of marks'!EL24="","",'statement of marks'!EL24)</f>
        <v/>
      </c>
    </row>
    <row r="562" spans="1:22" ht="15.95" customHeight="1">
      <c r="A562" s="425"/>
      <c r="B562" s="996" t="s">
        <v>193</v>
      </c>
      <c r="C562" s="997"/>
      <c r="D562" s="1007" t="s">
        <v>1</v>
      </c>
      <c r="E562" s="1007"/>
      <c r="F562" s="1007"/>
      <c r="G562" s="1007" t="s">
        <v>21</v>
      </c>
      <c r="H562" s="1007"/>
      <c r="I562" s="1007"/>
      <c r="J562" s="1007" t="s">
        <v>194</v>
      </c>
      <c r="K562" s="1007"/>
      <c r="L562" s="1007"/>
      <c r="M562" s="1007" t="s">
        <v>68</v>
      </c>
      <c r="N562" s="1007"/>
      <c r="O562" s="1007"/>
      <c r="P562" s="1007" t="s">
        <v>240</v>
      </c>
      <c r="Q562" s="1007"/>
      <c r="R562" s="1007"/>
      <c r="S562" s="436"/>
      <c r="T562" s="1073" t="s">
        <v>237</v>
      </c>
      <c r="U562" s="1074"/>
      <c r="V562" s="1075"/>
    </row>
    <row r="563" spans="1:22" ht="15.95" customHeight="1">
      <c r="A563" s="426"/>
      <c r="B563" s="1048" t="s">
        <v>3</v>
      </c>
      <c r="C563" s="1049"/>
      <c r="D563" s="1050">
        <f>IF('statement of marks'!EO$6="","",'statement of marks'!EO$6)</f>
        <v>20</v>
      </c>
      <c r="E563" s="1050"/>
      <c r="F563" s="1050"/>
      <c r="G563" s="1050">
        <f>IF('statement of marks'!EP$6="","",'statement of marks'!EP$6)</f>
        <v>20</v>
      </c>
      <c r="H563" s="1050"/>
      <c r="I563" s="1050"/>
      <c r="J563" s="1050">
        <f>IF('statement of marks'!ER$6="","",'statement of marks'!ER$6)</f>
        <v>20</v>
      </c>
      <c r="K563" s="1050"/>
      <c r="L563" s="1050"/>
      <c r="M563" s="1050">
        <f>IF('statement of marks'!EQ$6="","",'statement of marks'!EQ$6)</f>
        <v>20</v>
      </c>
      <c r="N563" s="1050"/>
      <c r="O563" s="1050"/>
      <c r="P563" s="1050">
        <f>IF('statement of marks'!ES$6="","",'statement of marks'!ES$6)</f>
        <v>20</v>
      </c>
      <c r="Q563" s="1050"/>
      <c r="R563" s="1050"/>
      <c r="S563" s="437" t="str">
        <f>IF('statement of marks'!FD$6="","",'statement of marks'!EW$6)</f>
        <v/>
      </c>
      <c r="T563" s="442">
        <f>IF('statement of marks'!ET$6="","",'statement of marks'!ET$6)</f>
        <v>100</v>
      </c>
      <c r="U563" s="443" t="s">
        <v>5</v>
      </c>
      <c r="V563" s="444" t="s">
        <v>241</v>
      </c>
    </row>
    <row r="564" spans="1:22" ht="15.95" customHeight="1">
      <c r="A564" s="425"/>
      <c r="B564" s="990" t="str">
        <f>IF('statement of marks'!$EO$3="","",'statement of marks'!$EO$3)</f>
        <v>dk;kZuqHko</v>
      </c>
      <c r="C564" s="991"/>
      <c r="D564" s="1031" t="str">
        <f>IF('statement of marks'!EO24="","",'statement of marks'!EO24)</f>
        <v/>
      </c>
      <c r="E564" s="1031"/>
      <c r="F564" s="1031"/>
      <c r="G564" s="1031" t="str">
        <f>IF('statement of marks'!EP24="","",'statement of marks'!EP24)</f>
        <v/>
      </c>
      <c r="H564" s="1031"/>
      <c r="I564" s="1031"/>
      <c r="J564" s="1031" t="str">
        <f>IF('statement of marks'!ER24="","",'statement of marks'!ER24)</f>
        <v/>
      </c>
      <c r="K564" s="1031"/>
      <c r="L564" s="1031"/>
      <c r="M564" s="1031" t="str">
        <f>IF('statement of marks'!EQ24="","",'statement of marks'!EQ24)</f>
        <v/>
      </c>
      <c r="N564" s="1031"/>
      <c r="O564" s="1031"/>
      <c r="P564" s="1031" t="str">
        <f>IF('statement of marks'!ES24="","",'statement of marks'!ES24)</f>
        <v/>
      </c>
      <c r="Q564" s="1031"/>
      <c r="R564" s="1031"/>
      <c r="S564" s="438"/>
      <c r="T564" s="440" t="str">
        <f>IF('statement of marks'!ET24="","",'statement of marks'!ET24)</f>
        <v/>
      </c>
      <c r="U564" s="440" t="str">
        <f>IF('statement of marks'!EU24="","",'statement of marks'!EU24)</f>
        <v/>
      </c>
      <c r="V564" s="441" t="str">
        <f>IF('statement of marks'!EV24="","",'statement of marks'!EV24)</f>
        <v/>
      </c>
    </row>
    <row r="565" spans="1:22" ht="15.95" customHeight="1">
      <c r="A565" s="425"/>
      <c r="B565" s="1027" t="str">
        <f>IF('statement of marks'!$EY$3="","",'statement of marks'!$EY$3)</f>
        <v>dyk f'k{kk</v>
      </c>
      <c r="C565" s="1028"/>
      <c r="D565" s="1031" t="str">
        <f>IF('statement of marks'!EY24="","",'statement of marks'!EY24)</f>
        <v/>
      </c>
      <c r="E565" s="1031"/>
      <c r="F565" s="1031"/>
      <c r="G565" s="1031" t="str">
        <f>IF('statement of marks'!EZ24="","",'statement of marks'!EZ24)</f>
        <v/>
      </c>
      <c r="H565" s="1031"/>
      <c r="I565" s="1031"/>
      <c r="J565" s="1031" t="str">
        <f>IF('statement of marks'!FB24="","",'statement of marks'!FB24)</f>
        <v/>
      </c>
      <c r="K565" s="1031"/>
      <c r="L565" s="1031"/>
      <c r="M565" s="1031" t="str">
        <f>IF('statement of marks'!FA24="","",'statement of marks'!FA24)</f>
        <v/>
      </c>
      <c r="N565" s="1031"/>
      <c r="O565" s="1031"/>
      <c r="P565" s="1031" t="str">
        <f>IF('statement of marks'!FC24="","",'statement of marks'!FC24)</f>
        <v/>
      </c>
      <c r="Q565" s="1031"/>
      <c r="R565" s="1031"/>
      <c r="S565" s="438"/>
      <c r="T565" s="440" t="str">
        <f>IF('statement of marks'!FD24="","",'statement of marks'!FD24)</f>
        <v/>
      </c>
      <c r="U565" s="440" t="str">
        <f>IF('statement of marks'!FE24="","",'statement of marks'!FE24)</f>
        <v/>
      </c>
      <c r="V565" s="441" t="str">
        <f>IF('statement of marks'!FF24="","",'statement of marks'!FF24)</f>
        <v/>
      </c>
    </row>
    <row r="566" spans="1:22" ht="15.95" customHeight="1">
      <c r="A566" s="425"/>
      <c r="B566" s="1029" t="str">
        <f>IF('statement of marks'!$FI$3="","",'statement of marks'!$FI$3)</f>
        <v>LokLF; ,oe~ 'kkjhfjd f'k{kk</v>
      </c>
      <c r="C566" s="1030"/>
      <c r="D566" s="1031" t="str">
        <f>IF('statement of marks'!FI24="","",'statement of marks'!FI24)</f>
        <v/>
      </c>
      <c r="E566" s="1031"/>
      <c r="F566" s="1031"/>
      <c r="G566" s="1031" t="str">
        <f>IF('statement of marks'!FJ24="","",'statement of marks'!FJ24)</f>
        <v/>
      </c>
      <c r="H566" s="1031"/>
      <c r="I566" s="1031"/>
      <c r="J566" s="1031" t="str">
        <f>IF('statement of marks'!FL24="","",'statement of marks'!FL24)</f>
        <v/>
      </c>
      <c r="K566" s="1031"/>
      <c r="L566" s="1031"/>
      <c r="M566" s="1031" t="str">
        <f>IF('statement of marks'!FK24="","",'statement of marks'!FK24)</f>
        <v/>
      </c>
      <c r="N566" s="1031"/>
      <c r="O566" s="1031"/>
      <c r="P566" s="1031" t="str">
        <f>IF('statement of marks'!FM24="","",'statement of marks'!FM24)</f>
        <v/>
      </c>
      <c r="Q566" s="1031"/>
      <c r="R566" s="1031"/>
      <c r="S566" s="438"/>
      <c r="T566" s="440" t="str">
        <f>IF('statement of marks'!FN24="","",'statement of marks'!FN24)</f>
        <v/>
      </c>
      <c r="U566" s="440" t="str">
        <f>IF('statement of marks'!FO24="","",'statement of marks'!FO24)</f>
        <v/>
      </c>
      <c r="V566" s="441" t="str">
        <f>IF('statement of marks'!FP24="","",'statement of marks'!FP24)</f>
        <v/>
      </c>
    </row>
    <row r="567" spans="1:22" ht="15.95" customHeight="1">
      <c r="A567" s="425"/>
      <c r="B567" s="1000" t="s">
        <v>195</v>
      </c>
      <c r="C567" s="1001"/>
      <c r="D567" s="1071" t="str">
        <f>details!$DR$3</f>
        <v>vxLr rd</v>
      </c>
      <c r="E567" s="1071"/>
      <c r="F567" s="1071"/>
      <c r="G567" s="1071" t="str">
        <f>details!$DV$3</f>
        <v>vDVwcj rd</v>
      </c>
      <c r="H567" s="1071"/>
      <c r="I567" s="1071"/>
      <c r="J567" s="1071" t="str">
        <f>details!$ED$3</f>
        <v>Qjojh rd</v>
      </c>
      <c r="K567" s="1071"/>
      <c r="L567" s="1071"/>
      <c r="M567" s="1071" t="str">
        <f>details!$DZ$3</f>
        <v>fnlEcj rd</v>
      </c>
      <c r="N567" s="1071"/>
      <c r="O567" s="1071"/>
      <c r="P567" s="1071" t="str">
        <f>details!$EH$3</f>
        <v>loZ ;ksx</v>
      </c>
      <c r="Q567" s="1071"/>
      <c r="R567" s="1071"/>
      <c r="S567" s="1010" t="s">
        <v>252</v>
      </c>
      <c r="T567" s="1011"/>
      <c r="U567" s="1011"/>
      <c r="V567" s="1078"/>
    </row>
    <row r="568" spans="1:22" ht="15.95" customHeight="1">
      <c r="A568" s="425"/>
      <c r="B568" s="1025" t="s">
        <v>98</v>
      </c>
      <c r="C568" s="1026"/>
      <c r="D568" s="1008" t="str">
        <f>IF(details!DS24="","",details!DS24)</f>
        <v/>
      </c>
      <c r="E568" s="1008"/>
      <c r="F568" s="1008"/>
      <c r="G568" s="1008" t="str">
        <f>IF(details!DW24="","",details!DW24)</f>
        <v/>
      </c>
      <c r="H568" s="1008"/>
      <c r="I568" s="1008"/>
      <c r="J568" s="1008" t="str">
        <f>IF(details!EE24="","",details!EE24)</f>
        <v/>
      </c>
      <c r="K568" s="1008"/>
      <c r="L568" s="1008"/>
      <c r="M568" s="1008" t="str">
        <f>IF(details!EA24="","",details!EA24)</f>
        <v/>
      </c>
      <c r="N568" s="1008"/>
      <c r="O568" s="1008"/>
      <c r="P568" s="1008" t="str">
        <f>IF(details!EI24="","",details!EI24)</f>
        <v/>
      </c>
      <c r="Q568" s="1008"/>
      <c r="R568" s="1008"/>
      <c r="S568" s="1079">
        <f>'statement of marks'!$HF$108</f>
        <v>42855</v>
      </c>
      <c r="T568" s="1080"/>
      <c r="U568" s="1080"/>
      <c r="V568" s="1081"/>
    </row>
    <row r="569" spans="1:22" ht="15.95" customHeight="1">
      <c r="A569" s="425"/>
      <c r="B569" s="1023" t="s">
        <v>15</v>
      </c>
      <c r="C569" s="1024"/>
      <c r="D569" s="1009">
        <f>IF(details!DR24="","",details!DR24)</f>
        <v>83</v>
      </c>
      <c r="E569" s="1009"/>
      <c r="F569" s="1009"/>
      <c r="G569" s="1009" t="str">
        <f>IF(details!DV24="","",details!DV24)</f>
        <v/>
      </c>
      <c r="H569" s="1009"/>
      <c r="I569" s="1009"/>
      <c r="J569" s="1009" t="str">
        <f>IF(details!ED24="","",details!ED24)</f>
        <v/>
      </c>
      <c r="K569" s="1009"/>
      <c r="L569" s="1009"/>
      <c r="M569" s="1009" t="str">
        <f>IF(details!DZ24="","",details!DZ24)</f>
        <v/>
      </c>
      <c r="N569" s="1009"/>
      <c r="O569" s="1009"/>
      <c r="P569" s="1009" t="str">
        <f>IF(details!EH24="","",details!EH24)</f>
        <v/>
      </c>
      <c r="Q569" s="1009"/>
      <c r="R569" s="1009"/>
      <c r="S569" s="1082"/>
      <c r="T569" s="1083"/>
      <c r="U569" s="1083"/>
      <c r="V569" s="1084"/>
    </row>
    <row r="570" spans="1:22" ht="15.95" customHeight="1">
      <c r="A570" s="1072"/>
      <c r="B570" s="1064" t="s">
        <v>250</v>
      </c>
      <c r="C570" s="1065"/>
      <c r="D570" s="1066" t="s">
        <v>3</v>
      </c>
      <c r="E570" s="1066"/>
      <c r="F570" s="1066"/>
      <c r="G570" s="1066" t="s">
        <v>236</v>
      </c>
      <c r="H570" s="1066"/>
      <c r="I570" s="1066"/>
      <c r="J570" s="1066" t="s">
        <v>5</v>
      </c>
      <c r="K570" s="1066"/>
      <c r="L570" s="1066"/>
      <c r="M570" s="1066" t="s">
        <v>242</v>
      </c>
      <c r="N570" s="1066"/>
      <c r="O570" s="1066"/>
      <c r="P570" s="1067" t="s">
        <v>225</v>
      </c>
      <c r="Q570" s="1067"/>
      <c r="R570" s="1067"/>
      <c r="S570" s="1066" t="s">
        <v>250</v>
      </c>
      <c r="T570" s="1066"/>
      <c r="U570" s="1066"/>
      <c r="V570" s="1068"/>
    </row>
    <row r="571" spans="1:22" ht="15.95" customHeight="1">
      <c r="A571" s="1072"/>
      <c r="B571" s="1064"/>
      <c r="C571" s="1065"/>
      <c r="D571" s="1069">
        <f>'statement of marks'!HD24</f>
        <v>1200</v>
      </c>
      <c r="E571" s="1069"/>
      <c r="F571" s="1069"/>
      <c r="G571" s="1069" t="str">
        <f>'statement of marks'!HE24</f>
        <v/>
      </c>
      <c r="H571" s="1069"/>
      <c r="I571" s="1069"/>
      <c r="J571" s="1069" t="str">
        <f>'statement of marks'!HF24</f>
        <v/>
      </c>
      <c r="K571" s="1069"/>
      <c r="L571" s="1069"/>
      <c r="M571" s="1069" t="str">
        <f>'statement of marks'!HI24</f>
        <v/>
      </c>
      <c r="N571" s="1069"/>
      <c r="O571" s="1069"/>
      <c r="P571" s="1069" t="str">
        <f>'statement of marks'!HH24</f>
        <v/>
      </c>
      <c r="Q571" s="1069"/>
      <c r="R571" s="1069"/>
      <c r="S571" s="1066" t="str">
        <f>'statement of marks'!HC24</f>
        <v/>
      </c>
      <c r="T571" s="1066"/>
      <c r="U571" s="1066"/>
      <c r="V571" s="1068"/>
    </row>
    <row r="572" spans="1:22" ht="15.95" customHeight="1">
      <c r="A572" s="425"/>
      <c r="B572" s="1036" t="s">
        <v>99</v>
      </c>
      <c r="C572" s="1037"/>
      <c r="D572" s="1007"/>
      <c r="E572" s="1007"/>
      <c r="F572" s="1007"/>
      <c r="G572" s="1007"/>
      <c r="H572" s="1007"/>
      <c r="I572" s="1007"/>
      <c r="J572" s="1007"/>
      <c r="K572" s="1007"/>
      <c r="L572" s="1007"/>
      <c r="M572" s="1007"/>
      <c r="N572" s="1007"/>
      <c r="O572" s="1007"/>
      <c r="P572" s="1007"/>
      <c r="Q572" s="1007"/>
      <c r="R572" s="1007"/>
      <c r="S572" s="1007"/>
      <c r="T572" s="1007"/>
      <c r="U572" s="1007"/>
      <c r="V572" s="1058"/>
    </row>
    <row r="573" spans="1:22" ht="15.95" customHeight="1">
      <c r="A573" s="425"/>
      <c r="B573" s="1013" t="s">
        <v>79</v>
      </c>
      <c r="C573" s="1014"/>
      <c r="D573" s="1007"/>
      <c r="E573" s="1007"/>
      <c r="F573" s="1007"/>
      <c r="G573" s="1007"/>
      <c r="H573" s="1007"/>
      <c r="I573" s="1007"/>
      <c r="J573" s="1007"/>
      <c r="K573" s="1007"/>
      <c r="L573" s="1007"/>
      <c r="M573" s="1007"/>
      <c r="N573" s="1007"/>
      <c r="O573" s="1007"/>
      <c r="P573" s="1007"/>
      <c r="Q573" s="1007"/>
      <c r="R573" s="1007"/>
      <c r="S573" s="1007"/>
      <c r="T573" s="1007"/>
      <c r="U573" s="1007"/>
      <c r="V573" s="1058"/>
    </row>
    <row r="574" spans="1:22" ht="15.95" customHeight="1">
      <c r="A574" s="425"/>
      <c r="B574" s="1036" t="s">
        <v>243</v>
      </c>
      <c r="C574" s="1037"/>
      <c r="D574" s="1007"/>
      <c r="E574" s="1007"/>
      <c r="F574" s="1007"/>
      <c r="G574" s="1007"/>
      <c r="H574" s="1007"/>
      <c r="I574" s="1007"/>
      <c r="J574" s="1007"/>
      <c r="K574" s="1007"/>
      <c r="L574" s="1007"/>
      <c r="M574" s="1007"/>
      <c r="N574" s="1007"/>
      <c r="O574" s="1007"/>
      <c r="P574" s="1007" t="s">
        <v>243</v>
      </c>
      <c r="Q574" s="1007"/>
      <c r="R574" s="1007"/>
      <c r="S574" s="1007"/>
      <c r="T574" s="1007"/>
      <c r="U574" s="1007"/>
      <c r="V574" s="1058"/>
    </row>
    <row r="575" spans="1:22" ht="15.95" customHeight="1">
      <c r="A575" s="425"/>
      <c r="B575" s="1021" t="s">
        <v>100</v>
      </c>
      <c r="C575" s="1022"/>
      <c r="D575" s="1007"/>
      <c r="E575" s="1007"/>
      <c r="F575" s="1007"/>
      <c r="G575" s="1007"/>
      <c r="H575" s="1007"/>
      <c r="I575" s="1007"/>
      <c r="J575" s="1007"/>
      <c r="K575" s="1007"/>
      <c r="L575" s="1007"/>
      <c r="M575" s="1007"/>
      <c r="N575" s="1007"/>
      <c r="O575" s="1007"/>
      <c r="P575" s="1007"/>
      <c r="Q575" s="1007"/>
      <c r="R575" s="1007"/>
      <c r="S575" s="1060" t="s">
        <v>100</v>
      </c>
      <c r="T575" s="1060"/>
      <c r="U575" s="1060"/>
      <c r="V575" s="1061"/>
    </row>
    <row r="576" spans="1:22" ht="15.95" customHeight="1" thickBot="1">
      <c r="A576" s="427"/>
      <c r="B576" s="1076" t="s">
        <v>101</v>
      </c>
      <c r="C576" s="1077"/>
      <c r="D576" s="1059"/>
      <c r="E576" s="1059"/>
      <c r="F576" s="1059"/>
      <c r="G576" s="1059"/>
      <c r="H576" s="1059"/>
      <c r="I576" s="1059"/>
      <c r="J576" s="1059"/>
      <c r="K576" s="1059"/>
      <c r="L576" s="1059"/>
      <c r="M576" s="1059"/>
      <c r="N576" s="1059"/>
      <c r="O576" s="1059"/>
      <c r="P576" s="1059"/>
      <c r="Q576" s="1059"/>
      <c r="R576" s="1059"/>
      <c r="S576" s="1062" t="s">
        <v>134</v>
      </c>
      <c r="T576" s="1062"/>
      <c r="U576" s="1062"/>
      <c r="V576" s="1063"/>
    </row>
    <row r="577" spans="1:22" ht="15.95" customHeight="1">
      <c r="A577" s="424"/>
      <c r="B577" s="1038" t="s">
        <v>47</v>
      </c>
      <c r="C577" s="1039"/>
      <c r="D577" s="1039"/>
      <c r="E577" s="1039"/>
      <c r="F577" s="1039"/>
      <c r="G577" s="1039"/>
      <c r="H577" s="1039"/>
      <c r="I577" s="1039"/>
      <c r="J577" s="1039"/>
      <c r="K577" s="1039"/>
      <c r="L577" s="1039"/>
      <c r="M577" s="1039"/>
      <c r="N577" s="1039"/>
      <c r="O577" s="1039"/>
      <c r="P577" s="1039"/>
      <c r="Q577" s="1039"/>
      <c r="R577" s="1039"/>
      <c r="S577" s="1039"/>
      <c r="T577" s="1039"/>
      <c r="U577" s="1039"/>
      <c r="V577" s="1040"/>
    </row>
    <row r="578" spans="1:22" ht="15.95" customHeight="1">
      <c r="A578" s="425"/>
      <c r="B578" s="1041" t="str">
        <f>'statement of marks'!$A$1</f>
        <v>MkW0Hkhejko vEcsMdj jkt0vkok0fo|k0cxMh]nkSlk</v>
      </c>
      <c r="C578" s="1042"/>
      <c r="D578" s="1042"/>
      <c r="E578" s="1042"/>
      <c r="F578" s="1042"/>
      <c r="G578" s="1042"/>
      <c r="H578" s="1042"/>
      <c r="I578" s="1042"/>
      <c r="J578" s="1042"/>
      <c r="K578" s="1042"/>
      <c r="L578" s="1042"/>
      <c r="M578" s="1042"/>
      <c r="N578" s="1042"/>
      <c r="O578" s="1042"/>
      <c r="P578" s="1042"/>
      <c r="Q578" s="1042"/>
      <c r="R578" s="1042"/>
      <c r="S578" s="1042"/>
      <c r="T578" s="1042"/>
      <c r="U578" s="1042"/>
      <c r="V578" s="1043"/>
    </row>
    <row r="579" spans="1:22" ht="15.95" customHeight="1">
      <c r="A579" s="425"/>
      <c r="B579" s="990" t="s">
        <v>244</v>
      </c>
      <c r="C579" s="991"/>
      <c r="D579" s="992" t="str">
        <f>'statement of marks'!$H$3</f>
        <v>2016-17</v>
      </c>
      <c r="E579" s="992"/>
      <c r="F579" s="992"/>
      <c r="G579" s="992"/>
      <c r="H579" s="992"/>
      <c r="I579" s="992"/>
      <c r="J579" s="992"/>
      <c r="K579" s="992"/>
      <c r="L579" s="992"/>
      <c r="M579" s="992"/>
      <c r="N579" s="992"/>
      <c r="O579" s="992"/>
      <c r="P579" s="992"/>
      <c r="Q579" s="992"/>
      <c r="R579" s="992"/>
      <c r="S579" s="992"/>
      <c r="T579" s="992"/>
      <c r="U579" s="992"/>
      <c r="V579" s="1044"/>
    </row>
    <row r="580" spans="1:22" ht="15.95" customHeight="1">
      <c r="A580" s="425"/>
      <c r="B580" s="990" t="s">
        <v>185</v>
      </c>
      <c r="C580" s="991"/>
      <c r="D580" s="991" t="str">
        <f>IF('statement of marks'!I25="","",'statement of marks'!I25)</f>
        <v>iznhi cSjok</v>
      </c>
      <c r="E580" s="991"/>
      <c r="F580" s="991"/>
      <c r="G580" s="991"/>
      <c r="H580" s="991"/>
      <c r="I580" s="991"/>
      <c r="J580" s="991"/>
      <c r="K580" s="991"/>
      <c r="L580" s="991"/>
      <c r="M580" s="991"/>
      <c r="N580" s="991"/>
      <c r="O580" s="991"/>
      <c r="P580" s="991"/>
      <c r="Q580" s="991"/>
      <c r="R580" s="991"/>
      <c r="S580" s="991"/>
      <c r="T580" s="991"/>
      <c r="U580" s="991"/>
      <c r="V580" s="1045"/>
    </row>
    <row r="581" spans="1:22" ht="15.95" customHeight="1">
      <c r="A581" s="425"/>
      <c r="B581" s="990" t="s">
        <v>186</v>
      </c>
      <c r="C581" s="991"/>
      <c r="D581" s="991" t="str">
        <f>IF('statement of marks'!J25="","",'statement of marks'!J25)</f>
        <v>Jh feB~;k yky cSjok</v>
      </c>
      <c r="E581" s="991"/>
      <c r="F581" s="991"/>
      <c r="G581" s="991"/>
      <c r="H581" s="991"/>
      <c r="I581" s="991"/>
      <c r="J581" s="991"/>
      <c r="K581" s="991"/>
      <c r="L581" s="991"/>
      <c r="M581" s="991"/>
      <c r="N581" s="991"/>
      <c r="O581" s="991"/>
      <c r="P581" s="991"/>
      <c r="Q581" s="991"/>
      <c r="R581" s="991"/>
      <c r="S581" s="991"/>
      <c r="T581" s="991"/>
      <c r="U581" s="991"/>
      <c r="V581" s="1045"/>
    </row>
    <row r="582" spans="1:22" ht="15.95" customHeight="1">
      <c r="A582" s="425"/>
      <c r="B582" s="990" t="s">
        <v>187</v>
      </c>
      <c r="C582" s="991"/>
      <c r="D582" s="991" t="str">
        <f>IF('statement of marks'!K25="","",'statement of marks'!K25)</f>
        <v>Jhefr xksjUrh</v>
      </c>
      <c r="E582" s="991"/>
      <c r="F582" s="991"/>
      <c r="G582" s="991"/>
      <c r="H582" s="991"/>
      <c r="I582" s="991"/>
      <c r="J582" s="991"/>
      <c r="K582" s="991"/>
      <c r="L582" s="991"/>
      <c r="M582" s="991"/>
      <c r="N582" s="991"/>
      <c r="O582" s="991"/>
      <c r="P582" s="991"/>
      <c r="Q582" s="991"/>
      <c r="R582" s="991"/>
      <c r="S582" s="991"/>
      <c r="T582" s="991"/>
      <c r="U582" s="991"/>
      <c r="V582" s="1045"/>
    </row>
    <row r="583" spans="1:22" ht="15.95" customHeight="1">
      <c r="A583" s="425"/>
      <c r="B583" s="990" t="s">
        <v>188</v>
      </c>
      <c r="C583" s="991"/>
      <c r="D583" s="992" t="str">
        <f>'statement of marks'!$G$3</f>
        <v>6 B</v>
      </c>
      <c r="E583" s="992"/>
      <c r="F583" s="992"/>
      <c r="G583" s="991" t="s">
        <v>9</v>
      </c>
      <c r="H583" s="991"/>
      <c r="I583" s="991"/>
      <c r="J583" s="992">
        <f>IF('statement of marks'!D25="","",'statement of marks'!D25)</f>
        <v>669</v>
      </c>
      <c r="K583" s="992"/>
      <c r="L583" s="992"/>
      <c r="M583" s="991" t="s">
        <v>189</v>
      </c>
      <c r="N583" s="991"/>
      <c r="O583" s="991"/>
      <c r="P583" s="992">
        <f>IF('statement of marks'!F25="","",'statement of marks'!F25)</f>
        <v>2022</v>
      </c>
      <c r="Q583" s="992"/>
      <c r="R583" s="992"/>
      <c r="S583" s="1054" t="str">
        <f>IF('statement of marks'!$I$3="","",'statement of marks'!$I$3)</f>
        <v xml:space="preserve">fo|ky; dk Mk;l dksM+ </v>
      </c>
      <c r="T583" s="1054"/>
      <c r="U583" s="1054"/>
      <c r="V583" s="1055"/>
    </row>
    <row r="584" spans="1:22" ht="15.95" customHeight="1">
      <c r="A584" s="425"/>
      <c r="B584" s="428" t="s">
        <v>0</v>
      </c>
      <c r="C584" s="429"/>
      <c r="D584" s="1032">
        <f>IF('statement of marks'!G25="","",'statement of marks'!G25)</f>
        <v>39571</v>
      </c>
      <c r="E584" s="1032"/>
      <c r="F584" s="1032"/>
      <c r="G584" s="991" t="str">
        <f>IF('statement of marks'!H25="","",'statement of marks'!H25)</f>
        <v>rhu ebZ] nks gtkj vkB</v>
      </c>
      <c r="H584" s="991"/>
      <c r="I584" s="991"/>
      <c r="J584" s="991"/>
      <c r="K584" s="991"/>
      <c r="L584" s="991"/>
      <c r="M584" s="991"/>
      <c r="N584" s="991"/>
      <c r="O584" s="991"/>
      <c r="P584" s="991"/>
      <c r="Q584" s="991"/>
      <c r="R584" s="991"/>
      <c r="S584" s="1056" t="str">
        <f>IF('statement of marks'!$J$3="","",'statement of marks'!$J$3)</f>
        <v xml:space="preserve">08291009401   </v>
      </c>
      <c r="T584" s="1056"/>
      <c r="U584" s="1056"/>
      <c r="V584" s="1057"/>
    </row>
    <row r="585" spans="1:22" ht="15.95" customHeight="1">
      <c r="A585" s="425"/>
      <c r="B585" s="404" t="s">
        <v>28</v>
      </c>
      <c r="C585" s="430" t="s">
        <v>96</v>
      </c>
      <c r="D585" s="1007" t="s">
        <v>1</v>
      </c>
      <c r="E585" s="1007"/>
      <c r="F585" s="1007"/>
      <c r="G585" s="1007" t="s">
        <v>21</v>
      </c>
      <c r="H585" s="1007"/>
      <c r="I585" s="1007"/>
      <c r="J585" s="1007" t="s">
        <v>68</v>
      </c>
      <c r="K585" s="1007"/>
      <c r="L585" s="1007"/>
      <c r="M585" s="1007" t="s">
        <v>97</v>
      </c>
      <c r="N585" s="1007"/>
      <c r="O585" s="1007"/>
      <c r="P585" s="1070" t="s">
        <v>200</v>
      </c>
      <c r="Q585" s="1051" t="s">
        <v>238</v>
      </c>
      <c r="R585" s="1051"/>
      <c r="S585" s="1051"/>
      <c r="T585" s="1052" t="s">
        <v>237</v>
      </c>
      <c r="U585" s="1052"/>
      <c r="V585" s="1053"/>
    </row>
    <row r="586" spans="1:22" ht="15.95" customHeight="1">
      <c r="A586" s="425"/>
      <c r="B586" s="404"/>
      <c r="C586" s="430"/>
      <c r="D586" s="423" t="s">
        <v>245</v>
      </c>
      <c r="E586" s="423" t="s">
        <v>246</v>
      </c>
      <c r="F586" s="431" t="s">
        <v>2</v>
      </c>
      <c r="G586" s="423" t="s">
        <v>245</v>
      </c>
      <c r="H586" s="423" t="s">
        <v>246</v>
      </c>
      <c r="I586" s="431" t="s">
        <v>2</v>
      </c>
      <c r="J586" s="423" t="s">
        <v>245</v>
      </c>
      <c r="K586" s="423" t="s">
        <v>246</v>
      </c>
      <c r="L586" s="431" t="s">
        <v>2</v>
      </c>
      <c r="M586" s="423" t="s">
        <v>245</v>
      </c>
      <c r="N586" s="423" t="s">
        <v>246</v>
      </c>
      <c r="O586" s="431" t="s">
        <v>2</v>
      </c>
      <c r="P586" s="1070"/>
      <c r="Q586" s="423" t="s">
        <v>245</v>
      </c>
      <c r="R586" s="423" t="s">
        <v>246</v>
      </c>
      <c r="S586" s="435" t="s">
        <v>2</v>
      </c>
      <c r="T586" s="445" t="s">
        <v>223</v>
      </c>
      <c r="U586" s="446" t="s">
        <v>5</v>
      </c>
      <c r="V586" s="447" t="s">
        <v>241</v>
      </c>
    </row>
    <row r="587" spans="1:22" ht="15.95" customHeight="1">
      <c r="A587" s="426"/>
      <c r="B587" s="1046" t="s">
        <v>3</v>
      </c>
      <c r="C587" s="1047"/>
      <c r="D587" s="421">
        <f>IF('statement of marks'!L$6="","",'statement of marks'!L$6)</f>
        <v>5</v>
      </c>
      <c r="E587" s="421">
        <f>IF('statement of marks'!M$6="","",'statement of marks'!M$6)</f>
        <v>5</v>
      </c>
      <c r="F587" s="432">
        <f>IF('statement of marks'!N$6="","",'statement of marks'!N$6)</f>
        <v>10</v>
      </c>
      <c r="G587" s="421">
        <f>IF('statement of marks'!O$6="","",'statement of marks'!O$6)</f>
        <v>5</v>
      </c>
      <c r="H587" s="421">
        <f>IF('statement of marks'!P$6="","",'statement of marks'!P$6)</f>
        <v>5</v>
      </c>
      <c r="I587" s="432">
        <f>IF('statement of marks'!Q$6="","",'statement of marks'!Q$6)</f>
        <v>10</v>
      </c>
      <c r="J587" s="421">
        <f>IF('statement of marks'!R$6="","",'statement of marks'!R$6)</f>
        <v>5</v>
      </c>
      <c r="K587" s="421">
        <f>IF('statement of marks'!S$6="","",'statement of marks'!S$6)</f>
        <v>5</v>
      </c>
      <c r="L587" s="432">
        <f>IF('statement of marks'!T$6="","",'statement of marks'!T$6)</f>
        <v>10</v>
      </c>
      <c r="M587" s="421">
        <f>IF('statement of marks'!V$6="","",'statement of marks'!V$6)</f>
        <v>50</v>
      </c>
      <c r="N587" s="421">
        <f>IF('statement of marks'!W$6="","",'statement of marks'!W$6)</f>
        <v>20</v>
      </c>
      <c r="O587" s="432">
        <f>IF('statement of marks'!X$6="","",'statement of marks'!X$6)</f>
        <v>70</v>
      </c>
      <c r="P587" s="422">
        <f>IF('statement of marks'!Y$6="","",'statement of marks'!Y$6)</f>
        <v>100</v>
      </c>
      <c r="Q587" s="421">
        <f>IF('statement of marks'!Z$6="","",'statement of marks'!Z$6)</f>
        <v>70</v>
      </c>
      <c r="R587" s="421">
        <f>IF('statement of marks'!AA$6="","",'statement of marks'!AA$6)</f>
        <v>30</v>
      </c>
      <c r="S587" s="432">
        <f>IF('statement of marks'!AB$6="","",'statement of marks'!AB$6)</f>
        <v>100</v>
      </c>
      <c r="T587" s="442">
        <f>IF('statement of marks'!AC$6="","",'statement of marks'!AC$6)</f>
        <v>200</v>
      </c>
      <c r="U587" s="442" t="str">
        <f>IF('statement of marks'!AD$6="","",'statement of marks'!AD$6)</f>
        <v/>
      </c>
      <c r="V587" s="448" t="str">
        <f>IF('statement of marks'!AE$6="","",'statement of marks'!AE$6)</f>
        <v/>
      </c>
    </row>
    <row r="588" spans="1:22" ht="15.95" customHeight="1">
      <c r="A588" s="425"/>
      <c r="B588" s="990" t="str">
        <f>IF('statement of marks'!$L$3="","",'statement of marks'!$L$3)</f>
        <v>fgUnh</v>
      </c>
      <c r="C588" s="991"/>
      <c r="D588" s="207">
        <f>IF('statement of marks'!L25="","",'statement of marks'!L25)</f>
        <v>2</v>
      </c>
      <c r="E588" s="207">
        <f>IF('statement of marks'!M25="","",'statement of marks'!M25)</f>
        <v>5</v>
      </c>
      <c r="F588" s="433">
        <f>IF('statement of marks'!N25="","",'statement of marks'!N25)</f>
        <v>7</v>
      </c>
      <c r="G588" s="207">
        <f>IF('statement of marks'!O25="","",'statement of marks'!O25)</f>
        <v>2</v>
      </c>
      <c r="H588" s="207">
        <f>IF('statement of marks'!P25="","",'statement of marks'!P25)</f>
        <v>5</v>
      </c>
      <c r="I588" s="433">
        <f>IF('statement of marks'!Q25="","",'statement of marks'!Q25)</f>
        <v>7</v>
      </c>
      <c r="J588" s="207" t="str">
        <f>IF('statement of marks'!R25="","",'statement of marks'!R25)</f>
        <v/>
      </c>
      <c r="K588" s="207" t="str">
        <f>IF('statement of marks'!S25="","",'statement of marks'!S25)</f>
        <v/>
      </c>
      <c r="L588" s="433" t="str">
        <f>IF('statement of marks'!T25="","",'statement of marks'!T25)</f>
        <v/>
      </c>
      <c r="M588" s="207" t="str">
        <f>IF('statement of marks'!V25="","",'statement of marks'!V25)</f>
        <v/>
      </c>
      <c r="N588" s="207" t="str">
        <f>IF('statement of marks'!W25="","",'statement of marks'!W25)</f>
        <v/>
      </c>
      <c r="O588" s="433" t="str">
        <f>IF('statement of marks'!X25="","",'statement of marks'!X25)</f>
        <v/>
      </c>
      <c r="P588" s="209" t="str">
        <f>IF('statement of marks'!Y25="","",'statement of marks'!Y25)</f>
        <v/>
      </c>
      <c r="Q588" s="207" t="str">
        <f>IF('statement of marks'!Z25="","",'statement of marks'!Z25)</f>
        <v/>
      </c>
      <c r="R588" s="207" t="str">
        <f>IF('statement of marks'!AA25="","",'statement of marks'!AA25)</f>
        <v/>
      </c>
      <c r="S588" s="433" t="str">
        <f>IF('statement of marks'!AB25="","",'statement of marks'!AB25)</f>
        <v/>
      </c>
      <c r="T588" s="420" t="str">
        <f>IF('statement of marks'!AC25="","",'statement of marks'!AC25)</f>
        <v/>
      </c>
      <c r="U588" s="420" t="str">
        <f>IF('statement of marks'!AD25="","",'statement of marks'!AD25)</f>
        <v/>
      </c>
      <c r="V588" s="439" t="str">
        <f>IF('statement of marks'!AE25="","",'statement of marks'!AE25)</f>
        <v/>
      </c>
    </row>
    <row r="589" spans="1:22" ht="15.95" customHeight="1">
      <c r="A589" s="425"/>
      <c r="B589" s="990" t="str">
        <f>IF('statement of marks'!$AH$3="","",'statement of marks'!$AH$3)</f>
        <v>vaxszth</v>
      </c>
      <c r="C589" s="991"/>
      <c r="D589" s="207">
        <f>IF('statement of marks'!AH25="","",'statement of marks'!AH25)</f>
        <v>2</v>
      </c>
      <c r="E589" s="207">
        <f>IF('statement of marks'!AI25="","",'statement of marks'!AI25)</f>
        <v>5</v>
      </c>
      <c r="F589" s="433">
        <f>IF('statement of marks'!AJ25="","",'statement of marks'!AJ25)</f>
        <v>7</v>
      </c>
      <c r="G589" s="207">
        <f>IF('statement of marks'!AK25="","",'statement of marks'!AK25)</f>
        <v>2</v>
      </c>
      <c r="H589" s="207">
        <f>IF('statement of marks'!AL25="","",'statement of marks'!AL25)</f>
        <v>5</v>
      </c>
      <c r="I589" s="433">
        <f>IF('statement of marks'!AM25="","",'statement of marks'!AM25)</f>
        <v>7</v>
      </c>
      <c r="J589" s="207" t="str">
        <f>IF('statement of marks'!AN25="","",'statement of marks'!AN25)</f>
        <v/>
      </c>
      <c r="K589" s="207" t="str">
        <f>IF('statement of marks'!AO25="","",'statement of marks'!AO25)</f>
        <v/>
      </c>
      <c r="L589" s="433" t="str">
        <f>IF('statement of marks'!AP25="","",'statement of marks'!AP25)</f>
        <v/>
      </c>
      <c r="M589" s="207">
        <f>IF('statement of marks'!AR25="","",'statement of marks'!AR25)</f>
        <v>20</v>
      </c>
      <c r="N589" s="207">
        <f>IF('statement of marks'!AS25="","",'statement of marks'!AS25)</f>
        <v>20</v>
      </c>
      <c r="O589" s="433">
        <f>IF('statement of marks'!AT25="","",'statement of marks'!AT25)</f>
        <v>40</v>
      </c>
      <c r="P589" s="209">
        <f>IF('statement of marks'!AU25="","",'statement of marks'!AU25)</f>
        <v>54</v>
      </c>
      <c r="Q589" s="207" t="str">
        <f>IF('statement of marks'!AV25="","",'statement of marks'!AV25)</f>
        <v/>
      </c>
      <c r="R589" s="207" t="str">
        <f>IF('statement of marks'!AW25="","",'statement of marks'!AW25)</f>
        <v/>
      </c>
      <c r="S589" s="433" t="str">
        <f>IF('statement of marks'!AX25="","",'statement of marks'!AX25)</f>
        <v/>
      </c>
      <c r="T589" s="420" t="str">
        <f>IF('statement of marks'!AY25="","",'statement of marks'!AY25)</f>
        <v/>
      </c>
      <c r="U589" s="420" t="str">
        <f>IF('statement of marks'!AZ25="","",'statement of marks'!AZ25)</f>
        <v/>
      </c>
      <c r="V589" s="439" t="str">
        <f>IF('statement of marks'!BA25="","",'statement of marks'!BA25)</f>
        <v/>
      </c>
    </row>
    <row r="590" spans="1:22" ht="15.95" customHeight="1">
      <c r="A590" s="425"/>
      <c r="B590" s="990" t="str">
        <f>IF('statement of marks'!BD25="s","laLd`r",IF('statement of marks'!BD25="u","mnwZ",IF('statement of marks'!BD25="g","xqtjkrh",IF('statement of marks'!BD25="p","iatkch",IF('statement of marks'!BD25="sd","fla/kh","r`rh; Hkk""kk")))))</f>
        <v>laLd`r</v>
      </c>
      <c r="C590" s="991"/>
      <c r="D590" s="207">
        <f>IF('statement of marks'!BE25="","",'statement of marks'!BE25)</f>
        <v>3</v>
      </c>
      <c r="E590" s="207">
        <f>IF('statement of marks'!BF25="","",'statement of marks'!BF25)</f>
        <v>5</v>
      </c>
      <c r="F590" s="433">
        <f>IF('statement of marks'!BG25="","",'statement of marks'!BG25)</f>
        <v>8</v>
      </c>
      <c r="G590" s="207">
        <f>IF('statement of marks'!BH25="","",'statement of marks'!BH25)</f>
        <v>2</v>
      </c>
      <c r="H590" s="207">
        <f>IF('statement of marks'!BI25="","",'statement of marks'!BI25)</f>
        <v>5</v>
      </c>
      <c r="I590" s="433">
        <f>IF('statement of marks'!BJ25="","",'statement of marks'!BJ25)</f>
        <v>7</v>
      </c>
      <c r="J590" s="207" t="str">
        <f>IF('statement of marks'!BK25="","",'statement of marks'!BK25)</f>
        <v/>
      </c>
      <c r="K590" s="207" t="str">
        <f>IF('statement of marks'!BL25="","",'statement of marks'!BL25)</f>
        <v/>
      </c>
      <c r="L590" s="433" t="str">
        <f>IF('statement of marks'!BM25="","",'statement of marks'!BM25)</f>
        <v/>
      </c>
      <c r="M590" s="207" t="str">
        <f>IF('statement of marks'!BO25="","",'statement of marks'!BO25)</f>
        <v/>
      </c>
      <c r="N590" s="207" t="str">
        <f>IF('statement of marks'!BP25="","",'statement of marks'!BP25)</f>
        <v/>
      </c>
      <c r="O590" s="433" t="str">
        <f>IF('statement of marks'!BQ25="","",'statement of marks'!BQ25)</f>
        <v/>
      </c>
      <c r="P590" s="209" t="str">
        <f>IF('statement of marks'!BR25="","",'statement of marks'!BR25)</f>
        <v/>
      </c>
      <c r="Q590" s="207" t="str">
        <f>IF('statement of marks'!BS25="","",'statement of marks'!BS25)</f>
        <v/>
      </c>
      <c r="R590" s="207" t="str">
        <f>IF('statement of marks'!BT25="","",'statement of marks'!BT25)</f>
        <v/>
      </c>
      <c r="S590" s="433" t="str">
        <f>IF('statement of marks'!BU25="","",'statement of marks'!BU25)</f>
        <v/>
      </c>
      <c r="T590" s="420" t="str">
        <f>IF('statement of marks'!BV25="","",'statement of marks'!BV25)</f>
        <v/>
      </c>
      <c r="U590" s="420" t="str">
        <f>IF('statement of marks'!BW25="","",'statement of marks'!BW25)</f>
        <v/>
      </c>
      <c r="V590" s="439" t="str">
        <f>IF('statement of marks'!BX25="","",'statement of marks'!BX25)</f>
        <v/>
      </c>
    </row>
    <row r="591" spans="1:22" ht="15.95" customHeight="1">
      <c r="A591" s="425"/>
      <c r="B591" s="990" t="str">
        <f>IF('statement of marks'!$CA$3="","",'statement of marks'!$CA$3)</f>
        <v>xf.kr</v>
      </c>
      <c r="C591" s="991"/>
      <c r="D591" s="207">
        <f>IF('statement of marks'!CA25="","",'statement of marks'!CA25)</f>
        <v>1</v>
      </c>
      <c r="E591" s="207">
        <f>IF('statement of marks'!CB25="","",'statement of marks'!CB25)</f>
        <v>5</v>
      </c>
      <c r="F591" s="433">
        <f>IF('statement of marks'!CC25="","",'statement of marks'!CC25)</f>
        <v>6</v>
      </c>
      <c r="G591" s="207" t="str">
        <f>IF('statement of marks'!CD25="","",'statement of marks'!CD25)</f>
        <v/>
      </c>
      <c r="H591" s="207" t="str">
        <f>IF('statement of marks'!CE25="","",'statement of marks'!CE25)</f>
        <v/>
      </c>
      <c r="I591" s="433" t="str">
        <f>IF('statement of marks'!CF25="","",'statement of marks'!CF25)</f>
        <v/>
      </c>
      <c r="J591" s="207" t="str">
        <f>IF('statement of marks'!CG25="","",'statement of marks'!CG25)</f>
        <v/>
      </c>
      <c r="K591" s="207" t="str">
        <f>IF('statement of marks'!CH25="","",'statement of marks'!CH25)</f>
        <v/>
      </c>
      <c r="L591" s="433" t="str">
        <f>IF('statement of marks'!CI25="","",'statement of marks'!CI25)</f>
        <v/>
      </c>
      <c r="M591" s="207">
        <f>IF('statement of marks'!CK25="","",'statement of marks'!CK25)</f>
        <v>0</v>
      </c>
      <c r="N591" s="207">
        <f>IF('statement of marks'!CL25="","",'statement of marks'!CL25)</f>
        <v>16</v>
      </c>
      <c r="O591" s="433">
        <f>IF('statement of marks'!CM25="","",'statement of marks'!CM25)</f>
        <v>16</v>
      </c>
      <c r="P591" s="209">
        <f>IF('statement of marks'!CN25="","",'statement of marks'!CN25)</f>
        <v>22</v>
      </c>
      <c r="Q591" s="207" t="str">
        <f>IF('statement of marks'!CO25="","",'statement of marks'!CO25)</f>
        <v/>
      </c>
      <c r="R591" s="207" t="str">
        <f>IF('statement of marks'!CP25="","",'statement of marks'!CP25)</f>
        <v/>
      </c>
      <c r="S591" s="433" t="str">
        <f>IF('statement of marks'!CQ25="","",'statement of marks'!CQ25)</f>
        <v/>
      </c>
      <c r="T591" s="420" t="str">
        <f>IF('statement of marks'!CR25="","",'statement of marks'!CR25)</f>
        <v/>
      </c>
      <c r="U591" s="420" t="str">
        <f>IF('statement of marks'!CS25="","",'statement of marks'!CS25)</f>
        <v/>
      </c>
      <c r="V591" s="439" t="str">
        <f>IF('statement of marks'!CT25="","",'statement of marks'!CT25)</f>
        <v/>
      </c>
    </row>
    <row r="592" spans="1:22" ht="15.95" customHeight="1">
      <c r="A592" s="425"/>
      <c r="B592" s="990" t="str">
        <f>IF('statement of marks'!$CW$3="","",'statement of marks'!$CW$3)</f>
        <v>foKku</v>
      </c>
      <c r="C592" s="991"/>
      <c r="D592" s="207" t="str">
        <f>IF('statement of marks'!CW25="","",'statement of marks'!CW25)</f>
        <v/>
      </c>
      <c r="E592" s="207" t="str">
        <f>IF('statement of marks'!CX25="","",'statement of marks'!CX25)</f>
        <v/>
      </c>
      <c r="F592" s="433" t="str">
        <f>IF('statement of marks'!CY25="","",'statement of marks'!CY25)</f>
        <v/>
      </c>
      <c r="G592" s="207">
        <f>IF('statement of marks'!CZ25="","",'statement of marks'!CZ25)</f>
        <v>1</v>
      </c>
      <c r="H592" s="207">
        <f>IF('statement of marks'!DA25="","",'statement of marks'!DA25)</f>
        <v>5</v>
      </c>
      <c r="I592" s="433">
        <f>IF('statement of marks'!DB25="","",'statement of marks'!DB25)</f>
        <v>6</v>
      </c>
      <c r="J592" s="207" t="str">
        <f>IF('statement of marks'!DC25="","",'statement of marks'!DC25)</f>
        <v/>
      </c>
      <c r="K592" s="207" t="str">
        <f>IF('statement of marks'!DD25="","",'statement of marks'!DD25)</f>
        <v/>
      </c>
      <c r="L592" s="433" t="str">
        <f>IF('statement of marks'!DE25="","",'statement of marks'!DE25)</f>
        <v/>
      </c>
      <c r="M592" s="207">
        <f>IF('statement of marks'!DG25="","",'statement of marks'!DG25)</f>
        <v>17</v>
      </c>
      <c r="N592" s="207">
        <f>IF('statement of marks'!DH25="","",'statement of marks'!DH25)</f>
        <v>14</v>
      </c>
      <c r="O592" s="433">
        <f>IF('statement of marks'!DI25="","",'statement of marks'!DI25)</f>
        <v>31</v>
      </c>
      <c r="P592" s="209">
        <f>IF('statement of marks'!DJ25="","",'statement of marks'!DJ25)</f>
        <v>37</v>
      </c>
      <c r="Q592" s="207" t="str">
        <f>IF('statement of marks'!DK25="","",'statement of marks'!DK25)</f>
        <v/>
      </c>
      <c r="R592" s="207" t="str">
        <f>IF('statement of marks'!DL25="","",'statement of marks'!DL25)</f>
        <v/>
      </c>
      <c r="S592" s="433" t="str">
        <f>IF('statement of marks'!DM25="","",'statement of marks'!DM25)</f>
        <v/>
      </c>
      <c r="T592" s="420" t="str">
        <f>IF('statement of marks'!DN25="","",'statement of marks'!DN25)</f>
        <v/>
      </c>
      <c r="U592" s="420" t="str">
        <f>IF('statement of marks'!DO25="","",'statement of marks'!DO25)</f>
        <v/>
      </c>
      <c r="V592" s="439" t="str">
        <f>IF('statement of marks'!DP25="","",'statement of marks'!DP25)</f>
        <v/>
      </c>
    </row>
    <row r="593" spans="1:22" ht="15.95" customHeight="1">
      <c r="A593" s="425"/>
      <c r="B593" s="990" t="str">
        <f>IF('statement of marks'!$DS$3="","",'statement of marks'!$DS$3)</f>
        <v>lkekftd foKku</v>
      </c>
      <c r="C593" s="991"/>
      <c r="D593" s="207">
        <f>IF('statement of marks'!DS25="","",'statement of marks'!DS25)</f>
        <v>2</v>
      </c>
      <c r="E593" s="207">
        <f>IF('statement of marks'!DT25="","",'statement of marks'!DT25)</f>
        <v>5</v>
      </c>
      <c r="F593" s="433">
        <f>IF('statement of marks'!DU25="","",'statement of marks'!DU25)</f>
        <v>7</v>
      </c>
      <c r="G593" s="207">
        <f>IF('statement of marks'!DV25="","",'statement of marks'!DV25)</f>
        <v>2</v>
      </c>
      <c r="H593" s="207">
        <f>IF('statement of marks'!DW25="","",'statement of marks'!DW25)</f>
        <v>5</v>
      </c>
      <c r="I593" s="433">
        <f>IF('statement of marks'!DX25="","",'statement of marks'!DX25)</f>
        <v>7</v>
      </c>
      <c r="J593" s="207" t="str">
        <f>IF('statement of marks'!DY25="","",'statement of marks'!DY25)</f>
        <v/>
      </c>
      <c r="K593" s="207" t="str">
        <f>IF('statement of marks'!DZ25="","",'statement of marks'!DZ25)</f>
        <v/>
      </c>
      <c r="L593" s="433" t="str">
        <f>IF('statement of marks'!EA25="","",'statement of marks'!EA25)</f>
        <v/>
      </c>
      <c r="M593" s="207">
        <f>IF('statement of marks'!EC25="","",'statement of marks'!EC25)</f>
        <v>25</v>
      </c>
      <c r="N593" s="207">
        <f>IF('statement of marks'!ED25="","",'statement of marks'!ED25)</f>
        <v>19</v>
      </c>
      <c r="O593" s="433">
        <f>IF('statement of marks'!EE25="","",'statement of marks'!EE25)</f>
        <v>44</v>
      </c>
      <c r="P593" s="209">
        <f>IF('statement of marks'!EF25="","",'statement of marks'!EF25)</f>
        <v>58</v>
      </c>
      <c r="Q593" s="207" t="str">
        <f>IF('statement of marks'!EG25="","",'statement of marks'!EG25)</f>
        <v/>
      </c>
      <c r="R593" s="207" t="str">
        <f>IF('statement of marks'!EH25="","",'statement of marks'!EH25)</f>
        <v/>
      </c>
      <c r="S593" s="433" t="str">
        <f>IF('statement of marks'!EI25="","",'statement of marks'!EI25)</f>
        <v/>
      </c>
      <c r="T593" s="420" t="str">
        <f>IF('statement of marks'!EJ25="","",'statement of marks'!EJ25)</f>
        <v/>
      </c>
      <c r="U593" s="420" t="str">
        <f>IF('statement of marks'!EK25="","",'statement of marks'!EK25)</f>
        <v/>
      </c>
      <c r="V593" s="439" t="str">
        <f>IF('statement of marks'!EL25="","",'statement of marks'!EL25)</f>
        <v/>
      </c>
    </row>
    <row r="594" spans="1:22" ht="15.95" customHeight="1">
      <c r="A594" s="425"/>
      <c r="B594" s="996" t="s">
        <v>193</v>
      </c>
      <c r="C594" s="997"/>
      <c r="D594" s="1007" t="s">
        <v>1</v>
      </c>
      <c r="E594" s="1007"/>
      <c r="F594" s="1007"/>
      <c r="G594" s="1007" t="s">
        <v>21</v>
      </c>
      <c r="H594" s="1007"/>
      <c r="I594" s="1007"/>
      <c r="J594" s="1007" t="s">
        <v>194</v>
      </c>
      <c r="K594" s="1007"/>
      <c r="L594" s="1007"/>
      <c r="M594" s="1007" t="s">
        <v>68</v>
      </c>
      <c r="N594" s="1007"/>
      <c r="O594" s="1007"/>
      <c r="P594" s="1007" t="s">
        <v>240</v>
      </c>
      <c r="Q594" s="1007"/>
      <c r="R594" s="1007"/>
      <c r="S594" s="436"/>
      <c r="T594" s="1073" t="s">
        <v>237</v>
      </c>
      <c r="U594" s="1074"/>
      <c r="V594" s="1075"/>
    </row>
    <row r="595" spans="1:22" ht="15.95" customHeight="1">
      <c r="A595" s="426"/>
      <c r="B595" s="1048" t="s">
        <v>3</v>
      </c>
      <c r="C595" s="1049"/>
      <c r="D595" s="1050">
        <f>IF('statement of marks'!EO$6="","",'statement of marks'!EO$6)</f>
        <v>20</v>
      </c>
      <c r="E595" s="1050"/>
      <c r="F595" s="1050"/>
      <c r="G595" s="1050">
        <f>IF('statement of marks'!EP$6="","",'statement of marks'!EP$6)</f>
        <v>20</v>
      </c>
      <c r="H595" s="1050"/>
      <c r="I595" s="1050"/>
      <c r="J595" s="1050">
        <f>IF('statement of marks'!ER$6="","",'statement of marks'!ER$6)</f>
        <v>20</v>
      </c>
      <c r="K595" s="1050"/>
      <c r="L595" s="1050"/>
      <c r="M595" s="1050">
        <f>IF('statement of marks'!EQ$6="","",'statement of marks'!EQ$6)</f>
        <v>20</v>
      </c>
      <c r="N595" s="1050"/>
      <c r="O595" s="1050"/>
      <c r="P595" s="1050">
        <f>IF('statement of marks'!ES$6="","",'statement of marks'!ES$6)</f>
        <v>20</v>
      </c>
      <c r="Q595" s="1050"/>
      <c r="R595" s="1050"/>
      <c r="S595" s="437" t="str">
        <f>IF('statement of marks'!FD$6="","",'statement of marks'!EW$6)</f>
        <v/>
      </c>
      <c r="T595" s="442">
        <f>IF('statement of marks'!ET$6="","",'statement of marks'!ET$6)</f>
        <v>100</v>
      </c>
      <c r="U595" s="443" t="s">
        <v>5</v>
      </c>
      <c r="V595" s="444" t="s">
        <v>241</v>
      </c>
    </row>
    <row r="596" spans="1:22" ht="15.95" customHeight="1">
      <c r="A596" s="425"/>
      <c r="B596" s="990" t="str">
        <f>IF('statement of marks'!$EO$3="","",'statement of marks'!$EO$3)</f>
        <v>dk;kZuqHko</v>
      </c>
      <c r="C596" s="991"/>
      <c r="D596" s="1031" t="str">
        <f>IF('statement of marks'!EO25="","",'statement of marks'!EO25)</f>
        <v/>
      </c>
      <c r="E596" s="1031"/>
      <c r="F596" s="1031"/>
      <c r="G596" s="1031" t="str">
        <f>IF('statement of marks'!EP25="","",'statement of marks'!EP25)</f>
        <v/>
      </c>
      <c r="H596" s="1031"/>
      <c r="I596" s="1031"/>
      <c r="J596" s="1031" t="str">
        <f>IF('statement of marks'!ER25="","",'statement of marks'!ER25)</f>
        <v/>
      </c>
      <c r="K596" s="1031"/>
      <c r="L596" s="1031"/>
      <c r="M596" s="1031" t="str">
        <f>IF('statement of marks'!EQ25="","",'statement of marks'!EQ25)</f>
        <v/>
      </c>
      <c r="N596" s="1031"/>
      <c r="O596" s="1031"/>
      <c r="P596" s="1031" t="str">
        <f>IF('statement of marks'!ES25="","",'statement of marks'!ES25)</f>
        <v/>
      </c>
      <c r="Q596" s="1031"/>
      <c r="R596" s="1031"/>
      <c r="S596" s="438"/>
      <c r="T596" s="440" t="str">
        <f>IF('statement of marks'!ET25="","",'statement of marks'!ET25)</f>
        <v/>
      </c>
      <c r="U596" s="440" t="str">
        <f>IF('statement of marks'!EU25="","",'statement of marks'!EU25)</f>
        <v/>
      </c>
      <c r="V596" s="441" t="str">
        <f>IF('statement of marks'!EV25="","",'statement of marks'!EV25)</f>
        <v/>
      </c>
    </row>
    <row r="597" spans="1:22" ht="15.95" customHeight="1">
      <c r="A597" s="425"/>
      <c r="B597" s="1027" t="str">
        <f>IF('statement of marks'!$EY$3="","",'statement of marks'!$EY$3)</f>
        <v>dyk f'k{kk</v>
      </c>
      <c r="C597" s="1028"/>
      <c r="D597" s="1031" t="str">
        <f>IF('statement of marks'!EY25="","",'statement of marks'!EY25)</f>
        <v/>
      </c>
      <c r="E597" s="1031"/>
      <c r="F597" s="1031"/>
      <c r="G597" s="1031" t="str">
        <f>IF('statement of marks'!EZ25="","",'statement of marks'!EZ25)</f>
        <v/>
      </c>
      <c r="H597" s="1031"/>
      <c r="I597" s="1031"/>
      <c r="J597" s="1031" t="str">
        <f>IF('statement of marks'!FB25="","",'statement of marks'!FB25)</f>
        <v/>
      </c>
      <c r="K597" s="1031"/>
      <c r="L597" s="1031"/>
      <c r="M597" s="1031" t="str">
        <f>IF('statement of marks'!FA25="","",'statement of marks'!FA25)</f>
        <v/>
      </c>
      <c r="N597" s="1031"/>
      <c r="O597" s="1031"/>
      <c r="P597" s="1031" t="str">
        <f>IF('statement of marks'!FC25="","",'statement of marks'!FC25)</f>
        <v/>
      </c>
      <c r="Q597" s="1031"/>
      <c r="R597" s="1031"/>
      <c r="S597" s="438"/>
      <c r="T597" s="440" t="str">
        <f>IF('statement of marks'!FD25="","",'statement of marks'!FD25)</f>
        <v/>
      </c>
      <c r="U597" s="440" t="str">
        <f>IF('statement of marks'!FE25="","",'statement of marks'!FE25)</f>
        <v/>
      </c>
      <c r="V597" s="441" t="str">
        <f>IF('statement of marks'!FF25="","",'statement of marks'!FF25)</f>
        <v/>
      </c>
    </row>
    <row r="598" spans="1:22" ht="15.95" customHeight="1">
      <c r="A598" s="425"/>
      <c r="B598" s="1029" t="str">
        <f>IF('statement of marks'!$FI$3="","",'statement of marks'!$FI$3)</f>
        <v>LokLF; ,oe~ 'kkjhfjd f'k{kk</v>
      </c>
      <c r="C598" s="1030"/>
      <c r="D598" s="1031" t="str">
        <f>IF('statement of marks'!FI25="","",'statement of marks'!FI25)</f>
        <v/>
      </c>
      <c r="E598" s="1031"/>
      <c r="F598" s="1031"/>
      <c r="G598" s="1031" t="str">
        <f>IF('statement of marks'!FJ25="","",'statement of marks'!FJ25)</f>
        <v/>
      </c>
      <c r="H598" s="1031"/>
      <c r="I598" s="1031"/>
      <c r="J598" s="1031" t="str">
        <f>IF('statement of marks'!FL25="","",'statement of marks'!FL25)</f>
        <v/>
      </c>
      <c r="K598" s="1031"/>
      <c r="L598" s="1031"/>
      <c r="M598" s="1031" t="str">
        <f>IF('statement of marks'!FK25="","",'statement of marks'!FK25)</f>
        <v/>
      </c>
      <c r="N598" s="1031"/>
      <c r="O598" s="1031"/>
      <c r="P598" s="1031" t="str">
        <f>IF('statement of marks'!FM25="","",'statement of marks'!FM25)</f>
        <v/>
      </c>
      <c r="Q598" s="1031"/>
      <c r="R598" s="1031"/>
      <c r="S598" s="438"/>
      <c r="T598" s="440" t="str">
        <f>IF('statement of marks'!FN25="","",'statement of marks'!FN25)</f>
        <v/>
      </c>
      <c r="U598" s="440" t="str">
        <f>IF('statement of marks'!FO25="","",'statement of marks'!FO25)</f>
        <v/>
      </c>
      <c r="V598" s="441" t="str">
        <f>IF('statement of marks'!FP25="","",'statement of marks'!FP25)</f>
        <v/>
      </c>
    </row>
    <row r="599" spans="1:22" ht="15.95" customHeight="1">
      <c r="A599" s="425"/>
      <c r="B599" s="1000" t="s">
        <v>195</v>
      </c>
      <c r="C599" s="1001"/>
      <c r="D599" s="1071" t="str">
        <f>details!$DR$3</f>
        <v>vxLr rd</v>
      </c>
      <c r="E599" s="1071"/>
      <c r="F599" s="1071"/>
      <c r="G599" s="1071" t="str">
        <f>details!$DV$3</f>
        <v>vDVwcj rd</v>
      </c>
      <c r="H599" s="1071"/>
      <c r="I599" s="1071"/>
      <c r="J599" s="1071" t="str">
        <f>details!$ED$3</f>
        <v>Qjojh rd</v>
      </c>
      <c r="K599" s="1071"/>
      <c r="L599" s="1071"/>
      <c r="M599" s="1071" t="str">
        <f>details!$DZ$3</f>
        <v>fnlEcj rd</v>
      </c>
      <c r="N599" s="1071"/>
      <c r="O599" s="1071"/>
      <c r="P599" s="1071" t="str">
        <f>details!$EH$3</f>
        <v>loZ ;ksx</v>
      </c>
      <c r="Q599" s="1071"/>
      <c r="R599" s="1071"/>
      <c r="S599" s="1010" t="s">
        <v>252</v>
      </c>
      <c r="T599" s="1011"/>
      <c r="U599" s="1011"/>
      <c r="V599" s="1078"/>
    </row>
    <row r="600" spans="1:22" ht="15.95" customHeight="1">
      <c r="A600" s="425"/>
      <c r="B600" s="1025" t="s">
        <v>98</v>
      </c>
      <c r="C600" s="1026"/>
      <c r="D600" s="1008" t="str">
        <f>IF(details!DS25="","",details!DS25)</f>
        <v/>
      </c>
      <c r="E600" s="1008"/>
      <c r="F600" s="1008"/>
      <c r="G600" s="1008" t="str">
        <f>IF(details!DW25="","",details!DW25)</f>
        <v/>
      </c>
      <c r="H600" s="1008"/>
      <c r="I600" s="1008"/>
      <c r="J600" s="1008" t="str">
        <f>IF(details!EE25="","",details!EE25)</f>
        <v/>
      </c>
      <c r="K600" s="1008"/>
      <c r="L600" s="1008"/>
      <c r="M600" s="1008" t="str">
        <f>IF(details!EA25="","",details!EA25)</f>
        <v/>
      </c>
      <c r="N600" s="1008"/>
      <c r="O600" s="1008"/>
      <c r="P600" s="1008" t="str">
        <f>IF(details!EI25="","",details!EI25)</f>
        <v/>
      </c>
      <c r="Q600" s="1008"/>
      <c r="R600" s="1008"/>
      <c r="S600" s="1079">
        <f>'statement of marks'!$HF$108</f>
        <v>42855</v>
      </c>
      <c r="T600" s="1080"/>
      <c r="U600" s="1080"/>
      <c r="V600" s="1081"/>
    </row>
    <row r="601" spans="1:22" ht="15.95" customHeight="1">
      <c r="A601" s="425"/>
      <c r="B601" s="1023" t="s">
        <v>15</v>
      </c>
      <c r="C601" s="1024"/>
      <c r="D601" s="1009">
        <f>IF(details!DR25="","",details!DR25)</f>
        <v>83</v>
      </c>
      <c r="E601" s="1009"/>
      <c r="F601" s="1009"/>
      <c r="G601" s="1009" t="str">
        <f>IF(details!DV25="","",details!DV25)</f>
        <v/>
      </c>
      <c r="H601" s="1009"/>
      <c r="I601" s="1009"/>
      <c r="J601" s="1009" t="str">
        <f>IF(details!ED25="","",details!ED25)</f>
        <v/>
      </c>
      <c r="K601" s="1009"/>
      <c r="L601" s="1009"/>
      <c r="M601" s="1009" t="str">
        <f>IF(details!DZ25="","",details!DZ25)</f>
        <v/>
      </c>
      <c r="N601" s="1009"/>
      <c r="O601" s="1009"/>
      <c r="P601" s="1009" t="str">
        <f>IF(details!EH25="","",details!EH25)</f>
        <v/>
      </c>
      <c r="Q601" s="1009"/>
      <c r="R601" s="1009"/>
      <c r="S601" s="1082"/>
      <c r="T601" s="1083"/>
      <c r="U601" s="1083"/>
      <c r="V601" s="1084"/>
    </row>
    <row r="602" spans="1:22" ht="15.95" customHeight="1">
      <c r="A602" s="1072"/>
      <c r="B602" s="1064" t="s">
        <v>250</v>
      </c>
      <c r="C602" s="1065"/>
      <c r="D602" s="1066" t="s">
        <v>3</v>
      </c>
      <c r="E602" s="1066"/>
      <c r="F602" s="1066"/>
      <c r="G602" s="1066" t="s">
        <v>236</v>
      </c>
      <c r="H602" s="1066"/>
      <c r="I602" s="1066"/>
      <c r="J602" s="1066" t="s">
        <v>5</v>
      </c>
      <c r="K602" s="1066"/>
      <c r="L602" s="1066"/>
      <c r="M602" s="1066" t="s">
        <v>242</v>
      </c>
      <c r="N602" s="1066"/>
      <c r="O602" s="1066"/>
      <c r="P602" s="1067" t="s">
        <v>225</v>
      </c>
      <c r="Q602" s="1067"/>
      <c r="R602" s="1067"/>
      <c r="S602" s="1066" t="s">
        <v>250</v>
      </c>
      <c r="T602" s="1066"/>
      <c r="U602" s="1066"/>
      <c r="V602" s="1068"/>
    </row>
    <row r="603" spans="1:22" ht="15.95" customHeight="1">
      <c r="A603" s="1072"/>
      <c r="B603" s="1064"/>
      <c r="C603" s="1065"/>
      <c r="D603" s="1069">
        <f>'statement of marks'!HD25</f>
        <v>1200</v>
      </c>
      <c r="E603" s="1069"/>
      <c r="F603" s="1069"/>
      <c r="G603" s="1069" t="str">
        <f>'statement of marks'!HE25</f>
        <v/>
      </c>
      <c r="H603" s="1069"/>
      <c r="I603" s="1069"/>
      <c r="J603" s="1069" t="str">
        <f>'statement of marks'!HF25</f>
        <v/>
      </c>
      <c r="K603" s="1069"/>
      <c r="L603" s="1069"/>
      <c r="M603" s="1069" t="str">
        <f>'statement of marks'!HI25</f>
        <v/>
      </c>
      <c r="N603" s="1069"/>
      <c r="O603" s="1069"/>
      <c r="P603" s="1069" t="str">
        <f>'statement of marks'!HH25</f>
        <v/>
      </c>
      <c r="Q603" s="1069"/>
      <c r="R603" s="1069"/>
      <c r="S603" s="1066" t="str">
        <f>'statement of marks'!HC25</f>
        <v/>
      </c>
      <c r="T603" s="1066"/>
      <c r="U603" s="1066"/>
      <c r="V603" s="1068"/>
    </row>
    <row r="604" spans="1:22" ht="15.95" customHeight="1">
      <c r="A604" s="425"/>
      <c r="B604" s="1036" t="s">
        <v>99</v>
      </c>
      <c r="C604" s="1037"/>
      <c r="D604" s="1007"/>
      <c r="E604" s="1007"/>
      <c r="F604" s="1007"/>
      <c r="G604" s="1007"/>
      <c r="H604" s="1007"/>
      <c r="I604" s="1007"/>
      <c r="J604" s="1007"/>
      <c r="K604" s="1007"/>
      <c r="L604" s="1007"/>
      <c r="M604" s="1007"/>
      <c r="N604" s="1007"/>
      <c r="O604" s="1007"/>
      <c r="P604" s="1007"/>
      <c r="Q604" s="1007"/>
      <c r="R604" s="1007"/>
      <c r="S604" s="1007"/>
      <c r="T604" s="1007"/>
      <c r="U604" s="1007"/>
      <c r="V604" s="1058"/>
    </row>
    <row r="605" spans="1:22" ht="15.95" customHeight="1">
      <c r="A605" s="425"/>
      <c r="B605" s="1013" t="s">
        <v>79</v>
      </c>
      <c r="C605" s="1014"/>
      <c r="D605" s="1007"/>
      <c r="E605" s="1007"/>
      <c r="F605" s="1007"/>
      <c r="G605" s="1007"/>
      <c r="H605" s="1007"/>
      <c r="I605" s="1007"/>
      <c r="J605" s="1007"/>
      <c r="K605" s="1007"/>
      <c r="L605" s="1007"/>
      <c r="M605" s="1007"/>
      <c r="N605" s="1007"/>
      <c r="O605" s="1007"/>
      <c r="P605" s="1007"/>
      <c r="Q605" s="1007"/>
      <c r="R605" s="1007"/>
      <c r="S605" s="1007"/>
      <c r="T605" s="1007"/>
      <c r="U605" s="1007"/>
      <c r="V605" s="1058"/>
    </row>
    <row r="606" spans="1:22" ht="15.95" customHeight="1">
      <c r="A606" s="425"/>
      <c r="B606" s="1036" t="s">
        <v>243</v>
      </c>
      <c r="C606" s="1037"/>
      <c r="D606" s="1007"/>
      <c r="E606" s="1007"/>
      <c r="F606" s="1007"/>
      <c r="G606" s="1007"/>
      <c r="H606" s="1007"/>
      <c r="I606" s="1007"/>
      <c r="J606" s="1007"/>
      <c r="K606" s="1007"/>
      <c r="L606" s="1007"/>
      <c r="M606" s="1007"/>
      <c r="N606" s="1007"/>
      <c r="O606" s="1007"/>
      <c r="P606" s="1007" t="s">
        <v>243</v>
      </c>
      <c r="Q606" s="1007"/>
      <c r="R606" s="1007"/>
      <c r="S606" s="1007"/>
      <c r="T606" s="1007"/>
      <c r="U606" s="1007"/>
      <c r="V606" s="1058"/>
    </row>
    <row r="607" spans="1:22" ht="15.95" customHeight="1">
      <c r="A607" s="425"/>
      <c r="B607" s="1021" t="s">
        <v>100</v>
      </c>
      <c r="C607" s="1022"/>
      <c r="D607" s="1007"/>
      <c r="E607" s="1007"/>
      <c r="F607" s="1007"/>
      <c r="G607" s="1007"/>
      <c r="H607" s="1007"/>
      <c r="I607" s="1007"/>
      <c r="J607" s="1007"/>
      <c r="K607" s="1007"/>
      <c r="L607" s="1007"/>
      <c r="M607" s="1007"/>
      <c r="N607" s="1007"/>
      <c r="O607" s="1007"/>
      <c r="P607" s="1007"/>
      <c r="Q607" s="1007"/>
      <c r="R607" s="1007"/>
      <c r="S607" s="1060" t="s">
        <v>100</v>
      </c>
      <c r="T607" s="1060"/>
      <c r="U607" s="1060"/>
      <c r="V607" s="1061"/>
    </row>
    <row r="608" spans="1:22" ht="15.95" customHeight="1" thickBot="1">
      <c r="A608" s="427"/>
      <c r="B608" s="1076" t="s">
        <v>101</v>
      </c>
      <c r="C608" s="1077"/>
      <c r="D608" s="1059"/>
      <c r="E608" s="1059"/>
      <c r="F608" s="1059"/>
      <c r="G608" s="1059"/>
      <c r="H608" s="1059"/>
      <c r="I608" s="1059"/>
      <c r="J608" s="1059"/>
      <c r="K608" s="1059"/>
      <c r="L608" s="1059"/>
      <c r="M608" s="1059"/>
      <c r="N608" s="1059"/>
      <c r="O608" s="1059"/>
      <c r="P608" s="1059"/>
      <c r="Q608" s="1059"/>
      <c r="R608" s="1059"/>
      <c r="S608" s="1062" t="s">
        <v>134</v>
      </c>
      <c r="T608" s="1062"/>
      <c r="U608" s="1062"/>
      <c r="V608" s="1063"/>
    </row>
    <row r="609" spans="1:22" ht="15.95" customHeight="1">
      <c r="A609" s="424"/>
      <c r="B609" s="1038" t="s">
        <v>47</v>
      </c>
      <c r="C609" s="1039"/>
      <c r="D609" s="1039"/>
      <c r="E609" s="1039"/>
      <c r="F609" s="1039"/>
      <c r="G609" s="1039"/>
      <c r="H609" s="1039"/>
      <c r="I609" s="1039"/>
      <c r="J609" s="1039"/>
      <c r="K609" s="1039"/>
      <c r="L609" s="1039"/>
      <c r="M609" s="1039"/>
      <c r="N609" s="1039"/>
      <c r="O609" s="1039"/>
      <c r="P609" s="1039"/>
      <c r="Q609" s="1039"/>
      <c r="R609" s="1039"/>
      <c r="S609" s="1039"/>
      <c r="T609" s="1039"/>
      <c r="U609" s="1039"/>
      <c r="V609" s="1040"/>
    </row>
    <row r="610" spans="1:22" ht="15.95" customHeight="1">
      <c r="A610" s="425"/>
      <c r="B610" s="1041" t="str">
        <f>'statement of marks'!$A$1</f>
        <v>MkW0Hkhejko vEcsMdj jkt0vkok0fo|k0cxMh]nkSlk</v>
      </c>
      <c r="C610" s="1042"/>
      <c r="D610" s="1042"/>
      <c r="E610" s="1042"/>
      <c r="F610" s="1042"/>
      <c r="G610" s="1042"/>
      <c r="H610" s="1042"/>
      <c r="I610" s="1042"/>
      <c r="J610" s="1042"/>
      <c r="K610" s="1042"/>
      <c r="L610" s="1042"/>
      <c r="M610" s="1042"/>
      <c r="N610" s="1042"/>
      <c r="O610" s="1042"/>
      <c r="P610" s="1042"/>
      <c r="Q610" s="1042"/>
      <c r="R610" s="1042"/>
      <c r="S610" s="1042"/>
      <c r="T610" s="1042"/>
      <c r="U610" s="1042"/>
      <c r="V610" s="1043"/>
    </row>
    <row r="611" spans="1:22" ht="15.95" customHeight="1">
      <c r="A611" s="425"/>
      <c r="B611" s="990" t="s">
        <v>244</v>
      </c>
      <c r="C611" s="991"/>
      <c r="D611" s="992" t="str">
        <f>'statement of marks'!$H$3</f>
        <v>2016-17</v>
      </c>
      <c r="E611" s="992"/>
      <c r="F611" s="992"/>
      <c r="G611" s="992"/>
      <c r="H611" s="992"/>
      <c r="I611" s="992"/>
      <c r="J611" s="992"/>
      <c r="K611" s="992"/>
      <c r="L611" s="992"/>
      <c r="M611" s="992"/>
      <c r="N611" s="992"/>
      <c r="O611" s="992"/>
      <c r="P611" s="992"/>
      <c r="Q611" s="992"/>
      <c r="R611" s="992"/>
      <c r="S611" s="992"/>
      <c r="T611" s="992"/>
      <c r="U611" s="992"/>
      <c r="V611" s="1044"/>
    </row>
    <row r="612" spans="1:22" ht="15.95" customHeight="1">
      <c r="A612" s="425"/>
      <c r="B612" s="990" t="s">
        <v>185</v>
      </c>
      <c r="C612" s="991"/>
      <c r="D612" s="991" t="str">
        <f>IF('statement of marks'!I26="","",'statement of marks'!I26)</f>
        <v xml:space="preserve">izos'k dqekj </v>
      </c>
      <c r="E612" s="991"/>
      <c r="F612" s="991"/>
      <c r="G612" s="991"/>
      <c r="H612" s="991"/>
      <c r="I612" s="991"/>
      <c r="J612" s="991"/>
      <c r="K612" s="991"/>
      <c r="L612" s="991"/>
      <c r="M612" s="991"/>
      <c r="N612" s="991"/>
      <c r="O612" s="991"/>
      <c r="P612" s="991"/>
      <c r="Q612" s="991"/>
      <c r="R612" s="991"/>
      <c r="S612" s="991"/>
      <c r="T612" s="991"/>
      <c r="U612" s="991"/>
      <c r="V612" s="1045"/>
    </row>
    <row r="613" spans="1:22" ht="15.95" customHeight="1">
      <c r="A613" s="425"/>
      <c r="B613" s="990" t="s">
        <v>186</v>
      </c>
      <c r="C613" s="991"/>
      <c r="D613" s="991" t="str">
        <f>IF('statement of marks'!J26="","",'statement of marks'!J26)</f>
        <v>Jh gfj tkVo</v>
      </c>
      <c r="E613" s="991"/>
      <c r="F613" s="991"/>
      <c r="G613" s="991"/>
      <c r="H613" s="991"/>
      <c r="I613" s="991"/>
      <c r="J613" s="991"/>
      <c r="K613" s="991"/>
      <c r="L613" s="991"/>
      <c r="M613" s="991"/>
      <c r="N613" s="991"/>
      <c r="O613" s="991"/>
      <c r="P613" s="991"/>
      <c r="Q613" s="991"/>
      <c r="R613" s="991"/>
      <c r="S613" s="991"/>
      <c r="T613" s="991"/>
      <c r="U613" s="991"/>
      <c r="V613" s="1045"/>
    </row>
    <row r="614" spans="1:22" ht="15.95" customHeight="1">
      <c r="A614" s="425"/>
      <c r="B614" s="990" t="s">
        <v>187</v>
      </c>
      <c r="C614" s="991"/>
      <c r="D614" s="991" t="str">
        <f>IF('statement of marks'!K26="","",'statement of marks'!K26)</f>
        <v>Jhefr ucZnk nsoh</v>
      </c>
      <c r="E614" s="991"/>
      <c r="F614" s="991"/>
      <c r="G614" s="991"/>
      <c r="H614" s="991"/>
      <c r="I614" s="991"/>
      <c r="J614" s="991"/>
      <c r="K614" s="991"/>
      <c r="L614" s="991"/>
      <c r="M614" s="991"/>
      <c r="N614" s="991"/>
      <c r="O614" s="991"/>
      <c r="P614" s="991"/>
      <c r="Q614" s="991"/>
      <c r="R614" s="991"/>
      <c r="S614" s="991"/>
      <c r="T614" s="991"/>
      <c r="U614" s="991"/>
      <c r="V614" s="1045"/>
    </row>
    <row r="615" spans="1:22" ht="15.95" customHeight="1">
      <c r="A615" s="425"/>
      <c r="B615" s="990" t="s">
        <v>188</v>
      </c>
      <c r="C615" s="991"/>
      <c r="D615" s="992" t="str">
        <f>'statement of marks'!$G$3</f>
        <v>6 B</v>
      </c>
      <c r="E615" s="992"/>
      <c r="F615" s="992"/>
      <c r="G615" s="991" t="s">
        <v>9</v>
      </c>
      <c r="H615" s="991"/>
      <c r="I615" s="991"/>
      <c r="J615" s="992">
        <f>IF('statement of marks'!D26="","",'statement of marks'!D26)</f>
        <v>670</v>
      </c>
      <c r="K615" s="992"/>
      <c r="L615" s="992"/>
      <c r="M615" s="991" t="s">
        <v>189</v>
      </c>
      <c r="N615" s="991"/>
      <c r="O615" s="991"/>
      <c r="P615" s="992">
        <f>IF('statement of marks'!F26="","",'statement of marks'!F26)</f>
        <v>1986</v>
      </c>
      <c r="Q615" s="992"/>
      <c r="R615" s="992"/>
      <c r="S615" s="1054" t="str">
        <f>IF('statement of marks'!$I$3="","",'statement of marks'!$I$3)</f>
        <v xml:space="preserve">fo|ky; dk Mk;l dksM+ </v>
      </c>
      <c r="T615" s="1054"/>
      <c r="U615" s="1054"/>
      <c r="V615" s="1055"/>
    </row>
    <row r="616" spans="1:22" ht="15.95" customHeight="1">
      <c r="A616" s="425"/>
      <c r="B616" s="428" t="s">
        <v>0</v>
      </c>
      <c r="C616" s="429"/>
      <c r="D616" s="1032">
        <f>IF('statement of marks'!G26="","",'statement of marks'!G26)</f>
        <v>38975</v>
      </c>
      <c r="E616" s="1032"/>
      <c r="F616" s="1032"/>
      <c r="G616" s="991" t="str">
        <f>IF('statement of marks'!H26="","",'statement of marks'!H26)</f>
        <v>iUnzg flrEcj] nks gtkj N%</v>
      </c>
      <c r="H616" s="991"/>
      <c r="I616" s="991"/>
      <c r="J616" s="991"/>
      <c r="K616" s="991"/>
      <c r="L616" s="991"/>
      <c r="M616" s="991"/>
      <c r="N616" s="991"/>
      <c r="O616" s="991"/>
      <c r="P616" s="991"/>
      <c r="Q616" s="991"/>
      <c r="R616" s="991"/>
      <c r="S616" s="1056" t="str">
        <f>IF('statement of marks'!$J$3="","",'statement of marks'!$J$3)</f>
        <v xml:space="preserve">08291009401   </v>
      </c>
      <c r="T616" s="1056"/>
      <c r="U616" s="1056"/>
      <c r="V616" s="1057"/>
    </row>
    <row r="617" spans="1:22" ht="15.95" customHeight="1">
      <c r="A617" s="425"/>
      <c r="B617" s="404" t="s">
        <v>28</v>
      </c>
      <c r="C617" s="430" t="s">
        <v>96</v>
      </c>
      <c r="D617" s="1007" t="s">
        <v>1</v>
      </c>
      <c r="E617" s="1007"/>
      <c r="F617" s="1007"/>
      <c r="G617" s="1007" t="s">
        <v>21</v>
      </c>
      <c r="H617" s="1007"/>
      <c r="I617" s="1007"/>
      <c r="J617" s="1007" t="s">
        <v>68</v>
      </c>
      <c r="K617" s="1007"/>
      <c r="L617" s="1007"/>
      <c r="M617" s="1007" t="s">
        <v>97</v>
      </c>
      <c r="N617" s="1007"/>
      <c r="O617" s="1007"/>
      <c r="P617" s="1070" t="s">
        <v>200</v>
      </c>
      <c r="Q617" s="1051" t="s">
        <v>238</v>
      </c>
      <c r="R617" s="1051"/>
      <c r="S617" s="1051"/>
      <c r="T617" s="1052" t="s">
        <v>237</v>
      </c>
      <c r="U617" s="1052"/>
      <c r="V617" s="1053"/>
    </row>
    <row r="618" spans="1:22" ht="15.95" customHeight="1">
      <c r="A618" s="425"/>
      <c r="B618" s="404"/>
      <c r="C618" s="430"/>
      <c r="D618" s="423" t="s">
        <v>245</v>
      </c>
      <c r="E618" s="423" t="s">
        <v>246</v>
      </c>
      <c r="F618" s="431" t="s">
        <v>2</v>
      </c>
      <c r="G618" s="423" t="s">
        <v>245</v>
      </c>
      <c r="H618" s="423" t="s">
        <v>246</v>
      </c>
      <c r="I618" s="431" t="s">
        <v>2</v>
      </c>
      <c r="J618" s="423" t="s">
        <v>245</v>
      </c>
      <c r="K618" s="423" t="s">
        <v>246</v>
      </c>
      <c r="L618" s="431" t="s">
        <v>2</v>
      </c>
      <c r="M618" s="423" t="s">
        <v>245</v>
      </c>
      <c r="N618" s="423" t="s">
        <v>246</v>
      </c>
      <c r="O618" s="431" t="s">
        <v>2</v>
      </c>
      <c r="P618" s="1070"/>
      <c r="Q618" s="423" t="s">
        <v>245</v>
      </c>
      <c r="R618" s="423" t="s">
        <v>246</v>
      </c>
      <c r="S618" s="435" t="s">
        <v>2</v>
      </c>
      <c r="T618" s="445" t="s">
        <v>223</v>
      </c>
      <c r="U618" s="446" t="s">
        <v>5</v>
      </c>
      <c r="V618" s="447" t="s">
        <v>241</v>
      </c>
    </row>
    <row r="619" spans="1:22" ht="15.95" customHeight="1">
      <c r="A619" s="426"/>
      <c r="B619" s="1046" t="s">
        <v>3</v>
      </c>
      <c r="C619" s="1047"/>
      <c r="D619" s="421">
        <f>IF('statement of marks'!L$6="","",'statement of marks'!L$6)</f>
        <v>5</v>
      </c>
      <c r="E619" s="421">
        <f>IF('statement of marks'!M$6="","",'statement of marks'!M$6)</f>
        <v>5</v>
      </c>
      <c r="F619" s="432">
        <f>IF('statement of marks'!N$6="","",'statement of marks'!N$6)</f>
        <v>10</v>
      </c>
      <c r="G619" s="421">
        <f>IF('statement of marks'!O$6="","",'statement of marks'!O$6)</f>
        <v>5</v>
      </c>
      <c r="H619" s="421">
        <f>IF('statement of marks'!P$6="","",'statement of marks'!P$6)</f>
        <v>5</v>
      </c>
      <c r="I619" s="432">
        <f>IF('statement of marks'!Q$6="","",'statement of marks'!Q$6)</f>
        <v>10</v>
      </c>
      <c r="J619" s="421">
        <f>IF('statement of marks'!R$6="","",'statement of marks'!R$6)</f>
        <v>5</v>
      </c>
      <c r="K619" s="421">
        <f>IF('statement of marks'!S$6="","",'statement of marks'!S$6)</f>
        <v>5</v>
      </c>
      <c r="L619" s="432">
        <f>IF('statement of marks'!T$6="","",'statement of marks'!T$6)</f>
        <v>10</v>
      </c>
      <c r="M619" s="421">
        <f>IF('statement of marks'!V$6="","",'statement of marks'!V$6)</f>
        <v>50</v>
      </c>
      <c r="N619" s="421">
        <f>IF('statement of marks'!W$6="","",'statement of marks'!W$6)</f>
        <v>20</v>
      </c>
      <c r="O619" s="432">
        <f>IF('statement of marks'!X$6="","",'statement of marks'!X$6)</f>
        <v>70</v>
      </c>
      <c r="P619" s="422">
        <f>IF('statement of marks'!Y$6="","",'statement of marks'!Y$6)</f>
        <v>100</v>
      </c>
      <c r="Q619" s="421">
        <f>IF('statement of marks'!Z$6="","",'statement of marks'!Z$6)</f>
        <v>70</v>
      </c>
      <c r="R619" s="421">
        <f>IF('statement of marks'!AA$6="","",'statement of marks'!AA$6)</f>
        <v>30</v>
      </c>
      <c r="S619" s="432">
        <f>IF('statement of marks'!AB$6="","",'statement of marks'!AB$6)</f>
        <v>100</v>
      </c>
      <c r="T619" s="442">
        <f>IF('statement of marks'!AC$6="","",'statement of marks'!AC$6)</f>
        <v>200</v>
      </c>
      <c r="U619" s="442" t="str">
        <f>IF('statement of marks'!AD$6="","",'statement of marks'!AD$6)</f>
        <v/>
      </c>
      <c r="V619" s="448" t="str">
        <f>IF('statement of marks'!AE$6="","",'statement of marks'!AE$6)</f>
        <v/>
      </c>
    </row>
    <row r="620" spans="1:22" ht="15.95" customHeight="1">
      <c r="A620" s="425"/>
      <c r="B620" s="990" t="str">
        <f>IF('statement of marks'!$L$3="","",'statement of marks'!$L$3)</f>
        <v>fgUnh</v>
      </c>
      <c r="C620" s="991"/>
      <c r="D620" s="207">
        <f>IF('statement of marks'!L26="","",'statement of marks'!L26)</f>
        <v>2</v>
      </c>
      <c r="E620" s="207">
        <f>IF('statement of marks'!M26="","",'statement of marks'!M26)</f>
        <v>5</v>
      </c>
      <c r="F620" s="433">
        <f>IF('statement of marks'!N26="","",'statement of marks'!N26)</f>
        <v>7</v>
      </c>
      <c r="G620" s="207">
        <f>IF('statement of marks'!O26="","",'statement of marks'!O26)</f>
        <v>2</v>
      </c>
      <c r="H620" s="207">
        <f>IF('statement of marks'!P26="","",'statement of marks'!P26)</f>
        <v>5</v>
      </c>
      <c r="I620" s="433">
        <f>IF('statement of marks'!Q26="","",'statement of marks'!Q26)</f>
        <v>7</v>
      </c>
      <c r="J620" s="207" t="str">
        <f>IF('statement of marks'!R26="","",'statement of marks'!R26)</f>
        <v/>
      </c>
      <c r="K620" s="207" t="str">
        <f>IF('statement of marks'!S26="","",'statement of marks'!S26)</f>
        <v/>
      </c>
      <c r="L620" s="433" t="str">
        <f>IF('statement of marks'!T26="","",'statement of marks'!T26)</f>
        <v/>
      </c>
      <c r="M620" s="207" t="str">
        <f>IF('statement of marks'!V26="","",'statement of marks'!V26)</f>
        <v/>
      </c>
      <c r="N620" s="207" t="str">
        <f>IF('statement of marks'!W26="","",'statement of marks'!W26)</f>
        <v/>
      </c>
      <c r="O620" s="433" t="str">
        <f>IF('statement of marks'!X26="","",'statement of marks'!X26)</f>
        <v/>
      </c>
      <c r="P620" s="209" t="str">
        <f>IF('statement of marks'!Y26="","",'statement of marks'!Y26)</f>
        <v/>
      </c>
      <c r="Q620" s="207" t="str">
        <f>IF('statement of marks'!Z26="","",'statement of marks'!Z26)</f>
        <v/>
      </c>
      <c r="R620" s="207" t="str">
        <f>IF('statement of marks'!AA26="","",'statement of marks'!AA26)</f>
        <v/>
      </c>
      <c r="S620" s="433" t="str">
        <f>IF('statement of marks'!AB26="","",'statement of marks'!AB26)</f>
        <v/>
      </c>
      <c r="T620" s="420" t="str">
        <f>IF('statement of marks'!AC26="","",'statement of marks'!AC26)</f>
        <v/>
      </c>
      <c r="U620" s="420" t="str">
        <f>IF('statement of marks'!AD26="","",'statement of marks'!AD26)</f>
        <v/>
      </c>
      <c r="V620" s="439" t="str">
        <f>IF('statement of marks'!AE26="","",'statement of marks'!AE26)</f>
        <v/>
      </c>
    </row>
    <row r="621" spans="1:22" ht="15.95" customHeight="1">
      <c r="A621" s="425"/>
      <c r="B621" s="990" t="str">
        <f>IF('statement of marks'!$AH$3="","",'statement of marks'!$AH$3)</f>
        <v>vaxszth</v>
      </c>
      <c r="C621" s="991"/>
      <c r="D621" s="207">
        <f>IF('statement of marks'!AH26="","",'statement of marks'!AH26)</f>
        <v>2</v>
      </c>
      <c r="E621" s="207">
        <f>IF('statement of marks'!AI26="","",'statement of marks'!AI26)</f>
        <v>5</v>
      </c>
      <c r="F621" s="433">
        <f>IF('statement of marks'!AJ26="","",'statement of marks'!AJ26)</f>
        <v>7</v>
      </c>
      <c r="G621" s="207" t="str">
        <f>IF('statement of marks'!AK26="","",'statement of marks'!AK26)</f>
        <v>ab</v>
      </c>
      <c r="H621" s="207" t="str">
        <f>IF('statement of marks'!AL26="","",'statement of marks'!AL26)</f>
        <v>ab</v>
      </c>
      <c r="I621" s="433">
        <f>IF('statement of marks'!AM26="","",'statement of marks'!AM26)</f>
        <v>0</v>
      </c>
      <c r="J621" s="207" t="str">
        <f>IF('statement of marks'!AN26="","",'statement of marks'!AN26)</f>
        <v/>
      </c>
      <c r="K621" s="207" t="str">
        <f>IF('statement of marks'!AO26="","",'statement of marks'!AO26)</f>
        <v/>
      </c>
      <c r="L621" s="433" t="str">
        <f>IF('statement of marks'!AP26="","",'statement of marks'!AP26)</f>
        <v/>
      </c>
      <c r="M621" s="207">
        <f>IF('statement of marks'!AR26="","",'statement of marks'!AR26)</f>
        <v>20</v>
      </c>
      <c r="N621" s="207">
        <f>IF('statement of marks'!AS26="","",'statement of marks'!AS26)</f>
        <v>20</v>
      </c>
      <c r="O621" s="433">
        <f>IF('statement of marks'!AT26="","",'statement of marks'!AT26)</f>
        <v>40</v>
      </c>
      <c r="P621" s="209">
        <f>IF('statement of marks'!AU26="","",'statement of marks'!AU26)</f>
        <v>47</v>
      </c>
      <c r="Q621" s="207" t="str">
        <f>IF('statement of marks'!AV26="","",'statement of marks'!AV26)</f>
        <v/>
      </c>
      <c r="R621" s="207" t="str">
        <f>IF('statement of marks'!AW26="","",'statement of marks'!AW26)</f>
        <v/>
      </c>
      <c r="S621" s="433" t="str">
        <f>IF('statement of marks'!AX26="","",'statement of marks'!AX26)</f>
        <v/>
      </c>
      <c r="T621" s="420" t="str">
        <f>IF('statement of marks'!AY26="","",'statement of marks'!AY26)</f>
        <v/>
      </c>
      <c r="U621" s="420" t="str">
        <f>IF('statement of marks'!AZ26="","",'statement of marks'!AZ26)</f>
        <v/>
      </c>
      <c r="V621" s="439" t="str">
        <f>IF('statement of marks'!BA26="","",'statement of marks'!BA26)</f>
        <v/>
      </c>
    </row>
    <row r="622" spans="1:22" ht="15.95" customHeight="1">
      <c r="A622" s="425"/>
      <c r="B622" s="990" t="str">
        <f>IF('statement of marks'!BD26="s","laLd`r",IF('statement of marks'!BD26="u","mnwZ",IF('statement of marks'!BD26="g","xqtjkrh",IF('statement of marks'!BD26="p","iatkch",IF('statement of marks'!BD26="sd","fla/kh","r`rh; Hkk""kk")))))</f>
        <v>laLd`r</v>
      </c>
      <c r="C622" s="991"/>
      <c r="D622" s="207">
        <f>IF('statement of marks'!BE26="","",'statement of marks'!BE26)</f>
        <v>2</v>
      </c>
      <c r="E622" s="207">
        <f>IF('statement of marks'!BF26="","",'statement of marks'!BF26)</f>
        <v>5</v>
      </c>
      <c r="F622" s="433">
        <f>IF('statement of marks'!BG26="","",'statement of marks'!BG26)</f>
        <v>7</v>
      </c>
      <c r="G622" s="207" t="str">
        <f>IF('statement of marks'!BH26="","",'statement of marks'!BH26)</f>
        <v>ab</v>
      </c>
      <c r="H622" s="207" t="str">
        <f>IF('statement of marks'!BI26="","",'statement of marks'!BI26)</f>
        <v>ab</v>
      </c>
      <c r="I622" s="433">
        <f>IF('statement of marks'!BJ26="","",'statement of marks'!BJ26)</f>
        <v>0</v>
      </c>
      <c r="J622" s="207" t="str">
        <f>IF('statement of marks'!BK26="","",'statement of marks'!BK26)</f>
        <v/>
      </c>
      <c r="K622" s="207" t="str">
        <f>IF('statement of marks'!BL26="","",'statement of marks'!BL26)</f>
        <v/>
      </c>
      <c r="L622" s="433" t="str">
        <f>IF('statement of marks'!BM26="","",'statement of marks'!BM26)</f>
        <v/>
      </c>
      <c r="M622" s="207" t="str">
        <f>IF('statement of marks'!BO26="","",'statement of marks'!BO26)</f>
        <v/>
      </c>
      <c r="N622" s="207" t="str">
        <f>IF('statement of marks'!BP26="","",'statement of marks'!BP26)</f>
        <v/>
      </c>
      <c r="O622" s="433" t="str">
        <f>IF('statement of marks'!BQ26="","",'statement of marks'!BQ26)</f>
        <v/>
      </c>
      <c r="P622" s="209" t="str">
        <f>IF('statement of marks'!BR26="","",'statement of marks'!BR26)</f>
        <v/>
      </c>
      <c r="Q622" s="207" t="str">
        <f>IF('statement of marks'!BS26="","",'statement of marks'!BS26)</f>
        <v/>
      </c>
      <c r="R622" s="207" t="str">
        <f>IF('statement of marks'!BT26="","",'statement of marks'!BT26)</f>
        <v/>
      </c>
      <c r="S622" s="433" t="str">
        <f>IF('statement of marks'!BU26="","",'statement of marks'!BU26)</f>
        <v/>
      </c>
      <c r="T622" s="420" t="str">
        <f>IF('statement of marks'!BV26="","",'statement of marks'!BV26)</f>
        <v/>
      </c>
      <c r="U622" s="420" t="str">
        <f>IF('statement of marks'!BW26="","",'statement of marks'!BW26)</f>
        <v/>
      </c>
      <c r="V622" s="439" t="str">
        <f>IF('statement of marks'!BX26="","",'statement of marks'!BX26)</f>
        <v/>
      </c>
    </row>
    <row r="623" spans="1:22" ht="15.95" customHeight="1">
      <c r="A623" s="425"/>
      <c r="B623" s="990" t="str">
        <f>IF('statement of marks'!$CA$3="","",'statement of marks'!$CA$3)</f>
        <v>xf.kr</v>
      </c>
      <c r="C623" s="991"/>
      <c r="D623" s="207">
        <f>IF('statement of marks'!CA26="","",'statement of marks'!CA26)</f>
        <v>3</v>
      </c>
      <c r="E623" s="207">
        <f>IF('statement of marks'!CB26="","",'statement of marks'!CB26)</f>
        <v>5</v>
      </c>
      <c r="F623" s="433">
        <f>IF('statement of marks'!CC26="","",'statement of marks'!CC26)</f>
        <v>8</v>
      </c>
      <c r="G623" s="207" t="str">
        <f>IF('statement of marks'!CD26="","",'statement of marks'!CD26)</f>
        <v/>
      </c>
      <c r="H623" s="207" t="str">
        <f>IF('statement of marks'!CE26="","",'statement of marks'!CE26)</f>
        <v/>
      </c>
      <c r="I623" s="433" t="str">
        <f>IF('statement of marks'!CF26="","",'statement of marks'!CF26)</f>
        <v/>
      </c>
      <c r="J623" s="207" t="str">
        <f>IF('statement of marks'!CG26="","",'statement of marks'!CG26)</f>
        <v/>
      </c>
      <c r="K623" s="207" t="str">
        <f>IF('statement of marks'!CH26="","",'statement of marks'!CH26)</f>
        <v/>
      </c>
      <c r="L623" s="433" t="str">
        <f>IF('statement of marks'!CI26="","",'statement of marks'!CI26)</f>
        <v/>
      </c>
      <c r="M623" s="207">
        <f>IF('statement of marks'!CK26="","",'statement of marks'!CK26)</f>
        <v>8</v>
      </c>
      <c r="N623" s="207">
        <f>IF('statement of marks'!CL26="","",'statement of marks'!CL26)</f>
        <v>18</v>
      </c>
      <c r="O623" s="433">
        <f>IF('statement of marks'!CM26="","",'statement of marks'!CM26)</f>
        <v>26</v>
      </c>
      <c r="P623" s="209">
        <f>IF('statement of marks'!CN26="","",'statement of marks'!CN26)</f>
        <v>34</v>
      </c>
      <c r="Q623" s="207" t="str">
        <f>IF('statement of marks'!CO26="","",'statement of marks'!CO26)</f>
        <v/>
      </c>
      <c r="R623" s="207" t="str">
        <f>IF('statement of marks'!CP26="","",'statement of marks'!CP26)</f>
        <v/>
      </c>
      <c r="S623" s="433" t="str">
        <f>IF('statement of marks'!CQ26="","",'statement of marks'!CQ26)</f>
        <v/>
      </c>
      <c r="T623" s="420" t="str">
        <f>IF('statement of marks'!CR26="","",'statement of marks'!CR26)</f>
        <v/>
      </c>
      <c r="U623" s="420" t="str">
        <f>IF('statement of marks'!CS26="","",'statement of marks'!CS26)</f>
        <v/>
      </c>
      <c r="V623" s="439" t="str">
        <f>IF('statement of marks'!CT26="","",'statement of marks'!CT26)</f>
        <v/>
      </c>
    </row>
    <row r="624" spans="1:22" ht="15.95" customHeight="1">
      <c r="A624" s="425"/>
      <c r="B624" s="990" t="str">
        <f>IF('statement of marks'!$CW$3="","",'statement of marks'!$CW$3)</f>
        <v>foKku</v>
      </c>
      <c r="C624" s="991"/>
      <c r="D624" s="207" t="str">
        <f>IF('statement of marks'!CW26="","",'statement of marks'!CW26)</f>
        <v/>
      </c>
      <c r="E624" s="207" t="str">
        <f>IF('statement of marks'!CX26="","",'statement of marks'!CX26)</f>
        <v/>
      </c>
      <c r="F624" s="433" t="str">
        <f>IF('statement of marks'!CY26="","",'statement of marks'!CY26)</f>
        <v/>
      </c>
      <c r="G624" s="207" t="str">
        <f>IF('statement of marks'!CZ26="","",'statement of marks'!CZ26)</f>
        <v>ab</v>
      </c>
      <c r="H624" s="207" t="str">
        <f>IF('statement of marks'!DA26="","",'statement of marks'!DA26)</f>
        <v>ab</v>
      </c>
      <c r="I624" s="433">
        <f>IF('statement of marks'!DB26="","",'statement of marks'!DB26)</f>
        <v>0</v>
      </c>
      <c r="J624" s="207" t="str">
        <f>IF('statement of marks'!DC26="","",'statement of marks'!DC26)</f>
        <v/>
      </c>
      <c r="K624" s="207" t="str">
        <f>IF('statement of marks'!DD26="","",'statement of marks'!DD26)</f>
        <v/>
      </c>
      <c r="L624" s="433" t="str">
        <f>IF('statement of marks'!DE26="","",'statement of marks'!DE26)</f>
        <v/>
      </c>
      <c r="M624" s="207">
        <f>IF('statement of marks'!DG26="","",'statement of marks'!DG26)</f>
        <v>24</v>
      </c>
      <c r="N624" s="207">
        <f>IF('statement of marks'!DH26="","",'statement of marks'!DH26)</f>
        <v>14</v>
      </c>
      <c r="O624" s="433">
        <f>IF('statement of marks'!DI26="","",'statement of marks'!DI26)</f>
        <v>38</v>
      </c>
      <c r="P624" s="209">
        <f>IF('statement of marks'!DJ26="","",'statement of marks'!DJ26)</f>
        <v>38</v>
      </c>
      <c r="Q624" s="207" t="str">
        <f>IF('statement of marks'!DK26="","",'statement of marks'!DK26)</f>
        <v/>
      </c>
      <c r="R624" s="207" t="str">
        <f>IF('statement of marks'!DL26="","",'statement of marks'!DL26)</f>
        <v/>
      </c>
      <c r="S624" s="433" t="str">
        <f>IF('statement of marks'!DM26="","",'statement of marks'!DM26)</f>
        <v/>
      </c>
      <c r="T624" s="420" t="str">
        <f>IF('statement of marks'!DN26="","",'statement of marks'!DN26)</f>
        <v/>
      </c>
      <c r="U624" s="420" t="str">
        <f>IF('statement of marks'!DO26="","",'statement of marks'!DO26)</f>
        <v/>
      </c>
      <c r="V624" s="439" t="str">
        <f>IF('statement of marks'!DP26="","",'statement of marks'!DP26)</f>
        <v/>
      </c>
    </row>
    <row r="625" spans="1:22" ht="15.95" customHeight="1">
      <c r="A625" s="425"/>
      <c r="B625" s="990" t="str">
        <f>IF('statement of marks'!$DS$3="","",'statement of marks'!$DS$3)</f>
        <v>lkekftd foKku</v>
      </c>
      <c r="C625" s="991"/>
      <c r="D625" s="207">
        <f>IF('statement of marks'!DS26="","",'statement of marks'!DS26)</f>
        <v>4</v>
      </c>
      <c r="E625" s="207">
        <f>IF('statement of marks'!DT26="","",'statement of marks'!DT26)</f>
        <v>5</v>
      </c>
      <c r="F625" s="433">
        <f>IF('statement of marks'!DU26="","",'statement of marks'!DU26)</f>
        <v>9</v>
      </c>
      <c r="G625" s="207" t="str">
        <f>IF('statement of marks'!DV26="","",'statement of marks'!DV26)</f>
        <v>AB</v>
      </c>
      <c r="H625" s="207" t="str">
        <f>IF('statement of marks'!DW26="","",'statement of marks'!DW26)</f>
        <v>AB</v>
      </c>
      <c r="I625" s="433">
        <f>IF('statement of marks'!DX26="","",'statement of marks'!DX26)</f>
        <v>0</v>
      </c>
      <c r="J625" s="207" t="str">
        <f>IF('statement of marks'!DY26="","",'statement of marks'!DY26)</f>
        <v/>
      </c>
      <c r="K625" s="207" t="str">
        <f>IF('statement of marks'!DZ26="","",'statement of marks'!DZ26)</f>
        <v/>
      </c>
      <c r="L625" s="433" t="str">
        <f>IF('statement of marks'!EA26="","",'statement of marks'!EA26)</f>
        <v/>
      </c>
      <c r="M625" s="207">
        <f>IF('statement of marks'!EC26="","",'statement of marks'!EC26)</f>
        <v>32</v>
      </c>
      <c r="N625" s="207">
        <f>IF('statement of marks'!ED26="","",'statement of marks'!ED26)</f>
        <v>20</v>
      </c>
      <c r="O625" s="433">
        <f>IF('statement of marks'!EE26="","",'statement of marks'!EE26)</f>
        <v>52</v>
      </c>
      <c r="P625" s="209">
        <f>IF('statement of marks'!EF26="","",'statement of marks'!EF26)</f>
        <v>61</v>
      </c>
      <c r="Q625" s="207" t="str">
        <f>IF('statement of marks'!EG26="","",'statement of marks'!EG26)</f>
        <v/>
      </c>
      <c r="R625" s="207" t="str">
        <f>IF('statement of marks'!EH26="","",'statement of marks'!EH26)</f>
        <v/>
      </c>
      <c r="S625" s="433" t="str">
        <f>IF('statement of marks'!EI26="","",'statement of marks'!EI26)</f>
        <v/>
      </c>
      <c r="T625" s="420" t="str">
        <f>IF('statement of marks'!EJ26="","",'statement of marks'!EJ26)</f>
        <v/>
      </c>
      <c r="U625" s="420" t="str">
        <f>IF('statement of marks'!EK26="","",'statement of marks'!EK26)</f>
        <v/>
      </c>
      <c r="V625" s="439" t="str">
        <f>IF('statement of marks'!EL26="","",'statement of marks'!EL26)</f>
        <v/>
      </c>
    </row>
    <row r="626" spans="1:22" ht="15.95" customHeight="1">
      <c r="A626" s="425"/>
      <c r="B626" s="996" t="s">
        <v>193</v>
      </c>
      <c r="C626" s="997"/>
      <c r="D626" s="1007" t="s">
        <v>1</v>
      </c>
      <c r="E626" s="1007"/>
      <c r="F626" s="1007"/>
      <c r="G626" s="1007" t="s">
        <v>21</v>
      </c>
      <c r="H626" s="1007"/>
      <c r="I626" s="1007"/>
      <c r="J626" s="1007" t="s">
        <v>194</v>
      </c>
      <c r="K626" s="1007"/>
      <c r="L626" s="1007"/>
      <c r="M626" s="1007" t="s">
        <v>68</v>
      </c>
      <c r="N626" s="1007"/>
      <c r="O626" s="1007"/>
      <c r="P626" s="1007" t="s">
        <v>240</v>
      </c>
      <c r="Q626" s="1007"/>
      <c r="R626" s="1007"/>
      <c r="S626" s="436"/>
      <c r="T626" s="1073" t="s">
        <v>237</v>
      </c>
      <c r="U626" s="1074"/>
      <c r="V626" s="1075"/>
    </row>
    <row r="627" spans="1:22" ht="15.95" customHeight="1">
      <c r="A627" s="426"/>
      <c r="B627" s="1048" t="s">
        <v>3</v>
      </c>
      <c r="C627" s="1049"/>
      <c r="D627" s="1050">
        <f>IF('statement of marks'!EO$6="","",'statement of marks'!EO$6)</f>
        <v>20</v>
      </c>
      <c r="E627" s="1050"/>
      <c r="F627" s="1050"/>
      <c r="G627" s="1050">
        <f>IF('statement of marks'!EP$6="","",'statement of marks'!EP$6)</f>
        <v>20</v>
      </c>
      <c r="H627" s="1050"/>
      <c r="I627" s="1050"/>
      <c r="J627" s="1050">
        <f>IF('statement of marks'!ER$6="","",'statement of marks'!ER$6)</f>
        <v>20</v>
      </c>
      <c r="K627" s="1050"/>
      <c r="L627" s="1050"/>
      <c r="M627" s="1050">
        <f>IF('statement of marks'!EQ$6="","",'statement of marks'!EQ$6)</f>
        <v>20</v>
      </c>
      <c r="N627" s="1050"/>
      <c r="O627" s="1050"/>
      <c r="P627" s="1050">
        <f>IF('statement of marks'!ES$6="","",'statement of marks'!ES$6)</f>
        <v>20</v>
      </c>
      <c r="Q627" s="1050"/>
      <c r="R627" s="1050"/>
      <c r="S627" s="437" t="str">
        <f>IF('statement of marks'!FD$6="","",'statement of marks'!EW$6)</f>
        <v/>
      </c>
      <c r="T627" s="442">
        <f>IF('statement of marks'!ET$6="","",'statement of marks'!ET$6)</f>
        <v>100</v>
      </c>
      <c r="U627" s="443" t="s">
        <v>5</v>
      </c>
      <c r="V627" s="444" t="s">
        <v>241</v>
      </c>
    </row>
    <row r="628" spans="1:22" ht="15.95" customHeight="1">
      <c r="A628" s="425"/>
      <c r="B628" s="990" t="str">
        <f>IF('statement of marks'!$EO$3="","",'statement of marks'!$EO$3)</f>
        <v>dk;kZuqHko</v>
      </c>
      <c r="C628" s="991"/>
      <c r="D628" s="1031" t="str">
        <f>IF('statement of marks'!EO26="","",'statement of marks'!EO26)</f>
        <v/>
      </c>
      <c r="E628" s="1031"/>
      <c r="F628" s="1031"/>
      <c r="G628" s="1031" t="str">
        <f>IF('statement of marks'!EP26="","",'statement of marks'!EP26)</f>
        <v/>
      </c>
      <c r="H628" s="1031"/>
      <c r="I628" s="1031"/>
      <c r="J628" s="1031" t="str">
        <f>IF('statement of marks'!ER26="","",'statement of marks'!ER26)</f>
        <v/>
      </c>
      <c r="K628" s="1031"/>
      <c r="L628" s="1031"/>
      <c r="M628" s="1031" t="str">
        <f>IF('statement of marks'!EQ26="","",'statement of marks'!EQ26)</f>
        <v/>
      </c>
      <c r="N628" s="1031"/>
      <c r="O628" s="1031"/>
      <c r="P628" s="1031" t="str">
        <f>IF('statement of marks'!ES26="","",'statement of marks'!ES26)</f>
        <v/>
      </c>
      <c r="Q628" s="1031"/>
      <c r="R628" s="1031"/>
      <c r="S628" s="438"/>
      <c r="T628" s="440" t="str">
        <f>IF('statement of marks'!ET26="","",'statement of marks'!ET26)</f>
        <v/>
      </c>
      <c r="U628" s="440" t="str">
        <f>IF('statement of marks'!EU26="","",'statement of marks'!EU26)</f>
        <v/>
      </c>
      <c r="V628" s="441" t="str">
        <f>IF('statement of marks'!EV26="","",'statement of marks'!EV26)</f>
        <v/>
      </c>
    </row>
    <row r="629" spans="1:22" ht="15.95" customHeight="1">
      <c r="A629" s="425"/>
      <c r="B629" s="1027" t="str">
        <f>IF('statement of marks'!$EY$3="","",'statement of marks'!$EY$3)</f>
        <v>dyk f'k{kk</v>
      </c>
      <c r="C629" s="1028"/>
      <c r="D629" s="1031" t="str">
        <f>IF('statement of marks'!EY26="","",'statement of marks'!EY26)</f>
        <v/>
      </c>
      <c r="E629" s="1031"/>
      <c r="F629" s="1031"/>
      <c r="G629" s="1031" t="str">
        <f>IF('statement of marks'!EZ26="","",'statement of marks'!EZ26)</f>
        <v/>
      </c>
      <c r="H629" s="1031"/>
      <c r="I629" s="1031"/>
      <c r="J629" s="1031" t="str">
        <f>IF('statement of marks'!FB26="","",'statement of marks'!FB26)</f>
        <v/>
      </c>
      <c r="K629" s="1031"/>
      <c r="L629" s="1031"/>
      <c r="M629" s="1031" t="str">
        <f>IF('statement of marks'!FA26="","",'statement of marks'!FA26)</f>
        <v/>
      </c>
      <c r="N629" s="1031"/>
      <c r="O629" s="1031"/>
      <c r="P629" s="1031" t="str">
        <f>IF('statement of marks'!FC26="","",'statement of marks'!FC26)</f>
        <v/>
      </c>
      <c r="Q629" s="1031"/>
      <c r="R629" s="1031"/>
      <c r="S629" s="438"/>
      <c r="T629" s="440" t="str">
        <f>IF('statement of marks'!FD26="","",'statement of marks'!FD26)</f>
        <v/>
      </c>
      <c r="U629" s="440" t="str">
        <f>IF('statement of marks'!FE26="","",'statement of marks'!FE26)</f>
        <v/>
      </c>
      <c r="V629" s="441" t="str">
        <f>IF('statement of marks'!FF26="","",'statement of marks'!FF26)</f>
        <v/>
      </c>
    </row>
    <row r="630" spans="1:22" ht="15.95" customHeight="1">
      <c r="A630" s="425"/>
      <c r="B630" s="1029" t="str">
        <f>IF('statement of marks'!$FI$3="","",'statement of marks'!$FI$3)</f>
        <v>LokLF; ,oe~ 'kkjhfjd f'k{kk</v>
      </c>
      <c r="C630" s="1030"/>
      <c r="D630" s="1031" t="str">
        <f>IF('statement of marks'!FI26="","",'statement of marks'!FI26)</f>
        <v/>
      </c>
      <c r="E630" s="1031"/>
      <c r="F630" s="1031"/>
      <c r="G630" s="1031" t="str">
        <f>IF('statement of marks'!FJ26="","",'statement of marks'!FJ26)</f>
        <v/>
      </c>
      <c r="H630" s="1031"/>
      <c r="I630" s="1031"/>
      <c r="J630" s="1031" t="str">
        <f>IF('statement of marks'!FL26="","",'statement of marks'!FL26)</f>
        <v/>
      </c>
      <c r="K630" s="1031"/>
      <c r="L630" s="1031"/>
      <c r="M630" s="1031" t="str">
        <f>IF('statement of marks'!FK26="","",'statement of marks'!FK26)</f>
        <v/>
      </c>
      <c r="N630" s="1031"/>
      <c r="O630" s="1031"/>
      <c r="P630" s="1031" t="str">
        <f>IF('statement of marks'!FM26="","",'statement of marks'!FM26)</f>
        <v/>
      </c>
      <c r="Q630" s="1031"/>
      <c r="R630" s="1031"/>
      <c r="S630" s="438"/>
      <c r="T630" s="440" t="str">
        <f>IF('statement of marks'!FN26="","",'statement of marks'!FN26)</f>
        <v/>
      </c>
      <c r="U630" s="440" t="str">
        <f>IF('statement of marks'!FO26="","",'statement of marks'!FO26)</f>
        <v/>
      </c>
      <c r="V630" s="441" t="str">
        <f>IF('statement of marks'!FP26="","",'statement of marks'!FP26)</f>
        <v/>
      </c>
    </row>
    <row r="631" spans="1:22" ht="15.95" customHeight="1">
      <c r="A631" s="425"/>
      <c r="B631" s="1000" t="s">
        <v>195</v>
      </c>
      <c r="C631" s="1001"/>
      <c r="D631" s="1071" t="str">
        <f>details!$DR$3</f>
        <v>vxLr rd</v>
      </c>
      <c r="E631" s="1071"/>
      <c r="F631" s="1071"/>
      <c r="G631" s="1071" t="str">
        <f>details!$DV$3</f>
        <v>vDVwcj rd</v>
      </c>
      <c r="H631" s="1071"/>
      <c r="I631" s="1071"/>
      <c r="J631" s="1071" t="str">
        <f>details!$ED$3</f>
        <v>Qjojh rd</v>
      </c>
      <c r="K631" s="1071"/>
      <c r="L631" s="1071"/>
      <c r="M631" s="1071" t="str">
        <f>details!$DZ$3</f>
        <v>fnlEcj rd</v>
      </c>
      <c r="N631" s="1071"/>
      <c r="O631" s="1071"/>
      <c r="P631" s="1071" t="str">
        <f>details!$EH$3</f>
        <v>loZ ;ksx</v>
      </c>
      <c r="Q631" s="1071"/>
      <c r="R631" s="1071"/>
      <c r="S631" s="1010" t="s">
        <v>252</v>
      </c>
      <c r="T631" s="1011"/>
      <c r="U631" s="1011"/>
      <c r="V631" s="1078"/>
    </row>
    <row r="632" spans="1:22" ht="15.95" customHeight="1">
      <c r="A632" s="425"/>
      <c r="B632" s="1025" t="s">
        <v>98</v>
      </c>
      <c r="C632" s="1026"/>
      <c r="D632" s="1008" t="str">
        <f>IF(details!DS26="","",details!DS26)</f>
        <v/>
      </c>
      <c r="E632" s="1008"/>
      <c r="F632" s="1008"/>
      <c r="G632" s="1008" t="str">
        <f>IF(details!DW26="","",details!DW26)</f>
        <v/>
      </c>
      <c r="H632" s="1008"/>
      <c r="I632" s="1008"/>
      <c r="J632" s="1008" t="str">
        <f>IF(details!EE26="","",details!EE26)</f>
        <v/>
      </c>
      <c r="K632" s="1008"/>
      <c r="L632" s="1008"/>
      <c r="M632" s="1008" t="str">
        <f>IF(details!EA26="","",details!EA26)</f>
        <v/>
      </c>
      <c r="N632" s="1008"/>
      <c r="O632" s="1008"/>
      <c r="P632" s="1008" t="str">
        <f>IF(details!EI26="","",details!EI26)</f>
        <v/>
      </c>
      <c r="Q632" s="1008"/>
      <c r="R632" s="1008"/>
      <c r="S632" s="1079">
        <f>'statement of marks'!$HF$108</f>
        <v>42855</v>
      </c>
      <c r="T632" s="1080"/>
      <c r="U632" s="1080"/>
      <c r="V632" s="1081"/>
    </row>
    <row r="633" spans="1:22" ht="15.95" customHeight="1">
      <c r="A633" s="425"/>
      <c r="B633" s="1023" t="s">
        <v>15</v>
      </c>
      <c r="C633" s="1024"/>
      <c r="D633" s="1009">
        <f>IF(details!DR26="","",details!DR26)</f>
        <v>83</v>
      </c>
      <c r="E633" s="1009"/>
      <c r="F633" s="1009"/>
      <c r="G633" s="1009" t="str">
        <f>IF(details!DV26="","",details!DV26)</f>
        <v/>
      </c>
      <c r="H633" s="1009"/>
      <c r="I633" s="1009"/>
      <c r="J633" s="1009" t="str">
        <f>IF(details!ED26="","",details!ED26)</f>
        <v/>
      </c>
      <c r="K633" s="1009"/>
      <c r="L633" s="1009"/>
      <c r="M633" s="1009" t="str">
        <f>IF(details!DZ26="","",details!DZ26)</f>
        <v/>
      </c>
      <c r="N633" s="1009"/>
      <c r="O633" s="1009"/>
      <c r="P633" s="1009" t="str">
        <f>IF(details!EH26="","",details!EH26)</f>
        <v/>
      </c>
      <c r="Q633" s="1009"/>
      <c r="R633" s="1009"/>
      <c r="S633" s="1082"/>
      <c r="T633" s="1083"/>
      <c r="U633" s="1083"/>
      <c r="V633" s="1084"/>
    </row>
    <row r="634" spans="1:22" ht="15.95" customHeight="1">
      <c r="A634" s="1072"/>
      <c r="B634" s="1064" t="s">
        <v>250</v>
      </c>
      <c r="C634" s="1065"/>
      <c r="D634" s="1066" t="s">
        <v>3</v>
      </c>
      <c r="E634" s="1066"/>
      <c r="F634" s="1066"/>
      <c r="G634" s="1066" t="s">
        <v>236</v>
      </c>
      <c r="H634" s="1066"/>
      <c r="I634" s="1066"/>
      <c r="J634" s="1066" t="s">
        <v>5</v>
      </c>
      <c r="K634" s="1066"/>
      <c r="L634" s="1066"/>
      <c r="M634" s="1066" t="s">
        <v>242</v>
      </c>
      <c r="N634" s="1066"/>
      <c r="O634" s="1066"/>
      <c r="P634" s="1067" t="s">
        <v>225</v>
      </c>
      <c r="Q634" s="1067"/>
      <c r="R634" s="1067"/>
      <c r="S634" s="1066" t="s">
        <v>250</v>
      </c>
      <c r="T634" s="1066"/>
      <c r="U634" s="1066"/>
      <c r="V634" s="1068"/>
    </row>
    <row r="635" spans="1:22" ht="15.95" customHeight="1">
      <c r="A635" s="1072"/>
      <c r="B635" s="1064"/>
      <c r="C635" s="1065"/>
      <c r="D635" s="1069">
        <f>'statement of marks'!HD26</f>
        <v>1200</v>
      </c>
      <c r="E635" s="1069"/>
      <c r="F635" s="1069"/>
      <c r="G635" s="1069" t="str">
        <f>'statement of marks'!HE26</f>
        <v/>
      </c>
      <c r="H635" s="1069"/>
      <c r="I635" s="1069"/>
      <c r="J635" s="1069" t="str">
        <f>'statement of marks'!HF26</f>
        <v/>
      </c>
      <c r="K635" s="1069"/>
      <c r="L635" s="1069"/>
      <c r="M635" s="1069" t="str">
        <f>'statement of marks'!HI26</f>
        <v/>
      </c>
      <c r="N635" s="1069"/>
      <c r="O635" s="1069"/>
      <c r="P635" s="1069" t="str">
        <f>'statement of marks'!HH26</f>
        <v/>
      </c>
      <c r="Q635" s="1069"/>
      <c r="R635" s="1069"/>
      <c r="S635" s="1066" t="str">
        <f>'statement of marks'!HC26</f>
        <v/>
      </c>
      <c r="T635" s="1066"/>
      <c r="U635" s="1066"/>
      <c r="V635" s="1068"/>
    </row>
    <row r="636" spans="1:22" ht="15.95" customHeight="1">
      <c r="A636" s="425"/>
      <c r="B636" s="1036" t="s">
        <v>99</v>
      </c>
      <c r="C636" s="1037"/>
      <c r="D636" s="1007"/>
      <c r="E636" s="1007"/>
      <c r="F636" s="1007"/>
      <c r="G636" s="1007"/>
      <c r="H636" s="1007"/>
      <c r="I636" s="1007"/>
      <c r="J636" s="1007"/>
      <c r="K636" s="1007"/>
      <c r="L636" s="1007"/>
      <c r="M636" s="1007"/>
      <c r="N636" s="1007"/>
      <c r="O636" s="1007"/>
      <c r="P636" s="1007"/>
      <c r="Q636" s="1007"/>
      <c r="R636" s="1007"/>
      <c r="S636" s="1007"/>
      <c r="T636" s="1007"/>
      <c r="U636" s="1007"/>
      <c r="V636" s="1058"/>
    </row>
    <row r="637" spans="1:22" ht="15.95" customHeight="1">
      <c r="A637" s="425"/>
      <c r="B637" s="1013" t="s">
        <v>79</v>
      </c>
      <c r="C637" s="1014"/>
      <c r="D637" s="1007"/>
      <c r="E637" s="1007"/>
      <c r="F637" s="1007"/>
      <c r="G637" s="1007"/>
      <c r="H637" s="1007"/>
      <c r="I637" s="1007"/>
      <c r="J637" s="1007"/>
      <c r="K637" s="1007"/>
      <c r="L637" s="1007"/>
      <c r="M637" s="1007"/>
      <c r="N637" s="1007"/>
      <c r="O637" s="1007"/>
      <c r="P637" s="1007"/>
      <c r="Q637" s="1007"/>
      <c r="R637" s="1007"/>
      <c r="S637" s="1007"/>
      <c r="T637" s="1007"/>
      <c r="U637" s="1007"/>
      <c r="V637" s="1058"/>
    </row>
    <row r="638" spans="1:22" ht="15.95" customHeight="1">
      <c r="A638" s="425"/>
      <c r="B638" s="1036" t="s">
        <v>243</v>
      </c>
      <c r="C638" s="1037"/>
      <c r="D638" s="1007"/>
      <c r="E638" s="1007"/>
      <c r="F638" s="1007"/>
      <c r="G638" s="1007"/>
      <c r="H638" s="1007"/>
      <c r="I638" s="1007"/>
      <c r="J638" s="1007"/>
      <c r="K638" s="1007"/>
      <c r="L638" s="1007"/>
      <c r="M638" s="1007"/>
      <c r="N638" s="1007"/>
      <c r="O638" s="1007"/>
      <c r="P638" s="1007" t="s">
        <v>243</v>
      </c>
      <c r="Q638" s="1007"/>
      <c r="R638" s="1007"/>
      <c r="S638" s="1007"/>
      <c r="T638" s="1007"/>
      <c r="U638" s="1007"/>
      <c r="V638" s="1058"/>
    </row>
    <row r="639" spans="1:22" ht="15.95" customHeight="1">
      <c r="A639" s="425"/>
      <c r="B639" s="1021" t="s">
        <v>100</v>
      </c>
      <c r="C639" s="1022"/>
      <c r="D639" s="1007"/>
      <c r="E639" s="1007"/>
      <c r="F639" s="1007"/>
      <c r="G639" s="1007"/>
      <c r="H639" s="1007"/>
      <c r="I639" s="1007"/>
      <c r="J639" s="1007"/>
      <c r="K639" s="1007"/>
      <c r="L639" s="1007"/>
      <c r="M639" s="1007"/>
      <c r="N639" s="1007"/>
      <c r="O639" s="1007"/>
      <c r="P639" s="1007"/>
      <c r="Q639" s="1007"/>
      <c r="R639" s="1007"/>
      <c r="S639" s="1060" t="s">
        <v>100</v>
      </c>
      <c r="T639" s="1060"/>
      <c r="U639" s="1060"/>
      <c r="V639" s="1061"/>
    </row>
    <row r="640" spans="1:22" ht="15.95" customHeight="1" thickBot="1">
      <c r="A640" s="427"/>
      <c r="B640" s="1076" t="s">
        <v>101</v>
      </c>
      <c r="C640" s="1077"/>
      <c r="D640" s="1059"/>
      <c r="E640" s="1059"/>
      <c r="F640" s="1059"/>
      <c r="G640" s="1059"/>
      <c r="H640" s="1059"/>
      <c r="I640" s="1059"/>
      <c r="J640" s="1059"/>
      <c r="K640" s="1059"/>
      <c r="L640" s="1059"/>
      <c r="M640" s="1059"/>
      <c r="N640" s="1059"/>
      <c r="O640" s="1059"/>
      <c r="P640" s="1059"/>
      <c r="Q640" s="1059"/>
      <c r="R640" s="1059"/>
      <c r="S640" s="1062" t="s">
        <v>134</v>
      </c>
      <c r="T640" s="1062"/>
      <c r="U640" s="1062"/>
      <c r="V640" s="1063"/>
    </row>
    <row r="641" spans="1:22" ht="15.95" customHeight="1">
      <c r="A641" s="424"/>
      <c r="B641" s="1038" t="s">
        <v>47</v>
      </c>
      <c r="C641" s="1039"/>
      <c r="D641" s="1039"/>
      <c r="E641" s="1039"/>
      <c r="F641" s="1039"/>
      <c r="G641" s="1039"/>
      <c r="H641" s="1039"/>
      <c r="I641" s="1039"/>
      <c r="J641" s="1039"/>
      <c r="K641" s="1039"/>
      <c r="L641" s="1039"/>
      <c r="M641" s="1039"/>
      <c r="N641" s="1039"/>
      <c r="O641" s="1039"/>
      <c r="P641" s="1039"/>
      <c r="Q641" s="1039"/>
      <c r="R641" s="1039"/>
      <c r="S641" s="1039"/>
      <c r="T641" s="1039"/>
      <c r="U641" s="1039"/>
      <c r="V641" s="1040"/>
    </row>
    <row r="642" spans="1:22" ht="15.95" customHeight="1">
      <c r="A642" s="425"/>
      <c r="B642" s="1041" t="str">
        <f>'statement of marks'!$A$1</f>
        <v>MkW0Hkhejko vEcsMdj jkt0vkok0fo|k0cxMh]nkSlk</v>
      </c>
      <c r="C642" s="1042"/>
      <c r="D642" s="1042"/>
      <c r="E642" s="1042"/>
      <c r="F642" s="1042"/>
      <c r="G642" s="1042"/>
      <c r="H642" s="1042"/>
      <c r="I642" s="1042"/>
      <c r="J642" s="1042"/>
      <c r="K642" s="1042"/>
      <c r="L642" s="1042"/>
      <c r="M642" s="1042"/>
      <c r="N642" s="1042"/>
      <c r="O642" s="1042"/>
      <c r="P642" s="1042"/>
      <c r="Q642" s="1042"/>
      <c r="R642" s="1042"/>
      <c r="S642" s="1042"/>
      <c r="T642" s="1042"/>
      <c r="U642" s="1042"/>
      <c r="V642" s="1043"/>
    </row>
    <row r="643" spans="1:22" ht="15.95" customHeight="1">
      <c r="A643" s="425"/>
      <c r="B643" s="990" t="s">
        <v>244</v>
      </c>
      <c r="C643" s="991"/>
      <c r="D643" s="992" t="str">
        <f>'statement of marks'!$H$3</f>
        <v>2016-17</v>
      </c>
      <c r="E643" s="992"/>
      <c r="F643" s="992"/>
      <c r="G643" s="992"/>
      <c r="H643" s="992"/>
      <c r="I643" s="992"/>
      <c r="J643" s="992"/>
      <c r="K643" s="992"/>
      <c r="L643" s="992"/>
      <c r="M643" s="992"/>
      <c r="N643" s="992"/>
      <c r="O643" s="992"/>
      <c r="P643" s="992"/>
      <c r="Q643" s="992"/>
      <c r="R643" s="992"/>
      <c r="S643" s="992"/>
      <c r="T643" s="992"/>
      <c r="U643" s="992"/>
      <c r="V643" s="1044"/>
    </row>
    <row r="644" spans="1:22" ht="15.95" customHeight="1">
      <c r="A644" s="425"/>
      <c r="B644" s="990" t="s">
        <v>185</v>
      </c>
      <c r="C644" s="991"/>
      <c r="D644" s="991" t="str">
        <f>IF('statement of marks'!I27="","",'statement of marks'!I27)</f>
        <v>iq"isUnz lsofy;k</v>
      </c>
      <c r="E644" s="991"/>
      <c r="F644" s="991"/>
      <c r="G644" s="991"/>
      <c r="H644" s="991"/>
      <c r="I644" s="991"/>
      <c r="J644" s="991"/>
      <c r="K644" s="991"/>
      <c r="L644" s="991"/>
      <c r="M644" s="991"/>
      <c r="N644" s="991"/>
      <c r="O644" s="991"/>
      <c r="P644" s="991"/>
      <c r="Q644" s="991"/>
      <c r="R644" s="991"/>
      <c r="S644" s="991"/>
      <c r="T644" s="991"/>
      <c r="U644" s="991"/>
      <c r="V644" s="1045"/>
    </row>
    <row r="645" spans="1:22" ht="15.95" customHeight="1">
      <c r="A645" s="425"/>
      <c r="B645" s="990" t="s">
        <v>186</v>
      </c>
      <c r="C645" s="991"/>
      <c r="D645" s="991" t="str">
        <f>IF('statement of marks'!J27="","",'statement of marks'!J27)</f>
        <v>Jh HkkxpUn lsofy;k</v>
      </c>
      <c r="E645" s="991"/>
      <c r="F645" s="991"/>
      <c r="G645" s="991"/>
      <c r="H645" s="991"/>
      <c r="I645" s="991"/>
      <c r="J645" s="991"/>
      <c r="K645" s="991"/>
      <c r="L645" s="991"/>
      <c r="M645" s="991"/>
      <c r="N645" s="991"/>
      <c r="O645" s="991"/>
      <c r="P645" s="991"/>
      <c r="Q645" s="991"/>
      <c r="R645" s="991"/>
      <c r="S645" s="991"/>
      <c r="T645" s="991"/>
      <c r="U645" s="991"/>
      <c r="V645" s="1045"/>
    </row>
    <row r="646" spans="1:22" ht="15.95" customHeight="1">
      <c r="A646" s="425"/>
      <c r="B646" s="990" t="s">
        <v>187</v>
      </c>
      <c r="C646" s="991"/>
      <c r="D646" s="991" t="str">
        <f>IF('statement of marks'!K27="","",'statement of marks'!K27)</f>
        <v>Jhefr ek;k nsoh</v>
      </c>
      <c r="E646" s="991"/>
      <c r="F646" s="991"/>
      <c r="G646" s="991"/>
      <c r="H646" s="991"/>
      <c r="I646" s="991"/>
      <c r="J646" s="991"/>
      <c r="K646" s="991"/>
      <c r="L646" s="991"/>
      <c r="M646" s="991"/>
      <c r="N646" s="991"/>
      <c r="O646" s="991"/>
      <c r="P646" s="991"/>
      <c r="Q646" s="991"/>
      <c r="R646" s="991"/>
      <c r="S646" s="991"/>
      <c r="T646" s="991"/>
      <c r="U646" s="991"/>
      <c r="V646" s="1045"/>
    </row>
    <row r="647" spans="1:22" ht="15.95" customHeight="1">
      <c r="A647" s="425"/>
      <c r="B647" s="990" t="s">
        <v>188</v>
      </c>
      <c r="C647" s="991"/>
      <c r="D647" s="992" t="str">
        <f>'statement of marks'!$G$3</f>
        <v>6 B</v>
      </c>
      <c r="E647" s="992"/>
      <c r="F647" s="992"/>
      <c r="G647" s="991" t="s">
        <v>9</v>
      </c>
      <c r="H647" s="991"/>
      <c r="I647" s="991"/>
      <c r="J647" s="992">
        <f>IF('statement of marks'!D27="","",'statement of marks'!D27)</f>
        <v>671</v>
      </c>
      <c r="K647" s="992"/>
      <c r="L647" s="992"/>
      <c r="M647" s="991" t="s">
        <v>189</v>
      </c>
      <c r="N647" s="991"/>
      <c r="O647" s="991"/>
      <c r="P647" s="992">
        <f>IF('statement of marks'!F27="","",'statement of marks'!F27)</f>
        <v>1989</v>
      </c>
      <c r="Q647" s="992"/>
      <c r="R647" s="992"/>
      <c r="S647" s="1054" t="str">
        <f>IF('statement of marks'!$I$3="","",'statement of marks'!$I$3)</f>
        <v xml:space="preserve">fo|ky; dk Mk;l dksM+ </v>
      </c>
      <c r="T647" s="1054"/>
      <c r="U647" s="1054"/>
      <c r="V647" s="1055"/>
    </row>
    <row r="648" spans="1:22" ht="15.95" customHeight="1">
      <c r="A648" s="425"/>
      <c r="B648" s="428" t="s">
        <v>0</v>
      </c>
      <c r="C648" s="429"/>
      <c r="D648" s="1032">
        <f>IF('statement of marks'!G27="","",'statement of marks'!G27)</f>
        <v>39119</v>
      </c>
      <c r="E648" s="1032"/>
      <c r="F648" s="1032"/>
      <c r="G648" s="991" t="str">
        <f>IF('statement of marks'!H27="","",'statement of marks'!H27)</f>
        <v>N% Qjojh] nks gtkj lkr</v>
      </c>
      <c r="H648" s="991"/>
      <c r="I648" s="991"/>
      <c r="J648" s="991"/>
      <c r="K648" s="991"/>
      <c r="L648" s="991"/>
      <c r="M648" s="991"/>
      <c r="N648" s="991"/>
      <c r="O648" s="991"/>
      <c r="P648" s="991"/>
      <c r="Q648" s="991"/>
      <c r="R648" s="991"/>
      <c r="S648" s="1056" t="str">
        <f>IF('statement of marks'!$J$3="","",'statement of marks'!$J$3)</f>
        <v xml:space="preserve">08291009401   </v>
      </c>
      <c r="T648" s="1056"/>
      <c r="U648" s="1056"/>
      <c r="V648" s="1057"/>
    </row>
    <row r="649" spans="1:22" ht="15.95" customHeight="1">
      <c r="A649" s="425"/>
      <c r="B649" s="404" t="s">
        <v>28</v>
      </c>
      <c r="C649" s="430" t="s">
        <v>96</v>
      </c>
      <c r="D649" s="1007" t="s">
        <v>1</v>
      </c>
      <c r="E649" s="1007"/>
      <c r="F649" s="1007"/>
      <c r="G649" s="1007" t="s">
        <v>21</v>
      </c>
      <c r="H649" s="1007"/>
      <c r="I649" s="1007"/>
      <c r="J649" s="1007" t="s">
        <v>68</v>
      </c>
      <c r="K649" s="1007"/>
      <c r="L649" s="1007"/>
      <c r="M649" s="1007" t="s">
        <v>97</v>
      </c>
      <c r="N649" s="1007"/>
      <c r="O649" s="1007"/>
      <c r="P649" s="1070" t="s">
        <v>200</v>
      </c>
      <c r="Q649" s="1051" t="s">
        <v>238</v>
      </c>
      <c r="R649" s="1051"/>
      <c r="S649" s="1051"/>
      <c r="T649" s="1052" t="s">
        <v>237</v>
      </c>
      <c r="U649" s="1052"/>
      <c r="V649" s="1053"/>
    </row>
    <row r="650" spans="1:22" ht="15.95" customHeight="1">
      <c r="A650" s="425"/>
      <c r="B650" s="404"/>
      <c r="C650" s="430"/>
      <c r="D650" s="423" t="s">
        <v>245</v>
      </c>
      <c r="E650" s="423" t="s">
        <v>246</v>
      </c>
      <c r="F650" s="431" t="s">
        <v>2</v>
      </c>
      <c r="G650" s="423" t="s">
        <v>245</v>
      </c>
      <c r="H650" s="423" t="s">
        <v>246</v>
      </c>
      <c r="I650" s="431" t="s">
        <v>2</v>
      </c>
      <c r="J650" s="423" t="s">
        <v>245</v>
      </c>
      <c r="K650" s="423" t="s">
        <v>246</v>
      </c>
      <c r="L650" s="431" t="s">
        <v>2</v>
      </c>
      <c r="M650" s="423" t="s">
        <v>245</v>
      </c>
      <c r="N650" s="423" t="s">
        <v>246</v>
      </c>
      <c r="O650" s="431" t="s">
        <v>2</v>
      </c>
      <c r="P650" s="1070"/>
      <c r="Q650" s="423" t="s">
        <v>245</v>
      </c>
      <c r="R650" s="423" t="s">
        <v>246</v>
      </c>
      <c r="S650" s="435" t="s">
        <v>2</v>
      </c>
      <c r="T650" s="445" t="s">
        <v>223</v>
      </c>
      <c r="U650" s="446" t="s">
        <v>5</v>
      </c>
      <c r="V650" s="447" t="s">
        <v>241</v>
      </c>
    </row>
    <row r="651" spans="1:22" ht="15.95" customHeight="1">
      <c r="A651" s="426"/>
      <c r="B651" s="1046" t="s">
        <v>3</v>
      </c>
      <c r="C651" s="1047"/>
      <c r="D651" s="421">
        <f>IF('statement of marks'!L$6="","",'statement of marks'!L$6)</f>
        <v>5</v>
      </c>
      <c r="E651" s="421">
        <f>IF('statement of marks'!M$6="","",'statement of marks'!M$6)</f>
        <v>5</v>
      </c>
      <c r="F651" s="432">
        <f>IF('statement of marks'!N$6="","",'statement of marks'!N$6)</f>
        <v>10</v>
      </c>
      <c r="G651" s="421">
        <f>IF('statement of marks'!O$6="","",'statement of marks'!O$6)</f>
        <v>5</v>
      </c>
      <c r="H651" s="421">
        <f>IF('statement of marks'!P$6="","",'statement of marks'!P$6)</f>
        <v>5</v>
      </c>
      <c r="I651" s="432">
        <f>IF('statement of marks'!Q$6="","",'statement of marks'!Q$6)</f>
        <v>10</v>
      </c>
      <c r="J651" s="421">
        <f>IF('statement of marks'!R$6="","",'statement of marks'!R$6)</f>
        <v>5</v>
      </c>
      <c r="K651" s="421">
        <f>IF('statement of marks'!S$6="","",'statement of marks'!S$6)</f>
        <v>5</v>
      </c>
      <c r="L651" s="432">
        <f>IF('statement of marks'!T$6="","",'statement of marks'!T$6)</f>
        <v>10</v>
      </c>
      <c r="M651" s="421">
        <f>IF('statement of marks'!V$6="","",'statement of marks'!V$6)</f>
        <v>50</v>
      </c>
      <c r="N651" s="421">
        <f>IF('statement of marks'!W$6="","",'statement of marks'!W$6)</f>
        <v>20</v>
      </c>
      <c r="O651" s="432">
        <f>IF('statement of marks'!X$6="","",'statement of marks'!X$6)</f>
        <v>70</v>
      </c>
      <c r="P651" s="422">
        <f>IF('statement of marks'!Y$6="","",'statement of marks'!Y$6)</f>
        <v>100</v>
      </c>
      <c r="Q651" s="421">
        <f>IF('statement of marks'!Z$6="","",'statement of marks'!Z$6)</f>
        <v>70</v>
      </c>
      <c r="R651" s="421">
        <f>IF('statement of marks'!AA$6="","",'statement of marks'!AA$6)</f>
        <v>30</v>
      </c>
      <c r="S651" s="432">
        <f>IF('statement of marks'!AB$6="","",'statement of marks'!AB$6)</f>
        <v>100</v>
      </c>
      <c r="T651" s="442">
        <f>IF('statement of marks'!AC$6="","",'statement of marks'!AC$6)</f>
        <v>200</v>
      </c>
      <c r="U651" s="442" t="str">
        <f>IF('statement of marks'!AD$6="","",'statement of marks'!AD$6)</f>
        <v/>
      </c>
      <c r="V651" s="448" t="str">
        <f>IF('statement of marks'!AE$6="","",'statement of marks'!AE$6)</f>
        <v/>
      </c>
    </row>
    <row r="652" spans="1:22" ht="15.95" customHeight="1">
      <c r="A652" s="425"/>
      <c r="B652" s="990" t="str">
        <f>IF('statement of marks'!$L$3="","",'statement of marks'!$L$3)</f>
        <v>fgUnh</v>
      </c>
      <c r="C652" s="991"/>
      <c r="D652" s="207">
        <f>IF('statement of marks'!L27="","",'statement of marks'!L27)</f>
        <v>4</v>
      </c>
      <c r="E652" s="207">
        <f>IF('statement of marks'!M27="","",'statement of marks'!M27)</f>
        <v>5</v>
      </c>
      <c r="F652" s="433">
        <f>IF('statement of marks'!N27="","",'statement of marks'!N27)</f>
        <v>9</v>
      </c>
      <c r="G652" s="207">
        <f>IF('statement of marks'!O27="","",'statement of marks'!O27)</f>
        <v>5</v>
      </c>
      <c r="H652" s="207">
        <f>IF('statement of marks'!P27="","",'statement of marks'!P27)</f>
        <v>5</v>
      </c>
      <c r="I652" s="433">
        <f>IF('statement of marks'!Q27="","",'statement of marks'!Q27)</f>
        <v>10</v>
      </c>
      <c r="J652" s="207" t="str">
        <f>IF('statement of marks'!R27="","",'statement of marks'!R27)</f>
        <v/>
      </c>
      <c r="K652" s="207" t="str">
        <f>IF('statement of marks'!S27="","",'statement of marks'!S27)</f>
        <v/>
      </c>
      <c r="L652" s="433" t="str">
        <f>IF('statement of marks'!T27="","",'statement of marks'!T27)</f>
        <v/>
      </c>
      <c r="M652" s="207" t="str">
        <f>IF('statement of marks'!V27="","",'statement of marks'!V27)</f>
        <v/>
      </c>
      <c r="N652" s="207" t="str">
        <f>IF('statement of marks'!W27="","",'statement of marks'!W27)</f>
        <v/>
      </c>
      <c r="O652" s="433" t="str">
        <f>IF('statement of marks'!X27="","",'statement of marks'!X27)</f>
        <v/>
      </c>
      <c r="P652" s="209" t="str">
        <f>IF('statement of marks'!Y27="","",'statement of marks'!Y27)</f>
        <v/>
      </c>
      <c r="Q652" s="207" t="str">
        <f>IF('statement of marks'!Z27="","",'statement of marks'!Z27)</f>
        <v/>
      </c>
      <c r="R652" s="207" t="str">
        <f>IF('statement of marks'!AA27="","",'statement of marks'!AA27)</f>
        <v/>
      </c>
      <c r="S652" s="433" t="str">
        <f>IF('statement of marks'!AB27="","",'statement of marks'!AB27)</f>
        <v/>
      </c>
      <c r="T652" s="420" t="str">
        <f>IF('statement of marks'!AC27="","",'statement of marks'!AC27)</f>
        <v/>
      </c>
      <c r="U652" s="420" t="str">
        <f>IF('statement of marks'!AD27="","",'statement of marks'!AD27)</f>
        <v/>
      </c>
      <c r="V652" s="439" t="str">
        <f>IF('statement of marks'!AE27="","",'statement of marks'!AE27)</f>
        <v/>
      </c>
    </row>
    <row r="653" spans="1:22" ht="15.95" customHeight="1">
      <c r="A653" s="425"/>
      <c r="B653" s="990" t="str">
        <f>IF('statement of marks'!$AH$3="","",'statement of marks'!$AH$3)</f>
        <v>vaxszth</v>
      </c>
      <c r="C653" s="991"/>
      <c r="D653" s="207">
        <f>IF('statement of marks'!AH27="","",'statement of marks'!AH27)</f>
        <v>5</v>
      </c>
      <c r="E653" s="207">
        <f>IF('statement of marks'!AI27="","",'statement of marks'!AI27)</f>
        <v>5</v>
      </c>
      <c r="F653" s="433">
        <f>IF('statement of marks'!AJ27="","",'statement of marks'!AJ27)</f>
        <v>10</v>
      </c>
      <c r="G653" s="207">
        <f>IF('statement of marks'!AK27="","",'statement of marks'!AK27)</f>
        <v>2</v>
      </c>
      <c r="H653" s="207">
        <f>IF('statement of marks'!AL27="","",'statement of marks'!AL27)</f>
        <v>5</v>
      </c>
      <c r="I653" s="433">
        <f>IF('statement of marks'!AM27="","",'statement of marks'!AM27)</f>
        <v>7</v>
      </c>
      <c r="J653" s="207" t="str">
        <f>IF('statement of marks'!AN27="","",'statement of marks'!AN27)</f>
        <v/>
      </c>
      <c r="K653" s="207" t="str">
        <f>IF('statement of marks'!AO27="","",'statement of marks'!AO27)</f>
        <v/>
      </c>
      <c r="L653" s="433" t="str">
        <f>IF('statement of marks'!AP27="","",'statement of marks'!AP27)</f>
        <v/>
      </c>
      <c r="M653" s="207">
        <f>IF('statement of marks'!AR27="","",'statement of marks'!AR27)</f>
        <v>23</v>
      </c>
      <c r="N653" s="207">
        <f>IF('statement of marks'!AS27="","",'statement of marks'!AS27)</f>
        <v>20</v>
      </c>
      <c r="O653" s="433">
        <f>IF('statement of marks'!AT27="","",'statement of marks'!AT27)</f>
        <v>43</v>
      </c>
      <c r="P653" s="209">
        <f>IF('statement of marks'!AU27="","",'statement of marks'!AU27)</f>
        <v>60</v>
      </c>
      <c r="Q653" s="207" t="str">
        <f>IF('statement of marks'!AV27="","",'statement of marks'!AV27)</f>
        <v/>
      </c>
      <c r="R653" s="207" t="str">
        <f>IF('statement of marks'!AW27="","",'statement of marks'!AW27)</f>
        <v/>
      </c>
      <c r="S653" s="433" t="str">
        <f>IF('statement of marks'!AX27="","",'statement of marks'!AX27)</f>
        <v/>
      </c>
      <c r="T653" s="420" t="str">
        <f>IF('statement of marks'!AY27="","",'statement of marks'!AY27)</f>
        <v/>
      </c>
      <c r="U653" s="420" t="str">
        <f>IF('statement of marks'!AZ27="","",'statement of marks'!AZ27)</f>
        <v/>
      </c>
      <c r="V653" s="439" t="str">
        <f>IF('statement of marks'!BA27="","",'statement of marks'!BA27)</f>
        <v/>
      </c>
    </row>
    <row r="654" spans="1:22" ht="15.95" customHeight="1">
      <c r="A654" s="425"/>
      <c r="B654" s="990" t="str">
        <f>IF('statement of marks'!BD27="s","laLd`r",IF('statement of marks'!BD27="u","mnwZ",IF('statement of marks'!BD27="g","xqtjkrh",IF('statement of marks'!BD27="p","iatkch",IF('statement of marks'!BD27="sd","fla/kh","r`rh; Hkk""kk")))))</f>
        <v>laLd`r</v>
      </c>
      <c r="C654" s="991"/>
      <c r="D654" s="207">
        <f>IF('statement of marks'!BE27="","",'statement of marks'!BE27)</f>
        <v>3</v>
      </c>
      <c r="E654" s="207">
        <f>IF('statement of marks'!BF27="","",'statement of marks'!BF27)</f>
        <v>5</v>
      </c>
      <c r="F654" s="433">
        <f>IF('statement of marks'!BG27="","",'statement of marks'!BG27)</f>
        <v>8</v>
      </c>
      <c r="G654" s="207">
        <f>IF('statement of marks'!BH27="","",'statement of marks'!BH27)</f>
        <v>3</v>
      </c>
      <c r="H654" s="207">
        <f>IF('statement of marks'!BI27="","",'statement of marks'!BI27)</f>
        <v>5</v>
      </c>
      <c r="I654" s="433">
        <f>IF('statement of marks'!BJ27="","",'statement of marks'!BJ27)</f>
        <v>8</v>
      </c>
      <c r="J654" s="207" t="str">
        <f>IF('statement of marks'!BK27="","",'statement of marks'!BK27)</f>
        <v/>
      </c>
      <c r="K654" s="207" t="str">
        <f>IF('statement of marks'!BL27="","",'statement of marks'!BL27)</f>
        <v/>
      </c>
      <c r="L654" s="433" t="str">
        <f>IF('statement of marks'!BM27="","",'statement of marks'!BM27)</f>
        <v/>
      </c>
      <c r="M654" s="207" t="str">
        <f>IF('statement of marks'!BO27="","",'statement of marks'!BO27)</f>
        <v/>
      </c>
      <c r="N654" s="207" t="str">
        <f>IF('statement of marks'!BP27="","",'statement of marks'!BP27)</f>
        <v/>
      </c>
      <c r="O654" s="433" t="str">
        <f>IF('statement of marks'!BQ27="","",'statement of marks'!BQ27)</f>
        <v/>
      </c>
      <c r="P654" s="209" t="str">
        <f>IF('statement of marks'!BR27="","",'statement of marks'!BR27)</f>
        <v/>
      </c>
      <c r="Q654" s="207" t="str">
        <f>IF('statement of marks'!BS27="","",'statement of marks'!BS27)</f>
        <v/>
      </c>
      <c r="R654" s="207" t="str">
        <f>IF('statement of marks'!BT27="","",'statement of marks'!BT27)</f>
        <v/>
      </c>
      <c r="S654" s="433" t="str">
        <f>IF('statement of marks'!BU27="","",'statement of marks'!BU27)</f>
        <v/>
      </c>
      <c r="T654" s="420" t="str">
        <f>IF('statement of marks'!BV27="","",'statement of marks'!BV27)</f>
        <v/>
      </c>
      <c r="U654" s="420" t="str">
        <f>IF('statement of marks'!BW27="","",'statement of marks'!BW27)</f>
        <v/>
      </c>
      <c r="V654" s="439" t="str">
        <f>IF('statement of marks'!BX27="","",'statement of marks'!BX27)</f>
        <v/>
      </c>
    </row>
    <row r="655" spans="1:22" ht="15.95" customHeight="1">
      <c r="A655" s="425"/>
      <c r="B655" s="990" t="str">
        <f>IF('statement of marks'!$CA$3="","",'statement of marks'!$CA$3)</f>
        <v>xf.kr</v>
      </c>
      <c r="C655" s="991"/>
      <c r="D655" s="207">
        <f>IF('statement of marks'!CA27="","",'statement of marks'!CA27)</f>
        <v>1</v>
      </c>
      <c r="E655" s="207">
        <f>IF('statement of marks'!CB27="","",'statement of marks'!CB27)</f>
        <v>5</v>
      </c>
      <c r="F655" s="433">
        <f>IF('statement of marks'!CC27="","",'statement of marks'!CC27)</f>
        <v>6</v>
      </c>
      <c r="G655" s="207" t="str">
        <f>IF('statement of marks'!CD27="","",'statement of marks'!CD27)</f>
        <v/>
      </c>
      <c r="H655" s="207" t="str">
        <f>IF('statement of marks'!CE27="","",'statement of marks'!CE27)</f>
        <v/>
      </c>
      <c r="I655" s="433" t="str">
        <f>IF('statement of marks'!CF27="","",'statement of marks'!CF27)</f>
        <v/>
      </c>
      <c r="J655" s="207" t="str">
        <f>IF('statement of marks'!CG27="","",'statement of marks'!CG27)</f>
        <v/>
      </c>
      <c r="K655" s="207" t="str">
        <f>IF('statement of marks'!CH27="","",'statement of marks'!CH27)</f>
        <v/>
      </c>
      <c r="L655" s="433" t="str">
        <f>IF('statement of marks'!CI27="","",'statement of marks'!CI27)</f>
        <v/>
      </c>
      <c r="M655" s="207">
        <f>IF('statement of marks'!CK27="","",'statement of marks'!CK27)</f>
        <v>15</v>
      </c>
      <c r="N655" s="207">
        <f>IF('statement of marks'!CL27="","",'statement of marks'!CL27)</f>
        <v>16</v>
      </c>
      <c r="O655" s="433">
        <f>IF('statement of marks'!CM27="","",'statement of marks'!CM27)</f>
        <v>31</v>
      </c>
      <c r="P655" s="209">
        <f>IF('statement of marks'!CN27="","",'statement of marks'!CN27)</f>
        <v>37</v>
      </c>
      <c r="Q655" s="207" t="str">
        <f>IF('statement of marks'!CO27="","",'statement of marks'!CO27)</f>
        <v/>
      </c>
      <c r="R655" s="207" t="str">
        <f>IF('statement of marks'!CP27="","",'statement of marks'!CP27)</f>
        <v/>
      </c>
      <c r="S655" s="433" t="str">
        <f>IF('statement of marks'!CQ27="","",'statement of marks'!CQ27)</f>
        <v/>
      </c>
      <c r="T655" s="420" t="str">
        <f>IF('statement of marks'!CR27="","",'statement of marks'!CR27)</f>
        <v/>
      </c>
      <c r="U655" s="420" t="str">
        <f>IF('statement of marks'!CS27="","",'statement of marks'!CS27)</f>
        <v/>
      </c>
      <c r="V655" s="439" t="str">
        <f>IF('statement of marks'!CT27="","",'statement of marks'!CT27)</f>
        <v/>
      </c>
    </row>
    <row r="656" spans="1:22" ht="15.95" customHeight="1">
      <c r="A656" s="425"/>
      <c r="B656" s="990" t="str">
        <f>IF('statement of marks'!$CW$3="","",'statement of marks'!$CW$3)</f>
        <v>foKku</v>
      </c>
      <c r="C656" s="991"/>
      <c r="D656" s="207" t="str">
        <f>IF('statement of marks'!CW27="","",'statement of marks'!CW27)</f>
        <v/>
      </c>
      <c r="E656" s="207" t="str">
        <f>IF('statement of marks'!CX27="","",'statement of marks'!CX27)</f>
        <v/>
      </c>
      <c r="F656" s="433" t="str">
        <f>IF('statement of marks'!CY27="","",'statement of marks'!CY27)</f>
        <v/>
      </c>
      <c r="G656" s="207">
        <f>IF('statement of marks'!CZ27="","",'statement of marks'!CZ27)</f>
        <v>1</v>
      </c>
      <c r="H656" s="207">
        <f>IF('statement of marks'!DA27="","",'statement of marks'!DA27)</f>
        <v>5</v>
      </c>
      <c r="I656" s="433">
        <f>IF('statement of marks'!DB27="","",'statement of marks'!DB27)</f>
        <v>6</v>
      </c>
      <c r="J656" s="207" t="str">
        <f>IF('statement of marks'!DC27="","",'statement of marks'!DC27)</f>
        <v/>
      </c>
      <c r="K656" s="207" t="str">
        <f>IF('statement of marks'!DD27="","",'statement of marks'!DD27)</f>
        <v/>
      </c>
      <c r="L656" s="433" t="str">
        <f>IF('statement of marks'!DE27="","",'statement of marks'!DE27)</f>
        <v/>
      </c>
      <c r="M656" s="207">
        <f>IF('statement of marks'!DG27="","",'statement of marks'!DG27)</f>
        <v>30</v>
      </c>
      <c r="N656" s="207">
        <f>IF('statement of marks'!DH27="","",'statement of marks'!DH27)</f>
        <v>17</v>
      </c>
      <c r="O656" s="433">
        <f>IF('statement of marks'!DI27="","",'statement of marks'!DI27)</f>
        <v>47</v>
      </c>
      <c r="P656" s="209">
        <f>IF('statement of marks'!DJ27="","",'statement of marks'!DJ27)</f>
        <v>53</v>
      </c>
      <c r="Q656" s="207" t="str">
        <f>IF('statement of marks'!DK27="","",'statement of marks'!DK27)</f>
        <v/>
      </c>
      <c r="R656" s="207" t="str">
        <f>IF('statement of marks'!DL27="","",'statement of marks'!DL27)</f>
        <v/>
      </c>
      <c r="S656" s="433" t="str">
        <f>IF('statement of marks'!DM27="","",'statement of marks'!DM27)</f>
        <v/>
      </c>
      <c r="T656" s="420" t="str">
        <f>IF('statement of marks'!DN27="","",'statement of marks'!DN27)</f>
        <v/>
      </c>
      <c r="U656" s="420" t="str">
        <f>IF('statement of marks'!DO27="","",'statement of marks'!DO27)</f>
        <v/>
      </c>
      <c r="V656" s="439" t="str">
        <f>IF('statement of marks'!DP27="","",'statement of marks'!DP27)</f>
        <v/>
      </c>
    </row>
    <row r="657" spans="1:22" ht="15.95" customHeight="1">
      <c r="A657" s="425"/>
      <c r="B657" s="990" t="str">
        <f>IF('statement of marks'!$DS$3="","",'statement of marks'!$DS$3)</f>
        <v>lkekftd foKku</v>
      </c>
      <c r="C657" s="991"/>
      <c r="D657" s="207">
        <f>IF('statement of marks'!DS27="","",'statement of marks'!DS27)</f>
        <v>4</v>
      </c>
      <c r="E657" s="207">
        <f>IF('statement of marks'!DT27="","",'statement of marks'!DT27)</f>
        <v>5</v>
      </c>
      <c r="F657" s="433">
        <f>IF('statement of marks'!DU27="","",'statement of marks'!DU27)</f>
        <v>9</v>
      </c>
      <c r="G657" s="207">
        <f>IF('statement of marks'!DV27="","",'statement of marks'!DV27)</f>
        <v>5</v>
      </c>
      <c r="H657" s="207">
        <f>IF('statement of marks'!DW27="","",'statement of marks'!DW27)</f>
        <v>5</v>
      </c>
      <c r="I657" s="433">
        <f>IF('statement of marks'!DX27="","",'statement of marks'!DX27)</f>
        <v>10</v>
      </c>
      <c r="J657" s="207" t="str">
        <f>IF('statement of marks'!DY27="","",'statement of marks'!DY27)</f>
        <v/>
      </c>
      <c r="K657" s="207" t="str">
        <f>IF('statement of marks'!DZ27="","",'statement of marks'!DZ27)</f>
        <v/>
      </c>
      <c r="L657" s="433" t="str">
        <f>IF('statement of marks'!EA27="","",'statement of marks'!EA27)</f>
        <v/>
      </c>
      <c r="M657" s="207">
        <f>IF('statement of marks'!EC27="","",'statement of marks'!EC27)</f>
        <v>40</v>
      </c>
      <c r="N657" s="207">
        <f>IF('statement of marks'!ED27="","",'statement of marks'!ED27)</f>
        <v>20</v>
      </c>
      <c r="O657" s="433">
        <f>IF('statement of marks'!EE27="","",'statement of marks'!EE27)</f>
        <v>60</v>
      </c>
      <c r="P657" s="209">
        <f>IF('statement of marks'!EF27="","",'statement of marks'!EF27)</f>
        <v>79</v>
      </c>
      <c r="Q657" s="207" t="str">
        <f>IF('statement of marks'!EG27="","",'statement of marks'!EG27)</f>
        <v/>
      </c>
      <c r="R657" s="207" t="str">
        <f>IF('statement of marks'!EH27="","",'statement of marks'!EH27)</f>
        <v/>
      </c>
      <c r="S657" s="433" t="str">
        <f>IF('statement of marks'!EI27="","",'statement of marks'!EI27)</f>
        <v/>
      </c>
      <c r="T657" s="420" t="str">
        <f>IF('statement of marks'!EJ27="","",'statement of marks'!EJ27)</f>
        <v/>
      </c>
      <c r="U657" s="420" t="str">
        <f>IF('statement of marks'!EK27="","",'statement of marks'!EK27)</f>
        <v/>
      </c>
      <c r="V657" s="439" t="str">
        <f>IF('statement of marks'!EL27="","",'statement of marks'!EL27)</f>
        <v/>
      </c>
    </row>
    <row r="658" spans="1:22" ht="15.95" customHeight="1">
      <c r="A658" s="425"/>
      <c r="B658" s="996" t="s">
        <v>193</v>
      </c>
      <c r="C658" s="997"/>
      <c r="D658" s="1007" t="s">
        <v>1</v>
      </c>
      <c r="E658" s="1007"/>
      <c r="F658" s="1007"/>
      <c r="G658" s="1007" t="s">
        <v>21</v>
      </c>
      <c r="H658" s="1007"/>
      <c r="I658" s="1007"/>
      <c r="J658" s="1007" t="s">
        <v>194</v>
      </c>
      <c r="K658" s="1007"/>
      <c r="L658" s="1007"/>
      <c r="M658" s="1007" t="s">
        <v>68</v>
      </c>
      <c r="N658" s="1007"/>
      <c r="O658" s="1007"/>
      <c r="P658" s="1007" t="s">
        <v>240</v>
      </c>
      <c r="Q658" s="1007"/>
      <c r="R658" s="1007"/>
      <c r="S658" s="436"/>
      <c r="T658" s="1073" t="s">
        <v>237</v>
      </c>
      <c r="U658" s="1074"/>
      <c r="V658" s="1075"/>
    </row>
    <row r="659" spans="1:22" ht="15.95" customHeight="1">
      <c r="A659" s="426"/>
      <c r="B659" s="1048" t="s">
        <v>3</v>
      </c>
      <c r="C659" s="1049"/>
      <c r="D659" s="1050">
        <f>IF('statement of marks'!EO$6="","",'statement of marks'!EO$6)</f>
        <v>20</v>
      </c>
      <c r="E659" s="1050"/>
      <c r="F659" s="1050"/>
      <c r="G659" s="1050">
        <f>IF('statement of marks'!EP$6="","",'statement of marks'!EP$6)</f>
        <v>20</v>
      </c>
      <c r="H659" s="1050"/>
      <c r="I659" s="1050"/>
      <c r="J659" s="1050">
        <f>IF('statement of marks'!ER$6="","",'statement of marks'!ER$6)</f>
        <v>20</v>
      </c>
      <c r="K659" s="1050"/>
      <c r="L659" s="1050"/>
      <c r="M659" s="1050">
        <f>IF('statement of marks'!EQ$6="","",'statement of marks'!EQ$6)</f>
        <v>20</v>
      </c>
      <c r="N659" s="1050"/>
      <c r="O659" s="1050"/>
      <c r="P659" s="1050">
        <f>IF('statement of marks'!ES$6="","",'statement of marks'!ES$6)</f>
        <v>20</v>
      </c>
      <c r="Q659" s="1050"/>
      <c r="R659" s="1050"/>
      <c r="S659" s="437" t="str">
        <f>IF('statement of marks'!FD$6="","",'statement of marks'!EW$6)</f>
        <v/>
      </c>
      <c r="T659" s="442">
        <f>IF('statement of marks'!ET$6="","",'statement of marks'!ET$6)</f>
        <v>100</v>
      </c>
      <c r="U659" s="443" t="s">
        <v>5</v>
      </c>
      <c r="V659" s="444" t="s">
        <v>241</v>
      </c>
    </row>
    <row r="660" spans="1:22" ht="15.95" customHeight="1">
      <c r="A660" s="425"/>
      <c r="B660" s="990" t="str">
        <f>IF('statement of marks'!$EO$3="","",'statement of marks'!$EO$3)</f>
        <v>dk;kZuqHko</v>
      </c>
      <c r="C660" s="991"/>
      <c r="D660" s="1031" t="str">
        <f>IF('statement of marks'!EO27="","",'statement of marks'!EO27)</f>
        <v/>
      </c>
      <c r="E660" s="1031"/>
      <c r="F660" s="1031"/>
      <c r="G660" s="1031" t="str">
        <f>IF('statement of marks'!EP27="","",'statement of marks'!EP27)</f>
        <v/>
      </c>
      <c r="H660" s="1031"/>
      <c r="I660" s="1031"/>
      <c r="J660" s="1031" t="str">
        <f>IF('statement of marks'!ER27="","",'statement of marks'!ER27)</f>
        <v/>
      </c>
      <c r="K660" s="1031"/>
      <c r="L660" s="1031"/>
      <c r="M660" s="1031" t="str">
        <f>IF('statement of marks'!EQ27="","",'statement of marks'!EQ27)</f>
        <v/>
      </c>
      <c r="N660" s="1031"/>
      <c r="O660" s="1031"/>
      <c r="P660" s="1031" t="str">
        <f>IF('statement of marks'!ES27="","",'statement of marks'!ES27)</f>
        <v/>
      </c>
      <c r="Q660" s="1031"/>
      <c r="R660" s="1031"/>
      <c r="S660" s="438"/>
      <c r="T660" s="440" t="str">
        <f>IF('statement of marks'!ET27="","",'statement of marks'!ET27)</f>
        <v/>
      </c>
      <c r="U660" s="440" t="str">
        <f>IF('statement of marks'!EU27="","",'statement of marks'!EU27)</f>
        <v/>
      </c>
      <c r="V660" s="441" t="str">
        <f>IF('statement of marks'!EV27="","",'statement of marks'!EV27)</f>
        <v/>
      </c>
    </row>
    <row r="661" spans="1:22" ht="15.95" customHeight="1">
      <c r="A661" s="425"/>
      <c r="B661" s="1027" t="str">
        <f>IF('statement of marks'!$EY$3="","",'statement of marks'!$EY$3)</f>
        <v>dyk f'k{kk</v>
      </c>
      <c r="C661" s="1028"/>
      <c r="D661" s="1031" t="str">
        <f>IF('statement of marks'!EY27="","",'statement of marks'!EY27)</f>
        <v/>
      </c>
      <c r="E661" s="1031"/>
      <c r="F661" s="1031"/>
      <c r="G661" s="1031" t="str">
        <f>IF('statement of marks'!EZ27="","",'statement of marks'!EZ27)</f>
        <v/>
      </c>
      <c r="H661" s="1031"/>
      <c r="I661" s="1031"/>
      <c r="J661" s="1031" t="str">
        <f>IF('statement of marks'!FB27="","",'statement of marks'!FB27)</f>
        <v/>
      </c>
      <c r="K661" s="1031"/>
      <c r="L661" s="1031"/>
      <c r="M661" s="1031" t="str">
        <f>IF('statement of marks'!FA27="","",'statement of marks'!FA27)</f>
        <v/>
      </c>
      <c r="N661" s="1031"/>
      <c r="O661" s="1031"/>
      <c r="P661" s="1031" t="str">
        <f>IF('statement of marks'!FC27="","",'statement of marks'!FC27)</f>
        <v/>
      </c>
      <c r="Q661" s="1031"/>
      <c r="R661" s="1031"/>
      <c r="S661" s="438"/>
      <c r="T661" s="440" t="str">
        <f>IF('statement of marks'!FD27="","",'statement of marks'!FD27)</f>
        <v/>
      </c>
      <c r="U661" s="440" t="str">
        <f>IF('statement of marks'!FE27="","",'statement of marks'!FE27)</f>
        <v/>
      </c>
      <c r="V661" s="441" t="str">
        <f>IF('statement of marks'!FF27="","",'statement of marks'!FF27)</f>
        <v/>
      </c>
    </row>
    <row r="662" spans="1:22" ht="15.95" customHeight="1">
      <c r="A662" s="425"/>
      <c r="B662" s="1029" t="str">
        <f>IF('statement of marks'!$FI$3="","",'statement of marks'!$FI$3)</f>
        <v>LokLF; ,oe~ 'kkjhfjd f'k{kk</v>
      </c>
      <c r="C662" s="1030"/>
      <c r="D662" s="1031" t="str">
        <f>IF('statement of marks'!FI27="","",'statement of marks'!FI27)</f>
        <v/>
      </c>
      <c r="E662" s="1031"/>
      <c r="F662" s="1031"/>
      <c r="G662" s="1031" t="str">
        <f>IF('statement of marks'!FJ27="","",'statement of marks'!FJ27)</f>
        <v/>
      </c>
      <c r="H662" s="1031"/>
      <c r="I662" s="1031"/>
      <c r="J662" s="1031" t="str">
        <f>IF('statement of marks'!FL27="","",'statement of marks'!FL27)</f>
        <v/>
      </c>
      <c r="K662" s="1031"/>
      <c r="L662" s="1031"/>
      <c r="M662" s="1031" t="str">
        <f>IF('statement of marks'!FK27="","",'statement of marks'!FK27)</f>
        <v/>
      </c>
      <c r="N662" s="1031"/>
      <c r="O662" s="1031"/>
      <c r="P662" s="1031" t="str">
        <f>IF('statement of marks'!FM27="","",'statement of marks'!FM27)</f>
        <v/>
      </c>
      <c r="Q662" s="1031"/>
      <c r="R662" s="1031"/>
      <c r="S662" s="438"/>
      <c r="T662" s="440" t="str">
        <f>IF('statement of marks'!FN27="","",'statement of marks'!FN27)</f>
        <v/>
      </c>
      <c r="U662" s="440" t="str">
        <f>IF('statement of marks'!FO27="","",'statement of marks'!FO27)</f>
        <v/>
      </c>
      <c r="V662" s="441" t="str">
        <f>IF('statement of marks'!FP27="","",'statement of marks'!FP27)</f>
        <v/>
      </c>
    </row>
    <row r="663" spans="1:22" ht="15.95" customHeight="1">
      <c r="A663" s="425"/>
      <c r="B663" s="1000" t="s">
        <v>195</v>
      </c>
      <c r="C663" s="1001"/>
      <c r="D663" s="1071" t="str">
        <f>details!$DR$3</f>
        <v>vxLr rd</v>
      </c>
      <c r="E663" s="1071"/>
      <c r="F663" s="1071"/>
      <c r="G663" s="1071" t="str">
        <f>details!$DV$3</f>
        <v>vDVwcj rd</v>
      </c>
      <c r="H663" s="1071"/>
      <c r="I663" s="1071"/>
      <c r="J663" s="1071" t="str">
        <f>details!$ED$3</f>
        <v>Qjojh rd</v>
      </c>
      <c r="K663" s="1071"/>
      <c r="L663" s="1071"/>
      <c r="M663" s="1071" t="str">
        <f>details!$DZ$3</f>
        <v>fnlEcj rd</v>
      </c>
      <c r="N663" s="1071"/>
      <c r="O663" s="1071"/>
      <c r="P663" s="1071" t="str">
        <f>details!$EH$3</f>
        <v>loZ ;ksx</v>
      </c>
      <c r="Q663" s="1071"/>
      <c r="R663" s="1071"/>
      <c r="S663" s="1010" t="s">
        <v>252</v>
      </c>
      <c r="T663" s="1011"/>
      <c r="U663" s="1011"/>
      <c r="V663" s="1078"/>
    </row>
    <row r="664" spans="1:22" ht="15.95" customHeight="1">
      <c r="A664" s="425"/>
      <c r="B664" s="1025" t="s">
        <v>98</v>
      </c>
      <c r="C664" s="1026"/>
      <c r="D664" s="1008" t="str">
        <f>IF(details!DS27="","",details!DS27)</f>
        <v/>
      </c>
      <c r="E664" s="1008"/>
      <c r="F664" s="1008"/>
      <c r="G664" s="1008" t="str">
        <f>IF(details!DW27="","",details!DW27)</f>
        <v/>
      </c>
      <c r="H664" s="1008"/>
      <c r="I664" s="1008"/>
      <c r="J664" s="1008" t="str">
        <f>IF(details!EE27="","",details!EE27)</f>
        <v/>
      </c>
      <c r="K664" s="1008"/>
      <c r="L664" s="1008"/>
      <c r="M664" s="1008" t="str">
        <f>IF(details!EA27="","",details!EA27)</f>
        <v/>
      </c>
      <c r="N664" s="1008"/>
      <c r="O664" s="1008"/>
      <c r="P664" s="1008" t="str">
        <f>IF(details!EI27="","",details!EI27)</f>
        <v/>
      </c>
      <c r="Q664" s="1008"/>
      <c r="R664" s="1008"/>
      <c r="S664" s="1079">
        <f>'statement of marks'!$HF$108</f>
        <v>42855</v>
      </c>
      <c r="T664" s="1080"/>
      <c r="U664" s="1080"/>
      <c r="V664" s="1081"/>
    </row>
    <row r="665" spans="1:22" ht="15.95" customHeight="1">
      <c r="A665" s="425"/>
      <c r="B665" s="1023" t="s">
        <v>15</v>
      </c>
      <c r="C665" s="1024"/>
      <c r="D665" s="1009">
        <f>IF(details!DR27="","",details!DR27)</f>
        <v>83</v>
      </c>
      <c r="E665" s="1009"/>
      <c r="F665" s="1009"/>
      <c r="G665" s="1009" t="str">
        <f>IF(details!DV27="","",details!DV27)</f>
        <v/>
      </c>
      <c r="H665" s="1009"/>
      <c r="I665" s="1009"/>
      <c r="J665" s="1009" t="str">
        <f>IF(details!ED27="","",details!ED27)</f>
        <v/>
      </c>
      <c r="K665" s="1009"/>
      <c r="L665" s="1009"/>
      <c r="M665" s="1009" t="str">
        <f>IF(details!DZ27="","",details!DZ27)</f>
        <v/>
      </c>
      <c r="N665" s="1009"/>
      <c r="O665" s="1009"/>
      <c r="P665" s="1009" t="str">
        <f>IF(details!EH27="","",details!EH27)</f>
        <v/>
      </c>
      <c r="Q665" s="1009"/>
      <c r="R665" s="1009"/>
      <c r="S665" s="1082"/>
      <c r="T665" s="1083"/>
      <c r="U665" s="1083"/>
      <c r="V665" s="1084"/>
    </row>
    <row r="666" spans="1:22" ht="15.95" customHeight="1">
      <c r="A666" s="1072"/>
      <c r="B666" s="1064" t="s">
        <v>250</v>
      </c>
      <c r="C666" s="1065"/>
      <c r="D666" s="1066" t="s">
        <v>3</v>
      </c>
      <c r="E666" s="1066"/>
      <c r="F666" s="1066"/>
      <c r="G666" s="1066" t="s">
        <v>236</v>
      </c>
      <c r="H666" s="1066"/>
      <c r="I666" s="1066"/>
      <c r="J666" s="1066" t="s">
        <v>5</v>
      </c>
      <c r="K666" s="1066"/>
      <c r="L666" s="1066"/>
      <c r="M666" s="1066" t="s">
        <v>242</v>
      </c>
      <c r="N666" s="1066"/>
      <c r="O666" s="1066"/>
      <c r="P666" s="1067" t="s">
        <v>225</v>
      </c>
      <c r="Q666" s="1067"/>
      <c r="R666" s="1067"/>
      <c r="S666" s="1066" t="s">
        <v>250</v>
      </c>
      <c r="T666" s="1066"/>
      <c r="U666" s="1066"/>
      <c r="V666" s="1068"/>
    </row>
    <row r="667" spans="1:22" ht="15.95" customHeight="1">
      <c r="A667" s="1072"/>
      <c r="B667" s="1064"/>
      <c r="C667" s="1065"/>
      <c r="D667" s="1069">
        <f>'statement of marks'!HD27</f>
        <v>1200</v>
      </c>
      <c r="E667" s="1069"/>
      <c r="F667" s="1069"/>
      <c r="G667" s="1069" t="str">
        <f>'statement of marks'!HE27</f>
        <v/>
      </c>
      <c r="H667" s="1069"/>
      <c r="I667" s="1069"/>
      <c r="J667" s="1069" t="str">
        <f>'statement of marks'!HF27</f>
        <v/>
      </c>
      <c r="K667" s="1069"/>
      <c r="L667" s="1069"/>
      <c r="M667" s="1069" t="str">
        <f>'statement of marks'!HI27</f>
        <v/>
      </c>
      <c r="N667" s="1069"/>
      <c r="O667" s="1069"/>
      <c r="P667" s="1069" t="str">
        <f>'statement of marks'!HH27</f>
        <v/>
      </c>
      <c r="Q667" s="1069"/>
      <c r="R667" s="1069"/>
      <c r="S667" s="1066" t="str">
        <f>'statement of marks'!HC27</f>
        <v/>
      </c>
      <c r="T667" s="1066"/>
      <c r="U667" s="1066"/>
      <c r="V667" s="1068"/>
    </row>
    <row r="668" spans="1:22" ht="15.95" customHeight="1">
      <c r="A668" s="425"/>
      <c r="B668" s="1036" t="s">
        <v>99</v>
      </c>
      <c r="C668" s="1037"/>
      <c r="D668" s="1007"/>
      <c r="E668" s="1007"/>
      <c r="F668" s="1007"/>
      <c r="G668" s="1007"/>
      <c r="H668" s="1007"/>
      <c r="I668" s="1007"/>
      <c r="J668" s="1007"/>
      <c r="K668" s="1007"/>
      <c r="L668" s="1007"/>
      <c r="M668" s="1007"/>
      <c r="N668" s="1007"/>
      <c r="O668" s="1007"/>
      <c r="P668" s="1007"/>
      <c r="Q668" s="1007"/>
      <c r="R668" s="1007"/>
      <c r="S668" s="1007"/>
      <c r="T668" s="1007"/>
      <c r="U668" s="1007"/>
      <c r="V668" s="1058"/>
    </row>
    <row r="669" spans="1:22" ht="15.95" customHeight="1">
      <c r="A669" s="425"/>
      <c r="B669" s="1013" t="s">
        <v>79</v>
      </c>
      <c r="C669" s="1014"/>
      <c r="D669" s="1007"/>
      <c r="E669" s="1007"/>
      <c r="F669" s="1007"/>
      <c r="G669" s="1007"/>
      <c r="H669" s="1007"/>
      <c r="I669" s="1007"/>
      <c r="J669" s="1007"/>
      <c r="K669" s="1007"/>
      <c r="L669" s="1007"/>
      <c r="M669" s="1007"/>
      <c r="N669" s="1007"/>
      <c r="O669" s="1007"/>
      <c r="P669" s="1007"/>
      <c r="Q669" s="1007"/>
      <c r="R669" s="1007"/>
      <c r="S669" s="1007"/>
      <c r="T669" s="1007"/>
      <c r="U669" s="1007"/>
      <c r="V669" s="1058"/>
    </row>
    <row r="670" spans="1:22" ht="15.95" customHeight="1">
      <c r="A670" s="425"/>
      <c r="B670" s="1036" t="s">
        <v>243</v>
      </c>
      <c r="C670" s="1037"/>
      <c r="D670" s="1007"/>
      <c r="E670" s="1007"/>
      <c r="F670" s="1007"/>
      <c r="G670" s="1007"/>
      <c r="H670" s="1007"/>
      <c r="I670" s="1007"/>
      <c r="J670" s="1007"/>
      <c r="K670" s="1007"/>
      <c r="L670" s="1007"/>
      <c r="M670" s="1007"/>
      <c r="N670" s="1007"/>
      <c r="O670" s="1007"/>
      <c r="P670" s="1007" t="s">
        <v>243</v>
      </c>
      <c r="Q670" s="1007"/>
      <c r="R670" s="1007"/>
      <c r="S670" s="1007"/>
      <c r="T670" s="1007"/>
      <c r="U670" s="1007"/>
      <c r="V670" s="1058"/>
    </row>
    <row r="671" spans="1:22" ht="15.95" customHeight="1">
      <c r="A671" s="425"/>
      <c r="B671" s="1021" t="s">
        <v>100</v>
      </c>
      <c r="C671" s="1022"/>
      <c r="D671" s="1007"/>
      <c r="E671" s="1007"/>
      <c r="F671" s="1007"/>
      <c r="G671" s="1007"/>
      <c r="H671" s="1007"/>
      <c r="I671" s="1007"/>
      <c r="J671" s="1007"/>
      <c r="K671" s="1007"/>
      <c r="L671" s="1007"/>
      <c r="M671" s="1007"/>
      <c r="N671" s="1007"/>
      <c r="O671" s="1007"/>
      <c r="P671" s="1007"/>
      <c r="Q671" s="1007"/>
      <c r="R671" s="1007"/>
      <c r="S671" s="1060" t="s">
        <v>100</v>
      </c>
      <c r="T671" s="1060"/>
      <c r="U671" s="1060"/>
      <c r="V671" s="1061"/>
    </row>
    <row r="672" spans="1:22" ht="15.95" customHeight="1" thickBot="1">
      <c r="A672" s="427"/>
      <c r="B672" s="1076" t="s">
        <v>101</v>
      </c>
      <c r="C672" s="1077"/>
      <c r="D672" s="1059"/>
      <c r="E672" s="1059"/>
      <c r="F672" s="1059"/>
      <c r="G672" s="1059"/>
      <c r="H672" s="1059"/>
      <c r="I672" s="1059"/>
      <c r="J672" s="1059"/>
      <c r="K672" s="1059"/>
      <c r="L672" s="1059"/>
      <c r="M672" s="1059"/>
      <c r="N672" s="1059"/>
      <c r="O672" s="1059"/>
      <c r="P672" s="1059"/>
      <c r="Q672" s="1059"/>
      <c r="R672" s="1059"/>
      <c r="S672" s="1062" t="s">
        <v>134</v>
      </c>
      <c r="T672" s="1062"/>
      <c r="U672" s="1062"/>
      <c r="V672" s="1063"/>
    </row>
    <row r="673" spans="1:22" ht="15.95" customHeight="1">
      <c r="A673" s="424"/>
      <c r="B673" s="1038" t="s">
        <v>47</v>
      </c>
      <c r="C673" s="1039"/>
      <c r="D673" s="1039"/>
      <c r="E673" s="1039"/>
      <c r="F673" s="1039"/>
      <c r="G673" s="1039"/>
      <c r="H673" s="1039"/>
      <c r="I673" s="1039"/>
      <c r="J673" s="1039"/>
      <c r="K673" s="1039"/>
      <c r="L673" s="1039"/>
      <c r="M673" s="1039"/>
      <c r="N673" s="1039"/>
      <c r="O673" s="1039"/>
      <c r="P673" s="1039"/>
      <c r="Q673" s="1039"/>
      <c r="R673" s="1039"/>
      <c r="S673" s="1039"/>
      <c r="T673" s="1039"/>
      <c r="U673" s="1039"/>
      <c r="V673" s="1040"/>
    </row>
    <row r="674" spans="1:22" ht="15.95" customHeight="1">
      <c r="A674" s="425"/>
      <c r="B674" s="1041" t="str">
        <f>'statement of marks'!$A$1</f>
        <v>MkW0Hkhejko vEcsMdj jkt0vkok0fo|k0cxMh]nkSlk</v>
      </c>
      <c r="C674" s="1042"/>
      <c r="D674" s="1042"/>
      <c r="E674" s="1042"/>
      <c r="F674" s="1042"/>
      <c r="G674" s="1042"/>
      <c r="H674" s="1042"/>
      <c r="I674" s="1042"/>
      <c r="J674" s="1042"/>
      <c r="K674" s="1042"/>
      <c r="L674" s="1042"/>
      <c r="M674" s="1042"/>
      <c r="N674" s="1042"/>
      <c r="O674" s="1042"/>
      <c r="P674" s="1042"/>
      <c r="Q674" s="1042"/>
      <c r="R674" s="1042"/>
      <c r="S674" s="1042"/>
      <c r="T674" s="1042"/>
      <c r="U674" s="1042"/>
      <c r="V674" s="1043"/>
    </row>
    <row r="675" spans="1:22" ht="15.95" customHeight="1">
      <c r="A675" s="425"/>
      <c r="B675" s="990" t="s">
        <v>244</v>
      </c>
      <c r="C675" s="991"/>
      <c r="D675" s="992" t="str">
        <f>'statement of marks'!$H$3</f>
        <v>2016-17</v>
      </c>
      <c r="E675" s="992"/>
      <c r="F675" s="992"/>
      <c r="G675" s="992"/>
      <c r="H675" s="992"/>
      <c r="I675" s="992"/>
      <c r="J675" s="992"/>
      <c r="K675" s="992"/>
      <c r="L675" s="992"/>
      <c r="M675" s="992"/>
      <c r="N675" s="992"/>
      <c r="O675" s="992"/>
      <c r="P675" s="992"/>
      <c r="Q675" s="992"/>
      <c r="R675" s="992"/>
      <c r="S675" s="992"/>
      <c r="T675" s="992"/>
      <c r="U675" s="992"/>
      <c r="V675" s="1044"/>
    </row>
    <row r="676" spans="1:22" ht="15.95" customHeight="1">
      <c r="A676" s="425"/>
      <c r="B676" s="990" t="s">
        <v>185</v>
      </c>
      <c r="C676" s="991"/>
      <c r="D676" s="991" t="str">
        <f>IF('statement of marks'!I28="","",'statement of marks'!I28)</f>
        <v>jkgqy cSjok</v>
      </c>
      <c r="E676" s="991"/>
      <c r="F676" s="991"/>
      <c r="G676" s="991"/>
      <c r="H676" s="991"/>
      <c r="I676" s="991"/>
      <c r="J676" s="991"/>
      <c r="K676" s="991"/>
      <c r="L676" s="991"/>
      <c r="M676" s="991"/>
      <c r="N676" s="991"/>
      <c r="O676" s="991"/>
      <c r="P676" s="991"/>
      <c r="Q676" s="991"/>
      <c r="R676" s="991"/>
      <c r="S676" s="991"/>
      <c r="T676" s="991"/>
      <c r="U676" s="991"/>
      <c r="V676" s="1045"/>
    </row>
    <row r="677" spans="1:22" ht="15.95" customHeight="1">
      <c r="A677" s="425"/>
      <c r="B677" s="990" t="s">
        <v>186</v>
      </c>
      <c r="C677" s="991"/>
      <c r="D677" s="991" t="str">
        <f>IF('statement of marks'!J28="","",'statement of marks'!J28)</f>
        <v>Jh Hkxoku lgk; cSjok</v>
      </c>
      <c r="E677" s="991"/>
      <c r="F677" s="991"/>
      <c r="G677" s="991"/>
      <c r="H677" s="991"/>
      <c r="I677" s="991"/>
      <c r="J677" s="991"/>
      <c r="K677" s="991"/>
      <c r="L677" s="991"/>
      <c r="M677" s="991"/>
      <c r="N677" s="991"/>
      <c r="O677" s="991"/>
      <c r="P677" s="991"/>
      <c r="Q677" s="991"/>
      <c r="R677" s="991"/>
      <c r="S677" s="991"/>
      <c r="T677" s="991"/>
      <c r="U677" s="991"/>
      <c r="V677" s="1045"/>
    </row>
    <row r="678" spans="1:22" ht="15.95" customHeight="1">
      <c r="A678" s="425"/>
      <c r="B678" s="990" t="s">
        <v>187</v>
      </c>
      <c r="C678" s="991"/>
      <c r="D678" s="991" t="str">
        <f>IF('statement of marks'!K28="","",'statement of marks'!K28)</f>
        <v>Jhefr yfyrk nsoh</v>
      </c>
      <c r="E678" s="991"/>
      <c r="F678" s="991"/>
      <c r="G678" s="991"/>
      <c r="H678" s="991"/>
      <c r="I678" s="991"/>
      <c r="J678" s="991"/>
      <c r="K678" s="991"/>
      <c r="L678" s="991"/>
      <c r="M678" s="991"/>
      <c r="N678" s="991"/>
      <c r="O678" s="991"/>
      <c r="P678" s="991"/>
      <c r="Q678" s="991"/>
      <c r="R678" s="991"/>
      <c r="S678" s="991"/>
      <c r="T678" s="991"/>
      <c r="U678" s="991"/>
      <c r="V678" s="1045"/>
    </row>
    <row r="679" spans="1:22" ht="15.95" customHeight="1">
      <c r="A679" s="425"/>
      <c r="B679" s="990" t="s">
        <v>188</v>
      </c>
      <c r="C679" s="991"/>
      <c r="D679" s="992" t="str">
        <f>'statement of marks'!$G$3</f>
        <v>6 B</v>
      </c>
      <c r="E679" s="992"/>
      <c r="F679" s="992"/>
      <c r="G679" s="991" t="s">
        <v>9</v>
      </c>
      <c r="H679" s="991"/>
      <c r="I679" s="991"/>
      <c r="J679" s="992">
        <f>IF('statement of marks'!D28="","",'statement of marks'!D28)</f>
        <v>672</v>
      </c>
      <c r="K679" s="992"/>
      <c r="L679" s="992"/>
      <c r="M679" s="991" t="s">
        <v>189</v>
      </c>
      <c r="N679" s="991"/>
      <c r="O679" s="991"/>
      <c r="P679" s="992">
        <f>IF('statement of marks'!F28="","",'statement of marks'!F28)</f>
        <v>2019</v>
      </c>
      <c r="Q679" s="992"/>
      <c r="R679" s="992"/>
      <c r="S679" s="1054" t="str">
        <f>IF('statement of marks'!$I$3="","",'statement of marks'!$I$3)</f>
        <v xml:space="preserve">fo|ky; dk Mk;l dksM+ </v>
      </c>
      <c r="T679" s="1054"/>
      <c r="U679" s="1054"/>
      <c r="V679" s="1055"/>
    </row>
    <row r="680" spans="1:22" ht="15.95" customHeight="1">
      <c r="A680" s="425"/>
      <c r="B680" s="428" t="s">
        <v>0</v>
      </c>
      <c r="C680" s="429"/>
      <c r="D680" s="1032">
        <f>IF('statement of marks'!G28="","",'statement of marks'!G28)</f>
        <v>38366</v>
      </c>
      <c r="E680" s="1032"/>
      <c r="F680" s="1032"/>
      <c r="G680" s="991" t="str">
        <f>IF('statement of marks'!H28="","",'statement of marks'!H28)</f>
        <v>pkSng tuojh] nks gtkj ikap</v>
      </c>
      <c r="H680" s="991"/>
      <c r="I680" s="991"/>
      <c r="J680" s="991"/>
      <c r="K680" s="991"/>
      <c r="L680" s="991"/>
      <c r="M680" s="991"/>
      <c r="N680" s="991"/>
      <c r="O680" s="991"/>
      <c r="P680" s="991"/>
      <c r="Q680" s="991"/>
      <c r="R680" s="991"/>
      <c r="S680" s="1056" t="str">
        <f>IF('statement of marks'!$J$3="","",'statement of marks'!$J$3)</f>
        <v xml:space="preserve">08291009401   </v>
      </c>
      <c r="T680" s="1056"/>
      <c r="U680" s="1056"/>
      <c r="V680" s="1057"/>
    </row>
    <row r="681" spans="1:22" ht="15.95" customHeight="1">
      <c r="A681" s="425"/>
      <c r="B681" s="404" t="s">
        <v>28</v>
      </c>
      <c r="C681" s="430" t="s">
        <v>96</v>
      </c>
      <c r="D681" s="1007" t="s">
        <v>1</v>
      </c>
      <c r="E681" s="1007"/>
      <c r="F681" s="1007"/>
      <c r="G681" s="1007" t="s">
        <v>21</v>
      </c>
      <c r="H681" s="1007"/>
      <c r="I681" s="1007"/>
      <c r="J681" s="1007" t="s">
        <v>68</v>
      </c>
      <c r="K681" s="1007"/>
      <c r="L681" s="1007"/>
      <c r="M681" s="1007" t="s">
        <v>97</v>
      </c>
      <c r="N681" s="1007"/>
      <c r="O681" s="1007"/>
      <c r="P681" s="1070" t="s">
        <v>200</v>
      </c>
      <c r="Q681" s="1051" t="s">
        <v>238</v>
      </c>
      <c r="R681" s="1051"/>
      <c r="S681" s="1051"/>
      <c r="T681" s="1052" t="s">
        <v>237</v>
      </c>
      <c r="U681" s="1052"/>
      <c r="V681" s="1053"/>
    </row>
    <row r="682" spans="1:22" ht="15.95" customHeight="1">
      <c r="A682" s="425"/>
      <c r="B682" s="404"/>
      <c r="C682" s="430"/>
      <c r="D682" s="423" t="s">
        <v>245</v>
      </c>
      <c r="E682" s="423" t="s">
        <v>246</v>
      </c>
      <c r="F682" s="431" t="s">
        <v>2</v>
      </c>
      <c r="G682" s="423" t="s">
        <v>245</v>
      </c>
      <c r="H682" s="423" t="s">
        <v>246</v>
      </c>
      <c r="I682" s="431" t="s">
        <v>2</v>
      </c>
      <c r="J682" s="423" t="s">
        <v>245</v>
      </c>
      <c r="K682" s="423" t="s">
        <v>246</v>
      </c>
      <c r="L682" s="431" t="s">
        <v>2</v>
      </c>
      <c r="M682" s="423" t="s">
        <v>245</v>
      </c>
      <c r="N682" s="423" t="s">
        <v>246</v>
      </c>
      <c r="O682" s="431" t="s">
        <v>2</v>
      </c>
      <c r="P682" s="1070"/>
      <c r="Q682" s="423" t="s">
        <v>245</v>
      </c>
      <c r="R682" s="423" t="s">
        <v>246</v>
      </c>
      <c r="S682" s="435" t="s">
        <v>2</v>
      </c>
      <c r="T682" s="445" t="s">
        <v>223</v>
      </c>
      <c r="U682" s="446" t="s">
        <v>5</v>
      </c>
      <c r="V682" s="447" t="s">
        <v>241</v>
      </c>
    </row>
    <row r="683" spans="1:22" ht="15.95" customHeight="1">
      <c r="A683" s="426"/>
      <c r="B683" s="1046" t="s">
        <v>3</v>
      </c>
      <c r="C683" s="1047"/>
      <c r="D683" s="421">
        <f>IF('statement of marks'!L$6="","",'statement of marks'!L$6)</f>
        <v>5</v>
      </c>
      <c r="E683" s="421">
        <f>IF('statement of marks'!M$6="","",'statement of marks'!M$6)</f>
        <v>5</v>
      </c>
      <c r="F683" s="432">
        <f>IF('statement of marks'!N$6="","",'statement of marks'!N$6)</f>
        <v>10</v>
      </c>
      <c r="G683" s="421">
        <f>IF('statement of marks'!O$6="","",'statement of marks'!O$6)</f>
        <v>5</v>
      </c>
      <c r="H683" s="421">
        <f>IF('statement of marks'!P$6="","",'statement of marks'!P$6)</f>
        <v>5</v>
      </c>
      <c r="I683" s="432">
        <f>IF('statement of marks'!Q$6="","",'statement of marks'!Q$6)</f>
        <v>10</v>
      </c>
      <c r="J683" s="421">
        <f>IF('statement of marks'!R$6="","",'statement of marks'!R$6)</f>
        <v>5</v>
      </c>
      <c r="K683" s="421">
        <f>IF('statement of marks'!S$6="","",'statement of marks'!S$6)</f>
        <v>5</v>
      </c>
      <c r="L683" s="432">
        <f>IF('statement of marks'!T$6="","",'statement of marks'!T$6)</f>
        <v>10</v>
      </c>
      <c r="M683" s="421">
        <f>IF('statement of marks'!V$6="","",'statement of marks'!V$6)</f>
        <v>50</v>
      </c>
      <c r="N683" s="421">
        <f>IF('statement of marks'!W$6="","",'statement of marks'!W$6)</f>
        <v>20</v>
      </c>
      <c r="O683" s="432">
        <f>IF('statement of marks'!X$6="","",'statement of marks'!X$6)</f>
        <v>70</v>
      </c>
      <c r="P683" s="422">
        <f>IF('statement of marks'!Y$6="","",'statement of marks'!Y$6)</f>
        <v>100</v>
      </c>
      <c r="Q683" s="421">
        <f>IF('statement of marks'!Z$6="","",'statement of marks'!Z$6)</f>
        <v>70</v>
      </c>
      <c r="R683" s="421">
        <f>IF('statement of marks'!AA$6="","",'statement of marks'!AA$6)</f>
        <v>30</v>
      </c>
      <c r="S683" s="432">
        <f>IF('statement of marks'!AB$6="","",'statement of marks'!AB$6)</f>
        <v>100</v>
      </c>
      <c r="T683" s="442">
        <f>IF('statement of marks'!AC$6="","",'statement of marks'!AC$6)</f>
        <v>200</v>
      </c>
      <c r="U683" s="442" t="str">
        <f>IF('statement of marks'!AD$6="","",'statement of marks'!AD$6)</f>
        <v/>
      </c>
      <c r="V683" s="448" t="str">
        <f>IF('statement of marks'!AE$6="","",'statement of marks'!AE$6)</f>
        <v/>
      </c>
    </row>
    <row r="684" spans="1:22" ht="15.95" customHeight="1">
      <c r="A684" s="425"/>
      <c r="B684" s="990" t="str">
        <f>IF('statement of marks'!$L$3="","",'statement of marks'!$L$3)</f>
        <v>fgUnh</v>
      </c>
      <c r="C684" s="991"/>
      <c r="D684" s="207">
        <f>IF('statement of marks'!L28="","",'statement of marks'!L28)</f>
        <v>3</v>
      </c>
      <c r="E684" s="207">
        <f>IF('statement of marks'!M28="","",'statement of marks'!M28)</f>
        <v>5</v>
      </c>
      <c r="F684" s="433">
        <f>IF('statement of marks'!N28="","",'statement of marks'!N28)</f>
        <v>8</v>
      </c>
      <c r="G684" s="207">
        <f>IF('statement of marks'!O28="","",'statement of marks'!O28)</f>
        <v>5</v>
      </c>
      <c r="H684" s="207">
        <f>IF('statement of marks'!P28="","",'statement of marks'!P28)</f>
        <v>5</v>
      </c>
      <c r="I684" s="433">
        <f>IF('statement of marks'!Q28="","",'statement of marks'!Q28)</f>
        <v>10</v>
      </c>
      <c r="J684" s="207" t="str">
        <f>IF('statement of marks'!R28="","",'statement of marks'!R28)</f>
        <v/>
      </c>
      <c r="K684" s="207" t="str">
        <f>IF('statement of marks'!S28="","",'statement of marks'!S28)</f>
        <v/>
      </c>
      <c r="L684" s="433" t="str">
        <f>IF('statement of marks'!T28="","",'statement of marks'!T28)</f>
        <v/>
      </c>
      <c r="M684" s="207" t="str">
        <f>IF('statement of marks'!V28="","",'statement of marks'!V28)</f>
        <v/>
      </c>
      <c r="N684" s="207" t="str">
        <f>IF('statement of marks'!W28="","",'statement of marks'!W28)</f>
        <v/>
      </c>
      <c r="O684" s="433" t="str">
        <f>IF('statement of marks'!X28="","",'statement of marks'!X28)</f>
        <v/>
      </c>
      <c r="P684" s="209" t="str">
        <f>IF('statement of marks'!Y28="","",'statement of marks'!Y28)</f>
        <v/>
      </c>
      <c r="Q684" s="207" t="str">
        <f>IF('statement of marks'!Z28="","",'statement of marks'!Z28)</f>
        <v/>
      </c>
      <c r="R684" s="207" t="str">
        <f>IF('statement of marks'!AA28="","",'statement of marks'!AA28)</f>
        <v/>
      </c>
      <c r="S684" s="433" t="str">
        <f>IF('statement of marks'!AB28="","",'statement of marks'!AB28)</f>
        <v/>
      </c>
      <c r="T684" s="420" t="str">
        <f>IF('statement of marks'!AC28="","",'statement of marks'!AC28)</f>
        <v/>
      </c>
      <c r="U684" s="420" t="str">
        <f>IF('statement of marks'!AD28="","",'statement of marks'!AD28)</f>
        <v/>
      </c>
      <c r="V684" s="439" t="str">
        <f>IF('statement of marks'!AE28="","",'statement of marks'!AE28)</f>
        <v/>
      </c>
    </row>
    <row r="685" spans="1:22" ht="15.95" customHeight="1">
      <c r="A685" s="425"/>
      <c r="B685" s="990" t="str">
        <f>IF('statement of marks'!$AH$3="","",'statement of marks'!$AH$3)</f>
        <v>vaxszth</v>
      </c>
      <c r="C685" s="991"/>
      <c r="D685" s="207">
        <f>IF('statement of marks'!AH28="","",'statement of marks'!AH28)</f>
        <v>4</v>
      </c>
      <c r="E685" s="207">
        <f>IF('statement of marks'!AI28="","",'statement of marks'!AI28)</f>
        <v>5</v>
      </c>
      <c r="F685" s="433">
        <f>IF('statement of marks'!AJ28="","",'statement of marks'!AJ28)</f>
        <v>9</v>
      </c>
      <c r="G685" s="207">
        <f>IF('statement of marks'!AK28="","",'statement of marks'!AK28)</f>
        <v>4</v>
      </c>
      <c r="H685" s="207">
        <f>IF('statement of marks'!AL28="","",'statement of marks'!AL28)</f>
        <v>5</v>
      </c>
      <c r="I685" s="433">
        <f>IF('statement of marks'!AM28="","",'statement of marks'!AM28)</f>
        <v>9</v>
      </c>
      <c r="J685" s="207" t="str">
        <f>IF('statement of marks'!AN28="","",'statement of marks'!AN28)</f>
        <v/>
      </c>
      <c r="K685" s="207" t="str">
        <f>IF('statement of marks'!AO28="","",'statement of marks'!AO28)</f>
        <v/>
      </c>
      <c r="L685" s="433" t="str">
        <f>IF('statement of marks'!AP28="","",'statement of marks'!AP28)</f>
        <v/>
      </c>
      <c r="M685" s="207">
        <f>IF('statement of marks'!AR28="","",'statement of marks'!AR28)</f>
        <v>41</v>
      </c>
      <c r="N685" s="207">
        <f>IF('statement of marks'!AS28="","",'statement of marks'!AS28)</f>
        <v>20</v>
      </c>
      <c r="O685" s="433">
        <f>IF('statement of marks'!AT28="","",'statement of marks'!AT28)</f>
        <v>61</v>
      </c>
      <c r="P685" s="209">
        <f>IF('statement of marks'!AU28="","",'statement of marks'!AU28)</f>
        <v>79</v>
      </c>
      <c r="Q685" s="207" t="str">
        <f>IF('statement of marks'!AV28="","",'statement of marks'!AV28)</f>
        <v/>
      </c>
      <c r="R685" s="207" t="str">
        <f>IF('statement of marks'!AW28="","",'statement of marks'!AW28)</f>
        <v/>
      </c>
      <c r="S685" s="433" t="str">
        <f>IF('statement of marks'!AX28="","",'statement of marks'!AX28)</f>
        <v/>
      </c>
      <c r="T685" s="420" t="str">
        <f>IF('statement of marks'!AY28="","",'statement of marks'!AY28)</f>
        <v/>
      </c>
      <c r="U685" s="420" t="str">
        <f>IF('statement of marks'!AZ28="","",'statement of marks'!AZ28)</f>
        <v/>
      </c>
      <c r="V685" s="439" t="str">
        <f>IF('statement of marks'!BA28="","",'statement of marks'!BA28)</f>
        <v/>
      </c>
    </row>
    <row r="686" spans="1:22" ht="15.95" customHeight="1">
      <c r="A686" s="425"/>
      <c r="B686" s="990" t="str">
        <f>IF('statement of marks'!BD28="s","laLd`r",IF('statement of marks'!BD28="u","mnwZ",IF('statement of marks'!BD28="g","xqtjkrh",IF('statement of marks'!BD28="p","iatkch",IF('statement of marks'!BD28="sd","fla/kh","r`rh; Hkk""kk")))))</f>
        <v>laLd`r</v>
      </c>
      <c r="C686" s="991"/>
      <c r="D686" s="207">
        <f>IF('statement of marks'!BE28="","",'statement of marks'!BE28)</f>
        <v>3</v>
      </c>
      <c r="E686" s="207">
        <f>IF('statement of marks'!BF28="","",'statement of marks'!BF28)</f>
        <v>5</v>
      </c>
      <c r="F686" s="433">
        <f>IF('statement of marks'!BG28="","",'statement of marks'!BG28)</f>
        <v>8</v>
      </c>
      <c r="G686" s="207">
        <f>IF('statement of marks'!BH28="","",'statement of marks'!BH28)</f>
        <v>3</v>
      </c>
      <c r="H686" s="207">
        <f>IF('statement of marks'!BI28="","",'statement of marks'!BI28)</f>
        <v>5</v>
      </c>
      <c r="I686" s="433">
        <f>IF('statement of marks'!BJ28="","",'statement of marks'!BJ28)</f>
        <v>8</v>
      </c>
      <c r="J686" s="207" t="str">
        <f>IF('statement of marks'!BK28="","",'statement of marks'!BK28)</f>
        <v/>
      </c>
      <c r="K686" s="207" t="str">
        <f>IF('statement of marks'!BL28="","",'statement of marks'!BL28)</f>
        <v/>
      </c>
      <c r="L686" s="433" t="str">
        <f>IF('statement of marks'!BM28="","",'statement of marks'!BM28)</f>
        <v/>
      </c>
      <c r="M686" s="207" t="str">
        <f>IF('statement of marks'!BO28="","",'statement of marks'!BO28)</f>
        <v/>
      </c>
      <c r="N686" s="207" t="str">
        <f>IF('statement of marks'!BP28="","",'statement of marks'!BP28)</f>
        <v/>
      </c>
      <c r="O686" s="433" t="str">
        <f>IF('statement of marks'!BQ28="","",'statement of marks'!BQ28)</f>
        <v/>
      </c>
      <c r="P686" s="209" t="str">
        <f>IF('statement of marks'!BR28="","",'statement of marks'!BR28)</f>
        <v/>
      </c>
      <c r="Q686" s="207" t="str">
        <f>IF('statement of marks'!BS28="","",'statement of marks'!BS28)</f>
        <v/>
      </c>
      <c r="R686" s="207" t="str">
        <f>IF('statement of marks'!BT28="","",'statement of marks'!BT28)</f>
        <v/>
      </c>
      <c r="S686" s="433" t="str">
        <f>IF('statement of marks'!BU28="","",'statement of marks'!BU28)</f>
        <v/>
      </c>
      <c r="T686" s="420" t="str">
        <f>IF('statement of marks'!BV28="","",'statement of marks'!BV28)</f>
        <v/>
      </c>
      <c r="U686" s="420" t="str">
        <f>IF('statement of marks'!BW28="","",'statement of marks'!BW28)</f>
        <v/>
      </c>
      <c r="V686" s="439" t="str">
        <f>IF('statement of marks'!BX28="","",'statement of marks'!BX28)</f>
        <v/>
      </c>
    </row>
    <row r="687" spans="1:22" ht="15.95" customHeight="1">
      <c r="A687" s="425"/>
      <c r="B687" s="990" t="str">
        <f>IF('statement of marks'!$CA$3="","",'statement of marks'!$CA$3)</f>
        <v>xf.kr</v>
      </c>
      <c r="C687" s="991"/>
      <c r="D687" s="207">
        <f>IF('statement of marks'!CA28="","",'statement of marks'!CA28)</f>
        <v>4</v>
      </c>
      <c r="E687" s="207">
        <f>IF('statement of marks'!CB28="","",'statement of marks'!CB28)</f>
        <v>5</v>
      </c>
      <c r="F687" s="433">
        <f>IF('statement of marks'!CC28="","",'statement of marks'!CC28)</f>
        <v>9</v>
      </c>
      <c r="G687" s="207" t="str">
        <f>IF('statement of marks'!CD28="","",'statement of marks'!CD28)</f>
        <v/>
      </c>
      <c r="H687" s="207" t="str">
        <f>IF('statement of marks'!CE28="","",'statement of marks'!CE28)</f>
        <v/>
      </c>
      <c r="I687" s="433" t="str">
        <f>IF('statement of marks'!CF28="","",'statement of marks'!CF28)</f>
        <v/>
      </c>
      <c r="J687" s="207" t="str">
        <f>IF('statement of marks'!CG28="","",'statement of marks'!CG28)</f>
        <v/>
      </c>
      <c r="K687" s="207" t="str">
        <f>IF('statement of marks'!CH28="","",'statement of marks'!CH28)</f>
        <v/>
      </c>
      <c r="L687" s="433" t="str">
        <f>IF('statement of marks'!CI28="","",'statement of marks'!CI28)</f>
        <v/>
      </c>
      <c r="M687" s="207">
        <f>IF('statement of marks'!CK28="","",'statement of marks'!CK28)</f>
        <v>30</v>
      </c>
      <c r="N687" s="207">
        <f>IF('statement of marks'!CL28="","",'statement of marks'!CL28)</f>
        <v>20</v>
      </c>
      <c r="O687" s="433">
        <f>IF('statement of marks'!CM28="","",'statement of marks'!CM28)</f>
        <v>50</v>
      </c>
      <c r="P687" s="209">
        <f>IF('statement of marks'!CN28="","",'statement of marks'!CN28)</f>
        <v>59</v>
      </c>
      <c r="Q687" s="207" t="str">
        <f>IF('statement of marks'!CO28="","",'statement of marks'!CO28)</f>
        <v/>
      </c>
      <c r="R687" s="207" t="str">
        <f>IF('statement of marks'!CP28="","",'statement of marks'!CP28)</f>
        <v/>
      </c>
      <c r="S687" s="433" t="str">
        <f>IF('statement of marks'!CQ28="","",'statement of marks'!CQ28)</f>
        <v/>
      </c>
      <c r="T687" s="420" t="str">
        <f>IF('statement of marks'!CR28="","",'statement of marks'!CR28)</f>
        <v/>
      </c>
      <c r="U687" s="420" t="str">
        <f>IF('statement of marks'!CS28="","",'statement of marks'!CS28)</f>
        <v/>
      </c>
      <c r="V687" s="439" t="str">
        <f>IF('statement of marks'!CT28="","",'statement of marks'!CT28)</f>
        <v/>
      </c>
    </row>
    <row r="688" spans="1:22" ht="15.95" customHeight="1">
      <c r="A688" s="425"/>
      <c r="B688" s="990" t="str">
        <f>IF('statement of marks'!$CW$3="","",'statement of marks'!$CW$3)</f>
        <v>foKku</v>
      </c>
      <c r="C688" s="991"/>
      <c r="D688" s="207" t="str">
        <f>IF('statement of marks'!CW28="","",'statement of marks'!CW28)</f>
        <v/>
      </c>
      <c r="E688" s="207" t="str">
        <f>IF('statement of marks'!CX28="","",'statement of marks'!CX28)</f>
        <v/>
      </c>
      <c r="F688" s="433" t="str">
        <f>IF('statement of marks'!CY28="","",'statement of marks'!CY28)</f>
        <v/>
      </c>
      <c r="G688" s="207">
        <f>IF('statement of marks'!CZ28="","",'statement of marks'!CZ28)</f>
        <v>2</v>
      </c>
      <c r="H688" s="207">
        <f>IF('statement of marks'!DA28="","",'statement of marks'!DA28)</f>
        <v>5</v>
      </c>
      <c r="I688" s="433">
        <f>IF('statement of marks'!DB28="","",'statement of marks'!DB28)</f>
        <v>7</v>
      </c>
      <c r="J688" s="207" t="str">
        <f>IF('statement of marks'!DC28="","",'statement of marks'!DC28)</f>
        <v/>
      </c>
      <c r="K688" s="207" t="str">
        <f>IF('statement of marks'!DD28="","",'statement of marks'!DD28)</f>
        <v/>
      </c>
      <c r="L688" s="433" t="str">
        <f>IF('statement of marks'!DE28="","",'statement of marks'!DE28)</f>
        <v/>
      </c>
      <c r="M688" s="207">
        <f>IF('statement of marks'!DG28="","",'statement of marks'!DG28)</f>
        <v>38</v>
      </c>
      <c r="N688" s="207">
        <f>IF('statement of marks'!DH28="","",'statement of marks'!DH28)</f>
        <v>18</v>
      </c>
      <c r="O688" s="433">
        <f>IF('statement of marks'!DI28="","",'statement of marks'!DI28)</f>
        <v>56</v>
      </c>
      <c r="P688" s="209">
        <f>IF('statement of marks'!DJ28="","",'statement of marks'!DJ28)</f>
        <v>63</v>
      </c>
      <c r="Q688" s="207" t="str">
        <f>IF('statement of marks'!DK28="","",'statement of marks'!DK28)</f>
        <v/>
      </c>
      <c r="R688" s="207" t="str">
        <f>IF('statement of marks'!DL28="","",'statement of marks'!DL28)</f>
        <v/>
      </c>
      <c r="S688" s="433" t="str">
        <f>IF('statement of marks'!DM28="","",'statement of marks'!DM28)</f>
        <v/>
      </c>
      <c r="T688" s="420" t="str">
        <f>IF('statement of marks'!DN28="","",'statement of marks'!DN28)</f>
        <v/>
      </c>
      <c r="U688" s="420" t="str">
        <f>IF('statement of marks'!DO28="","",'statement of marks'!DO28)</f>
        <v/>
      </c>
      <c r="V688" s="439" t="str">
        <f>IF('statement of marks'!DP28="","",'statement of marks'!DP28)</f>
        <v/>
      </c>
    </row>
    <row r="689" spans="1:22" ht="15.95" customHeight="1">
      <c r="A689" s="425"/>
      <c r="B689" s="990" t="str">
        <f>IF('statement of marks'!$DS$3="","",'statement of marks'!$DS$3)</f>
        <v>lkekftd foKku</v>
      </c>
      <c r="C689" s="991"/>
      <c r="D689" s="207">
        <f>IF('statement of marks'!DS28="","",'statement of marks'!DS28)</f>
        <v>5</v>
      </c>
      <c r="E689" s="207">
        <f>IF('statement of marks'!DT28="","",'statement of marks'!DT28)</f>
        <v>5</v>
      </c>
      <c r="F689" s="433">
        <f>IF('statement of marks'!DU28="","",'statement of marks'!DU28)</f>
        <v>10</v>
      </c>
      <c r="G689" s="207">
        <f>IF('statement of marks'!DV28="","",'statement of marks'!DV28)</f>
        <v>5</v>
      </c>
      <c r="H689" s="207">
        <f>IF('statement of marks'!DW28="","",'statement of marks'!DW28)</f>
        <v>5</v>
      </c>
      <c r="I689" s="433">
        <f>IF('statement of marks'!DX28="","",'statement of marks'!DX28)</f>
        <v>10</v>
      </c>
      <c r="J689" s="207" t="str">
        <f>IF('statement of marks'!DY28="","",'statement of marks'!DY28)</f>
        <v/>
      </c>
      <c r="K689" s="207" t="str">
        <f>IF('statement of marks'!DZ28="","",'statement of marks'!DZ28)</f>
        <v/>
      </c>
      <c r="L689" s="433" t="str">
        <f>IF('statement of marks'!EA28="","",'statement of marks'!EA28)</f>
        <v/>
      </c>
      <c r="M689" s="207">
        <f>IF('statement of marks'!EC28="","",'statement of marks'!EC28)</f>
        <v>48</v>
      </c>
      <c r="N689" s="207">
        <f>IF('statement of marks'!ED28="","",'statement of marks'!ED28)</f>
        <v>20</v>
      </c>
      <c r="O689" s="433">
        <f>IF('statement of marks'!EE28="","",'statement of marks'!EE28)</f>
        <v>68</v>
      </c>
      <c r="P689" s="209">
        <f>IF('statement of marks'!EF28="","",'statement of marks'!EF28)</f>
        <v>88</v>
      </c>
      <c r="Q689" s="207" t="str">
        <f>IF('statement of marks'!EG28="","",'statement of marks'!EG28)</f>
        <v/>
      </c>
      <c r="R689" s="207" t="str">
        <f>IF('statement of marks'!EH28="","",'statement of marks'!EH28)</f>
        <v/>
      </c>
      <c r="S689" s="433" t="str">
        <f>IF('statement of marks'!EI28="","",'statement of marks'!EI28)</f>
        <v/>
      </c>
      <c r="T689" s="420" t="str">
        <f>IF('statement of marks'!EJ28="","",'statement of marks'!EJ28)</f>
        <v/>
      </c>
      <c r="U689" s="420" t="str">
        <f>IF('statement of marks'!EK28="","",'statement of marks'!EK28)</f>
        <v/>
      </c>
      <c r="V689" s="439" t="str">
        <f>IF('statement of marks'!EL28="","",'statement of marks'!EL28)</f>
        <v/>
      </c>
    </row>
    <row r="690" spans="1:22" ht="15.95" customHeight="1">
      <c r="A690" s="425"/>
      <c r="B690" s="996" t="s">
        <v>193</v>
      </c>
      <c r="C690" s="997"/>
      <c r="D690" s="1007" t="s">
        <v>1</v>
      </c>
      <c r="E690" s="1007"/>
      <c r="F690" s="1007"/>
      <c r="G690" s="1007" t="s">
        <v>21</v>
      </c>
      <c r="H690" s="1007"/>
      <c r="I690" s="1007"/>
      <c r="J690" s="1007" t="s">
        <v>194</v>
      </c>
      <c r="K690" s="1007"/>
      <c r="L690" s="1007"/>
      <c r="M690" s="1007" t="s">
        <v>68</v>
      </c>
      <c r="N690" s="1007"/>
      <c r="O690" s="1007"/>
      <c r="P690" s="1007" t="s">
        <v>240</v>
      </c>
      <c r="Q690" s="1007"/>
      <c r="R690" s="1007"/>
      <c r="S690" s="436"/>
      <c r="T690" s="1073" t="s">
        <v>237</v>
      </c>
      <c r="U690" s="1074"/>
      <c r="V690" s="1075"/>
    </row>
    <row r="691" spans="1:22" ht="15.95" customHeight="1">
      <c r="A691" s="426"/>
      <c r="B691" s="1048" t="s">
        <v>3</v>
      </c>
      <c r="C691" s="1049"/>
      <c r="D691" s="1050">
        <f>IF('statement of marks'!EO$6="","",'statement of marks'!EO$6)</f>
        <v>20</v>
      </c>
      <c r="E691" s="1050"/>
      <c r="F691" s="1050"/>
      <c r="G691" s="1050">
        <f>IF('statement of marks'!EP$6="","",'statement of marks'!EP$6)</f>
        <v>20</v>
      </c>
      <c r="H691" s="1050"/>
      <c r="I691" s="1050"/>
      <c r="J691" s="1050">
        <f>IF('statement of marks'!ER$6="","",'statement of marks'!ER$6)</f>
        <v>20</v>
      </c>
      <c r="K691" s="1050"/>
      <c r="L691" s="1050"/>
      <c r="M691" s="1050">
        <f>IF('statement of marks'!EQ$6="","",'statement of marks'!EQ$6)</f>
        <v>20</v>
      </c>
      <c r="N691" s="1050"/>
      <c r="O691" s="1050"/>
      <c r="P691" s="1050">
        <f>IF('statement of marks'!ES$6="","",'statement of marks'!ES$6)</f>
        <v>20</v>
      </c>
      <c r="Q691" s="1050"/>
      <c r="R691" s="1050"/>
      <c r="S691" s="437" t="str">
        <f>IF('statement of marks'!FD$6="","",'statement of marks'!EW$6)</f>
        <v/>
      </c>
      <c r="T691" s="442">
        <f>IF('statement of marks'!ET$6="","",'statement of marks'!ET$6)</f>
        <v>100</v>
      </c>
      <c r="U691" s="443" t="s">
        <v>5</v>
      </c>
      <c r="V691" s="444" t="s">
        <v>241</v>
      </c>
    </row>
    <row r="692" spans="1:22" ht="15.95" customHeight="1">
      <c r="A692" s="425"/>
      <c r="B692" s="990" t="str">
        <f>IF('statement of marks'!$EO$3="","",'statement of marks'!$EO$3)</f>
        <v>dk;kZuqHko</v>
      </c>
      <c r="C692" s="991"/>
      <c r="D692" s="1031" t="str">
        <f>IF('statement of marks'!EO28="","",'statement of marks'!EO28)</f>
        <v/>
      </c>
      <c r="E692" s="1031"/>
      <c r="F692" s="1031"/>
      <c r="G692" s="1031" t="str">
        <f>IF('statement of marks'!EP28="","",'statement of marks'!EP28)</f>
        <v/>
      </c>
      <c r="H692" s="1031"/>
      <c r="I692" s="1031"/>
      <c r="J692" s="1031" t="str">
        <f>IF('statement of marks'!ER28="","",'statement of marks'!ER28)</f>
        <v/>
      </c>
      <c r="K692" s="1031"/>
      <c r="L692" s="1031"/>
      <c r="M692" s="1031" t="str">
        <f>IF('statement of marks'!EQ28="","",'statement of marks'!EQ28)</f>
        <v/>
      </c>
      <c r="N692" s="1031"/>
      <c r="O692" s="1031"/>
      <c r="P692" s="1031" t="str">
        <f>IF('statement of marks'!ES28="","",'statement of marks'!ES28)</f>
        <v/>
      </c>
      <c r="Q692" s="1031"/>
      <c r="R692" s="1031"/>
      <c r="S692" s="438"/>
      <c r="T692" s="440" t="str">
        <f>IF('statement of marks'!ET28="","",'statement of marks'!ET28)</f>
        <v/>
      </c>
      <c r="U692" s="440" t="str">
        <f>IF('statement of marks'!EU28="","",'statement of marks'!EU28)</f>
        <v/>
      </c>
      <c r="V692" s="441" t="str">
        <f>IF('statement of marks'!EV28="","",'statement of marks'!EV28)</f>
        <v/>
      </c>
    </row>
    <row r="693" spans="1:22" ht="15.95" customHeight="1">
      <c r="A693" s="425"/>
      <c r="B693" s="1027" t="str">
        <f>IF('statement of marks'!$EY$3="","",'statement of marks'!$EY$3)</f>
        <v>dyk f'k{kk</v>
      </c>
      <c r="C693" s="1028"/>
      <c r="D693" s="1031" t="str">
        <f>IF('statement of marks'!EY28="","",'statement of marks'!EY28)</f>
        <v/>
      </c>
      <c r="E693" s="1031"/>
      <c r="F693" s="1031"/>
      <c r="G693" s="1031" t="str">
        <f>IF('statement of marks'!EZ28="","",'statement of marks'!EZ28)</f>
        <v/>
      </c>
      <c r="H693" s="1031"/>
      <c r="I693" s="1031"/>
      <c r="J693" s="1031" t="str">
        <f>IF('statement of marks'!FB28="","",'statement of marks'!FB28)</f>
        <v/>
      </c>
      <c r="K693" s="1031"/>
      <c r="L693" s="1031"/>
      <c r="M693" s="1031" t="str">
        <f>IF('statement of marks'!FA28="","",'statement of marks'!FA28)</f>
        <v/>
      </c>
      <c r="N693" s="1031"/>
      <c r="O693" s="1031"/>
      <c r="P693" s="1031" t="str">
        <f>IF('statement of marks'!FC28="","",'statement of marks'!FC28)</f>
        <v/>
      </c>
      <c r="Q693" s="1031"/>
      <c r="R693" s="1031"/>
      <c r="S693" s="438"/>
      <c r="T693" s="440" t="str">
        <f>IF('statement of marks'!FD28="","",'statement of marks'!FD28)</f>
        <v/>
      </c>
      <c r="U693" s="440" t="str">
        <f>IF('statement of marks'!FE28="","",'statement of marks'!FE28)</f>
        <v/>
      </c>
      <c r="V693" s="441" t="str">
        <f>IF('statement of marks'!FF28="","",'statement of marks'!FF28)</f>
        <v/>
      </c>
    </row>
    <row r="694" spans="1:22" ht="15.95" customHeight="1">
      <c r="A694" s="425"/>
      <c r="B694" s="1029" t="str">
        <f>IF('statement of marks'!$FI$3="","",'statement of marks'!$FI$3)</f>
        <v>LokLF; ,oe~ 'kkjhfjd f'k{kk</v>
      </c>
      <c r="C694" s="1030"/>
      <c r="D694" s="1031" t="str">
        <f>IF('statement of marks'!FI28="","",'statement of marks'!FI28)</f>
        <v/>
      </c>
      <c r="E694" s="1031"/>
      <c r="F694" s="1031"/>
      <c r="G694" s="1031" t="str">
        <f>IF('statement of marks'!FJ28="","",'statement of marks'!FJ28)</f>
        <v/>
      </c>
      <c r="H694" s="1031"/>
      <c r="I694" s="1031"/>
      <c r="J694" s="1031" t="str">
        <f>IF('statement of marks'!FL28="","",'statement of marks'!FL28)</f>
        <v/>
      </c>
      <c r="K694" s="1031"/>
      <c r="L694" s="1031"/>
      <c r="M694" s="1031" t="str">
        <f>IF('statement of marks'!FK28="","",'statement of marks'!FK28)</f>
        <v/>
      </c>
      <c r="N694" s="1031"/>
      <c r="O694" s="1031"/>
      <c r="P694" s="1031" t="str">
        <f>IF('statement of marks'!FM28="","",'statement of marks'!FM28)</f>
        <v/>
      </c>
      <c r="Q694" s="1031"/>
      <c r="R694" s="1031"/>
      <c r="S694" s="438"/>
      <c r="T694" s="440" t="str">
        <f>IF('statement of marks'!FN28="","",'statement of marks'!FN28)</f>
        <v/>
      </c>
      <c r="U694" s="440" t="str">
        <f>IF('statement of marks'!FO28="","",'statement of marks'!FO28)</f>
        <v/>
      </c>
      <c r="V694" s="441" t="str">
        <f>IF('statement of marks'!FP28="","",'statement of marks'!FP28)</f>
        <v/>
      </c>
    </row>
    <row r="695" spans="1:22" ht="15.95" customHeight="1">
      <c r="A695" s="425"/>
      <c r="B695" s="1000" t="s">
        <v>195</v>
      </c>
      <c r="C695" s="1001"/>
      <c r="D695" s="1071" t="str">
        <f>details!$DR$3</f>
        <v>vxLr rd</v>
      </c>
      <c r="E695" s="1071"/>
      <c r="F695" s="1071"/>
      <c r="G695" s="1071" t="str">
        <f>details!$DV$3</f>
        <v>vDVwcj rd</v>
      </c>
      <c r="H695" s="1071"/>
      <c r="I695" s="1071"/>
      <c r="J695" s="1071" t="str">
        <f>details!$ED$3</f>
        <v>Qjojh rd</v>
      </c>
      <c r="K695" s="1071"/>
      <c r="L695" s="1071"/>
      <c r="M695" s="1071" t="str">
        <f>details!$DZ$3</f>
        <v>fnlEcj rd</v>
      </c>
      <c r="N695" s="1071"/>
      <c r="O695" s="1071"/>
      <c r="P695" s="1071" t="str">
        <f>details!$EH$3</f>
        <v>loZ ;ksx</v>
      </c>
      <c r="Q695" s="1071"/>
      <c r="R695" s="1071"/>
      <c r="S695" s="1010" t="s">
        <v>252</v>
      </c>
      <c r="T695" s="1011"/>
      <c r="U695" s="1011"/>
      <c r="V695" s="1078"/>
    </row>
    <row r="696" spans="1:22" ht="15.95" customHeight="1">
      <c r="A696" s="425"/>
      <c r="B696" s="1025" t="s">
        <v>98</v>
      </c>
      <c r="C696" s="1026"/>
      <c r="D696" s="1008" t="str">
        <f>IF(details!DS28="","",details!DS28)</f>
        <v/>
      </c>
      <c r="E696" s="1008"/>
      <c r="F696" s="1008"/>
      <c r="G696" s="1008" t="str">
        <f>IF(details!DW28="","",details!DW28)</f>
        <v/>
      </c>
      <c r="H696" s="1008"/>
      <c r="I696" s="1008"/>
      <c r="J696" s="1008" t="str">
        <f>IF(details!EE28="","",details!EE28)</f>
        <v/>
      </c>
      <c r="K696" s="1008"/>
      <c r="L696" s="1008"/>
      <c r="M696" s="1008" t="str">
        <f>IF(details!EA28="","",details!EA28)</f>
        <v/>
      </c>
      <c r="N696" s="1008"/>
      <c r="O696" s="1008"/>
      <c r="P696" s="1008" t="str">
        <f>IF(details!EI28="","",details!EI28)</f>
        <v/>
      </c>
      <c r="Q696" s="1008"/>
      <c r="R696" s="1008"/>
      <c r="S696" s="1079">
        <f>'statement of marks'!$HF$108</f>
        <v>42855</v>
      </c>
      <c r="T696" s="1080"/>
      <c r="U696" s="1080"/>
      <c r="V696" s="1081"/>
    </row>
    <row r="697" spans="1:22" ht="15.95" customHeight="1">
      <c r="A697" s="425"/>
      <c r="B697" s="1023" t="s">
        <v>15</v>
      </c>
      <c r="C697" s="1024"/>
      <c r="D697" s="1009">
        <f>IF(details!DR28="","",details!DR28)</f>
        <v>83</v>
      </c>
      <c r="E697" s="1009"/>
      <c r="F697" s="1009"/>
      <c r="G697" s="1009" t="str">
        <f>IF(details!DV28="","",details!DV28)</f>
        <v/>
      </c>
      <c r="H697" s="1009"/>
      <c r="I697" s="1009"/>
      <c r="J697" s="1009" t="str">
        <f>IF(details!ED28="","",details!ED28)</f>
        <v/>
      </c>
      <c r="K697" s="1009"/>
      <c r="L697" s="1009"/>
      <c r="M697" s="1009" t="str">
        <f>IF(details!DZ28="","",details!DZ28)</f>
        <v/>
      </c>
      <c r="N697" s="1009"/>
      <c r="O697" s="1009"/>
      <c r="P697" s="1009" t="str">
        <f>IF(details!EH28="","",details!EH28)</f>
        <v/>
      </c>
      <c r="Q697" s="1009"/>
      <c r="R697" s="1009"/>
      <c r="S697" s="1082"/>
      <c r="T697" s="1083"/>
      <c r="U697" s="1083"/>
      <c r="V697" s="1084"/>
    </row>
    <row r="698" spans="1:22" ht="15.95" customHeight="1">
      <c r="A698" s="1072"/>
      <c r="B698" s="1064" t="s">
        <v>250</v>
      </c>
      <c r="C698" s="1065"/>
      <c r="D698" s="1066" t="s">
        <v>3</v>
      </c>
      <c r="E698" s="1066"/>
      <c r="F698" s="1066"/>
      <c r="G698" s="1066" t="s">
        <v>236</v>
      </c>
      <c r="H698" s="1066"/>
      <c r="I698" s="1066"/>
      <c r="J698" s="1066" t="s">
        <v>5</v>
      </c>
      <c r="K698" s="1066"/>
      <c r="L698" s="1066"/>
      <c r="M698" s="1066" t="s">
        <v>242</v>
      </c>
      <c r="N698" s="1066"/>
      <c r="O698" s="1066"/>
      <c r="P698" s="1067" t="s">
        <v>225</v>
      </c>
      <c r="Q698" s="1067"/>
      <c r="R698" s="1067"/>
      <c r="S698" s="1066" t="s">
        <v>250</v>
      </c>
      <c r="T698" s="1066"/>
      <c r="U698" s="1066"/>
      <c r="V698" s="1068"/>
    </row>
    <row r="699" spans="1:22" ht="15.95" customHeight="1">
      <c r="A699" s="1072"/>
      <c r="B699" s="1064"/>
      <c r="C699" s="1065"/>
      <c r="D699" s="1069">
        <f>'statement of marks'!HD28</f>
        <v>1200</v>
      </c>
      <c r="E699" s="1069"/>
      <c r="F699" s="1069"/>
      <c r="G699" s="1069" t="str">
        <f>'statement of marks'!HE28</f>
        <v/>
      </c>
      <c r="H699" s="1069"/>
      <c r="I699" s="1069"/>
      <c r="J699" s="1069" t="str">
        <f>'statement of marks'!HF28</f>
        <v/>
      </c>
      <c r="K699" s="1069"/>
      <c r="L699" s="1069"/>
      <c r="M699" s="1069" t="str">
        <f>'statement of marks'!HI28</f>
        <v/>
      </c>
      <c r="N699" s="1069"/>
      <c r="O699" s="1069"/>
      <c r="P699" s="1069" t="str">
        <f>'statement of marks'!HH28</f>
        <v/>
      </c>
      <c r="Q699" s="1069"/>
      <c r="R699" s="1069"/>
      <c r="S699" s="1066" t="str">
        <f>'statement of marks'!HC28</f>
        <v/>
      </c>
      <c r="T699" s="1066"/>
      <c r="U699" s="1066"/>
      <c r="V699" s="1068"/>
    </row>
    <row r="700" spans="1:22" ht="15.95" customHeight="1">
      <c r="A700" s="425"/>
      <c r="B700" s="1036" t="s">
        <v>99</v>
      </c>
      <c r="C700" s="1037"/>
      <c r="D700" s="1007"/>
      <c r="E700" s="1007"/>
      <c r="F700" s="1007"/>
      <c r="G700" s="1007"/>
      <c r="H700" s="1007"/>
      <c r="I700" s="1007"/>
      <c r="J700" s="1007"/>
      <c r="K700" s="1007"/>
      <c r="L700" s="1007"/>
      <c r="M700" s="1007"/>
      <c r="N700" s="1007"/>
      <c r="O700" s="1007"/>
      <c r="P700" s="1007"/>
      <c r="Q700" s="1007"/>
      <c r="R700" s="1007"/>
      <c r="S700" s="1007"/>
      <c r="T700" s="1007"/>
      <c r="U700" s="1007"/>
      <c r="V700" s="1058"/>
    </row>
    <row r="701" spans="1:22" ht="15.95" customHeight="1">
      <c r="A701" s="425"/>
      <c r="B701" s="1013" t="s">
        <v>79</v>
      </c>
      <c r="C701" s="1014"/>
      <c r="D701" s="1007"/>
      <c r="E701" s="1007"/>
      <c r="F701" s="1007"/>
      <c r="G701" s="1007"/>
      <c r="H701" s="1007"/>
      <c r="I701" s="1007"/>
      <c r="J701" s="1007"/>
      <c r="K701" s="1007"/>
      <c r="L701" s="1007"/>
      <c r="M701" s="1007"/>
      <c r="N701" s="1007"/>
      <c r="O701" s="1007"/>
      <c r="P701" s="1007"/>
      <c r="Q701" s="1007"/>
      <c r="R701" s="1007"/>
      <c r="S701" s="1007"/>
      <c r="T701" s="1007"/>
      <c r="U701" s="1007"/>
      <c r="V701" s="1058"/>
    </row>
    <row r="702" spans="1:22" ht="15.95" customHeight="1">
      <c r="A702" s="425"/>
      <c r="B702" s="1036" t="s">
        <v>243</v>
      </c>
      <c r="C702" s="1037"/>
      <c r="D702" s="1007"/>
      <c r="E702" s="1007"/>
      <c r="F702" s="1007"/>
      <c r="G702" s="1007"/>
      <c r="H702" s="1007"/>
      <c r="I702" s="1007"/>
      <c r="J702" s="1007"/>
      <c r="K702" s="1007"/>
      <c r="L702" s="1007"/>
      <c r="M702" s="1007"/>
      <c r="N702" s="1007"/>
      <c r="O702" s="1007"/>
      <c r="P702" s="1007" t="s">
        <v>243</v>
      </c>
      <c r="Q702" s="1007"/>
      <c r="R702" s="1007"/>
      <c r="S702" s="1007"/>
      <c r="T702" s="1007"/>
      <c r="U702" s="1007"/>
      <c r="V702" s="1058"/>
    </row>
    <row r="703" spans="1:22" ht="15.95" customHeight="1">
      <c r="A703" s="425"/>
      <c r="B703" s="1021" t="s">
        <v>100</v>
      </c>
      <c r="C703" s="1022"/>
      <c r="D703" s="1007"/>
      <c r="E703" s="1007"/>
      <c r="F703" s="1007"/>
      <c r="G703" s="1007"/>
      <c r="H703" s="1007"/>
      <c r="I703" s="1007"/>
      <c r="J703" s="1007"/>
      <c r="K703" s="1007"/>
      <c r="L703" s="1007"/>
      <c r="M703" s="1007"/>
      <c r="N703" s="1007"/>
      <c r="O703" s="1007"/>
      <c r="P703" s="1007"/>
      <c r="Q703" s="1007"/>
      <c r="R703" s="1007"/>
      <c r="S703" s="1060" t="s">
        <v>100</v>
      </c>
      <c r="T703" s="1060"/>
      <c r="U703" s="1060"/>
      <c r="V703" s="1061"/>
    </row>
    <row r="704" spans="1:22" ht="15.95" customHeight="1" thickBot="1">
      <c r="A704" s="427"/>
      <c r="B704" s="1076" t="s">
        <v>101</v>
      </c>
      <c r="C704" s="1077"/>
      <c r="D704" s="1059"/>
      <c r="E704" s="1059"/>
      <c r="F704" s="1059"/>
      <c r="G704" s="1059"/>
      <c r="H704" s="1059"/>
      <c r="I704" s="1059"/>
      <c r="J704" s="1059"/>
      <c r="K704" s="1059"/>
      <c r="L704" s="1059"/>
      <c r="M704" s="1059"/>
      <c r="N704" s="1059"/>
      <c r="O704" s="1059"/>
      <c r="P704" s="1059"/>
      <c r="Q704" s="1059"/>
      <c r="R704" s="1059"/>
      <c r="S704" s="1062" t="s">
        <v>134</v>
      </c>
      <c r="T704" s="1062"/>
      <c r="U704" s="1062"/>
      <c r="V704" s="1063"/>
    </row>
    <row r="705" spans="1:22" ht="15.95" customHeight="1">
      <c r="A705" s="424"/>
      <c r="B705" s="1038" t="s">
        <v>47</v>
      </c>
      <c r="C705" s="1039"/>
      <c r="D705" s="1039"/>
      <c r="E705" s="1039"/>
      <c r="F705" s="1039"/>
      <c r="G705" s="1039"/>
      <c r="H705" s="1039"/>
      <c r="I705" s="1039"/>
      <c r="J705" s="1039"/>
      <c r="K705" s="1039"/>
      <c r="L705" s="1039"/>
      <c r="M705" s="1039"/>
      <c r="N705" s="1039"/>
      <c r="O705" s="1039"/>
      <c r="P705" s="1039"/>
      <c r="Q705" s="1039"/>
      <c r="R705" s="1039"/>
      <c r="S705" s="1039"/>
      <c r="T705" s="1039"/>
      <c r="U705" s="1039"/>
      <c r="V705" s="1040"/>
    </row>
    <row r="706" spans="1:22" ht="15.95" customHeight="1">
      <c r="A706" s="425"/>
      <c r="B706" s="1041" t="str">
        <f>'statement of marks'!$A$1</f>
        <v>MkW0Hkhejko vEcsMdj jkt0vkok0fo|k0cxMh]nkSlk</v>
      </c>
      <c r="C706" s="1042"/>
      <c r="D706" s="1042"/>
      <c r="E706" s="1042"/>
      <c r="F706" s="1042"/>
      <c r="G706" s="1042"/>
      <c r="H706" s="1042"/>
      <c r="I706" s="1042"/>
      <c r="J706" s="1042"/>
      <c r="K706" s="1042"/>
      <c r="L706" s="1042"/>
      <c r="M706" s="1042"/>
      <c r="N706" s="1042"/>
      <c r="O706" s="1042"/>
      <c r="P706" s="1042"/>
      <c r="Q706" s="1042"/>
      <c r="R706" s="1042"/>
      <c r="S706" s="1042"/>
      <c r="T706" s="1042"/>
      <c r="U706" s="1042"/>
      <c r="V706" s="1043"/>
    </row>
    <row r="707" spans="1:22" ht="15.95" customHeight="1">
      <c r="A707" s="425"/>
      <c r="B707" s="990" t="s">
        <v>244</v>
      </c>
      <c r="C707" s="991"/>
      <c r="D707" s="992" t="str">
        <f>'statement of marks'!$H$3</f>
        <v>2016-17</v>
      </c>
      <c r="E707" s="992"/>
      <c r="F707" s="992"/>
      <c r="G707" s="992"/>
      <c r="H707" s="992"/>
      <c r="I707" s="992"/>
      <c r="J707" s="992"/>
      <c r="K707" s="992"/>
      <c r="L707" s="992"/>
      <c r="M707" s="992"/>
      <c r="N707" s="992"/>
      <c r="O707" s="992"/>
      <c r="P707" s="992"/>
      <c r="Q707" s="992"/>
      <c r="R707" s="992"/>
      <c r="S707" s="992"/>
      <c r="T707" s="992"/>
      <c r="U707" s="992"/>
      <c r="V707" s="1044"/>
    </row>
    <row r="708" spans="1:22" ht="15.95" customHeight="1">
      <c r="A708" s="425"/>
      <c r="B708" s="990" t="s">
        <v>185</v>
      </c>
      <c r="C708" s="991"/>
      <c r="D708" s="991" t="str">
        <f>IF('statement of marks'!I29="","",'statement of marks'!I29)</f>
        <v>jkgqy dqekj cSjok</v>
      </c>
      <c r="E708" s="991"/>
      <c r="F708" s="991"/>
      <c r="G708" s="991"/>
      <c r="H708" s="991"/>
      <c r="I708" s="991"/>
      <c r="J708" s="991"/>
      <c r="K708" s="991"/>
      <c r="L708" s="991"/>
      <c r="M708" s="991"/>
      <c r="N708" s="991"/>
      <c r="O708" s="991"/>
      <c r="P708" s="991"/>
      <c r="Q708" s="991"/>
      <c r="R708" s="991"/>
      <c r="S708" s="991"/>
      <c r="T708" s="991"/>
      <c r="U708" s="991"/>
      <c r="V708" s="1045"/>
    </row>
    <row r="709" spans="1:22" ht="15.95" customHeight="1">
      <c r="A709" s="425"/>
      <c r="B709" s="990" t="s">
        <v>186</v>
      </c>
      <c r="C709" s="991"/>
      <c r="D709" s="991" t="str">
        <f>IF('statement of marks'!J29="","",'statement of marks'!J29)</f>
        <v>Jh fxjkZt izzlkn cSjok</v>
      </c>
      <c r="E709" s="991"/>
      <c r="F709" s="991"/>
      <c r="G709" s="991"/>
      <c r="H709" s="991"/>
      <c r="I709" s="991"/>
      <c r="J709" s="991"/>
      <c r="K709" s="991"/>
      <c r="L709" s="991"/>
      <c r="M709" s="991"/>
      <c r="N709" s="991"/>
      <c r="O709" s="991"/>
      <c r="P709" s="991"/>
      <c r="Q709" s="991"/>
      <c r="R709" s="991"/>
      <c r="S709" s="991"/>
      <c r="T709" s="991"/>
      <c r="U709" s="991"/>
      <c r="V709" s="1045"/>
    </row>
    <row r="710" spans="1:22" ht="15.95" customHeight="1">
      <c r="A710" s="425"/>
      <c r="B710" s="990" t="s">
        <v>187</v>
      </c>
      <c r="C710" s="991"/>
      <c r="D710" s="991" t="str">
        <f>IF('statement of marks'!K29="","",'statement of marks'!K29)</f>
        <v>Jhefr ds'kUrh nsoh</v>
      </c>
      <c r="E710" s="991"/>
      <c r="F710" s="991"/>
      <c r="G710" s="991"/>
      <c r="H710" s="991"/>
      <c r="I710" s="991"/>
      <c r="J710" s="991"/>
      <c r="K710" s="991"/>
      <c r="L710" s="991"/>
      <c r="M710" s="991"/>
      <c r="N710" s="991"/>
      <c r="O710" s="991"/>
      <c r="P710" s="991"/>
      <c r="Q710" s="991"/>
      <c r="R710" s="991"/>
      <c r="S710" s="991"/>
      <c r="T710" s="991"/>
      <c r="U710" s="991"/>
      <c r="V710" s="1045"/>
    </row>
    <row r="711" spans="1:22" ht="15.95" customHeight="1">
      <c r="A711" s="425"/>
      <c r="B711" s="990" t="s">
        <v>188</v>
      </c>
      <c r="C711" s="991"/>
      <c r="D711" s="992" t="str">
        <f>'statement of marks'!$G$3</f>
        <v>6 B</v>
      </c>
      <c r="E711" s="992"/>
      <c r="F711" s="992"/>
      <c r="G711" s="991" t="s">
        <v>9</v>
      </c>
      <c r="H711" s="991"/>
      <c r="I711" s="991"/>
      <c r="J711" s="992">
        <f>IF('statement of marks'!D29="","",'statement of marks'!D29)</f>
        <v>673</v>
      </c>
      <c r="K711" s="992"/>
      <c r="L711" s="992"/>
      <c r="M711" s="991" t="s">
        <v>189</v>
      </c>
      <c r="N711" s="991"/>
      <c r="O711" s="991"/>
      <c r="P711" s="992">
        <f>IF('statement of marks'!F29="","",'statement of marks'!F29)</f>
        <v>1969</v>
      </c>
      <c r="Q711" s="992"/>
      <c r="R711" s="992"/>
      <c r="S711" s="1054" t="str">
        <f>IF('statement of marks'!$I$3="","",'statement of marks'!$I$3)</f>
        <v xml:space="preserve">fo|ky; dk Mk;l dksM+ </v>
      </c>
      <c r="T711" s="1054"/>
      <c r="U711" s="1054"/>
      <c r="V711" s="1055"/>
    </row>
    <row r="712" spans="1:22" ht="15.95" customHeight="1">
      <c r="A712" s="425"/>
      <c r="B712" s="428" t="s">
        <v>0</v>
      </c>
      <c r="C712" s="429"/>
      <c r="D712" s="1032">
        <f>IF('statement of marks'!G29="","",'statement of marks'!G29)</f>
        <v>38330</v>
      </c>
      <c r="E712" s="1032"/>
      <c r="F712" s="1032"/>
      <c r="G712" s="991" t="str">
        <f>IF('statement of marks'!H29="","",'statement of marks'!H29)</f>
        <v>ukS fnlEcj] nks gtkj pkj</v>
      </c>
      <c r="H712" s="991"/>
      <c r="I712" s="991"/>
      <c r="J712" s="991"/>
      <c r="K712" s="991"/>
      <c r="L712" s="991"/>
      <c r="M712" s="991"/>
      <c r="N712" s="991"/>
      <c r="O712" s="991"/>
      <c r="P712" s="991"/>
      <c r="Q712" s="991"/>
      <c r="R712" s="991"/>
      <c r="S712" s="1056" t="str">
        <f>IF('statement of marks'!$J$3="","",'statement of marks'!$J$3)</f>
        <v xml:space="preserve">08291009401   </v>
      </c>
      <c r="T712" s="1056"/>
      <c r="U712" s="1056"/>
      <c r="V712" s="1057"/>
    </row>
    <row r="713" spans="1:22" ht="15.95" customHeight="1">
      <c r="A713" s="425"/>
      <c r="B713" s="404" t="s">
        <v>28</v>
      </c>
      <c r="C713" s="430" t="s">
        <v>96</v>
      </c>
      <c r="D713" s="1007" t="s">
        <v>1</v>
      </c>
      <c r="E713" s="1007"/>
      <c r="F713" s="1007"/>
      <c r="G713" s="1007" t="s">
        <v>21</v>
      </c>
      <c r="H713" s="1007"/>
      <c r="I713" s="1007"/>
      <c r="J713" s="1007" t="s">
        <v>68</v>
      </c>
      <c r="K713" s="1007"/>
      <c r="L713" s="1007"/>
      <c r="M713" s="1007" t="s">
        <v>97</v>
      </c>
      <c r="N713" s="1007"/>
      <c r="O713" s="1007"/>
      <c r="P713" s="1070" t="s">
        <v>200</v>
      </c>
      <c r="Q713" s="1051" t="s">
        <v>238</v>
      </c>
      <c r="R713" s="1051"/>
      <c r="S713" s="1051"/>
      <c r="T713" s="1052" t="s">
        <v>237</v>
      </c>
      <c r="U713" s="1052"/>
      <c r="V713" s="1053"/>
    </row>
    <row r="714" spans="1:22" ht="15.95" customHeight="1">
      <c r="A714" s="425"/>
      <c r="B714" s="404"/>
      <c r="C714" s="430"/>
      <c r="D714" s="423" t="s">
        <v>245</v>
      </c>
      <c r="E714" s="423" t="s">
        <v>246</v>
      </c>
      <c r="F714" s="431" t="s">
        <v>2</v>
      </c>
      <c r="G714" s="423" t="s">
        <v>245</v>
      </c>
      <c r="H714" s="423" t="s">
        <v>246</v>
      </c>
      <c r="I714" s="431" t="s">
        <v>2</v>
      </c>
      <c r="J714" s="423" t="s">
        <v>245</v>
      </c>
      <c r="K714" s="423" t="s">
        <v>246</v>
      </c>
      <c r="L714" s="431" t="s">
        <v>2</v>
      </c>
      <c r="M714" s="423" t="s">
        <v>245</v>
      </c>
      <c r="N714" s="423" t="s">
        <v>246</v>
      </c>
      <c r="O714" s="431" t="s">
        <v>2</v>
      </c>
      <c r="P714" s="1070"/>
      <c r="Q714" s="423" t="s">
        <v>245</v>
      </c>
      <c r="R714" s="423" t="s">
        <v>246</v>
      </c>
      <c r="S714" s="435" t="s">
        <v>2</v>
      </c>
      <c r="T714" s="445" t="s">
        <v>223</v>
      </c>
      <c r="U714" s="446" t="s">
        <v>5</v>
      </c>
      <c r="V714" s="447" t="s">
        <v>241</v>
      </c>
    </row>
    <row r="715" spans="1:22" ht="15.95" customHeight="1">
      <c r="A715" s="426"/>
      <c r="B715" s="1046" t="s">
        <v>3</v>
      </c>
      <c r="C715" s="1047"/>
      <c r="D715" s="421">
        <f>IF('statement of marks'!L$6="","",'statement of marks'!L$6)</f>
        <v>5</v>
      </c>
      <c r="E715" s="421">
        <f>IF('statement of marks'!M$6="","",'statement of marks'!M$6)</f>
        <v>5</v>
      </c>
      <c r="F715" s="432">
        <f>IF('statement of marks'!N$6="","",'statement of marks'!N$6)</f>
        <v>10</v>
      </c>
      <c r="G715" s="421">
        <f>IF('statement of marks'!O$6="","",'statement of marks'!O$6)</f>
        <v>5</v>
      </c>
      <c r="H715" s="421">
        <f>IF('statement of marks'!P$6="","",'statement of marks'!P$6)</f>
        <v>5</v>
      </c>
      <c r="I715" s="432">
        <f>IF('statement of marks'!Q$6="","",'statement of marks'!Q$6)</f>
        <v>10</v>
      </c>
      <c r="J715" s="421">
        <f>IF('statement of marks'!R$6="","",'statement of marks'!R$6)</f>
        <v>5</v>
      </c>
      <c r="K715" s="421">
        <f>IF('statement of marks'!S$6="","",'statement of marks'!S$6)</f>
        <v>5</v>
      </c>
      <c r="L715" s="432">
        <f>IF('statement of marks'!T$6="","",'statement of marks'!T$6)</f>
        <v>10</v>
      </c>
      <c r="M715" s="421">
        <f>IF('statement of marks'!V$6="","",'statement of marks'!V$6)</f>
        <v>50</v>
      </c>
      <c r="N715" s="421">
        <f>IF('statement of marks'!W$6="","",'statement of marks'!W$6)</f>
        <v>20</v>
      </c>
      <c r="O715" s="432">
        <f>IF('statement of marks'!X$6="","",'statement of marks'!X$6)</f>
        <v>70</v>
      </c>
      <c r="P715" s="422">
        <f>IF('statement of marks'!Y$6="","",'statement of marks'!Y$6)</f>
        <v>100</v>
      </c>
      <c r="Q715" s="421">
        <f>IF('statement of marks'!Z$6="","",'statement of marks'!Z$6)</f>
        <v>70</v>
      </c>
      <c r="R715" s="421">
        <f>IF('statement of marks'!AA$6="","",'statement of marks'!AA$6)</f>
        <v>30</v>
      </c>
      <c r="S715" s="432">
        <f>IF('statement of marks'!AB$6="","",'statement of marks'!AB$6)</f>
        <v>100</v>
      </c>
      <c r="T715" s="442">
        <f>IF('statement of marks'!AC$6="","",'statement of marks'!AC$6)</f>
        <v>200</v>
      </c>
      <c r="U715" s="442" t="str">
        <f>IF('statement of marks'!AD$6="","",'statement of marks'!AD$6)</f>
        <v/>
      </c>
      <c r="V715" s="448" t="str">
        <f>IF('statement of marks'!AE$6="","",'statement of marks'!AE$6)</f>
        <v/>
      </c>
    </row>
    <row r="716" spans="1:22" ht="15.95" customHeight="1">
      <c r="A716" s="425"/>
      <c r="B716" s="990" t="str">
        <f>IF('statement of marks'!$L$3="","",'statement of marks'!$L$3)</f>
        <v>fgUnh</v>
      </c>
      <c r="C716" s="991"/>
      <c r="D716" s="207">
        <f>IF('statement of marks'!L29="","",'statement of marks'!L29)</f>
        <v>5</v>
      </c>
      <c r="E716" s="207">
        <f>IF('statement of marks'!M29="","",'statement of marks'!M29)</f>
        <v>5</v>
      </c>
      <c r="F716" s="433">
        <f>IF('statement of marks'!N29="","",'statement of marks'!N29)</f>
        <v>10</v>
      </c>
      <c r="G716" s="207">
        <f>IF('statement of marks'!O29="","",'statement of marks'!O29)</f>
        <v>5</v>
      </c>
      <c r="H716" s="207">
        <f>IF('statement of marks'!P29="","",'statement of marks'!P29)</f>
        <v>5</v>
      </c>
      <c r="I716" s="433">
        <f>IF('statement of marks'!Q29="","",'statement of marks'!Q29)</f>
        <v>10</v>
      </c>
      <c r="J716" s="207" t="str">
        <f>IF('statement of marks'!R29="","",'statement of marks'!R29)</f>
        <v/>
      </c>
      <c r="K716" s="207" t="str">
        <f>IF('statement of marks'!S29="","",'statement of marks'!S29)</f>
        <v/>
      </c>
      <c r="L716" s="433" t="str">
        <f>IF('statement of marks'!T29="","",'statement of marks'!T29)</f>
        <v/>
      </c>
      <c r="M716" s="207" t="str">
        <f>IF('statement of marks'!V29="","",'statement of marks'!V29)</f>
        <v/>
      </c>
      <c r="N716" s="207" t="str">
        <f>IF('statement of marks'!W29="","",'statement of marks'!W29)</f>
        <v/>
      </c>
      <c r="O716" s="433" t="str">
        <f>IF('statement of marks'!X29="","",'statement of marks'!X29)</f>
        <v/>
      </c>
      <c r="P716" s="209" t="str">
        <f>IF('statement of marks'!Y29="","",'statement of marks'!Y29)</f>
        <v/>
      </c>
      <c r="Q716" s="207" t="str">
        <f>IF('statement of marks'!Z29="","",'statement of marks'!Z29)</f>
        <v/>
      </c>
      <c r="R716" s="207" t="str">
        <f>IF('statement of marks'!AA29="","",'statement of marks'!AA29)</f>
        <v/>
      </c>
      <c r="S716" s="433" t="str">
        <f>IF('statement of marks'!AB29="","",'statement of marks'!AB29)</f>
        <v/>
      </c>
      <c r="T716" s="420" t="str">
        <f>IF('statement of marks'!AC29="","",'statement of marks'!AC29)</f>
        <v/>
      </c>
      <c r="U716" s="420" t="str">
        <f>IF('statement of marks'!AD29="","",'statement of marks'!AD29)</f>
        <v/>
      </c>
      <c r="V716" s="439" t="str">
        <f>IF('statement of marks'!AE29="","",'statement of marks'!AE29)</f>
        <v/>
      </c>
    </row>
    <row r="717" spans="1:22" ht="15.95" customHeight="1">
      <c r="A717" s="425"/>
      <c r="B717" s="990" t="str">
        <f>IF('statement of marks'!$AH$3="","",'statement of marks'!$AH$3)</f>
        <v>vaxszth</v>
      </c>
      <c r="C717" s="991"/>
      <c r="D717" s="207">
        <f>IF('statement of marks'!AH29="","",'statement of marks'!AH29)</f>
        <v>4</v>
      </c>
      <c r="E717" s="207">
        <f>IF('statement of marks'!AI29="","",'statement of marks'!AI29)</f>
        <v>5</v>
      </c>
      <c r="F717" s="433">
        <f>IF('statement of marks'!AJ29="","",'statement of marks'!AJ29)</f>
        <v>9</v>
      </c>
      <c r="G717" s="207">
        <f>IF('statement of marks'!AK29="","",'statement of marks'!AK29)</f>
        <v>5</v>
      </c>
      <c r="H717" s="207">
        <f>IF('statement of marks'!AL29="","",'statement of marks'!AL29)</f>
        <v>5</v>
      </c>
      <c r="I717" s="433">
        <f>IF('statement of marks'!AM29="","",'statement of marks'!AM29)</f>
        <v>10</v>
      </c>
      <c r="J717" s="207" t="str">
        <f>IF('statement of marks'!AN29="","",'statement of marks'!AN29)</f>
        <v/>
      </c>
      <c r="K717" s="207" t="str">
        <f>IF('statement of marks'!AO29="","",'statement of marks'!AO29)</f>
        <v/>
      </c>
      <c r="L717" s="433" t="str">
        <f>IF('statement of marks'!AP29="","",'statement of marks'!AP29)</f>
        <v/>
      </c>
      <c r="M717" s="207">
        <f>IF('statement of marks'!AR29="","",'statement of marks'!AR29)</f>
        <v>41</v>
      </c>
      <c r="N717" s="207">
        <f>IF('statement of marks'!AS29="","",'statement of marks'!AS29)</f>
        <v>20</v>
      </c>
      <c r="O717" s="433">
        <f>IF('statement of marks'!AT29="","",'statement of marks'!AT29)</f>
        <v>61</v>
      </c>
      <c r="P717" s="209">
        <f>IF('statement of marks'!AU29="","",'statement of marks'!AU29)</f>
        <v>80</v>
      </c>
      <c r="Q717" s="207" t="str">
        <f>IF('statement of marks'!AV29="","",'statement of marks'!AV29)</f>
        <v/>
      </c>
      <c r="R717" s="207" t="str">
        <f>IF('statement of marks'!AW29="","",'statement of marks'!AW29)</f>
        <v/>
      </c>
      <c r="S717" s="433" t="str">
        <f>IF('statement of marks'!AX29="","",'statement of marks'!AX29)</f>
        <v/>
      </c>
      <c r="T717" s="420" t="str">
        <f>IF('statement of marks'!AY29="","",'statement of marks'!AY29)</f>
        <v/>
      </c>
      <c r="U717" s="420" t="str">
        <f>IF('statement of marks'!AZ29="","",'statement of marks'!AZ29)</f>
        <v/>
      </c>
      <c r="V717" s="439" t="str">
        <f>IF('statement of marks'!BA29="","",'statement of marks'!BA29)</f>
        <v/>
      </c>
    </row>
    <row r="718" spans="1:22" ht="15.95" customHeight="1">
      <c r="A718" s="425"/>
      <c r="B718" s="990" t="str">
        <f>IF('statement of marks'!BD29="s","laLd`r",IF('statement of marks'!BD29="u","mnwZ",IF('statement of marks'!BD29="g","xqtjkrh",IF('statement of marks'!BD29="p","iatkch",IF('statement of marks'!BD29="sd","fla/kh","r`rh; Hkk""kk")))))</f>
        <v>laLd`r</v>
      </c>
      <c r="C718" s="991"/>
      <c r="D718" s="207">
        <f>IF('statement of marks'!BE29="","",'statement of marks'!BE29)</f>
        <v>4</v>
      </c>
      <c r="E718" s="207">
        <f>IF('statement of marks'!BF29="","",'statement of marks'!BF29)</f>
        <v>5</v>
      </c>
      <c r="F718" s="433">
        <f>IF('statement of marks'!BG29="","",'statement of marks'!BG29)</f>
        <v>9</v>
      </c>
      <c r="G718" s="207">
        <f>IF('statement of marks'!BH29="","",'statement of marks'!BH29)</f>
        <v>3</v>
      </c>
      <c r="H718" s="207">
        <f>IF('statement of marks'!BI29="","",'statement of marks'!BI29)</f>
        <v>5</v>
      </c>
      <c r="I718" s="433">
        <f>IF('statement of marks'!BJ29="","",'statement of marks'!BJ29)</f>
        <v>8</v>
      </c>
      <c r="J718" s="207" t="str">
        <f>IF('statement of marks'!BK29="","",'statement of marks'!BK29)</f>
        <v/>
      </c>
      <c r="K718" s="207" t="str">
        <f>IF('statement of marks'!BL29="","",'statement of marks'!BL29)</f>
        <v/>
      </c>
      <c r="L718" s="433" t="str">
        <f>IF('statement of marks'!BM29="","",'statement of marks'!BM29)</f>
        <v/>
      </c>
      <c r="M718" s="207" t="str">
        <f>IF('statement of marks'!BO29="","",'statement of marks'!BO29)</f>
        <v/>
      </c>
      <c r="N718" s="207" t="str">
        <f>IF('statement of marks'!BP29="","",'statement of marks'!BP29)</f>
        <v/>
      </c>
      <c r="O718" s="433" t="str">
        <f>IF('statement of marks'!BQ29="","",'statement of marks'!BQ29)</f>
        <v/>
      </c>
      <c r="P718" s="209" t="str">
        <f>IF('statement of marks'!BR29="","",'statement of marks'!BR29)</f>
        <v/>
      </c>
      <c r="Q718" s="207" t="str">
        <f>IF('statement of marks'!BS29="","",'statement of marks'!BS29)</f>
        <v/>
      </c>
      <c r="R718" s="207" t="str">
        <f>IF('statement of marks'!BT29="","",'statement of marks'!BT29)</f>
        <v/>
      </c>
      <c r="S718" s="433" t="str">
        <f>IF('statement of marks'!BU29="","",'statement of marks'!BU29)</f>
        <v/>
      </c>
      <c r="T718" s="420" t="str">
        <f>IF('statement of marks'!BV29="","",'statement of marks'!BV29)</f>
        <v/>
      </c>
      <c r="U718" s="420" t="str">
        <f>IF('statement of marks'!BW29="","",'statement of marks'!BW29)</f>
        <v/>
      </c>
      <c r="V718" s="439" t="str">
        <f>IF('statement of marks'!BX29="","",'statement of marks'!BX29)</f>
        <v/>
      </c>
    </row>
    <row r="719" spans="1:22" ht="15.95" customHeight="1">
      <c r="A719" s="425"/>
      <c r="B719" s="990" t="str">
        <f>IF('statement of marks'!$CA$3="","",'statement of marks'!$CA$3)</f>
        <v>xf.kr</v>
      </c>
      <c r="C719" s="991"/>
      <c r="D719" s="207">
        <f>IF('statement of marks'!CA29="","",'statement of marks'!CA29)</f>
        <v>2</v>
      </c>
      <c r="E719" s="207">
        <f>IF('statement of marks'!CB29="","",'statement of marks'!CB29)</f>
        <v>5</v>
      </c>
      <c r="F719" s="433">
        <f>IF('statement of marks'!CC29="","",'statement of marks'!CC29)</f>
        <v>7</v>
      </c>
      <c r="G719" s="207" t="str">
        <f>IF('statement of marks'!CD29="","",'statement of marks'!CD29)</f>
        <v/>
      </c>
      <c r="H719" s="207" t="str">
        <f>IF('statement of marks'!CE29="","",'statement of marks'!CE29)</f>
        <v/>
      </c>
      <c r="I719" s="433" t="str">
        <f>IF('statement of marks'!CF29="","",'statement of marks'!CF29)</f>
        <v/>
      </c>
      <c r="J719" s="207" t="str">
        <f>IF('statement of marks'!CG29="","",'statement of marks'!CG29)</f>
        <v/>
      </c>
      <c r="K719" s="207" t="str">
        <f>IF('statement of marks'!CH29="","",'statement of marks'!CH29)</f>
        <v/>
      </c>
      <c r="L719" s="433" t="str">
        <f>IF('statement of marks'!CI29="","",'statement of marks'!CI29)</f>
        <v/>
      </c>
      <c r="M719" s="207">
        <f>IF('statement of marks'!CK29="","",'statement of marks'!CK29)</f>
        <v>17</v>
      </c>
      <c r="N719" s="207">
        <f>IF('statement of marks'!CL29="","",'statement of marks'!CL29)</f>
        <v>20</v>
      </c>
      <c r="O719" s="433">
        <f>IF('statement of marks'!CM29="","",'statement of marks'!CM29)</f>
        <v>37</v>
      </c>
      <c r="P719" s="209">
        <f>IF('statement of marks'!CN29="","",'statement of marks'!CN29)</f>
        <v>44</v>
      </c>
      <c r="Q719" s="207" t="str">
        <f>IF('statement of marks'!CO29="","",'statement of marks'!CO29)</f>
        <v/>
      </c>
      <c r="R719" s="207" t="str">
        <f>IF('statement of marks'!CP29="","",'statement of marks'!CP29)</f>
        <v/>
      </c>
      <c r="S719" s="433" t="str">
        <f>IF('statement of marks'!CQ29="","",'statement of marks'!CQ29)</f>
        <v/>
      </c>
      <c r="T719" s="420" t="str">
        <f>IF('statement of marks'!CR29="","",'statement of marks'!CR29)</f>
        <v/>
      </c>
      <c r="U719" s="420" t="str">
        <f>IF('statement of marks'!CS29="","",'statement of marks'!CS29)</f>
        <v/>
      </c>
      <c r="V719" s="439" t="str">
        <f>IF('statement of marks'!CT29="","",'statement of marks'!CT29)</f>
        <v/>
      </c>
    </row>
    <row r="720" spans="1:22" ht="15.95" customHeight="1">
      <c r="A720" s="425"/>
      <c r="B720" s="990" t="str">
        <f>IF('statement of marks'!$CW$3="","",'statement of marks'!$CW$3)</f>
        <v>foKku</v>
      </c>
      <c r="C720" s="991"/>
      <c r="D720" s="207" t="str">
        <f>IF('statement of marks'!CW29="","",'statement of marks'!CW29)</f>
        <v/>
      </c>
      <c r="E720" s="207" t="str">
        <f>IF('statement of marks'!CX29="","",'statement of marks'!CX29)</f>
        <v/>
      </c>
      <c r="F720" s="433" t="str">
        <f>IF('statement of marks'!CY29="","",'statement of marks'!CY29)</f>
        <v/>
      </c>
      <c r="G720" s="207">
        <f>IF('statement of marks'!CZ29="","",'statement of marks'!CZ29)</f>
        <v>2</v>
      </c>
      <c r="H720" s="207">
        <f>IF('statement of marks'!DA29="","",'statement of marks'!DA29)</f>
        <v>5</v>
      </c>
      <c r="I720" s="433">
        <f>IF('statement of marks'!DB29="","",'statement of marks'!DB29)</f>
        <v>7</v>
      </c>
      <c r="J720" s="207" t="str">
        <f>IF('statement of marks'!DC29="","",'statement of marks'!DC29)</f>
        <v/>
      </c>
      <c r="K720" s="207" t="str">
        <f>IF('statement of marks'!DD29="","",'statement of marks'!DD29)</f>
        <v/>
      </c>
      <c r="L720" s="433" t="str">
        <f>IF('statement of marks'!DE29="","",'statement of marks'!DE29)</f>
        <v/>
      </c>
      <c r="M720" s="207">
        <f>IF('statement of marks'!DG29="","",'statement of marks'!DG29)</f>
        <v>35</v>
      </c>
      <c r="N720" s="207">
        <f>IF('statement of marks'!DH29="","",'statement of marks'!DH29)</f>
        <v>17</v>
      </c>
      <c r="O720" s="433">
        <f>IF('statement of marks'!DI29="","",'statement of marks'!DI29)</f>
        <v>52</v>
      </c>
      <c r="P720" s="209">
        <f>IF('statement of marks'!DJ29="","",'statement of marks'!DJ29)</f>
        <v>59</v>
      </c>
      <c r="Q720" s="207" t="str">
        <f>IF('statement of marks'!DK29="","",'statement of marks'!DK29)</f>
        <v/>
      </c>
      <c r="R720" s="207" t="str">
        <f>IF('statement of marks'!DL29="","",'statement of marks'!DL29)</f>
        <v/>
      </c>
      <c r="S720" s="433" t="str">
        <f>IF('statement of marks'!DM29="","",'statement of marks'!DM29)</f>
        <v/>
      </c>
      <c r="T720" s="420" t="str">
        <f>IF('statement of marks'!DN29="","",'statement of marks'!DN29)</f>
        <v/>
      </c>
      <c r="U720" s="420" t="str">
        <f>IF('statement of marks'!DO29="","",'statement of marks'!DO29)</f>
        <v/>
      </c>
      <c r="V720" s="439" t="str">
        <f>IF('statement of marks'!DP29="","",'statement of marks'!DP29)</f>
        <v/>
      </c>
    </row>
    <row r="721" spans="1:22" ht="15.95" customHeight="1">
      <c r="A721" s="425"/>
      <c r="B721" s="990" t="str">
        <f>IF('statement of marks'!$DS$3="","",'statement of marks'!$DS$3)</f>
        <v>lkekftd foKku</v>
      </c>
      <c r="C721" s="991"/>
      <c r="D721" s="207">
        <f>IF('statement of marks'!DS29="","",'statement of marks'!DS29)</f>
        <v>5</v>
      </c>
      <c r="E721" s="207">
        <f>IF('statement of marks'!DT29="","",'statement of marks'!DT29)</f>
        <v>5</v>
      </c>
      <c r="F721" s="433">
        <f>IF('statement of marks'!DU29="","",'statement of marks'!DU29)</f>
        <v>10</v>
      </c>
      <c r="G721" s="207">
        <f>IF('statement of marks'!DV29="","",'statement of marks'!DV29)</f>
        <v>5</v>
      </c>
      <c r="H721" s="207">
        <f>IF('statement of marks'!DW29="","",'statement of marks'!DW29)</f>
        <v>5</v>
      </c>
      <c r="I721" s="433">
        <f>IF('statement of marks'!DX29="","",'statement of marks'!DX29)</f>
        <v>10</v>
      </c>
      <c r="J721" s="207" t="str">
        <f>IF('statement of marks'!DY29="","",'statement of marks'!DY29)</f>
        <v/>
      </c>
      <c r="K721" s="207" t="str">
        <f>IF('statement of marks'!DZ29="","",'statement of marks'!DZ29)</f>
        <v/>
      </c>
      <c r="L721" s="433" t="str">
        <f>IF('statement of marks'!EA29="","",'statement of marks'!EA29)</f>
        <v/>
      </c>
      <c r="M721" s="207">
        <f>IF('statement of marks'!EC29="","",'statement of marks'!EC29)</f>
        <v>46</v>
      </c>
      <c r="N721" s="207">
        <f>IF('statement of marks'!ED29="","",'statement of marks'!ED29)</f>
        <v>20</v>
      </c>
      <c r="O721" s="433">
        <f>IF('statement of marks'!EE29="","",'statement of marks'!EE29)</f>
        <v>66</v>
      </c>
      <c r="P721" s="209">
        <f>IF('statement of marks'!EF29="","",'statement of marks'!EF29)</f>
        <v>86</v>
      </c>
      <c r="Q721" s="207" t="str">
        <f>IF('statement of marks'!EG29="","",'statement of marks'!EG29)</f>
        <v/>
      </c>
      <c r="R721" s="207" t="str">
        <f>IF('statement of marks'!EH29="","",'statement of marks'!EH29)</f>
        <v/>
      </c>
      <c r="S721" s="433" t="str">
        <f>IF('statement of marks'!EI29="","",'statement of marks'!EI29)</f>
        <v/>
      </c>
      <c r="T721" s="420" t="str">
        <f>IF('statement of marks'!EJ29="","",'statement of marks'!EJ29)</f>
        <v/>
      </c>
      <c r="U721" s="420" t="str">
        <f>IF('statement of marks'!EK29="","",'statement of marks'!EK29)</f>
        <v/>
      </c>
      <c r="V721" s="439" t="str">
        <f>IF('statement of marks'!EL29="","",'statement of marks'!EL29)</f>
        <v/>
      </c>
    </row>
    <row r="722" spans="1:22" ht="15.95" customHeight="1">
      <c r="A722" s="425"/>
      <c r="B722" s="996" t="s">
        <v>193</v>
      </c>
      <c r="C722" s="997"/>
      <c r="D722" s="1007" t="s">
        <v>1</v>
      </c>
      <c r="E722" s="1007"/>
      <c r="F722" s="1007"/>
      <c r="G722" s="1007" t="s">
        <v>21</v>
      </c>
      <c r="H722" s="1007"/>
      <c r="I722" s="1007"/>
      <c r="J722" s="1007" t="s">
        <v>194</v>
      </c>
      <c r="K722" s="1007"/>
      <c r="L722" s="1007"/>
      <c r="M722" s="1007" t="s">
        <v>68</v>
      </c>
      <c r="N722" s="1007"/>
      <c r="O722" s="1007"/>
      <c r="P722" s="1007" t="s">
        <v>240</v>
      </c>
      <c r="Q722" s="1007"/>
      <c r="R722" s="1007"/>
      <c r="S722" s="436"/>
      <c r="T722" s="1073" t="s">
        <v>237</v>
      </c>
      <c r="U722" s="1074"/>
      <c r="V722" s="1075"/>
    </row>
    <row r="723" spans="1:22" ht="15.95" customHeight="1">
      <c r="A723" s="426"/>
      <c r="B723" s="1048" t="s">
        <v>3</v>
      </c>
      <c r="C723" s="1049"/>
      <c r="D723" s="1050">
        <f>IF('statement of marks'!EO$6="","",'statement of marks'!EO$6)</f>
        <v>20</v>
      </c>
      <c r="E723" s="1050"/>
      <c r="F723" s="1050"/>
      <c r="G723" s="1050">
        <f>IF('statement of marks'!EP$6="","",'statement of marks'!EP$6)</f>
        <v>20</v>
      </c>
      <c r="H723" s="1050"/>
      <c r="I723" s="1050"/>
      <c r="J723" s="1050">
        <f>IF('statement of marks'!ER$6="","",'statement of marks'!ER$6)</f>
        <v>20</v>
      </c>
      <c r="K723" s="1050"/>
      <c r="L723" s="1050"/>
      <c r="M723" s="1050">
        <f>IF('statement of marks'!EQ$6="","",'statement of marks'!EQ$6)</f>
        <v>20</v>
      </c>
      <c r="N723" s="1050"/>
      <c r="O723" s="1050"/>
      <c r="P723" s="1050">
        <f>IF('statement of marks'!ES$6="","",'statement of marks'!ES$6)</f>
        <v>20</v>
      </c>
      <c r="Q723" s="1050"/>
      <c r="R723" s="1050"/>
      <c r="S723" s="437" t="str">
        <f>IF('statement of marks'!FD$6="","",'statement of marks'!EW$6)</f>
        <v/>
      </c>
      <c r="T723" s="442">
        <f>IF('statement of marks'!ET$6="","",'statement of marks'!ET$6)</f>
        <v>100</v>
      </c>
      <c r="U723" s="443" t="s">
        <v>5</v>
      </c>
      <c r="V723" s="444" t="s">
        <v>241</v>
      </c>
    </row>
    <row r="724" spans="1:22" ht="15.95" customHeight="1">
      <c r="A724" s="425"/>
      <c r="B724" s="990" t="str">
        <f>IF('statement of marks'!$EO$3="","",'statement of marks'!$EO$3)</f>
        <v>dk;kZuqHko</v>
      </c>
      <c r="C724" s="991"/>
      <c r="D724" s="1031" t="str">
        <f>IF('statement of marks'!EO29="","",'statement of marks'!EO29)</f>
        <v/>
      </c>
      <c r="E724" s="1031"/>
      <c r="F724" s="1031"/>
      <c r="G724" s="1031" t="str">
        <f>IF('statement of marks'!EP29="","",'statement of marks'!EP29)</f>
        <v/>
      </c>
      <c r="H724" s="1031"/>
      <c r="I724" s="1031"/>
      <c r="J724" s="1031" t="str">
        <f>IF('statement of marks'!ER29="","",'statement of marks'!ER29)</f>
        <v/>
      </c>
      <c r="K724" s="1031"/>
      <c r="L724" s="1031"/>
      <c r="M724" s="1031" t="str">
        <f>IF('statement of marks'!EQ29="","",'statement of marks'!EQ29)</f>
        <v/>
      </c>
      <c r="N724" s="1031"/>
      <c r="O724" s="1031"/>
      <c r="P724" s="1031" t="str">
        <f>IF('statement of marks'!ES29="","",'statement of marks'!ES29)</f>
        <v/>
      </c>
      <c r="Q724" s="1031"/>
      <c r="R724" s="1031"/>
      <c r="S724" s="438"/>
      <c r="T724" s="440" t="str">
        <f>IF('statement of marks'!ET29="","",'statement of marks'!ET29)</f>
        <v/>
      </c>
      <c r="U724" s="440" t="str">
        <f>IF('statement of marks'!EU29="","",'statement of marks'!EU29)</f>
        <v/>
      </c>
      <c r="V724" s="441" t="str">
        <f>IF('statement of marks'!EV29="","",'statement of marks'!EV29)</f>
        <v/>
      </c>
    </row>
    <row r="725" spans="1:22" ht="15.95" customHeight="1">
      <c r="A725" s="425"/>
      <c r="B725" s="1027" t="str">
        <f>IF('statement of marks'!$EY$3="","",'statement of marks'!$EY$3)</f>
        <v>dyk f'k{kk</v>
      </c>
      <c r="C725" s="1028"/>
      <c r="D725" s="1031" t="str">
        <f>IF('statement of marks'!EY29="","",'statement of marks'!EY29)</f>
        <v/>
      </c>
      <c r="E725" s="1031"/>
      <c r="F725" s="1031"/>
      <c r="G725" s="1031" t="str">
        <f>IF('statement of marks'!EZ29="","",'statement of marks'!EZ29)</f>
        <v/>
      </c>
      <c r="H725" s="1031"/>
      <c r="I725" s="1031"/>
      <c r="J725" s="1031" t="str">
        <f>IF('statement of marks'!FB29="","",'statement of marks'!FB29)</f>
        <v/>
      </c>
      <c r="K725" s="1031"/>
      <c r="L725" s="1031"/>
      <c r="M725" s="1031" t="str">
        <f>IF('statement of marks'!FA29="","",'statement of marks'!FA29)</f>
        <v/>
      </c>
      <c r="N725" s="1031"/>
      <c r="O725" s="1031"/>
      <c r="P725" s="1031" t="str">
        <f>IF('statement of marks'!FC29="","",'statement of marks'!FC29)</f>
        <v/>
      </c>
      <c r="Q725" s="1031"/>
      <c r="R725" s="1031"/>
      <c r="S725" s="438"/>
      <c r="T725" s="440" t="str">
        <f>IF('statement of marks'!FD29="","",'statement of marks'!FD29)</f>
        <v/>
      </c>
      <c r="U725" s="440" t="str">
        <f>IF('statement of marks'!FE29="","",'statement of marks'!FE29)</f>
        <v/>
      </c>
      <c r="V725" s="441" t="str">
        <f>IF('statement of marks'!FF29="","",'statement of marks'!FF29)</f>
        <v/>
      </c>
    </row>
    <row r="726" spans="1:22" ht="15.95" customHeight="1">
      <c r="A726" s="425"/>
      <c r="B726" s="1029" t="str">
        <f>IF('statement of marks'!$FI$3="","",'statement of marks'!$FI$3)</f>
        <v>LokLF; ,oe~ 'kkjhfjd f'k{kk</v>
      </c>
      <c r="C726" s="1030"/>
      <c r="D726" s="1031" t="str">
        <f>IF('statement of marks'!FI29="","",'statement of marks'!FI29)</f>
        <v/>
      </c>
      <c r="E726" s="1031"/>
      <c r="F726" s="1031"/>
      <c r="G726" s="1031" t="str">
        <f>IF('statement of marks'!FJ29="","",'statement of marks'!FJ29)</f>
        <v/>
      </c>
      <c r="H726" s="1031"/>
      <c r="I726" s="1031"/>
      <c r="J726" s="1031" t="str">
        <f>IF('statement of marks'!FL29="","",'statement of marks'!FL29)</f>
        <v/>
      </c>
      <c r="K726" s="1031"/>
      <c r="L726" s="1031"/>
      <c r="M726" s="1031" t="str">
        <f>IF('statement of marks'!FK29="","",'statement of marks'!FK29)</f>
        <v/>
      </c>
      <c r="N726" s="1031"/>
      <c r="O726" s="1031"/>
      <c r="P726" s="1031" t="str">
        <f>IF('statement of marks'!FM29="","",'statement of marks'!FM29)</f>
        <v/>
      </c>
      <c r="Q726" s="1031"/>
      <c r="R726" s="1031"/>
      <c r="S726" s="438"/>
      <c r="T726" s="440" t="str">
        <f>IF('statement of marks'!FN29="","",'statement of marks'!FN29)</f>
        <v/>
      </c>
      <c r="U726" s="440" t="str">
        <f>IF('statement of marks'!FO29="","",'statement of marks'!FO29)</f>
        <v/>
      </c>
      <c r="V726" s="441" t="str">
        <f>IF('statement of marks'!FP29="","",'statement of marks'!FP29)</f>
        <v/>
      </c>
    </row>
    <row r="727" spans="1:22" ht="15.95" customHeight="1">
      <c r="A727" s="425"/>
      <c r="B727" s="1000" t="s">
        <v>195</v>
      </c>
      <c r="C727" s="1001"/>
      <c r="D727" s="1071" t="str">
        <f>details!$DR$3</f>
        <v>vxLr rd</v>
      </c>
      <c r="E727" s="1071"/>
      <c r="F727" s="1071"/>
      <c r="G727" s="1071" t="str">
        <f>details!$DV$3</f>
        <v>vDVwcj rd</v>
      </c>
      <c r="H727" s="1071"/>
      <c r="I727" s="1071"/>
      <c r="J727" s="1071" t="str">
        <f>details!$ED$3</f>
        <v>Qjojh rd</v>
      </c>
      <c r="K727" s="1071"/>
      <c r="L727" s="1071"/>
      <c r="M727" s="1071" t="str">
        <f>details!$DZ$3</f>
        <v>fnlEcj rd</v>
      </c>
      <c r="N727" s="1071"/>
      <c r="O727" s="1071"/>
      <c r="P727" s="1071" t="str">
        <f>details!$EH$3</f>
        <v>loZ ;ksx</v>
      </c>
      <c r="Q727" s="1071"/>
      <c r="R727" s="1071"/>
      <c r="S727" s="1010" t="s">
        <v>252</v>
      </c>
      <c r="T727" s="1011"/>
      <c r="U727" s="1011"/>
      <c r="V727" s="1078"/>
    </row>
    <row r="728" spans="1:22" ht="15.95" customHeight="1">
      <c r="A728" s="425"/>
      <c r="B728" s="1025" t="s">
        <v>98</v>
      </c>
      <c r="C728" s="1026"/>
      <c r="D728" s="1008" t="str">
        <f>IF(details!DS29="","",details!DS29)</f>
        <v/>
      </c>
      <c r="E728" s="1008"/>
      <c r="F728" s="1008"/>
      <c r="G728" s="1008" t="str">
        <f>IF(details!DW29="","",details!DW29)</f>
        <v/>
      </c>
      <c r="H728" s="1008"/>
      <c r="I728" s="1008"/>
      <c r="J728" s="1008" t="str">
        <f>IF(details!EE29="","",details!EE29)</f>
        <v/>
      </c>
      <c r="K728" s="1008"/>
      <c r="L728" s="1008"/>
      <c r="M728" s="1008" t="str">
        <f>IF(details!EA29="","",details!EA29)</f>
        <v/>
      </c>
      <c r="N728" s="1008"/>
      <c r="O728" s="1008"/>
      <c r="P728" s="1008" t="str">
        <f>IF(details!EI29="","",details!EI29)</f>
        <v/>
      </c>
      <c r="Q728" s="1008"/>
      <c r="R728" s="1008"/>
      <c r="S728" s="1079">
        <f>'statement of marks'!$HF$108</f>
        <v>42855</v>
      </c>
      <c r="T728" s="1080"/>
      <c r="U728" s="1080"/>
      <c r="V728" s="1081"/>
    </row>
    <row r="729" spans="1:22" ht="15.95" customHeight="1">
      <c r="A729" s="425"/>
      <c r="B729" s="1023" t="s">
        <v>15</v>
      </c>
      <c r="C729" s="1024"/>
      <c r="D729" s="1009">
        <f>IF(details!DR29="","",details!DR29)</f>
        <v>83</v>
      </c>
      <c r="E729" s="1009"/>
      <c r="F729" s="1009"/>
      <c r="G729" s="1009" t="str">
        <f>IF(details!DV29="","",details!DV29)</f>
        <v/>
      </c>
      <c r="H729" s="1009"/>
      <c r="I729" s="1009"/>
      <c r="J729" s="1009" t="str">
        <f>IF(details!ED29="","",details!ED29)</f>
        <v/>
      </c>
      <c r="K729" s="1009"/>
      <c r="L729" s="1009"/>
      <c r="M729" s="1009" t="str">
        <f>IF(details!DZ29="","",details!DZ29)</f>
        <v/>
      </c>
      <c r="N729" s="1009"/>
      <c r="O729" s="1009"/>
      <c r="P729" s="1009" t="str">
        <f>IF(details!EH29="","",details!EH29)</f>
        <v/>
      </c>
      <c r="Q729" s="1009"/>
      <c r="R729" s="1009"/>
      <c r="S729" s="1082"/>
      <c r="T729" s="1083"/>
      <c r="U729" s="1083"/>
      <c r="V729" s="1084"/>
    </row>
    <row r="730" spans="1:22" ht="15.95" customHeight="1">
      <c r="A730" s="1072"/>
      <c r="B730" s="1064" t="s">
        <v>250</v>
      </c>
      <c r="C730" s="1065"/>
      <c r="D730" s="1066" t="s">
        <v>3</v>
      </c>
      <c r="E730" s="1066"/>
      <c r="F730" s="1066"/>
      <c r="G730" s="1066" t="s">
        <v>236</v>
      </c>
      <c r="H730" s="1066"/>
      <c r="I730" s="1066"/>
      <c r="J730" s="1066" t="s">
        <v>5</v>
      </c>
      <c r="K730" s="1066"/>
      <c r="L730" s="1066"/>
      <c r="M730" s="1066" t="s">
        <v>242</v>
      </c>
      <c r="N730" s="1066"/>
      <c r="O730" s="1066"/>
      <c r="P730" s="1067" t="s">
        <v>225</v>
      </c>
      <c r="Q730" s="1067"/>
      <c r="R730" s="1067"/>
      <c r="S730" s="1066" t="s">
        <v>250</v>
      </c>
      <c r="T730" s="1066"/>
      <c r="U730" s="1066"/>
      <c r="V730" s="1068"/>
    </row>
    <row r="731" spans="1:22" ht="15.95" customHeight="1">
      <c r="A731" s="1072"/>
      <c r="B731" s="1064"/>
      <c r="C731" s="1065"/>
      <c r="D731" s="1069">
        <f>'statement of marks'!HD29</f>
        <v>1200</v>
      </c>
      <c r="E731" s="1069"/>
      <c r="F731" s="1069"/>
      <c r="G731" s="1069" t="str">
        <f>'statement of marks'!HE29</f>
        <v/>
      </c>
      <c r="H731" s="1069"/>
      <c r="I731" s="1069"/>
      <c r="J731" s="1069" t="str">
        <f>'statement of marks'!HF29</f>
        <v/>
      </c>
      <c r="K731" s="1069"/>
      <c r="L731" s="1069"/>
      <c r="M731" s="1069" t="str">
        <f>'statement of marks'!HI29</f>
        <v/>
      </c>
      <c r="N731" s="1069"/>
      <c r="O731" s="1069"/>
      <c r="P731" s="1069" t="str">
        <f>'statement of marks'!HH29</f>
        <v/>
      </c>
      <c r="Q731" s="1069"/>
      <c r="R731" s="1069"/>
      <c r="S731" s="1066" t="str">
        <f>'statement of marks'!HC29</f>
        <v/>
      </c>
      <c r="T731" s="1066"/>
      <c r="U731" s="1066"/>
      <c r="V731" s="1068"/>
    </row>
    <row r="732" spans="1:22" ht="15.95" customHeight="1">
      <c r="A732" s="425"/>
      <c r="B732" s="1036" t="s">
        <v>99</v>
      </c>
      <c r="C732" s="1037"/>
      <c r="D732" s="1007"/>
      <c r="E732" s="1007"/>
      <c r="F732" s="1007"/>
      <c r="G732" s="1007"/>
      <c r="H732" s="1007"/>
      <c r="I732" s="1007"/>
      <c r="J732" s="1007"/>
      <c r="K732" s="1007"/>
      <c r="L732" s="1007"/>
      <c r="M732" s="1007"/>
      <c r="N732" s="1007"/>
      <c r="O732" s="1007"/>
      <c r="P732" s="1007"/>
      <c r="Q732" s="1007"/>
      <c r="R732" s="1007"/>
      <c r="S732" s="1007"/>
      <c r="T732" s="1007"/>
      <c r="U732" s="1007"/>
      <c r="V732" s="1058"/>
    </row>
    <row r="733" spans="1:22" ht="15.95" customHeight="1">
      <c r="A733" s="425"/>
      <c r="B733" s="1013" t="s">
        <v>79</v>
      </c>
      <c r="C733" s="1014"/>
      <c r="D733" s="1007"/>
      <c r="E733" s="1007"/>
      <c r="F733" s="1007"/>
      <c r="G733" s="1007"/>
      <c r="H733" s="1007"/>
      <c r="I733" s="1007"/>
      <c r="J733" s="1007"/>
      <c r="K733" s="1007"/>
      <c r="L733" s="1007"/>
      <c r="M733" s="1007"/>
      <c r="N733" s="1007"/>
      <c r="O733" s="1007"/>
      <c r="P733" s="1007"/>
      <c r="Q733" s="1007"/>
      <c r="R733" s="1007"/>
      <c r="S733" s="1007"/>
      <c r="T733" s="1007"/>
      <c r="U733" s="1007"/>
      <c r="V733" s="1058"/>
    </row>
    <row r="734" spans="1:22" ht="15.95" customHeight="1">
      <c r="A734" s="425"/>
      <c r="B734" s="1036" t="s">
        <v>243</v>
      </c>
      <c r="C734" s="1037"/>
      <c r="D734" s="1007"/>
      <c r="E734" s="1007"/>
      <c r="F734" s="1007"/>
      <c r="G734" s="1007"/>
      <c r="H734" s="1007"/>
      <c r="I734" s="1007"/>
      <c r="J734" s="1007"/>
      <c r="K734" s="1007"/>
      <c r="L734" s="1007"/>
      <c r="M734" s="1007"/>
      <c r="N734" s="1007"/>
      <c r="O734" s="1007"/>
      <c r="P734" s="1007" t="s">
        <v>243</v>
      </c>
      <c r="Q734" s="1007"/>
      <c r="R734" s="1007"/>
      <c r="S734" s="1007"/>
      <c r="T734" s="1007"/>
      <c r="U734" s="1007"/>
      <c r="V734" s="1058"/>
    </row>
    <row r="735" spans="1:22" ht="15.95" customHeight="1">
      <c r="A735" s="425"/>
      <c r="B735" s="1021" t="s">
        <v>100</v>
      </c>
      <c r="C735" s="1022"/>
      <c r="D735" s="1007"/>
      <c r="E735" s="1007"/>
      <c r="F735" s="1007"/>
      <c r="G735" s="1007"/>
      <c r="H735" s="1007"/>
      <c r="I735" s="1007"/>
      <c r="J735" s="1007"/>
      <c r="K735" s="1007"/>
      <c r="L735" s="1007"/>
      <c r="M735" s="1007"/>
      <c r="N735" s="1007"/>
      <c r="O735" s="1007"/>
      <c r="P735" s="1007"/>
      <c r="Q735" s="1007"/>
      <c r="R735" s="1007"/>
      <c r="S735" s="1060" t="s">
        <v>100</v>
      </c>
      <c r="T735" s="1060"/>
      <c r="U735" s="1060"/>
      <c r="V735" s="1061"/>
    </row>
    <row r="736" spans="1:22" ht="15.95" customHeight="1" thickBot="1">
      <c r="A736" s="427"/>
      <c r="B736" s="1076" t="s">
        <v>101</v>
      </c>
      <c r="C736" s="1077"/>
      <c r="D736" s="1059"/>
      <c r="E736" s="1059"/>
      <c r="F736" s="1059"/>
      <c r="G736" s="1059"/>
      <c r="H736" s="1059"/>
      <c r="I736" s="1059"/>
      <c r="J736" s="1059"/>
      <c r="K736" s="1059"/>
      <c r="L736" s="1059"/>
      <c r="M736" s="1059"/>
      <c r="N736" s="1059"/>
      <c r="O736" s="1059"/>
      <c r="P736" s="1059"/>
      <c r="Q736" s="1059"/>
      <c r="R736" s="1059"/>
      <c r="S736" s="1062" t="s">
        <v>134</v>
      </c>
      <c r="T736" s="1062"/>
      <c r="U736" s="1062"/>
      <c r="V736" s="1063"/>
    </row>
    <row r="737" spans="1:22" ht="15.95" customHeight="1">
      <c r="A737" s="424"/>
      <c r="B737" s="1038" t="s">
        <v>47</v>
      </c>
      <c r="C737" s="1039"/>
      <c r="D737" s="1039"/>
      <c r="E737" s="1039"/>
      <c r="F737" s="1039"/>
      <c r="G737" s="1039"/>
      <c r="H737" s="1039"/>
      <c r="I737" s="1039"/>
      <c r="J737" s="1039"/>
      <c r="K737" s="1039"/>
      <c r="L737" s="1039"/>
      <c r="M737" s="1039"/>
      <c r="N737" s="1039"/>
      <c r="O737" s="1039"/>
      <c r="P737" s="1039"/>
      <c r="Q737" s="1039"/>
      <c r="R737" s="1039"/>
      <c r="S737" s="1039"/>
      <c r="T737" s="1039"/>
      <c r="U737" s="1039"/>
      <c r="V737" s="1040"/>
    </row>
    <row r="738" spans="1:22" ht="15.95" customHeight="1">
      <c r="A738" s="425"/>
      <c r="B738" s="1041" t="str">
        <f>'statement of marks'!$A$1</f>
        <v>MkW0Hkhejko vEcsMdj jkt0vkok0fo|k0cxMh]nkSlk</v>
      </c>
      <c r="C738" s="1042"/>
      <c r="D738" s="1042"/>
      <c r="E738" s="1042"/>
      <c r="F738" s="1042"/>
      <c r="G738" s="1042"/>
      <c r="H738" s="1042"/>
      <c r="I738" s="1042"/>
      <c r="J738" s="1042"/>
      <c r="K738" s="1042"/>
      <c r="L738" s="1042"/>
      <c r="M738" s="1042"/>
      <c r="N738" s="1042"/>
      <c r="O738" s="1042"/>
      <c r="P738" s="1042"/>
      <c r="Q738" s="1042"/>
      <c r="R738" s="1042"/>
      <c r="S738" s="1042"/>
      <c r="T738" s="1042"/>
      <c r="U738" s="1042"/>
      <c r="V738" s="1043"/>
    </row>
    <row r="739" spans="1:22" ht="15.95" customHeight="1">
      <c r="A739" s="425"/>
      <c r="B739" s="990" t="s">
        <v>244</v>
      </c>
      <c r="C739" s="991"/>
      <c r="D739" s="992" t="str">
        <f>'statement of marks'!$H$3</f>
        <v>2016-17</v>
      </c>
      <c r="E739" s="992"/>
      <c r="F739" s="992"/>
      <c r="G739" s="992"/>
      <c r="H739" s="992"/>
      <c r="I739" s="992"/>
      <c r="J739" s="992"/>
      <c r="K739" s="992"/>
      <c r="L739" s="992"/>
      <c r="M739" s="992"/>
      <c r="N739" s="992"/>
      <c r="O739" s="992"/>
      <c r="P739" s="992"/>
      <c r="Q739" s="992"/>
      <c r="R739" s="992"/>
      <c r="S739" s="992"/>
      <c r="T739" s="992"/>
      <c r="U739" s="992"/>
      <c r="V739" s="1044"/>
    </row>
    <row r="740" spans="1:22" ht="15.95" customHeight="1">
      <c r="A740" s="425"/>
      <c r="B740" s="990" t="s">
        <v>185</v>
      </c>
      <c r="C740" s="991"/>
      <c r="D740" s="991" t="str">
        <f>IF('statement of marks'!I30="","",'statement of marks'!I30)</f>
        <v>jkeizdk'k ehuk</v>
      </c>
      <c r="E740" s="991"/>
      <c r="F740" s="991"/>
      <c r="G740" s="991"/>
      <c r="H740" s="991"/>
      <c r="I740" s="991"/>
      <c r="J740" s="991"/>
      <c r="K740" s="991"/>
      <c r="L740" s="991"/>
      <c r="M740" s="991"/>
      <c r="N740" s="991"/>
      <c r="O740" s="991"/>
      <c r="P740" s="991"/>
      <c r="Q740" s="991"/>
      <c r="R740" s="991"/>
      <c r="S740" s="991"/>
      <c r="T740" s="991"/>
      <c r="U740" s="991"/>
      <c r="V740" s="1045"/>
    </row>
    <row r="741" spans="1:22" ht="15.95" customHeight="1">
      <c r="A741" s="425"/>
      <c r="B741" s="990" t="s">
        <v>186</v>
      </c>
      <c r="C741" s="991"/>
      <c r="D741" s="991" t="str">
        <f>IF('statement of marks'!J30="","",'statement of marks'!J30)</f>
        <v>Jh Hkxoku flag ehuk</v>
      </c>
      <c r="E741" s="991"/>
      <c r="F741" s="991"/>
      <c r="G741" s="991"/>
      <c r="H741" s="991"/>
      <c r="I741" s="991"/>
      <c r="J741" s="991"/>
      <c r="K741" s="991"/>
      <c r="L741" s="991"/>
      <c r="M741" s="991"/>
      <c r="N741" s="991"/>
      <c r="O741" s="991"/>
      <c r="P741" s="991"/>
      <c r="Q741" s="991"/>
      <c r="R741" s="991"/>
      <c r="S741" s="991"/>
      <c r="T741" s="991"/>
      <c r="U741" s="991"/>
      <c r="V741" s="1045"/>
    </row>
    <row r="742" spans="1:22" ht="15.95" customHeight="1">
      <c r="A742" s="425"/>
      <c r="B742" s="990" t="s">
        <v>187</v>
      </c>
      <c r="C742" s="991"/>
      <c r="D742" s="991" t="str">
        <f>IF('statement of marks'!K30="","",'statement of marks'!K30)</f>
        <v>Jhefr eqUuh nsoh</v>
      </c>
      <c r="E742" s="991"/>
      <c r="F742" s="991"/>
      <c r="G742" s="991"/>
      <c r="H742" s="991"/>
      <c r="I742" s="991"/>
      <c r="J742" s="991"/>
      <c r="K742" s="991"/>
      <c r="L742" s="991"/>
      <c r="M742" s="991"/>
      <c r="N742" s="991"/>
      <c r="O742" s="991"/>
      <c r="P742" s="991"/>
      <c r="Q742" s="991"/>
      <c r="R742" s="991"/>
      <c r="S742" s="991"/>
      <c r="T742" s="991"/>
      <c r="U742" s="991"/>
      <c r="V742" s="1045"/>
    </row>
    <row r="743" spans="1:22" ht="15.95" customHeight="1">
      <c r="A743" s="425"/>
      <c r="B743" s="990" t="s">
        <v>188</v>
      </c>
      <c r="C743" s="991"/>
      <c r="D743" s="992" t="str">
        <f>'statement of marks'!$G$3</f>
        <v>6 B</v>
      </c>
      <c r="E743" s="992"/>
      <c r="F743" s="992"/>
      <c r="G743" s="991" t="s">
        <v>9</v>
      </c>
      <c r="H743" s="991"/>
      <c r="I743" s="991"/>
      <c r="J743" s="992">
        <f>IF('statement of marks'!D30="","",'statement of marks'!D30)</f>
        <v>674</v>
      </c>
      <c r="K743" s="992"/>
      <c r="L743" s="992"/>
      <c r="M743" s="991" t="s">
        <v>189</v>
      </c>
      <c r="N743" s="991"/>
      <c r="O743" s="991"/>
      <c r="P743" s="992">
        <f>IF('statement of marks'!F30="","",'statement of marks'!F30)</f>
        <v>2037</v>
      </c>
      <c r="Q743" s="992"/>
      <c r="R743" s="992"/>
      <c r="S743" s="1054" t="str">
        <f>IF('statement of marks'!$I$3="","",'statement of marks'!$I$3)</f>
        <v xml:space="preserve">fo|ky; dk Mk;l dksM+ </v>
      </c>
      <c r="T743" s="1054"/>
      <c r="U743" s="1054"/>
      <c r="V743" s="1055"/>
    </row>
    <row r="744" spans="1:22" ht="15.95" customHeight="1">
      <c r="A744" s="425"/>
      <c r="B744" s="428" t="s">
        <v>0</v>
      </c>
      <c r="C744" s="429"/>
      <c r="D744" s="1032">
        <f>IF('statement of marks'!G30="","",'statement of marks'!G30)</f>
        <v>38688</v>
      </c>
      <c r="E744" s="1032"/>
      <c r="F744" s="1032"/>
      <c r="G744" s="991" t="str">
        <f>IF('statement of marks'!H30="","",'statement of marks'!H30)</f>
        <v>nks fnlEcj] nks gtkj ikap</v>
      </c>
      <c r="H744" s="991"/>
      <c r="I744" s="991"/>
      <c r="J744" s="991"/>
      <c r="K744" s="991"/>
      <c r="L744" s="991"/>
      <c r="M744" s="991"/>
      <c r="N744" s="991"/>
      <c r="O744" s="991"/>
      <c r="P744" s="991"/>
      <c r="Q744" s="991"/>
      <c r="R744" s="991"/>
      <c r="S744" s="1056" t="str">
        <f>IF('statement of marks'!$J$3="","",'statement of marks'!$J$3)</f>
        <v xml:space="preserve">08291009401   </v>
      </c>
      <c r="T744" s="1056"/>
      <c r="U744" s="1056"/>
      <c r="V744" s="1057"/>
    </row>
    <row r="745" spans="1:22" ht="15.95" customHeight="1">
      <c r="A745" s="425"/>
      <c r="B745" s="404" t="s">
        <v>28</v>
      </c>
      <c r="C745" s="430" t="s">
        <v>96</v>
      </c>
      <c r="D745" s="1007" t="s">
        <v>1</v>
      </c>
      <c r="E745" s="1007"/>
      <c r="F745" s="1007"/>
      <c r="G745" s="1007" t="s">
        <v>21</v>
      </c>
      <c r="H745" s="1007"/>
      <c r="I745" s="1007"/>
      <c r="J745" s="1007" t="s">
        <v>68</v>
      </c>
      <c r="K745" s="1007"/>
      <c r="L745" s="1007"/>
      <c r="M745" s="1007" t="s">
        <v>97</v>
      </c>
      <c r="N745" s="1007"/>
      <c r="O745" s="1007"/>
      <c r="P745" s="1070" t="s">
        <v>200</v>
      </c>
      <c r="Q745" s="1051" t="s">
        <v>238</v>
      </c>
      <c r="R745" s="1051"/>
      <c r="S745" s="1051"/>
      <c r="T745" s="1052" t="s">
        <v>237</v>
      </c>
      <c r="U745" s="1052"/>
      <c r="V745" s="1053"/>
    </row>
    <row r="746" spans="1:22" ht="15.95" customHeight="1">
      <c r="A746" s="425"/>
      <c r="B746" s="404"/>
      <c r="C746" s="430"/>
      <c r="D746" s="423" t="s">
        <v>245</v>
      </c>
      <c r="E746" s="423" t="s">
        <v>246</v>
      </c>
      <c r="F746" s="431" t="s">
        <v>2</v>
      </c>
      <c r="G746" s="423" t="s">
        <v>245</v>
      </c>
      <c r="H746" s="423" t="s">
        <v>246</v>
      </c>
      <c r="I746" s="431" t="s">
        <v>2</v>
      </c>
      <c r="J746" s="423" t="s">
        <v>245</v>
      </c>
      <c r="K746" s="423" t="s">
        <v>246</v>
      </c>
      <c r="L746" s="431" t="s">
        <v>2</v>
      </c>
      <c r="M746" s="423" t="s">
        <v>245</v>
      </c>
      <c r="N746" s="423" t="s">
        <v>246</v>
      </c>
      <c r="O746" s="431" t="s">
        <v>2</v>
      </c>
      <c r="P746" s="1070"/>
      <c r="Q746" s="423" t="s">
        <v>245</v>
      </c>
      <c r="R746" s="423" t="s">
        <v>246</v>
      </c>
      <c r="S746" s="435" t="s">
        <v>2</v>
      </c>
      <c r="T746" s="445" t="s">
        <v>223</v>
      </c>
      <c r="U746" s="446" t="s">
        <v>5</v>
      </c>
      <c r="V746" s="447" t="s">
        <v>241</v>
      </c>
    </row>
    <row r="747" spans="1:22" ht="15.95" customHeight="1">
      <c r="A747" s="426"/>
      <c r="B747" s="1046" t="s">
        <v>3</v>
      </c>
      <c r="C747" s="1047"/>
      <c r="D747" s="421">
        <f>IF('statement of marks'!L$6="","",'statement of marks'!L$6)</f>
        <v>5</v>
      </c>
      <c r="E747" s="421">
        <f>IF('statement of marks'!M$6="","",'statement of marks'!M$6)</f>
        <v>5</v>
      </c>
      <c r="F747" s="432">
        <f>IF('statement of marks'!N$6="","",'statement of marks'!N$6)</f>
        <v>10</v>
      </c>
      <c r="G747" s="421">
        <f>IF('statement of marks'!O$6="","",'statement of marks'!O$6)</f>
        <v>5</v>
      </c>
      <c r="H747" s="421">
        <f>IF('statement of marks'!P$6="","",'statement of marks'!P$6)</f>
        <v>5</v>
      </c>
      <c r="I747" s="432">
        <f>IF('statement of marks'!Q$6="","",'statement of marks'!Q$6)</f>
        <v>10</v>
      </c>
      <c r="J747" s="421">
        <f>IF('statement of marks'!R$6="","",'statement of marks'!R$6)</f>
        <v>5</v>
      </c>
      <c r="K747" s="421">
        <f>IF('statement of marks'!S$6="","",'statement of marks'!S$6)</f>
        <v>5</v>
      </c>
      <c r="L747" s="432">
        <f>IF('statement of marks'!T$6="","",'statement of marks'!T$6)</f>
        <v>10</v>
      </c>
      <c r="M747" s="421">
        <f>IF('statement of marks'!V$6="","",'statement of marks'!V$6)</f>
        <v>50</v>
      </c>
      <c r="N747" s="421">
        <f>IF('statement of marks'!W$6="","",'statement of marks'!W$6)</f>
        <v>20</v>
      </c>
      <c r="O747" s="432">
        <f>IF('statement of marks'!X$6="","",'statement of marks'!X$6)</f>
        <v>70</v>
      </c>
      <c r="P747" s="422">
        <f>IF('statement of marks'!Y$6="","",'statement of marks'!Y$6)</f>
        <v>100</v>
      </c>
      <c r="Q747" s="421">
        <f>IF('statement of marks'!Z$6="","",'statement of marks'!Z$6)</f>
        <v>70</v>
      </c>
      <c r="R747" s="421">
        <f>IF('statement of marks'!AA$6="","",'statement of marks'!AA$6)</f>
        <v>30</v>
      </c>
      <c r="S747" s="432">
        <f>IF('statement of marks'!AB$6="","",'statement of marks'!AB$6)</f>
        <v>100</v>
      </c>
      <c r="T747" s="442">
        <f>IF('statement of marks'!AC$6="","",'statement of marks'!AC$6)</f>
        <v>200</v>
      </c>
      <c r="U747" s="442" t="str">
        <f>IF('statement of marks'!AD$6="","",'statement of marks'!AD$6)</f>
        <v/>
      </c>
      <c r="V747" s="448" t="str">
        <f>IF('statement of marks'!AE$6="","",'statement of marks'!AE$6)</f>
        <v/>
      </c>
    </row>
    <row r="748" spans="1:22" ht="15.95" customHeight="1">
      <c r="A748" s="425"/>
      <c r="B748" s="990" t="str">
        <f>IF('statement of marks'!$L$3="","",'statement of marks'!$L$3)</f>
        <v>fgUnh</v>
      </c>
      <c r="C748" s="991"/>
      <c r="D748" s="207">
        <f>IF('statement of marks'!L30="","",'statement of marks'!L30)</f>
        <v>5</v>
      </c>
      <c r="E748" s="207">
        <f>IF('statement of marks'!M30="","",'statement of marks'!M30)</f>
        <v>5</v>
      </c>
      <c r="F748" s="433">
        <f>IF('statement of marks'!N30="","",'statement of marks'!N30)</f>
        <v>10</v>
      </c>
      <c r="G748" s="207">
        <f>IF('statement of marks'!O30="","",'statement of marks'!O30)</f>
        <v>5</v>
      </c>
      <c r="H748" s="207">
        <f>IF('statement of marks'!P30="","",'statement of marks'!P30)</f>
        <v>5</v>
      </c>
      <c r="I748" s="433">
        <f>IF('statement of marks'!Q30="","",'statement of marks'!Q30)</f>
        <v>10</v>
      </c>
      <c r="J748" s="207" t="str">
        <f>IF('statement of marks'!R30="","",'statement of marks'!R30)</f>
        <v/>
      </c>
      <c r="K748" s="207" t="str">
        <f>IF('statement of marks'!S30="","",'statement of marks'!S30)</f>
        <v/>
      </c>
      <c r="L748" s="433" t="str">
        <f>IF('statement of marks'!T30="","",'statement of marks'!T30)</f>
        <v/>
      </c>
      <c r="M748" s="207" t="str">
        <f>IF('statement of marks'!V30="","",'statement of marks'!V30)</f>
        <v/>
      </c>
      <c r="N748" s="207" t="str">
        <f>IF('statement of marks'!W30="","",'statement of marks'!W30)</f>
        <v/>
      </c>
      <c r="O748" s="433" t="str">
        <f>IF('statement of marks'!X30="","",'statement of marks'!X30)</f>
        <v/>
      </c>
      <c r="P748" s="209" t="str">
        <f>IF('statement of marks'!Y30="","",'statement of marks'!Y30)</f>
        <v/>
      </c>
      <c r="Q748" s="207" t="str">
        <f>IF('statement of marks'!Z30="","",'statement of marks'!Z30)</f>
        <v/>
      </c>
      <c r="R748" s="207" t="str">
        <f>IF('statement of marks'!AA30="","",'statement of marks'!AA30)</f>
        <v/>
      </c>
      <c r="S748" s="433" t="str">
        <f>IF('statement of marks'!AB30="","",'statement of marks'!AB30)</f>
        <v/>
      </c>
      <c r="T748" s="420" t="str">
        <f>IF('statement of marks'!AC30="","",'statement of marks'!AC30)</f>
        <v/>
      </c>
      <c r="U748" s="420" t="str">
        <f>IF('statement of marks'!AD30="","",'statement of marks'!AD30)</f>
        <v/>
      </c>
      <c r="V748" s="439" t="str">
        <f>IF('statement of marks'!AE30="","",'statement of marks'!AE30)</f>
        <v/>
      </c>
    </row>
    <row r="749" spans="1:22" ht="15.95" customHeight="1">
      <c r="A749" s="425"/>
      <c r="B749" s="990" t="str">
        <f>IF('statement of marks'!$AH$3="","",'statement of marks'!$AH$3)</f>
        <v>vaxszth</v>
      </c>
      <c r="C749" s="991"/>
      <c r="D749" s="207">
        <f>IF('statement of marks'!AH30="","",'statement of marks'!AH30)</f>
        <v>5</v>
      </c>
      <c r="E749" s="207">
        <f>IF('statement of marks'!AI30="","",'statement of marks'!AI30)</f>
        <v>5</v>
      </c>
      <c r="F749" s="433">
        <f>IF('statement of marks'!AJ30="","",'statement of marks'!AJ30)</f>
        <v>10</v>
      </c>
      <c r="G749" s="207">
        <f>IF('statement of marks'!AK30="","",'statement of marks'!AK30)</f>
        <v>3</v>
      </c>
      <c r="H749" s="207">
        <f>IF('statement of marks'!AL30="","",'statement of marks'!AL30)</f>
        <v>5</v>
      </c>
      <c r="I749" s="433">
        <f>IF('statement of marks'!AM30="","",'statement of marks'!AM30)</f>
        <v>8</v>
      </c>
      <c r="J749" s="207" t="str">
        <f>IF('statement of marks'!AN30="","",'statement of marks'!AN30)</f>
        <v/>
      </c>
      <c r="K749" s="207" t="str">
        <f>IF('statement of marks'!AO30="","",'statement of marks'!AO30)</f>
        <v/>
      </c>
      <c r="L749" s="433" t="str">
        <f>IF('statement of marks'!AP30="","",'statement of marks'!AP30)</f>
        <v/>
      </c>
      <c r="M749" s="207">
        <f>IF('statement of marks'!AR30="","",'statement of marks'!AR30)</f>
        <v>34</v>
      </c>
      <c r="N749" s="207">
        <f>IF('statement of marks'!AS30="","",'statement of marks'!AS30)</f>
        <v>20</v>
      </c>
      <c r="O749" s="433">
        <f>IF('statement of marks'!AT30="","",'statement of marks'!AT30)</f>
        <v>54</v>
      </c>
      <c r="P749" s="209">
        <f>IF('statement of marks'!AU30="","",'statement of marks'!AU30)</f>
        <v>72</v>
      </c>
      <c r="Q749" s="207" t="str">
        <f>IF('statement of marks'!AV30="","",'statement of marks'!AV30)</f>
        <v/>
      </c>
      <c r="R749" s="207" t="str">
        <f>IF('statement of marks'!AW30="","",'statement of marks'!AW30)</f>
        <v/>
      </c>
      <c r="S749" s="433" t="str">
        <f>IF('statement of marks'!AX30="","",'statement of marks'!AX30)</f>
        <v/>
      </c>
      <c r="T749" s="420" t="str">
        <f>IF('statement of marks'!AY30="","",'statement of marks'!AY30)</f>
        <v/>
      </c>
      <c r="U749" s="420" t="str">
        <f>IF('statement of marks'!AZ30="","",'statement of marks'!AZ30)</f>
        <v/>
      </c>
      <c r="V749" s="439" t="str">
        <f>IF('statement of marks'!BA30="","",'statement of marks'!BA30)</f>
        <v/>
      </c>
    </row>
    <row r="750" spans="1:22" ht="15.95" customHeight="1">
      <c r="A750" s="425"/>
      <c r="B750" s="990" t="str">
        <f>IF('statement of marks'!BD30="s","laLd`r",IF('statement of marks'!BD30="u","mnwZ",IF('statement of marks'!BD30="g","xqtjkrh",IF('statement of marks'!BD30="p","iatkch",IF('statement of marks'!BD30="sd","fla/kh","r`rh; Hkk""kk")))))</f>
        <v>laLd`r</v>
      </c>
      <c r="C750" s="991"/>
      <c r="D750" s="207">
        <f>IF('statement of marks'!BE30="","",'statement of marks'!BE30)</f>
        <v>5</v>
      </c>
      <c r="E750" s="207">
        <f>IF('statement of marks'!BF30="","",'statement of marks'!BF30)</f>
        <v>5</v>
      </c>
      <c r="F750" s="433">
        <f>IF('statement of marks'!BG30="","",'statement of marks'!BG30)</f>
        <v>10</v>
      </c>
      <c r="G750" s="207">
        <f>IF('statement of marks'!BH30="","",'statement of marks'!BH30)</f>
        <v>5</v>
      </c>
      <c r="H750" s="207">
        <f>IF('statement of marks'!BI30="","",'statement of marks'!BI30)</f>
        <v>5</v>
      </c>
      <c r="I750" s="433">
        <f>IF('statement of marks'!BJ30="","",'statement of marks'!BJ30)</f>
        <v>10</v>
      </c>
      <c r="J750" s="207" t="str">
        <f>IF('statement of marks'!BK30="","",'statement of marks'!BK30)</f>
        <v/>
      </c>
      <c r="K750" s="207" t="str">
        <f>IF('statement of marks'!BL30="","",'statement of marks'!BL30)</f>
        <v/>
      </c>
      <c r="L750" s="433" t="str">
        <f>IF('statement of marks'!BM30="","",'statement of marks'!BM30)</f>
        <v/>
      </c>
      <c r="M750" s="207" t="str">
        <f>IF('statement of marks'!BO30="","",'statement of marks'!BO30)</f>
        <v/>
      </c>
      <c r="N750" s="207" t="str">
        <f>IF('statement of marks'!BP30="","",'statement of marks'!BP30)</f>
        <v/>
      </c>
      <c r="O750" s="433" t="str">
        <f>IF('statement of marks'!BQ30="","",'statement of marks'!BQ30)</f>
        <v/>
      </c>
      <c r="P750" s="209" t="str">
        <f>IF('statement of marks'!BR30="","",'statement of marks'!BR30)</f>
        <v/>
      </c>
      <c r="Q750" s="207" t="str">
        <f>IF('statement of marks'!BS30="","",'statement of marks'!BS30)</f>
        <v/>
      </c>
      <c r="R750" s="207" t="str">
        <f>IF('statement of marks'!BT30="","",'statement of marks'!BT30)</f>
        <v/>
      </c>
      <c r="S750" s="433" t="str">
        <f>IF('statement of marks'!BU30="","",'statement of marks'!BU30)</f>
        <v/>
      </c>
      <c r="T750" s="420" t="str">
        <f>IF('statement of marks'!BV30="","",'statement of marks'!BV30)</f>
        <v/>
      </c>
      <c r="U750" s="420" t="str">
        <f>IF('statement of marks'!BW30="","",'statement of marks'!BW30)</f>
        <v/>
      </c>
      <c r="V750" s="439" t="str">
        <f>IF('statement of marks'!BX30="","",'statement of marks'!BX30)</f>
        <v/>
      </c>
    </row>
    <row r="751" spans="1:22" ht="15.95" customHeight="1">
      <c r="A751" s="425"/>
      <c r="B751" s="990" t="str">
        <f>IF('statement of marks'!$CA$3="","",'statement of marks'!$CA$3)</f>
        <v>xf.kr</v>
      </c>
      <c r="C751" s="991"/>
      <c r="D751" s="207">
        <f>IF('statement of marks'!CA30="","",'statement of marks'!CA30)</f>
        <v>4</v>
      </c>
      <c r="E751" s="207">
        <f>IF('statement of marks'!CB30="","",'statement of marks'!CB30)</f>
        <v>5</v>
      </c>
      <c r="F751" s="433">
        <f>IF('statement of marks'!CC30="","",'statement of marks'!CC30)</f>
        <v>9</v>
      </c>
      <c r="G751" s="207" t="str">
        <f>IF('statement of marks'!CD30="","",'statement of marks'!CD30)</f>
        <v/>
      </c>
      <c r="H751" s="207" t="str">
        <f>IF('statement of marks'!CE30="","",'statement of marks'!CE30)</f>
        <v/>
      </c>
      <c r="I751" s="433" t="str">
        <f>IF('statement of marks'!CF30="","",'statement of marks'!CF30)</f>
        <v/>
      </c>
      <c r="J751" s="207" t="str">
        <f>IF('statement of marks'!CG30="","",'statement of marks'!CG30)</f>
        <v/>
      </c>
      <c r="K751" s="207" t="str">
        <f>IF('statement of marks'!CH30="","",'statement of marks'!CH30)</f>
        <v/>
      </c>
      <c r="L751" s="433" t="str">
        <f>IF('statement of marks'!CI30="","",'statement of marks'!CI30)</f>
        <v/>
      </c>
      <c r="M751" s="207">
        <f>IF('statement of marks'!CK30="","",'statement of marks'!CK30)</f>
        <v>17</v>
      </c>
      <c r="N751" s="207">
        <f>IF('statement of marks'!CL30="","",'statement of marks'!CL30)</f>
        <v>20</v>
      </c>
      <c r="O751" s="433">
        <f>IF('statement of marks'!CM30="","",'statement of marks'!CM30)</f>
        <v>37</v>
      </c>
      <c r="P751" s="209">
        <f>IF('statement of marks'!CN30="","",'statement of marks'!CN30)</f>
        <v>46</v>
      </c>
      <c r="Q751" s="207" t="str">
        <f>IF('statement of marks'!CO30="","",'statement of marks'!CO30)</f>
        <v/>
      </c>
      <c r="R751" s="207" t="str">
        <f>IF('statement of marks'!CP30="","",'statement of marks'!CP30)</f>
        <v/>
      </c>
      <c r="S751" s="433" t="str">
        <f>IF('statement of marks'!CQ30="","",'statement of marks'!CQ30)</f>
        <v/>
      </c>
      <c r="T751" s="420" t="str">
        <f>IF('statement of marks'!CR30="","",'statement of marks'!CR30)</f>
        <v/>
      </c>
      <c r="U751" s="420" t="str">
        <f>IF('statement of marks'!CS30="","",'statement of marks'!CS30)</f>
        <v/>
      </c>
      <c r="V751" s="439" t="str">
        <f>IF('statement of marks'!CT30="","",'statement of marks'!CT30)</f>
        <v/>
      </c>
    </row>
    <row r="752" spans="1:22" ht="15.95" customHeight="1">
      <c r="A752" s="425"/>
      <c r="B752" s="990" t="str">
        <f>IF('statement of marks'!$CW$3="","",'statement of marks'!$CW$3)</f>
        <v>foKku</v>
      </c>
      <c r="C752" s="991"/>
      <c r="D752" s="207" t="str">
        <f>IF('statement of marks'!CW30="","",'statement of marks'!CW30)</f>
        <v/>
      </c>
      <c r="E752" s="207" t="str">
        <f>IF('statement of marks'!CX30="","",'statement of marks'!CX30)</f>
        <v/>
      </c>
      <c r="F752" s="433" t="str">
        <f>IF('statement of marks'!CY30="","",'statement of marks'!CY30)</f>
        <v/>
      </c>
      <c r="G752" s="207">
        <f>IF('statement of marks'!CZ30="","",'statement of marks'!CZ30)</f>
        <v>2</v>
      </c>
      <c r="H752" s="207">
        <f>IF('statement of marks'!DA30="","",'statement of marks'!DA30)</f>
        <v>5</v>
      </c>
      <c r="I752" s="433">
        <f>IF('statement of marks'!DB30="","",'statement of marks'!DB30)</f>
        <v>7</v>
      </c>
      <c r="J752" s="207" t="str">
        <f>IF('statement of marks'!DC30="","",'statement of marks'!DC30)</f>
        <v/>
      </c>
      <c r="K752" s="207" t="str">
        <f>IF('statement of marks'!DD30="","",'statement of marks'!DD30)</f>
        <v/>
      </c>
      <c r="L752" s="433" t="str">
        <f>IF('statement of marks'!DE30="","",'statement of marks'!DE30)</f>
        <v/>
      </c>
      <c r="M752" s="207">
        <f>IF('statement of marks'!DG30="","",'statement of marks'!DG30)</f>
        <v>38</v>
      </c>
      <c r="N752" s="207">
        <f>IF('statement of marks'!DH30="","",'statement of marks'!DH30)</f>
        <v>15</v>
      </c>
      <c r="O752" s="433">
        <f>IF('statement of marks'!DI30="","",'statement of marks'!DI30)</f>
        <v>53</v>
      </c>
      <c r="P752" s="209">
        <f>IF('statement of marks'!DJ30="","",'statement of marks'!DJ30)</f>
        <v>60</v>
      </c>
      <c r="Q752" s="207" t="str">
        <f>IF('statement of marks'!DK30="","",'statement of marks'!DK30)</f>
        <v/>
      </c>
      <c r="R752" s="207" t="str">
        <f>IF('statement of marks'!DL30="","",'statement of marks'!DL30)</f>
        <v/>
      </c>
      <c r="S752" s="433" t="str">
        <f>IF('statement of marks'!DM30="","",'statement of marks'!DM30)</f>
        <v/>
      </c>
      <c r="T752" s="420" t="str">
        <f>IF('statement of marks'!DN30="","",'statement of marks'!DN30)</f>
        <v/>
      </c>
      <c r="U752" s="420" t="str">
        <f>IF('statement of marks'!DO30="","",'statement of marks'!DO30)</f>
        <v/>
      </c>
      <c r="V752" s="439" t="str">
        <f>IF('statement of marks'!DP30="","",'statement of marks'!DP30)</f>
        <v/>
      </c>
    </row>
    <row r="753" spans="1:22" ht="15.95" customHeight="1">
      <c r="A753" s="425"/>
      <c r="B753" s="990" t="str">
        <f>IF('statement of marks'!$DS$3="","",'statement of marks'!$DS$3)</f>
        <v>lkekftd foKku</v>
      </c>
      <c r="C753" s="991"/>
      <c r="D753" s="207">
        <f>IF('statement of marks'!DS30="","",'statement of marks'!DS30)</f>
        <v>5</v>
      </c>
      <c r="E753" s="207">
        <f>IF('statement of marks'!DT30="","",'statement of marks'!DT30)</f>
        <v>5</v>
      </c>
      <c r="F753" s="433">
        <f>IF('statement of marks'!DU30="","",'statement of marks'!DU30)</f>
        <v>10</v>
      </c>
      <c r="G753" s="207">
        <f>IF('statement of marks'!DV30="","",'statement of marks'!DV30)</f>
        <v>4</v>
      </c>
      <c r="H753" s="207">
        <f>IF('statement of marks'!DW30="","",'statement of marks'!DW30)</f>
        <v>5</v>
      </c>
      <c r="I753" s="433">
        <f>IF('statement of marks'!DX30="","",'statement of marks'!DX30)</f>
        <v>9</v>
      </c>
      <c r="J753" s="207" t="str">
        <f>IF('statement of marks'!DY30="","",'statement of marks'!DY30)</f>
        <v/>
      </c>
      <c r="K753" s="207" t="str">
        <f>IF('statement of marks'!DZ30="","",'statement of marks'!DZ30)</f>
        <v/>
      </c>
      <c r="L753" s="433" t="str">
        <f>IF('statement of marks'!EA30="","",'statement of marks'!EA30)</f>
        <v/>
      </c>
      <c r="M753" s="207">
        <f>IF('statement of marks'!EC30="","",'statement of marks'!EC30)</f>
        <v>44</v>
      </c>
      <c r="N753" s="207">
        <f>IF('statement of marks'!ED30="","",'statement of marks'!ED30)</f>
        <v>19</v>
      </c>
      <c r="O753" s="433">
        <f>IF('statement of marks'!EE30="","",'statement of marks'!EE30)</f>
        <v>63</v>
      </c>
      <c r="P753" s="209">
        <f>IF('statement of marks'!EF30="","",'statement of marks'!EF30)</f>
        <v>82</v>
      </c>
      <c r="Q753" s="207" t="str">
        <f>IF('statement of marks'!EG30="","",'statement of marks'!EG30)</f>
        <v/>
      </c>
      <c r="R753" s="207" t="str">
        <f>IF('statement of marks'!EH30="","",'statement of marks'!EH30)</f>
        <v/>
      </c>
      <c r="S753" s="433" t="str">
        <f>IF('statement of marks'!EI30="","",'statement of marks'!EI30)</f>
        <v/>
      </c>
      <c r="T753" s="420" t="str">
        <f>IF('statement of marks'!EJ30="","",'statement of marks'!EJ30)</f>
        <v/>
      </c>
      <c r="U753" s="420" t="str">
        <f>IF('statement of marks'!EK30="","",'statement of marks'!EK30)</f>
        <v/>
      </c>
      <c r="V753" s="439" t="str">
        <f>IF('statement of marks'!EL30="","",'statement of marks'!EL30)</f>
        <v/>
      </c>
    </row>
    <row r="754" spans="1:22" ht="15.95" customHeight="1">
      <c r="A754" s="425"/>
      <c r="B754" s="996" t="s">
        <v>193</v>
      </c>
      <c r="C754" s="997"/>
      <c r="D754" s="1007" t="s">
        <v>1</v>
      </c>
      <c r="E754" s="1007"/>
      <c r="F754" s="1007"/>
      <c r="G754" s="1007" t="s">
        <v>21</v>
      </c>
      <c r="H754" s="1007"/>
      <c r="I754" s="1007"/>
      <c r="J754" s="1007" t="s">
        <v>194</v>
      </c>
      <c r="K754" s="1007"/>
      <c r="L754" s="1007"/>
      <c r="M754" s="1007" t="s">
        <v>68</v>
      </c>
      <c r="N754" s="1007"/>
      <c r="O754" s="1007"/>
      <c r="P754" s="1007" t="s">
        <v>240</v>
      </c>
      <c r="Q754" s="1007"/>
      <c r="R754" s="1007"/>
      <c r="S754" s="436"/>
      <c r="T754" s="1073" t="s">
        <v>237</v>
      </c>
      <c r="U754" s="1074"/>
      <c r="V754" s="1075"/>
    </row>
    <row r="755" spans="1:22" ht="15.95" customHeight="1">
      <c r="A755" s="426"/>
      <c r="B755" s="1048" t="s">
        <v>3</v>
      </c>
      <c r="C755" s="1049"/>
      <c r="D755" s="1050">
        <f>IF('statement of marks'!EO$6="","",'statement of marks'!EO$6)</f>
        <v>20</v>
      </c>
      <c r="E755" s="1050"/>
      <c r="F755" s="1050"/>
      <c r="G755" s="1050">
        <f>IF('statement of marks'!EP$6="","",'statement of marks'!EP$6)</f>
        <v>20</v>
      </c>
      <c r="H755" s="1050"/>
      <c r="I755" s="1050"/>
      <c r="J755" s="1050">
        <f>IF('statement of marks'!ER$6="","",'statement of marks'!ER$6)</f>
        <v>20</v>
      </c>
      <c r="K755" s="1050"/>
      <c r="L755" s="1050"/>
      <c r="M755" s="1050">
        <f>IF('statement of marks'!EQ$6="","",'statement of marks'!EQ$6)</f>
        <v>20</v>
      </c>
      <c r="N755" s="1050"/>
      <c r="O755" s="1050"/>
      <c r="P755" s="1050">
        <f>IF('statement of marks'!ES$6="","",'statement of marks'!ES$6)</f>
        <v>20</v>
      </c>
      <c r="Q755" s="1050"/>
      <c r="R755" s="1050"/>
      <c r="S755" s="437" t="str">
        <f>IF('statement of marks'!FD$6="","",'statement of marks'!EW$6)</f>
        <v/>
      </c>
      <c r="T755" s="442">
        <f>IF('statement of marks'!ET$6="","",'statement of marks'!ET$6)</f>
        <v>100</v>
      </c>
      <c r="U755" s="443" t="s">
        <v>5</v>
      </c>
      <c r="V755" s="444" t="s">
        <v>241</v>
      </c>
    </row>
    <row r="756" spans="1:22" ht="15.95" customHeight="1">
      <c r="A756" s="425"/>
      <c r="B756" s="990" t="str">
        <f>IF('statement of marks'!$EO$3="","",'statement of marks'!$EO$3)</f>
        <v>dk;kZuqHko</v>
      </c>
      <c r="C756" s="991"/>
      <c r="D756" s="1031" t="str">
        <f>IF('statement of marks'!EO30="","",'statement of marks'!EO30)</f>
        <v/>
      </c>
      <c r="E756" s="1031"/>
      <c r="F756" s="1031"/>
      <c r="G756" s="1031" t="str">
        <f>IF('statement of marks'!EP30="","",'statement of marks'!EP30)</f>
        <v/>
      </c>
      <c r="H756" s="1031"/>
      <c r="I756" s="1031"/>
      <c r="J756" s="1031" t="str">
        <f>IF('statement of marks'!ER30="","",'statement of marks'!ER30)</f>
        <v/>
      </c>
      <c r="K756" s="1031"/>
      <c r="L756" s="1031"/>
      <c r="M756" s="1031" t="str">
        <f>IF('statement of marks'!EQ30="","",'statement of marks'!EQ30)</f>
        <v/>
      </c>
      <c r="N756" s="1031"/>
      <c r="O756" s="1031"/>
      <c r="P756" s="1031" t="str">
        <f>IF('statement of marks'!ES30="","",'statement of marks'!ES30)</f>
        <v/>
      </c>
      <c r="Q756" s="1031"/>
      <c r="R756" s="1031"/>
      <c r="S756" s="438"/>
      <c r="T756" s="440" t="str">
        <f>IF('statement of marks'!ET30="","",'statement of marks'!ET30)</f>
        <v/>
      </c>
      <c r="U756" s="440" t="str">
        <f>IF('statement of marks'!EU30="","",'statement of marks'!EU30)</f>
        <v/>
      </c>
      <c r="V756" s="441" t="str">
        <f>IF('statement of marks'!EV30="","",'statement of marks'!EV30)</f>
        <v/>
      </c>
    </row>
    <row r="757" spans="1:22" ht="15.95" customHeight="1">
      <c r="A757" s="425"/>
      <c r="B757" s="1027" t="str">
        <f>IF('statement of marks'!$EY$3="","",'statement of marks'!$EY$3)</f>
        <v>dyk f'k{kk</v>
      </c>
      <c r="C757" s="1028"/>
      <c r="D757" s="1031" t="str">
        <f>IF('statement of marks'!EY30="","",'statement of marks'!EY30)</f>
        <v/>
      </c>
      <c r="E757" s="1031"/>
      <c r="F757" s="1031"/>
      <c r="G757" s="1031" t="str">
        <f>IF('statement of marks'!EZ30="","",'statement of marks'!EZ30)</f>
        <v/>
      </c>
      <c r="H757" s="1031"/>
      <c r="I757" s="1031"/>
      <c r="J757" s="1031" t="str">
        <f>IF('statement of marks'!FB30="","",'statement of marks'!FB30)</f>
        <v/>
      </c>
      <c r="K757" s="1031"/>
      <c r="L757" s="1031"/>
      <c r="M757" s="1031" t="str">
        <f>IF('statement of marks'!FA30="","",'statement of marks'!FA30)</f>
        <v/>
      </c>
      <c r="N757" s="1031"/>
      <c r="O757" s="1031"/>
      <c r="P757" s="1031" t="str">
        <f>IF('statement of marks'!FC30="","",'statement of marks'!FC30)</f>
        <v/>
      </c>
      <c r="Q757" s="1031"/>
      <c r="R757" s="1031"/>
      <c r="S757" s="438"/>
      <c r="T757" s="440" t="str">
        <f>IF('statement of marks'!FD30="","",'statement of marks'!FD30)</f>
        <v/>
      </c>
      <c r="U757" s="440" t="str">
        <f>IF('statement of marks'!FE30="","",'statement of marks'!FE30)</f>
        <v/>
      </c>
      <c r="V757" s="441" t="str">
        <f>IF('statement of marks'!FF30="","",'statement of marks'!FF30)</f>
        <v/>
      </c>
    </row>
    <row r="758" spans="1:22" ht="15.95" customHeight="1">
      <c r="A758" s="425"/>
      <c r="B758" s="1029" t="str">
        <f>IF('statement of marks'!$FI$3="","",'statement of marks'!$FI$3)</f>
        <v>LokLF; ,oe~ 'kkjhfjd f'k{kk</v>
      </c>
      <c r="C758" s="1030"/>
      <c r="D758" s="1031" t="str">
        <f>IF('statement of marks'!FI30="","",'statement of marks'!FI30)</f>
        <v/>
      </c>
      <c r="E758" s="1031"/>
      <c r="F758" s="1031"/>
      <c r="G758" s="1031" t="str">
        <f>IF('statement of marks'!FJ30="","",'statement of marks'!FJ30)</f>
        <v/>
      </c>
      <c r="H758" s="1031"/>
      <c r="I758" s="1031"/>
      <c r="J758" s="1031" t="str">
        <f>IF('statement of marks'!FL30="","",'statement of marks'!FL30)</f>
        <v/>
      </c>
      <c r="K758" s="1031"/>
      <c r="L758" s="1031"/>
      <c r="M758" s="1031" t="str">
        <f>IF('statement of marks'!FK30="","",'statement of marks'!FK30)</f>
        <v/>
      </c>
      <c r="N758" s="1031"/>
      <c r="O758" s="1031"/>
      <c r="P758" s="1031" t="str">
        <f>IF('statement of marks'!FM30="","",'statement of marks'!FM30)</f>
        <v/>
      </c>
      <c r="Q758" s="1031"/>
      <c r="R758" s="1031"/>
      <c r="S758" s="438"/>
      <c r="T758" s="440" t="str">
        <f>IF('statement of marks'!FN30="","",'statement of marks'!FN30)</f>
        <v/>
      </c>
      <c r="U758" s="440" t="str">
        <f>IF('statement of marks'!FO30="","",'statement of marks'!FO30)</f>
        <v/>
      </c>
      <c r="V758" s="441" t="str">
        <f>IF('statement of marks'!FP30="","",'statement of marks'!FP30)</f>
        <v/>
      </c>
    </row>
    <row r="759" spans="1:22" ht="15.95" customHeight="1">
      <c r="A759" s="425"/>
      <c r="B759" s="1000" t="s">
        <v>195</v>
      </c>
      <c r="C759" s="1001"/>
      <c r="D759" s="1071" t="str">
        <f>details!$DR$3</f>
        <v>vxLr rd</v>
      </c>
      <c r="E759" s="1071"/>
      <c r="F759" s="1071"/>
      <c r="G759" s="1071" t="str">
        <f>details!$DV$3</f>
        <v>vDVwcj rd</v>
      </c>
      <c r="H759" s="1071"/>
      <c r="I759" s="1071"/>
      <c r="J759" s="1071" t="str">
        <f>details!$ED$3</f>
        <v>Qjojh rd</v>
      </c>
      <c r="K759" s="1071"/>
      <c r="L759" s="1071"/>
      <c r="M759" s="1071" t="str">
        <f>details!$DZ$3</f>
        <v>fnlEcj rd</v>
      </c>
      <c r="N759" s="1071"/>
      <c r="O759" s="1071"/>
      <c r="P759" s="1071" t="str">
        <f>details!$EH$3</f>
        <v>loZ ;ksx</v>
      </c>
      <c r="Q759" s="1071"/>
      <c r="R759" s="1071"/>
      <c r="S759" s="1010" t="s">
        <v>252</v>
      </c>
      <c r="T759" s="1011"/>
      <c r="U759" s="1011"/>
      <c r="V759" s="1078"/>
    </row>
    <row r="760" spans="1:22" ht="15.95" customHeight="1">
      <c r="A760" s="425"/>
      <c r="B760" s="1025" t="s">
        <v>98</v>
      </c>
      <c r="C760" s="1026"/>
      <c r="D760" s="1008" t="str">
        <f>IF(details!DS30="","",details!DS30)</f>
        <v/>
      </c>
      <c r="E760" s="1008"/>
      <c r="F760" s="1008"/>
      <c r="G760" s="1008" t="str">
        <f>IF(details!DW30="","",details!DW30)</f>
        <v/>
      </c>
      <c r="H760" s="1008"/>
      <c r="I760" s="1008"/>
      <c r="J760" s="1008" t="str">
        <f>IF(details!EE30="","",details!EE30)</f>
        <v/>
      </c>
      <c r="K760" s="1008"/>
      <c r="L760" s="1008"/>
      <c r="M760" s="1008" t="str">
        <f>IF(details!EA30="","",details!EA30)</f>
        <v/>
      </c>
      <c r="N760" s="1008"/>
      <c r="O760" s="1008"/>
      <c r="P760" s="1008" t="str">
        <f>IF(details!EI30="","",details!EI30)</f>
        <v/>
      </c>
      <c r="Q760" s="1008"/>
      <c r="R760" s="1008"/>
      <c r="S760" s="1079">
        <f>'statement of marks'!$HF$108</f>
        <v>42855</v>
      </c>
      <c r="T760" s="1080"/>
      <c r="U760" s="1080"/>
      <c r="V760" s="1081"/>
    </row>
    <row r="761" spans="1:22" ht="15.95" customHeight="1">
      <c r="A761" s="425"/>
      <c r="B761" s="1023" t="s">
        <v>15</v>
      </c>
      <c r="C761" s="1024"/>
      <c r="D761" s="1009">
        <f>IF(details!DR30="","",details!DR30)</f>
        <v>83</v>
      </c>
      <c r="E761" s="1009"/>
      <c r="F761" s="1009"/>
      <c r="G761" s="1009" t="str">
        <f>IF(details!DV30="","",details!DV30)</f>
        <v/>
      </c>
      <c r="H761" s="1009"/>
      <c r="I761" s="1009"/>
      <c r="J761" s="1009" t="str">
        <f>IF(details!ED30="","",details!ED30)</f>
        <v/>
      </c>
      <c r="K761" s="1009"/>
      <c r="L761" s="1009"/>
      <c r="M761" s="1009" t="str">
        <f>IF(details!DZ30="","",details!DZ30)</f>
        <v/>
      </c>
      <c r="N761" s="1009"/>
      <c r="O761" s="1009"/>
      <c r="P761" s="1009" t="str">
        <f>IF(details!EH30="","",details!EH30)</f>
        <v/>
      </c>
      <c r="Q761" s="1009"/>
      <c r="R761" s="1009"/>
      <c r="S761" s="1082"/>
      <c r="T761" s="1083"/>
      <c r="U761" s="1083"/>
      <c r="V761" s="1084"/>
    </row>
    <row r="762" spans="1:22" ht="15.95" customHeight="1">
      <c r="A762" s="1072"/>
      <c r="B762" s="1064" t="s">
        <v>250</v>
      </c>
      <c r="C762" s="1065"/>
      <c r="D762" s="1066" t="s">
        <v>3</v>
      </c>
      <c r="E762" s="1066"/>
      <c r="F762" s="1066"/>
      <c r="G762" s="1066" t="s">
        <v>236</v>
      </c>
      <c r="H762" s="1066"/>
      <c r="I762" s="1066"/>
      <c r="J762" s="1066" t="s">
        <v>5</v>
      </c>
      <c r="K762" s="1066"/>
      <c r="L762" s="1066"/>
      <c r="M762" s="1066" t="s">
        <v>242</v>
      </c>
      <c r="N762" s="1066"/>
      <c r="O762" s="1066"/>
      <c r="P762" s="1067" t="s">
        <v>225</v>
      </c>
      <c r="Q762" s="1067"/>
      <c r="R762" s="1067"/>
      <c r="S762" s="1066" t="s">
        <v>250</v>
      </c>
      <c r="T762" s="1066"/>
      <c r="U762" s="1066"/>
      <c r="V762" s="1068"/>
    </row>
    <row r="763" spans="1:22" ht="15.95" customHeight="1">
      <c r="A763" s="1072"/>
      <c r="B763" s="1064"/>
      <c r="C763" s="1065"/>
      <c r="D763" s="1069">
        <f>'statement of marks'!HD30</f>
        <v>1200</v>
      </c>
      <c r="E763" s="1069"/>
      <c r="F763" s="1069"/>
      <c r="G763" s="1069" t="str">
        <f>'statement of marks'!HE30</f>
        <v/>
      </c>
      <c r="H763" s="1069"/>
      <c r="I763" s="1069"/>
      <c r="J763" s="1069" t="str">
        <f>'statement of marks'!HF30</f>
        <v/>
      </c>
      <c r="K763" s="1069"/>
      <c r="L763" s="1069"/>
      <c r="M763" s="1069" t="str">
        <f>'statement of marks'!HI30</f>
        <v/>
      </c>
      <c r="N763" s="1069"/>
      <c r="O763" s="1069"/>
      <c r="P763" s="1069" t="str">
        <f>'statement of marks'!HH30</f>
        <v/>
      </c>
      <c r="Q763" s="1069"/>
      <c r="R763" s="1069"/>
      <c r="S763" s="1066" t="str">
        <f>'statement of marks'!HC30</f>
        <v/>
      </c>
      <c r="T763" s="1066"/>
      <c r="U763" s="1066"/>
      <c r="V763" s="1068"/>
    </row>
    <row r="764" spans="1:22" ht="15.95" customHeight="1">
      <c r="A764" s="425"/>
      <c r="B764" s="1036" t="s">
        <v>99</v>
      </c>
      <c r="C764" s="1037"/>
      <c r="D764" s="1007"/>
      <c r="E764" s="1007"/>
      <c r="F764" s="1007"/>
      <c r="G764" s="1007"/>
      <c r="H764" s="1007"/>
      <c r="I764" s="1007"/>
      <c r="J764" s="1007"/>
      <c r="K764" s="1007"/>
      <c r="L764" s="1007"/>
      <c r="M764" s="1007"/>
      <c r="N764" s="1007"/>
      <c r="O764" s="1007"/>
      <c r="P764" s="1007"/>
      <c r="Q764" s="1007"/>
      <c r="R764" s="1007"/>
      <c r="S764" s="1007"/>
      <c r="T764" s="1007"/>
      <c r="U764" s="1007"/>
      <c r="V764" s="1058"/>
    </row>
    <row r="765" spans="1:22" ht="15.95" customHeight="1">
      <c r="A765" s="425"/>
      <c r="B765" s="1013" t="s">
        <v>79</v>
      </c>
      <c r="C765" s="1014"/>
      <c r="D765" s="1007"/>
      <c r="E765" s="1007"/>
      <c r="F765" s="1007"/>
      <c r="G765" s="1007"/>
      <c r="H765" s="1007"/>
      <c r="I765" s="1007"/>
      <c r="J765" s="1007"/>
      <c r="K765" s="1007"/>
      <c r="L765" s="1007"/>
      <c r="M765" s="1007"/>
      <c r="N765" s="1007"/>
      <c r="O765" s="1007"/>
      <c r="P765" s="1007"/>
      <c r="Q765" s="1007"/>
      <c r="R765" s="1007"/>
      <c r="S765" s="1007"/>
      <c r="T765" s="1007"/>
      <c r="U765" s="1007"/>
      <c r="V765" s="1058"/>
    </row>
    <row r="766" spans="1:22" ht="15.95" customHeight="1">
      <c r="A766" s="425"/>
      <c r="B766" s="1036" t="s">
        <v>243</v>
      </c>
      <c r="C766" s="1037"/>
      <c r="D766" s="1007"/>
      <c r="E766" s="1007"/>
      <c r="F766" s="1007"/>
      <c r="G766" s="1007"/>
      <c r="H766" s="1007"/>
      <c r="I766" s="1007"/>
      <c r="J766" s="1007"/>
      <c r="K766" s="1007"/>
      <c r="L766" s="1007"/>
      <c r="M766" s="1007"/>
      <c r="N766" s="1007"/>
      <c r="O766" s="1007"/>
      <c r="P766" s="1007" t="s">
        <v>243</v>
      </c>
      <c r="Q766" s="1007"/>
      <c r="R766" s="1007"/>
      <c r="S766" s="1007"/>
      <c r="T766" s="1007"/>
      <c r="U766" s="1007"/>
      <c r="V766" s="1058"/>
    </row>
    <row r="767" spans="1:22" ht="15.95" customHeight="1">
      <c r="A767" s="425"/>
      <c r="B767" s="1021" t="s">
        <v>100</v>
      </c>
      <c r="C767" s="1022"/>
      <c r="D767" s="1007"/>
      <c r="E767" s="1007"/>
      <c r="F767" s="1007"/>
      <c r="G767" s="1007"/>
      <c r="H767" s="1007"/>
      <c r="I767" s="1007"/>
      <c r="J767" s="1007"/>
      <c r="K767" s="1007"/>
      <c r="L767" s="1007"/>
      <c r="M767" s="1007"/>
      <c r="N767" s="1007"/>
      <c r="O767" s="1007"/>
      <c r="P767" s="1007"/>
      <c r="Q767" s="1007"/>
      <c r="R767" s="1007"/>
      <c r="S767" s="1060" t="s">
        <v>100</v>
      </c>
      <c r="T767" s="1060"/>
      <c r="U767" s="1060"/>
      <c r="V767" s="1061"/>
    </row>
    <row r="768" spans="1:22" ht="15.95" customHeight="1" thickBot="1">
      <c r="A768" s="427"/>
      <c r="B768" s="1076" t="s">
        <v>101</v>
      </c>
      <c r="C768" s="1077"/>
      <c r="D768" s="1059"/>
      <c r="E768" s="1059"/>
      <c r="F768" s="1059"/>
      <c r="G768" s="1059"/>
      <c r="H768" s="1059"/>
      <c r="I768" s="1059"/>
      <c r="J768" s="1059"/>
      <c r="K768" s="1059"/>
      <c r="L768" s="1059"/>
      <c r="M768" s="1059"/>
      <c r="N768" s="1059"/>
      <c r="O768" s="1059"/>
      <c r="P768" s="1059"/>
      <c r="Q768" s="1059"/>
      <c r="R768" s="1059"/>
      <c r="S768" s="1062" t="s">
        <v>134</v>
      </c>
      <c r="T768" s="1062"/>
      <c r="U768" s="1062"/>
      <c r="V768" s="1063"/>
    </row>
    <row r="769" spans="1:22" ht="15.95" customHeight="1">
      <c r="A769" s="424"/>
      <c r="B769" s="1038" t="s">
        <v>47</v>
      </c>
      <c r="C769" s="1039"/>
      <c r="D769" s="1039"/>
      <c r="E769" s="1039"/>
      <c r="F769" s="1039"/>
      <c r="G769" s="1039"/>
      <c r="H769" s="1039"/>
      <c r="I769" s="1039"/>
      <c r="J769" s="1039"/>
      <c r="K769" s="1039"/>
      <c r="L769" s="1039"/>
      <c r="M769" s="1039"/>
      <c r="N769" s="1039"/>
      <c r="O769" s="1039"/>
      <c r="P769" s="1039"/>
      <c r="Q769" s="1039"/>
      <c r="R769" s="1039"/>
      <c r="S769" s="1039"/>
      <c r="T769" s="1039"/>
      <c r="U769" s="1039"/>
      <c r="V769" s="1040"/>
    </row>
    <row r="770" spans="1:22" ht="15.95" customHeight="1">
      <c r="A770" s="425"/>
      <c r="B770" s="1041" t="str">
        <f>'statement of marks'!$A$1</f>
        <v>MkW0Hkhejko vEcsMdj jkt0vkok0fo|k0cxMh]nkSlk</v>
      </c>
      <c r="C770" s="1042"/>
      <c r="D770" s="1042"/>
      <c r="E770" s="1042"/>
      <c r="F770" s="1042"/>
      <c r="G770" s="1042"/>
      <c r="H770" s="1042"/>
      <c r="I770" s="1042"/>
      <c r="J770" s="1042"/>
      <c r="K770" s="1042"/>
      <c r="L770" s="1042"/>
      <c r="M770" s="1042"/>
      <c r="N770" s="1042"/>
      <c r="O770" s="1042"/>
      <c r="P770" s="1042"/>
      <c r="Q770" s="1042"/>
      <c r="R770" s="1042"/>
      <c r="S770" s="1042"/>
      <c r="T770" s="1042"/>
      <c r="U770" s="1042"/>
      <c r="V770" s="1043"/>
    </row>
    <row r="771" spans="1:22" ht="15.95" customHeight="1">
      <c r="A771" s="425"/>
      <c r="B771" s="990" t="s">
        <v>244</v>
      </c>
      <c r="C771" s="991"/>
      <c r="D771" s="992" t="str">
        <f>'statement of marks'!$H$3</f>
        <v>2016-17</v>
      </c>
      <c r="E771" s="992"/>
      <c r="F771" s="992"/>
      <c r="G771" s="992"/>
      <c r="H771" s="992"/>
      <c r="I771" s="992"/>
      <c r="J771" s="992"/>
      <c r="K771" s="992"/>
      <c r="L771" s="992"/>
      <c r="M771" s="992"/>
      <c r="N771" s="992"/>
      <c r="O771" s="992"/>
      <c r="P771" s="992"/>
      <c r="Q771" s="992"/>
      <c r="R771" s="992"/>
      <c r="S771" s="992"/>
      <c r="T771" s="992"/>
      <c r="U771" s="992"/>
      <c r="V771" s="1044"/>
    </row>
    <row r="772" spans="1:22" ht="15.95" customHeight="1">
      <c r="A772" s="425"/>
      <c r="B772" s="990" t="s">
        <v>185</v>
      </c>
      <c r="C772" s="991"/>
      <c r="D772" s="991" t="str">
        <f>IF('statement of marks'!I31="","",'statement of marks'!I31)</f>
        <v>jfo dqekj</v>
      </c>
      <c r="E772" s="991"/>
      <c r="F772" s="991"/>
      <c r="G772" s="991"/>
      <c r="H772" s="991"/>
      <c r="I772" s="991"/>
      <c r="J772" s="991"/>
      <c r="K772" s="991"/>
      <c r="L772" s="991"/>
      <c r="M772" s="991"/>
      <c r="N772" s="991"/>
      <c r="O772" s="991"/>
      <c r="P772" s="991"/>
      <c r="Q772" s="991"/>
      <c r="R772" s="991"/>
      <c r="S772" s="991"/>
      <c r="T772" s="991"/>
      <c r="U772" s="991"/>
      <c r="V772" s="1045"/>
    </row>
    <row r="773" spans="1:22" ht="15.95" customHeight="1">
      <c r="A773" s="425"/>
      <c r="B773" s="990" t="s">
        <v>186</v>
      </c>
      <c r="C773" s="991"/>
      <c r="D773" s="991" t="str">
        <f>IF('statement of marks'!J31="","",'statement of marks'!J31)</f>
        <v xml:space="preserve">Jh txjke </v>
      </c>
      <c r="E773" s="991"/>
      <c r="F773" s="991"/>
      <c r="G773" s="991"/>
      <c r="H773" s="991"/>
      <c r="I773" s="991"/>
      <c r="J773" s="991"/>
      <c r="K773" s="991"/>
      <c r="L773" s="991"/>
      <c r="M773" s="991"/>
      <c r="N773" s="991"/>
      <c r="O773" s="991"/>
      <c r="P773" s="991"/>
      <c r="Q773" s="991"/>
      <c r="R773" s="991"/>
      <c r="S773" s="991"/>
      <c r="T773" s="991"/>
      <c r="U773" s="991"/>
      <c r="V773" s="1045"/>
    </row>
    <row r="774" spans="1:22" ht="15.95" customHeight="1">
      <c r="A774" s="425"/>
      <c r="B774" s="990" t="s">
        <v>187</v>
      </c>
      <c r="C774" s="991"/>
      <c r="D774" s="991" t="str">
        <f>IF('statement of marks'!K31="","",'statement of marks'!K31)</f>
        <v>Jhefr jkexquh</v>
      </c>
      <c r="E774" s="991"/>
      <c r="F774" s="991"/>
      <c r="G774" s="991"/>
      <c r="H774" s="991"/>
      <c r="I774" s="991"/>
      <c r="J774" s="991"/>
      <c r="K774" s="991"/>
      <c r="L774" s="991"/>
      <c r="M774" s="991"/>
      <c r="N774" s="991"/>
      <c r="O774" s="991"/>
      <c r="P774" s="991"/>
      <c r="Q774" s="991"/>
      <c r="R774" s="991"/>
      <c r="S774" s="991"/>
      <c r="T774" s="991"/>
      <c r="U774" s="991"/>
      <c r="V774" s="1045"/>
    </row>
    <row r="775" spans="1:22" ht="15.95" customHeight="1">
      <c r="A775" s="425"/>
      <c r="B775" s="990" t="s">
        <v>188</v>
      </c>
      <c r="C775" s="991"/>
      <c r="D775" s="992" t="str">
        <f>'statement of marks'!$G$3</f>
        <v>6 B</v>
      </c>
      <c r="E775" s="992"/>
      <c r="F775" s="992"/>
      <c r="G775" s="991" t="s">
        <v>9</v>
      </c>
      <c r="H775" s="991"/>
      <c r="I775" s="991"/>
      <c r="J775" s="992">
        <f>IF('statement of marks'!D31="","",'statement of marks'!D31)</f>
        <v>675</v>
      </c>
      <c r="K775" s="992"/>
      <c r="L775" s="992"/>
      <c r="M775" s="991" t="s">
        <v>189</v>
      </c>
      <c r="N775" s="991"/>
      <c r="O775" s="991"/>
      <c r="P775" s="992">
        <f>IF('statement of marks'!F31="","",'statement of marks'!F31)</f>
        <v>1971</v>
      </c>
      <c r="Q775" s="992"/>
      <c r="R775" s="992"/>
      <c r="S775" s="1054" t="str">
        <f>IF('statement of marks'!$I$3="","",'statement of marks'!$I$3)</f>
        <v xml:space="preserve">fo|ky; dk Mk;l dksM+ </v>
      </c>
      <c r="T775" s="1054"/>
      <c r="U775" s="1054"/>
      <c r="V775" s="1055"/>
    </row>
    <row r="776" spans="1:22" ht="15.95" customHeight="1">
      <c r="A776" s="425"/>
      <c r="B776" s="428" t="s">
        <v>0</v>
      </c>
      <c r="C776" s="429"/>
      <c r="D776" s="1032">
        <f>IF('statement of marks'!G31="","",'statement of marks'!G31)</f>
        <v>38572</v>
      </c>
      <c r="E776" s="1032"/>
      <c r="F776" s="1032"/>
      <c r="G776" s="991" t="str">
        <f>IF('statement of marks'!H31="","",'statement of marks'!H31)</f>
        <v>vkB vxLr] nks gtkj ikap</v>
      </c>
      <c r="H776" s="991"/>
      <c r="I776" s="991"/>
      <c r="J776" s="991"/>
      <c r="K776" s="991"/>
      <c r="L776" s="991"/>
      <c r="M776" s="991"/>
      <c r="N776" s="991"/>
      <c r="O776" s="991"/>
      <c r="P776" s="991"/>
      <c r="Q776" s="991"/>
      <c r="R776" s="991"/>
      <c r="S776" s="1056" t="str">
        <f>IF('statement of marks'!$J$3="","",'statement of marks'!$J$3)</f>
        <v xml:space="preserve">08291009401   </v>
      </c>
      <c r="T776" s="1056"/>
      <c r="U776" s="1056"/>
      <c r="V776" s="1057"/>
    </row>
    <row r="777" spans="1:22" ht="15.95" customHeight="1">
      <c r="A777" s="425"/>
      <c r="B777" s="404" t="s">
        <v>28</v>
      </c>
      <c r="C777" s="430" t="s">
        <v>96</v>
      </c>
      <c r="D777" s="1007" t="s">
        <v>1</v>
      </c>
      <c r="E777" s="1007"/>
      <c r="F777" s="1007"/>
      <c r="G777" s="1007" t="s">
        <v>21</v>
      </c>
      <c r="H777" s="1007"/>
      <c r="I777" s="1007"/>
      <c r="J777" s="1007" t="s">
        <v>68</v>
      </c>
      <c r="K777" s="1007"/>
      <c r="L777" s="1007"/>
      <c r="M777" s="1007" t="s">
        <v>97</v>
      </c>
      <c r="N777" s="1007"/>
      <c r="O777" s="1007"/>
      <c r="P777" s="1070" t="s">
        <v>200</v>
      </c>
      <c r="Q777" s="1051" t="s">
        <v>238</v>
      </c>
      <c r="R777" s="1051"/>
      <c r="S777" s="1051"/>
      <c r="T777" s="1052" t="s">
        <v>237</v>
      </c>
      <c r="U777" s="1052"/>
      <c r="V777" s="1053"/>
    </row>
    <row r="778" spans="1:22" ht="15.95" customHeight="1">
      <c r="A778" s="425"/>
      <c r="B778" s="404"/>
      <c r="C778" s="430"/>
      <c r="D778" s="423" t="s">
        <v>245</v>
      </c>
      <c r="E778" s="423" t="s">
        <v>246</v>
      </c>
      <c r="F778" s="431" t="s">
        <v>2</v>
      </c>
      <c r="G778" s="423" t="s">
        <v>245</v>
      </c>
      <c r="H778" s="423" t="s">
        <v>246</v>
      </c>
      <c r="I778" s="431" t="s">
        <v>2</v>
      </c>
      <c r="J778" s="423" t="s">
        <v>245</v>
      </c>
      <c r="K778" s="423" t="s">
        <v>246</v>
      </c>
      <c r="L778" s="431" t="s">
        <v>2</v>
      </c>
      <c r="M778" s="423" t="s">
        <v>245</v>
      </c>
      <c r="N778" s="423" t="s">
        <v>246</v>
      </c>
      <c r="O778" s="431" t="s">
        <v>2</v>
      </c>
      <c r="P778" s="1070"/>
      <c r="Q778" s="423" t="s">
        <v>245</v>
      </c>
      <c r="R778" s="423" t="s">
        <v>246</v>
      </c>
      <c r="S778" s="435" t="s">
        <v>2</v>
      </c>
      <c r="T778" s="445" t="s">
        <v>223</v>
      </c>
      <c r="U778" s="446" t="s">
        <v>5</v>
      </c>
      <c r="V778" s="447" t="s">
        <v>241</v>
      </c>
    </row>
    <row r="779" spans="1:22" ht="15.95" customHeight="1">
      <c r="A779" s="426"/>
      <c r="B779" s="1046" t="s">
        <v>3</v>
      </c>
      <c r="C779" s="1047"/>
      <c r="D779" s="421">
        <f>IF('statement of marks'!L$6="","",'statement of marks'!L$6)</f>
        <v>5</v>
      </c>
      <c r="E779" s="421">
        <f>IF('statement of marks'!M$6="","",'statement of marks'!M$6)</f>
        <v>5</v>
      </c>
      <c r="F779" s="432">
        <f>IF('statement of marks'!N$6="","",'statement of marks'!N$6)</f>
        <v>10</v>
      </c>
      <c r="G779" s="421">
        <f>IF('statement of marks'!O$6="","",'statement of marks'!O$6)</f>
        <v>5</v>
      </c>
      <c r="H779" s="421">
        <f>IF('statement of marks'!P$6="","",'statement of marks'!P$6)</f>
        <v>5</v>
      </c>
      <c r="I779" s="432">
        <f>IF('statement of marks'!Q$6="","",'statement of marks'!Q$6)</f>
        <v>10</v>
      </c>
      <c r="J779" s="421">
        <f>IF('statement of marks'!R$6="","",'statement of marks'!R$6)</f>
        <v>5</v>
      </c>
      <c r="K779" s="421">
        <f>IF('statement of marks'!S$6="","",'statement of marks'!S$6)</f>
        <v>5</v>
      </c>
      <c r="L779" s="432">
        <f>IF('statement of marks'!T$6="","",'statement of marks'!T$6)</f>
        <v>10</v>
      </c>
      <c r="M779" s="421">
        <f>IF('statement of marks'!V$6="","",'statement of marks'!V$6)</f>
        <v>50</v>
      </c>
      <c r="N779" s="421">
        <f>IF('statement of marks'!W$6="","",'statement of marks'!W$6)</f>
        <v>20</v>
      </c>
      <c r="O779" s="432">
        <f>IF('statement of marks'!X$6="","",'statement of marks'!X$6)</f>
        <v>70</v>
      </c>
      <c r="P779" s="422">
        <f>IF('statement of marks'!Y$6="","",'statement of marks'!Y$6)</f>
        <v>100</v>
      </c>
      <c r="Q779" s="421">
        <f>IF('statement of marks'!Z$6="","",'statement of marks'!Z$6)</f>
        <v>70</v>
      </c>
      <c r="R779" s="421">
        <f>IF('statement of marks'!AA$6="","",'statement of marks'!AA$6)</f>
        <v>30</v>
      </c>
      <c r="S779" s="432">
        <f>IF('statement of marks'!AB$6="","",'statement of marks'!AB$6)</f>
        <v>100</v>
      </c>
      <c r="T779" s="442">
        <f>IF('statement of marks'!AC$6="","",'statement of marks'!AC$6)</f>
        <v>200</v>
      </c>
      <c r="U779" s="442" t="str">
        <f>IF('statement of marks'!AD$6="","",'statement of marks'!AD$6)</f>
        <v/>
      </c>
      <c r="V779" s="448" t="str">
        <f>IF('statement of marks'!AE$6="","",'statement of marks'!AE$6)</f>
        <v/>
      </c>
    </row>
    <row r="780" spans="1:22" ht="15.95" customHeight="1">
      <c r="A780" s="425"/>
      <c r="B780" s="990" t="str">
        <f>IF('statement of marks'!$L$3="","",'statement of marks'!$L$3)</f>
        <v>fgUnh</v>
      </c>
      <c r="C780" s="991"/>
      <c r="D780" s="207">
        <f>IF('statement of marks'!L31="","",'statement of marks'!L31)</f>
        <v>2</v>
      </c>
      <c r="E780" s="207">
        <f>IF('statement of marks'!M31="","",'statement of marks'!M31)</f>
        <v>5</v>
      </c>
      <c r="F780" s="433">
        <f>IF('statement of marks'!N31="","",'statement of marks'!N31)</f>
        <v>7</v>
      </c>
      <c r="G780" s="207">
        <f>IF('statement of marks'!O31="","",'statement of marks'!O31)</f>
        <v>2</v>
      </c>
      <c r="H780" s="207">
        <f>IF('statement of marks'!P31="","",'statement of marks'!P31)</f>
        <v>5</v>
      </c>
      <c r="I780" s="433">
        <f>IF('statement of marks'!Q31="","",'statement of marks'!Q31)</f>
        <v>7</v>
      </c>
      <c r="J780" s="207" t="str">
        <f>IF('statement of marks'!R31="","",'statement of marks'!R31)</f>
        <v/>
      </c>
      <c r="K780" s="207" t="str">
        <f>IF('statement of marks'!S31="","",'statement of marks'!S31)</f>
        <v/>
      </c>
      <c r="L780" s="433" t="str">
        <f>IF('statement of marks'!T31="","",'statement of marks'!T31)</f>
        <v/>
      </c>
      <c r="M780" s="207" t="str">
        <f>IF('statement of marks'!V31="","",'statement of marks'!V31)</f>
        <v/>
      </c>
      <c r="N780" s="207" t="str">
        <f>IF('statement of marks'!W31="","",'statement of marks'!W31)</f>
        <v/>
      </c>
      <c r="O780" s="433" t="str">
        <f>IF('statement of marks'!X31="","",'statement of marks'!X31)</f>
        <v/>
      </c>
      <c r="P780" s="209" t="str">
        <f>IF('statement of marks'!Y31="","",'statement of marks'!Y31)</f>
        <v/>
      </c>
      <c r="Q780" s="207" t="str">
        <f>IF('statement of marks'!Z31="","",'statement of marks'!Z31)</f>
        <v/>
      </c>
      <c r="R780" s="207" t="str">
        <f>IF('statement of marks'!AA31="","",'statement of marks'!AA31)</f>
        <v/>
      </c>
      <c r="S780" s="433" t="str">
        <f>IF('statement of marks'!AB31="","",'statement of marks'!AB31)</f>
        <v/>
      </c>
      <c r="T780" s="420" t="str">
        <f>IF('statement of marks'!AC31="","",'statement of marks'!AC31)</f>
        <v/>
      </c>
      <c r="U780" s="420" t="str">
        <f>IF('statement of marks'!AD31="","",'statement of marks'!AD31)</f>
        <v/>
      </c>
      <c r="V780" s="439" t="str">
        <f>IF('statement of marks'!AE31="","",'statement of marks'!AE31)</f>
        <v/>
      </c>
    </row>
    <row r="781" spans="1:22" ht="15.95" customHeight="1">
      <c r="A781" s="425"/>
      <c r="B781" s="990" t="str">
        <f>IF('statement of marks'!$AH$3="","",'statement of marks'!$AH$3)</f>
        <v>vaxszth</v>
      </c>
      <c r="C781" s="991"/>
      <c r="D781" s="207">
        <f>IF('statement of marks'!AH31="","",'statement of marks'!AH31)</f>
        <v>2</v>
      </c>
      <c r="E781" s="207">
        <f>IF('statement of marks'!AI31="","",'statement of marks'!AI31)</f>
        <v>5</v>
      </c>
      <c r="F781" s="433">
        <f>IF('statement of marks'!AJ31="","",'statement of marks'!AJ31)</f>
        <v>7</v>
      </c>
      <c r="G781" s="207">
        <f>IF('statement of marks'!AK31="","",'statement of marks'!AK31)</f>
        <v>2</v>
      </c>
      <c r="H781" s="207">
        <f>IF('statement of marks'!AL31="","",'statement of marks'!AL31)</f>
        <v>5</v>
      </c>
      <c r="I781" s="433">
        <f>IF('statement of marks'!AM31="","",'statement of marks'!AM31)</f>
        <v>7</v>
      </c>
      <c r="J781" s="207" t="str">
        <f>IF('statement of marks'!AN31="","",'statement of marks'!AN31)</f>
        <v/>
      </c>
      <c r="K781" s="207" t="str">
        <f>IF('statement of marks'!AO31="","",'statement of marks'!AO31)</f>
        <v/>
      </c>
      <c r="L781" s="433" t="str">
        <f>IF('statement of marks'!AP31="","",'statement of marks'!AP31)</f>
        <v/>
      </c>
      <c r="M781" s="207">
        <f>IF('statement of marks'!AR31="","",'statement of marks'!AR31)</f>
        <v>20</v>
      </c>
      <c r="N781" s="207">
        <f>IF('statement of marks'!AS31="","",'statement of marks'!AS31)</f>
        <v>20</v>
      </c>
      <c r="O781" s="433">
        <f>IF('statement of marks'!AT31="","",'statement of marks'!AT31)</f>
        <v>40</v>
      </c>
      <c r="P781" s="209">
        <f>IF('statement of marks'!AU31="","",'statement of marks'!AU31)</f>
        <v>54</v>
      </c>
      <c r="Q781" s="207" t="str">
        <f>IF('statement of marks'!AV31="","",'statement of marks'!AV31)</f>
        <v/>
      </c>
      <c r="R781" s="207" t="str">
        <f>IF('statement of marks'!AW31="","",'statement of marks'!AW31)</f>
        <v/>
      </c>
      <c r="S781" s="433" t="str">
        <f>IF('statement of marks'!AX31="","",'statement of marks'!AX31)</f>
        <v/>
      </c>
      <c r="T781" s="420" t="str">
        <f>IF('statement of marks'!AY31="","",'statement of marks'!AY31)</f>
        <v/>
      </c>
      <c r="U781" s="420" t="str">
        <f>IF('statement of marks'!AZ31="","",'statement of marks'!AZ31)</f>
        <v/>
      </c>
      <c r="V781" s="439" t="str">
        <f>IF('statement of marks'!BA31="","",'statement of marks'!BA31)</f>
        <v/>
      </c>
    </row>
    <row r="782" spans="1:22" ht="15.95" customHeight="1">
      <c r="A782" s="425"/>
      <c r="B782" s="990" t="str">
        <f>IF('statement of marks'!BD31="s","laLd`r",IF('statement of marks'!BD31="u","mnwZ",IF('statement of marks'!BD31="g","xqtjkrh",IF('statement of marks'!BD31="p","iatkch",IF('statement of marks'!BD31="sd","fla/kh","r`rh; Hkk""kk")))))</f>
        <v>laLd`r</v>
      </c>
      <c r="C782" s="991"/>
      <c r="D782" s="207">
        <f>IF('statement of marks'!BE31="","",'statement of marks'!BE31)</f>
        <v>3</v>
      </c>
      <c r="E782" s="207">
        <f>IF('statement of marks'!BF31="","",'statement of marks'!BF31)</f>
        <v>5</v>
      </c>
      <c r="F782" s="433">
        <f>IF('statement of marks'!BG31="","",'statement of marks'!BG31)</f>
        <v>8</v>
      </c>
      <c r="G782" s="207">
        <f>IF('statement of marks'!BH31="","",'statement of marks'!BH31)</f>
        <v>2</v>
      </c>
      <c r="H782" s="207">
        <f>IF('statement of marks'!BI31="","",'statement of marks'!BI31)</f>
        <v>5</v>
      </c>
      <c r="I782" s="433">
        <f>IF('statement of marks'!BJ31="","",'statement of marks'!BJ31)</f>
        <v>7</v>
      </c>
      <c r="J782" s="207" t="str">
        <f>IF('statement of marks'!BK31="","",'statement of marks'!BK31)</f>
        <v/>
      </c>
      <c r="K782" s="207" t="str">
        <f>IF('statement of marks'!BL31="","",'statement of marks'!BL31)</f>
        <v/>
      </c>
      <c r="L782" s="433" t="str">
        <f>IF('statement of marks'!BM31="","",'statement of marks'!BM31)</f>
        <v/>
      </c>
      <c r="M782" s="207" t="str">
        <f>IF('statement of marks'!BO31="","",'statement of marks'!BO31)</f>
        <v/>
      </c>
      <c r="N782" s="207" t="str">
        <f>IF('statement of marks'!BP31="","",'statement of marks'!BP31)</f>
        <v/>
      </c>
      <c r="O782" s="433" t="str">
        <f>IF('statement of marks'!BQ31="","",'statement of marks'!BQ31)</f>
        <v/>
      </c>
      <c r="P782" s="209" t="str">
        <f>IF('statement of marks'!BR31="","",'statement of marks'!BR31)</f>
        <v/>
      </c>
      <c r="Q782" s="207" t="str">
        <f>IF('statement of marks'!BS31="","",'statement of marks'!BS31)</f>
        <v/>
      </c>
      <c r="R782" s="207" t="str">
        <f>IF('statement of marks'!BT31="","",'statement of marks'!BT31)</f>
        <v/>
      </c>
      <c r="S782" s="433" t="str">
        <f>IF('statement of marks'!BU31="","",'statement of marks'!BU31)</f>
        <v/>
      </c>
      <c r="T782" s="420" t="str">
        <f>IF('statement of marks'!BV31="","",'statement of marks'!BV31)</f>
        <v/>
      </c>
      <c r="U782" s="420" t="str">
        <f>IF('statement of marks'!BW31="","",'statement of marks'!BW31)</f>
        <v/>
      </c>
      <c r="V782" s="439" t="str">
        <f>IF('statement of marks'!BX31="","",'statement of marks'!BX31)</f>
        <v/>
      </c>
    </row>
    <row r="783" spans="1:22" ht="15.95" customHeight="1">
      <c r="A783" s="425"/>
      <c r="B783" s="990" t="str">
        <f>IF('statement of marks'!$CA$3="","",'statement of marks'!$CA$3)</f>
        <v>xf.kr</v>
      </c>
      <c r="C783" s="991"/>
      <c r="D783" s="207">
        <f>IF('statement of marks'!CA31="","",'statement of marks'!CA31)</f>
        <v>2</v>
      </c>
      <c r="E783" s="207">
        <f>IF('statement of marks'!CB31="","",'statement of marks'!CB31)</f>
        <v>5</v>
      </c>
      <c r="F783" s="433">
        <f>IF('statement of marks'!CC31="","",'statement of marks'!CC31)</f>
        <v>7</v>
      </c>
      <c r="G783" s="207" t="str">
        <f>IF('statement of marks'!CD31="","",'statement of marks'!CD31)</f>
        <v/>
      </c>
      <c r="H783" s="207" t="str">
        <f>IF('statement of marks'!CE31="","",'statement of marks'!CE31)</f>
        <v/>
      </c>
      <c r="I783" s="433" t="str">
        <f>IF('statement of marks'!CF31="","",'statement of marks'!CF31)</f>
        <v/>
      </c>
      <c r="J783" s="207" t="str">
        <f>IF('statement of marks'!CG31="","",'statement of marks'!CG31)</f>
        <v/>
      </c>
      <c r="K783" s="207" t="str">
        <f>IF('statement of marks'!CH31="","",'statement of marks'!CH31)</f>
        <v/>
      </c>
      <c r="L783" s="433" t="str">
        <f>IF('statement of marks'!CI31="","",'statement of marks'!CI31)</f>
        <v/>
      </c>
      <c r="M783" s="207">
        <f>IF('statement of marks'!CK31="","",'statement of marks'!CK31)</f>
        <v>13</v>
      </c>
      <c r="N783" s="207">
        <f>IF('statement of marks'!CL31="","",'statement of marks'!CL31)</f>
        <v>16</v>
      </c>
      <c r="O783" s="433">
        <f>IF('statement of marks'!CM31="","",'statement of marks'!CM31)</f>
        <v>29</v>
      </c>
      <c r="P783" s="209">
        <f>IF('statement of marks'!CN31="","",'statement of marks'!CN31)</f>
        <v>36</v>
      </c>
      <c r="Q783" s="207" t="str">
        <f>IF('statement of marks'!CO31="","",'statement of marks'!CO31)</f>
        <v/>
      </c>
      <c r="R783" s="207" t="str">
        <f>IF('statement of marks'!CP31="","",'statement of marks'!CP31)</f>
        <v/>
      </c>
      <c r="S783" s="433" t="str">
        <f>IF('statement of marks'!CQ31="","",'statement of marks'!CQ31)</f>
        <v/>
      </c>
      <c r="T783" s="420" t="str">
        <f>IF('statement of marks'!CR31="","",'statement of marks'!CR31)</f>
        <v/>
      </c>
      <c r="U783" s="420" t="str">
        <f>IF('statement of marks'!CS31="","",'statement of marks'!CS31)</f>
        <v/>
      </c>
      <c r="V783" s="439" t="str">
        <f>IF('statement of marks'!CT31="","",'statement of marks'!CT31)</f>
        <v/>
      </c>
    </row>
    <row r="784" spans="1:22" ht="15.95" customHeight="1">
      <c r="A784" s="425"/>
      <c r="B784" s="990" t="str">
        <f>IF('statement of marks'!$CW$3="","",'statement of marks'!$CW$3)</f>
        <v>foKku</v>
      </c>
      <c r="C784" s="991"/>
      <c r="D784" s="207" t="str">
        <f>IF('statement of marks'!CW31="","",'statement of marks'!CW31)</f>
        <v/>
      </c>
      <c r="E784" s="207" t="str">
        <f>IF('statement of marks'!CX31="","",'statement of marks'!CX31)</f>
        <v/>
      </c>
      <c r="F784" s="433" t="str">
        <f>IF('statement of marks'!CY31="","",'statement of marks'!CY31)</f>
        <v/>
      </c>
      <c r="G784" s="207">
        <f>IF('statement of marks'!CZ31="","",'statement of marks'!CZ31)</f>
        <v>0</v>
      </c>
      <c r="H784" s="207">
        <f>IF('statement of marks'!DA31="","",'statement of marks'!DA31)</f>
        <v>5</v>
      </c>
      <c r="I784" s="433">
        <f>IF('statement of marks'!DB31="","",'statement of marks'!DB31)</f>
        <v>5</v>
      </c>
      <c r="J784" s="207" t="str">
        <f>IF('statement of marks'!DC31="","",'statement of marks'!DC31)</f>
        <v/>
      </c>
      <c r="K784" s="207" t="str">
        <f>IF('statement of marks'!DD31="","",'statement of marks'!DD31)</f>
        <v/>
      </c>
      <c r="L784" s="433" t="str">
        <f>IF('statement of marks'!DE31="","",'statement of marks'!DE31)</f>
        <v/>
      </c>
      <c r="M784" s="207">
        <f>IF('statement of marks'!DG31="","",'statement of marks'!DG31)</f>
        <v>36</v>
      </c>
      <c r="N784" s="207">
        <f>IF('statement of marks'!DH31="","",'statement of marks'!DH31)</f>
        <v>15</v>
      </c>
      <c r="O784" s="433">
        <f>IF('statement of marks'!DI31="","",'statement of marks'!DI31)</f>
        <v>51</v>
      </c>
      <c r="P784" s="209">
        <f>IF('statement of marks'!DJ31="","",'statement of marks'!DJ31)</f>
        <v>56</v>
      </c>
      <c r="Q784" s="207" t="str">
        <f>IF('statement of marks'!DK31="","",'statement of marks'!DK31)</f>
        <v/>
      </c>
      <c r="R784" s="207" t="str">
        <f>IF('statement of marks'!DL31="","",'statement of marks'!DL31)</f>
        <v/>
      </c>
      <c r="S784" s="433" t="str">
        <f>IF('statement of marks'!DM31="","",'statement of marks'!DM31)</f>
        <v/>
      </c>
      <c r="T784" s="420" t="str">
        <f>IF('statement of marks'!DN31="","",'statement of marks'!DN31)</f>
        <v/>
      </c>
      <c r="U784" s="420" t="str">
        <f>IF('statement of marks'!DO31="","",'statement of marks'!DO31)</f>
        <v/>
      </c>
      <c r="V784" s="439" t="str">
        <f>IF('statement of marks'!DP31="","",'statement of marks'!DP31)</f>
        <v/>
      </c>
    </row>
    <row r="785" spans="1:22" ht="15.95" customHeight="1">
      <c r="A785" s="425"/>
      <c r="B785" s="990" t="str">
        <f>IF('statement of marks'!$DS$3="","",'statement of marks'!$DS$3)</f>
        <v>lkekftd foKku</v>
      </c>
      <c r="C785" s="991"/>
      <c r="D785" s="207">
        <f>IF('statement of marks'!DS31="","",'statement of marks'!DS31)</f>
        <v>4</v>
      </c>
      <c r="E785" s="207">
        <f>IF('statement of marks'!DT31="","",'statement of marks'!DT31)</f>
        <v>5</v>
      </c>
      <c r="F785" s="433">
        <f>IF('statement of marks'!DU31="","",'statement of marks'!DU31)</f>
        <v>9</v>
      </c>
      <c r="G785" s="207">
        <f>IF('statement of marks'!DV31="","",'statement of marks'!DV31)</f>
        <v>2</v>
      </c>
      <c r="H785" s="207">
        <f>IF('statement of marks'!DW31="","",'statement of marks'!DW31)</f>
        <v>5</v>
      </c>
      <c r="I785" s="433">
        <f>IF('statement of marks'!DX31="","",'statement of marks'!DX31)</f>
        <v>7</v>
      </c>
      <c r="J785" s="207" t="str">
        <f>IF('statement of marks'!DY31="","",'statement of marks'!DY31)</f>
        <v/>
      </c>
      <c r="K785" s="207" t="str">
        <f>IF('statement of marks'!DZ31="","",'statement of marks'!DZ31)</f>
        <v/>
      </c>
      <c r="L785" s="433" t="str">
        <f>IF('statement of marks'!EA31="","",'statement of marks'!EA31)</f>
        <v/>
      </c>
      <c r="M785" s="207">
        <f>IF('statement of marks'!EC31="","",'statement of marks'!EC31)</f>
        <v>31</v>
      </c>
      <c r="N785" s="207">
        <f>IF('statement of marks'!ED31="","",'statement of marks'!ED31)</f>
        <v>19</v>
      </c>
      <c r="O785" s="433">
        <f>IF('statement of marks'!EE31="","",'statement of marks'!EE31)</f>
        <v>50</v>
      </c>
      <c r="P785" s="209">
        <f>IF('statement of marks'!EF31="","",'statement of marks'!EF31)</f>
        <v>66</v>
      </c>
      <c r="Q785" s="207" t="str">
        <f>IF('statement of marks'!EG31="","",'statement of marks'!EG31)</f>
        <v/>
      </c>
      <c r="R785" s="207" t="str">
        <f>IF('statement of marks'!EH31="","",'statement of marks'!EH31)</f>
        <v/>
      </c>
      <c r="S785" s="433" t="str">
        <f>IF('statement of marks'!EI31="","",'statement of marks'!EI31)</f>
        <v/>
      </c>
      <c r="T785" s="420" t="str">
        <f>IF('statement of marks'!EJ31="","",'statement of marks'!EJ31)</f>
        <v/>
      </c>
      <c r="U785" s="420" t="str">
        <f>IF('statement of marks'!EK31="","",'statement of marks'!EK31)</f>
        <v/>
      </c>
      <c r="V785" s="439" t="str">
        <f>IF('statement of marks'!EL31="","",'statement of marks'!EL31)</f>
        <v/>
      </c>
    </row>
    <row r="786" spans="1:22" ht="15.95" customHeight="1">
      <c r="A786" s="425"/>
      <c r="B786" s="996" t="s">
        <v>193</v>
      </c>
      <c r="C786" s="997"/>
      <c r="D786" s="1007" t="s">
        <v>1</v>
      </c>
      <c r="E786" s="1007"/>
      <c r="F786" s="1007"/>
      <c r="G786" s="1007" t="s">
        <v>21</v>
      </c>
      <c r="H786" s="1007"/>
      <c r="I786" s="1007"/>
      <c r="J786" s="1007" t="s">
        <v>194</v>
      </c>
      <c r="K786" s="1007"/>
      <c r="L786" s="1007"/>
      <c r="M786" s="1007" t="s">
        <v>68</v>
      </c>
      <c r="N786" s="1007"/>
      <c r="O786" s="1007"/>
      <c r="P786" s="1007" t="s">
        <v>240</v>
      </c>
      <c r="Q786" s="1007"/>
      <c r="R786" s="1007"/>
      <c r="S786" s="436"/>
      <c r="T786" s="1073" t="s">
        <v>237</v>
      </c>
      <c r="U786" s="1074"/>
      <c r="V786" s="1075"/>
    </row>
    <row r="787" spans="1:22" ht="15.95" customHeight="1">
      <c r="A787" s="426"/>
      <c r="B787" s="1048" t="s">
        <v>3</v>
      </c>
      <c r="C787" s="1049"/>
      <c r="D787" s="1050">
        <f>IF('statement of marks'!EO$6="","",'statement of marks'!EO$6)</f>
        <v>20</v>
      </c>
      <c r="E787" s="1050"/>
      <c r="F787" s="1050"/>
      <c r="G787" s="1050">
        <f>IF('statement of marks'!EP$6="","",'statement of marks'!EP$6)</f>
        <v>20</v>
      </c>
      <c r="H787" s="1050"/>
      <c r="I787" s="1050"/>
      <c r="J787" s="1050">
        <f>IF('statement of marks'!ER$6="","",'statement of marks'!ER$6)</f>
        <v>20</v>
      </c>
      <c r="K787" s="1050"/>
      <c r="L787" s="1050"/>
      <c r="M787" s="1050">
        <f>IF('statement of marks'!EQ$6="","",'statement of marks'!EQ$6)</f>
        <v>20</v>
      </c>
      <c r="N787" s="1050"/>
      <c r="O787" s="1050"/>
      <c r="P787" s="1050">
        <f>IF('statement of marks'!ES$6="","",'statement of marks'!ES$6)</f>
        <v>20</v>
      </c>
      <c r="Q787" s="1050"/>
      <c r="R787" s="1050"/>
      <c r="S787" s="437" t="str">
        <f>IF('statement of marks'!FD$6="","",'statement of marks'!EW$6)</f>
        <v/>
      </c>
      <c r="T787" s="442">
        <f>IF('statement of marks'!ET$6="","",'statement of marks'!ET$6)</f>
        <v>100</v>
      </c>
      <c r="U787" s="443" t="s">
        <v>5</v>
      </c>
      <c r="V787" s="444" t="s">
        <v>241</v>
      </c>
    </row>
    <row r="788" spans="1:22" ht="15.95" customHeight="1">
      <c r="A788" s="425"/>
      <c r="B788" s="990" t="str">
        <f>IF('statement of marks'!$EO$3="","",'statement of marks'!$EO$3)</f>
        <v>dk;kZuqHko</v>
      </c>
      <c r="C788" s="991"/>
      <c r="D788" s="1031" t="str">
        <f>IF('statement of marks'!EO31="","",'statement of marks'!EO31)</f>
        <v/>
      </c>
      <c r="E788" s="1031"/>
      <c r="F788" s="1031"/>
      <c r="G788" s="1031" t="str">
        <f>IF('statement of marks'!EP31="","",'statement of marks'!EP31)</f>
        <v/>
      </c>
      <c r="H788" s="1031"/>
      <c r="I788" s="1031"/>
      <c r="J788" s="1031" t="str">
        <f>IF('statement of marks'!ER31="","",'statement of marks'!ER31)</f>
        <v/>
      </c>
      <c r="K788" s="1031"/>
      <c r="L788" s="1031"/>
      <c r="M788" s="1031" t="str">
        <f>IF('statement of marks'!EQ31="","",'statement of marks'!EQ31)</f>
        <v/>
      </c>
      <c r="N788" s="1031"/>
      <c r="O788" s="1031"/>
      <c r="P788" s="1031" t="str">
        <f>IF('statement of marks'!ES31="","",'statement of marks'!ES31)</f>
        <v/>
      </c>
      <c r="Q788" s="1031"/>
      <c r="R788" s="1031"/>
      <c r="S788" s="438"/>
      <c r="T788" s="440" t="str">
        <f>IF('statement of marks'!ET31="","",'statement of marks'!ET31)</f>
        <v/>
      </c>
      <c r="U788" s="440" t="str">
        <f>IF('statement of marks'!EU31="","",'statement of marks'!EU31)</f>
        <v/>
      </c>
      <c r="V788" s="441" t="str">
        <f>IF('statement of marks'!EV31="","",'statement of marks'!EV31)</f>
        <v/>
      </c>
    </row>
    <row r="789" spans="1:22" ht="15.95" customHeight="1">
      <c r="A789" s="425"/>
      <c r="B789" s="1027" t="str">
        <f>IF('statement of marks'!$EY$3="","",'statement of marks'!$EY$3)</f>
        <v>dyk f'k{kk</v>
      </c>
      <c r="C789" s="1028"/>
      <c r="D789" s="1031" t="str">
        <f>IF('statement of marks'!EY31="","",'statement of marks'!EY31)</f>
        <v/>
      </c>
      <c r="E789" s="1031"/>
      <c r="F789" s="1031"/>
      <c r="G789" s="1031" t="str">
        <f>IF('statement of marks'!EZ31="","",'statement of marks'!EZ31)</f>
        <v/>
      </c>
      <c r="H789" s="1031"/>
      <c r="I789" s="1031"/>
      <c r="J789" s="1031" t="str">
        <f>IF('statement of marks'!FB31="","",'statement of marks'!FB31)</f>
        <v/>
      </c>
      <c r="K789" s="1031"/>
      <c r="L789" s="1031"/>
      <c r="M789" s="1031" t="str">
        <f>IF('statement of marks'!FA31="","",'statement of marks'!FA31)</f>
        <v/>
      </c>
      <c r="N789" s="1031"/>
      <c r="O789" s="1031"/>
      <c r="P789" s="1031" t="str">
        <f>IF('statement of marks'!FC31="","",'statement of marks'!FC31)</f>
        <v/>
      </c>
      <c r="Q789" s="1031"/>
      <c r="R789" s="1031"/>
      <c r="S789" s="438"/>
      <c r="T789" s="440" t="str">
        <f>IF('statement of marks'!FD31="","",'statement of marks'!FD31)</f>
        <v/>
      </c>
      <c r="U789" s="440" t="str">
        <f>IF('statement of marks'!FE31="","",'statement of marks'!FE31)</f>
        <v/>
      </c>
      <c r="V789" s="441" t="str">
        <f>IF('statement of marks'!FF31="","",'statement of marks'!FF31)</f>
        <v/>
      </c>
    </row>
    <row r="790" spans="1:22" ht="15.95" customHeight="1">
      <c r="A790" s="425"/>
      <c r="B790" s="1029" t="str">
        <f>IF('statement of marks'!$FI$3="","",'statement of marks'!$FI$3)</f>
        <v>LokLF; ,oe~ 'kkjhfjd f'k{kk</v>
      </c>
      <c r="C790" s="1030"/>
      <c r="D790" s="1031" t="str">
        <f>IF('statement of marks'!FI31="","",'statement of marks'!FI31)</f>
        <v/>
      </c>
      <c r="E790" s="1031"/>
      <c r="F790" s="1031"/>
      <c r="G790" s="1031" t="str">
        <f>IF('statement of marks'!FJ31="","",'statement of marks'!FJ31)</f>
        <v/>
      </c>
      <c r="H790" s="1031"/>
      <c r="I790" s="1031"/>
      <c r="J790" s="1031" t="str">
        <f>IF('statement of marks'!FL31="","",'statement of marks'!FL31)</f>
        <v/>
      </c>
      <c r="K790" s="1031"/>
      <c r="L790" s="1031"/>
      <c r="M790" s="1031" t="str">
        <f>IF('statement of marks'!FK31="","",'statement of marks'!FK31)</f>
        <v/>
      </c>
      <c r="N790" s="1031"/>
      <c r="O790" s="1031"/>
      <c r="P790" s="1031" t="str">
        <f>IF('statement of marks'!FM31="","",'statement of marks'!FM31)</f>
        <v/>
      </c>
      <c r="Q790" s="1031"/>
      <c r="R790" s="1031"/>
      <c r="S790" s="438"/>
      <c r="T790" s="440" t="str">
        <f>IF('statement of marks'!FN31="","",'statement of marks'!FN31)</f>
        <v/>
      </c>
      <c r="U790" s="440" t="str">
        <f>IF('statement of marks'!FO31="","",'statement of marks'!FO31)</f>
        <v/>
      </c>
      <c r="V790" s="441" t="str">
        <f>IF('statement of marks'!FP31="","",'statement of marks'!FP31)</f>
        <v/>
      </c>
    </row>
    <row r="791" spans="1:22" ht="15.95" customHeight="1">
      <c r="A791" s="425"/>
      <c r="B791" s="1000" t="s">
        <v>195</v>
      </c>
      <c r="C791" s="1001"/>
      <c r="D791" s="1071" t="str">
        <f>details!$DR$3</f>
        <v>vxLr rd</v>
      </c>
      <c r="E791" s="1071"/>
      <c r="F791" s="1071"/>
      <c r="G791" s="1071" t="str">
        <f>details!$DV$3</f>
        <v>vDVwcj rd</v>
      </c>
      <c r="H791" s="1071"/>
      <c r="I791" s="1071"/>
      <c r="J791" s="1071" t="str">
        <f>details!$ED$3</f>
        <v>Qjojh rd</v>
      </c>
      <c r="K791" s="1071"/>
      <c r="L791" s="1071"/>
      <c r="M791" s="1071" t="str">
        <f>details!$DZ$3</f>
        <v>fnlEcj rd</v>
      </c>
      <c r="N791" s="1071"/>
      <c r="O791" s="1071"/>
      <c r="P791" s="1071" t="str">
        <f>details!$EH$3</f>
        <v>loZ ;ksx</v>
      </c>
      <c r="Q791" s="1071"/>
      <c r="R791" s="1071"/>
      <c r="S791" s="1010" t="s">
        <v>252</v>
      </c>
      <c r="T791" s="1011"/>
      <c r="U791" s="1011"/>
      <c r="V791" s="1078"/>
    </row>
    <row r="792" spans="1:22" ht="15.95" customHeight="1">
      <c r="A792" s="425"/>
      <c r="B792" s="1025" t="s">
        <v>98</v>
      </c>
      <c r="C792" s="1026"/>
      <c r="D792" s="1008" t="str">
        <f>IF(details!DS31="","",details!DS31)</f>
        <v/>
      </c>
      <c r="E792" s="1008"/>
      <c r="F792" s="1008"/>
      <c r="G792" s="1008" t="str">
        <f>IF(details!DW31="","",details!DW31)</f>
        <v/>
      </c>
      <c r="H792" s="1008"/>
      <c r="I792" s="1008"/>
      <c r="J792" s="1008" t="str">
        <f>IF(details!EE31="","",details!EE31)</f>
        <v/>
      </c>
      <c r="K792" s="1008"/>
      <c r="L792" s="1008"/>
      <c r="M792" s="1008" t="str">
        <f>IF(details!EA31="","",details!EA31)</f>
        <v/>
      </c>
      <c r="N792" s="1008"/>
      <c r="O792" s="1008"/>
      <c r="P792" s="1008" t="str">
        <f>IF(details!EI31="","",details!EI31)</f>
        <v/>
      </c>
      <c r="Q792" s="1008"/>
      <c r="R792" s="1008"/>
      <c r="S792" s="1079">
        <f>'statement of marks'!$HF$108</f>
        <v>42855</v>
      </c>
      <c r="T792" s="1080"/>
      <c r="U792" s="1080"/>
      <c r="V792" s="1081"/>
    </row>
    <row r="793" spans="1:22" ht="15.95" customHeight="1">
      <c r="A793" s="425"/>
      <c r="B793" s="1023" t="s">
        <v>15</v>
      </c>
      <c r="C793" s="1024"/>
      <c r="D793" s="1009">
        <f>IF(details!DR31="","",details!DR31)</f>
        <v>83</v>
      </c>
      <c r="E793" s="1009"/>
      <c r="F793" s="1009"/>
      <c r="G793" s="1009" t="str">
        <f>IF(details!DV31="","",details!DV31)</f>
        <v/>
      </c>
      <c r="H793" s="1009"/>
      <c r="I793" s="1009"/>
      <c r="J793" s="1009" t="str">
        <f>IF(details!ED31="","",details!ED31)</f>
        <v/>
      </c>
      <c r="K793" s="1009"/>
      <c r="L793" s="1009"/>
      <c r="M793" s="1009" t="str">
        <f>IF(details!DZ31="","",details!DZ31)</f>
        <v/>
      </c>
      <c r="N793" s="1009"/>
      <c r="O793" s="1009"/>
      <c r="P793" s="1009" t="str">
        <f>IF(details!EH31="","",details!EH31)</f>
        <v/>
      </c>
      <c r="Q793" s="1009"/>
      <c r="R793" s="1009"/>
      <c r="S793" s="1082"/>
      <c r="T793" s="1083"/>
      <c r="U793" s="1083"/>
      <c r="V793" s="1084"/>
    </row>
    <row r="794" spans="1:22" ht="15.95" customHeight="1">
      <c r="A794" s="1072"/>
      <c r="B794" s="1064" t="s">
        <v>250</v>
      </c>
      <c r="C794" s="1065"/>
      <c r="D794" s="1066" t="s">
        <v>3</v>
      </c>
      <c r="E794" s="1066"/>
      <c r="F794" s="1066"/>
      <c r="G794" s="1066" t="s">
        <v>236</v>
      </c>
      <c r="H794" s="1066"/>
      <c r="I794" s="1066"/>
      <c r="J794" s="1066" t="s">
        <v>5</v>
      </c>
      <c r="K794" s="1066"/>
      <c r="L794" s="1066"/>
      <c r="M794" s="1066" t="s">
        <v>242</v>
      </c>
      <c r="N794" s="1066"/>
      <c r="O794" s="1066"/>
      <c r="P794" s="1067" t="s">
        <v>225</v>
      </c>
      <c r="Q794" s="1067"/>
      <c r="R794" s="1067"/>
      <c r="S794" s="1066" t="s">
        <v>250</v>
      </c>
      <c r="T794" s="1066"/>
      <c r="U794" s="1066"/>
      <c r="V794" s="1068"/>
    </row>
    <row r="795" spans="1:22" ht="15.95" customHeight="1">
      <c r="A795" s="1072"/>
      <c r="B795" s="1064"/>
      <c r="C795" s="1065"/>
      <c r="D795" s="1069">
        <f>'statement of marks'!HD31</f>
        <v>1200</v>
      </c>
      <c r="E795" s="1069"/>
      <c r="F795" s="1069"/>
      <c r="G795" s="1069" t="str">
        <f>'statement of marks'!HE31</f>
        <v/>
      </c>
      <c r="H795" s="1069"/>
      <c r="I795" s="1069"/>
      <c r="J795" s="1069" t="str">
        <f>'statement of marks'!HF31</f>
        <v/>
      </c>
      <c r="K795" s="1069"/>
      <c r="L795" s="1069"/>
      <c r="M795" s="1069" t="str">
        <f>'statement of marks'!HI31</f>
        <v/>
      </c>
      <c r="N795" s="1069"/>
      <c r="O795" s="1069"/>
      <c r="P795" s="1069" t="str">
        <f>'statement of marks'!HH31</f>
        <v/>
      </c>
      <c r="Q795" s="1069"/>
      <c r="R795" s="1069"/>
      <c r="S795" s="1066" t="str">
        <f>'statement of marks'!HC31</f>
        <v/>
      </c>
      <c r="T795" s="1066"/>
      <c r="U795" s="1066"/>
      <c r="V795" s="1068"/>
    </row>
    <row r="796" spans="1:22" ht="15.95" customHeight="1">
      <c r="A796" s="425"/>
      <c r="B796" s="1036" t="s">
        <v>99</v>
      </c>
      <c r="C796" s="1037"/>
      <c r="D796" s="1007"/>
      <c r="E796" s="1007"/>
      <c r="F796" s="1007"/>
      <c r="G796" s="1007"/>
      <c r="H796" s="1007"/>
      <c r="I796" s="1007"/>
      <c r="J796" s="1007"/>
      <c r="K796" s="1007"/>
      <c r="L796" s="1007"/>
      <c r="M796" s="1007"/>
      <c r="N796" s="1007"/>
      <c r="O796" s="1007"/>
      <c r="P796" s="1007"/>
      <c r="Q796" s="1007"/>
      <c r="R796" s="1007"/>
      <c r="S796" s="1007"/>
      <c r="T796" s="1007"/>
      <c r="U796" s="1007"/>
      <c r="V796" s="1058"/>
    </row>
    <row r="797" spans="1:22" ht="15.95" customHeight="1">
      <c r="A797" s="425"/>
      <c r="B797" s="1013" t="s">
        <v>79</v>
      </c>
      <c r="C797" s="1014"/>
      <c r="D797" s="1007"/>
      <c r="E797" s="1007"/>
      <c r="F797" s="1007"/>
      <c r="G797" s="1007"/>
      <c r="H797" s="1007"/>
      <c r="I797" s="1007"/>
      <c r="J797" s="1007"/>
      <c r="K797" s="1007"/>
      <c r="L797" s="1007"/>
      <c r="M797" s="1007"/>
      <c r="N797" s="1007"/>
      <c r="O797" s="1007"/>
      <c r="P797" s="1007"/>
      <c r="Q797" s="1007"/>
      <c r="R797" s="1007"/>
      <c r="S797" s="1007"/>
      <c r="T797" s="1007"/>
      <c r="U797" s="1007"/>
      <c r="V797" s="1058"/>
    </row>
    <row r="798" spans="1:22" ht="15.95" customHeight="1">
      <c r="A798" s="425"/>
      <c r="B798" s="1036" t="s">
        <v>243</v>
      </c>
      <c r="C798" s="1037"/>
      <c r="D798" s="1007"/>
      <c r="E798" s="1007"/>
      <c r="F798" s="1007"/>
      <c r="G798" s="1007"/>
      <c r="H798" s="1007"/>
      <c r="I798" s="1007"/>
      <c r="J798" s="1007"/>
      <c r="K798" s="1007"/>
      <c r="L798" s="1007"/>
      <c r="M798" s="1007"/>
      <c r="N798" s="1007"/>
      <c r="O798" s="1007"/>
      <c r="P798" s="1007" t="s">
        <v>243</v>
      </c>
      <c r="Q798" s="1007"/>
      <c r="R798" s="1007"/>
      <c r="S798" s="1007"/>
      <c r="T798" s="1007"/>
      <c r="U798" s="1007"/>
      <c r="V798" s="1058"/>
    </row>
    <row r="799" spans="1:22" ht="15.95" customHeight="1">
      <c r="A799" s="425"/>
      <c r="B799" s="1021" t="s">
        <v>100</v>
      </c>
      <c r="C799" s="1022"/>
      <c r="D799" s="1007"/>
      <c r="E799" s="1007"/>
      <c r="F799" s="1007"/>
      <c r="G799" s="1007"/>
      <c r="H799" s="1007"/>
      <c r="I799" s="1007"/>
      <c r="J799" s="1007"/>
      <c r="K799" s="1007"/>
      <c r="L799" s="1007"/>
      <c r="M799" s="1007"/>
      <c r="N799" s="1007"/>
      <c r="O799" s="1007"/>
      <c r="P799" s="1007"/>
      <c r="Q799" s="1007"/>
      <c r="R799" s="1007"/>
      <c r="S799" s="1060" t="s">
        <v>100</v>
      </c>
      <c r="T799" s="1060"/>
      <c r="U799" s="1060"/>
      <c r="V799" s="1061"/>
    </row>
    <row r="800" spans="1:22" ht="15.95" customHeight="1" thickBot="1">
      <c r="A800" s="427"/>
      <c r="B800" s="1076" t="s">
        <v>101</v>
      </c>
      <c r="C800" s="1077"/>
      <c r="D800" s="1059"/>
      <c r="E800" s="1059"/>
      <c r="F800" s="1059"/>
      <c r="G800" s="1059"/>
      <c r="H800" s="1059"/>
      <c r="I800" s="1059"/>
      <c r="J800" s="1059"/>
      <c r="K800" s="1059"/>
      <c r="L800" s="1059"/>
      <c r="M800" s="1059"/>
      <c r="N800" s="1059"/>
      <c r="O800" s="1059"/>
      <c r="P800" s="1059"/>
      <c r="Q800" s="1059"/>
      <c r="R800" s="1059"/>
      <c r="S800" s="1062" t="s">
        <v>134</v>
      </c>
      <c r="T800" s="1062"/>
      <c r="U800" s="1062"/>
      <c r="V800" s="1063"/>
    </row>
    <row r="801" spans="1:22" ht="15.95" customHeight="1">
      <c r="A801" s="424"/>
      <c r="B801" s="1038" t="s">
        <v>47</v>
      </c>
      <c r="C801" s="1039"/>
      <c r="D801" s="1039"/>
      <c r="E801" s="1039"/>
      <c r="F801" s="1039"/>
      <c r="G801" s="1039"/>
      <c r="H801" s="1039"/>
      <c r="I801" s="1039"/>
      <c r="J801" s="1039"/>
      <c r="K801" s="1039"/>
      <c r="L801" s="1039"/>
      <c r="M801" s="1039"/>
      <c r="N801" s="1039"/>
      <c r="O801" s="1039"/>
      <c r="P801" s="1039"/>
      <c r="Q801" s="1039"/>
      <c r="R801" s="1039"/>
      <c r="S801" s="1039"/>
      <c r="T801" s="1039"/>
      <c r="U801" s="1039"/>
      <c r="V801" s="1040"/>
    </row>
    <row r="802" spans="1:22" ht="15.95" customHeight="1">
      <c r="A802" s="425"/>
      <c r="B802" s="1041" t="str">
        <f>'statement of marks'!$A$1</f>
        <v>MkW0Hkhejko vEcsMdj jkt0vkok0fo|k0cxMh]nkSlk</v>
      </c>
      <c r="C802" s="1042"/>
      <c r="D802" s="1042"/>
      <c r="E802" s="1042"/>
      <c r="F802" s="1042"/>
      <c r="G802" s="1042"/>
      <c r="H802" s="1042"/>
      <c r="I802" s="1042"/>
      <c r="J802" s="1042"/>
      <c r="K802" s="1042"/>
      <c r="L802" s="1042"/>
      <c r="M802" s="1042"/>
      <c r="N802" s="1042"/>
      <c r="O802" s="1042"/>
      <c r="P802" s="1042"/>
      <c r="Q802" s="1042"/>
      <c r="R802" s="1042"/>
      <c r="S802" s="1042"/>
      <c r="T802" s="1042"/>
      <c r="U802" s="1042"/>
      <c r="V802" s="1043"/>
    </row>
    <row r="803" spans="1:22" ht="15.95" customHeight="1">
      <c r="A803" s="425"/>
      <c r="B803" s="990" t="s">
        <v>244</v>
      </c>
      <c r="C803" s="991"/>
      <c r="D803" s="992" t="str">
        <f>'statement of marks'!$H$3</f>
        <v>2016-17</v>
      </c>
      <c r="E803" s="992"/>
      <c r="F803" s="992"/>
      <c r="G803" s="992"/>
      <c r="H803" s="992"/>
      <c r="I803" s="992"/>
      <c r="J803" s="992"/>
      <c r="K803" s="992"/>
      <c r="L803" s="992"/>
      <c r="M803" s="992"/>
      <c r="N803" s="992"/>
      <c r="O803" s="992"/>
      <c r="P803" s="992"/>
      <c r="Q803" s="992"/>
      <c r="R803" s="992"/>
      <c r="S803" s="992"/>
      <c r="T803" s="992"/>
      <c r="U803" s="992"/>
      <c r="V803" s="1044"/>
    </row>
    <row r="804" spans="1:22" ht="15.95" customHeight="1">
      <c r="A804" s="425"/>
      <c r="B804" s="990" t="s">
        <v>185</v>
      </c>
      <c r="C804" s="991"/>
      <c r="D804" s="991" t="str">
        <f>IF('statement of marks'!I32="","",'statement of marks'!I32)</f>
        <v>lUuh dqekj lk¡lh</v>
      </c>
      <c r="E804" s="991"/>
      <c r="F804" s="991"/>
      <c r="G804" s="991"/>
      <c r="H804" s="991"/>
      <c r="I804" s="991"/>
      <c r="J804" s="991"/>
      <c r="K804" s="991"/>
      <c r="L804" s="991"/>
      <c r="M804" s="991"/>
      <c r="N804" s="991"/>
      <c r="O804" s="991"/>
      <c r="P804" s="991"/>
      <c r="Q804" s="991"/>
      <c r="R804" s="991"/>
      <c r="S804" s="991"/>
      <c r="T804" s="991"/>
      <c r="U804" s="991"/>
      <c r="V804" s="1045"/>
    </row>
    <row r="805" spans="1:22" ht="15.95" customHeight="1">
      <c r="A805" s="425"/>
      <c r="B805" s="990" t="s">
        <v>186</v>
      </c>
      <c r="C805" s="991"/>
      <c r="D805" s="991" t="str">
        <f>IF('statement of marks'!J32="","",'statement of marks'!J32)</f>
        <v>Jh fnyhi dqekj lk¡lh</v>
      </c>
      <c r="E805" s="991"/>
      <c r="F805" s="991"/>
      <c r="G805" s="991"/>
      <c r="H805" s="991"/>
      <c r="I805" s="991"/>
      <c r="J805" s="991"/>
      <c r="K805" s="991"/>
      <c r="L805" s="991"/>
      <c r="M805" s="991"/>
      <c r="N805" s="991"/>
      <c r="O805" s="991"/>
      <c r="P805" s="991"/>
      <c r="Q805" s="991"/>
      <c r="R805" s="991"/>
      <c r="S805" s="991"/>
      <c r="T805" s="991"/>
      <c r="U805" s="991"/>
      <c r="V805" s="1045"/>
    </row>
    <row r="806" spans="1:22" ht="15.95" customHeight="1">
      <c r="A806" s="425"/>
      <c r="B806" s="990" t="s">
        <v>187</v>
      </c>
      <c r="C806" s="991"/>
      <c r="D806" s="991" t="str">
        <f>IF('statement of marks'!K32="","",'statement of marks'!K32)</f>
        <v>Jhefr ykyh nsoh</v>
      </c>
      <c r="E806" s="991"/>
      <c r="F806" s="991"/>
      <c r="G806" s="991"/>
      <c r="H806" s="991"/>
      <c r="I806" s="991"/>
      <c r="J806" s="991"/>
      <c r="K806" s="991"/>
      <c r="L806" s="991"/>
      <c r="M806" s="991"/>
      <c r="N806" s="991"/>
      <c r="O806" s="991"/>
      <c r="P806" s="991"/>
      <c r="Q806" s="991"/>
      <c r="R806" s="991"/>
      <c r="S806" s="991"/>
      <c r="T806" s="991"/>
      <c r="U806" s="991"/>
      <c r="V806" s="1045"/>
    </row>
    <row r="807" spans="1:22" ht="15.95" customHeight="1">
      <c r="A807" s="425"/>
      <c r="B807" s="990" t="s">
        <v>188</v>
      </c>
      <c r="C807" s="991"/>
      <c r="D807" s="992" t="str">
        <f>'statement of marks'!$G$3</f>
        <v>6 B</v>
      </c>
      <c r="E807" s="992"/>
      <c r="F807" s="992"/>
      <c r="G807" s="991" t="s">
        <v>9</v>
      </c>
      <c r="H807" s="991"/>
      <c r="I807" s="991"/>
      <c r="J807" s="992">
        <f>IF('statement of marks'!D32="","",'statement of marks'!D32)</f>
        <v>676</v>
      </c>
      <c r="K807" s="992"/>
      <c r="L807" s="992"/>
      <c r="M807" s="991" t="s">
        <v>189</v>
      </c>
      <c r="N807" s="991"/>
      <c r="O807" s="991"/>
      <c r="P807" s="992">
        <f>IF('statement of marks'!F32="","",'statement of marks'!F32)</f>
        <v>2179</v>
      </c>
      <c r="Q807" s="992"/>
      <c r="R807" s="992"/>
      <c r="S807" s="1054" t="str">
        <f>IF('statement of marks'!$I$3="","",'statement of marks'!$I$3)</f>
        <v xml:space="preserve">fo|ky; dk Mk;l dksM+ </v>
      </c>
      <c r="T807" s="1054"/>
      <c r="U807" s="1054"/>
      <c r="V807" s="1055"/>
    </row>
    <row r="808" spans="1:22" ht="15.95" customHeight="1">
      <c r="A808" s="425"/>
      <c r="B808" s="428" t="s">
        <v>0</v>
      </c>
      <c r="C808" s="429"/>
      <c r="D808" s="1032">
        <f>IF('statement of marks'!G32="","",'statement of marks'!G32)</f>
        <v>38978</v>
      </c>
      <c r="E808" s="1032"/>
      <c r="F808" s="1032"/>
      <c r="G808" s="991" t="str">
        <f>IF('statement of marks'!H32="","",'statement of marks'!H32)</f>
        <v>vBkjg flrEcj] nks gtkj N%</v>
      </c>
      <c r="H808" s="991"/>
      <c r="I808" s="991"/>
      <c r="J808" s="991"/>
      <c r="K808" s="991"/>
      <c r="L808" s="991"/>
      <c r="M808" s="991"/>
      <c r="N808" s="991"/>
      <c r="O808" s="991"/>
      <c r="P808" s="991"/>
      <c r="Q808" s="991"/>
      <c r="R808" s="991"/>
      <c r="S808" s="1056" t="str">
        <f>IF('statement of marks'!$J$3="","",'statement of marks'!$J$3)</f>
        <v xml:space="preserve">08291009401   </v>
      </c>
      <c r="T808" s="1056"/>
      <c r="U808" s="1056"/>
      <c r="V808" s="1057"/>
    </row>
    <row r="809" spans="1:22" ht="15.95" customHeight="1">
      <c r="A809" s="425"/>
      <c r="B809" s="404" t="s">
        <v>28</v>
      </c>
      <c r="C809" s="430" t="s">
        <v>96</v>
      </c>
      <c r="D809" s="1007" t="s">
        <v>1</v>
      </c>
      <c r="E809" s="1007"/>
      <c r="F809" s="1007"/>
      <c r="G809" s="1007" t="s">
        <v>21</v>
      </c>
      <c r="H809" s="1007"/>
      <c r="I809" s="1007"/>
      <c r="J809" s="1007" t="s">
        <v>68</v>
      </c>
      <c r="K809" s="1007"/>
      <c r="L809" s="1007"/>
      <c r="M809" s="1007" t="s">
        <v>97</v>
      </c>
      <c r="N809" s="1007"/>
      <c r="O809" s="1007"/>
      <c r="P809" s="1070" t="s">
        <v>200</v>
      </c>
      <c r="Q809" s="1051" t="s">
        <v>238</v>
      </c>
      <c r="R809" s="1051"/>
      <c r="S809" s="1051"/>
      <c r="T809" s="1052" t="s">
        <v>237</v>
      </c>
      <c r="U809" s="1052"/>
      <c r="V809" s="1053"/>
    </row>
    <row r="810" spans="1:22" ht="15.95" customHeight="1">
      <c r="A810" s="425"/>
      <c r="B810" s="404"/>
      <c r="C810" s="430"/>
      <c r="D810" s="423" t="s">
        <v>245</v>
      </c>
      <c r="E810" s="423" t="s">
        <v>246</v>
      </c>
      <c r="F810" s="431" t="s">
        <v>2</v>
      </c>
      <c r="G810" s="423" t="s">
        <v>245</v>
      </c>
      <c r="H810" s="423" t="s">
        <v>246</v>
      </c>
      <c r="I810" s="431" t="s">
        <v>2</v>
      </c>
      <c r="J810" s="423" t="s">
        <v>245</v>
      </c>
      <c r="K810" s="423" t="s">
        <v>246</v>
      </c>
      <c r="L810" s="431" t="s">
        <v>2</v>
      </c>
      <c r="M810" s="423" t="s">
        <v>245</v>
      </c>
      <c r="N810" s="423" t="s">
        <v>246</v>
      </c>
      <c r="O810" s="431" t="s">
        <v>2</v>
      </c>
      <c r="P810" s="1070"/>
      <c r="Q810" s="423" t="s">
        <v>245</v>
      </c>
      <c r="R810" s="423" t="s">
        <v>246</v>
      </c>
      <c r="S810" s="435" t="s">
        <v>2</v>
      </c>
      <c r="T810" s="445" t="s">
        <v>223</v>
      </c>
      <c r="U810" s="446" t="s">
        <v>5</v>
      </c>
      <c r="V810" s="447" t="s">
        <v>241</v>
      </c>
    </row>
    <row r="811" spans="1:22" ht="15.95" customHeight="1">
      <c r="A811" s="426"/>
      <c r="B811" s="1046" t="s">
        <v>3</v>
      </c>
      <c r="C811" s="1047"/>
      <c r="D811" s="421">
        <f>IF('statement of marks'!L$6="","",'statement of marks'!L$6)</f>
        <v>5</v>
      </c>
      <c r="E811" s="421">
        <f>IF('statement of marks'!M$6="","",'statement of marks'!M$6)</f>
        <v>5</v>
      </c>
      <c r="F811" s="432">
        <f>IF('statement of marks'!N$6="","",'statement of marks'!N$6)</f>
        <v>10</v>
      </c>
      <c r="G811" s="421">
        <f>IF('statement of marks'!O$6="","",'statement of marks'!O$6)</f>
        <v>5</v>
      </c>
      <c r="H811" s="421">
        <f>IF('statement of marks'!P$6="","",'statement of marks'!P$6)</f>
        <v>5</v>
      </c>
      <c r="I811" s="432">
        <f>IF('statement of marks'!Q$6="","",'statement of marks'!Q$6)</f>
        <v>10</v>
      </c>
      <c r="J811" s="421">
        <f>IF('statement of marks'!R$6="","",'statement of marks'!R$6)</f>
        <v>5</v>
      </c>
      <c r="K811" s="421">
        <f>IF('statement of marks'!S$6="","",'statement of marks'!S$6)</f>
        <v>5</v>
      </c>
      <c r="L811" s="432">
        <f>IF('statement of marks'!T$6="","",'statement of marks'!T$6)</f>
        <v>10</v>
      </c>
      <c r="M811" s="421">
        <f>IF('statement of marks'!V$6="","",'statement of marks'!V$6)</f>
        <v>50</v>
      </c>
      <c r="N811" s="421">
        <f>IF('statement of marks'!W$6="","",'statement of marks'!W$6)</f>
        <v>20</v>
      </c>
      <c r="O811" s="432">
        <f>IF('statement of marks'!X$6="","",'statement of marks'!X$6)</f>
        <v>70</v>
      </c>
      <c r="P811" s="422">
        <f>IF('statement of marks'!Y$6="","",'statement of marks'!Y$6)</f>
        <v>100</v>
      </c>
      <c r="Q811" s="421">
        <f>IF('statement of marks'!Z$6="","",'statement of marks'!Z$6)</f>
        <v>70</v>
      </c>
      <c r="R811" s="421">
        <f>IF('statement of marks'!AA$6="","",'statement of marks'!AA$6)</f>
        <v>30</v>
      </c>
      <c r="S811" s="432">
        <f>IF('statement of marks'!AB$6="","",'statement of marks'!AB$6)</f>
        <v>100</v>
      </c>
      <c r="T811" s="442">
        <f>IF('statement of marks'!AC$6="","",'statement of marks'!AC$6)</f>
        <v>200</v>
      </c>
      <c r="U811" s="442" t="str">
        <f>IF('statement of marks'!AD$6="","",'statement of marks'!AD$6)</f>
        <v/>
      </c>
      <c r="V811" s="448" t="str">
        <f>IF('statement of marks'!AE$6="","",'statement of marks'!AE$6)</f>
        <v/>
      </c>
    </row>
    <row r="812" spans="1:22" ht="15.95" customHeight="1">
      <c r="A812" s="425"/>
      <c r="B812" s="990" t="str">
        <f>IF('statement of marks'!$L$3="","",'statement of marks'!$L$3)</f>
        <v>fgUnh</v>
      </c>
      <c r="C812" s="991"/>
      <c r="D812" s="207">
        <f>IF('statement of marks'!L32="","",'statement of marks'!L32)</f>
        <v>3</v>
      </c>
      <c r="E812" s="207">
        <f>IF('statement of marks'!M32="","",'statement of marks'!M32)</f>
        <v>5</v>
      </c>
      <c r="F812" s="433">
        <f>IF('statement of marks'!N32="","",'statement of marks'!N32)</f>
        <v>8</v>
      </c>
      <c r="G812" s="207">
        <f>IF('statement of marks'!O32="","",'statement of marks'!O32)</f>
        <v>4</v>
      </c>
      <c r="H812" s="207">
        <f>IF('statement of marks'!P32="","",'statement of marks'!P32)</f>
        <v>5</v>
      </c>
      <c r="I812" s="433">
        <f>IF('statement of marks'!Q32="","",'statement of marks'!Q32)</f>
        <v>9</v>
      </c>
      <c r="J812" s="207" t="str">
        <f>IF('statement of marks'!R32="","",'statement of marks'!R32)</f>
        <v/>
      </c>
      <c r="K812" s="207" t="str">
        <f>IF('statement of marks'!S32="","",'statement of marks'!S32)</f>
        <v/>
      </c>
      <c r="L812" s="433" t="str">
        <f>IF('statement of marks'!T32="","",'statement of marks'!T32)</f>
        <v/>
      </c>
      <c r="M812" s="207" t="str">
        <f>IF('statement of marks'!V32="","",'statement of marks'!V32)</f>
        <v/>
      </c>
      <c r="N812" s="207" t="str">
        <f>IF('statement of marks'!W32="","",'statement of marks'!W32)</f>
        <v/>
      </c>
      <c r="O812" s="433" t="str">
        <f>IF('statement of marks'!X32="","",'statement of marks'!X32)</f>
        <v/>
      </c>
      <c r="P812" s="209" t="str">
        <f>IF('statement of marks'!Y32="","",'statement of marks'!Y32)</f>
        <v/>
      </c>
      <c r="Q812" s="207" t="str">
        <f>IF('statement of marks'!Z32="","",'statement of marks'!Z32)</f>
        <v/>
      </c>
      <c r="R812" s="207" t="str">
        <f>IF('statement of marks'!AA32="","",'statement of marks'!AA32)</f>
        <v/>
      </c>
      <c r="S812" s="433" t="str">
        <f>IF('statement of marks'!AB32="","",'statement of marks'!AB32)</f>
        <v/>
      </c>
      <c r="T812" s="420" t="str">
        <f>IF('statement of marks'!AC32="","",'statement of marks'!AC32)</f>
        <v/>
      </c>
      <c r="U812" s="420" t="str">
        <f>IF('statement of marks'!AD32="","",'statement of marks'!AD32)</f>
        <v/>
      </c>
      <c r="V812" s="439" t="str">
        <f>IF('statement of marks'!AE32="","",'statement of marks'!AE32)</f>
        <v/>
      </c>
    </row>
    <row r="813" spans="1:22" ht="15.95" customHeight="1">
      <c r="A813" s="425"/>
      <c r="B813" s="990" t="str">
        <f>IF('statement of marks'!$AH$3="","",'statement of marks'!$AH$3)</f>
        <v>vaxszth</v>
      </c>
      <c r="C813" s="991"/>
      <c r="D813" s="207">
        <f>IF('statement of marks'!AH32="","",'statement of marks'!AH32)</f>
        <v>5</v>
      </c>
      <c r="E813" s="207">
        <f>IF('statement of marks'!AI32="","",'statement of marks'!AI32)</f>
        <v>5</v>
      </c>
      <c r="F813" s="433">
        <f>IF('statement of marks'!AJ32="","",'statement of marks'!AJ32)</f>
        <v>10</v>
      </c>
      <c r="G813" s="207">
        <f>IF('statement of marks'!AK32="","",'statement of marks'!AK32)</f>
        <v>5</v>
      </c>
      <c r="H813" s="207">
        <f>IF('statement of marks'!AL32="","",'statement of marks'!AL32)</f>
        <v>5</v>
      </c>
      <c r="I813" s="433">
        <f>IF('statement of marks'!AM32="","",'statement of marks'!AM32)</f>
        <v>10</v>
      </c>
      <c r="J813" s="207" t="str">
        <f>IF('statement of marks'!AN32="","",'statement of marks'!AN32)</f>
        <v/>
      </c>
      <c r="K813" s="207" t="str">
        <f>IF('statement of marks'!AO32="","",'statement of marks'!AO32)</f>
        <v/>
      </c>
      <c r="L813" s="433" t="str">
        <f>IF('statement of marks'!AP32="","",'statement of marks'!AP32)</f>
        <v/>
      </c>
      <c r="M813" s="207">
        <f>IF('statement of marks'!AR32="","",'statement of marks'!AR32)</f>
        <v>40</v>
      </c>
      <c r="N813" s="207">
        <f>IF('statement of marks'!AS32="","",'statement of marks'!AS32)</f>
        <v>20</v>
      </c>
      <c r="O813" s="433">
        <f>IF('statement of marks'!AT32="","",'statement of marks'!AT32)</f>
        <v>60</v>
      </c>
      <c r="P813" s="209">
        <f>IF('statement of marks'!AU32="","",'statement of marks'!AU32)</f>
        <v>80</v>
      </c>
      <c r="Q813" s="207" t="str">
        <f>IF('statement of marks'!AV32="","",'statement of marks'!AV32)</f>
        <v/>
      </c>
      <c r="R813" s="207" t="str">
        <f>IF('statement of marks'!AW32="","",'statement of marks'!AW32)</f>
        <v/>
      </c>
      <c r="S813" s="433" t="str">
        <f>IF('statement of marks'!AX32="","",'statement of marks'!AX32)</f>
        <v/>
      </c>
      <c r="T813" s="420" t="str">
        <f>IF('statement of marks'!AY32="","",'statement of marks'!AY32)</f>
        <v/>
      </c>
      <c r="U813" s="420" t="str">
        <f>IF('statement of marks'!AZ32="","",'statement of marks'!AZ32)</f>
        <v/>
      </c>
      <c r="V813" s="439" t="str">
        <f>IF('statement of marks'!BA32="","",'statement of marks'!BA32)</f>
        <v/>
      </c>
    </row>
    <row r="814" spans="1:22" ht="15.95" customHeight="1">
      <c r="A814" s="425"/>
      <c r="B814" s="990" t="str">
        <f>IF('statement of marks'!BD32="s","laLd`r",IF('statement of marks'!BD32="u","mnwZ",IF('statement of marks'!BD32="g","xqtjkrh",IF('statement of marks'!BD32="p","iatkch",IF('statement of marks'!BD32="sd","fla/kh","r`rh; Hkk""kk")))))</f>
        <v>laLd`r</v>
      </c>
      <c r="C814" s="991"/>
      <c r="D814" s="207">
        <f>IF('statement of marks'!BE32="","",'statement of marks'!BE32)</f>
        <v>4</v>
      </c>
      <c r="E814" s="207">
        <f>IF('statement of marks'!BF32="","",'statement of marks'!BF32)</f>
        <v>5</v>
      </c>
      <c r="F814" s="433">
        <f>IF('statement of marks'!BG32="","",'statement of marks'!BG32)</f>
        <v>9</v>
      </c>
      <c r="G814" s="207">
        <f>IF('statement of marks'!BH32="","",'statement of marks'!BH32)</f>
        <v>5</v>
      </c>
      <c r="H814" s="207">
        <f>IF('statement of marks'!BI32="","",'statement of marks'!BI32)</f>
        <v>5</v>
      </c>
      <c r="I814" s="433">
        <f>IF('statement of marks'!BJ32="","",'statement of marks'!BJ32)</f>
        <v>10</v>
      </c>
      <c r="J814" s="207" t="str">
        <f>IF('statement of marks'!BK32="","",'statement of marks'!BK32)</f>
        <v/>
      </c>
      <c r="K814" s="207" t="str">
        <f>IF('statement of marks'!BL32="","",'statement of marks'!BL32)</f>
        <v/>
      </c>
      <c r="L814" s="433" t="str">
        <f>IF('statement of marks'!BM32="","",'statement of marks'!BM32)</f>
        <v/>
      </c>
      <c r="M814" s="207" t="str">
        <f>IF('statement of marks'!BO32="","",'statement of marks'!BO32)</f>
        <v/>
      </c>
      <c r="N814" s="207" t="str">
        <f>IF('statement of marks'!BP32="","",'statement of marks'!BP32)</f>
        <v/>
      </c>
      <c r="O814" s="433" t="str">
        <f>IF('statement of marks'!BQ32="","",'statement of marks'!BQ32)</f>
        <v/>
      </c>
      <c r="P814" s="209" t="str">
        <f>IF('statement of marks'!BR32="","",'statement of marks'!BR32)</f>
        <v/>
      </c>
      <c r="Q814" s="207" t="str">
        <f>IF('statement of marks'!BS32="","",'statement of marks'!BS32)</f>
        <v/>
      </c>
      <c r="R814" s="207" t="str">
        <f>IF('statement of marks'!BT32="","",'statement of marks'!BT32)</f>
        <v/>
      </c>
      <c r="S814" s="433" t="str">
        <f>IF('statement of marks'!BU32="","",'statement of marks'!BU32)</f>
        <v/>
      </c>
      <c r="T814" s="420" t="str">
        <f>IF('statement of marks'!BV32="","",'statement of marks'!BV32)</f>
        <v/>
      </c>
      <c r="U814" s="420" t="str">
        <f>IF('statement of marks'!BW32="","",'statement of marks'!BW32)</f>
        <v/>
      </c>
      <c r="V814" s="439" t="str">
        <f>IF('statement of marks'!BX32="","",'statement of marks'!BX32)</f>
        <v/>
      </c>
    </row>
    <row r="815" spans="1:22" ht="15.95" customHeight="1">
      <c r="A815" s="425"/>
      <c r="B815" s="990" t="str">
        <f>IF('statement of marks'!$CA$3="","",'statement of marks'!$CA$3)</f>
        <v>xf.kr</v>
      </c>
      <c r="C815" s="991"/>
      <c r="D815" s="207">
        <f>IF('statement of marks'!CA32="","",'statement of marks'!CA32)</f>
        <v>3</v>
      </c>
      <c r="E815" s="207">
        <f>IF('statement of marks'!CB32="","",'statement of marks'!CB32)</f>
        <v>5</v>
      </c>
      <c r="F815" s="433">
        <f>IF('statement of marks'!CC32="","",'statement of marks'!CC32)</f>
        <v>8</v>
      </c>
      <c r="G815" s="207" t="str">
        <f>IF('statement of marks'!CD32="","",'statement of marks'!CD32)</f>
        <v/>
      </c>
      <c r="H815" s="207" t="str">
        <f>IF('statement of marks'!CE32="","",'statement of marks'!CE32)</f>
        <v/>
      </c>
      <c r="I815" s="433" t="str">
        <f>IF('statement of marks'!CF32="","",'statement of marks'!CF32)</f>
        <v/>
      </c>
      <c r="J815" s="207" t="str">
        <f>IF('statement of marks'!CG32="","",'statement of marks'!CG32)</f>
        <v/>
      </c>
      <c r="K815" s="207" t="str">
        <f>IF('statement of marks'!CH32="","",'statement of marks'!CH32)</f>
        <v/>
      </c>
      <c r="L815" s="433" t="str">
        <f>IF('statement of marks'!CI32="","",'statement of marks'!CI32)</f>
        <v/>
      </c>
      <c r="M815" s="207">
        <f>IF('statement of marks'!CK32="","",'statement of marks'!CK32)</f>
        <v>11</v>
      </c>
      <c r="N815" s="207">
        <f>IF('statement of marks'!CL32="","",'statement of marks'!CL32)</f>
        <v>16</v>
      </c>
      <c r="O815" s="433">
        <f>IF('statement of marks'!CM32="","",'statement of marks'!CM32)</f>
        <v>27</v>
      </c>
      <c r="P815" s="209">
        <f>IF('statement of marks'!CN32="","",'statement of marks'!CN32)</f>
        <v>35</v>
      </c>
      <c r="Q815" s="207" t="str">
        <f>IF('statement of marks'!CO32="","",'statement of marks'!CO32)</f>
        <v/>
      </c>
      <c r="R815" s="207" t="str">
        <f>IF('statement of marks'!CP32="","",'statement of marks'!CP32)</f>
        <v/>
      </c>
      <c r="S815" s="433" t="str">
        <f>IF('statement of marks'!CQ32="","",'statement of marks'!CQ32)</f>
        <v/>
      </c>
      <c r="T815" s="420" t="str">
        <f>IF('statement of marks'!CR32="","",'statement of marks'!CR32)</f>
        <v/>
      </c>
      <c r="U815" s="420" t="str">
        <f>IF('statement of marks'!CS32="","",'statement of marks'!CS32)</f>
        <v/>
      </c>
      <c r="V815" s="439" t="str">
        <f>IF('statement of marks'!CT32="","",'statement of marks'!CT32)</f>
        <v/>
      </c>
    </row>
    <row r="816" spans="1:22" ht="15.95" customHeight="1">
      <c r="A816" s="425"/>
      <c r="B816" s="990" t="str">
        <f>IF('statement of marks'!$CW$3="","",'statement of marks'!$CW$3)</f>
        <v>foKku</v>
      </c>
      <c r="C816" s="991"/>
      <c r="D816" s="207" t="str">
        <f>IF('statement of marks'!CW32="","",'statement of marks'!CW32)</f>
        <v/>
      </c>
      <c r="E816" s="207" t="str">
        <f>IF('statement of marks'!CX32="","",'statement of marks'!CX32)</f>
        <v/>
      </c>
      <c r="F816" s="433" t="str">
        <f>IF('statement of marks'!CY32="","",'statement of marks'!CY32)</f>
        <v/>
      </c>
      <c r="G816" s="207">
        <f>IF('statement of marks'!CZ32="","",'statement of marks'!CZ32)</f>
        <v>2</v>
      </c>
      <c r="H816" s="207">
        <f>IF('statement of marks'!DA32="","",'statement of marks'!DA32)</f>
        <v>5</v>
      </c>
      <c r="I816" s="433">
        <f>IF('statement of marks'!DB32="","",'statement of marks'!DB32)</f>
        <v>7</v>
      </c>
      <c r="J816" s="207" t="str">
        <f>IF('statement of marks'!DC32="","",'statement of marks'!DC32)</f>
        <v/>
      </c>
      <c r="K816" s="207" t="str">
        <f>IF('statement of marks'!DD32="","",'statement of marks'!DD32)</f>
        <v/>
      </c>
      <c r="L816" s="433" t="str">
        <f>IF('statement of marks'!DE32="","",'statement of marks'!DE32)</f>
        <v/>
      </c>
      <c r="M816" s="207">
        <f>IF('statement of marks'!DG32="","",'statement of marks'!DG32)</f>
        <v>32</v>
      </c>
      <c r="N816" s="207">
        <f>IF('statement of marks'!DH32="","",'statement of marks'!DH32)</f>
        <v>14</v>
      </c>
      <c r="O816" s="433">
        <f>IF('statement of marks'!DI32="","",'statement of marks'!DI32)</f>
        <v>46</v>
      </c>
      <c r="P816" s="209">
        <f>IF('statement of marks'!DJ32="","",'statement of marks'!DJ32)</f>
        <v>53</v>
      </c>
      <c r="Q816" s="207" t="str">
        <f>IF('statement of marks'!DK32="","",'statement of marks'!DK32)</f>
        <v/>
      </c>
      <c r="R816" s="207" t="str">
        <f>IF('statement of marks'!DL32="","",'statement of marks'!DL32)</f>
        <v/>
      </c>
      <c r="S816" s="433" t="str">
        <f>IF('statement of marks'!DM32="","",'statement of marks'!DM32)</f>
        <v/>
      </c>
      <c r="T816" s="420" t="str">
        <f>IF('statement of marks'!DN32="","",'statement of marks'!DN32)</f>
        <v/>
      </c>
      <c r="U816" s="420" t="str">
        <f>IF('statement of marks'!DO32="","",'statement of marks'!DO32)</f>
        <v/>
      </c>
      <c r="V816" s="439" t="str">
        <f>IF('statement of marks'!DP32="","",'statement of marks'!DP32)</f>
        <v/>
      </c>
    </row>
    <row r="817" spans="1:22" ht="15.95" customHeight="1">
      <c r="A817" s="425"/>
      <c r="B817" s="990" t="str">
        <f>IF('statement of marks'!$DS$3="","",'statement of marks'!$DS$3)</f>
        <v>lkekftd foKku</v>
      </c>
      <c r="C817" s="991"/>
      <c r="D817" s="207">
        <f>IF('statement of marks'!DS32="","",'statement of marks'!DS32)</f>
        <v>4</v>
      </c>
      <c r="E817" s="207">
        <f>IF('statement of marks'!DT32="","",'statement of marks'!DT32)</f>
        <v>5</v>
      </c>
      <c r="F817" s="433">
        <f>IF('statement of marks'!DU32="","",'statement of marks'!DU32)</f>
        <v>9</v>
      </c>
      <c r="G817" s="207">
        <f>IF('statement of marks'!DV32="","",'statement of marks'!DV32)</f>
        <v>5</v>
      </c>
      <c r="H817" s="207">
        <f>IF('statement of marks'!DW32="","",'statement of marks'!DW32)</f>
        <v>5</v>
      </c>
      <c r="I817" s="433">
        <f>IF('statement of marks'!DX32="","",'statement of marks'!DX32)</f>
        <v>10</v>
      </c>
      <c r="J817" s="207" t="str">
        <f>IF('statement of marks'!DY32="","",'statement of marks'!DY32)</f>
        <v/>
      </c>
      <c r="K817" s="207" t="str">
        <f>IF('statement of marks'!DZ32="","",'statement of marks'!DZ32)</f>
        <v/>
      </c>
      <c r="L817" s="433" t="str">
        <f>IF('statement of marks'!EA32="","",'statement of marks'!EA32)</f>
        <v/>
      </c>
      <c r="M817" s="207">
        <f>IF('statement of marks'!EC32="","",'statement of marks'!EC32)</f>
        <v>50</v>
      </c>
      <c r="N817" s="207">
        <f>IF('statement of marks'!ED32="","",'statement of marks'!ED32)</f>
        <v>20</v>
      </c>
      <c r="O817" s="433">
        <f>IF('statement of marks'!EE32="","",'statement of marks'!EE32)</f>
        <v>70</v>
      </c>
      <c r="P817" s="209">
        <f>IF('statement of marks'!EF32="","",'statement of marks'!EF32)</f>
        <v>89</v>
      </c>
      <c r="Q817" s="207" t="str">
        <f>IF('statement of marks'!EG32="","",'statement of marks'!EG32)</f>
        <v/>
      </c>
      <c r="R817" s="207" t="str">
        <f>IF('statement of marks'!EH32="","",'statement of marks'!EH32)</f>
        <v/>
      </c>
      <c r="S817" s="433" t="str">
        <f>IF('statement of marks'!EI32="","",'statement of marks'!EI32)</f>
        <v/>
      </c>
      <c r="T817" s="420" t="str">
        <f>IF('statement of marks'!EJ32="","",'statement of marks'!EJ32)</f>
        <v/>
      </c>
      <c r="U817" s="420" t="str">
        <f>IF('statement of marks'!EK32="","",'statement of marks'!EK32)</f>
        <v/>
      </c>
      <c r="V817" s="439" t="str">
        <f>IF('statement of marks'!EL32="","",'statement of marks'!EL32)</f>
        <v/>
      </c>
    </row>
    <row r="818" spans="1:22" ht="15.95" customHeight="1">
      <c r="A818" s="425"/>
      <c r="B818" s="996" t="s">
        <v>193</v>
      </c>
      <c r="C818" s="997"/>
      <c r="D818" s="1007" t="s">
        <v>1</v>
      </c>
      <c r="E818" s="1007"/>
      <c r="F818" s="1007"/>
      <c r="G818" s="1007" t="s">
        <v>21</v>
      </c>
      <c r="H818" s="1007"/>
      <c r="I818" s="1007"/>
      <c r="J818" s="1007" t="s">
        <v>194</v>
      </c>
      <c r="K818" s="1007"/>
      <c r="L818" s="1007"/>
      <c r="M818" s="1007" t="s">
        <v>68</v>
      </c>
      <c r="N818" s="1007"/>
      <c r="O818" s="1007"/>
      <c r="P818" s="1007" t="s">
        <v>240</v>
      </c>
      <c r="Q818" s="1007"/>
      <c r="R818" s="1007"/>
      <c r="S818" s="436"/>
      <c r="T818" s="1073" t="s">
        <v>237</v>
      </c>
      <c r="U818" s="1074"/>
      <c r="V818" s="1075"/>
    </row>
    <row r="819" spans="1:22" ht="15.95" customHeight="1">
      <c r="A819" s="426"/>
      <c r="B819" s="1048" t="s">
        <v>3</v>
      </c>
      <c r="C819" s="1049"/>
      <c r="D819" s="1050">
        <f>IF('statement of marks'!EO$6="","",'statement of marks'!EO$6)</f>
        <v>20</v>
      </c>
      <c r="E819" s="1050"/>
      <c r="F819" s="1050"/>
      <c r="G819" s="1050">
        <f>IF('statement of marks'!EP$6="","",'statement of marks'!EP$6)</f>
        <v>20</v>
      </c>
      <c r="H819" s="1050"/>
      <c r="I819" s="1050"/>
      <c r="J819" s="1050">
        <f>IF('statement of marks'!ER$6="","",'statement of marks'!ER$6)</f>
        <v>20</v>
      </c>
      <c r="K819" s="1050"/>
      <c r="L819" s="1050"/>
      <c r="M819" s="1050">
        <f>IF('statement of marks'!EQ$6="","",'statement of marks'!EQ$6)</f>
        <v>20</v>
      </c>
      <c r="N819" s="1050"/>
      <c r="O819" s="1050"/>
      <c r="P819" s="1050">
        <f>IF('statement of marks'!ES$6="","",'statement of marks'!ES$6)</f>
        <v>20</v>
      </c>
      <c r="Q819" s="1050"/>
      <c r="R819" s="1050"/>
      <c r="S819" s="437" t="str">
        <f>IF('statement of marks'!FD$6="","",'statement of marks'!EW$6)</f>
        <v/>
      </c>
      <c r="T819" s="442">
        <f>IF('statement of marks'!ET$6="","",'statement of marks'!ET$6)</f>
        <v>100</v>
      </c>
      <c r="U819" s="443" t="s">
        <v>5</v>
      </c>
      <c r="V819" s="444" t="s">
        <v>241</v>
      </c>
    </row>
    <row r="820" spans="1:22" ht="15.95" customHeight="1">
      <c r="A820" s="425"/>
      <c r="B820" s="990" t="str">
        <f>IF('statement of marks'!$EO$3="","",'statement of marks'!$EO$3)</f>
        <v>dk;kZuqHko</v>
      </c>
      <c r="C820" s="991"/>
      <c r="D820" s="1031" t="str">
        <f>IF('statement of marks'!EO32="","",'statement of marks'!EO32)</f>
        <v/>
      </c>
      <c r="E820" s="1031"/>
      <c r="F820" s="1031"/>
      <c r="G820" s="1031" t="str">
        <f>IF('statement of marks'!EP32="","",'statement of marks'!EP32)</f>
        <v/>
      </c>
      <c r="H820" s="1031"/>
      <c r="I820" s="1031"/>
      <c r="J820" s="1031" t="str">
        <f>IF('statement of marks'!ER32="","",'statement of marks'!ER32)</f>
        <v/>
      </c>
      <c r="K820" s="1031"/>
      <c r="L820" s="1031"/>
      <c r="M820" s="1031" t="str">
        <f>IF('statement of marks'!EQ32="","",'statement of marks'!EQ32)</f>
        <v/>
      </c>
      <c r="N820" s="1031"/>
      <c r="O820" s="1031"/>
      <c r="P820" s="1031" t="str">
        <f>IF('statement of marks'!ES32="","",'statement of marks'!ES32)</f>
        <v/>
      </c>
      <c r="Q820" s="1031"/>
      <c r="R820" s="1031"/>
      <c r="S820" s="438"/>
      <c r="T820" s="440" t="str">
        <f>IF('statement of marks'!ET32="","",'statement of marks'!ET32)</f>
        <v/>
      </c>
      <c r="U820" s="440" t="str">
        <f>IF('statement of marks'!EU32="","",'statement of marks'!EU32)</f>
        <v/>
      </c>
      <c r="V820" s="441" t="str">
        <f>IF('statement of marks'!EV32="","",'statement of marks'!EV32)</f>
        <v/>
      </c>
    </row>
    <row r="821" spans="1:22" ht="15.95" customHeight="1">
      <c r="A821" s="425"/>
      <c r="B821" s="1027" t="str">
        <f>IF('statement of marks'!$EY$3="","",'statement of marks'!$EY$3)</f>
        <v>dyk f'k{kk</v>
      </c>
      <c r="C821" s="1028"/>
      <c r="D821" s="1031" t="str">
        <f>IF('statement of marks'!EY32="","",'statement of marks'!EY32)</f>
        <v/>
      </c>
      <c r="E821" s="1031"/>
      <c r="F821" s="1031"/>
      <c r="G821" s="1031" t="str">
        <f>IF('statement of marks'!EZ32="","",'statement of marks'!EZ32)</f>
        <v/>
      </c>
      <c r="H821" s="1031"/>
      <c r="I821" s="1031"/>
      <c r="J821" s="1031" t="str">
        <f>IF('statement of marks'!FB32="","",'statement of marks'!FB32)</f>
        <v/>
      </c>
      <c r="K821" s="1031"/>
      <c r="L821" s="1031"/>
      <c r="M821" s="1031" t="str">
        <f>IF('statement of marks'!FA32="","",'statement of marks'!FA32)</f>
        <v/>
      </c>
      <c r="N821" s="1031"/>
      <c r="O821" s="1031"/>
      <c r="P821" s="1031" t="str">
        <f>IF('statement of marks'!FC32="","",'statement of marks'!FC32)</f>
        <v/>
      </c>
      <c r="Q821" s="1031"/>
      <c r="R821" s="1031"/>
      <c r="S821" s="438"/>
      <c r="T821" s="440" t="str">
        <f>IF('statement of marks'!FD32="","",'statement of marks'!FD32)</f>
        <v/>
      </c>
      <c r="U821" s="440" t="str">
        <f>IF('statement of marks'!FE32="","",'statement of marks'!FE32)</f>
        <v/>
      </c>
      <c r="V821" s="441" t="str">
        <f>IF('statement of marks'!FF32="","",'statement of marks'!FF32)</f>
        <v/>
      </c>
    </row>
    <row r="822" spans="1:22" ht="15.95" customHeight="1">
      <c r="A822" s="425"/>
      <c r="B822" s="1029" t="str">
        <f>IF('statement of marks'!$FI$3="","",'statement of marks'!$FI$3)</f>
        <v>LokLF; ,oe~ 'kkjhfjd f'k{kk</v>
      </c>
      <c r="C822" s="1030"/>
      <c r="D822" s="1031" t="str">
        <f>IF('statement of marks'!FI32="","",'statement of marks'!FI32)</f>
        <v/>
      </c>
      <c r="E822" s="1031"/>
      <c r="F822" s="1031"/>
      <c r="G822" s="1031" t="str">
        <f>IF('statement of marks'!FJ32="","",'statement of marks'!FJ32)</f>
        <v/>
      </c>
      <c r="H822" s="1031"/>
      <c r="I822" s="1031"/>
      <c r="J822" s="1031" t="str">
        <f>IF('statement of marks'!FL32="","",'statement of marks'!FL32)</f>
        <v/>
      </c>
      <c r="K822" s="1031"/>
      <c r="L822" s="1031"/>
      <c r="M822" s="1031" t="str">
        <f>IF('statement of marks'!FK32="","",'statement of marks'!FK32)</f>
        <v/>
      </c>
      <c r="N822" s="1031"/>
      <c r="O822" s="1031"/>
      <c r="P822" s="1031" t="str">
        <f>IF('statement of marks'!FM32="","",'statement of marks'!FM32)</f>
        <v/>
      </c>
      <c r="Q822" s="1031"/>
      <c r="R822" s="1031"/>
      <c r="S822" s="438"/>
      <c r="T822" s="440" t="str">
        <f>IF('statement of marks'!FN32="","",'statement of marks'!FN32)</f>
        <v/>
      </c>
      <c r="U822" s="440" t="str">
        <f>IF('statement of marks'!FO32="","",'statement of marks'!FO32)</f>
        <v/>
      </c>
      <c r="V822" s="441" t="str">
        <f>IF('statement of marks'!FP32="","",'statement of marks'!FP32)</f>
        <v/>
      </c>
    </row>
    <row r="823" spans="1:22" ht="15.95" customHeight="1">
      <c r="A823" s="425"/>
      <c r="B823" s="1000" t="s">
        <v>195</v>
      </c>
      <c r="C823" s="1001"/>
      <c r="D823" s="1071" t="str">
        <f>details!$DR$3</f>
        <v>vxLr rd</v>
      </c>
      <c r="E823" s="1071"/>
      <c r="F823" s="1071"/>
      <c r="G823" s="1071" t="str">
        <f>details!$DV$3</f>
        <v>vDVwcj rd</v>
      </c>
      <c r="H823" s="1071"/>
      <c r="I823" s="1071"/>
      <c r="J823" s="1071" t="str">
        <f>details!$ED$3</f>
        <v>Qjojh rd</v>
      </c>
      <c r="K823" s="1071"/>
      <c r="L823" s="1071"/>
      <c r="M823" s="1071" t="str">
        <f>details!$DZ$3</f>
        <v>fnlEcj rd</v>
      </c>
      <c r="N823" s="1071"/>
      <c r="O823" s="1071"/>
      <c r="P823" s="1071" t="str">
        <f>details!$EH$3</f>
        <v>loZ ;ksx</v>
      </c>
      <c r="Q823" s="1071"/>
      <c r="R823" s="1071"/>
      <c r="S823" s="1010" t="s">
        <v>252</v>
      </c>
      <c r="T823" s="1011"/>
      <c r="U823" s="1011"/>
      <c r="V823" s="1078"/>
    </row>
    <row r="824" spans="1:22" ht="15.95" customHeight="1">
      <c r="A824" s="425"/>
      <c r="B824" s="1025" t="s">
        <v>98</v>
      </c>
      <c r="C824" s="1026"/>
      <c r="D824" s="1008" t="str">
        <f>IF(details!DS32="","",details!DS32)</f>
        <v/>
      </c>
      <c r="E824" s="1008"/>
      <c r="F824" s="1008"/>
      <c r="G824" s="1008" t="str">
        <f>IF(details!DW32="","",details!DW32)</f>
        <v/>
      </c>
      <c r="H824" s="1008"/>
      <c r="I824" s="1008"/>
      <c r="J824" s="1008" t="str">
        <f>IF(details!EE32="","",details!EE32)</f>
        <v/>
      </c>
      <c r="K824" s="1008"/>
      <c r="L824" s="1008"/>
      <c r="M824" s="1008" t="str">
        <f>IF(details!EA32="","",details!EA32)</f>
        <v/>
      </c>
      <c r="N824" s="1008"/>
      <c r="O824" s="1008"/>
      <c r="P824" s="1008" t="str">
        <f>IF(details!EI32="","",details!EI32)</f>
        <v/>
      </c>
      <c r="Q824" s="1008"/>
      <c r="R824" s="1008"/>
      <c r="S824" s="1079">
        <f>'statement of marks'!$HF$108</f>
        <v>42855</v>
      </c>
      <c r="T824" s="1080"/>
      <c r="U824" s="1080"/>
      <c r="V824" s="1081"/>
    </row>
    <row r="825" spans="1:22" ht="15.95" customHeight="1">
      <c r="A825" s="425"/>
      <c r="B825" s="1023" t="s">
        <v>15</v>
      </c>
      <c r="C825" s="1024"/>
      <c r="D825" s="1009">
        <f>IF(details!DR32="","",details!DR32)</f>
        <v>83</v>
      </c>
      <c r="E825" s="1009"/>
      <c r="F825" s="1009"/>
      <c r="G825" s="1009" t="str">
        <f>IF(details!DV32="","",details!DV32)</f>
        <v/>
      </c>
      <c r="H825" s="1009"/>
      <c r="I825" s="1009"/>
      <c r="J825" s="1009" t="str">
        <f>IF(details!ED32="","",details!ED32)</f>
        <v/>
      </c>
      <c r="K825" s="1009"/>
      <c r="L825" s="1009"/>
      <c r="M825" s="1009" t="str">
        <f>IF(details!DZ32="","",details!DZ32)</f>
        <v/>
      </c>
      <c r="N825" s="1009"/>
      <c r="O825" s="1009"/>
      <c r="P825" s="1009" t="str">
        <f>IF(details!EH32="","",details!EH32)</f>
        <v/>
      </c>
      <c r="Q825" s="1009"/>
      <c r="R825" s="1009"/>
      <c r="S825" s="1082"/>
      <c r="T825" s="1083"/>
      <c r="U825" s="1083"/>
      <c r="V825" s="1084"/>
    </row>
    <row r="826" spans="1:22" ht="15.95" customHeight="1">
      <c r="A826" s="1072"/>
      <c r="B826" s="1064" t="s">
        <v>250</v>
      </c>
      <c r="C826" s="1065"/>
      <c r="D826" s="1066" t="s">
        <v>3</v>
      </c>
      <c r="E826" s="1066"/>
      <c r="F826" s="1066"/>
      <c r="G826" s="1066" t="s">
        <v>236</v>
      </c>
      <c r="H826" s="1066"/>
      <c r="I826" s="1066"/>
      <c r="J826" s="1066" t="s">
        <v>5</v>
      </c>
      <c r="K826" s="1066"/>
      <c r="L826" s="1066"/>
      <c r="M826" s="1066" t="s">
        <v>242</v>
      </c>
      <c r="N826" s="1066"/>
      <c r="O826" s="1066"/>
      <c r="P826" s="1067" t="s">
        <v>225</v>
      </c>
      <c r="Q826" s="1067"/>
      <c r="R826" s="1067"/>
      <c r="S826" s="1066" t="s">
        <v>250</v>
      </c>
      <c r="T826" s="1066"/>
      <c r="U826" s="1066"/>
      <c r="V826" s="1068"/>
    </row>
    <row r="827" spans="1:22" ht="15.95" customHeight="1">
      <c r="A827" s="1072"/>
      <c r="B827" s="1064"/>
      <c r="C827" s="1065"/>
      <c r="D827" s="1069">
        <f>'statement of marks'!HD32</f>
        <v>1200</v>
      </c>
      <c r="E827" s="1069"/>
      <c r="F827" s="1069"/>
      <c r="G827" s="1069" t="str">
        <f>'statement of marks'!HE32</f>
        <v/>
      </c>
      <c r="H827" s="1069"/>
      <c r="I827" s="1069"/>
      <c r="J827" s="1069" t="str">
        <f>'statement of marks'!HF32</f>
        <v/>
      </c>
      <c r="K827" s="1069"/>
      <c r="L827" s="1069"/>
      <c r="M827" s="1069" t="str">
        <f>'statement of marks'!HI32</f>
        <v/>
      </c>
      <c r="N827" s="1069"/>
      <c r="O827" s="1069"/>
      <c r="P827" s="1069" t="str">
        <f>'statement of marks'!HH32</f>
        <v/>
      </c>
      <c r="Q827" s="1069"/>
      <c r="R827" s="1069"/>
      <c r="S827" s="1066" t="str">
        <f>'statement of marks'!HC32</f>
        <v/>
      </c>
      <c r="T827" s="1066"/>
      <c r="U827" s="1066"/>
      <c r="V827" s="1068"/>
    </row>
    <row r="828" spans="1:22" ht="15.95" customHeight="1">
      <c r="A828" s="425"/>
      <c r="B828" s="1036" t="s">
        <v>99</v>
      </c>
      <c r="C828" s="1037"/>
      <c r="D828" s="1007"/>
      <c r="E828" s="1007"/>
      <c r="F828" s="1007"/>
      <c r="G828" s="1007"/>
      <c r="H828" s="1007"/>
      <c r="I828" s="1007"/>
      <c r="J828" s="1007"/>
      <c r="K828" s="1007"/>
      <c r="L828" s="1007"/>
      <c r="M828" s="1007"/>
      <c r="N828" s="1007"/>
      <c r="O828" s="1007"/>
      <c r="P828" s="1007"/>
      <c r="Q828" s="1007"/>
      <c r="R828" s="1007"/>
      <c r="S828" s="1007"/>
      <c r="T828" s="1007"/>
      <c r="U828" s="1007"/>
      <c r="V828" s="1058"/>
    </row>
    <row r="829" spans="1:22" ht="15.95" customHeight="1">
      <c r="A829" s="425"/>
      <c r="B829" s="1013" t="s">
        <v>79</v>
      </c>
      <c r="C829" s="1014"/>
      <c r="D829" s="1007"/>
      <c r="E829" s="1007"/>
      <c r="F829" s="1007"/>
      <c r="G829" s="1007"/>
      <c r="H829" s="1007"/>
      <c r="I829" s="1007"/>
      <c r="J829" s="1007"/>
      <c r="K829" s="1007"/>
      <c r="L829" s="1007"/>
      <c r="M829" s="1007"/>
      <c r="N829" s="1007"/>
      <c r="O829" s="1007"/>
      <c r="P829" s="1007"/>
      <c r="Q829" s="1007"/>
      <c r="R829" s="1007"/>
      <c r="S829" s="1007"/>
      <c r="T829" s="1007"/>
      <c r="U829" s="1007"/>
      <c r="V829" s="1058"/>
    </row>
    <row r="830" spans="1:22" ht="15.95" customHeight="1">
      <c r="A830" s="425"/>
      <c r="B830" s="1036" t="s">
        <v>243</v>
      </c>
      <c r="C830" s="1037"/>
      <c r="D830" s="1007"/>
      <c r="E830" s="1007"/>
      <c r="F830" s="1007"/>
      <c r="G830" s="1007"/>
      <c r="H830" s="1007"/>
      <c r="I830" s="1007"/>
      <c r="J830" s="1007"/>
      <c r="K830" s="1007"/>
      <c r="L830" s="1007"/>
      <c r="M830" s="1007"/>
      <c r="N830" s="1007"/>
      <c r="O830" s="1007"/>
      <c r="P830" s="1007" t="s">
        <v>243</v>
      </c>
      <c r="Q830" s="1007"/>
      <c r="R830" s="1007"/>
      <c r="S830" s="1007"/>
      <c r="T830" s="1007"/>
      <c r="U830" s="1007"/>
      <c r="V830" s="1058"/>
    </row>
    <row r="831" spans="1:22" ht="15.95" customHeight="1">
      <c r="A831" s="425"/>
      <c r="B831" s="1021" t="s">
        <v>100</v>
      </c>
      <c r="C831" s="1022"/>
      <c r="D831" s="1007"/>
      <c r="E831" s="1007"/>
      <c r="F831" s="1007"/>
      <c r="G831" s="1007"/>
      <c r="H831" s="1007"/>
      <c r="I831" s="1007"/>
      <c r="J831" s="1007"/>
      <c r="K831" s="1007"/>
      <c r="L831" s="1007"/>
      <c r="M831" s="1007"/>
      <c r="N831" s="1007"/>
      <c r="O831" s="1007"/>
      <c r="P831" s="1007"/>
      <c r="Q831" s="1007"/>
      <c r="R831" s="1007"/>
      <c r="S831" s="1060" t="s">
        <v>100</v>
      </c>
      <c r="T831" s="1060"/>
      <c r="U831" s="1060"/>
      <c r="V831" s="1061"/>
    </row>
    <row r="832" spans="1:22" ht="15.95" customHeight="1" thickBot="1">
      <c r="A832" s="427"/>
      <c r="B832" s="1076" t="s">
        <v>101</v>
      </c>
      <c r="C832" s="1077"/>
      <c r="D832" s="1059"/>
      <c r="E832" s="1059"/>
      <c r="F832" s="1059"/>
      <c r="G832" s="1059"/>
      <c r="H832" s="1059"/>
      <c r="I832" s="1059"/>
      <c r="J832" s="1059"/>
      <c r="K832" s="1059"/>
      <c r="L832" s="1059"/>
      <c r="M832" s="1059"/>
      <c r="N832" s="1059"/>
      <c r="O832" s="1059"/>
      <c r="P832" s="1059"/>
      <c r="Q832" s="1059"/>
      <c r="R832" s="1059"/>
      <c r="S832" s="1062" t="s">
        <v>134</v>
      </c>
      <c r="T832" s="1062"/>
      <c r="U832" s="1062"/>
      <c r="V832" s="1063"/>
    </row>
    <row r="833" spans="1:22" ht="15.95" customHeight="1">
      <c r="A833" s="424"/>
      <c r="B833" s="1038" t="s">
        <v>47</v>
      </c>
      <c r="C833" s="1039"/>
      <c r="D833" s="1039"/>
      <c r="E833" s="1039"/>
      <c r="F833" s="1039"/>
      <c r="G833" s="1039"/>
      <c r="H833" s="1039"/>
      <c r="I833" s="1039"/>
      <c r="J833" s="1039"/>
      <c r="K833" s="1039"/>
      <c r="L833" s="1039"/>
      <c r="M833" s="1039"/>
      <c r="N833" s="1039"/>
      <c r="O833" s="1039"/>
      <c r="P833" s="1039"/>
      <c r="Q833" s="1039"/>
      <c r="R833" s="1039"/>
      <c r="S833" s="1039"/>
      <c r="T833" s="1039"/>
      <c r="U833" s="1039"/>
      <c r="V833" s="1040"/>
    </row>
    <row r="834" spans="1:22" ht="15.95" customHeight="1">
      <c r="A834" s="425"/>
      <c r="B834" s="1041" t="str">
        <f>'statement of marks'!$A$1</f>
        <v>MkW0Hkhejko vEcsMdj jkt0vkok0fo|k0cxMh]nkSlk</v>
      </c>
      <c r="C834" s="1042"/>
      <c r="D834" s="1042"/>
      <c r="E834" s="1042"/>
      <c r="F834" s="1042"/>
      <c r="G834" s="1042"/>
      <c r="H834" s="1042"/>
      <c r="I834" s="1042"/>
      <c r="J834" s="1042"/>
      <c r="K834" s="1042"/>
      <c r="L834" s="1042"/>
      <c r="M834" s="1042"/>
      <c r="N834" s="1042"/>
      <c r="O834" s="1042"/>
      <c r="P834" s="1042"/>
      <c r="Q834" s="1042"/>
      <c r="R834" s="1042"/>
      <c r="S834" s="1042"/>
      <c r="T834" s="1042"/>
      <c r="U834" s="1042"/>
      <c r="V834" s="1043"/>
    </row>
    <row r="835" spans="1:22" ht="15.95" customHeight="1">
      <c r="A835" s="425"/>
      <c r="B835" s="990" t="s">
        <v>244</v>
      </c>
      <c r="C835" s="991"/>
      <c r="D835" s="992" t="str">
        <f>'statement of marks'!$H$3</f>
        <v>2016-17</v>
      </c>
      <c r="E835" s="992"/>
      <c r="F835" s="992"/>
      <c r="G835" s="992"/>
      <c r="H835" s="992"/>
      <c r="I835" s="992"/>
      <c r="J835" s="992"/>
      <c r="K835" s="992"/>
      <c r="L835" s="992"/>
      <c r="M835" s="992"/>
      <c r="N835" s="992"/>
      <c r="O835" s="992"/>
      <c r="P835" s="992"/>
      <c r="Q835" s="992"/>
      <c r="R835" s="992"/>
      <c r="S835" s="992"/>
      <c r="T835" s="992"/>
      <c r="U835" s="992"/>
      <c r="V835" s="1044"/>
    </row>
    <row r="836" spans="1:22" ht="15.95" customHeight="1">
      <c r="A836" s="425"/>
      <c r="B836" s="990" t="s">
        <v>185</v>
      </c>
      <c r="C836" s="991"/>
      <c r="D836" s="991" t="str">
        <f>IF('statement of marks'!I33="","",'statement of marks'!I33)</f>
        <v>lqjsUnz dqekj ehuk</v>
      </c>
      <c r="E836" s="991"/>
      <c r="F836" s="991"/>
      <c r="G836" s="991"/>
      <c r="H836" s="991"/>
      <c r="I836" s="991"/>
      <c r="J836" s="991"/>
      <c r="K836" s="991"/>
      <c r="L836" s="991"/>
      <c r="M836" s="991"/>
      <c r="N836" s="991"/>
      <c r="O836" s="991"/>
      <c r="P836" s="991"/>
      <c r="Q836" s="991"/>
      <c r="R836" s="991"/>
      <c r="S836" s="991"/>
      <c r="T836" s="991"/>
      <c r="U836" s="991"/>
      <c r="V836" s="1045"/>
    </row>
    <row r="837" spans="1:22" ht="15.95" customHeight="1">
      <c r="A837" s="425"/>
      <c r="B837" s="990" t="s">
        <v>186</v>
      </c>
      <c r="C837" s="991"/>
      <c r="D837" s="991" t="str">
        <f>IF('statement of marks'!J33="","",'statement of marks'!J33)</f>
        <v>Jh eqds'k  ehuk</v>
      </c>
      <c r="E837" s="991"/>
      <c r="F837" s="991"/>
      <c r="G837" s="991"/>
      <c r="H837" s="991"/>
      <c r="I837" s="991"/>
      <c r="J837" s="991"/>
      <c r="K837" s="991"/>
      <c r="L837" s="991"/>
      <c r="M837" s="991"/>
      <c r="N837" s="991"/>
      <c r="O837" s="991"/>
      <c r="P837" s="991"/>
      <c r="Q837" s="991"/>
      <c r="R837" s="991"/>
      <c r="S837" s="991"/>
      <c r="T837" s="991"/>
      <c r="U837" s="991"/>
      <c r="V837" s="1045"/>
    </row>
    <row r="838" spans="1:22" ht="15.95" customHeight="1">
      <c r="A838" s="425"/>
      <c r="B838" s="990" t="s">
        <v>187</v>
      </c>
      <c r="C838" s="991"/>
      <c r="D838" s="991" t="str">
        <f>IF('statement of marks'!K33="","",'statement of marks'!K33)</f>
        <v>Jhefr izehyk nsoh</v>
      </c>
      <c r="E838" s="991"/>
      <c r="F838" s="991"/>
      <c r="G838" s="991"/>
      <c r="H838" s="991"/>
      <c r="I838" s="991"/>
      <c r="J838" s="991"/>
      <c r="K838" s="991"/>
      <c r="L838" s="991"/>
      <c r="M838" s="991"/>
      <c r="N838" s="991"/>
      <c r="O838" s="991"/>
      <c r="P838" s="991"/>
      <c r="Q838" s="991"/>
      <c r="R838" s="991"/>
      <c r="S838" s="991"/>
      <c r="T838" s="991"/>
      <c r="U838" s="991"/>
      <c r="V838" s="1045"/>
    </row>
    <row r="839" spans="1:22" ht="15.95" customHeight="1">
      <c r="A839" s="425"/>
      <c r="B839" s="990" t="s">
        <v>188</v>
      </c>
      <c r="C839" s="991"/>
      <c r="D839" s="992" t="str">
        <f>'statement of marks'!$G$3</f>
        <v>6 B</v>
      </c>
      <c r="E839" s="992"/>
      <c r="F839" s="992"/>
      <c r="G839" s="991" t="s">
        <v>9</v>
      </c>
      <c r="H839" s="991"/>
      <c r="I839" s="991"/>
      <c r="J839" s="992">
        <f>IF('statement of marks'!D33="","",'statement of marks'!D33)</f>
        <v>677</v>
      </c>
      <c r="K839" s="992"/>
      <c r="L839" s="992"/>
      <c r="M839" s="991" t="s">
        <v>189</v>
      </c>
      <c r="N839" s="991"/>
      <c r="O839" s="991"/>
      <c r="P839" s="992">
        <f>IF('statement of marks'!F33="","",'statement of marks'!F33)</f>
        <v>2039</v>
      </c>
      <c r="Q839" s="992"/>
      <c r="R839" s="992"/>
      <c r="S839" s="1054" t="str">
        <f>IF('statement of marks'!$I$3="","",'statement of marks'!$I$3)</f>
        <v xml:space="preserve">fo|ky; dk Mk;l dksM+ </v>
      </c>
      <c r="T839" s="1054"/>
      <c r="U839" s="1054"/>
      <c r="V839" s="1055"/>
    </row>
    <row r="840" spans="1:22" ht="15.95" customHeight="1">
      <c r="A840" s="425"/>
      <c r="B840" s="428" t="s">
        <v>0</v>
      </c>
      <c r="C840" s="429"/>
      <c r="D840" s="1032">
        <f>IF('statement of marks'!G33="","",'statement of marks'!G33)</f>
        <v>40066</v>
      </c>
      <c r="E840" s="1032"/>
      <c r="F840" s="1032"/>
      <c r="G840" s="991" t="str">
        <f>IF('statement of marks'!H33="","",'statement of marks'!H33)</f>
        <v>nl flrEcj] nks gtkj ukS</v>
      </c>
      <c r="H840" s="991"/>
      <c r="I840" s="991"/>
      <c r="J840" s="991"/>
      <c r="K840" s="991"/>
      <c r="L840" s="991"/>
      <c r="M840" s="991"/>
      <c r="N840" s="991"/>
      <c r="O840" s="991"/>
      <c r="P840" s="991"/>
      <c r="Q840" s="991"/>
      <c r="R840" s="991"/>
      <c r="S840" s="1056" t="str">
        <f>IF('statement of marks'!$J$3="","",'statement of marks'!$J$3)</f>
        <v xml:space="preserve">08291009401   </v>
      </c>
      <c r="T840" s="1056"/>
      <c r="U840" s="1056"/>
      <c r="V840" s="1057"/>
    </row>
    <row r="841" spans="1:22" ht="15.95" customHeight="1">
      <c r="A841" s="425"/>
      <c r="B841" s="404" t="s">
        <v>28</v>
      </c>
      <c r="C841" s="430" t="s">
        <v>96</v>
      </c>
      <c r="D841" s="1007" t="s">
        <v>1</v>
      </c>
      <c r="E841" s="1007"/>
      <c r="F841" s="1007"/>
      <c r="G841" s="1007" t="s">
        <v>21</v>
      </c>
      <c r="H841" s="1007"/>
      <c r="I841" s="1007"/>
      <c r="J841" s="1007" t="s">
        <v>68</v>
      </c>
      <c r="K841" s="1007"/>
      <c r="L841" s="1007"/>
      <c r="M841" s="1007" t="s">
        <v>97</v>
      </c>
      <c r="N841" s="1007"/>
      <c r="O841" s="1007"/>
      <c r="P841" s="1070" t="s">
        <v>200</v>
      </c>
      <c r="Q841" s="1051" t="s">
        <v>238</v>
      </c>
      <c r="R841" s="1051"/>
      <c r="S841" s="1051"/>
      <c r="T841" s="1052" t="s">
        <v>237</v>
      </c>
      <c r="U841" s="1052"/>
      <c r="V841" s="1053"/>
    </row>
    <row r="842" spans="1:22" ht="15.95" customHeight="1">
      <c r="A842" s="425"/>
      <c r="B842" s="404"/>
      <c r="C842" s="430"/>
      <c r="D842" s="423" t="s">
        <v>245</v>
      </c>
      <c r="E842" s="423" t="s">
        <v>246</v>
      </c>
      <c r="F842" s="431" t="s">
        <v>2</v>
      </c>
      <c r="G842" s="423" t="s">
        <v>245</v>
      </c>
      <c r="H842" s="423" t="s">
        <v>246</v>
      </c>
      <c r="I842" s="431" t="s">
        <v>2</v>
      </c>
      <c r="J842" s="423" t="s">
        <v>245</v>
      </c>
      <c r="K842" s="423" t="s">
        <v>246</v>
      </c>
      <c r="L842" s="431" t="s">
        <v>2</v>
      </c>
      <c r="M842" s="423" t="s">
        <v>245</v>
      </c>
      <c r="N842" s="423" t="s">
        <v>246</v>
      </c>
      <c r="O842" s="431" t="s">
        <v>2</v>
      </c>
      <c r="P842" s="1070"/>
      <c r="Q842" s="423" t="s">
        <v>245</v>
      </c>
      <c r="R842" s="423" t="s">
        <v>246</v>
      </c>
      <c r="S842" s="435" t="s">
        <v>2</v>
      </c>
      <c r="T842" s="445" t="s">
        <v>223</v>
      </c>
      <c r="U842" s="446" t="s">
        <v>5</v>
      </c>
      <c r="V842" s="447" t="s">
        <v>241</v>
      </c>
    </row>
    <row r="843" spans="1:22" ht="15.95" customHeight="1">
      <c r="A843" s="426"/>
      <c r="B843" s="1046" t="s">
        <v>3</v>
      </c>
      <c r="C843" s="1047"/>
      <c r="D843" s="421">
        <f>IF('statement of marks'!L$6="","",'statement of marks'!L$6)</f>
        <v>5</v>
      </c>
      <c r="E843" s="421">
        <f>IF('statement of marks'!M$6="","",'statement of marks'!M$6)</f>
        <v>5</v>
      </c>
      <c r="F843" s="432">
        <f>IF('statement of marks'!N$6="","",'statement of marks'!N$6)</f>
        <v>10</v>
      </c>
      <c r="G843" s="421">
        <f>IF('statement of marks'!O$6="","",'statement of marks'!O$6)</f>
        <v>5</v>
      </c>
      <c r="H843" s="421">
        <f>IF('statement of marks'!P$6="","",'statement of marks'!P$6)</f>
        <v>5</v>
      </c>
      <c r="I843" s="432">
        <f>IF('statement of marks'!Q$6="","",'statement of marks'!Q$6)</f>
        <v>10</v>
      </c>
      <c r="J843" s="421">
        <f>IF('statement of marks'!R$6="","",'statement of marks'!R$6)</f>
        <v>5</v>
      </c>
      <c r="K843" s="421">
        <f>IF('statement of marks'!S$6="","",'statement of marks'!S$6)</f>
        <v>5</v>
      </c>
      <c r="L843" s="432">
        <f>IF('statement of marks'!T$6="","",'statement of marks'!T$6)</f>
        <v>10</v>
      </c>
      <c r="M843" s="421">
        <f>IF('statement of marks'!V$6="","",'statement of marks'!V$6)</f>
        <v>50</v>
      </c>
      <c r="N843" s="421">
        <f>IF('statement of marks'!W$6="","",'statement of marks'!W$6)</f>
        <v>20</v>
      </c>
      <c r="O843" s="432">
        <f>IF('statement of marks'!X$6="","",'statement of marks'!X$6)</f>
        <v>70</v>
      </c>
      <c r="P843" s="422">
        <f>IF('statement of marks'!Y$6="","",'statement of marks'!Y$6)</f>
        <v>100</v>
      </c>
      <c r="Q843" s="421">
        <f>IF('statement of marks'!Z$6="","",'statement of marks'!Z$6)</f>
        <v>70</v>
      </c>
      <c r="R843" s="421">
        <f>IF('statement of marks'!AA$6="","",'statement of marks'!AA$6)</f>
        <v>30</v>
      </c>
      <c r="S843" s="432">
        <f>IF('statement of marks'!AB$6="","",'statement of marks'!AB$6)</f>
        <v>100</v>
      </c>
      <c r="T843" s="442">
        <f>IF('statement of marks'!AC$6="","",'statement of marks'!AC$6)</f>
        <v>200</v>
      </c>
      <c r="U843" s="442" t="str">
        <f>IF('statement of marks'!AD$6="","",'statement of marks'!AD$6)</f>
        <v/>
      </c>
      <c r="V843" s="448" t="str">
        <f>IF('statement of marks'!AE$6="","",'statement of marks'!AE$6)</f>
        <v/>
      </c>
    </row>
    <row r="844" spans="1:22" ht="15.95" customHeight="1">
      <c r="A844" s="425"/>
      <c r="B844" s="990" t="str">
        <f>IF('statement of marks'!$L$3="","",'statement of marks'!$L$3)</f>
        <v>fgUnh</v>
      </c>
      <c r="C844" s="991"/>
      <c r="D844" s="207">
        <f>IF('statement of marks'!L33="","",'statement of marks'!L33)</f>
        <v>4</v>
      </c>
      <c r="E844" s="207">
        <f>IF('statement of marks'!M33="","",'statement of marks'!M33)</f>
        <v>5</v>
      </c>
      <c r="F844" s="433">
        <f>IF('statement of marks'!N33="","",'statement of marks'!N33)</f>
        <v>9</v>
      </c>
      <c r="G844" s="207">
        <f>IF('statement of marks'!O33="","",'statement of marks'!O33)</f>
        <v>2</v>
      </c>
      <c r="H844" s="207">
        <f>IF('statement of marks'!P33="","",'statement of marks'!P33)</f>
        <v>5</v>
      </c>
      <c r="I844" s="433">
        <f>IF('statement of marks'!Q33="","",'statement of marks'!Q33)</f>
        <v>7</v>
      </c>
      <c r="J844" s="207" t="str">
        <f>IF('statement of marks'!R33="","",'statement of marks'!R33)</f>
        <v/>
      </c>
      <c r="K844" s="207" t="str">
        <f>IF('statement of marks'!S33="","",'statement of marks'!S33)</f>
        <v/>
      </c>
      <c r="L844" s="433" t="str">
        <f>IF('statement of marks'!T33="","",'statement of marks'!T33)</f>
        <v/>
      </c>
      <c r="M844" s="207" t="str">
        <f>IF('statement of marks'!V33="","",'statement of marks'!V33)</f>
        <v/>
      </c>
      <c r="N844" s="207" t="str">
        <f>IF('statement of marks'!W33="","",'statement of marks'!W33)</f>
        <v/>
      </c>
      <c r="O844" s="433" t="str">
        <f>IF('statement of marks'!X33="","",'statement of marks'!X33)</f>
        <v/>
      </c>
      <c r="P844" s="209" t="str">
        <f>IF('statement of marks'!Y33="","",'statement of marks'!Y33)</f>
        <v/>
      </c>
      <c r="Q844" s="207" t="str">
        <f>IF('statement of marks'!Z33="","",'statement of marks'!Z33)</f>
        <v/>
      </c>
      <c r="R844" s="207" t="str">
        <f>IF('statement of marks'!AA33="","",'statement of marks'!AA33)</f>
        <v/>
      </c>
      <c r="S844" s="433" t="str">
        <f>IF('statement of marks'!AB33="","",'statement of marks'!AB33)</f>
        <v/>
      </c>
      <c r="T844" s="420" t="str">
        <f>IF('statement of marks'!AC33="","",'statement of marks'!AC33)</f>
        <v/>
      </c>
      <c r="U844" s="420" t="str">
        <f>IF('statement of marks'!AD33="","",'statement of marks'!AD33)</f>
        <v/>
      </c>
      <c r="V844" s="439" t="str">
        <f>IF('statement of marks'!AE33="","",'statement of marks'!AE33)</f>
        <v/>
      </c>
    </row>
    <row r="845" spans="1:22" ht="15.95" customHeight="1">
      <c r="A845" s="425"/>
      <c r="B845" s="990" t="str">
        <f>IF('statement of marks'!$AH$3="","",'statement of marks'!$AH$3)</f>
        <v>vaxszth</v>
      </c>
      <c r="C845" s="991"/>
      <c r="D845" s="207">
        <f>IF('statement of marks'!AH33="","",'statement of marks'!AH33)</f>
        <v>3</v>
      </c>
      <c r="E845" s="207">
        <f>IF('statement of marks'!AI33="","",'statement of marks'!AI33)</f>
        <v>5</v>
      </c>
      <c r="F845" s="433">
        <f>IF('statement of marks'!AJ33="","",'statement of marks'!AJ33)</f>
        <v>8</v>
      </c>
      <c r="G845" s="207">
        <f>IF('statement of marks'!AK33="","",'statement of marks'!AK33)</f>
        <v>2</v>
      </c>
      <c r="H845" s="207">
        <f>IF('statement of marks'!AL33="","",'statement of marks'!AL33)</f>
        <v>5</v>
      </c>
      <c r="I845" s="433">
        <f>IF('statement of marks'!AM33="","",'statement of marks'!AM33)</f>
        <v>7</v>
      </c>
      <c r="J845" s="207" t="str">
        <f>IF('statement of marks'!AN33="","",'statement of marks'!AN33)</f>
        <v/>
      </c>
      <c r="K845" s="207" t="str">
        <f>IF('statement of marks'!AO33="","",'statement of marks'!AO33)</f>
        <v/>
      </c>
      <c r="L845" s="433" t="str">
        <f>IF('statement of marks'!AP33="","",'statement of marks'!AP33)</f>
        <v/>
      </c>
      <c r="M845" s="207">
        <f>IF('statement of marks'!AR33="","",'statement of marks'!AR33)</f>
        <v>21</v>
      </c>
      <c r="N845" s="207">
        <f>IF('statement of marks'!AS33="","",'statement of marks'!AS33)</f>
        <v>20</v>
      </c>
      <c r="O845" s="433">
        <f>IF('statement of marks'!AT33="","",'statement of marks'!AT33)</f>
        <v>41</v>
      </c>
      <c r="P845" s="209">
        <f>IF('statement of marks'!AU33="","",'statement of marks'!AU33)</f>
        <v>56</v>
      </c>
      <c r="Q845" s="207" t="str">
        <f>IF('statement of marks'!AV33="","",'statement of marks'!AV33)</f>
        <v/>
      </c>
      <c r="R845" s="207" t="str">
        <f>IF('statement of marks'!AW33="","",'statement of marks'!AW33)</f>
        <v/>
      </c>
      <c r="S845" s="433" t="str">
        <f>IF('statement of marks'!AX33="","",'statement of marks'!AX33)</f>
        <v/>
      </c>
      <c r="T845" s="420" t="str">
        <f>IF('statement of marks'!AY33="","",'statement of marks'!AY33)</f>
        <v/>
      </c>
      <c r="U845" s="420" t="str">
        <f>IF('statement of marks'!AZ33="","",'statement of marks'!AZ33)</f>
        <v/>
      </c>
      <c r="V845" s="439" t="str">
        <f>IF('statement of marks'!BA33="","",'statement of marks'!BA33)</f>
        <v/>
      </c>
    </row>
    <row r="846" spans="1:22" ht="15.95" customHeight="1">
      <c r="A846" s="425"/>
      <c r="B846" s="990" t="str">
        <f>IF('statement of marks'!BD33="s","laLd`r",IF('statement of marks'!BD33="u","mnwZ",IF('statement of marks'!BD33="g","xqtjkrh",IF('statement of marks'!BD33="p","iatkch",IF('statement of marks'!BD33="sd","fla/kh","r`rh; Hkk""kk")))))</f>
        <v>laLd`r</v>
      </c>
      <c r="C846" s="991"/>
      <c r="D846" s="207">
        <f>IF('statement of marks'!BE33="","",'statement of marks'!BE33)</f>
        <v>3</v>
      </c>
      <c r="E846" s="207">
        <f>IF('statement of marks'!BF33="","",'statement of marks'!BF33)</f>
        <v>5</v>
      </c>
      <c r="F846" s="433">
        <f>IF('statement of marks'!BG33="","",'statement of marks'!BG33)</f>
        <v>8</v>
      </c>
      <c r="G846" s="207">
        <f>IF('statement of marks'!BH33="","",'statement of marks'!BH33)</f>
        <v>5</v>
      </c>
      <c r="H846" s="207">
        <f>IF('statement of marks'!BI33="","",'statement of marks'!BI33)</f>
        <v>5</v>
      </c>
      <c r="I846" s="433">
        <f>IF('statement of marks'!BJ33="","",'statement of marks'!BJ33)</f>
        <v>10</v>
      </c>
      <c r="J846" s="207" t="str">
        <f>IF('statement of marks'!BK33="","",'statement of marks'!BK33)</f>
        <v/>
      </c>
      <c r="K846" s="207" t="str">
        <f>IF('statement of marks'!BL33="","",'statement of marks'!BL33)</f>
        <v/>
      </c>
      <c r="L846" s="433" t="str">
        <f>IF('statement of marks'!BM33="","",'statement of marks'!BM33)</f>
        <v/>
      </c>
      <c r="M846" s="207" t="str">
        <f>IF('statement of marks'!BO33="","",'statement of marks'!BO33)</f>
        <v/>
      </c>
      <c r="N846" s="207" t="str">
        <f>IF('statement of marks'!BP33="","",'statement of marks'!BP33)</f>
        <v/>
      </c>
      <c r="O846" s="433" t="str">
        <f>IF('statement of marks'!BQ33="","",'statement of marks'!BQ33)</f>
        <v/>
      </c>
      <c r="P846" s="209" t="str">
        <f>IF('statement of marks'!BR33="","",'statement of marks'!BR33)</f>
        <v/>
      </c>
      <c r="Q846" s="207" t="str">
        <f>IF('statement of marks'!BS33="","",'statement of marks'!BS33)</f>
        <v/>
      </c>
      <c r="R846" s="207" t="str">
        <f>IF('statement of marks'!BT33="","",'statement of marks'!BT33)</f>
        <v/>
      </c>
      <c r="S846" s="433" t="str">
        <f>IF('statement of marks'!BU33="","",'statement of marks'!BU33)</f>
        <v/>
      </c>
      <c r="T846" s="420" t="str">
        <f>IF('statement of marks'!BV33="","",'statement of marks'!BV33)</f>
        <v/>
      </c>
      <c r="U846" s="420" t="str">
        <f>IF('statement of marks'!BW33="","",'statement of marks'!BW33)</f>
        <v/>
      </c>
      <c r="V846" s="439" t="str">
        <f>IF('statement of marks'!BX33="","",'statement of marks'!BX33)</f>
        <v/>
      </c>
    </row>
    <row r="847" spans="1:22" ht="15.95" customHeight="1">
      <c r="A847" s="425"/>
      <c r="B847" s="990" t="str">
        <f>IF('statement of marks'!$CA$3="","",'statement of marks'!$CA$3)</f>
        <v>xf.kr</v>
      </c>
      <c r="C847" s="991"/>
      <c r="D847" s="207">
        <f>IF('statement of marks'!CA33="","",'statement of marks'!CA33)</f>
        <v>2</v>
      </c>
      <c r="E847" s="207">
        <f>IF('statement of marks'!CB33="","",'statement of marks'!CB33)</f>
        <v>5</v>
      </c>
      <c r="F847" s="433">
        <f>IF('statement of marks'!CC33="","",'statement of marks'!CC33)</f>
        <v>7</v>
      </c>
      <c r="G847" s="207" t="str">
        <f>IF('statement of marks'!CD33="","",'statement of marks'!CD33)</f>
        <v/>
      </c>
      <c r="H847" s="207" t="str">
        <f>IF('statement of marks'!CE33="","",'statement of marks'!CE33)</f>
        <v/>
      </c>
      <c r="I847" s="433" t="str">
        <f>IF('statement of marks'!CF33="","",'statement of marks'!CF33)</f>
        <v/>
      </c>
      <c r="J847" s="207" t="str">
        <f>IF('statement of marks'!CG33="","",'statement of marks'!CG33)</f>
        <v/>
      </c>
      <c r="K847" s="207" t="str">
        <f>IF('statement of marks'!CH33="","",'statement of marks'!CH33)</f>
        <v/>
      </c>
      <c r="L847" s="433" t="str">
        <f>IF('statement of marks'!CI33="","",'statement of marks'!CI33)</f>
        <v/>
      </c>
      <c r="M847" s="207">
        <f>IF('statement of marks'!CK33="","",'statement of marks'!CK33)</f>
        <v>8</v>
      </c>
      <c r="N847" s="207">
        <f>IF('statement of marks'!CL33="","",'statement of marks'!CL33)</f>
        <v>16</v>
      </c>
      <c r="O847" s="433">
        <f>IF('statement of marks'!CM33="","",'statement of marks'!CM33)</f>
        <v>24</v>
      </c>
      <c r="P847" s="209">
        <f>IF('statement of marks'!CN33="","",'statement of marks'!CN33)</f>
        <v>31</v>
      </c>
      <c r="Q847" s="207" t="str">
        <f>IF('statement of marks'!CO33="","",'statement of marks'!CO33)</f>
        <v/>
      </c>
      <c r="R847" s="207" t="str">
        <f>IF('statement of marks'!CP33="","",'statement of marks'!CP33)</f>
        <v/>
      </c>
      <c r="S847" s="433" t="str">
        <f>IF('statement of marks'!CQ33="","",'statement of marks'!CQ33)</f>
        <v/>
      </c>
      <c r="T847" s="420" t="str">
        <f>IF('statement of marks'!CR33="","",'statement of marks'!CR33)</f>
        <v/>
      </c>
      <c r="U847" s="420" t="str">
        <f>IF('statement of marks'!CS33="","",'statement of marks'!CS33)</f>
        <v/>
      </c>
      <c r="V847" s="439" t="str">
        <f>IF('statement of marks'!CT33="","",'statement of marks'!CT33)</f>
        <v/>
      </c>
    </row>
    <row r="848" spans="1:22" ht="15.95" customHeight="1">
      <c r="A848" s="425"/>
      <c r="B848" s="990" t="str">
        <f>IF('statement of marks'!$CW$3="","",'statement of marks'!$CW$3)</f>
        <v>foKku</v>
      </c>
      <c r="C848" s="991"/>
      <c r="D848" s="207" t="str">
        <f>IF('statement of marks'!CW33="","",'statement of marks'!CW33)</f>
        <v/>
      </c>
      <c r="E848" s="207" t="str">
        <f>IF('statement of marks'!CX33="","",'statement of marks'!CX33)</f>
        <v/>
      </c>
      <c r="F848" s="433" t="str">
        <f>IF('statement of marks'!CY33="","",'statement of marks'!CY33)</f>
        <v/>
      </c>
      <c r="G848" s="207">
        <f>IF('statement of marks'!CZ33="","",'statement of marks'!CZ33)</f>
        <v>1</v>
      </c>
      <c r="H848" s="207">
        <f>IF('statement of marks'!DA33="","",'statement of marks'!DA33)</f>
        <v>5</v>
      </c>
      <c r="I848" s="433">
        <f>IF('statement of marks'!DB33="","",'statement of marks'!DB33)</f>
        <v>6</v>
      </c>
      <c r="J848" s="207" t="str">
        <f>IF('statement of marks'!DC33="","",'statement of marks'!DC33)</f>
        <v/>
      </c>
      <c r="K848" s="207" t="str">
        <f>IF('statement of marks'!DD33="","",'statement of marks'!DD33)</f>
        <v/>
      </c>
      <c r="L848" s="433" t="str">
        <f>IF('statement of marks'!DE33="","",'statement of marks'!DE33)</f>
        <v/>
      </c>
      <c r="M848" s="207">
        <f>IF('statement of marks'!DG33="","",'statement of marks'!DG33)</f>
        <v>17</v>
      </c>
      <c r="N848" s="207">
        <f>IF('statement of marks'!DH33="","",'statement of marks'!DH33)</f>
        <v>15</v>
      </c>
      <c r="O848" s="433">
        <f>IF('statement of marks'!DI33="","",'statement of marks'!DI33)</f>
        <v>32</v>
      </c>
      <c r="P848" s="209">
        <f>IF('statement of marks'!DJ33="","",'statement of marks'!DJ33)</f>
        <v>38</v>
      </c>
      <c r="Q848" s="207" t="str">
        <f>IF('statement of marks'!DK33="","",'statement of marks'!DK33)</f>
        <v/>
      </c>
      <c r="R848" s="207" t="str">
        <f>IF('statement of marks'!DL33="","",'statement of marks'!DL33)</f>
        <v/>
      </c>
      <c r="S848" s="433" t="str">
        <f>IF('statement of marks'!DM33="","",'statement of marks'!DM33)</f>
        <v/>
      </c>
      <c r="T848" s="420" t="str">
        <f>IF('statement of marks'!DN33="","",'statement of marks'!DN33)</f>
        <v/>
      </c>
      <c r="U848" s="420" t="str">
        <f>IF('statement of marks'!DO33="","",'statement of marks'!DO33)</f>
        <v/>
      </c>
      <c r="V848" s="439" t="str">
        <f>IF('statement of marks'!DP33="","",'statement of marks'!DP33)</f>
        <v/>
      </c>
    </row>
    <row r="849" spans="1:22" ht="15.95" customHeight="1">
      <c r="A849" s="425"/>
      <c r="B849" s="990" t="str">
        <f>IF('statement of marks'!$DS$3="","",'statement of marks'!$DS$3)</f>
        <v>lkekftd foKku</v>
      </c>
      <c r="C849" s="991"/>
      <c r="D849" s="207">
        <f>IF('statement of marks'!DS33="","",'statement of marks'!DS33)</f>
        <v>3</v>
      </c>
      <c r="E849" s="207">
        <f>IF('statement of marks'!DT33="","",'statement of marks'!DT33)</f>
        <v>5</v>
      </c>
      <c r="F849" s="433">
        <f>IF('statement of marks'!DU33="","",'statement of marks'!DU33)</f>
        <v>8</v>
      </c>
      <c r="G849" s="207">
        <f>IF('statement of marks'!DV33="","",'statement of marks'!DV33)</f>
        <v>3</v>
      </c>
      <c r="H849" s="207">
        <f>IF('statement of marks'!DW33="","",'statement of marks'!DW33)</f>
        <v>5</v>
      </c>
      <c r="I849" s="433">
        <f>IF('statement of marks'!DX33="","",'statement of marks'!DX33)</f>
        <v>8</v>
      </c>
      <c r="J849" s="207" t="str">
        <f>IF('statement of marks'!DY33="","",'statement of marks'!DY33)</f>
        <v/>
      </c>
      <c r="K849" s="207" t="str">
        <f>IF('statement of marks'!DZ33="","",'statement of marks'!DZ33)</f>
        <v/>
      </c>
      <c r="L849" s="433" t="str">
        <f>IF('statement of marks'!EA33="","",'statement of marks'!EA33)</f>
        <v/>
      </c>
      <c r="M849" s="207">
        <f>IF('statement of marks'!EC33="","",'statement of marks'!EC33)</f>
        <v>41</v>
      </c>
      <c r="N849" s="207">
        <f>IF('statement of marks'!ED33="","",'statement of marks'!ED33)</f>
        <v>19</v>
      </c>
      <c r="O849" s="433">
        <f>IF('statement of marks'!EE33="","",'statement of marks'!EE33)</f>
        <v>60</v>
      </c>
      <c r="P849" s="209">
        <f>IF('statement of marks'!EF33="","",'statement of marks'!EF33)</f>
        <v>76</v>
      </c>
      <c r="Q849" s="207" t="str">
        <f>IF('statement of marks'!EG33="","",'statement of marks'!EG33)</f>
        <v/>
      </c>
      <c r="R849" s="207" t="str">
        <f>IF('statement of marks'!EH33="","",'statement of marks'!EH33)</f>
        <v/>
      </c>
      <c r="S849" s="433" t="str">
        <f>IF('statement of marks'!EI33="","",'statement of marks'!EI33)</f>
        <v/>
      </c>
      <c r="T849" s="420" t="str">
        <f>IF('statement of marks'!EJ33="","",'statement of marks'!EJ33)</f>
        <v/>
      </c>
      <c r="U849" s="420" t="str">
        <f>IF('statement of marks'!EK33="","",'statement of marks'!EK33)</f>
        <v/>
      </c>
      <c r="V849" s="439" t="str">
        <f>IF('statement of marks'!EL33="","",'statement of marks'!EL33)</f>
        <v/>
      </c>
    </row>
    <row r="850" spans="1:22" ht="15.95" customHeight="1">
      <c r="A850" s="425"/>
      <c r="B850" s="996" t="s">
        <v>193</v>
      </c>
      <c r="C850" s="997"/>
      <c r="D850" s="1007" t="s">
        <v>1</v>
      </c>
      <c r="E850" s="1007"/>
      <c r="F850" s="1007"/>
      <c r="G850" s="1007" t="s">
        <v>21</v>
      </c>
      <c r="H850" s="1007"/>
      <c r="I850" s="1007"/>
      <c r="J850" s="1007" t="s">
        <v>194</v>
      </c>
      <c r="K850" s="1007"/>
      <c r="L850" s="1007"/>
      <c r="M850" s="1007" t="s">
        <v>68</v>
      </c>
      <c r="N850" s="1007"/>
      <c r="O850" s="1007"/>
      <c r="P850" s="1007" t="s">
        <v>240</v>
      </c>
      <c r="Q850" s="1007"/>
      <c r="R850" s="1007"/>
      <c r="S850" s="436"/>
      <c r="T850" s="1073" t="s">
        <v>237</v>
      </c>
      <c r="U850" s="1074"/>
      <c r="V850" s="1075"/>
    </row>
    <row r="851" spans="1:22" ht="15.95" customHeight="1">
      <c r="A851" s="426"/>
      <c r="B851" s="1048" t="s">
        <v>3</v>
      </c>
      <c r="C851" s="1049"/>
      <c r="D851" s="1050">
        <f>IF('statement of marks'!EO$6="","",'statement of marks'!EO$6)</f>
        <v>20</v>
      </c>
      <c r="E851" s="1050"/>
      <c r="F851" s="1050"/>
      <c r="G851" s="1050">
        <f>IF('statement of marks'!EP$6="","",'statement of marks'!EP$6)</f>
        <v>20</v>
      </c>
      <c r="H851" s="1050"/>
      <c r="I851" s="1050"/>
      <c r="J851" s="1050">
        <f>IF('statement of marks'!ER$6="","",'statement of marks'!ER$6)</f>
        <v>20</v>
      </c>
      <c r="K851" s="1050"/>
      <c r="L851" s="1050"/>
      <c r="M851" s="1050">
        <f>IF('statement of marks'!EQ$6="","",'statement of marks'!EQ$6)</f>
        <v>20</v>
      </c>
      <c r="N851" s="1050"/>
      <c r="O851" s="1050"/>
      <c r="P851" s="1050">
        <f>IF('statement of marks'!ES$6="","",'statement of marks'!ES$6)</f>
        <v>20</v>
      </c>
      <c r="Q851" s="1050"/>
      <c r="R851" s="1050"/>
      <c r="S851" s="437" t="str">
        <f>IF('statement of marks'!FD$6="","",'statement of marks'!EW$6)</f>
        <v/>
      </c>
      <c r="T851" s="442">
        <f>IF('statement of marks'!ET$6="","",'statement of marks'!ET$6)</f>
        <v>100</v>
      </c>
      <c r="U851" s="443" t="s">
        <v>5</v>
      </c>
      <c r="V851" s="444" t="s">
        <v>241</v>
      </c>
    </row>
    <row r="852" spans="1:22" ht="15.95" customHeight="1">
      <c r="A852" s="425"/>
      <c r="B852" s="990" t="str">
        <f>IF('statement of marks'!$EO$3="","",'statement of marks'!$EO$3)</f>
        <v>dk;kZuqHko</v>
      </c>
      <c r="C852" s="991"/>
      <c r="D852" s="1031" t="str">
        <f>IF('statement of marks'!EO33="","",'statement of marks'!EO33)</f>
        <v/>
      </c>
      <c r="E852" s="1031"/>
      <c r="F852" s="1031"/>
      <c r="G852" s="1031" t="str">
        <f>IF('statement of marks'!EP33="","",'statement of marks'!EP33)</f>
        <v/>
      </c>
      <c r="H852" s="1031"/>
      <c r="I852" s="1031"/>
      <c r="J852" s="1031" t="str">
        <f>IF('statement of marks'!ER33="","",'statement of marks'!ER33)</f>
        <v/>
      </c>
      <c r="K852" s="1031"/>
      <c r="L852" s="1031"/>
      <c r="M852" s="1031" t="str">
        <f>IF('statement of marks'!EQ33="","",'statement of marks'!EQ33)</f>
        <v/>
      </c>
      <c r="N852" s="1031"/>
      <c r="O852" s="1031"/>
      <c r="P852" s="1031" t="str">
        <f>IF('statement of marks'!ES33="","",'statement of marks'!ES33)</f>
        <v/>
      </c>
      <c r="Q852" s="1031"/>
      <c r="R852" s="1031"/>
      <c r="S852" s="438"/>
      <c r="T852" s="440" t="str">
        <f>IF('statement of marks'!ET33="","",'statement of marks'!ET33)</f>
        <v/>
      </c>
      <c r="U852" s="440" t="str">
        <f>IF('statement of marks'!EU33="","",'statement of marks'!EU33)</f>
        <v/>
      </c>
      <c r="V852" s="441" t="str">
        <f>IF('statement of marks'!EV33="","",'statement of marks'!EV33)</f>
        <v/>
      </c>
    </row>
    <row r="853" spans="1:22" ht="15.95" customHeight="1">
      <c r="A853" s="425"/>
      <c r="B853" s="1027" t="str">
        <f>IF('statement of marks'!$EY$3="","",'statement of marks'!$EY$3)</f>
        <v>dyk f'k{kk</v>
      </c>
      <c r="C853" s="1028"/>
      <c r="D853" s="1031" t="str">
        <f>IF('statement of marks'!EY33="","",'statement of marks'!EY33)</f>
        <v/>
      </c>
      <c r="E853" s="1031"/>
      <c r="F853" s="1031"/>
      <c r="G853" s="1031" t="str">
        <f>IF('statement of marks'!EZ33="","",'statement of marks'!EZ33)</f>
        <v/>
      </c>
      <c r="H853" s="1031"/>
      <c r="I853" s="1031"/>
      <c r="J853" s="1031" t="str">
        <f>IF('statement of marks'!FB33="","",'statement of marks'!FB33)</f>
        <v/>
      </c>
      <c r="K853" s="1031"/>
      <c r="L853" s="1031"/>
      <c r="M853" s="1031" t="str">
        <f>IF('statement of marks'!FA33="","",'statement of marks'!FA33)</f>
        <v/>
      </c>
      <c r="N853" s="1031"/>
      <c r="O853" s="1031"/>
      <c r="P853" s="1031" t="str">
        <f>IF('statement of marks'!FC33="","",'statement of marks'!FC33)</f>
        <v/>
      </c>
      <c r="Q853" s="1031"/>
      <c r="R853" s="1031"/>
      <c r="S853" s="438"/>
      <c r="T853" s="440" t="str">
        <f>IF('statement of marks'!FD33="","",'statement of marks'!FD33)</f>
        <v/>
      </c>
      <c r="U853" s="440" t="str">
        <f>IF('statement of marks'!FE33="","",'statement of marks'!FE33)</f>
        <v/>
      </c>
      <c r="V853" s="441" t="str">
        <f>IF('statement of marks'!FF33="","",'statement of marks'!FF33)</f>
        <v/>
      </c>
    </row>
    <row r="854" spans="1:22" ht="15.95" customHeight="1">
      <c r="A854" s="425"/>
      <c r="B854" s="1029" t="str">
        <f>IF('statement of marks'!$FI$3="","",'statement of marks'!$FI$3)</f>
        <v>LokLF; ,oe~ 'kkjhfjd f'k{kk</v>
      </c>
      <c r="C854" s="1030"/>
      <c r="D854" s="1031" t="str">
        <f>IF('statement of marks'!FI33="","",'statement of marks'!FI33)</f>
        <v/>
      </c>
      <c r="E854" s="1031"/>
      <c r="F854" s="1031"/>
      <c r="G854" s="1031" t="str">
        <f>IF('statement of marks'!FJ33="","",'statement of marks'!FJ33)</f>
        <v/>
      </c>
      <c r="H854" s="1031"/>
      <c r="I854" s="1031"/>
      <c r="J854" s="1031" t="str">
        <f>IF('statement of marks'!FL33="","",'statement of marks'!FL33)</f>
        <v/>
      </c>
      <c r="K854" s="1031"/>
      <c r="L854" s="1031"/>
      <c r="M854" s="1031" t="str">
        <f>IF('statement of marks'!FK33="","",'statement of marks'!FK33)</f>
        <v/>
      </c>
      <c r="N854" s="1031"/>
      <c r="O854" s="1031"/>
      <c r="P854" s="1031" t="str">
        <f>IF('statement of marks'!FM33="","",'statement of marks'!FM33)</f>
        <v/>
      </c>
      <c r="Q854" s="1031"/>
      <c r="R854" s="1031"/>
      <c r="S854" s="438"/>
      <c r="T854" s="440" t="str">
        <f>IF('statement of marks'!FN33="","",'statement of marks'!FN33)</f>
        <v/>
      </c>
      <c r="U854" s="440" t="str">
        <f>IF('statement of marks'!FO33="","",'statement of marks'!FO33)</f>
        <v/>
      </c>
      <c r="V854" s="441" t="str">
        <f>IF('statement of marks'!FP33="","",'statement of marks'!FP33)</f>
        <v/>
      </c>
    </row>
    <row r="855" spans="1:22" ht="15.95" customHeight="1">
      <c r="A855" s="425"/>
      <c r="B855" s="1000" t="s">
        <v>195</v>
      </c>
      <c r="C855" s="1001"/>
      <c r="D855" s="1071" t="str">
        <f>details!$DR$3</f>
        <v>vxLr rd</v>
      </c>
      <c r="E855" s="1071"/>
      <c r="F855" s="1071"/>
      <c r="G855" s="1071" t="str">
        <f>details!$DV$3</f>
        <v>vDVwcj rd</v>
      </c>
      <c r="H855" s="1071"/>
      <c r="I855" s="1071"/>
      <c r="J855" s="1071" t="str">
        <f>details!$ED$3</f>
        <v>Qjojh rd</v>
      </c>
      <c r="K855" s="1071"/>
      <c r="L855" s="1071"/>
      <c r="M855" s="1071" t="str">
        <f>details!$DZ$3</f>
        <v>fnlEcj rd</v>
      </c>
      <c r="N855" s="1071"/>
      <c r="O855" s="1071"/>
      <c r="P855" s="1071" t="str">
        <f>details!$EH$3</f>
        <v>loZ ;ksx</v>
      </c>
      <c r="Q855" s="1071"/>
      <c r="R855" s="1071"/>
      <c r="S855" s="1010" t="s">
        <v>252</v>
      </c>
      <c r="T855" s="1011"/>
      <c r="U855" s="1011"/>
      <c r="V855" s="1078"/>
    </row>
    <row r="856" spans="1:22" ht="15.95" customHeight="1">
      <c r="A856" s="425"/>
      <c r="B856" s="1025" t="s">
        <v>98</v>
      </c>
      <c r="C856" s="1026"/>
      <c r="D856" s="1008" t="str">
        <f>IF(details!DS33="","",details!DS33)</f>
        <v/>
      </c>
      <c r="E856" s="1008"/>
      <c r="F856" s="1008"/>
      <c r="G856" s="1008" t="str">
        <f>IF(details!DW33="","",details!DW33)</f>
        <v/>
      </c>
      <c r="H856" s="1008"/>
      <c r="I856" s="1008"/>
      <c r="J856" s="1008" t="str">
        <f>IF(details!EE33="","",details!EE33)</f>
        <v/>
      </c>
      <c r="K856" s="1008"/>
      <c r="L856" s="1008"/>
      <c r="M856" s="1008" t="str">
        <f>IF(details!EA33="","",details!EA33)</f>
        <v/>
      </c>
      <c r="N856" s="1008"/>
      <c r="O856" s="1008"/>
      <c r="P856" s="1008" t="str">
        <f>IF(details!EI33="","",details!EI33)</f>
        <v/>
      </c>
      <c r="Q856" s="1008"/>
      <c r="R856" s="1008"/>
      <c r="S856" s="1079">
        <f>'statement of marks'!$HF$108</f>
        <v>42855</v>
      </c>
      <c r="T856" s="1080"/>
      <c r="U856" s="1080"/>
      <c r="V856" s="1081"/>
    </row>
    <row r="857" spans="1:22" ht="15.95" customHeight="1">
      <c r="A857" s="425"/>
      <c r="B857" s="1023" t="s">
        <v>15</v>
      </c>
      <c r="C857" s="1024"/>
      <c r="D857" s="1009">
        <f>IF(details!DR33="","",details!DR33)</f>
        <v>83</v>
      </c>
      <c r="E857" s="1009"/>
      <c r="F857" s="1009"/>
      <c r="G857" s="1009" t="str">
        <f>IF(details!DV33="","",details!DV33)</f>
        <v/>
      </c>
      <c r="H857" s="1009"/>
      <c r="I857" s="1009"/>
      <c r="J857" s="1009" t="str">
        <f>IF(details!ED33="","",details!ED33)</f>
        <v/>
      </c>
      <c r="K857" s="1009"/>
      <c r="L857" s="1009"/>
      <c r="M857" s="1009" t="str">
        <f>IF(details!DZ33="","",details!DZ33)</f>
        <v/>
      </c>
      <c r="N857" s="1009"/>
      <c r="O857" s="1009"/>
      <c r="P857" s="1009" t="str">
        <f>IF(details!EH33="","",details!EH33)</f>
        <v/>
      </c>
      <c r="Q857" s="1009"/>
      <c r="R857" s="1009"/>
      <c r="S857" s="1082"/>
      <c r="T857" s="1083"/>
      <c r="U857" s="1083"/>
      <c r="V857" s="1084"/>
    </row>
    <row r="858" spans="1:22" ht="15.95" customHeight="1">
      <c r="A858" s="1072"/>
      <c r="B858" s="1064" t="s">
        <v>250</v>
      </c>
      <c r="C858" s="1065"/>
      <c r="D858" s="1066" t="s">
        <v>3</v>
      </c>
      <c r="E858" s="1066"/>
      <c r="F858" s="1066"/>
      <c r="G858" s="1066" t="s">
        <v>236</v>
      </c>
      <c r="H858" s="1066"/>
      <c r="I858" s="1066"/>
      <c r="J858" s="1066" t="s">
        <v>5</v>
      </c>
      <c r="K858" s="1066"/>
      <c r="L858" s="1066"/>
      <c r="M858" s="1066" t="s">
        <v>242</v>
      </c>
      <c r="N858" s="1066"/>
      <c r="O858" s="1066"/>
      <c r="P858" s="1067" t="s">
        <v>225</v>
      </c>
      <c r="Q858" s="1067"/>
      <c r="R858" s="1067"/>
      <c r="S858" s="1066" t="s">
        <v>250</v>
      </c>
      <c r="T858" s="1066"/>
      <c r="U858" s="1066"/>
      <c r="V858" s="1068"/>
    </row>
    <row r="859" spans="1:22" ht="15.95" customHeight="1">
      <c r="A859" s="1072"/>
      <c r="B859" s="1064"/>
      <c r="C859" s="1065"/>
      <c r="D859" s="1069">
        <f>'statement of marks'!HD33</f>
        <v>1200</v>
      </c>
      <c r="E859" s="1069"/>
      <c r="F859" s="1069"/>
      <c r="G859" s="1069" t="str">
        <f>'statement of marks'!HE33</f>
        <v/>
      </c>
      <c r="H859" s="1069"/>
      <c r="I859" s="1069"/>
      <c r="J859" s="1069" t="str">
        <f>'statement of marks'!HF33</f>
        <v/>
      </c>
      <c r="K859" s="1069"/>
      <c r="L859" s="1069"/>
      <c r="M859" s="1069" t="str">
        <f>'statement of marks'!HI33</f>
        <v/>
      </c>
      <c r="N859" s="1069"/>
      <c r="O859" s="1069"/>
      <c r="P859" s="1069" t="str">
        <f>'statement of marks'!HH33</f>
        <v/>
      </c>
      <c r="Q859" s="1069"/>
      <c r="R859" s="1069"/>
      <c r="S859" s="1066" t="str">
        <f>'statement of marks'!HC33</f>
        <v/>
      </c>
      <c r="T859" s="1066"/>
      <c r="U859" s="1066"/>
      <c r="V859" s="1068"/>
    </row>
    <row r="860" spans="1:22" ht="15.95" customHeight="1">
      <c r="A860" s="425"/>
      <c r="B860" s="1036" t="s">
        <v>99</v>
      </c>
      <c r="C860" s="1037"/>
      <c r="D860" s="1007"/>
      <c r="E860" s="1007"/>
      <c r="F860" s="1007"/>
      <c r="G860" s="1007"/>
      <c r="H860" s="1007"/>
      <c r="I860" s="1007"/>
      <c r="J860" s="1007"/>
      <c r="K860" s="1007"/>
      <c r="L860" s="1007"/>
      <c r="M860" s="1007"/>
      <c r="N860" s="1007"/>
      <c r="O860" s="1007"/>
      <c r="P860" s="1007"/>
      <c r="Q860" s="1007"/>
      <c r="R860" s="1007"/>
      <c r="S860" s="1007"/>
      <c r="T860" s="1007"/>
      <c r="U860" s="1007"/>
      <c r="V860" s="1058"/>
    </row>
    <row r="861" spans="1:22" ht="15.95" customHeight="1">
      <c r="A861" s="425"/>
      <c r="B861" s="1013" t="s">
        <v>79</v>
      </c>
      <c r="C861" s="1014"/>
      <c r="D861" s="1007"/>
      <c r="E861" s="1007"/>
      <c r="F861" s="1007"/>
      <c r="G861" s="1007"/>
      <c r="H861" s="1007"/>
      <c r="I861" s="1007"/>
      <c r="J861" s="1007"/>
      <c r="K861" s="1007"/>
      <c r="L861" s="1007"/>
      <c r="M861" s="1007"/>
      <c r="N861" s="1007"/>
      <c r="O861" s="1007"/>
      <c r="P861" s="1007"/>
      <c r="Q861" s="1007"/>
      <c r="R861" s="1007"/>
      <c r="S861" s="1007"/>
      <c r="T861" s="1007"/>
      <c r="U861" s="1007"/>
      <c r="V861" s="1058"/>
    </row>
    <row r="862" spans="1:22" ht="15.95" customHeight="1">
      <c r="A862" s="425"/>
      <c r="B862" s="1036" t="s">
        <v>243</v>
      </c>
      <c r="C862" s="1037"/>
      <c r="D862" s="1007"/>
      <c r="E862" s="1007"/>
      <c r="F862" s="1007"/>
      <c r="G862" s="1007"/>
      <c r="H862" s="1007"/>
      <c r="I862" s="1007"/>
      <c r="J862" s="1007"/>
      <c r="K862" s="1007"/>
      <c r="L862" s="1007"/>
      <c r="M862" s="1007"/>
      <c r="N862" s="1007"/>
      <c r="O862" s="1007"/>
      <c r="P862" s="1007" t="s">
        <v>243</v>
      </c>
      <c r="Q862" s="1007"/>
      <c r="R862" s="1007"/>
      <c r="S862" s="1007"/>
      <c r="T862" s="1007"/>
      <c r="U862" s="1007"/>
      <c r="V862" s="1058"/>
    </row>
    <row r="863" spans="1:22" ht="15.95" customHeight="1">
      <c r="A863" s="425"/>
      <c r="B863" s="1021" t="s">
        <v>100</v>
      </c>
      <c r="C863" s="1022"/>
      <c r="D863" s="1007"/>
      <c r="E863" s="1007"/>
      <c r="F863" s="1007"/>
      <c r="G863" s="1007"/>
      <c r="H863" s="1007"/>
      <c r="I863" s="1007"/>
      <c r="J863" s="1007"/>
      <c r="K863" s="1007"/>
      <c r="L863" s="1007"/>
      <c r="M863" s="1007"/>
      <c r="N863" s="1007"/>
      <c r="O863" s="1007"/>
      <c r="P863" s="1007"/>
      <c r="Q863" s="1007"/>
      <c r="R863" s="1007"/>
      <c r="S863" s="1060" t="s">
        <v>100</v>
      </c>
      <c r="T863" s="1060"/>
      <c r="U863" s="1060"/>
      <c r="V863" s="1061"/>
    </row>
    <row r="864" spans="1:22" ht="15.95" customHeight="1" thickBot="1">
      <c r="A864" s="427"/>
      <c r="B864" s="1076" t="s">
        <v>101</v>
      </c>
      <c r="C864" s="1077"/>
      <c r="D864" s="1059"/>
      <c r="E864" s="1059"/>
      <c r="F864" s="1059"/>
      <c r="G864" s="1059"/>
      <c r="H864" s="1059"/>
      <c r="I864" s="1059"/>
      <c r="J864" s="1059"/>
      <c r="K864" s="1059"/>
      <c r="L864" s="1059"/>
      <c r="M864" s="1059"/>
      <c r="N864" s="1059"/>
      <c r="O864" s="1059"/>
      <c r="P864" s="1059"/>
      <c r="Q864" s="1059"/>
      <c r="R864" s="1059"/>
      <c r="S864" s="1062" t="s">
        <v>134</v>
      </c>
      <c r="T864" s="1062"/>
      <c r="U864" s="1062"/>
      <c r="V864" s="1063"/>
    </row>
    <row r="865" spans="1:22" ht="15.95" customHeight="1">
      <c r="A865" s="424"/>
      <c r="B865" s="1038" t="s">
        <v>47</v>
      </c>
      <c r="C865" s="1039"/>
      <c r="D865" s="1039"/>
      <c r="E865" s="1039"/>
      <c r="F865" s="1039"/>
      <c r="G865" s="1039"/>
      <c r="H865" s="1039"/>
      <c r="I865" s="1039"/>
      <c r="J865" s="1039"/>
      <c r="K865" s="1039"/>
      <c r="L865" s="1039"/>
      <c r="M865" s="1039"/>
      <c r="N865" s="1039"/>
      <c r="O865" s="1039"/>
      <c r="P865" s="1039"/>
      <c r="Q865" s="1039"/>
      <c r="R865" s="1039"/>
      <c r="S865" s="1039"/>
      <c r="T865" s="1039"/>
      <c r="U865" s="1039"/>
      <c r="V865" s="1040"/>
    </row>
    <row r="866" spans="1:22" ht="15.95" customHeight="1">
      <c r="A866" s="425"/>
      <c r="B866" s="1041" t="str">
        <f>'statement of marks'!$A$1</f>
        <v>MkW0Hkhejko vEcsMdj jkt0vkok0fo|k0cxMh]nkSlk</v>
      </c>
      <c r="C866" s="1042"/>
      <c r="D866" s="1042"/>
      <c r="E866" s="1042"/>
      <c r="F866" s="1042"/>
      <c r="G866" s="1042"/>
      <c r="H866" s="1042"/>
      <c r="I866" s="1042"/>
      <c r="J866" s="1042"/>
      <c r="K866" s="1042"/>
      <c r="L866" s="1042"/>
      <c r="M866" s="1042"/>
      <c r="N866" s="1042"/>
      <c r="O866" s="1042"/>
      <c r="P866" s="1042"/>
      <c r="Q866" s="1042"/>
      <c r="R866" s="1042"/>
      <c r="S866" s="1042"/>
      <c r="T866" s="1042"/>
      <c r="U866" s="1042"/>
      <c r="V866" s="1043"/>
    </row>
    <row r="867" spans="1:22" ht="15.95" customHeight="1">
      <c r="A867" s="425"/>
      <c r="B867" s="990" t="s">
        <v>244</v>
      </c>
      <c r="C867" s="991"/>
      <c r="D867" s="992" t="str">
        <f>'statement of marks'!$H$3</f>
        <v>2016-17</v>
      </c>
      <c r="E867" s="992"/>
      <c r="F867" s="992"/>
      <c r="G867" s="992"/>
      <c r="H867" s="992"/>
      <c r="I867" s="992"/>
      <c r="J867" s="992"/>
      <c r="K867" s="992"/>
      <c r="L867" s="992"/>
      <c r="M867" s="992"/>
      <c r="N867" s="992"/>
      <c r="O867" s="992"/>
      <c r="P867" s="992"/>
      <c r="Q867" s="992"/>
      <c r="R867" s="992"/>
      <c r="S867" s="992"/>
      <c r="T867" s="992"/>
      <c r="U867" s="992"/>
      <c r="V867" s="1044"/>
    </row>
    <row r="868" spans="1:22" ht="15.95" customHeight="1">
      <c r="A868" s="425"/>
      <c r="B868" s="990" t="s">
        <v>185</v>
      </c>
      <c r="C868" s="991"/>
      <c r="D868" s="991" t="str">
        <f>IF('statement of marks'!I34="","",'statement of marks'!I34)</f>
        <v>fot; dqekj cSjok</v>
      </c>
      <c r="E868" s="991"/>
      <c r="F868" s="991"/>
      <c r="G868" s="991"/>
      <c r="H868" s="991"/>
      <c r="I868" s="991"/>
      <c r="J868" s="991"/>
      <c r="K868" s="991"/>
      <c r="L868" s="991"/>
      <c r="M868" s="991"/>
      <c r="N868" s="991"/>
      <c r="O868" s="991"/>
      <c r="P868" s="991"/>
      <c r="Q868" s="991"/>
      <c r="R868" s="991"/>
      <c r="S868" s="991"/>
      <c r="T868" s="991"/>
      <c r="U868" s="991"/>
      <c r="V868" s="1045"/>
    </row>
    <row r="869" spans="1:22" ht="15.95" customHeight="1">
      <c r="A869" s="425"/>
      <c r="B869" s="990" t="s">
        <v>186</v>
      </c>
      <c r="C869" s="991"/>
      <c r="D869" s="991" t="str">
        <f>IF('statement of marks'!J34="","",'statement of marks'!J34)</f>
        <v>Jh jketh yky cSjok</v>
      </c>
      <c r="E869" s="991"/>
      <c r="F869" s="991"/>
      <c r="G869" s="991"/>
      <c r="H869" s="991"/>
      <c r="I869" s="991"/>
      <c r="J869" s="991"/>
      <c r="K869" s="991"/>
      <c r="L869" s="991"/>
      <c r="M869" s="991"/>
      <c r="N869" s="991"/>
      <c r="O869" s="991"/>
      <c r="P869" s="991"/>
      <c r="Q869" s="991"/>
      <c r="R869" s="991"/>
      <c r="S869" s="991"/>
      <c r="T869" s="991"/>
      <c r="U869" s="991"/>
      <c r="V869" s="1045"/>
    </row>
    <row r="870" spans="1:22" ht="15.95" customHeight="1">
      <c r="A870" s="425"/>
      <c r="B870" s="990" t="s">
        <v>187</v>
      </c>
      <c r="C870" s="991"/>
      <c r="D870" s="991" t="str">
        <f>IF('statement of marks'!K34="","",'statement of marks'!K34)</f>
        <v>Jhefr cknke</v>
      </c>
      <c r="E870" s="991"/>
      <c r="F870" s="991"/>
      <c r="G870" s="991"/>
      <c r="H870" s="991"/>
      <c r="I870" s="991"/>
      <c r="J870" s="991"/>
      <c r="K870" s="991"/>
      <c r="L870" s="991"/>
      <c r="M870" s="991"/>
      <c r="N870" s="991"/>
      <c r="O870" s="991"/>
      <c r="P870" s="991"/>
      <c r="Q870" s="991"/>
      <c r="R870" s="991"/>
      <c r="S870" s="991"/>
      <c r="T870" s="991"/>
      <c r="U870" s="991"/>
      <c r="V870" s="1045"/>
    </row>
    <row r="871" spans="1:22" ht="15.95" customHeight="1">
      <c r="A871" s="425"/>
      <c r="B871" s="990" t="s">
        <v>188</v>
      </c>
      <c r="C871" s="991"/>
      <c r="D871" s="992" t="str">
        <f>'statement of marks'!$G$3</f>
        <v>6 B</v>
      </c>
      <c r="E871" s="992"/>
      <c r="F871" s="992"/>
      <c r="G871" s="991" t="s">
        <v>9</v>
      </c>
      <c r="H871" s="991"/>
      <c r="I871" s="991"/>
      <c r="J871" s="992">
        <f>IF('statement of marks'!D34="","",'statement of marks'!D34)</f>
        <v>678</v>
      </c>
      <c r="K871" s="992"/>
      <c r="L871" s="992"/>
      <c r="M871" s="991" t="s">
        <v>189</v>
      </c>
      <c r="N871" s="991"/>
      <c r="O871" s="991"/>
      <c r="P871" s="992">
        <f>IF('statement of marks'!F34="","",'statement of marks'!F34)</f>
        <v>2018</v>
      </c>
      <c r="Q871" s="992"/>
      <c r="R871" s="992"/>
      <c r="S871" s="1054" t="str">
        <f>IF('statement of marks'!$I$3="","",'statement of marks'!$I$3)</f>
        <v xml:space="preserve">fo|ky; dk Mk;l dksM+ </v>
      </c>
      <c r="T871" s="1054"/>
      <c r="U871" s="1054"/>
      <c r="V871" s="1055"/>
    </row>
    <row r="872" spans="1:22" ht="15.95" customHeight="1">
      <c r="A872" s="425"/>
      <c r="B872" s="428" t="s">
        <v>0</v>
      </c>
      <c r="C872" s="429"/>
      <c r="D872" s="1032">
        <f>IF('statement of marks'!G34="","",'statement of marks'!G34)</f>
        <v>38477</v>
      </c>
      <c r="E872" s="1032"/>
      <c r="F872" s="1032"/>
      <c r="G872" s="991" t="str">
        <f>IF('statement of marks'!H34="","",'statement of marks'!H34)</f>
        <v>ikap ebZ] nks gtkj ikap</v>
      </c>
      <c r="H872" s="991"/>
      <c r="I872" s="991"/>
      <c r="J872" s="991"/>
      <c r="K872" s="991"/>
      <c r="L872" s="991"/>
      <c r="M872" s="991"/>
      <c r="N872" s="991"/>
      <c r="O872" s="991"/>
      <c r="P872" s="991"/>
      <c r="Q872" s="991"/>
      <c r="R872" s="991"/>
      <c r="S872" s="1056" t="str">
        <f>IF('statement of marks'!$J$3="","",'statement of marks'!$J$3)</f>
        <v xml:space="preserve">08291009401   </v>
      </c>
      <c r="T872" s="1056"/>
      <c r="U872" s="1056"/>
      <c r="V872" s="1057"/>
    </row>
    <row r="873" spans="1:22" ht="15.95" customHeight="1">
      <c r="A873" s="425"/>
      <c r="B873" s="404" t="s">
        <v>28</v>
      </c>
      <c r="C873" s="430" t="s">
        <v>96</v>
      </c>
      <c r="D873" s="1007" t="s">
        <v>1</v>
      </c>
      <c r="E873" s="1007"/>
      <c r="F873" s="1007"/>
      <c r="G873" s="1007" t="s">
        <v>21</v>
      </c>
      <c r="H873" s="1007"/>
      <c r="I873" s="1007"/>
      <c r="J873" s="1007" t="s">
        <v>68</v>
      </c>
      <c r="K873" s="1007"/>
      <c r="L873" s="1007"/>
      <c r="M873" s="1007" t="s">
        <v>97</v>
      </c>
      <c r="N873" s="1007"/>
      <c r="O873" s="1007"/>
      <c r="P873" s="1070" t="s">
        <v>200</v>
      </c>
      <c r="Q873" s="1051" t="s">
        <v>238</v>
      </c>
      <c r="R873" s="1051"/>
      <c r="S873" s="1051"/>
      <c r="T873" s="1052" t="s">
        <v>237</v>
      </c>
      <c r="U873" s="1052"/>
      <c r="V873" s="1053"/>
    </row>
    <row r="874" spans="1:22" ht="15.95" customHeight="1">
      <c r="A874" s="425"/>
      <c r="B874" s="404"/>
      <c r="C874" s="430"/>
      <c r="D874" s="423" t="s">
        <v>245</v>
      </c>
      <c r="E874" s="423" t="s">
        <v>246</v>
      </c>
      <c r="F874" s="431" t="s">
        <v>2</v>
      </c>
      <c r="G874" s="423" t="s">
        <v>245</v>
      </c>
      <c r="H874" s="423" t="s">
        <v>246</v>
      </c>
      <c r="I874" s="431" t="s">
        <v>2</v>
      </c>
      <c r="J874" s="423" t="s">
        <v>245</v>
      </c>
      <c r="K874" s="423" t="s">
        <v>246</v>
      </c>
      <c r="L874" s="431" t="s">
        <v>2</v>
      </c>
      <c r="M874" s="423" t="s">
        <v>245</v>
      </c>
      <c r="N874" s="423" t="s">
        <v>246</v>
      </c>
      <c r="O874" s="431" t="s">
        <v>2</v>
      </c>
      <c r="P874" s="1070"/>
      <c r="Q874" s="423" t="s">
        <v>245</v>
      </c>
      <c r="R874" s="423" t="s">
        <v>246</v>
      </c>
      <c r="S874" s="435" t="s">
        <v>2</v>
      </c>
      <c r="T874" s="445" t="s">
        <v>223</v>
      </c>
      <c r="U874" s="446" t="s">
        <v>5</v>
      </c>
      <c r="V874" s="447" t="s">
        <v>241</v>
      </c>
    </row>
    <row r="875" spans="1:22" ht="15.95" customHeight="1">
      <c r="A875" s="426"/>
      <c r="B875" s="1046" t="s">
        <v>3</v>
      </c>
      <c r="C875" s="1047"/>
      <c r="D875" s="421">
        <f>IF('statement of marks'!L$6="","",'statement of marks'!L$6)</f>
        <v>5</v>
      </c>
      <c r="E875" s="421">
        <f>IF('statement of marks'!M$6="","",'statement of marks'!M$6)</f>
        <v>5</v>
      </c>
      <c r="F875" s="432">
        <f>IF('statement of marks'!N$6="","",'statement of marks'!N$6)</f>
        <v>10</v>
      </c>
      <c r="G875" s="421">
        <f>IF('statement of marks'!O$6="","",'statement of marks'!O$6)</f>
        <v>5</v>
      </c>
      <c r="H875" s="421">
        <f>IF('statement of marks'!P$6="","",'statement of marks'!P$6)</f>
        <v>5</v>
      </c>
      <c r="I875" s="432">
        <f>IF('statement of marks'!Q$6="","",'statement of marks'!Q$6)</f>
        <v>10</v>
      </c>
      <c r="J875" s="421">
        <f>IF('statement of marks'!R$6="","",'statement of marks'!R$6)</f>
        <v>5</v>
      </c>
      <c r="K875" s="421">
        <f>IF('statement of marks'!S$6="","",'statement of marks'!S$6)</f>
        <v>5</v>
      </c>
      <c r="L875" s="432">
        <f>IF('statement of marks'!T$6="","",'statement of marks'!T$6)</f>
        <v>10</v>
      </c>
      <c r="M875" s="421">
        <f>IF('statement of marks'!V$6="","",'statement of marks'!V$6)</f>
        <v>50</v>
      </c>
      <c r="N875" s="421">
        <f>IF('statement of marks'!W$6="","",'statement of marks'!W$6)</f>
        <v>20</v>
      </c>
      <c r="O875" s="432">
        <f>IF('statement of marks'!X$6="","",'statement of marks'!X$6)</f>
        <v>70</v>
      </c>
      <c r="P875" s="422">
        <f>IF('statement of marks'!Y$6="","",'statement of marks'!Y$6)</f>
        <v>100</v>
      </c>
      <c r="Q875" s="421">
        <f>IF('statement of marks'!Z$6="","",'statement of marks'!Z$6)</f>
        <v>70</v>
      </c>
      <c r="R875" s="421">
        <f>IF('statement of marks'!AA$6="","",'statement of marks'!AA$6)</f>
        <v>30</v>
      </c>
      <c r="S875" s="432">
        <f>IF('statement of marks'!AB$6="","",'statement of marks'!AB$6)</f>
        <v>100</v>
      </c>
      <c r="T875" s="442">
        <f>IF('statement of marks'!AC$6="","",'statement of marks'!AC$6)</f>
        <v>200</v>
      </c>
      <c r="U875" s="442" t="str">
        <f>IF('statement of marks'!AD$6="","",'statement of marks'!AD$6)</f>
        <v/>
      </c>
      <c r="V875" s="448" t="str">
        <f>IF('statement of marks'!AE$6="","",'statement of marks'!AE$6)</f>
        <v/>
      </c>
    </row>
    <row r="876" spans="1:22" ht="15.95" customHeight="1">
      <c r="A876" s="425"/>
      <c r="B876" s="990" t="str">
        <f>IF('statement of marks'!$L$3="","",'statement of marks'!$L$3)</f>
        <v>fgUnh</v>
      </c>
      <c r="C876" s="991"/>
      <c r="D876" s="207" t="str">
        <f>IF('statement of marks'!L34="","",'statement of marks'!L34)</f>
        <v>ab</v>
      </c>
      <c r="E876" s="207" t="str">
        <f>IF('statement of marks'!M34="","",'statement of marks'!M34)</f>
        <v>ab</v>
      </c>
      <c r="F876" s="433">
        <f>IF('statement of marks'!N34="","",'statement of marks'!N34)</f>
        <v>0</v>
      </c>
      <c r="G876" s="207">
        <f>IF('statement of marks'!O34="","",'statement of marks'!O34)</f>
        <v>3</v>
      </c>
      <c r="H876" s="207">
        <f>IF('statement of marks'!P34="","",'statement of marks'!P34)</f>
        <v>5</v>
      </c>
      <c r="I876" s="433">
        <f>IF('statement of marks'!Q34="","",'statement of marks'!Q34)</f>
        <v>8</v>
      </c>
      <c r="J876" s="207" t="str">
        <f>IF('statement of marks'!R34="","",'statement of marks'!R34)</f>
        <v/>
      </c>
      <c r="K876" s="207" t="str">
        <f>IF('statement of marks'!S34="","",'statement of marks'!S34)</f>
        <v/>
      </c>
      <c r="L876" s="433" t="str">
        <f>IF('statement of marks'!T34="","",'statement of marks'!T34)</f>
        <v/>
      </c>
      <c r="M876" s="207" t="str">
        <f>IF('statement of marks'!V34="","",'statement of marks'!V34)</f>
        <v/>
      </c>
      <c r="N876" s="207" t="str">
        <f>IF('statement of marks'!W34="","",'statement of marks'!W34)</f>
        <v/>
      </c>
      <c r="O876" s="433" t="str">
        <f>IF('statement of marks'!X34="","",'statement of marks'!X34)</f>
        <v/>
      </c>
      <c r="P876" s="209" t="str">
        <f>IF('statement of marks'!Y34="","",'statement of marks'!Y34)</f>
        <v/>
      </c>
      <c r="Q876" s="207" t="str">
        <f>IF('statement of marks'!Z34="","",'statement of marks'!Z34)</f>
        <v/>
      </c>
      <c r="R876" s="207" t="str">
        <f>IF('statement of marks'!AA34="","",'statement of marks'!AA34)</f>
        <v/>
      </c>
      <c r="S876" s="433" t="str">
        <f>IF('statement of marks'!AB34="","",'statement of marks'!AB34)</f>
        <v/>
      </c>
      <c r="T876" s="420" t="str">
        <f>IF('statement of marks'!AC34="","",'statement of marks'!AC34)</f>
        <v/>
      </c>
      <c r="U876" s="420" t="str">
        <f>IF('statement of marks'!AD34="","",'statement of marks'!AD34)</f>
        <v/>
      </c>
      <c r="V876" s="439" t="str">
        <f>IF('statement of marks'!AE34="","",'statement of marks'!AE34)</f>
        <v/>
      </c>
    </row>
    <row r="877" spans="1:22" ht="15.95" customHeight="1">
      <c r="A877" s="425"/>
      <c r="B877" s="990" t="str">
        <f>IF('statement of marks'!$AH$3="","",'statement of marks'!$AH$3)</f>
        <v>vaxszth</v>
      </c>
      <c r="C877" s="991"/>
      <c r="D877" s="207">
        <f>IF('statement of marks'!AH34="","",'statement of marks'!AH34)</f>
        <v>3</v>
      </c>
      <c r="E877" s="207">
        <f>IF('statement of marks'!AI34="","",'statement of marks'!AI34)</f>
        <v>5</v>
      </c>
      <c r="F877" s="433">
        <f>IF('statement of marks'!AJ34="","",'statement of marks'!AJ34)</f>
        <v>8</v>
      </c>
      <c r="G877" s="207">
        <f>IF('statement of marks'!AK34="","",'statement of marks'!AK34)</f>
        <v>3</v>
      </c>
      <c r="H877" s="207">
        <f>IF('statement of marks'!AL34="","",'statement of marks'!AL34)</f>
        <v>5</v>
      </c>
      <c r="I877" s="433">
        <f>IF('statement of marks'!AM34="","",'statement of marks'!AM34)</f>
        <v>8</v>
      </c>
      <c r="J877" s="207" t="str">
        <f>IF('statement of marks'!AN34="","",'statement of marks'!AN34)</f>
        <v/>
      </c>
      <c r="K877" s="207" t="str">
        <f>IF('statement of marks'!AO34="","",'statement of marks'!AO34)</f>
        <v/>
      </c>
      <c r="L877" s="433" t="str">
        <f>IF('statement of marks'!AP34="","",'statement of marks'!AP34)</f>
        <v/>
      </c>
      <c r="M877" s="207">
        <f>IF('statement of marks'!AR34="","",'statement of marks'!AR34)</f>
        <v>28</v>
      </c>
      <c r="N877" s="207">
        <f>IF('statement of marks'!AS34="","",'statement of marks'!AS34)</f>
        <v>20</v>
      </c>
      <c r="O877" s="433">
        <f>IF('statement of marks'!AT34="","",'statement of marks'!AT34)</f>
        <v>48</v>
      </c>
      <c r="P877" s="209">
        <f>IF('statement of marks'!AU34="","",'statement of marks'!AU34)</f>
        <v>64</v>
      </c>
      <c r="Q877" s="207" t="str">
        <f>IF('statement of marks'!AV34="","",'statement of marks'!AV34)</f>
        <v/>
      </c>
      <c r="R877" s="207" t="str">
        <f>IF('statement of marks'!AW34="","",'statement of marks'!AW34)</f>
        <v/>
      </c>
      <c r="S877" s="433" t="str">
        <f>IF('statement of marks'!AX34="","",'statement of marks'!AX34)</f>
        <v/>
      </c>
      <c r="T877" s="420" t="str">
        <f>IF('statement of marks'!AY34="","",'statement of marks'!AY34)</f>
        <v/>
      </c>
      <c r="U877" s="420" t="str">
        <f>IF('statement of marks'!AZ34="","",'statement of marks'!AZ34)</f>
        <v/>
      </c>
      <c r="V877" s="439" t="str">
        <f>IF('statement of marks'!BA34="","",'statement of marks'!BA34)</f>
        <v/>
      </c>
    </row>
    <row r="878" spans="1:22" ht="15.95" customHeight="1">
      <c r="A878" s="425"/>
      <c r="B878" s="990" t="str">
        <f>IF('statement of marks'!BD34="s","laLd`r",IF('statement of marks'!BD34="u","mnwZ",IF('statement of marks'!BD34="g","xqtjkrh",IF('statement of marks'!BD34="p","iatkch",IF('statement of marks'!BD34="sd","fla/kh","r`rh; Hkk""kk")))))</f>
        <v>laLd`r</v>
      </c>
      <c r="C878" s="991"/>
      <c r="D878" s="207">
        <f>IF('statement of marks'!BE34="","",'statement of marks'!BE34)</f>
        <v>3</v>
      </c>
      <c r="E878" s="207">
        <f>IF('statement of marks'!BF34="","",'statement of marks'!BF34)</f>
        <v>5</v>
      </c>
      <c r="F878" s="433">
        <f>IF('statement of marks'!BG34="","",'statement of marks'!BG34)</f>
        <v>8</v>
      </c>
      <c r="G878" s="207">
        <f>IF('statement of marks'!BH34="","",'statement of marks'!BH34)</f>
        <v>3</v>
      </c>
      <c r="H878" s="207">
        <f>IF('statement of marks'!BI34="","",'statement of marks'!BI34)</f>
        <v>5</v>
      </c>
      <c r="I878" s="433">
        <f>IF('statement of marks'!BJ34="","",'statement of marks'!BJ34)</f>
        <v>8</v>
      </c>
      <c r="J878" s="207" t="str">
        <f>IF('statement of marks'!BK34="","",'statement of marks'!BK34)</f>
        <v/>
      </c>
      <c r="K878" s="207" t="str">
        <f>IF('statement of marks'!BL34="","",'statement of marks'!BL34)</f>
        <v/>
      </c>
      <c r="L878" s="433" t="str">
        <f>IF('statement of marks'!BM34="","",'statement of marks'!BM34)</f>
        <v/>
      </c>
      <c r="M878" s="207" t="str">
        <f>IF('statement of marks'!BO34="","",'statement of marks'!BO34)</f>
        <v/>
      </c>
      <c r="N878" s="207" t="str">
        <f>IF('statement of marks'!BP34="","",'statement of marks'!BP34)</f>
        <v/>
      </c>
      <c r="O878" s="433" t="str">
        <f>IF('statement of marks'!BQ34="","",'statement of marks'!BQ34)</f>
        <v/>
      </c>
      <c r="P878" s="209" t="str">
        <f>IF('statement of marks'!BR34="","",'statement of marks'!BR34)</f>
        <v/>
      </c>
      <c r="Q878" s="207" t="str">
        <f>IF('statement of marks'!BS34="","",'statement of marks'!BS34)</f>
        <v/>
      </c>
      <c r="R878" s="207" t="str">
        <f>IF('statement of marks'!BT34="","",'statement of marks'!BT34)</f>
        <v/>
      </c>
      <c r="S878" s="433" t="str">
        <f>IF('statement of marks'!BU34="","",'statement of marks'!BU34)</f>
        <v/>
      </c>
      <c r="T878" s="420" t="str">
        <f>IF('statement of marks'!BV34="","",'statement of marks'!BV34)</f>
        <v/>
      </c>
      <c r="U878" s="420" t="str">
        <f>IF('statement of marks'!BW34="","",'statement of marks'!BW34)</f>
        <v/>
      </c>
      <c r="V878" s="439" t="str">
        <f>IF('statement of marks'!BX34="","",'statement of marks'!BX34)</f>
        <v/>
      </c>
    </row>
    <row r="879" spans="1:22" ht="15.95" customHeight="1">
      <c r="A879" s="425"/>
      <c r="B879" s="990" t="str">
        <f>IF('statement of marks'!$CA$3="","",'statement of marks'!$CA$3)</f>
        <v>xf.kr</v>
      </c>
      <c r="C879" s="991"/>
      <c r="D879" s="207">
        <f>IF('statement of marks'!CA34="","",'statement of marks'!CA34)</f>
        <v>2</v>
      </c>
      <c r="E879" s="207">
        <f>IF('statement of marks'!CB34="","",'statement of marks'!CB34)</f>
        <v>5</v>
      </c>
      <c r="F879" s="433">
        <f>IF('statement of marks'!CC34="","",'statement of marks'!CC34)</f>
        <v>7</v>
      </c>
      <c r="G879" s="207" t="str">
        <f>IF('statement of marks'!CD34="","",'statement of marks'!CD34)</f>
        <v/>
      </c>
      <c r="H879" s="207" t="str">
        <f>IF('statement of marks'!CE34="","",'statement of marks'!CE34)</f>
        <v/>
      </c>
      <c r="I879" s="433" t="str">
        <f>IF('statement of marks'!CF34="","",'statement of marks'!CF34)</f>
        <v/>
      </c>
      <c r="J879" s="207" t="str">
        <f>IF('statement of marks'!CG34="","",'statement of marks'!CG34)</f>
        <v/>
      </c>
      <c r="K879" s="207" t="str">
        <f>IF('statement of marks'!CH34="","",'statement of marks'!CH34)</f>
        <v/>
      </c>
      <c r="L879" s="433" t="str">
        <f>IF('statement of marks'!CI34="","",'statement of marks'!CI34)</f>
        <v/>
      </c>
      <c r="M879" s="207">
        <f>IF('statement of marks'!CK34="","",'statement of marks'!CK34)</f>
        <v>18</v>
      </c>
      <c r="N879" s="207">
        <f>IF('statement of marks'!CL34="","",'statement of marks'!CL34)</f>
        <v>18</v>
      </c>
      <c r="O879" s="433">
        <f>IF('statement of marks'!CM34="","",'statement of marks'!CM34)</f>
        <v>36</v>
      </c>
      <c r="P879" s="209">
        <f>IF('statement of marks'!CN34="","",'statement of marks'!CN34)</f>
        <v>43</v>
      </c>
      <c r="Q879" s="207" t="str">
        <f>IF('statement of marks'!CO34="","",'statement of marks'!CO34)</f>
        <v/>
      </c>
      <c r="R879" s="207" t="str">
        <f>IF('statement of marks'!CP34="","",'statement of marks'!CP34)</f>
        <v/>
      </c>
      <c r="S879" s="433" t="str">
        <f>IF('statement of marks'!CQ34="","",'statement of marks'!CQ34)</f>
        <v/>
      </c>
      <c r="T879" s="420" t="str">
        <f>IF('statement of marks'!CR34="","",'statement of marks'!CR34)</f>
        <v/>
      </c>
      <c r="U879" s="420" t="str">
        <f>IF('statement of marks'!CS34="","",'statement of marks'!CS34)</f>
        <v/>
      </c>
      <c r="V879" s="439" t="str">
        <f>IF('statement of marks'!CT34="","",'statement of marks'!CT34)</f>
        <v/>
      </c>
    </row>
    <row r="880" spans="1:22" ht="15.95" customHeight="1">
      <c r="A880" s="425"/>
      <c r="B880" s="990" t="str">
        <f>IF('statement of marks'!$CW$3="","",'statement of marks'!$CW$3)</f>
        <v>foKku</v>
      </c>
      <c r="C880" s="991"/>
      <c r="D880" s="207" t="str">
        <f>IF('statement of marks'!CW34="","",'statement of marks'!CW34)</f>
        <v/>
      </c>
      <c r="E880" s="207" t="str">
        <f>IF('statement of marks'!CX34="","",'statement of marks'!CX34)</f>
        <v/>
      </c>
      <c r="F880" s="433" t="str">
        <f>IF('statement of marks'!CY34="","",'statement of marks'!CY34)</f>
        <v/>
      </c>
      <c r="G880" s="207">
        <f>IF('statement of marks'!CZ34="","",'statement of marks'!CZ34)</f>
        <v>1</v>
      </c>
      <c r="H880" s="207">
        <f>IF('statement of marks'!DA34="","",'statement of marks'!DA34)</f>
        <v>5</v>
      </c>
      <c r="I880" s="433">
        <f>IF('statement of marks'!DB34="","",'statement of marks'!DB34)</f>
        <v>6</v>
      </c>
      <c r="J880" s="207" t="str">
        <f>IF('statement of marks'!DC34="","",'statement of marks'!DC34)</f>
        <v/>
      </c>
      <c r="K880" s="207" t="str">
        <f>IF('statement of marks'!DD34="","",'statement of marks'!DD34)</f>
        <v/>
      </c>
      <c r="L880" s="433" t="str">
        <f>IF('statement of marks'!DE34="","",'statement of marks'!DE34)</f>
        <v/>
      </c>
      <c r="M880" s="207">
        <f>IF('statement of marks'!DG34="","",'statement of marks'!DG34)</f>
        <v>30</v>
      </c>
      <c r="N880" s="207">
        <f>IF('statement of marks'!DH34="","",'statement of marks'!DH34)</f>
        <v>16</v>
      </c>
      <c r="O880" s="433">
        <f>IF('statement of marks'!DI34="","",'statement of marks'!DI34)</f>
        <v>46</v>
      </c>
      <c r="P880" s="209">
        <f>IF('statement of marks'!DJ34="","",'statement of marks'!DJ34)</f>
        <v>52</v>
      </c>
      <c r="Q880" s="207" t="str">
        <f>IF('statement of marks'!DK34="","",'statement of marks'!DK34)</f>
        <v/>
      </c>
      <c r="R880" s="207" t="str">
        <f>IF('statement of marks'!DL34="","",'statement of marks'!DL34)</f>
        <v/>
      </c>
      <c r="S880" s="433" t="str">
        <f>IF('statement of marks'!DM34="","",'statement of marks'!DM34)</f>
        <v/>
      </c>
      <c r="T880" s="420" t="str">
        <f>IF('statement of marks'!DN34="","",'statement of marks'!DN34)</f>
        <v/>
      </c>
      <c r="U880" s="420" t="str">
        <f>IF('statement of marks'!DO34="","",'statement of marks'!DO34)</f>
        <v/>
      </c>
      <c r="V880" s="439" t="str">
        <f>IF('statement of marks'!DP34="","",'statement of marks'!DP34)</f>
        <v/>
      </c>
    </row>
    <row r="881" spans="1:22" ht="15.95" customHeight="1">
      <c r="A881" s="425"/>
      <c r="B881" s="990" t="str">
        <f>IF('statement of marks'!$DS$3="","",'statement of marks'!$DS$3)</f>
        <v>lkekftd foKku</v>
      </c>
      <c r="C881" s="991"/>
      <c r="D881" s="207">
        <f>IF('statement of marks'!DS34="","",'statement of marks'!DS34)</f>
        <v>3</v>
      </c>
      <c r="E881" s="207">
        <f>IF('statement of marks'!DT34="","",'statement of marks'!DT34)</f>
        <v>5</v>
      </c>
      <c r="F881" s="433">
        <f>IF('statement of marks'!DU34="","",'statement of marks'!DU34)</f>
        <v>8</v>
      </c>
      <c r="G881" s="207">
        <f>IF('statement of marks'!DV34="","",'statement of marks'!DV34)</f>
        <v>5</v>
      </c>
      <c r="H881" s="207">
        <f>IF('statement of marks'!DW34="","",'statement of marks'!DW34)</f>
        <v>5</v>
      </c>
      <c r="I881" s="433">
        <f>IF('statement of marks'!DX34="","",'statement of marks'!DX34)</f>
        <v>10</v>
      </c>
      <c r="J881" s="207" t="str">
        <f>IF('statement of marks'!DY34="","",'statement of marks'!DY34)</f>
        <v/>
      </c>
      <c r="K881" s="207" t="str">
        <f>IF('statement of marks'!DZ34="","",'statement of marks'!DZ34)</f>
        <v/>
      </c>
      <c r="L881" s="433" t="str">
        <f>IF('statement of marks'!EA34="","",'statement of marks'!EA34)</f>
        <v/>
      </c>
      <c r="M881" s="207">
        <f>IF('statement of marks'!EC34="","",'statement of marks'!EC34)</f>
        <v>44</v>
      </c>
      <c r="N881" s="207">
        <f>IF('statement of marks'!ED34="","",'statement of marks'!ED34)</f>
        <v>20</v>
      </c>
      <c r="O881" s="433">
        <f>IF('statement of marks'!EE34="","",'statement of marks'!EE34)</f>
        <v>64</v>
      </c>
      <c r="P881" s="209">
        <f>IF('statement of marks'!EF34="","",'statement of marks'!EF34)</f>
        <v>82</v>
      </c>
      <c r="Q881" s="207" t="str">
        <f>IF('statement of marks'!EG34="","",'statement of marks'!EG34)</f>
        <v/>
      </c>
      <c r="R881" s="207" t="str">
        <f>IF('statement of marks'!EH34="","",'statement of marks'!EH34)</f>
        <v/>
      </c>
      <c r="S881" s="433" t="str">
        <f>IF('statement of marks'!EI34="","",'statement of marks'!EI34)</f>
        <v/>
      </c>
      <c r="T881" s="420" t="str">
        <f>IF('statement of marks'!EJ34="","",'statement of marks'!EJ34)</f>
        <v/>
      </c>
      <c r="U881" s="420" t="str">
        <f>IF('statement of marks'!EK34="","",'statement of marks'!EK34)</f>
        <v/>
      </c>
      <c r="V881" s="439" t="str">
        <f>IF('statement of marks'!EL34="","",'statement of marks'!EL34)</f>
        <v/>
      </c>
    </row>
    <row r="882" spans="1:22" ht="15.95" customHeight="1">
      <c r="A882" s="425"/>
      <c r="B882" s="996" t="s">
        <v>193</v>
      </c>
      <c r="C882" s="997"/>
      <c r="D882" s="1007" t="s">
        <v>1</v>
      </c>
      <c r="E882" s="1007"/>
      <c r="F882" s="1007"/>
      <c r="G882" s="1007" t="s">
        <v>21</v>
      </c>
      <c r="H882" s="1007"/>
      <c r="I882" s="1007"/>
      <c r="J882" s="1007" t="s">
        <v>194</v>
      </c>
      <c r="K882" s="1007"/>
      <c r="L882" s="1007"/>
      <c r="M882" s="1007" t="s">
        <v>68</v>
      </c>
      <c r="N882" s="1007"/>
      <c r="O882" s="1007"/>
      <c r="P882" s="1007" t="s">
        <v>240</v>
      </c>
      <c r="Q882" s="1007"/>
      <c r="R882" s="1007"/>
      <c r="S882" s="436"/>
      <c r="T882" s="1073" t="s">
        <v>237</v>
      </c>
      <c r="U882" s="1074"/>
      <c r="V882" s="1075"/>
    </row>
    <row r="883" spans="1:22" ht="15.95" customHeight="1">
      <c r="A883" s="426"/>
      <c r="B883" s="1048" t="s">
        <v>3</v>
      </c>
      <c r="C883" s="1049"/>
      <c r="D883" s="1050">
        <f>IF('statement of marks'!EO$6="","",'statement of marks'!EO$6)</f>
        <v>20</v>
      </c>
      <c r="E883" s="1050"/>
      <c r="F883" s="1050"/>
      <c r="G883" s="1050">
        <f>IF('statement of marks'!EP$6="","",'statement of marks'!EP$6)</f>
        <v>20</v>
      </c>
      <c r="H883" s="1050"/>
      <c r="I883" s="1050"/>
      <c r="J883" s="1050">
        <f>IF('statement of marks'!ER$6="","",'statement of marks'!ER$6)</f>
        <v>20</v>
      </c>
      <c r="K883" s="1050"/>
      <c r="L883" s="1050"/>
      <c r="M883" s="1050">
        <f>IF('statement of marks'!EQ$6="","",'statement of marks'!EQ$6)</f>
        <v>20</v>
      </c>
      <c r="N883" s="1050"/>
      <c r="O883" s="1050"/>
      <c r="P883" s="1050">
        <f>IF('statement of marks'!ES$6="","",'statement of marks'!ES$6)</f>
        <v>20</v>
      </c>
      <c r="Q883" s="1050"/>
      <c r="R883" s="1050"/>
      <c r="S883" s="437" t="str">
        <f>IF('statement of marks'!FD$6="","",'statement of marks'!EW$6)</f>
        <v/>
      </c>
      <c r="T883" s="442">
        <f>IF('statement of marks'!ET$6="","",'statement of marks'!ET$6)</f>
        <v>100</v>
      </c>
      <c r="U883" s="443" t="s">
        <v>5</v>
      </c>
      <c r="V883" s="444" t="s">
        <v>241</v>
      </c>
    </row>
    <row r="884" spans="1:22" ht="15.95" customHeight="1">
      <c r="A884" s="425"/>
      <c r="B884" s="990" t="str">
        <f>IF('statement of marks'!$EO$3="","",'statement of marks'!$EO$3)</f>
        <v>dk;kZuqHko</v>
      </c>
      <c r="C884" s="991"/>
      <c r="D884" s="1031" t="str">
        <f>IF('statement of marks'!EO34="","",'statement of marks'!EO34)</f>
        <v/>
      </c>
      <c r="E884" s="1031"/>
      <c r="F884" s="1031"/>
      <c r="G884" s="1031" t="str">
        <f>IF('statement of marks'!EP34="","",'statement of marks'!EP34)</f>
        <v/>
      </c>
      <c r="H884" s="1031"/>
      <c r="I884" s="1031"/>
      <c r="J884" s="1031" t="str">
        <f>IF('statement of marks'!ER34="","",'statement of marks'!ER34)</f>
        <v/>
      </c>
      <c r="K884" s="1031"/>
      <c r="L884" s="1031"/>
      <c r="M884" s="1031" t="str">
        <f>IF('statement of marks'!EQ34="","",'statement of marks'!EQ34)</f>
        <v/>
      </c>
      <c r="N884" s="1031"/>
      <c r="O884" s="1031"/>
      <c r="P884" s="1031" t="str">
        <f>IF('statement of marks'!ES34="","",'statement of marks'!ES34)</f>
        <v/>
      </c>
      <c r="Q884" s="1031"/>
      <c r="R884" s="1031"/>
      <c r="S884" s="438"/>
      <c r="T884" s="440" t="str">
        <f>IF('statement of marks'!ET34="","",'statement of marks'!ET34)</f>
        <v/>
      </c>
      <c r="U884" s="440" t="str">
        <f>IF('statement of marks'!EU34="","",'statement of marks'!EU34)</f>
        <v/>
      </c>
      <c r="V884" s="441" t="str">
        <f>IF('statement of marks'!EV34="","",'statement of marks'!EV34)</f>
        <v/>
      </c>
    </row>
    <row r="885" spans="1:22" ht="15.95" customHeight="1">
      <c r="A885" s="425"/>
      <c r="B885" s="1027" t="str">
        <f>IF('statement of marks'!$EY$3="","",'statement of marks'!$EY$3)</f>
        <v>dyk f'k{kk</v>
      </c>
      <c r="C885" s="1028"/>
      <c r="D885" s="1031" t="str">
        <f>IF('statement of marks'!EY34="","",'statement of marks'!EY34)</f>
        <v/>
      </c>
      <c r="E885" s="1031"/>
      <c r="F885" s="1031"/>
      <c r="G885" s="1031" t="str">
        <f>IF('statement of marks'!EZ34="","",'statement of marks'!EZ34)</f>
        <v/>
      </c>
      <c r="H885" s="1031"/>
      <c r="I885" s="1031"/>
      <c r="J885" s="1031" t="str">
        <f>IF('statement of marks'!FB34="","",'statement of marks'!FB34)</f>
        <v/>
      </c>
      <c r="K885" s="1031"/>
      <c r="L885" s="1031"/>
      <c r="M885" s="1031" t="str">
        <f>IF('statement of marks'!FA34="","",'statement of marks'!FA34)</f>
        <v/>
      </c>
      <c r="N885" s="1031"/>
      <c r="O885" s="1031"/>
      <c r="P885" s="1031" t="str">
        <f>IF('statement of marks'!FC34="","",'statement of marks'!FC34)</f>
        <v/>
      </c>
      <c r="Q885" s="1031"/>
      <c r="R885" s="1031"/>
      <c r="S885" s="438"/>
      <c r="T885" s="440" t="str">
        <f>IF('statement of marks'!FD34="","",'statement of marks'!FD34)</f>
        <v/>
      </c>
      <c r="U885" s="440" t="str">
        <f>IF('statement of marks'!FE34="","",'statement of marks'!FE34)</f>
        <v/>
      </c>
      <c r="V885" s="441" t="str">
        <f>IF('statement of marks'!FF34="","",'statement of marks'!FF34)</f>
        <v/>
      </c>
    </row>
    <row r="886" spans="1:22" ht="15.95" customHeight="1">
      <c r="A886" s="425"/>
      <c r="B886" s="1029" t="str">
        <f>IF('statement of marks'!$FI$3="","",'statement of marks'!$FI$3)</f>
        <v>LokLF; ,oe~ 'kkjhfjd f'k{kk</v>
      </c>
      <c r="C886" s="1030"/>
      <c r="D886" s="1031" t="str">
        <f>IF('statement of marks'!FI34="","",'statement of marks'!FI34)</f>
        <v/>
      </c>
      <c r="E886" s="1031"/>
      <c r="F886" s="1031"/>
      <c r="G886" s="1031" t="str">
        <f>IF('statement of marks'!FJ34="","",'statement of marks'!FJ34)</f>
        <v/>
      </c>
      <c r="H886" s="1031"/>
      <c r="I886" s="1031"/>
      <c r="J886" s="1031" t="str">
        <f>IF('statement of marks'!FL34="","",'statement of marks'!FL34)</f>
        <v/>
      </c>
      <c r="K886" s="1031"/>
      <c r="L886" s="1031"/>
      <c r="M886" s="1031" t="str">
        <f>IF('statement of marks'!FK34="","",'statement of marks'!FK34)</f>
        <v/>
      </c>
      <c r="N886" s="1031"/>
      <c r="O886" s="1031"/>
      <c r="P886" s="1031" t="str">
        <f>IF('statement of marks'!FM34="","",'statement of marks'!FM34)</f>
        <v/>
      </c>
      <c r="Q886" s="1031"/>
      <c r="R886" s="1031"/>
      <c r="S886" s="438"/>
      <c r="T886" s="440" t="str">
        <f>IF('statement of marks'!FN34="","",'statement of marks'!FN34)</f>
        <v/>
      </c>
      <c r="U886" s="440" t="str">
        <f>IF('statement of marks'!FO34="","",'statement of marks'!FO34)</f>
        <v/>
      </c>
      <c r="V886" s="441" t="str">
        <f>IF('statement of marks'!FP34="","",'statement of marks'!FP34)</f>
        <v/>
      </c>
    </row>
    <row r="887" spans="1:22" ht="15.95" customHeight="1">
      <c r="A887" s="425"/>
      <c r="B887" s="1000" t="s">
        <v>195</v>
      </c>
      <c r="C887" s="1001"/>
      <c r="D887" s="1071" t="str">
        <f>details!$DR$3</f>
        <v>vxLr rd</v>
      </c>
      <c r="E887" s="1071"/>
      <c r="F887" s="1071"/>
      <c r="G887" s="1071" t="str">
        <f>details!$DV$3</f>
        <v>vDVwcj rd</v>
      </c>
      <c r="H887" s="1071"/>
      <c r="I887" s="1071"/>
      <c r="J887" s="1071" t="str">
        <f>details!$ED$3</f>
        <v>Qjojh rd</v>
      </c>
      <c r="K887" s="1071"/>
      <c r="L887" s="1071"/>
      <c r="M887" s="1071" t="str">
        <f>details!$DZ$3</f>
        <v>fnlEcj rd</v>
      </c>
      <c r="N887" s="1071"/>
      <c r="O887" s="1071"/>
      <c r="P887" s="1071" t="str">
        <f>details!$EH$3</f>
        <v>loZ ;ksx</v>
      </c>
      <c r="Q887" s="1071"/>
      <c r="R887" s="1071"/>
      <c r="S887" s="1010" t="s">
        <v>252</v>
      </c>
      <c r="T887" s="1011"/>
      <c r="U887" s="1011"/>
      <c r="V887" s="1078"/>
    </row>
    <row r="888" spans="1:22" ht="15.95" customHeight="1">
      <c r="A888" s="425"/>
      <c r="B888" s="1025" t="s">
        <v>98</v>
      </c>
      <c r="C888" s="1026"/>
      <c r="D888" s="1008" t="str">
        <f>IF(details!DS34="","",details!DS34)</f>
        <v/>
      </c>
      <c r="E888" s="1008"/>
      <c r="F888" s="1008"/>
      <c r="G888" s="1008" t="str">
        <f>IF(details!DW34="","",details!DW34)</f>
        <v/>
      </c>
      <c r="H888" s="1008"/>
      <c r="I888" s="1008"/>
      <c r="J888" s="1008" t="str">
        <f>IF(details!EE34="","",details!EE34)</f>
        <v/>
      </c>
      <c r="K888" s="1008"/>
      <c r="L888" s="1008"/>
      <c r="M888" s="1008" t="str">
        <f>IF(details!EA34="","",details!EA34)</f>
        <v/>
      </c>
      <c r="N888" s="1008"/>
      <c r="O888" s="1008"/>
      <c r="P888" s="1008" t="str">
        <f>IF(details!EI34="","",details!EI34)</f>
        <v/>
      </c>
      <c r="Q888" s="1008"/>
      <c r="R888" s="1008"/>
      <c r="S888" s="1079">
        <f>'statement of marks'!$HF$108</f>
        <v>42855</v>
      </c>
      <c r="T888" s="1080"/>
      <c r="U888" s="1080"/>
      <c r="V888" s="1081"/>
    </row>
    <row r="889" spans="1:22" ht="15.95" customHeight="1">
      <c r="A889" s="425"/>
      <c r="B889" s="1023" t="s">
        <v>15</v>
      </c>
      <c r="C889" s="1024"/>
      <c r="D889" s="1009">
        <f>IF(details!DR34="","",details!DR34)</f>
        <v>83</v>
      </c>
      <c r="E889" s="1009"/>
      <c r="F889" s="1009"/>
      <c r="G889" s="1009" t="str">
        <f>IF(details!DV34="","",details!DV34)</f>
        <v/>
      </c>
      <c r="H889" s="1009"/>
      <c r="I889" s="1009"/>
      <c r="J889" s="1009" t="str">
        <f>IF(details!ED34="","",details!ED34)</f>
        <v/>
      </c>
      <c r="K889" s="1009"/>
      <c r="L889" s="1009"/>
      <c r="M889" s="1009" t="str">
        <f>IF(details!DZ34="","",details!DZ34)</f>
        <v/>
      </c>
      <c r="N889" s="1009"/>
      <c r="O889" s="1009"/>
      <c r="P889" s="1009" t="str">
        <f>IF(details!EH34="","",details!EH34)</f>
        <v/>
      </c>
      <c r="Q889" s="1009"/>
      <c r="R889" s="1009"/>
      <c r="S889" s="1082"/>
      <c r="T889" s="1083"/>
      <c r="U889" s="1083"/>
      <c r="V889" s="1084"/>
    </row>
    <row r="890" spans="1:22" ht="15.95" customHeight="1">
      <c r="A890" s="1072"/>
      <c r="B890" s="1064" t="s">
        <v>250</v>
      </c>
      <c r="C890" s="1065"/>
      <c r="D890" s="1066" t="s">
        <v>3</v>
      </c>
      <c r="E890" s="1066"/>
      <c r="F890" s="1066"/>
      <c r="G890" s="1066" t="s">
        <v>236</v>
      </c>
      <c r="H890" s="1066"/>
      <c r="I890" s="1066"/>
      <c r="J890" s="1066" t="s">
        <v>5</v>
      </c>
      <c r="K890" s="1066"/>
      <c r="L890" s="1066"/>
      <c r="M890" s="1066" t="s">
        <v>242</v>
      </c>
      <c r="N890" s="1066"/>
      <c r="O890" s="1066"/>
      <c r="P890" s="1067" t="s">
        <v>225</v>
      </c>
      <c r="Q890" s="1067"/>
      <c r="R890" s="1067"/>
      <c r="S890" s="1066" t="s">
        <v>250</v>
      </c>
      <c r="T890" s="1066"/>
      <c r="U890" s="1066"/>
      <c r="V890" s="1068"/>
    </row>
    <row r="891" spans="1:22" ht="15.95" customHeight="1">
      <c r="A891" s="1072"/>
      <c r="B891" s="1064"/>
      <c r="C891" s="1065"/>
      <c r="D891" s="1069">
        <f>'statement of marks'!HD34</f>
        <v>1200</v>
      </c>
      <c r="E891" s="1069"/>
      <c r="F891" s="1069"/>
      <c r="G891" s="1069" t="str">
        <f>'statement of marks'!HE34</f>
        <v/>
      </c>
      <c r="H891" s="1069"/>
      <c r="I891" s="1069"/>
      <c r="J891" s="1069" t="str">
        <f>'statement of marks'!HF34</f>
        <v/>
      </c>
      <c r="K891" s="1069"/>
      <c r="L891" s="1069"/>
      <c r="M891" s="1069" t="str">
        <f>'statement of marks'!HI34</f>
        <v/>
      </c>
      <c r="N891" s="1069"/>
      <c r="O891" s="1069"/>
      <c r="P891" s="1069" t="str">
        <f>'statement of marks'!HH34</f>
        <v/>
      </c>
      <c r="Q891" s="1069"/>
      <c r="R891" s="1069"/>
      <c r="S891" s="1066" t="str">
        <f>'statement of marks'!HC34</f>
        <v/>
      </c>
      <c r="T891" s="1066"/>
      <c r="U891" s="1066"/>
      <c r="V891" s="1068"/>
    </row>
    <row r="892" spans="1:22" ht="15.95" customHeight="1">
      <c r="A892" s="425"/>
      <c r="B892" s="1036" t="s">
        <v>99</v>
      </c>
      <c r="C892" s="1037"/>
      <c r="D892" s="1007"/>
      <c r="E892" s="1007"/>
      <c r="F892" s="1007"/>
      <c r="G892" s="1007"/>
      <c r="H892" s="1007"/>
      <c r="I892" s="1007"/>
      <c r="J892" s="1007"/>
      <c r="K892" s="1007"/>
      <c r="L892" s="1007"/>
      <c r="M892" s="1007"/>
      <c r="N892" s="1007"/>
      <c r="O892" s="1007"/>
      <c r="P892" s="1007"/>
      <c r="Q892" s="1007"/>
      <c r="R892" s="1007"/>
      <c r="S892" s="1007"/>
      <c r="T892" s="1007"/>
      <c r="U892" s="1007"/>
      <c r="V892" s="1058"/>
    </row>
    <row r="893" spans="1:22" ht="15.95" customHeight="1">
      <c r="A893" s="425"/>
      <c r="B893" s="1013" t="s">
        <v>79</v>
      </c>
      <c r="C893" s="1014"/>
      <c r="D893" s="1007"/>
      <c r="E893" s="1007"/>
      <c r="F893" s="1007"/>
      <c r="G893" s="1007"/>
      <c r="H893" s="1007"/>
      <c r="I893" s="1007"/>
      <c r="J893" s="1007"/>
      <c r="K893" s="1007"/>
      <c r="L893" s="1007"/>
      <c r="M893" s="1007"/>
      <c r="N893" s="1007"/>
      <c r="O893" s="1007"/>
      <c r="P893" s="1007"/>
      <c r="Q893" s="1007"/>
      <c r="R893" s="1007"/>
      <c r="S893" s="1007"/>
      <c r="T893" s="1007"/>
      <c r="U893" s="1007"/>
      <c r="V893" s="1058"/>
    </row>
    <row r="894" spans="1:22" ht="15.95" customHeight="1">
      <c r="A894" s="425"/>
      <c r="B894" s="1036" t="s">
        <v>243</v>
      </c>
      <c r="C894" s="1037"/>
      <c r="D894" s="1007"/>
      <c r="E894" s="1007"/>
      <c r="F894" s="1007"/>
      <c r="G894" s="1007"/>
      <c r="H894" s="1007"/>
      <c r="I894" s="1007"/>
      <c r="J894" s="1007"/>
      <c r="K894" s="1007"/>
      <c r="L894" s="1007"/>
      <c r="M894" s="1007"/>
      <c r="N894" s="1007"/>
      <c r="O894" s="1007"/>
      <c r="P894" s="1007" t="s">
        <v>243</v>
      </c>
      <c r="Q894" s="1007"/>
      <c r="R894" s="1007"/>
      <c r="S894" s="1007"/>
      <c r="T894" s="1007"/>
      <c r="U894" s="1007"/>
      <c r="V894" s="1058"/>
    </row>
    <row r="895" spans="1:22" ht="15.95" customHeight="1">
      <c r="A895" s="425"/>
      <c r="B895" s="1021" t="s">
        <v>100</v>
      </c>
      <c r="C895" s="1022"/>
      <c r="D895" s="1007"/>
      <c r="E895" s="1007"/>
      <c r="F895" s="1007"/>
      <c r="G895" s="1007"/>
      <c r="H895" s="1007"/>
      <c r="I895" s="1007"/>
      <c r="J895" s="1007"/>
      <c r="K895" s="1007"/>
      <c r="L895" s="1007"/>
      <c r="M895" s="1007"/>
      <c r="N895" s="1007"/>
      <c r="O895" s="1007"/>
      <c r="P895" s="1007"/>
      <c r="Q895" s="1007"/>
      <c r="R895" s="1007"/>
      <c r="S895" s="1060" t="s">
        <v>100</v>
      </c>
      <c r="T895" s="1060"/>
      <c r="U895" s="1060"/>
      <c r="V895" s="1061"/>
    </row>
    <row r="896" spans="1:22" ht="15.95" customHeight="1" thickBot="1">
      <c r="A896" s="427"/>
      <c r="B896" s="1076" t="s">
        <v>101</v>
      </c>
      <c r="C896" s="1077"/>
      <c r="D896" s="1059"/>
      <c r="E896" s="1059"/>
      <c r="F896" s="1059"/>
      <c r="G896" s="1059"/>
      <c r="H896" s="1059"/>
      <c r="I896" s="1059"/>
      <c r="J896" s="1059"/>
      <c r="K896" s="1059"/>
      <c r="L896" s="1059"/>
      <c r="M896" s="1059"/>
      <c r="N896" s="1059"/>
      <c r="O896" s="1059"/>
      <c r="P896" s="1059"/>
      <c r="Q896" s="1059"/>
      <c r="R896" s="1059"/>
      <c r="S896" s="1062" t="s">
        <v>134</v>
      </c>
      <c r="T896" s="1062"/>
      <c r="U896" s="1062"/>
      <c r="V896" s="1063"/>
    </row>
    <row r="897" spans="1:22" ht="15.95" customHeight="1">
      <c r="A897" s="424"/>
      <c r="B897" s="1038" t="s">
        <v>47</v>
      </c>
      <c r="C897" s="1039"/>
      <c r="D897" s="1039"/>
      <c r="E897" s="1039"/>
      <c r="F897" s="1039"/>
      <c r="G897" s="1039"/>
      <c r="H897" s="1039"/>
      <c r="I897" s="1039"/>
      <c r="J897" s="1039"/>
      <c r="K897" s="1039"/>
      <c r="L897" s="1039"/>
      <c r="M897" s="1039"/>
      <c r="N897" s="1039"/>
      <c r="O897" s="1039"/>
      <c r="P897" s="1039"/>
      <c r="Q897" s="1039"/>
      <c r="R897" s="1039"/>
      <c r="S897" s="1039"/>
      <c r="T897" s="1039"/>
      <c r="U897" s="1039"/>
      <c r="V897" s="1040"/>
    </row>
    <row r="898" spans="1:22" ht="15.95" customHeight="1">
      <c r="A898" s="425"/>
      <c r="B898" s="1041" t="str">
        <f>'statement of marks'!$A$1</f>
        <v>MkW0Hkhejko vEcsMdj jkt0vkok0fo|k0cxMh]nkSlk</v>
      </c>
      <c r="C898" s="1042"/>
      <c r="D898" s="1042"/>
      <c r="E898" s="1042"/>
      <c r="F898" s="1042"/>
      <c r="G898" s="1042"/>
      <c r="H898" s="1042"/>
      <c r="I898" s="1042"/>
      <c r="J898" s="1042"/>
      <c r="K898" s="1042"/>
      <c r="L898" s="1042"/>
      <c r="M898" s="1042"/>
      <c r="N898" s="1042"/>
      <c r="O898" s="1042"/>
      <c r="P898" s="1042"/>
      <c r="Q898" s="1042"/>
      <c r="R898" s="1042"/>
      <c r="S898" s="1042"/>
      <c r="T898" s="1042"/>
      <c r="U898" s="1042"/>
      <c r="V898" s="1043"/>
    </row>
    <row r="899" spans="1:22" ht="15.95" customHeight="1">
      <c r="A899" s="425"/>
      <c r="B899" s="990" t="s">
        <v>244</v>
      </c>
      <c r="C899" s="991"/>
      <c r="D899" s="992" t="str">
        <f>'statement of marks'!$H$3</f>
        <v>2016-17</v>
      </c>
      <c r="E899" s="992"/>
      <c r="F899" s="992"/>
      <c r="G899" s="992"/>
      <c r="H899" s="992"/>
      <c r="I899" s="992"/>
      <c r="J899" s="992"/>
      <c r="K899" s="992"/>
      <c r="L899" s="992"/>
      <c r="M899" s="992"/>
      <c r="N899" s="992"/>
      <c r="O899" s="992"/>
      <c r="P899" s="992"/>
      <c r="Q899" s="992"/>
      <c r="R899" s="992"/>
      <c r="S899" s="992"/>
      <c r="T899" s="992"/>
      <c r="U899" s="992"/>
      <c r="V899" s="1044"/>
    </row>
    <row r="900" spans="1:22" ht="15.95" customHeight="1">
      <c r="A900" s="425"/>
      <c r="B900" s="990" t="s">
        <v>185</v>
      </c>
      <c r="C900" s="991"/>
      <c r="D900" s="991" t="str">
        <f>IF('statement of marks'!I35="","",'statement of marks'!I35)</f>
        <v>fou; dqekj ehuk</v>
      </c>
      <c r="E900" s="991"/>
      <c r="F900" s="991"/>
      <c r="G900" s="991"/>
      <c r="H900" s="991"/>
      <c r="I900" s="991"/>
      <c r="J900" s="991"/>
      <c r="K900" s="991"/>
      <c r="L900" s="991"/>
      <c r="M900" s="991"/>
      <c r="N900" s="991"/>
      <c r="O900" s="991"/>
      <c r="P900" s="991"/>
      <c r="Q900" s="991"/>
      <c r="R900" s="991"/>
      <c r="S900" s="991"/>
      <c r="T900" s="991"/>
      <c r="U900" s="991"/>
      <c r="V900" s="1045"/>
    </row>
    <row r="901" spans="1:22" ht="15.95" customHeight="1">
      <c r="A901" s="425"/>
      <c r="B901" s="990" t="s">
        <v>186</v>
      </c>
      <c r="C901" s="991"/>
      <c r="D901" s="991" t="str">
        <f>IF('statement of marks'!J35="","",'statement of marks'!J35)</f>
        <v>Jh eqds'k dqekj ehuk</v>
      </c>
      <c r="E901" s="991"/>
      <c r="F901" s="991"/>
      <c r="G901" s="991"/>
      <c r="H901" s="991"/>
      <c r="I901" s="991"/>
      <c r="J901" s="991"/>
      <c r="K901" s="991"/>
      <c r="L901" s="991"/>
      <c r="M901" s="991"/>
      <c r="N901" s="991"/>
      <c r="O901" s="991"/>
      <c r="P901" s="991"/>
      <c r="Q901" s="991"/>
      <c r="R901" s="991"/>
      <c r="S901" s="991"/>
      <c r="T901" s="991"/>
      <c r="U901" s="991"/>
      <c r="V901" s="1045"/>
    </row>
    <row r="902" spans="1:22" ht="15.95" customHeight="1">
      <c r="A902" s="425"/>
      <c r="B902" s="990" t="s">
        <v>187</v>
      </c>
      <c r="C902" s="991"/>
      <c r="D902" s="991" t="str">
        <f>IF('statement of marks'!K35="","",'statement of marks'!K35)</f>
        <v>Jhefr eerk nsoh</v>
      </c>
      <c r="E902" s="991"/>
      <c r="F902" s="991"/>
      <c r="G902" s="991"/>
      <c r="H902" s="991"/>
      <c r="I902" s="991"/>
      <c r="J902" s="991"/>
      <c r="K902" s="991"/>
      <c r="L902" s="991"/>
      <c r="M902" s="991"/>
      <c r="N902" s="991"/>
      <c r="O902" s="991"/>
      <c r="P902" s="991"/>
      <c r="Q902" s="991"/>
      <c r="R902" s="991"/>
      <c r="S902" s="991"/>
      <c r="T902" s="991"/>
      <c r="U902" s="991"/>
      <c r="V902" s="1045"/>
    </row>
    <row r="903" spans="1:22" ht="15.95" customHeight="1">
      <c r="A903" s="425"/>
      <c r="B903" s="990" t="s">
        <v>188</v>
      </c>
      <c r="C903" s="991"/>
      <c r="D903" s="992" t="str">
        <f>'statement of marks'!$G$3</f>
        <v>6 B</v>
      </c>
      <c r="E903" s="992"/>
      <c r="F903" s="992"/>
      <c r="G903" s="991" t="s">
        <v>9</v>
      </c>
      <c r="H903" s="991"/>
      <c r="I903" s="991"/>
      <c r="J903" s="992">
        <f>IF('statement of marks'!D35="","",'statement of marks'!D35)</f>
        <v>679</v>
      </c>
      <c r="K903" s="992"/>
      <c r="L903" s="992"/>
      <c r="M903" s="991" t="s">
        <v>189</v>
      </c>
      <c r="N903" s="991"/>
      <c r="O903" s="991"/>
      <c r="P903" s="992">
        <f>IF('statement of marks'!F35="","",'statement of marks'!F35)</f>
        <v>2031</v>
      </c>
      <c r="Q903" s="992"/>
      <c r="R903" s="992"/>
      <c r="S903" s="1054" t="str">
        <f>IF('statement of marks'!$I$3="","",'statement of marks'!$I$3)</f>
        <v xml:space="preserve">fo|ky; dk Mk;l dksM+ </v>
      </c>
      <c r="T903" s="1054"/>
      <c r="U903" s="1054"/>
      <c r="V903" s="1055"/>
    </row>
    <row r="904" spans="1:22" ht="15.95" customHeight="1">
      <c r="A904" s="425"/>
      <c r="B904" s="428" t="s">
        <v>0</v>
      </c>
      <c r="C904" s="429"/>
      <c r="D904" s="1032">
        <f>IF('statement of marks'!G35="","",'statement of marks'!G35)</f>
        <v>39193</v>
      </c>
      <c r="E904" s="1032"/>
      <c r="F904" s="1032"/>
      <c r="G904" s="991" t="str">
        <f>IF('statement of marks'!H35="","",'statement of marks'!H35)</f>
        <v>bDdhl vizsy] nks gtkj lkr</v>
      </c>
      <c r="H904" s="991"/>
      <c r="I904" s="991"/>
      <c r="J904" s="991"/>
      <c r="K904" s="991"/>
      <c r="L904" s="991"/>
      <c r="M904" s="991"/>
      <c r="N904" s="991"/>
      <c r="O904" s="991"/>
      <c r="P904" s="991"/>
      <c r="Q904" s="991"/>
      <c r="R904" s="991"/>
      <c r="S904" s="1056" t="str">
        <f>IF('statement of marks'!$J$3="","",'statement of marks'!$J$3)</f>
        <v xml:space="preserve">08291009401   </v>
      </c>
      <c r="T904" s="1056"/>
      <c r="U904" s="1056"/>
      <c r="V904" s="1057"/>
    </row>
    <row r="905" spans="1:22" ht="15.95" customHeight="1">
      <c r="A905" s="425"/>
      <c r="B905" s="404" t="s">
        <v>28</v>
      </c>
      <c r="C905" s="430" t="s">
        <v>96</v>
      </c>
      <c r="D905" s="1007" t="s">
        <v>1</v>
      </c>
      <c r="E905" s="1007"/>
      <c r="F905" s="1007"/>
      <c r="G905" s="1007" t="s">
        <v>21</v>
      </c>
      <c r="H905" s="1007"/>
      <c r="I905" s="1007"/>
      <c r="J905" s="1007" t="s">
        <v>68</v>
      </c>
      <c r="K905" s="1007"/>
      <c r="L905" s="1007"/>
      <c r="M905" s="1007" t="s">
        <v>97</v>
      </c>
      <c r="N905" s="1007"/>
      <c r="O905" s="1007"/>
      <c r="P905" s="1070" t="s">
        <v>200</v>
      </c>
      <c r="Q905" s="1051" t="s">
        <v>238</v>
      </c>
      <c r="R905" s="1051"/>
      <c r="S905" s="1051"/>
      <c r="T905" s="1052" t="s">
        <v>237</v>
      </c>
      <c r="U905" s="1052"/>
      <c r="V905" s="1053"/>
    </row>
    <row r="906" spans="1:22" ht="15.95" customHeight="1">
      <c r="A906" s="425"/>
      <c r="B906" s="404"/>
      <c r="C906" s="430"/>
      <c r="D906" s="423" t="s">
        <v>245</v>
      </c>
      <c r="E906" s="423" t="s">
        <v>246</v>
      </c>
      <c r="F906" s="431" t="s">
        <v>2</v>
      </c>
      <c r="G906" s="423" t="s">
        <v>245</v>
      </c>
      <c r="H906" s="423" t="s">
        <v>246</v>
      </c>
      <c r="I906" s="431" t="s">
        <v>2</v>
      </c>
      <c r="J906" s="423" t="s">
        <v>245</v>
      </c>
      <c r="K906" s="423" t="s">
        <v>246</v>
      </c>
      <c r="L906" s="431" t="s">
        <v>2</v>
      </c>
      <c r="M906" s="423" t="s">
        <v>245</v>
      </c>
      <c r="N906" s="423" t="s">
        <v>246</v>
      </c>
      <c r="O906" s="431" t="s">
        <v>2</v>
      </c>
      <c r="P906" s="1070"/>
      <c r="Q906" s="423" t="s">
        <v>245</v>
      </c>
      <c r="R906" s="423" t="s">
        <v>246</v>
      </c>
      <c r="S906" s="435" t="s">
        <v>2</v>
      </c>
      <c r="T906" s="445" t="s">
        <v>223</v>
      </c>
      <c r="U906" s="446" t="s">
        <v>5</v>
      </c>
      <c r="V906" s="447" t="s">
        <v>241</v>
      </c>
    </row>
    <row r="907" spans="1:22" ht="15.95" customHeight="1">
      <c r="A907" s="426"/>
      <c r="B907" s="1046" t="s">
        <v>3</v>
      </c>
      <c r="C907" s="1047"/>
      <c r="D907" s="421">
        <f>IF('statement of marks'!L$6="","",'statement of marks'!L$6)</f>
        <v>5</v>
      </c>
      <c r="E907" s="421">
        <f>IF('statement of marks'!M$6="","",'statement of marks'!M$6)</f>
        <v>5</v>
      </c>
      <c r="F907" s="432">
        <f>IF('statement of marks'!N$6="","",'statement of marks'!N$6)</f>
        <v>10</v>
      </c>
      <c r="G907" s="421">
        <f>IF('statement of marks'!O$6="","",'statement of marks'!O$6)</f>
        <v>5</v>
      </c>
      <c r="H907" s="421">
        <f>IF('statement of marks'!P$6="","",'statement of marks'!P$6)</f>
        <v>5</v>
      </c>
      <c r="I907" s="432">
        <f>IF('statement of marks'!Q$6="","",'statement of marks'!Q$6)</f>
        <v>10</v>
      </c>
      <c r="J907" s="421">
        <f>IF('statement of marks'!R$6="","",'statement of marks'!R$6)</f>
        <v>5</v>
      </c>
      <c r="K907" s="421">
        <f>IF('statement of marks'!S$6="","",'statement of marks'!S$6)</f>
        <v>5</v>
      </c>
      <c r="L907" s="432">
        <f>IF('statement of marks'!T$6="","",'statement of marks'!T$6)</f>
        <v>10</v>
      </c>
      <c r="M907" s="421">
        <f>IF('statement of marks'!V$6="","",'statement of marks'!V$6)</f>
        <v>50</v>
      </c>
      <c r="N907" s="421">
        <f>IF('statement of marks'!W$6="","",'statement of marks'!W$6)</f>
        <v>20</v>
      </c>
      <c r="O907" s="432">
        <f>IF('statement of marks'!X$6="","",'statement of marks'!X$6)</f>
        <v>70</v>
      </c>
      <c r="P907" s="422">
        <f>IF('statement of marks'!Y$6="","",'statement of marks'!Y$6)</f>
        <v>100</v>
      </c>
      <c r="Q907" s="421">
        <f>IF('statement of marks'!Z$6="","",'statement of marks'!Z$6)</f>
        <v>70</v>
      </c>
      <c r="R907" s="421">
        <f>IF('statement of marks'!AA$6="","",'statement of marks'!AA$6)</f>
        <v>30</v>
      </c>
      <c r="S907" s="432">
        <f>IF('statement of marks'!AB$6="","",'statement of marks'!AB$6)</f>
        <v>100</v>
      </c>
      <c r="T907" s="442">
        <f>IF('statement of marks'!AC$6="","",'statement of marks'!AC$6)</f>
        <v>200</v>
      </c>
      <c r="U907" s="442" t="str">
        <f>IF('statement of marks'!AD$6="","",'statement of marks'!AD$6)</f>
        <v/>
      </c>
      <c r="V907" s="448" t="str">
        <f>IF('statement of marks'!AE$6="","",'statement of marks'!AE$6)</f>
        <v/>
      </c>
    </row>
    <row r="908" spans="1:22" ht="15.95" customHeight="1">
      <c r="A908" s="425"/>
      <c r="B908" s="990" t="str">
        <f>IF('statement of marks'!$L$3="","",'statement of marks'!$L$3)</f>
        <v>fgUnh</v>
      </c>
      <c r="C908" s="991"/>
      <c r="D908" s="207">
        <f>IF('statement of marks'!L35="","",'statement of marks'!L35)</f>
        <v>2</v>
      </c>
      <c r="E908" s="207">
        <f>IF('statement of marks'!M35="","",'statement of marks'!M35)</f>
        <v>5</v>
      </c>
      <c r="F908" s="433">
        <f>IF('statement of marks'!N35="","",'statement of marks'!N35)</f>
        <v>7</v>
      </c>
      <c r="G908" s="207">
        <f>IF('statement of marks'!O35="","",'statement of marks'!O35)</f>
        <v>3</v>
      </c>
      <c r="H908" s="207">
        <f>IF('statement of marks'!P35="","",'statement of marks'!P35)</f>
        <v>5</v>
      </c>
      <c r="I908" s="433">
        <f>IF('statement of marks'!Q35="","",'statement of marks'!Q35)</f>
        <v>8</v>
      </c>
      <c r="J908" s="207" t="str">
        <f>IF('statement of marks'!R35="","",'statement of marks'!R35)</f>
        <v/>
      </c>
      <c r="K908" s="207" t="str">
        <f>IF('statement of marks'!S35="","",'statement of marks'!S35)</f>
        <v/>
      </c>
      <c r="L908" s="433" t="str">
        <f>IF('statement of marks'!T35="","",'statement of marks'!T35)</f>
        <v/>
      </c>
      <c r="M908" s="207" t="str">
        <f>IF('statement of marks'!V35="","",'statement of marks'!V35)</f>
        <v/>
      </c>
      <c r="N908" s="207" t="str">
        <f>IF('statement of marks'!W35="","",'statement of marks'!W35)</f>
        <v/>
      </c>
      <c r="O908" s="433" t="str">
        <f>IF('statement of marks'!X35="","",'statement of marks'!X35)</f>
        <v/>
      </c>
      <c r="P908" s="209" t="str">
        <f>IF('statement of marks'!Y35="","",'statement of marks'!Y35)</f>
        <v/>
      </c>
      <c r="Q908" s="207" t="str">
        <f>IF('statement of marks'!Z35="","",'statement of marks'!Z35)</f>
        <v/>
      </c>
      <c r="R908" s="207" t="str">
        <f>IF('statement of marks'!AA35="","",'statement of marks'!AA35)</f>
        <v/>
      </c>
      <c r="S908" s="433" t="str">
        <f>IF('statement of marks'!AB35="","",'statement of marks'!AB35)</f>
        <v/>
      </c>
      <c r="T908" s="420" t="str">
        <f>IF('statement of marks'!AC35="","",'statement of marks'!AC35)</f>
        <v/>
      </c>
      <c r="U908" s="420" t="str">
        <f>IF('statement of marks'!AD35="","",'statement of marks'!AD35)</f>
        <v/>
      </c>
      <c r="V908" s="439" t="str">
        <f>IF('statement of marks'!AE35="","",'statement of marks'!AE35)</f>
        <v/>
      </c>
    </row>
    <row r="909" spans="1:22" ht="15.95" customHeight="1">
      <c r="A909" s="425"/>
      <c r="B909" s="990" t="str">
        <f>IF('statement of marks'!$AH$3="","",'statement of marks'!$AH$3)</f>
        <v>vaxszth</v>
      </c>
      <c r="C909" s="991"/>
      <c r="D909" s="207">
        <f>IF('statement of marks'!AH35="","",'statement of marks'!AH35)</f>
        <v>3</v>
      </c>
      <c r="E909" s="207">
        <f>IF('statement of marks'!AI35="","",'statement of marks'!AI35)</f>
        <v>5</v>
      </c>
      <c r="F909" s="433">
        <f>IF('statement of marks'!AJ35="","",'statement of marks'!AJ35)</f>
        <v>8</v>
      </c>
      <c r="G909" s="207">
        <f>IF('statement of marks'!AK35="","",'statement of marks'!AK35)</f>
        <v>4</v>
      </c>
      <c r="H909" s="207">
        <f>IF('statement of marks'!AL35="","",'statement of marks'!AL35)</f>
        <v>5</v>
      </c>
      <c r="I909" s="433">
        <f>IF('statement of marks'!AM35="","",'statement of marks'!AM35)</f>
        <v>9</v>
      </c>
      <c r="J909" s="207" t="str">
        <f>IF('statement of marks'!AN35="","",'statement of marks'!AN35)</f>
        <v/>
      </c>
      <c r="K909" s="207" t="str">
        <f>IF('statement of marks'!AO35="","",'statement of marks'!AO35)</f>
        <v/>
      </c>
      <c r="L909" s="433" t="str">
        <f>IF('statement of marks'!AP35="","",'statement of marks'!AP35)</f>
        <v/>
      </c>
      <c r="M909" s="207">
        <f>IF('statement of marks'!AR35="","",'statement of marks'!AR35)</f>
        <v>20</v>
      </c>
      <c r="N909" s="207">
        <f>IF('statement of marks'!AS35="","",'statement of marks'!AS35)</f>
        <v>20</v>
      </c>
      <c r="O909" s="433">
        <f>IF('statement of marks'!AT35="","",'statement of marks'!AT35)</f>
        <v>40</v>
      </c>
      <c r="P909" s="209">
        <f>IF('statement of marks'!AU35="","",'statement of marks'!AU35)</f>
        <v>57</v>
      </c>
      <c r="Q909" s="207" t="str">
        <f>IF('statement of marks'!AV35="","",'statement of marks'!AV35)</f>
        <v/>
      </c>
      <c r="R909" s="207" t="str">
        <f>IF('statement of marks'!AW35="","",'statement of marks'!AW35)</f>
        <v/>
      </c>
      <c r="S909" s="433" t="str">
        <f>IF('statement of marks'!AX35="","",'statement of marks'!AX35)</f>
        <v/>
      </c>
      <c r="T909" s="420" t="str">
        <f>IF('statement of marks'!AY35="","",'statement of marks'!AY35)</f>
        <v/>
      </c>
      <c r="U909" s="420" t="str">
        <f>IF('statement of marks'!AZ35="","",'statement of marks'!AZ35)</f>
        <v/>
      </c>
      <c r="V909" s="439" t="str">
        <f>IF('statement of marks'!BA35="","",'statement of marks'!BA35)</f>
        <v/>
      </c>
    </row>
    <row r="910" spans="1:22" ht="15.95" customHeight="1">
      <c r="A910" s="425"/>
      <c r="B910" s="990" t="str">
        <f>IF('statement of marks'!BD35="s","laLd`r",IF('statement of marks'!BD35="u","mnwZ",IF('statement of marks'!BD35="g","xqtjkrh",IF('statement of marks'!BD35="p","iatkch",IF('statement of marks'!BD35="sd","fla/kh","r`rh; Hkk""kk")))))</f>
        <v>laLd`r</v>
      </c>
      <c r="C910" s="991"/>
      <c r="D910" s="207">
        <f>IF('statement of marks'!BE35="","",'statement of marks'!BE35)</f>
        <v>4</v>
      </c>
      <c r="E910" s="207">
        <f>IF('statement of marks'!BF35="","",'statement of marks'!BF35)</f>
        <v>5</v>
      </c>
      <c r="F910" s="433">
        <f>IF('statement of marks'!BG35="","",'statement of marks'!BG35)</f>
        <v>9</v>
      </c>
      <c r="G910" s="207">
        <f>IF('statement of marks'!BH35="","",'statement of marks'!BH35)</f>
        <v>3</v>
      </c>
      <c r="H910" s="207">
        <f>IF('statement of marks'!BI35="","",'statement of marks'!BI35)</f>
        <v>5</v>
      </c>
      <c r="I910" s="433">
        <f>IF('statement of marks'!BJ35="","",'statement of marks'!BJ35)</f>
        <v>8</v>
      </c>
      <c r="J910" s="207" t="str">
        <f>IF('statement of marks'!BK35="","",'statement of marks'!BK35)</f>
        <v/>
      </c>
      <c r="K910" s="207" t="str">
        <f>IF('statement of marks'!BL35="","",'statement of marks'!BL35)</f>
        <v/>
      </c>
      <c r="L910" s="433" t="str">
        <f>IF('statement of marks'!BM35="","",'statement of marks'!BM35)</f>
        <v/>
      </c>
      <c r="M910" s="207" t="str">
        <f>IF('statement of marks'!BO35="","",'statement of marks'!BO35)</f>
        <v/>
      </c>
      <c r="N910" s="207" t="str">
        <f>IF('statement of marks'!BP35="","",'statement of marks'!BP35)</f>
        <v/>
      </c>
      <c r="O910" s="433" t="str">
        <f>IF('statement of marks'!BQ35="","",'statement of marks'!BQ35)</f>
        <v/>
      </c>
      <c r="P910" s="209" t="str">
        <f>IF('statement of marks'!BR35="","",'statement of marks'!BR35)</f>
        <v/>
      </c>
      <c r="Q910" s="207" t="str">
        <f>IF('statement of marks'!BS35="","",'statement of marks'!BS35)</f>
        <v/>
      </c>
      <c r="R910" s="207" t="str">
        <f>IF('statement of marks'!BT35="","",'statement of marks'!BT35)</f>
        <v/>
      </c>
      <c r="S910" s="433" t="str">
        <f>IF('statement of marks'!BU35="","",'statement of marks'!BU35)</f>
        <v/>
      </c>
      <c r="T910" s="420" t="str">
        <f>IF('statement of marks'!BV35="","",'statement of marks'!BV35)</f>
        <v/>
      </c>
      <c r="U910" s="420" t="str">
        <f>IF('statement of marks'!BW35="","",'statement of marks'!BW35)</f>
        <v/>
      </c>
      <c r="V910" s="439" t="str">
        <f>IF('statement of marks'!BX35="","",'statement of marks'!BX35)</f>
        <v/>
      </c>
    </row>
    <row r="911" spans="1:22" ht="15.95" customHeight="1">
      <c r="A911" s="425"/>
      <c r="B911" s="990" t="str">
        <f>IF('statement of marks'!$CA$3="","",'statement of marks'!$CA$3)</f>
        <v>xf.kr</v>
      </c>
      <c r="C911" s="991"/>
      <c r="D911" s="207">
        <f>IF('statement of marks'!CA35="","",'statement of marks'!CA35)</f>
        <v>2</v>
      </c>
      <c r="E911" s="207">
        <f>IF('statement of marks'!CB35="","",'statement of marks'!CB35)</f>
        <v>5</v>
      </c>
      <c r="F911" s="433">
        <f>IF('statement of marks'!CC35="","",'statement of marks'!CC35)</f>
        <v>7</v>
      </c>
      <c r="G911" s="207" t="str">
        <f>IF('statement of marks'!CD35="","",'statement of marks'!CD35)</f>
        <v/>
      </c>
      <c r="H911" s="207" t="str">
        <f>IF('statement of marks'!CE35="","",'statement of marks'!CE35)</f>
        <v/>
      </c>
      <c r="I911" s="433" t="str">
        <f>IF('statement of marks'!CF35="","",'statement of marks'!CF35)</f>
        <v/>
      </c>
      <c r="J911" s="207" t="str">
        <f>IF('statement of marks'!CG35="","",'statement of marks'!CG35)</f>
        <v/>
      </c>
      <c r="K911" s="207" t="str">
        <f>IF('statement of marks'!CH35="","",'statement of marks'!CH35)</f>
        <v/>
      </c>
      <c r="L911" s="433" t="str">
        <f>IF('statement of marks'!CI35="","",'statement of marks'!CI35)</f>
        <v/>
      </c>
      <c r="M911" s="207">
        <f>IF('statement of marks'!CK35="","",'statement of marks'!CK35)</f>
        <v>10</v>
      </c>
      <c r="N911" s="207">
        <f>IF('statement of marks'!CL35="","",'statement of marks'!CL35)</f>
        <v>20</v>
      </c>
      <c r="O911" s="433">
        <f>IF('statement of marks'!CM35="","",'statement of marks'!CM35)</f>
        <v>30</v>
      </c>
      <c r="P911" s="209">
        <f>IF('statement of marks'!CN35="","",'statement of marks'!CN35)</f>
        <v>37</v>
      </c>
      <c r="Q911" s="207" t="str">
        <f>IF('statement of marks'!CO35="","",'statement of marks'!CO35)</f>
        <v/>
      </c>
      <c r="R911" s="207" t="str">
        <f>IF('statement of marks'!CP35="","",'statement of marks'!CP35)</f>
        <v/>
      </c>
      <c r="S911" s="433" t="str">
        <f>IF('statement of marks'!CQ35="","",'statement of marks'!CQ35)</f>
        <v/>
      </c>
      <c r="T911" s="420" t="str">
        <f>IF('statement of marks'!CR35="","",'statement of marks'!CR35)</f>
        <v/>
      </c>
      <c r="U911" s="420" t="str">
        <f>IF('statement of marks'!CS35="","",'statement of marks'!CS35)</f>
        <v/>
      </c>
      <c r="V911" s="439" t="str">
        <f>IF('statement of marks'!CT35="","",'statement of marks'!CT35)</f>
        <v/>
      </c>
    </row>
    <row r="912" spans="1:22" ht="15.95" customHeight="1">
      <c r="A912" s="425"/>
      <c r="B912" s="990" t="str">
        <f>IF('statement of marks'!$CW$3="","",'statement of marks'!$CW$3)</f>
        <v>foKku</v>
      </c>
      <c r="C912" s="991"/>
      <c r="D912" s="207" t="str">
        <f>IF('statement of marks'!CW35="","",'statement of marks'!CW35)</f>
        <v/>
      </c>
      <c r="E912" s="207" t="str">
        <f>IF('statement of marks'!CX35="","",'statement of marks'!CX35)</f>
        <v/>
      </c>
      <c r="F912" s="433" t="str">
        <f>IF('statement of marks'!CY35="","",'statement of marks'!CY35)</f>
        <v/>
      </c>
      <c r="G912" s="207">
        <f>IF('statement of marks'!CZ35="","",'statement of marks'!CZ35)</f>
        <v>0</v>
      </c>
      <c r="H912" s="207">
        <f>IF('statement of marks'!DA35="","",'statement of marks'!DA35)</f>
        <v>5</v>
      </c>
      <c r="I912" s="433">
        <f>IF('statement of marks'!DB35="","",'statement of marks'!DB35)</f>
        <v>5</v>
      </c>
      <c r="J912" s="207" t="str">
        <f>IF('statement of marks'!DC35="","",'statement of marks'!DC35)</f>
        <v/>
      </c>
      <c r="K912" s="207" t="str">
        <f>IF('statement of marks'!DD35="","",'statement of marks'!DD35)</f>
        <v/>
      </c>
      <c r="L912" s="433" t="str">
        <f>IF('statement of marks'!DE35="","",'statement of marks'!DE35)</f>
        <v/>
      </c>
      <c r="M912" s="207">
        <f>IF('statement of marks'!DG35="","",'statement of marks'!DG35)</f>
        <v>35</v>
      </c>
      <c r="N912" s="207">
        <f>IF('statement of marks'!DH35="","",'statement of marks'!DH35)</f>
        <v>15</v>
      </c>
      <c r="O912" s="433">
        <f>IF('statement of marks'!DI35="","",'statement of marks'!DI35)</f>
        <v>50</v>
      </c>
      <c r="P912" s="209">
        <f>IF('statement of marks'!DJ35="","",'statement of marks'!DJ35)</f>
        <v>55</v>
      </c>
      <c r="Q912" s="207" t="str">
        <f>IF('statement of marks'!DK35="","",'statement of marks'!DK35)</f>
        <v/>
      </c>
      <c r="R912" s="207" t="str">
        <f>IF('statement of marks'!DL35="","",'statement of marks'!DL35)</f>
        <v/>
      </c>
      <c r="S912" s="433" t="str">
        <f>IF('statement of marks'!DM35="","",'statement of marks'!DM35)</f>
        <v/>
      </c>
      <c r="T912" s="420" t="str">
        <f>IF('statement of marks'!DN35="","",'statement of marks'!DN35)</f>
        <v/>
      </c>
      <c r="U912" s="420" t="str">
        <f>IF('statement of marks'!DO35="","",'statement of marks'!DO35)</f>
        <v/>
      </c>
      <c r="V912" s="439" t="str">
        <f>IF('statement of marks'!DP35="","",'statement of marks'!DP35)</f>
        <v/>
      </c>
    </row>
    <row r="913" spans="1:22" ht="15.95" customHeight="1">
      <c r="A913" s="425"/>
      <c r="B913" s="990" t="str">
        <f>IF('statement of marks'!$DS$3="","",'statement of marks'!$DS$3)</f>
        <v>lkekftd foKku</v>
      </c>
      <c r="C913" s="991"/>
      <c r="D913" s="207">
        <f>IF('statement of marks'!DS35="","",'statement of marks'!DS35)</f>
        <v>4</v>
      </c>
      <c r="E913" s="207">
        <f>IF('statement of marks'!DT35="","",'statement of marks'!DT35)</f>
        <v>5</v>
      </c>
      <c r="F913" s="433">
        <f>IF('statement of marks'!DU35="","",'statement of marks'!DU35)</f>
        <v>9</v>
      </c>
      <c r="G913" s="207">
        <f>IF('statement of marks'!DV35="","",'statement of marks'!DV35)</f>
        <v>2</v>
      </c>
      <c r="H913" s="207">
        <f>IF('statement of marks'!DW35="","",'statement of marks'!DW35)</f>
        <v>5</v>
      </c>
      <c r="I913" s="433">
        <f>IF('statement of marks'!DX35="","",'statement of marks'!DX35)</f>
        <v>7</v>
      </c>
      <c r="J913" s="207" t="str">
        <f>IF('statement of marks'!DY35="","",'statement of marks'!DY35)</f>
        <v/>
      </c>
      <c r="K913" s="207" t="str">
        <f>IF('statement of marks'!DZ35="","",'statement of marks'!DZ35)</f>
        <v/>
      </c>
      <c r="L913" s="433" t="str">
        <f>IF('statement of marks'!EA35="","",'statement of marks'!EA35)</f>
        <v/>
      </c>
      <c r="M913" s="207">
        <f>IF('statement of marks'!EC35="","",'statement of marks'!EC35)</f>
        <v>35</v>
      </c>
      <c r="N913" s="207">
        <f>IF('statement of marks'!ED35="","",'statement of marks'!ED35)</f>
        <v>19</v>
      </c>
      <c r="O913" s="433">
        <f>IF('statement of marks'!EE35="","",'statement of marks'!EE35)</f>
        <v>54</v>
      </c>
      <c r="P913" s="209">
        <f>IF('statement of marks'!EF35="","",'statement of marks'!EF35)</f>
        <v>70</v>
      </c>
      <c r="Q913" s="207" t="str">
        <f>IF('statement of marks'!EG35="","",'statement of marks'!EG35)</f>
        <v/>
      </c>
      <c r="R913" s="207" t="str">
        <f>IF('statement of marks'!EH35="","",'statement of marks'!EH35)</f>
        <v/>
      </c>
      <c r="S913" s="433" t="str">
        <f>IF('statement of marks'!EI35="","",'statement of marks'!EI35)</f>
        <v/>
      </c>
      <c r="T913" s="420" t="str">
        <f>IF('statement of marks'!EJ35="","",'statement of marks'!EJ35)</f>
        <v/>
      </c>
      <c r="U913" s="420" t="str">
        <f>IF('statement of marks'!EK35="","",'statement of marks'!EK35)</f>
        <v/>
      </c>
      <c r="V913" s="439" t="str">
        <f>IF('statement of marks'!EL35="","",'statement of marks'!EL35)</f>
        <v/>
      </c>
    </row>
    <row r="914" spans="1:22" ht="15.95" customHeight="1">
      <c r="A914" s="425"/>
      <c r="B914" s="996" t="s">
        <v>193</v>
      </c>
      <c r="C914" s="997"/>
      <c r="D914" s="1007" t="s">
        <v>1</v>
      </c>
      <c r="E914" s="1007"/>
      <c r="F914" s="1007"/>
      <c r="G914" s="1007" t="s">
        <v>21</v>
      </c>
      <c r="H914" s="1007"/>
      <c r="I914" s="1007"/>
      <c r="J914" s="1007" t="s">
        <v>194</v>
      </c>
      <c r="K914" s="1007"/>
      <c r="L914" s="1007"/>
      <c r="M914" s="1007" t="s">
        <v>68</v>
      </c>
      <c r="N914" s="1007"/>
      <c r="O914" s="1007"/>
      <c r="P914" s="1007" t="s">
        <v>240</v>
      </c>
      <c r="Q914" s="1007"/>
      <c r="R914" s="1007"/>
      <c r="S914" s="436"/>
      <c r="T914" s="1073" t="s">
        <v>237</v>
      </c>
      <c r="U914" s="1074"/>
      <c r="V914" s="1075"/>
    </row>
    <row r="915" spans="1:22" ht="15.95" customHeight="1">
      <c r="A915" s="426"/>
      <c r="B915" s="1048" t="s">
        <v>3</v>
      </c>
      <c r="C915" s="1049"/>
      <c r="D915" s="1050">
        <f>IF('statement of marks'!EO$6="","",'statement of marks'!EO$6)</f>
        <v>20</v>
      </c>
      <c r="E915" s="1050"/>
      <c r="F915" s="1050"/>
      <c r="G915" s="1050">
        <f>IF('statement of marks'!EP$6="","",'statement of marks'!EP$6)</f>
        <v>20</v>
      </c>
      <c r="H915" s="1050"/>
      <c r="I915" s="1050"/>
      <c r="J915" s="1050">
        <f>IF('statement of marks'!ER$6="","",'statement of marks'!ER$6)</f>
        <v>20</v>
      </c>
      <c r="K915" s="1050"/>
      <c r="L915" s="1050"/>
      <c r="M915" s="1050">
        <f>IF('statement of marks'!EQ$6="","",'statement of marks'!EQ$6)</f>
        <v>20</v>
      </c>
      <c r="N915" s="1050"/>
      <c r="O915" s="1050"/>
      <c r="P915" s="1050">
        <f>IF('statement of marks'!ES$6="","",'statement of marks'!ES$6)</f>
        <v>20</v>
      </c>
      <c r="Q915" s="1050"/>
      <c r="R915" s="1050"/>
      <c r="S915" s="437" t="str">
        <f>IF('statement of marks'!FD$6="","",'statement of marks'!EW$6)</f>
        <v/>
      </c>
      <c r="T915" s="442">
        <f>IF('statement of marks'!ET$6="","",'statement of marks'!ET$6)</f>
        <v>100</v>
      </c>
      <c r="U915" s="443" t="s">
        <v>5</v>
      </c>
      <c r="V915" s="444" t="s">
        <v>241</v>
      </c>
    </row>
    <row r="916" spans="1:22" ht="15.95" customHeight="1">
      <c r="A916" s="425"/>
      <c r="B916" s="990" t="str">
        <f>IF('statement of marks'!$EO$3="","",'statement of marks'!$EO$3)</f>
        <v>dk;kZuqHko</v>
      </c>
      <c r="C916" s="991"/>
      <c r="D916" s="1031" t="str">
        <f>IF('statement of marks'!EO35="","",'statement of marks'!EO35)</f>
        <v/>
      </c>
      <c r="E916" s="1031"/>
      <c r="F916" s="1031"/>
      <c r="G916" s="1031" t="str">
        <f>IF('statement of marks'!EP35="","",'statement of marks'!EP35)</f>
        <v/>
      </c>
      <c r="H916" s="1031"/>
      <c r="I916" s="1031"/>
      <c r="J916" s="1031" t="str">
        <f>IF('statement of marks'!ER35="","",'statement of marks'!ER35)</f>
        <v/>
      </c>
      <c r="K916" s="1031"/>
      <c r="L916" s="1031"/>
      <c r="M916" s="1031" t="str">
        <f>IF('statement of marks'!EQ35="","",'statement of marks'!EQ35)</f>
        <v/>
      </c>
      <c r="N916" s="1031"/>
      <c r="O916" s="1031"/>
      <c r="P916" s="1031" t="str">
        <f>IF('statement of marks'!ES35="","",'statement of marks'!ES35)</f>
        <v/>
      </c>
      <c r="Q916" s="1031"/>
      <c r="R916" s="1031"/>
      <c r="S916" s="438"/>
      <c r="T916" s="440" t="str">
        <f>IF('statement of marks'!ET35="","",'statement of marks'!ET35)</f>
        <v/>
      </c>
      <c r="U916" s="440" t="str">
        <f>IF('statement of marks'!EU35="","",'statement of marks'!EU35)</f>
        <v/>
      </c>
      <c r="V916" s="441" t="str">
        <f>IF('statement of marks'!EV35="","",'statement of marks'!EV35)</f>
        <v/>
      </c>
    </row>
    <row r="917" spans="1:22" ht="15.95" customHeight="1">
      <c r="A917" s="425"/>
      <c r="B917" s="1027" t="str">
        <f>IF('statement of marks'!$EY$3="","",'statement of marks'!$EY$3)</f>
        <v>dyk f'k{kk</v>
      </c>
      <c r="C917" s="1028"/>
      <c r="D917" s="1031" t="str">
        <f>IF('statement of marks'!EY35="","",'statement of marks'!EY35)</f>
        <v/>
      </c>
      <c r="E917" s="1031"/>
      <c r="F917" s="1031"/>
      <c r="G917" s="1031" t="str">
        <f>IF('statement of marks'!EZ35="","",'statement of marks'!EZ35)</f>
        <v/>
      </c>
      <c r="H917" s="1031"/>
      <c r="I917" s="1031"/>
      <c r="J917" s="1031" t="str">
        <f>IF('statement of marks'!FB35="","",'statement of marks'!FB35)</f>
        <v/>
      </c>
      <c r="K917" s="1031"/>
      <c r="L917" s="1031"/>
      <c r="M917" s="1031" t="str">
        <f>IF('statement of marks'!FA35="","",'statement of marks'!FA35)</f>
        <v/>
      </c>
      <c r="N917" s="1031"/>
      <c r="O917" s="1031"/>
      <c r="P917" s="1031" t="str">
        <f>IF('statement of marks'!FC35="","",'statement of marks'!FC35)</f>
        <v/>
      </c>
      <c r="Q917" s="1031"/>
      <c r="R917" s="1031"/>
      <c r="S917" s="438"/>
      <c r="T917" s="440" t="str">
        <f>IF('statement of marks'!FD35="","",'statement of marks'!FD35)</f>
        <v/>
      </c>
      <c r="U917" s="440" t="str">
        <f>IF('statement of marks'!FE35="","",'statement of marks'!FE35)</f>
        <v/>
      </c>
      <c r="V917" s="441" t="str">
        <f>IF('statement of marks'!FF35="","",'statement of marks'!FF35)</f>
        <v/>
      </c>
    </row>
    <row r="918" spans="1:22" ht="15.95" customHeight="1">
      <c r="A918" s="425"/>
      <c r="B918" s="1029" t="str">
        <f>IF('statement of marks'!$FI$3="","",'statement of marks'!$FI$3)</f>
        <v>LokLF; ,oe~ 'kkjhfjd f'k{kk</v>
      </c>
      <c r="C918" s="1030"/>
      <c r="D918" s="1031" t="str">
        <f>IF('statement of marks'!FI35="","",'statement of marks'!FI35)</f>
        <v/>
      </c>
      <c r="E918" s="1031"/>
      <c r="F918" s="1031"/>
      <c r="G918" s="1031" t="str">
        <f>IF('statement of marks'!FJ35="","",'statement of marks'!FJ35)</f>
        <v/>
      </c>
      <c r="H918" s="1031"/>
      <c r="I918" s="1031"/>
      <c r="J918" s="1031" t="str">
        <f>IF('statement of marks'!FL35="","",'statement of marks'!FL35)</f>
        <v/>
      </c>
      <c r="K918" s="1031"/>
      <c r="L918" s="1031"/>
      <c r="M918" s="1031" t="str">
        <f>IF('statement of marks'!FK35="","",'statement of marks'!FK35)</f>
        <v/>
      </c>
      <c r="N918" s="1031"/>
      <c r="O918" s="1031"/>
      <c r="P918" s="1031" t="str">
        <f>IF('statement of marks'!FM35="","",'statement of marks'!FM35)</f>
        <v/>
      </c>
      <c r="Q918" s="1031"/>
      <c r="R918" s="1031"/>
      <c r="S918" s="438"/>
      <c r="T918" s="440" t="str">
        <f>IF('statement of marks'!FN35="","",'statement of marks'!FN35)</f>
        <v/>
      </c>
      <c r="U918" s="440" t="str">
        <f>IF('statement of marks'!FO35="","",'statement of marks'!FO35)</f>
        <v/>
      </c>
      <c r="V918" s="441" t="str">
        <f>IF('statement of marks'!FP35="","",'statement of marks'!FP35)</f>
        <v/>
      </c>
    </row>
    <row r="919" spans="1:22" ht="15.95" customHeight="1">
      <c r="A919" s="425"/>
      <c r="B919" s="1000" t="s">
        <v>195</v>
      </c>
      <c r="C919" s="1001"/>
      <c r="D919" s="1071" t="str">
        <f>details!$DR$3</f>
        <v>vxLr rd</v>
      </c>
      <c r="E919" s="1071"/>
      <c r="F919" s="1071"/>
      <c r="G919" s="1071" t="str">
        <f>details!$DV$3</f>
        <v>vDVwcj rd</v>
      </c>
      <c r="H919" s="1071"/>
      <c r="I919" s="1071"/>
      <c r="J919" s="1071" t="str">
        <f>details!$ED$3</f>
        <v>Qjojh rd</v>
      </c>
      <c r="K919" s="1071"/>
      <c r="L919" s="1071"/>
      <c r="M919" s="1071" t="str">
        <f>details!$DZ$3</f>
        <v>fnlEcj rd</v>
      </c>
      <c r="N919" s="1071"/>
      <c r="O919" s="1071"/>
      <c r="P919" s="1071" t="str">
        <f>details!$EH$3</f>
        <v>loZ ;ksx</v>
      </c>
      <c r="Q919" s="1071"/>
      <c r="R919" s="1071"/>
      <c r="S919" s="1010" t="s">
        <v>252</v>
      </c>
      <c r="T919" s="1011"/>
      <c r="U919" s="1011"/>
      <c r="V919" s="1078"/>
    </row>
    <row r="920" spans="1:22" ht="15.95" customHeight="1">
      <c r="A920" s="425"/>
      <c r="B920" s="1025" t="s">
        <v>98</v>
      </c>
      <c r="C920" s="1026"/>
      <c r="D920" s="1008" t="str">
        <f>IF(details!DS35="","",details!DS35)</f>
        <v/>
      </c>
      <c r="E920" s="1008"/>
      <c r="F920" s="1008"/>
      <c r="G920" s="1008" t="str">
        <f>IF(details!DW35="","",details!DW35)</f>
        <v/>
      </c>
      <c r="H920" s="1008"/>
      <c r="I920" s="1008"/>
      <c r="J920" s="1008" t="str">
        <f>IF(details!EE35="","",details!EE35)</f>
        <v/>
      </c>
      <c r="K920" s="1008"/>
      <c r="L920" s="1008"/>
      <c r="M920" s="1008" t="str">
        <f>IF(details!EA35="","",details!EA35)</f>
        <v/>
      </c>
      <c r="N920" s="1008"/>
      <c r="O920" s="1008"/>
      <c r="P920" s="1008" t="str">
        <f>IF(details!EI35="","",details!EI35)</f>
        <v/>
      </c>
      <c r="Q920" s="1008"/>
      <c r="R920" s="1008"/>
      <c r="S920" s="1079">
        <f>'statement of marks'!$HF$108</f>
        <v>42855</v>
      </c>
      <c r="T920" s="1080"/>
      <c r="U920" s="1080"/>
      <c r="V920" s="1081"/>
    </row>
    <row r="921" spans="1:22" ht="15.95" customHeight="1">
      <c r="A921" s="425"/>
      <c r="B921" s="1023" t="s">
        <v>15</v>
      </c>
      <c r="C921" s="1024"/>
      <c r="D921" s="1009">
        <f>IF(details!DR35="","",details!DR35)</f>
        <v>83</v>
      </c>
      <c r="E921" s="1009"/>
      <c r="F921" s="1009"/>
      <c r="G921" s="1009" t="str">
        <f>IF(details!DV35="","",details!DV35)</f>
        <v/>
      </c>
      <c r="H921" s="1009"/>
      <c r="I921" s="1009"/>
      <c r="J921" s="1009" t="str">
        <f>IF(details!ED35="","",details!ED35)</f>
        <v/>
      </c>
      <c r="K921" s="1009"/>
      <c r="L921" s="1009"/>
      <c r="M921" s="1009" t="str">
        <f>IF(details!DZ35="","",details!DZ35)</f>
        <v/>
      </c>
      <c r="N921" s="1009"/>
      <c r="O921" s="1009"/>
      <c r="P921" s="1009" t="str">
        <f>IF(details!EH35="","",details!EH35)</f>
        <v/>
      </c>
      <c r="Q921" s="1009"/>
      <c r="R921" s="1009"/>
      <c r="S921" s="1082"/>
      <c r="T921" s="1083"/>
      <c r="U921" s="1083"/>
      <c r="V921" s="1084"/>
    </row>
    <row r="922" spans="1:22" ht="15.95" customHeight="1">
      <c r="A922" s="1072"/>
      <c r="B922" s="1064" t="s">
        <v>250</v>
      </c>
      <c r="C922" s="1065"/>
      <c r="D922" s="1066" t="s">
        <v>3</v>
      </c>
      <c r="E922" s="1066"/>
      <c r="F922" s="1066"/>
      <c r="G922" s="1066" t="s">
        <v>236</v>
      </c>
      <c r="H922" s="1066"/>
      <c r="I922" s="1066"/>
      <c r="J922" s="1066" t="s">
        <v>5</v>
      </c>
      <c r="K922" s="1066"/>
      <c r="L922" s="1066"/>
      <c r="M922" s="1066" t="s">
        <v>242</v>
      </c>
      <c r="N922" s="1066"/>
      <c r="O922" s="1066"/>
      <c r="P922" s="1067" t="s">
        <v>225</v>
      </c>
      <c r="Q922" s="1067"/>
      <c r="R922" s="1067"/>
      <c r="S922" s="1066" t="s">
        <v>250</v>
      </c>
      <c r="T922" s="1066"/>
      <c r="U922" s="1066"/>
      <c r="V922" s="1068"/>
    </row>
    <row r="923" spans="1:22" ht="15.95" customHeight="1">
      <c r="A923" s="1072"/>
      <c r="B923" s="1064"/>
      <c r="C923" s="1065"/>
      <c r="D923" s="1069">
        <f>'statement of marks'!HD35</f>
        <v>1200</v>
      </c>
      <c r="E923" s="1069"/>
      <c r="F923" s="1069"/>
      <c r="G923" s="1069" t="str">
        <f>'statement of marks'!HE35</f>
        <v/>
      </c>
      <c r="H923" s="1069"/>
      <c r="I923" s="1069"/>
      <c r="J923" s="1069" t="str">
        <f>'statement of marks'!HF35</f>
        <v/>
      </c>
      <c r="K923" s="1069"/>
      <c r="L923" s="1069"/>
      <c r="M923" s="1069" t="str">
        <f>'statement of marks'!HI35</f>
        <v/>
      </c>
      <c r="N923" s="1069"/>
      <c r="O923" s="1069"/>
      <c r="P923" s="1069" t="str">
        <f>'statement of marks'!HH35</f>
        <v/>
      </c>
      <c r="Q923" s="1069"/>
      <c r="R923" s="1069"/>
      <c r="S923" s="1066" t="str">
        <f>'statement of marks'!HC35</f>
        <v/>
      </c>
      <c r="T923" s="1066"/>
      <c r="U923" s="1066"/>
      <c r="V923" s="1068"/>
    </row>
    <row r="924" spans="1:22" ht="15.95" customHeight="1">
      <c r="A924" s="425"/>
      <c r="B924" s="1036" t="s">
        <v>99</v>
      </c>
      <c r="C924" s="1037"/>
      <c r="D924" s="1007"/>
      <c r="E924" s="1007"/>
      <c r="F924" s="1007"/>
      <c r="G924" s="1007"/>
      <c r="H924" s="1007"/>
      <c r="I924" s="1007"/>
      <c r="J924" s="1007"/>
      <c r="K924" s="1007"/>
      <c r="L924" s="1007"/>
      <c r="M924" s="1007"/>
      <c r="N924" s="1007"/>
      <c r="O924" s="1007"/>
      <c r="P924" s="1007"/>
      <c r="Q924" s="1007"/>
      <c r="R924" s="1007"/>
      <c r="S924" s="1007"/>
      <c r="T924" s="1007"/>
      <c r="U924" s="1007"/>
      <c r="V924" s="1058"/>
    </row>
    <row r="925" spans="1:22" ht="15.95" customHeight="1">
      <c r="A925" s="425"/>
      <c r="B925" s="1013" t="s">
        <v>79</v>
      </c>
      <c r="C925" s="1014"/>
      <c r="D925" s="1007"/>
      <c r="E925" s="1007"/>
      <c r="F925" s="1007"/>
      <c r="G925" s="1007"/>
      <c r="H925" s="1007"/>
      <c r="I925" s="1007"/>
      <c r="J925" s="1007"/>
      <c r="K925" s="1007"/>
      <c r="L925" s="1007"/>
      <c r="M925" s="1007"/>
      <c r="N925" s="1007"/>
      <c r="O925" s="1007"/>
      <c r="P925" s="1007"/>
      <c r="Q925" s="1007"/>
      <c r="R925" s="1007"/>
      <c r="S925" s="1007"/>
      <c r="T925" s="1007"/>
      <c r="U925" s="1007"/>
      <c r="V925" s="1058"/>
    </row>
    <row r="926" spans="1:22" ht="15.95" customHeight="1">
      <c r="A926" s="425"/>
      <c r="B926" s="1036" t="s">
        <v>243</v>
      </c>
      <c r="C926" s="1037"/>
      <c r="D926" s="1007"/>
      <c r="E926" s="1007"/>
      <c r="F926" s="1007"/>
      <c r="G926" s="1007"/>
      <c r="H926" s="1007"/>
      <c r="I926" s="1007"/>
      <c r="J926" s="1007"/>
      <c r="K926" s="1007"/>
      <c r="L926" s="1007"/>
      <c r="M926" s="1007"/>
      <c r="N926" s="1007"/>
      <c r="O926" s="1007"/>
      <c r="P926" s="1007" t="s">
        <v>243</v>
      </c>
      <c r="Q926" s="1007"/>
      <c r="R926" s="1007"/>
      <c r="S926" s="1007"/>
      <c r="T926" s="1007"/>
      <c r="U926" s="1007"/>
      <c r="V926" s="1058"/>
    </row>
    <row r="927" spans="1:22" ht="15.95" customHeight="1">
      <c r="A927" s="425"/>
      <c r="B927" s="1021" t="s">
        <v>100</v>
      </c>
      <c r="C927" s="1022"/>
      <c r="D927" s="1007"/>
      <c r="E927" s="1007"/>
      <c r="F927" s="1007"/>
      <c r="G927" s="1007"/>
      <c r="H927" s="1007"/>
      <c r="I927" s="1007"/>
      <c r="J927" s="1007"/>
      <c r="K927" s="1007"/>
      <c r="L927" s="1007"/>
      <c r="M927" s="1007"/>
      <c r="N927" s="1007"/>
      <c r="O927" s="1007"/>
      <c r="P927" s="1007"/>
      <c r="Q927" s="1007"/>
      <c r="R927" s="1007"/>
      <c r="S927" s="1060" t="s">
        <v>100</v>
      </c>
      <c r="T927" s="1060"/>
      <c r="U927" s="1060"/>
      <c r="V927" s="1061"/>
    </row>
    <row r="928" spans="1:22" ht="15.95" customHeight="1" thickBot="1">
      <c r="A928" s="427"/>
      <c r="B928" s="1076" t="s">
        <v>101</v>
      </c>
      <c r="C928" s="1077"/>
      <c r="D928" s="1059"/>
      <c r="E928" s="1059"/>
      <c r="F928" s="1059"/>
      <c r="G928" s="1059"/>
      <c r="H928" s="1059"/>
      <c r="I928" s="1059"/>
      <c r="J928" s="1059"/>
      <c r="K928" s="1059"/>
      <c r="L928" s="1059"/>
      <c r="M928" s="1059"/>
      <c r="N928" s="1059"/>
      <c r="O928" s="1059"/>
      <c r="P928" s="1059"/>
      <c r="Q928" s="1059"/>
      <c r="R928" s="1059"/>
      <c r="S928" s="1062" t="s">
        <v>134</v>
      </c>
      <c r="T928" s="1062"/>
      <c r="U928" s="1062"/>
      <c r="V928" s="1063"/>
    </row>
    <row r="929" spans="1:22" ht="15.95" customHeight="1">
      <c r="A929" s="424"/>
      <c r="B929" s="1038" t="s">
        <v>47</v>
      </c>
      <c r="C929" s="1039"/>
      <c r="D929" s="1039"/>
      <c r="E929" s="1039"/>
      <c r="F929" s="1039"/>
      <c r="G929" s="1039"/>
      <c r="H929" s="1039"/>
      <c r="I929" s="1039"/>
      <c r="J929" s="1039"/>
      <c r="K929" s="1039"/>
      <c r="L929" s="1039"/>
      <c r="M929" s="1039"/>
      <c r="N929" s="1039"/>
      <c r="O929" s="1039"/>
      <c r="P929" s="1039"/>
      <c r="Q929" s="1039"/>
      <c r="R929" s="1039"/>
      <c r="S929" s="1039"/>
      <c r="T929" s="1039"/>
      <c r="U929" s="1039"/>
      <c r="V929" s="1040"/>
    </row>
    <row r="930" spans="1:22" ht="15.95" customHeight="1">
      <c r="A930" s="425"/>
      <c r="B930" s="1041" t="str">
        <f>'statement of marks'!$A$1</f>
        <v>MkW0Hkhejko vEcsMdj jkt0vkok0fo|k0cxMh]nkSlk</v>
      </c>
      <c r="C930" s="1042"/>
      <c r="D930" s="1042"/>
      <c r="E930" s="1042"/>
      <c r="F930" s="1042"/>
      <c r="G930" s="1042"/>
      <c r="H930" s="1042"/>
      <c r="I930" s="1042"/>
      <c r="J930" s="1042"/>
      <c r="K930" s="1042"/>
      <c r="L930" s="1042"/>
      <c r="M930" s="1042"/>
      <c r="N930" s="1042"/>
      <c r="O930" s="1042"/>
      <c r="P930" s="1042"/>
      <c r="Q930" s="1042"/>
      <c r="R930" s="1042"/>
      <c r="S930" s="1042"/>
      <c r="T930" s="1042"/>
      <c r="U930" s="1042"/>
      <c r="V930" s="1043"/>
    </row>
    <row r="931" spans="1:22" ht="15.95" customHeight="1">
      <c r="A931" s="425"/>
      <c r="B931" s="990" t="s">
        <v>244</v>
      </c>
      <c r="C931" s="991"/>
      <c r="D931" s="992" t="str">
        <f>'statement of marks'!$H$3</f>
        <v>2016-17</v>
      </c>
      <c r="E931" s="992"/>
      <c r="F931" s="992"/>
      <c r="G931" s="992"/>
      <c r="H931" s="992"/>
      <c r="I931" s="992"/>
      <c r="J931" s="992"/>
      <c r="K931" s="992"/>
      <c r="L931" s="992"/>
      <c r="M931" s="992"/>
      <c r="N931" s="992"/>
      <c r="O931" s="992"/>
      <c r="P931" s="992"/>
      <c r="Q931" s="992"/>
      <c r="R931" s="992"/>
      <c r="S931" s="992"/>
      <c r="T931" s="992"/>
      <c r="U931" s="992"/>
      <c r="V931" s="1044"/>
    </row>
    <row r="932" spans="1:22" ht="15.95" customHeight="1">
      <c r="A932" s="425"/>
      <c r="B932" s="990" t="s">
        <v>185</v>
      </c>
      <c r="C932" s="991"/>
      <c r="D932" s="991" t="str">
        <f>IF('statement of marks'!I36="","",'statement of marks'!I36)</f>
        <v>fouksn ehuk</v>
      </c>
      <c r="E932" s="991"/>
      <c r="F932" s="991"/>
      <c r="G932" s="991"/>
      <c r="H932" s="991"/>
      <c r="I932" s="991"/>
      <c r="J932" s="991"/>
      <c r="K932" s="991"/>
      <c r="L932" s="991"/>
      <c r="M932" s="991"/>
      <c r="N932" s="991"/>
      <c r="O932" s="991"/>
      <c r="P932" s="991"/>
      <c r="Q932" s="991"/>
      <c r="R932" s="991"/>
      <c r="S932" s="991"/>
      <c r="T932" s="991"/>
      <c r="U932" s="991"/>
      <c r="V932" s="1045"/>
    </row>
    <row r="933" spans="1:22" ht="15.95" customHeight="1">
      <c r="A933" s="425"/>
      <c r="B933" s="990" t="s">
        <v>186</v>
      </c>
      <c r="C933" s="991"/>
      <c r="D933" s="991" t="str">
        <f>IF('statement of marks'!J36="","",'statement of marks'!J36)</f>
        <v>Jh iIiq yky ehuk</v>
      </c>
      <c r="E933" s="991"/>
      <c r="F933" s="991"/>
      <c r="G933" s="991"/>
      <c r="H933" s="991"/>
      <c r="I933" s="991"/>
      <c r="J933" s="991"/>
      <c r="K933" s="991"/>
      <c r="L933" s="991"/>
      <c r="M933" s="991"/>
      <c r="N933" s="991"/>
      <c r="O933" s="991"/>
      <c r="P933" s="991"/>
      <c r="Q933" s="991"/>
      <c r="R933" s="991"/>
      <c r="S933" s="991"/>
      <c r="T933" s="991"/>
      <c r="U933" s="991"/>
      <c r="V933" s="1045"/>
    </row>
    <row r="934" spans="1:22" ht="15.95" customHeight="1">
      <c r="A934" s="425"/>
      <c r="B934" s="990" t="s">
        <v>187</v>
      </c>
      <c r="C934" s="991"/>
      <c r="D934" s="991" t="str">
        <f>IF('statement of marks'!K36="","",'statement of marks'!K36)</f>
        <v>Jhefr jes'kh nsoh</v>
      </c>
      <c r="E934" s="991"/>
      <c r="F934" s="991"/>
      <c r="G934" s="991"/>
      <c r="H934" s="991"/>
      <c r="I934" s="991"/>
      <c r="J934" s="991"/>
      <c r="K934" s="991"/>
      <c r="L934" s="991"/>
      <c r="M934" s="991"/>
      <c r="N934" s="991"/>
      <c r="O934" s="991"/>
      <c r="P934" s="991"/>
      <c r="Q934" s="991"/>
      <c r="R934" s="991"/>
      <c r="S934" s="991"/>
      <c r="T934" s="991"/>
      <c r="U934" s="991"/>
      <c r="V934" s="1045"/>
    </row>
    <row r="935" spans="1:22" ht="15.95" customHeight="1">
      <c r="A935" s="425"/>
      <c r="B935" s="990" t="s">
        <v>188</v>
      </c>
      <c r="C935" s="991"/>
      <c r="D935" s="992" t="str">
        <f>'statement of marks'!$G$3</f>
        <v>6 B</v>
      </c>
      <c r="E935" s="992"/>
      <c r="F935" s="992"/>
      <c r="G935" s="991" t="s">
        <v>9</v>
      </c>
      <c r="H935" s="991"/>
      <c r="I935" s="991"/>
      <c r="J935" s="992">
        <f>IF('statement of marks'!D36="","",'statement of marks'!D36)</f>
        <v>680</v>
      </c>
      <c r="K935" s="992"/>
      <c r="L935" s="992"/>
      <c r="M935" s="991" t="s">
        <v>189</v>
      </c>
      <c r="N935" s="991"/>
      <c r="O935" s="991"/>
      <c r="P935" s="992">
        <f>IF('statement of marks'!F36="","",'statement of marks'!F36)</f>
        <v>2014</v>
      </c>
      <c r="Q935" s="992"/>
      <c r="R935" s="992"/>
      <c r="S935" s="1054" t="str">
        <f>IF('statement of marks'!$I$3="","",'statement of marks'!$I$3)</f>
        <v xml:space="preserve">fo|ky; dk Mk;l dksM+ </v>
      </c>
      <c r="T935" s="1054"/>
      <c r="U935" s="1054"/>
      <c r="V935" s="1055"/>
    </row>
    <row r="936" spans="1:22" ht="15.95" customHeight="1">
      <c r="A936" s="425"/>
      <c r="B936" s="428" t="s">
        <v>0</v>
      </c>
      <c r="C936" s="429"/>
      <c r="D936" s="1032">
        <f>IF('statement of marks'!G36="","",'statement of marks'!G36)</f>
        <v>39279</v>
      </c>
      <c r="E936" s="1032"/>
      <c r="F936" s="1032"/>
      <c r="G936" s="991" t="str">
        <f>IF('statement of marks'!H36="","",'statement of marks'!H36)</f>
        <v>lksyg tqykbZ] nks gtkj lkr</v>
      </c>
      <c r="H936" s="991"/>
      <c r="I936" s="991"/>
      <c r="J936" s="991"/>
      <c r="K936" s="991"/>
      <c r="L936" s="991"/>
      <c r="M936" s="991"/>
      <c r="N936" s="991"/>
      <c r="O936" s="991"/>
      <c r="P936" s="991"/>
      <c r="Q936" s="991"/>
      <c r="R936" s="991"/>
      <c r="S936" s="1056" t="str">
        <f>IF('statement of marks'!$J$3="","",'statement of marks'!$J$3)</f>
        <v xml:space="preserve">08291009401   </v>
      </c>
      <c r="T936" s="1056"/>
      <c r="U936" s="1056"/>
      <c r="V936" s="1057"/>
    </row>
    <row r="937" spans="1:22" ht="15.95" customHeight="1">
      <c r="A937" s="425"/>
      <c r="B937" s="404" t="s">
        <v>28</v>
      </c>
      <c r="C937" s="430" t="s">
        <v>96</v>
      </c>
      <c r="D937" s="1007" t="s">
        <v>1</v>
      </c>
      <c r="E937" s="1007"/>
      <c r="F937" s="1007"/>
      <c r="G937" s="1007" t="s">
        <v>21</v>
      </c>
      <c r="H937" s="1007"/>
      <c r="I937" s="1007"/>
      <c r="J937" s="1007" t="s">
        <v>68</v>
      </c>
      <c r="K937" s="1007"/>
      <c r="L937" s="1007"/>
      <c r="M937" s="1007" t="s">
        <v>97</v>
      </c>
      <c r="N937" s="1007"/>
      <c r="O937" s="1007"/>
      <c r="P937" s="1070" t="s">
        <v>200</v>
      </c>
      <c r="Q937" s="1051" t="s">
        <v>238</v>
      </c>
      <c r="R937" s="1051"/>
      <c r="S937" s="1051"/>
      <c r="T937" s="1052" t="s">
        <v>237</v>
      </c>
      <c r="U937" s="1052"/>
      <c r="V937" s="1053"/>
    </row>
    <row r="938" spans="1:22" ht="15.95" customHeight="1">
      <c r="A938" s="425"/>
      <c r="B938" s="404"/>
      <c r="C938" s="430"/>
      <c r="D938" s="423" t="s">
        <v>245</v>
      </c>
      <c r="E938" s="423" t="s">
        <v>246</v>
      </c>
      <c r="F938" s="431" t="s">
        <v>2</v>
      </c>
      <c r="G938" s="423" t="s">
        <v>245</v>
      </c>
      <c r="H938" s="423" t="s">
        <v>246</v>
      </c>
      <c r="I938" s="431" t="s">
        <v>2</v>
      </c>
      <c r="J938" s="423" t="s">
        <v>245</v>
      </c>
      <c r="K938" s="423" t="s">
        <v>246</v>
      </c>
      <c r="L938" s="431" t="s">
        <v>2</v>
      </c>
      <c r="M938" s="423" t="s">
        <v>245</v>
      </c>
      <c r="N938" s="423" t="s">
        <v>246</v>
      </c>
      <c r="O938" s="431" t="s">
        <v>2</v>
      </c>
      <c r="P938" s="1070"/>
      <c r="Q938" s="423" t="s">
        <v>245</v>
      </c>
      <c r="R938" s="423" t="s">
        <v>246</v>
      </c>
      <c r="S938" s="435" t="s">
        <v>2</v>
      </c>
      <c r="T938" s="445" t="s">
        <v>223</v>
      </c>
      <c r="U938" s="446" t="s">
        <v>5</v>
      </c>
      <c r="V938" s="447" t="s">
        <v>241</v>
      </c>
    </row>
    <row r="939" spans="1:22" ht="15.95" customHeight="1">
      <c r="A939" s="426"/>
      <c r="B939" s="1046" t="s">
        <v>3</v>
      </c>
      <c r="C939" s="1047"/>
      <c r="D939" s="421">
        <f>IF('statement of marks'!L$6="","",'statement of marks'!L$6)</f>
        <v>5</v>
      </c>
      <c r="E939" s="421">
        <f>IF('statement of marks'!M$6="","",'statement of marks'!M$6)</f>
        <v>5</v>
      </c>
      <c r="F939" s="432">
        <f>IF('statement of marks'!N$6="","",'statement of marks'!N$6)</f>
        <v>10</v>
      </c>
      <c r="G939" s="421">
        <f>IF('statement of marks'!O$6="","",'statement of marks'!O$6)</f>
        <v>5</v>
      </c>
      <c r="H939" s="421">
        <f>IF('statement of marks'!P$6="","",'statement of marks'!P$6)</f>
        <v>5</v>
      </c>
      <c r="I939" s="432">
        <f>IF('statement of marks'!Q$6="","",'statement of marks'!Q$6)</f>
        <v>10</v>
      </c>
      <c r="J939" s="421">
        <f>IF('statement of marks'!R$6="","",'statement of marks'!R$6)</f>
        <v>5</v>
      </c>
      <c r="K939" s="421">
        <f>IF('statement of marks'!S$6="","",'statement of marks'!S$6)</f>
        <v>5</v>
      </c>
      <c r="L939" s="432">
        <f>IF('statement of marks'!T$6="","",'statement of marks'!T$6)</f>
        <v>10</v>
      </c>
      <c r="M939" s="421">
        <f>IF('statement of marks'!V$6="","",'statement of marks'!V$6)</f>
        <v>50</v>
      </c>
      <c r="N939" s="421">
        <f>IF('statement of marks'!W$6="","",'statement of marks'!W$6)</f>
        <v>20</v>
      </c>
      <c r="O939" s="432">
        <f>IF('statement of marks'!X$6="","",'statement of marks'!X$6)</f>
        <v>70</v>
      </c>
      <c r="P939" s="422">
        <f>IF('statement of marks'!Y$6="","",'statement of marks'!Y$6)</f>
        <v>100</v>
      </c>
      <c r="Q939" s="421">
        <f>IF('statement of marks'!Z$6="","",'statement of marks'!Z$6)</f>
        <v>70</v>
      </c>
      <c r="R939" s="421">
        <f>IF('statement of marks'!AA$6="","",'statement of marks'!AA$6)</f>
        <v>30</v>
      </c>
      <c r="S939" s="432">
        <f>IF('statement of marks'!AB$6="","",'statement of marks'!AB$6)</f>
        <v>100</v>
      </c>
      <c r="T939" s="442">
        <f>IF('statement of marks'!AC$6="","",'statement of marks'!AC$6)</f>
        <v>200</v>
      </c>
      <c r="U939" s="442" t="str">
        <f>IF('statement of marks'!AD$6="","",'statement of marks'!AD$6)</f>
        <v/>
      </c>
      <c r="V939" s="448" t="str">
        <f>IF('statement of marks'!AE$6="","",'statement of marks'!AE$6)</f>
        <v/>
      </c>
    </row>
    <row r="940" spans="1:22" ht="15.95" customHeight="1">
      <c r="A940" s="425"/>
      <c r="B940" s="990" t="str">
        <f>IF('statement of marks'!$L$3="","",'statement of marks'!$L$3)</f>
        <v>fgUnh</v>
      </c>
      <c r="C940" s="991"/>
      <c r="D940" s="207" t="str">
        <f>IF('statement of marks'!L36="","",'statement of marks'!L36)</f>
        <v>ab</v>
      </c>
      <c r="E940" s="207" t="str">
        <f>IF('statement of marks'!M36="","",'statement of marks'!M36)</f>
        <v>ab</v>
      </c>
      <c r="F940" s="433">
        <f>IF('statement of marks'!N36="","",'statement of marks'!N36)</f>
        <v>0</v>
      </c>
      <c r="G940" s="207">
        <f>IF('statement of marks'!O36="","",'statement of marks'!O36)</f>
        <v>4</v>
      </c>
      <c r="H940" s="207">
        <f>IF('statement of marks'!P36="","",'statement of marks'!P36)</f>
        <v>5</v>
      </c>
      <c r="I940" s="433">
        <f>IF('statement of marks'!Q36="","",'statement of marks'!Q36)</f>
        <v>9</v>
      </c>
      <c r="J940" s="207" t="str">
        <f>IF('statement of marks'!R36="","",'statement of marks'!R36)</f>
        <v/>
      </c>
      <c r="K940" s="207" t="str">
        <f>IF('statement of marks'!S36="","",'statement of marks'!S36)</f>
        <v/>
      </c>
      <c r="L940" s="433" t="str">
        <f>IF('statement of marks'!T36="","",'statement of marks'!T36)</f>
        <v/>
      </c>
      <c r="M940" s="207" t="str">
        <f>IF('statement of marks'!V36="","",'statement of marks'!V36)</f>
        <v/>
      </c>
      <c r="N940" s="207" t="str">
        <f>IF('statement of marks'!W36="","",'statement of marks'!W36)</f>
        <v/>
      </c>
      <c r="O940" s="433" t="str">
        <f>IF('statement of marks'!X36="","",'statement of marks'!X36)</f>
        <v/>
      </c>
      <c r="P940" s="209" t="str">
        <f>IF('statement of marks'!Y36="","",'statement of marks'!Y36)</f>
        <v/>
      </c>
      <c r="Q940" s="207" t="str">
        <f>IF('statement of marks'!Z36="","",'statement of marks'!Z36)</f>
        <v/>
      </c>
      <c r="R940" s="207" t="str">
        <f>IF('statement of marks'!AA36="","",'statement of marks'!AA36)</f>
        <v/>
      </c>
      <c r="S940" s="433" t="str">
        <f>IF('statement of marks'!AB36="","",'statement of marks'!AB36)</f>
        <v/>
      </c>
      <c r="T940" s="420" t="str">
        <f>IF('statement of marks'!AC36="","",'statement of marks'!AC36)</f>
        <v/>
      </c>
      <c r="U940" s="420" t="str">
        <f>IF('statement of marks'!AD36="","",'statement of marks'!AD36)</f>
        <v/>
      </c>
      <c r="V940" s="439" t="str">
        <f>IF('statement of marks'!AE36="","",'statement of marks'!AE36)</f>
        <v/>
      </c>
    </row>
    <row r="941" spans="1:22" ht="15.95" customHeight="1">
      <c r="A941" s="425"/>
      <c r="B941" s="990" t="str">
        <f>IF('statement of marks'!$AH$3="","",'statement of marks'!$AH$3)</f>
        <v>vaxszth</v>
      </c>
      <c r="C941" s="991"/>
      <c r="D941" s="207" t="str">
        <f>IF('statement of marks'!AH36="","",'statement of marks'!AH36)</f>
        <v>ab</v>
      </c>
      <c r="E941" s="207" t="str">
        <f>IF('statement of marks'!AI36="","",'statement of marks'!AI36)</f>
        <v>ab</v>
      </c>
      <c r="F941" s="433">
        <f>IF('statement of marks'!AJ36="","",'statement of marks'!AJ36)</f>
        <v>0</v>
      </c>
      <c r="G941" s="207" t="str">
        <f>IF('statement of marks'!AK36="","",'statement of marks'!AK36)</f>
        <v>ab</v>
      </c>
      <c r="H941" s="207" t="str">
        <f>IF('statement of marks'!AL36="","",'statement of marks'!AL36)</f>
        <v>ab</v>
      </c>
      <c r="I941" s="433">
        <f>IF('statement of marks'!AM36="","",'statement of marks'!AM36)</f>
        <v>0</v>
      </c>
      <c r="J941" s="207" t="str">
        <f>IF('statement of marks'!AN36="","",'statement of marks'!AN36)</f>
        <v/>
      </c>
      <c r="K941" s="207" t="str">
        <f>IF('statement of marks'!AO36="","",'statement of marks'!AO36)</f>
        <v/>
      </c>
      <c r="L941" s="433" t="str">
        <f>IF('statement of marks'!AP36="","",'statement of marks'!AP36)</f>
        <v/>
      </c>
      <c r="M941" s="207" t="str">
        <f>IF('statement of marks'!AR36="","",'statement of marks'!AR36)</f>
        <v>ab</v>
      </c>
      <c r="N941" s="207" t="str">
        <f>IF('statement of marks'!AS36="","",'statement of marks'!AS36)</f>
        <v>ab</v>
      </c>
      <c r="O941" s="433">
        <f>IF('statement of marks'!AT36="","",'statement of marks'!AT36)</f>
        <v>0</v>
      </c>
      <c r="P941" s="209">
        <f>IF('statement of marks'!AU36="","",'statement of marks'!AU36)</f>
        <v>0</v>
      </c>
      <c r="Q941" s="207" t="str">
        <f>IF('statement of marks'!AV36="","",'statement of marks'!AV36)</f>
        <v/>
      </c>
      <c r="R941" s="207" t="str">
        <f>IF('statement of marks'!AW36="","",'statement of marks'!AW36)</f>
        <v/>
      </c>
      <c r="S941" s="433" t="str">
        <f>IF('statement of marks'!AX36="","",'statement of marks'!AX36)</f>
        <v/>
      </c>
      <c r="T941" s="420" t="str">
        <f>IF('statement of marks'!AY36="","",'statement of marks'!AY36)</f>
        <v/>
      </c>
      <c r="U941" s="420" t="str">
        <f>IF('statement of marks'!AZ36="","",'statement of marks'!AZ36)</f>
        <v/>
      </c>
      <c r="V941" s="439" t="str">
        <f>IF('statement of marks'!BA36="","",'statement of marks'!BA36)</f>
        <v/>
      </c>
    </row>
    <row r="942" spans="1:22" ht="15.95" customHeight="1">
      <c r="A942" s="425"/>
      <c r="B942" s="990" t="str">
        <f>IF('statement of marks'!BD36="s","laLd`r",IF('statement of marks'!BD36="u","mnwZ",IF('statement of marks'!BD36="g","xqtjkrh",IF('statement of marks'!BD36="p","iatkch",IF('statement of marks'!BD36="sd","fla/kh","r`rh; Hkk""kk")))))</f>
        <v>laLd`r</v>
      </c>
      <c r="C942" s="991"/>
      <c r="D942" s="207" t="str">
        <f>IF('statement of marks'!BE36="","",'statement of marks'!BE36)</f>
        <v>ab</v>
      </c>
      <c r="E942" s="207" t="str">
        <f>IF('statement of marks'!BF36="","",'statement of marks'!BF36)</f>
        <v>ab</v>
      </c>
      <c r="F942" s="433">
        <f>IF('statement of marks'!BG36="","",'statement of marks'!BG36)</f>
        <v>0</v>
      </c>
      <c r="G942" s="207" t="str">
        <f>IF('statement of marks'!BH36="","",'statement of marks'!BH36)</f>
        <v>ab</v>
      </c>
      <c r="H942" s="207" t="str">
        <f>IF('statement of marks'!BI36="","",'statement of marks'!BI36)</f>
        <v>ab</v>
      </c>
      <c r="I942" s="433">
        <f>IF('statement of marks'!BJ36="","",'statement of marks'!BJ36)</f>
        <v>0</v>
      </c>
      <c r="J942" s="207" t="str">
        <f>IF('statement of marks'!BK36="","",'statement of marks'!BK36)</f>
        <v/>
      </c>
      <c r="K942" s="207" t="str">
        <f>IF('statement of marks'!BL36="","",'statement of marks'!BL36)</f>
        <v/>
      </c>
      <c r="L942" s="433" t="str">
        <f>IF('statement of marks'!BM36="","",'statement of marks'!BM36)</f>
        <v/>
      </c>
      <c r="M942" s="207" t="str">
        <f>IF('statement of marks'!BO36="","",'statement of marks'!BO36)</f>
        <v/>
      </c>
      <c r="N942" s="207" t="str">
        <f>IF('statement of marks'!BP36="","",'statement of marks'!BP36)</f>
        <v/>
      </c>
      <c r="O942" s="433" t="str">
        <f>IF('statement of marks'!BQ36="","",'statement of marks'!BQ36)</f>
        <v/>
      </c>
      <c r="P942" s="209" t="str">
        <f>IF('statement of marks'!BR36="","",'statement of marks'!BR36)</f>
        <v/>
      </c>
      <c r="Q942" s="207" t="str">
        <f>IF('statement of marks'!BS36="","",'statement of marks'!BS36)</f>
        <v/>
      </c>
      <c r="R942" s="207" t="str">
        <f>IF('statement of marks'!BT36="","",'statement of marks'!BT36)</f>
        <v/>
      </c>
      <c r="S942" s="433" t="str">
        <f>IF('statement of marks'!BU36="","",'statement of marks'!BU36)</f>
        <v/>
      </c>
      <c r="T942" s="420" t="str">
        <f>IF('statement of marks'!BV36="","",'statement of marks'!BV36)</f>
        <v/>
      </c>
      <c r="U942" s="420" t="str">
        <f>IF('statement of marks'!BW36="","",'statement of marks'!BW36)</f>
        <v/>
      </c>
      <c r="V942" s="439" t="str">
        <f>IF('statement of marks'!BX36="","",'statement of marks'!BX36)</f>
        <v/>
      </c>
    </row>
    <row r="943" spans="1:22" ht="15.95" customHeight="1">
      <c r="A943" s="425"/>
      <c r="B943" s="990" t="str">
        <f>IF('statement of marks'!$CA$3="","",'statement of marks'!$CA$3)</f>
        <v>xf.kr</v>
      </c>
      <c r="C943" s="991"/>
      <c r="D943" s="207" t="str">
        <f>IF('statement of marks'!CA36="","",'statement of marks'!CA36)</f>
        <v>ab</v>
      </c>
      <c r="E943" s="207" t="str">
        <f>IF('statement of marks'!CB36="","",'statement of marks'!CB36)</f>
        <v>ab</v>
      </c>
      <c r="F943" s="433">
        <f>IF('statement of marks'!CC36="","",'statement of marks'!CC36)</f>
        <v>0</v>
      </c>
      <c r="G943" s="207" t="str">
        <f>IF('statement of marks'!CD36="","",'statement of marks'!CD36)</f>
        <v/>
      </c>
      <c r="H943" s="207" t="str">
        <f>IF('statement of marks'!CE36="","",'statement of marks'!CE36)</f>
        <v/>
      </c>
      <c r="I943" s="433" t="str">
        <f>IF('statement of marks'!CF36="","",'statement of marks'!CF36)</f>
        <v/>
      </c>
      <c r="J943" s="207" t="str">
        <f>IF('statement of marks'!CG36="","",'statement of marks'!CG36)</f>
        <v/>
      </c>
      <c r="K943" s="207" t="str">
        <f>IF('statement of marks'!CH36="","",'statement of marks'!CH36)</f>
        <v/>
      </c>
      <c r="L943" s="433" t="str">
        <f>IF('statement of marks'!CI36="","",'statement of marks'!CI36)</f>
        <v/>
      </c>
      <c r="M943" s="207">
        <f>IF('statement of marks'!CK36="","",'statement of marks'!CK36)</f>
        <v>13</v>
      </c>
      <c r="N943" s="207">
        <f>IF('statement of marks'!CL36="","",'statement of marks'!CL36)</f>
        <v>18</v>
      </c>
      <c r="O943" s="433">
        <f>IF('statement of marks'!CM36="","",'statement of marks'!CM36)</f>
        <v>31</v>
      </c>
      <c r="P943" s="209">
        <f>IF('statement of marks'!CN36="","",'statement of marks'!CN36)</f>
        <v>31</v>
      </c>
      <c r="Q943" s="207" t="str">
        <f>IF('statement of marks'!CO36="","",'statement of marks'!CO36)</f>
        <v/>
      </c>
      <c r="R943" s="207" t="str">
        <f>IF('statement of marks'!CP36="","",'statement of marks'!CP36)</f>
        <v/>
      </c>
      <c r="S943" s="433" t="str">
        <f>IF('statement of marks'!CQ36="","",'statement of marks'!CQ36)</f>
        <v/>
      </c>
      <c r="T943" s="420" t="str">
        <f>IF('statement of marks'!CR36="","",'statement of marks'!CR36)</f>
        <v/>
      </c>
      <c r="U943" s="420" t="str">
        <f>IF('statement of marks'!CS36="","",'statement of marks'!CS36)</f>
        <v/>
      </c>
      <c r="V943" s="439" t="str">
        <f>IF('statement of marks'!CT36="","",'statement of marks'!CT36)</f>
        <v/>
      </c>
    </row>
    <row r="944" spans="1:22" ht="15.95" customHeight="1">
      <c r="A944" s="425"/>
      <c r="B944" s="990" t="str">
        <f>IF('statement of marks'!$CW$3="","",'statement of marks'!$CW$3)</f>
        <v>foKku</v>
      </c>
      <c r="C944" s="991"/>
      <c r="D944" s="207" t="str">
        <f>IF('statement of marks'!CW36="","",'statement of marks'!CW36)</f>
        <v/>
      </c>
      <c r="E944" s="207" t="str">
        <f>IF('statement of marks'!CX36="","",'statement of marks'!CX36)</f>
        <v/>
      </c>
      <c r="F944" s="433" t="str">
        <f>IF('statement of marks'!CY36="","",'statement of marks'!CY36)</f>
        <v/>
      </c>
      <c r="G944" s="207">
        <f>IF('statement of marks'!CZ36="","",'statement of marks'!CZ36)</f>
        <v>1</v>
      </c>
      <c r="H944" s="207">
        <f>IF('statement of marks'!DA36="","",'statement of marks'!DA36)</f>
        <v>5</v>
      </c>
      <c r="I944" s="433">
        <f>IF('statement of marks'!DB36="","",'statement of marks'!DB36)</f>
        <v>6</v>
      </c>
      <c r="J944" s="207" t="str">
        <f>IF('statement of marks'!DC36="","",'statement of marks'!DC36)</f>
        <v/>
      </c>
      <c r="K944" s="207" t="str">
        <f>IF('statement of marks'!DD36="","",'statement of marks'!DD36)</f>
        <v/>
      </c>
      <c r="L944" s="433" t="str">
        <f>IF('statement of marks'!DE36="","",'statement of marks'!DE36)</f>
        <v/>
      </c>
      <c r="M944" s="207">
        <f>IF('statement of marks'!DG36="","",'statement of marks'!DG36)</f>
        <v>38</v>
      </c>
      <c r="N944" s="207">
        <f>IF('statement of marks'!DH36="","",'statement of marks'!DH36)</f>
        <v>16</v>
      </c>
      <c r="O944" s="433">
        <f>IF('statement of marks'!DI36="","",'statement of marks'!DI36)</f>
        <v>54</v>
      </c>
      <c r="P944" s="209">
        <f>IF('statement of marks'!DJ36="","",'statement of marks'!DJ36)</f>
        <v>60</v>
      </c>
      <c r="Q944" s="207" t="str">
        <f>IF('statement of marks'!DK36="","",'statement of marks'!DK36)</f>
        <v/>
      </c>
      <c r="R944" s="207" t="str">
        <f>IF('statement of marks'!DL36="","",'statement of marks'!DL36)</f>
        <v/>
      </c>
      <c r="S944" s="433" t="str">
        <f>IF('statement of marks'!DM36="","",'statement of marks'!DM36)</f>
        <v/>
      </c>
      <c r="T944" s="420" t="str">
        <f>IF('statement of marks'!DN36="","",'statement of marks'!DN36)</f>
        <v/>
      </c>
      <c r="U944" s="420" t="str">
        <f>IF('statement of marks'!DO36="","",'statement of marks'!DO36)</f>
        <v/>
      </c>
      <c r="V944" s="439" t="str">
        <f>IF('statement of marks'!DP36="","",'statement of marks'!DP36)</f>
        <v/>
      </c>
    </row>
    <row r="945" spans="1:22" ht="15.95" customHeight="1">
      <c r="A945" s="425"/>
      <c r="B945" s="990" t="str">
        <f>IF('statement of marks'!$DS$3="","",'statement of marks'!$DS$3)</f>
        <v>lkekftd foKku</v>
      </c>
      <c r="C945" s="991"/>
      <c r="D945" s="207" t="str">
        <f>IF('statement of marks'!DS36="","",'statement of marks'!DS36)</f>
        <v>ab</v>
      </c>
      <c r="E945" s="207" t="str">
        <f>IF('statement of marks'!DT36="","",'statement of marks'!DT36)</f>
        <v>ab</v>
      </c>
      <c r="F945" s="433">
        <f>IF('statement of marks'!DU36="","",'statement of marks'!DU36)</f>
        <v>0</v>
      </c>
      <c r="G945" s="207">
        <f>IF('statement of marks'!DV36="","",'statement of marks'!DV36)</f>
        <v>5</v>
      </c>
      <c r="H945" s="207">
        <f>IF('statement of marks'!DW36="","",'statement of marks'!DW36)</f>
        <v>5</v>
      </c>
      <c r="I945" s="433">
        <f>IF('statement of marks'!DX36="","",'statement of marks'!DX36)</f>
        <v>10</v>
      </c>
      <c r="J945" s="207" t="str">
        <f>IF('statement of marks'!DY36="","",'statement of marks'!DY36)</f>
        <v/>
      </c>
      <c r="K945" s="207" t="str">
        <f>IF('statement of marks'!DZ36="","",'statement of marks'!DZ36)</f>
        <v/>
      </c>
      <c r="L945" s="433" t="str">
        <f>IF('statement of marks'!EA36="","",'statement of marks'!EA36)</f>
        <v/>
      </c>
      <c r="M945" s="207">
        <f>IF('statement of marks'!EC36="","",'statement of marks'!EC36)</f>
        <v>46</v>
      </c>
      <c r="N945" s="207">
        <f>IF('statement of marks'!ED36="","",'statement of marks'!ED36)</f>
        <v>20</v>
      </c>
      <c r="O945" s="433">
        <f>IF('statement of marks'!EE36="","",'statement of marks'!EE36)</f>
        <v>66</v>
      </c>
      <c r="P945" s="209">
        <f>IF('statement of marks'!EF36="","",'statement of marks'!EF36)</f>
        <v>76</v>
      </c>
      <c r="Q945" s="207" t="str">
        <f>IF('statement of marks'!EG36="","",'statement of marks'!EG36)</f>
        <v/>
      </c>
      <c r="R945" s="207" t="str">
        <f>IF('statement of marks'!EH36="","",'statement of marks'!EH36)</f>
        <v/>
      </c>
      <c r="S945" s="433" t="str">
        <f>IF('statement of marks'!EI36="","",'statement of marks'!EI36)</f>
        <v/>
      </c>
      <c r="T945" s="420" t="str">
        <f>IF('statement of marks'!EJ36="","",'statement of marks'!EJ36)</f>
        <v/>
      </c>
      <c r="U945" s="420" t="str">
        <f>IF('statement of marks'!EK36="","",'statement of marks'!EK36)</f>
        <v/>
      </c>
      <c r="V945" s="439" t="str">
        <f>IF('statement of marks'!EL36="","",'statement of marks'!EL36)</f>
        <v/>
      </c>
    </row>
    <row r="946" spans="1:22" ht="15.95" customHeight="1">
      <c r="A946" s="425"/>
      <c r="B946" s="996" t="s">
        <v>193</v>
      </c>
      <c r="C946" s="997"/>
      <c r="D946" s="1007" t="s">
        <v>1</v>
      </c>
      <c r="E946" s="1007"/>
      <c r="F946" s="1007"/>
      <c r="G946" s="1007" t="s">
        <v>21</v>
      </c>
      <c r="H946" s="1007"/>
      <c r="I946" s="1007"/>
      <c r="J946" s="1007" t="s">
        <v>194</v>
      </c>
      <c r="K946" s="1007"/>
      <c r="L946" s="1007"/>
      <c r="M946" s="1007" t="s">
        <v>68</v>
      </c>
      <c r="N946" s="1007"/>
      <c r="O946" s="1007"/>
      <c r="P946" s="1007" t="s">
        <v>240</v>
      </c>
      <c r="Q946" s="1007"/>
      <c r="R946" s="1007"/>
      <c r="S946" s="436"/>
      <c r="T946" s="1073" t="s">
        <v>237</v>
      </c>
      <c r="U946" s="1074"/>
      <c r="V946" s="1075"/>
    </row>
    <row r="947" spans="1:22" ht="15.95" customHeight="1">
      <c r="A947" s="426"/>
      <c r="B947" s="1048" t="s">
        <v>3</v>
      </c>
      <c r="C947" s="1049"/>
      <c r="D947" s="1050">
        <f>IF('statement of marks'!EO$6="","",'statement of marks'!EO$6)</f>
        <v>20</v>
      </c>
      <c r="E947" s="1050"/>
      <c r="F947" s="1050"/>
      <c r="G947" s="1050">
        <f>IF('statement of marks'!EP$6="","",'statement of marks'!EP$6)</f>
        <v>20</v>
      </c>
      <c r="H947" s="1050"/>
      <c r="I947" s="1050"/>
      <c r="J947" s="1050">
        <f>IF('statement of marks'!ER$6="","",'statement of marks'!ER$6)</f>
        <v>20</v>
      </c>
      <c r="K947" s="1050"/>
      <c r="L947" s="1050"/>
      <c r="M947" s="1050">
        <f>IF('statement of marks'!EQ$6="","",'statement of marks'!EQ$6)</f>
        <v>20</v>
      </c>
      <c r="N947" s="1050"/>
      <c r="O947" s="1050"/>
      <c r="P947" s="1050">
        <f>IF('statement of marks'!ES$6="","",'statement of marks'!ES$6)</f>
        <v>20</v>
      </c>
      <c r="Q947" s="1050"/>
      <c r="R947" s="1050"/>
      <c r="S947" s="437" t="str">
        <f>IF('statement of marks'!FD$6="","",'statement of marks'!EW$6)</f>
        <v/>
      </c>
      <c r="T947" s="442">
        <f>IF('statement of marks'!ET$6="","",'statement of marks'!ET$6)</f>
        <v>100</v>
      </c>
      <c r="U947" s="443" t="s">
        <v>5</v>
      </c>
      <c r="V947" s="444" t="s">
        <v>241</v>
      </c>
    </row>
    <row r="948" spans="1:22" ht="15.95" customHeight="1">
      <c r="A948" s="425"/>
      <c r="B948" s="990" t="str">
        <f>IF('statement of marks'!$EO$3="","",'statement of marks'!$EO$3)</f>
        <v>dk;kZuqHko</v>
      </c>
      <c r="C948" s="991"/>
      <c r="D948" s="1031" t="str">
        <f>IF('statement of marks'!EO36="","",'statement of marks'!EO36)</f>
        <v/>
      </c>
      <c r="E948" s="1031"/>
      <c r="F948" s="1031"/>
      <c r="G948" s="1031" t="str">
        <f>IF('statement of marks'!EP36="","",'statement of marks'!EP36)</f>
        <v/>
      </c>
      <c r="H948" s="1031"/>
      <c r="I948" s="1031"/>
      <c r="J948" s="1031" t="str">
        <f>IF('statement of marks'!ER36="","",'statement of marks'!ER36)</f>
        <v/>
      </c>
      <c r="K948" s="1031"/>
      <c r="L948" s="1031"/>
      <c r="M948" s="1031" t="str">
        <f>IF('statement of marks'!EQ36="","",'statement of marks'!EQ36)</f>
        <v/>
      </c>
      <c r="N948" s="1031"/>
      <c r="O948" s="1031"/>
      <c r="P948" s="1031" t="str">
        <f>IF('statement of marks'!ES36="","",'statement of marks'!ES36)</f>
        <v/>
      </c>
      <c r="Q948" s="1031"/>
      <c r="R948" s="1031"/>
      <c r="S948" s="438"/>
      <c r="T948" s="440" t="str">
        <f>IF('statement of marks'!ET36="","",'statement of marks'!ET36)</f>
        <v/>
      </c>
      <c r="U948" s="440" t="str">
        <f>IF('statement of marks'!EU36="","",'statement of marks'!EU36)</f>
        <v/>
      </c>
      <c r="V948" s="441" t="str">
        <f>IF('statement of marks'!EV36="","",'statement of marks'!EV36)</f>
        <v/>
      </c>
    </row>
    <row r="949" spans="1:22" ht="15.95" customHeight="1">
      <c r="A949" s="425"/>
      <c r="B949" s="1027" t="str">
        <f>IF('statement of marks'!$EY$3="","",'statement of marks'!$EY$3)</f>
        <v>dyk f'k{kk</v>
      </c>
      <c r="C949" s="1028"/>
      <c r="D949" s="1031" t="str">
        <f>IF('statement of marks'!EY36="","",'statement of marks'!EY36)</f>
        <v/>
      </c>
      <c r="E949" s="1031"/>
      <c r="F949" s="1031"/>
      <c r="G949" s="1031" t="str">
        <f>IF('statement of marks'!EZ36="","",'statement of marks'!EZ36)</f>
        <v/>
      </c>
      <c r="H949" s="1031"/>
      <c r="I949" s="1031"/>
      <c r="J949" s="1031" t="str">
        <f>IF('statement of marks'!FB36="","",'statement of marks'!FB36)</f>
        <v/>
      </c>
      <c r="K949" s="1031"/>
      <c r="L949" s="1031"/>
      <c r="M949" s="1031" t="str">
        <f>IF('statement of marks'!FA36="","",'statement of marks'!FA36)</f>
        <v/>
      </c>
      <c r="N949" s="1031"/>
      <c r="O949" s="1031"/>
      <c r="P949" s="1031" t="str">
        <f>IF('statement of marks'!FC36="","",'statement of marks'!FC36)</f>
        <v/>
      </c>
      <c r="Q949" s="1031"/>
      <c r="R949" s="1031"/>
      <c r="S949" s="438"/>
      <c r="T949" s="440" t="str">
        <f>IF('statement of marks'!FD36="","",'statement of marks'!FD36)</f>
        <v/>
      </c>
      <c r="U949" s="440" t="str">
        <f>IF('statement of marks'!FE36="","",'statement of marks'!FE36)</f>
        <v/>
      </c>
      <c r="V949" s="441" t="str">
        <f>IF('statement of marks'!FF36="","",'statement of marks'!FF36)</f>
        <v/>
      </c>
    </row>
    <row r="950" spans="1:22" ht="15.95" customHeight="1">
      <c r="A950" s="425"/>
      <c r="B950" s="1029" t="str">
        <f>IF('statement of marks'!$FI$3="","",'statement of marks'!$FI$3)</f>
        <v>LokLF; ,oe~ 'kkjhfjd f'k{kk</v>
      </c>
      <c r="C950" s="1030"/>
      <c r="D950" s="1031" t="str">
        <f>IF('statement of marks'!FI36="","",'statement of marks'!FI36)</f>
        <v/>
      </c>
      <c r="E950" s="1031"/>
      <c r="F950" s="1031"/>
      <c r="G950" s="1031" t="str">
        <f>IF('statement of marks'!FJ36="","",'statement of marks'!FJ36)</f>
        <v/>
      </c>
      <c r="H950" s="1031"/>
      <c r="I950" s="1031"/>
      <c r="J950" s="1031" t="str">
        <f>IF('statement of marks'!FL36="","",'statement of marks'!FL36)</f>
        <v/>
      </c>
      <c r="K950" s="1031"/>
      <c r="L950" s="1031"/>
      <c r="M950" s="1031" t="str">
        <f>IF('statement of marks'!FK36="","",'statement of marks'!FK36)</f>
        <v/>
      </c>
      <c r="N950" s="1031"/>
      <c r="O950" s="1031"/>
      <c r="P950" s="1031" t="str">
        <f>IF('statement of marks'!FM36="","",'statement of marks'!FM36)</f>
        <v/>
      </c>
      <c r="Q950" s="1031"/>
      <c r="R950" s="1031"/>
      <c r="S950" s="438"/>
      <c r="T950" s="440" t="str">
        <f>IF('statement of marks'!FN36="","",'statement of marks'!FN36)</f>
        <v/>
      </c>
      <c r="U950" s="440" t="str">
        <f>IF('statement of marks'!FO36="","",'statement of marks'!FO36)</f>
        <v/>
      </c>
      <c r="V950" s="441" t="str">
        <f>IF('statement of marks'!FP36="","",'statement of marks'!FP36)</f>
        <v/>
      </c>
    </row>
    <row r="951" spans="1:22" ht="15.95" customHeight="1">
      <c r="A951" s="425"/>
      <c r="B951" s="1000" t="s">
        <v>195</v>
      </c>
      <c r="C951" s="1001"/>
      <c r="D951" s="1071" t="str">
        <f>details!$DR$3</f>
        <v>vxLr rd</v>
      </c>
      <c r="E951" s="1071"/>
      <c r="F951" s="1071"/>
      <c r="G951" s="1071" t="str">
        <f>details!$DV$3</f>
        <v>vDVwcj rd</v>
      </c>
      <c r="H951" s="1071"/>
      <c r="I951" s="1071"/>
      <c r="J951" s="1071" t="str">
        <f>details!$ED$3</f>
        <v>Qjojh rd</v>
      </c>
      <c r="K951" s="1071"/>
      <c r="L951" s="1071"/>
      <c r="M951" s="1071" t="str">
        <f>details!$DZ$3</f>
        <v>fnlEcj rd</v>
      </c>
      <c r="N951" s="1071"/>
      <c r="O951" s="1071"/>
      <c r="P951" s="1071" t="str">
        <f>details!$EH$3</f>
        <v>loZ ;ksx</v>
      </c>
      <c r="Q951" s="1071"/>
      <c r="R951" s="1071"/>
      <c r="S951" s="1010" t="s">
        <v>252</v>
      </c>
      <c r="T951" s="1011"/>
      <c r="U951" s="1011"/>
      <c r="V951" s="1078"/>
    </row>
    <row r="952" spans="1:22" ht="15.95" customHeight="1">
      <c r="A952" s="425"/>
      <c r="B952" s="1025" t="s">
        <v>98</v>
      </c>
      <c r="C952" s="1026"/>
      <c r="D952" s="1008" t="str">
        <f>IF(details!DS36="","",details!DS36)</f>
        <v/>
      </c>
      <c r="E952" s="1008"/>
      <c r="F952" s="1008"/>
      <c r="G952" s="1008" t="str">
        <f>IF(details!DW36="","",details!DW36)</f>
        <v/>
      </c>
      <c r="H952" s="1008"/>
      <c r="I952" s="1008"/>
      <c r="J952" s="1008" t="str">
        <f>IF(details!EE36="","",details!EE36)</f>
        <v/>
      </c>
      <c r="K952" s="1008"/>
      <c r="L952" s="1008"/>
      <c r="M952" s="1008" t="str">
        <f>IF(details!EA36="","",details!EA36)</f>
        <v/>
      </c>
      <c r="N952" s="1008"/>
      <c r="O952" s="1008"/>
      <c r="P952" s="1008" t="str">
        <f>IF(details!EI36="","",details!EI36)</f>
        <v/>
      </c>
      <c r="Q952" s="1008"/>
      <c r="R952" s="1008"/>
      <c r="S952" s="1079">
        <f>'statement of marks'!$HF$108</f>
        <v>42855</v>
      </c>
      <c r="T952" s="1080"/>
      <c r="U952" s="1080"/>
      <c r="V952" s="1081"/>
    </row>
    <row r="953" spans="1:22" ht="15.95" customHeight="1">
      <c r="A953" s="425"/>
      <c r="B953" s="1023" t="s">
        <v>15</v>
      </c>
      <c r="C953" s="1024"/>
      <c r="D953" s="1009">
        <f>IF(details!DR36="","",details!DR36)</f>
        <v>83</v>
      </c>
      <c r="E953" s="1009"/>
      <c r="F953" s="1009"/>
      <c r="G953" s="1009" t="str">
        <f>IF(details!DV36="","",details!DV36)</f>
        <v/>
      </c>
      <c r="H953" s="1009"/>
      <c r="I953" s="1009"/>
      <c r="J953" s="1009" t="str">
        <f>IF(details!ED36="","",details!ED36)</f>
        <v/>
      </c>
      <c r="K953" s="1009"/>
      <c r="L953" s="1009"/>
      <c r="M953" s="1009" t="str">
        <f>IF(details!DZ36="","",details!DZ36)</f>
        <v/>
      </c>
      <c r="N953" s="1009"/>
      <c r="O953" s="1009"/>
      <c r="P953" s="1009" t="str">
        <f>IF(details!EH36="","",details!EH36)</f>
        <v/>
      </c>
      <c r="Q953" s="1009"/>
      <c r="R953" s="1009"/>
      <c r="S953" s="1082"/>
      <c r="T953" s="1083"/>
      <c r="U953" s="1083"/>
      <c r="V953" s="1084"/>
    </row>
    <row r="954" spans="1:22" ht="15.95" customHeight="1">
      <c r="A954" s="1072"/>
      <c r="B954" s="1064" t="s">
        <v>250</v>
      </c>
      <c r="C954" s="1065"/>
      <c r="D954" s="1066" t="s">
        <v>3</v>
      </c>
      <c r="E954" s="1066"/>
      <c r="F954" s="1066"/>
      <c r="G954" s="1066" t="s">
        <v>236</v>
      </c>
      <c r="H954" s="1066"/>
      <c r="I954" s="1066"/>
      <c r="J954" s="1066" t="s">
        <v>5</v>
      </c>
      <c r="K954" s="1066"/>
      <c r="L954" s="1066"/>
      <c r="M954" s="1066" t="s">
        <v>242</v>
      </c>
      <c r="N954" s="1066"/>
      <c r="O954" s="1066"/>
      <c r="P954" s="1067" t="s">
        <v>225</v>
      </c>
      <c r="Q954" s="1067"/>
      <c r="R954" s="1067"/>
      <c r="S954" s="1066" t="s">
        <v>250</v>
      </c>
      <c r="T954" s="1066"/>
      <c r="U954" s="1066"/>
      <c r="V954" s="1068"/>
    </row>
    <row r="955" spans="1:22" ht="15.95" customHeight="1">
      <c r="A955" s="1072"/>
      <c r="B955" s="1064"/>
      <c r="C955" s="1065"/>
      <c r="D955" s="1069">
        <f>'statement of marks'!HD36</f>
        <v>1200</v>
      </c>
      <c r="E955" s="1069"/>
      <c r="F955" s="1069"/>
      <c r="G955" s="1069" t="str">
        <f>'statement of marks'!HE36</f>
        <v/>
      </c>
      <c r="H955" s="1069"/>
      <c r="I955" s="1069"/>
      <c r="J955" s="1069" t="str">
        <f>'statement of marks'!HF36</f>
        <v/>
      </c>
      <c r="K955" s="1069"/>
      <c r="L955" s="1069"/>
      <c r="M955" s="1069" t="str">
        <f>'statement of marks'!HI36</f>
        <v/>
      </c>
      <c r="N955" s="1069"/>
      <c r="O955" s="1069"/>
      <c r="P955" s="1069" t="str">
        <f>'statement of marks'!HH36</f>
        <v/>
      </c>
      <c r="Q955" s="1069"/>
      <c r="R955" s="1069"/>
      <c r="S955" s="1066" t="str">
        <f>'statement of marks'!HC36</f>
        <v/>
      </c>
      <c r="T955" s="1066"/>
      <c r="U955" s="1066"/>
      <c r="V955" s="1068"/>
    </row>
    <row r="956" spans="1:22" ht="15.95" customHeight="1">
      <c r="A956" s="425"/>
      <c r="B956" s="1036" t="s">
        <v>99</v>
      </c>
      <c r="C956" s="1037"/>
      <c r="D956" s="1007"/>
      <c r="E956" s="1007"/>
      <c r="F956" s="1007"/>
      <c r="G956" s="1007"/>
      <c r="H956" s="1007"/>
      <c r="I956" s="1007"/>
      <c r="J956" s="1007"/>
      <c r="K956" s="1007"/>
      <c r="L956" s="1007"/>
      <c r="M956" s="1007"/>
      <c r="N956" s="1007"/>
      <c r="O956" s="1007"/>
      <c r="P956" s="1007"/>
      <c r="Q956" s="1007"/>
      <c r="R956" s="1007"/>
      <c r="S956" s="1007"/>
      <c r="T956" s="1007"/>
      <c r="U956" s="1007"/>
      <c r="V956" s="1058"/>
    </row>
    <row r="957" spans="1:22" ht="15.95" customHeight="1">
      <c r="A957" s="425"/>
      <c r="B957" s="1013" t="s">
        <v>79</v>
      </c>
      <c r="C957" s="1014"/>
      <c r="D957" s="1007"/>
      <c r="E957" s="1007"/>
      <c r="F957" s="1007"/>
      <c r="G957" s="1007"/>
      <c r="H957" s="1007"/>
      <c r="I957" s="1007"/>
      <c r="J957" s="1007"/>
      <c r="K957" s="1007"/>
      <c r="L957" s="1007"/>
      <c r="M957" s="1007"/>
      <c r="N957" s="1007"/>
      <c r="O957" s="1007"/>
      <c r="P957" s="1007"/>
      <c r="Q957" s="1007"/>
      <c r="R957" s="1007"/>
      <c r="S957" s="1007"/>
      <c r="T957" s="1007"/>
      <c r="U957" s="1007"/>
      <c r="V957" s="1058"/>
    </row>
    <row r="958" spans="1:22" ht="15.95" customHeight="1">
      <c r="A958" s="425"/>
      <c r="B958" s="1036" t="s">
        <v>243</v>
      </c>
      <c r="C958" s="1037"/>
      <c r="D958" s="1007"/>
      <c r="E958" s="1007"/>
      <c r="F958" s="1007"/>
      <c r="G958" s="1007"/>
      <c r="H958" s="1007"/>
      <c r="I958" s="1007"/>
      <c r="J958" s="1007"/>
      <c r="K958" s="1007"/>
      <c r="L958" s="1007"/>
      <c r="M958" s="1007"/>
      <c r="N958" s="1007"/>
      <c r="O958" s="1007"/>
      <c r="P958" s="1007" t="s">
        <v>243</v>
      </c>
      <c r="Q958" s="1007"/>
      <c r="R958" s="1007"/>
      <c r="S958" s="1007"/>
      <c r="T958" s="1007"/>
      <c r="U958" s="1007"/>
      <c r="V958" s="1058"/>
    </row>
    <row r="959" spans="1:22" ht="15.95" customHeight="1">
      <c r="A959" s="425"/>
      <c r="B959" s="1021" t="s">
        <v>100</v>
      </c>
      <c r="C959" s="1022"/>
      <c r="D959" s="1007"/>
      <c r="E959" s="1007"/>
      <c r="F959" s="1007"/>
      <c r="G959" s="1007"/>
      <c r="H959" s="1007"/>
      <c r="I959" s="1007"/>
      <c r="J959" s="1007"/>
      <c r="K959" s="1007"/>
      <c r="L959" s="1007"/>
      <c r="M959" s="1007"/>
      <c r="N959" s="1007"/>
      <c r="O959" s="1007"/>
      <c r="P959" s="1007"/>
      <c r="Q959" s="1007"/>
      <c r="R959" s="1007"/>
      <c r="S959" s="1060" t="s">
        <v>100</v>
      </c>
      <c r="T959" s="1060"/>
      <c r="U959" s="1060"/>
      <c r="V959" s="1061"/>
    </row>
    <row r="960" spans="1:22" ht="15.95" customHeight="1" thickBot="1">
      <c r="A960" s="427"/>
      <c r="B960" s="1076" t="s">
        <v>101</v>
      </c>
      <c r="C960" s="1077"/>
      <c r="D960" s="1059"/>
      <c r="E960" s="1059"/>
      <c r="F960" s="1059"/>
      <c r="G960" s="1059"/>
      <c r="H960" s="1059"/>
      <c r="I960" s="1059"/>
      <c r="J960" s="1059"/>
      <c r="K960" s="1059"/>
      <c r="L960" s="1059"/>
      <c r="M960" s="1059"/>
      <c r="N960" s="1059"/>
      <c r="O960" s="1059"/>
      <c r="P960" s="1059"/>
      <c r="Q960" s="1059"/>
      <c r="R960" s="1059"/>
      <c r="S960" s="1062" t="s">
        <v>134</v>
      </c>
      <c r="T960" s="1062"/>
      <c r="U960" s="1062"/>
      <c r="V960" s="1063"/>
    </row>
    <row r="961" spans="1:22" ht="15.95" customHeight="1">
      <c r="A961" s="424"/>
      <c r="B961" s="1038" t="s">
        <v>47</v>
      </c>
      <c r="C961" s="1039"/>
      <c r="D961" s="1039"/>
      <c r="E961" s="1039"/>
      <c r="F961" s="1039"/>
      <c r="G961" s="1039"/>
      <c r="H961" s="1039"/>
      <c r="I961" s="1039"/>
      <c r="J961" s="1039"/>
      <c r="K961" s="1039"/>
      <c r="L961" s="1039"/>
      <c r="M961" s="1039"/>
      <c r="N961" s="1039"/>
      <c r="O961" s="1039"/>
      <c r="P961" s="1039"/>
      <c r="Q961" s="1039"/>
      <c r="R961" s="1039"/>
      <c r="S961" s="1039"/>
      <c r="T961" s="1039"/>
      <c r="U961" s="1039"/>
      <c r="V961" s="1040"/>
    </row>
    <row r="962" spans="1:22" ht="15.95" customHeight="1">
      <c r="A962" s="425"/>
      <c r="B962" s="1041" t="str">
        <f>'statement of marks'!$A$1</f>
        <v>MkW0Hkhejko vEcsMdj jkt0vkok0fo|k0cxMh]nkSlk</v>
      </c>
      <c r="C962" s="1042"/>
      <c r="D962" s="1042"/>
      <c r="E962" s="1042"/>
      <c r="F962" s="1042"/>
      <c r="G962" s="1042"/>
      <c r="H962" s="1042"/>
      <c r="I962" s="1042"/>
      <c r="J962" s="1042"/>
      <c r="K962" s="1042"/>
      <c r="L962" s="1042"/>
      <c r="M962" s="1042"/>
      <c r="N962" s="1042"/>
      <c r="O962" s="1042"/>
      <c r="P962" s="1042"/>
      <c r="Q962" s="1042"/>
      <c r="R962" s="1042"/>
      <c r="S962" s="1042"/>
      <c r="T962" s="1042"/>
      <c r="U962" s="1042"/>
      <c r="V962" s="1043"/>
    </row>
    <row r="963" spans="1:22" ht="15.95" customHeight="1">
      <c r="A963" s="425"/>
      <c r="B963" s="990" t="s">
        <v>244</v>
      </c>
      <c r="C963" s="991"/>
      <c r="D963" s="992" t="str">
        <f>'statement of marks'!$H$3</f>
        <v>2016-17</v>
      </c>
      <c r="E963" s="992"/>
      <c r="F963" s="992"/>
      <c r="G963" s="992"/>
      <c r="H963" s="992"/>
      <c r="I963" s="992"/>
      <c r="J963" s="992"/>
      <c r="K963" s="992"/>
      <c r="L963" s="992"/>
      <c r="M963" s="992"/>
      <c r="N963" s="992"/>
      <c r="O963" s="992"/>
      <c r="P963" s="992"/>
      <c r="Q963" s="992"/>
      <c r="R963" s="992"/>
      <c r="S963" s="992"/>
      <c r="T963" s="992"/>
      <c r="U963" s="992"/>
      <c r="V963" s="1044"/>
    </row>
    <row r="964" spans="1:22" ht="15.95" customHeight="1">
      <c r="A964" s="425"/>
      <c r="B964" s="990" t="s">
        <v>185</v>
      </c>
      <c r="C964" s="991"/>
      <c r="D964" s="991" t="str">
        <f>IF('statement of marks'!I37="","",'statement of marks'!I37)</f>
        <v>fo'kky ehuk</v>
      </c>
      <c r="E964" s="991"/>
      <c r="F964" s="991"/>
      <c r="G964" s="991"/>
      <c r="H964" s="991"/>
      <c r="I964" s="991"/>
      <c r="J964" s="991"/>
      <c r="K964" s="991"/>
      <c r="L964" s="991"/>
      <c r="M964" s="991"/>
      <c r="N964" s="991"/>
      <c r="O964" s="991"/>
      <c r="P964" s="991"/>
      <c r="Q964" s="991"/>
      <c r="R964" s="991"/>
      <c r="S964" s="991"/>
      <c r="T964" s="991"/>
      <c r="U964" s="991"/>
      <c r="V964" s="1045"/>
    </row>
    <row r="965" spans="1:22" ht="15.95" customHeight="1">
      <c r="A965" s="425"/>
      <c r="B965" s="990" t="s">
        <v>186</v>
      </c>
      <c r="C965" s="991"/>
      <c r="D965" s="991" t="str">
        <f>IF('statement of marks'!J37="","",'statement of marks'!J37)</f>
        <v>Jh gsejkt ehuk</v>
      </c>
      <c r="E965" s="991"/>
      <c r="F965" s="991"/>
      <c r="G965" s="991"/>
      <c r="H965" s="991"/>
      <c r="I965" s="991"/>
      <c r="J965" s="991"/>
      <c r="K965" s="991"/>
      <c r="L965" s="991"/>
      <c r="M965" s="991"/>
      <c r="N965" s="991"/>
      <c r="O965" s="991"/>
      <c r="P965" s="991"/>
      <c r="Q965" s="991"/>
      <c r="R965" s="991"/>
      <c r="S965" s="991"/>
      <c r="T965" s="991"/>
      <c r="U965" s="991"/>
      <c r="V965" s="1045"/>
    </row>
    <row r="966" spans="1:22" ht="15.95" customHeight="1">
      <c r="A966" s="425"/>
      <c r="B966" s="990" t="s">
        <v>187</v>
      </c>
      <c r="C966" s="991"/>
      <c r="D966" s="991" t="str">
        <f>IF('statement of marks'!K37="","",'statement of marks'!K37)</f>
        <v>Jhefr vfurk nsoh</v>
      </c>
      <c r="E966" s="991"/>
      <c r="F966" s="991"/>
      <c r="G966" s="991"/>
      <c r="H966" s="991"/>
      <c r="I966" s="991"/>
      <c r="J966" s="991"/>
      <c r="K966" s="991"/>
      <c r="L966" s="991"/>
      <c r="M966" s="991"/>
      <c r="N966" s="991"/>
      <c r="O966" s="991"/>
      <c r="P966" s="991"/>
      <c r="Q966" s="991"/>
      <c r="R966" s="991"/>
      <c r="S966" s="991"/>
      <c r="T966" s="991"/>
      <c r="U966" s="991"/>
      <c r="V966" s="1045"/>
    </row>
    <row r="967" spans="1:22" ht="15.95" customHeight="1">
      <c r="A967" s="425"/>
      <c r="B967" s="990" t="s">
        <v>188</v>
      </c>
      <c r="C967" s="991"/>
      <c r="D967" s="992" t="str">
        <f>'statement of marks'!$G$3</f>
        <v>6 B</v>
      </c>
      <c r="E967" s="992"/>
      <c r="F967" s="992"/>
      <c r="G967" s="991" t="s">
        <v>9</v>
      </c>
      <c r="H967" s="991"/>
      <c r="I967" s="991"/>
      <c r="J967" s="992">
        <f>IF('statement of marks'!D37="","",'statement of marks'!D37)</f>
        <v>681</v>
      </c>
      <c r="K967" s="992"/>
      <c r="L967" s="992"/>
      <c r="M967" s="991" t="s">
        <v>189</v>
      </c>
      <c r="N967" s="991"/>
      <c r="O967" s="991"/>
      <c r="P967" s="992">
        <f>IF('statement of marks'!F37="","",'statement of marks'!F37)</f>
        <v>1965</v>
      </c>
      <c r="Q967" s="992"/>
      <c r="R967" s="992"/>
      <c r="S967" s="1054" t="str">
        <f>IF('statement of marks'!$I$3="","",'statement of marks'!$I$3)</f>
        <v xml:space="preserve">fo|ky; dk Mk;l dksM+ </v>
      </c>
      <c r="T967" s="1054"/>
      <c r="U967" s="1054"/>
      <c r="V967" s="1055"/>
    </row>
    <row r="968" spans="1:22" ht="15.95" customHeight="1">
      <c r="A968" s="425"/>
      <c r="B968" s="428" t="s">
        <v>0</v>
      </c>
      <c r="C968" s="429"/>
      <c r="D968" s="1032">
        <f>IF('statement of marks'!G37="","",'statement of marks'!G37)</f>
        <v>39577</v>
      </c>
      <c r="E968" s="1032"/>
      <c r="F968" s="1032"/>
      <c r="G968" s="991" t="str">
        <f>IF('statement of marks'!H37="","",'statement of marks'!H37)</f>
        <v>ukS ebZ] nks gtkj vkB</v>
      </c>
      <c r="H968" s="991"/>
      <c r="I968" s="991"/>
      <c r="J968" s="991"/>
      <c r="K968" s="991"/>
      <c r="L968" s="991"/>
      <c r="M968" s="991"/>
      <c r="N968" s="991"/>
      <c r="O968" s="991"/>
      <c r="P968" s="991"/>
      <c r="Q968" s="991"/>
      <c r="R968" s="991"/>
      <c r="S968" s="1056" t="str">
        <f>IF('statement of marks'!$J$3="","",'statement of marks'!$J$3)</f>
        <v xml:space="preserve">08291009401   </v>
      </c>
      <c r="T968" s="1056"/>
      <c r="U968" s="1056"/>
      <c r="V968" s="1057"/>
    </row>
    <row r="969" spans="1:22" ht="15.95" customHeight="1">
      <c r="A969" s="425"/>
      <c r="B969" s="404" t="s">
        <v>28</v>
      </c>
      <c r="C969" s="430" t="s">
        <v>96</v>
      </c>
      <c r="D969" s="1007" t="s">
        <v>1</v>
      </c>
      <c r="E969" s="1007"/>
      <c r="F969" s="1007"/>
      <c r="G969" s="1007" t="s">
        <v>21</v>
      </c>
      <c r="H969" s="1007"/>
      <c r="I969" s="1007"/>
      <c r="J969" s="1007" t="s">
        <v>68</v>
      </c>
      <c r="K969" s="1007"/>
      <c r="L969" s="1007"/>
      <c r="M969" s="1007" t="s">
        <v>97</v>
      </c>
      <c r="N969" s="1007"/>
      <c r="O969" s="1007"/>
      <c r="P969" s="1070" t="s">
        <v>200</v>
      </c>
      <c r="Q969" s="1051" t="s">
        <v>238</v>
      </c>
      <c r="R969" s="1051"/>
      <c r="S969" s="1051"/>
      <c r="T969" s="1052" t="s">
        <v>237</v>
      </c>
      <c r="U969" s="1052"/>
      <c r="V969" s="1053"/>
    </row>
    <row r="970" spans="1:22" ht="15.95" customHeight="1">
      <c r="A970" s="425"/>
      <c r="B970" s="404"/>
      <c r="C970" s="430"/>
      <c r="D970" s="423" t="s">
        <v>245</v>
      </c>
      <c r="E970" s="423" t="s">
        <v>246</v>
      </c>
      <c r="F970" s="431" t="s">
        <v>2</v>
      </c>
      <c r="G970" s="423" t="s">
        <v>245</v>
      </c>
      <c r="H970" s="423" t="s">
        <v>246</v>
      </c>
      <c r="I970" s="431" t="s">
        <v>2</v>
      </c>
      <c r="J970" s="423" t="s">
        <v>245</v>
      </c>
      <c r="K970" s="423" t="s">
        <v>246</v>
      </c>
      <c r="L970" s="431" t="s">
        <v>2</v>
      </c>
      <c r="M970" s="423" t="s">
        <v>245</v>
      </c>
      <c r="N970" s="423" t="s">
        <v>246</v>
      </c>
      <c r="O970" s="431" t="s">
        <v>2</v>
      </c>
      <c r="P970" s="1070"/>
      <c r="Q970" s="423" t="s">
        <v>245</v>
      </c>
      <c r="R970" s="423" t="s">
        <v>246</v>
      </c>
      <c r="S970" s="435" t="s">
        <v>2</v>
      </c>
      <c r="T970" s="445" t="s">
        <v>223</v>
      </c>
      <c r="U970" s="446" t="s">
        <v>5</v>
      </c>
      <c r="V970" s="447" t="s">
        <v>241</v>
      </c>
    </row>
    <row r="971" spans="1:22" ht="15.95" customHeight="1">
      <c r="A971" s="426"/>
      <c r="B971" s="1046" t="s">
        <v>3</v>
      </c>
      <c r="C971" s="1047"/>
      <c r="D971" s="421">
        <f>IF('statement of marks'!L$6="","",'statement of marks'!L$6)</f>
        <v>5</v>
      </c>
      <c r="E971" s="421">
        <f>IF('statement of marks'!M$6="","",'statement of marks'!M$6)</f>
        <v>5</v>
      </c>
      <c r="F971" s="432">
        <f>IF('statement of marks'!N$6="","",'statement of marks'!N$6)</f>
        <v>10</v>
      </c>
      <c r="G971" s="421">
        <f>IF('statement of marks'!O$6="","",'statement of marks'!O$6)</f>
        <v>5</v>
      </c>
      <c r="H971" s="421">
        <f>IF('statement of marks'!P$6="","",'statement of marks'!P$6)</f>
        <v>5</v>
      </c>
      <c r="I971" s="432">
        <f>IF('statement of marks'!Q$6="","",'statement of marks'!Q$6)</f>
        <v>10</v>
      </c>
      <c r="J971" s="421">
        <f>IF('statement of marks'!R$6="","",'statement of marks'!R$6)</f>
        <v>5</v>
      </c>
      <c r="K971" s="421">
        <f>IF('statement of marks'!S$6="","",'statement of marks'!S$6)</f>
        <v>5</v>
      </c>
      <c r="L971" s="432">
        <f>IF('statement of marks'!T$6="","",'statement of marks'!T$6)</f>
        <v>10</v>
      </c>
      <c r="M971" s="421">
        <f>IF('statement of marks'!V$6="","",'statement of marks'!V$6)</f>
        <v>50</v>
      </c>
      <c r="N971" s="421">
        <f>IF('statement of marks'!W$6="","",'statement of marks'!W$6)</f>
        <v>20</v>
      </c>
      <c r="O971" s="432">
        <f>IF('statement of marks'!X$6="","",'statement of marks'!X$6)</f>
        <v>70</v>
      </c>
      <c r="P971" s="422">
        <f>IF('statement of marks'!Y$6="","",'statement of marks'!Y$6)</f>
        <v>100</v>
      </c>
      <c r="Q971" s="421">
        <f>IF('statement of marks'!Z$6="","",'statement of marks'!Z$6)</f>
        <v>70</v>
      </c>
      <c r="R971" s="421">
        <f>IF('statement of marks'!AA$6="","",'statement of marks'!AA$6)</f>
        <v>30</v>
      </c>
      <c r="S971" s="432">
        <f>IF('statement of marks'!AB$6="","",'statement of marks'!AB$6)</f>
        <v>100</v>
      </c>
      <c r="T971" s="442">
        <f>IF('statement of marks'!AC$6="","",'statement of marks'!AC$6)</f>
        <v>200</v>
      </c>
      <c r="U971" s="442" t="str">
        <f>IF('statement of marks'!AD$6="","",'statement of marks'!AD$6)</f>
        <v/>
      </c>
      <c r="V971" s="448" t="str">
        <f>IF('statement of marks'!AE$6="","",'statement of marks'!AE$6)</f>
        <v/>
      </c>
    </row>
    <row r="972" spans="1:22" ht="15.95" customHeight="1">
      <c r="A972" s="425"/>
      <c r="B972" s="990" t="str">
        <f>IF('statement of marks'!$L$3="","",'statement of marks'!$L$3)</f>
        <v>fgUnh</v>
      </c>
      <c r="C972" s="991"/>
      <c r="D972" s="207">
        <f>IF('statement of marks'!L37="","",'statement of marks'!L37)</f>
        <v>5</v>
      </c>
      <c r="E972" s="207">
        <f>IF('statement of marks'!M37="","",'statement of marks'!M37)</f>
        <v>5</v>
      </c>
      <c r="F972" s="433">
        <f>IF('statement of marks'!N37="","",'statement of marks'!N37)</f>
        <v>10</v>
      </c>
      <c r="G972" s="207" t="str">
        <f>IF('statement of marks'!O37="","",'statement of marks'!O37)</f>
        <v>ab</v>
      </c>
      <c r="H972" s="207" t="str">
        <f>IF('statement of marks'!P37="","",'statement of marks'!P37)</f>
        <v>ab</v>
      </c>
      <c r="I972" s="433">
        <f>IF('statement of marks'!Q37="","",'statement of marks'!Q37)</f>
        <v>0</v>
      </c>
      <c r="J972" s="207" t="str">
        <f>IF('statement of marks'!R37="","",'statement of marks'!R37)</f>
        <v/>
      </c>
      <c r="K972" s="207" t="str">
        <f>IF('statement of marks'!S37="","",'statement of marks'!S37)</f>
        <v/>
      </c>
      <c r="L972" s="433" t="str">
        <f>IF('statement of marks'!T37="","",'statement of marks'!T37)</f>
        <v/>
      </c>
      <c r="M972" s="207" t="str">
        <f>IF('statement of marks'!V37="","",'statement of marks'!V37)</f>
        <v/>
      </c>
      <c r="N972" s="207" t="str">
        <f>IF('statement of marks'!W37="","",'statement of marks'!W37)</f>
        <v/>
      </c>
      <c r="O972" s="433" t="str">
        <f>IF('statement of marks'!X37="","",'statement of marks'!X37)</f>
        <v/>
      </c>
      <c r="P972" s="209" t="str">
        <f>IF('statement of marks'!Y37="","",'statement of marks'!Y37)</f>
        <v/>
      </c>
      <c r="Q972" s="207" t="str">
        <f>IF('statement of marks'!Z37="","",'statement of marks'!Z37)</f>
        <v/>
      </c>
      <c r="R972" s="207" t="str">
        <f>IF('statement of marks'!AA37="","",'statement of marks'!AA37)</f>
        <v/>
      </c>
      <c r="S972" s="433" t="str">
        <f>IF('statement of marks'!AB37="","",'statement of marks'!AB37)</f>
        <v/>
      </c>
      <c r="T972" s="420" t="str">
        <f>IF('statement of marks'!AC37="","",'statement of marks'!AC37)</f>
        <v/>
      </c>
      <c r="U972" s="420" t="str">
        <f>IF('statement of marks'!AD37="","",'statement of marks'!AD37)</f>
        <v/>
      </c>
      <c r="V972" s="439" t="str">
        <f>IF('statement of marks'!AE37="","",'statement of marks'!AE37)</f>
        <v/>
      </c>
    </row>
    <row r="973" spans="1:22" ht="15.95" customHeight="1">
      <c r="A973" s="425"/>
      <c r="B973" s="990" t="str">
        <f>IF('statement of marks'!$AH$3="","",'statement of marks'!$AH$3)</f>
        <v>vaxszth</v>
      </c>
      <c r="C973" s="991"/>
      <c r="D973" s="207">
        <f>IF('statement of marks'!AH37="","",'statement of marks'!AH37)</f>
        <v>3</v>
      </c>
      <c r="E973" s="207">
        <f>IF('statement of marks'!AI37="","",'statement of marks'!AI37)</f>
        <v>5</v>
      </c>
      <c r="F973" s="433">
        <f>IF('statement of marks'!AJ37="","",'statement of marks'!AJ37)</f>
        <v>8</v>
      </c>
      <c r="G973" s="207">
        <f>IF('statement of marks'!AK37="","",'statement of marks'!AK37)</f>
        <v>2</v>
      </c>
      <c r="H973" s="207">
        <f>IF('statement of marks'!AL37="","",'statement of marks'!AL37)</f>
        <v>5</v>
      </c>
      <c r="I973" s="433">
        <f>IF('statement of marks'!AM37="","",'statement of marks'!AM37)</f>
        <v>7</v>
      </c>
      <c r="J973" s="207" t="str">
        <f>IF('statement of marks'!AN37="","",'statement of marks'!AN37)</f>
        <v/>
      </c>
      <c r="K973" s="207" t="str">
        <f>IF('statement of marks'!AO37="","",'statement of marks'!AO37)</f>
        <v/>
      </c>
      <c r="L973" s="433" t="str">
        <f>IF('statement of marks'!AP37="","",'statement of marks'!AP37)</f>
        <v/>
      </c>
      <c r="M973" s="207">
        <f>IF('statement of marks'!AR37="","",'statement of marks'!AR37)</f>
        <v>31</v>
      </c>
      <c r="N973" s="207">
        <f>IF('statement of marks'!AS37="","",'statement of marks'!AS37)</f>
        <v>20</v>
      </c>
      <c r="O973" s="433">
        <f>IF('statement of marks'!AT37="","",'statement of marks'!AT37)</f>
        <v>51</v>
      </c>
      <c r="P973" s="209">
        <f>IF('statement of marks'!AU37="","",'statement of marks'!AU37)</f>
        <v>66</v>
      </c>
      <c r="Q973" s="207" t="str">
        <f>IF('statement of marks'!AV37="","",'statement of marks'!AV37)</f>
        <v/>
      </c>
      <c r="R973" s="207" t="str">
        <f>IF('statement of marks'!AW37="","",'statement of marks'!AW37)</f>
        <v/>
      </c>
      <c r="S973" s="433" t="str">
        <f>IF('statement of marks'!AX37="","",'statement of marks'!AX37)</f>
        <v/>
      </c>
      <c r="T973" s="420" t="str">
        <f>IF('statement of marks'!AY37="","",'statement of marks'!AY37)</f>
        <v/>
      </c>
      <c r="U973" s="420" t="str">
        <f>IF('statement of marks'!AZ37="","",'statement of marks'!AZ37)</f>
        <v/>
      </c>
      <c r="V973" s="439" t="str">
        <f>IF('statement of marks'!BA37="","",'statement of marks'!BA37)</f>
        <v/>
      </c>
    </row>
    <row r="974" spans="1:22" ht="15.95" customHeight="1">
      <c r="A974" s="425"/>
      <c r="B974" s="990" t="str">
        <f>IF('statement of marks'!BD37="s","laLd`r",IF('statement of marks'!BD37="u","mnwZ",IF('statement of marks'!BD37="g","xqtjkrh",IF('statement of marks'!BD37="p","iatkch",IF('statement of marks'!BD37="sd","fla/kh","r`rh; Hkk""kk")))))</f>
        <v>laLd`r</v>
      </c>
      <c r="C974" s="991"/>
      <c r="D974" s="207">
        <f>IF('statement of marks'!BE37="","",'statement of marks'!BE37)</f>
        <v>5</v>
      </c>
      <c r="E974" s="207">
        <f>IF('statement of marks'!BF37="","",'statement of marks'!BF37)</f>
        <v>5</v>
      </c>
      <c r="F974" s="433">
        <f>IF('statement of marks'!BG37="","",'statement of marks'!BG37)</f>
        <v>10</v>
      </c>
      <c r="G974" s="207">
        <f>IF('statement of marks'!BH37="","",'statement of marks'!BH37)</f>
        <v>4</v>
      </c>
      <c r="H974" s="207">
        <f>IF('statement of marks'!BI37="","",'statement of marks'!BI37)</f>
        <v>5</v>
      </c>
      <c r="I974" s="433">
        <f>IF('statement of marks'!BJ37="","",'statement of marks'!BJ37)</f>
        <v>9</v>
      </c>
      <c r="J974" s="207" t="str">
        <f>IF('statement of marks'!BK37="","",'statement of marks'!BK37)</f>
        <v/>
      </c>
      <c r="K974" s="207" t="str">
        <f>IF('statement of marks'!BL37="","",'statement of marks'!BL37)</f>
        <v/>
      </c>
      <c r="L974" s="433" t="str">
        <f>IF('statement of marks'!BM37="","",'statement of marks'!BM37)</f>
        <v/>
      </c>
      <c r="M974" s="207" t="str">
        <f>IF('statement of marks'!BO37="","",'statement of marks'!BO37)</f>
        <v/>
      </c>
      <c r="N974" s="207" t="str">
        <f>IF('statement of marks'!BP37="","",'statement of marks'!BP37)</f>
        <v/>
      </c>
      <c r="O974" s="433" t="str">
        <f>IF('statement of marks'!BQ37="","",'statement of marks'!BQ37)</f>
        <v/>
      </c>
      <c r="P974" s="209" t="str">
        <f>IF('statement of marks'!BR37="","",'statement of marks'!BR37)</f>
        <v/>
      </c>
      <c r="Q974" s="207" t="str">
        <f>IF('statement of marks'!BS37="","",'statement of marks'!BS37)</f>
        <v/>
      </c>
      <c r="R974" s="207" t="str">
        <f>IF('statement of marks'!BT37="","",'statement of marks'!BT37)</f>
        <v/>
      </c>
      <c r="S974" s="433" t="str">
        <f>IF('statement of marks'!BU37="","",'statement of marks'!BU37)</f>
        <v/>
      </c>
      <c r="T974" s="420" t="str">
        <f>IF('statement of marks'!BV37="","",'statement of marks'!BV37)</f>
        <v/>
      </c>
      <c r="U974" s="420" t="str">
        <f>IF('statement of marks'!BW37="","",'statement of marks'!BW37)</f>
        <v/>
      </c>
      <c r="V974" s="439" t="str">
        <f>IF('statement of marks'!BX37="","",'statement of marks'!BX37)</f>
        <v/>
      </c>
    </row>
    <row r="975" spans="1:22" ht="15.95" customHeight="1">
      <c r="A975" s="425"/>
      <c r="B975" s="990" t="str">
        <f>IF('statement of marks'!$CA$3="","",'statement of marks'!$CA$3)</f>
        <v>xf.kr</v>
      </c>
      <c r="C975" s="991"/>
      <c r="D975" s="207">
        <f>IF('statement of marks'!CA37="","",'statement of marks'!CA37)</f>
        <v>2</v>
      </c>
      <c r="E975" s="207">
        <f>IF('statement of marks'!CB37="","",'statement of marks'!CB37)</f>
        <v>5</v>
      </c>
      <c r="F975" s="433">
        <f>IF('statement of marks'!CC37="","",'statement of marks'!CC37)</f>
        <v>7</v>
      </c>
      <c r="G975" s="207" t="str">
        <f>IF('statement of marks'!CD37="","",'statement of marks'!CD37)</f>
        <v/>
      </c>
      <c r="H975" s="207" t="str">
        <f>IF('statement of marks'!CE37="","",'statement of marks'!CE37)</f>
        <v/>
      </c>
      <c r="I975" s="433" t="str">
        <f>IF('statement of marks'!CF37="","",'statement of marks'!CF37)</f>
        <v/>
      </c>
      <c r="J975" s="207" t="str">
        <f>IF('statement of marks'!CG37="","",'statement of marks'!CG37)</f>
        <v/>
      </c>
      <c r="K975" s="207" t="str">
        <f>IF('statement of marks'!CH37="","",'statement of marks'!CH37)</f>
        <v/>
      </c>
      <c r="L975" s="433" t="str">
        <f>IF('statement of marks'!CI37="","",'statement of marks'!CI37)</f>
        <v/>
      </c>
      <c r="M975" s="207" t="str">
        <f>IF('statement of marks'!CK37="","",'statement of marks'!CK37)</f>
        <v>ab</v>
      </c>
      <c r="N975" s="207" t="str">
        <f>IF('statement of marks'!CL37="","",'statement of marks'!CL37)</f>
        <v>ab</v>
      </c>
      <c r="O975" s="433">
        <f>IF('statement of marks'!CM37="","",'statement of marks'!CM37)</f>
        <v>0</v>
      </c>
      <c r="P975" s="209">
        <f>IF('statement of marks'!CN37="","",'statement of marks'!CN37)</f>
        <v>7</v>
      </c>
      <c r="Q975" s="207" t="str">
        <f>IF('statement of marks'!CO37="","",'statement of marks'!CO37)</f>
        <v/>
      </c>
      <c r="R975" s="207" t="str">
        <f>IF('statement of marks'!CP37="","",'statement of marks'!CP37)</f>
        <v/>
      </c>
      <c r="S975" s="433" t="str">
        <f>IF('statement of marks'!CQ37="","",'statement of marks'!CQ37)</f>
        <v/>
      </c>
      <c r="T975" s="420" t="str">
        <f>IF('statement of marks'!CR37="","",'statement of marks'!CR37)</f>
        <v/>
      </c>
      <c r="U975" s="420" t="str">
        <f>IF('statement of marks'!CS37="","",'statement of marks'!CS37)</f>
        <v/>
      </c>
      <c r="V975" s="439" t="str">
        <f>IF('statement of marks'!CT37="","",'statement of marks'!CT37)</f>
        <v/>
      </c>
    </row>
    <row r="976" spans="1:22" ht="15.95" customHeight="1">
      <c r="A976" s="425"/>
      <c r="B976" s="990" t="str">
        <f>IF('statement of marks'!$CW$3="","",'statement of marks'!$CW$3)</f>
        <v>foKku</v>
      </c>
      <c r="C976" s="991"/>
      <c r="D976" s="207" t="str">
        <f>IF('statement of marks'!CW37="","",'statement of marks'!CW37)</f>
        <v/>
      </c>
      <c r="E976" s="207" t="str">
        <f>IF('statement of marks'!CX37="","",'statement of marks'!CX37)</f>
        <v/>
      </c>
      <c r="F976" s="433" t="str">
        <f>IF('statement of marks'!CY37="","",'statement of marks'!CY37)</f>
        <v/>
      </c>
      <c r="G976" s="207" t="str">
        <f>IF('statement of marks'!CZ37="","",'statement of marks'!CZ37)</f>
        <v>ab</v>
      </c>
      <c r="H976" s="207" t="str">
        <f>IF('statement of marks'!DA37="","",'statement of marks'!DA37)</f>
        <v>ab</v>
      </c>
      <c r="I976" s="433">
        <f>IF('statement of marks'!DB37="","",'statement of marks'!DB37)</f>
        <v>0</v>
      </c>
      <c r="J976" s="207" t="str">
        <f>IF('statement of marks'!DC37="","",'statement of marks'!DC37)</f>
        <v/>
      </c>
      <c r="K976" s="207" t="str">
        <f>IF('statement of marks'!DD37="","",'statement of marks'!DD37)</f>
        <v/>
      </c>
      <c r="L976" s="433" t="str">
        <f>IF('statement of marks'!DE37="","",'statement of marks'!DE37)</f>
        <v/>
      </c>
      <c r="M976" s="207" t="str">
        <f>IF('statement of marks'!DG37="","",'statement of marks'!DG37)</f>
        <v>ab</v>
      </c>
      <c r="N976" s="207" t="str">
        <f>IF('statement of marks'!DH37="","",'statement of marks'!DH37)</f>
        <v>ab</v>
      </c>
      <c r="O976" s="433">
        <f>IF('statement of marks'!DI37="","",'statement of marks'!DI37)</f>
        <v>0</v>
      </c>
      <c r="P976" s="209">
        <f>IF('statement of marks'!DJ37="","",'statement of marks'!DJ37)</f>
        <v>0</v>
      </c>
      <c r="Q976" s="207" t="str">
        <f>IF('statement of marks'!DK37="","",'statement of marks'!DK37)</f>
        <v/>
      </c>
      <c r="R976" s="207" t="str">
        <f>IF('statement of marks'!DL37="","",'statement of marks'!DL37)</f>
        <v/>
      </c>
      <c r="S976" s="433" t="str">
        <f>IF('statement of marks'!DM37="","",'statement of marks'!DM37)</f>
        <v/>
      </c>
      <c r="T976" s="420" t="str">
        <f>IF('statement of marks'!DN37="","",'statement of marks'!DN37)</f>
        <v/>
      </c>
      <c r="U976" s="420" t="str">
        <f>IF('statement of marks'!DO37="","",'statement of marks'!DO37)</f>
        <v/>
      </c>
      <c r="V976" s="439" t="str">
        <f>IF('statement of marks'!DP37="","",'statement of marks'!DP37)</f>
        <v/>
      </c>
    </row>
    <row r="977" spans="1:22" ht="15.95" customHeight="1">
      <c r="A977" s="425"/>
      <c r="B977" s="990" t="str">
        <f>IF('statement of marks'!$DS$3="","",'statement of marks'!$DS$3)</f>
        <v>lkekftd foKku</v>
      </c>
      <c r="C977" s="991"/>
      <c r="D977" s="207">
        <f>IF('statement of marks'!DS37="","",'statement of marks'!DS37)</f>
        <v>5</v>
      </c>
      <c r="E977" s="207">
        <f>IF('statement of marks'!DT37="","",'statement of marks'!DT37)</f>
        <v>5</v>
      </c>
      <c r="F977" s="433">
        <f>IF('statement of marks'!DU37="","",'statement of marks'!DU37)</f>
        <v>10</v>
      </c>
      <c r="G977" s="207" t="str">
        <f>IF('statement of marks'!DV37="","",'statement of marks'!DV37)</f>
        <v>AB</v>
      </c>
      <c r="H977" s="207" t="str">
        <f>IF('statement of marks'!DW37="","",'statement of marks'!DW37)</f>
        <v>AB</v>
      </c>
      <c r="I977" s="433">
        <f>IF('statement of marks'!DX37="","",'statement of marks'!DX37)</f>
        <v>0</v>
      </c>
      <c r="J977" s="207" t="str">
        <f>IF('statement of marks'!DY37="","",'statement of marks'!DY37)</f>
        <v/>
      </c>
      <c r="K977" s="207" t="str">
        <f>IF('statement of marks'!DZ37="","",'statement of marks'!DZ37)</f>
        <v/>
      </c>
      <c r="L977" s="433" t="str">
        <f>IF('statement of marks'!EA37="","",'statement of marks'!EA37)</f>
        <v/>
      </c>
      <c r="M977" s="207" t="str">
        <f>IF('statement of marks'!EC37="","",'statement of marks'!EC37)</f>
        <v>ab</v>
      </c>
      <c r="N977" s="207" t="str">
        <f>IF('statement of marks'!ED37="","",'statement of marks'!ED37)</f>
        <v>ab</v>
      </c>
      <c r="O977" s="433">
        <f>IF('statement of marks'!EE37="","",'statement of marks'!EE37)</f>
        <v>0</v>
      </c>
      <c r="P977" s="209">
        <f>IF('statement of marks'!EF37="","",'statement of marks'!EF37)</f>
        <v>10</v>
      </c>
      <c r="Q977" s="207" t="str">
        <f>IF('statement of marks'!EG37="","",'statement of marks'!EG37)</f>
        <v/>
      </c>
      <c r="R977" s="207" t="str">
        <f>IF('statement of marks'!EH37="","",'statement of marks'!EH37)</f>
        <v/>
      </c>
      <c r="S977" s="433" t="str">
        <f>IF('statement of marks'!EI37="","",'statement of marks'!EI37)</f>
        <v/>
      </c>
      <c r="T977" s="420" t="str">
        <f>IF('statement of marks'!EJ37="","",'statement of marks'!EJ37)</f>
        <v/>
      </c>
      <c r="U977" s="420" t="str">
        <f>IF('statement of marks'!EK37="","",'statement of marks'!EK37)</f>
        <v/>
      </c>
      <c r="V977" s="439" t="str">
        <f>IF('statement of marks'!EL37="","",'statement of marks'!EL37)</f>
        <v/>
      </c>
    </row>
    <row r="978" spans="1:22" ht="15.95" customHeight="1">
      <c r="A978" s="425"/>
      <c r="B978" s="996" t="s">
        <v>193</v>
      </c>
      <c r="C978" s="997"/>
      <c r="D978" s="1007" t="s">
        <v>1</v>
      </c>
      <c r="E978" s="1007"/>
      <c r="F978" s="1007"/>
      <c r="G978" s="1007" t="s">
        <v>21</v>
      </c>
      <c r="H978" s="1007"/>
      <c r="I978" s="1007"/>
      <c r="J978" s="1007" t="s">
        <v>194</v>
      </c>
      <c r="K978" s="1007"/>
      <c r="L978" s="1007"/>
      <c r="M978" s="1007" t="s">
        <v>68</v>
      </c>
      <c r="N978" s="1007"/>
      <c r="O978" s="1007"/>
      <c r="P978" s="1007" t="s">
        <v>240</v>
      </c>
      <c r="Q978" s="1007"/>
      <c r="R978" s="1007"/>
      <c r="S978" s="436"/>
      <c r="T978" s="1073" t="s">
        <v>237</v>
      </c>
      <c r="U978" s="1074"/>
      <c r="V978" s="1075"/>
    </row>
    <row r="979" spans="1:22" ht="15.95" customHeight="1">
      <c r="A979" s="426"/>
      <c r="B979" s="1048" t="s">
        <v>3</v>
      </c>
      <c r="C979" s="1049"/>
      <c r="D979" s="1050">
        <f>IF('statement of marks'!EO$6="","",'statement of marks'!EO$6)</f>
        <v>20</v>
      </c>
      <c r="E979" s="1050"/>
      <c r="F979" s="1050"/>
      <c r="G979" s="1050">
        <f>IF('statement of marks'!EP$6="","",'statement of marks'!EP$6)</f>
        <v>20</v>
      </c>
      <c r="H979" s="1050"/>
      <c r="I979" s="1050"/>
      <c r="J979" s="1050">
        <f>IF('statement of marks'!ER$6="","",'statement of marks'!ER$6)</f>
        <v>20</v>
      </c>
      <c r="K979" s="1050"/>
      <c r="L979" s="1050"/>
      <c r="M979" s="1050">
        <f>IF('statement of marks'!EQ$6="","",'statement of marks'!EQ$6)</f>
        <v>20</v>
      </c>
      <c r="N979" s="1050"/>
      <c r="O979" s="1050"/>
      <c r="P979" s="1050">
        <f>IF('statement of marks'!ES$6="","",'statement of marks'!ES$6)</f>
        <v>20</v>
      </c>
      <c r="Q979" s="1050"/>
      <c r="R979" s="1050"/>
      <c r="S979" s="437" t="str">
        <f>IF('statement of marks'!FD$6="","",'statement of marks'!EW$6)</f>
        <v/>
      </c>
      <c r="T979" s="442">
        <f>IF('statement of marks'!ET$6="","",'statement of marks'!ET$6)</f>
        <v>100</v>
      </c>
      <c r="U979" s="443" t="s">
        <v>5</v>
      </c>
      <c r="V979" s="444" t="s">
        <v>241</v>
      </c>
    </row>
    <row r="980" spans="1:22" ht="15.95" customHeight="1">
      <c r="A980" s="425"/>
      <c r="B980" s="990" t="str">
        <f>IF('statement of marks'!$EO$3="","",'statement of marks'!$EO$3)</f>
        <v>dk;kZuqHko</v>
      </c>
      <c r="C980" s="991"/>
      <c r="D980" s="1031" t="str">
        <f>IF('statement of marks'!EO37="","",'statement of marks'!EO37)</f>
        <v/>
      </c>
      <c r="E980" s="1031"/>
      <c r="F980" s="1031"/>
      <c r="G980" s="1031" t="str">
        <f>IF('statement of marks'!EP37="","",'statement of marks'!EP37)</f>
        <v/>
      </c>
      <c r="H980" s="1031"/>
      <c r="I980" s="1031"/>
      <c r="J980" s="1031" t="str">
        <f>IF('statement of marks'!ER37="","",'statement of marks'!ER37)</f>
        <v/>
      </c>
      <c r="K980" s="1031"/>
      <c r="L980" s="1031"/>
      <c r="M980" s="1031" t="str">
        <f>IF('statement of marks'!EQ37="","",'statement of marks'!EQ37)</f>
        <v/>
      </c>
      <c r="N980" s="1031"/>
      <c r="O980" s="1031"/>
      <c r="P980" s="1031" t="str">
        <f>IF('statement of marks'!ES37="","",'statement of marks'!ES37)</f>
        <v/>
      </c>
      <c r="Q980" s="1031"/>
      <c r="R980" s="1031"/>
      <c r="S980" s="438"/>
      <c r="T980" s="440" t="str">
        <f>IF('statement of marks'!ET37="","",'statement of marks'!ET37)</f>
        <v/>
      </c>
      <c r="U980" s="440" t="str">
        <f>IF('statement of marks'!EU37="","",'statement of marks'!EU37)</f>
        <v/>
      </c>
      <c r="V980" s="441" t="str">
        <f>IF('statement of marks'!EV37="","",'statement of marks'!EV37)</f>
        <v/>
      </c>
    </row>
    <row r="981" spans="1:22" ht="15.95" customHeight="1">
      <c r="A981" s="425"/>
      <c r="B981" s="1027" t="str">
        <f>IF('statement of marks'!$EY$3="","",'statement of marks'!$EY$3)</f>
        <v>dyk f'k{kk</v>
      </c>
      <c r="C981" s="1028"/>
      <c r="D981" s="1031" t="str">
        <f>IF('statement of marks'!EY37="","",'statement of marks'!EY37)</f>
        <v/>
      </c>
      <c r="E981" s="1031"/>
      <c r="F981" s="1031"/>
      <c r="G981" s="1031" t="str">
        <f>IF('statement of marks'!EZ37="","",'statement of marks'!EZ37)</f>
        <v/>
      </c>
      <c r="H981" s="1031"/>
      <c r="I981" s="1031"/>
      <c r="J981" s="1031" t="str">
        <f>IF('statement of marks'!FB37="","",'statement of marks'!FB37)</f>
        <v/>
      </c>
      <c r="K981" s="1031"/>
      <c r="L981" s="1031"/>
      <c r="M981" s="1031" t="str">
        <f>IF('statement of marks'!FA37="","",'statement of marks'!FA37)</f>
        <v/>
      </c>
      <c r="N981" s="1031"/>
      <c r="O981" s="1031"/>
      <c r="P981" s="1031" t="str">
        <f>IF('statement of marks'!FC37="","",'statement of marks'!FC37)</f>
        <v/>
      </c>
      <c r="Q981" s="1031"/>
      <c r="R981" s="1031"/>
      <c r="S981" s="438"/>
      <c r="T981" s="440" t="str">
        <f>IF('statement of marks'!FD37="","",'statement of marks'!FD37)</f>
        <v/>
      </c>
      <c r="U981" s="440" t="str">
        <f>IF('statement of marks'!FE37="","",'statement of marks'!FE37)</f>
        <v/>
      </c>
      <c r="V981" s="441" t="str">
        <f>IF('statement of marks'!FF37="","",'statement of marks'!FF37)</f>
        <v/>
      </c>
    </row>
    <row r="982" spans="1:22" ht="15.95" customHeight="1">
      <c r="A982" s="425"/>
      <c r="B982" s="1029" t="str">
        <f>IF('statement of marks'!$FI$3="","",'statement of marks'!$FI$3)</f>
        <v>LokLF; ,oe~ 'kkjhfjd f'k{kk</v>
      </c>
      <c r="C982" s="1030"/>
      <c r="D982" s="1031" t="str">
        <f>IF('statement of marks'!FI37="","",'statement of marks'!FI37)</f>
        <v/>
      </c>
      <c r="E982" s="1031"/>
      <c r="F982" s="1031"/>
      <c r="G982" s="1031" t="str">
        <f>IF('statement of marks'!FJ37="","",'statement of marks'!FJ37)</f>
        <v/>
      </c>
      <c r="H982" s="1031"/>
      <c r="I982" s="1031"/>
      <c r="J982" s="1031" t="str">
        <f>IF('statement of marks'!FL37="","",'statement of marks'!FL37)</f>
        <v/>
      </c>
      <c r="K982" s="1031"/>
      <c r="L982" s="1031"/>
      <c r="M982" s="1031" t="str">
        <f>IF('statement of marks'!FK37="","",'statement of marks'!FK37)</f>
        <v/>
      </c>
      <c r="N982" s="1031"/>
      <c r="O982" s="1031"/>
      <c r="P982" s="1031" t="str">
        <f>IF('statement of marks'!FM37="","",'statement of marks'!FM37)</f>
        <v/>
      </c>
      <c r="Q982" s="1031"/>
      <c r="R982" s="1031"/>
      <c r="S982" s="438"/>
      <c r="T982" s="440" t="str">
        <f>IF('statement of marks'!FN37="","",'statement of marks'!FN37)</f>
        <v/>
      </c>
      <c r="U982" s="440" t="str">
        <f>IF('statement of marks'!FO37="","",'statement of marks'!FO37)</f>
        <v/>
      </c>
      <c r="V982" s="441" t="str">
        <f>IF('statement of marks'!FP37="","",'statement of marks'!FP37)</f>
        <v/>
      </c>
    </row>
    <row r="983" spans="1:22" ht="15.95" customHeight="1">
      <c r="A983" s="425"/>
      <c r="B983" s="1000" t="s">
        <v>195</v>
      </c>
      <c r="C983" s="1001"/>
      <c r="D983" s="1071" t="str">
        <f>details!$DR$3</f>
        <v>vxLr rd</v>
      </c>
      <c r="E983" s="1071"/>
      <c r="F983" s="1071"/>
      <c r="G983" s="1071" t="str">
        <f>details!$DV$3</f>
        <v>vDVwcj rd</v>
      </c>
      <c r="H983" s="1071"/>
      <c r="I983" s="1071"/>
      <c r="J983" s="1071" t="str">
        <f>details!$ED$3</f>
        <v>Qjojh rd</v>
      </c>
      <c r="K983" s="1071"/>
      <c r="L983" s="1071"/>
      <c r="M983" s="1071" t="str">
        <f>details!$DZ$3</f>
        <v>fnlEcj rd</v>
      </c>
      <c r="N983" s="1071"/>
      <c r="O983" s="1071"/>
      <c r="P983" s="1071" t="str">
        <f>details!$EH$3</f>
        <v>loZ ;ksx</v>
      </c>
      <c r="Q983" s="1071"/>
      <c r="R983" s="1071"/>
      <c r="S983" s="1010" t="s">
        <v>252</v>
      </c>
      <c r="T983" s="1011"/>
      <c r="U983" s="1011"/>
      <c r="V983" s="1078"/>
    </row>
    <row r="984" spans="1:22" ht="15.95" customHeight="1">
      <c r="A984" s="425"/>
      <c r="B984" s="1025" t="s">
        <v>98</v>
      </c>
      <c r="C984" s="1026"/>
      <c r="D984" s="1008" t="str">
        <f>IF(details!DS37="","",details!DS37)</f>
        <v/>
      </c>
      <c r="E984" s="1008"/>
      <c r="F984" s="1008"/>
      <c r="G984" s="1008" t="str">
        <f>IF(details!DW37="","",details!DW37)</f>
        <v/>
      </c>
      <c r="H984" s="1008"/>
      <c r="I984" s="1008"/>
      <c r="J984" s="1008" t="str">
        <f>IF(details!EE37="","",details!EE37)</f>
        <v/>
      </c>
      <c r="K984" s="1008"/>
      <c r="L984" s="1008"/>
      <c r="M984" s="1008" t="str">
        <f>IF(details!EA37="","",details!EA37)</f>
        <v/>
      </c>
      <c r="N984" s="1008"/>
      <c r="O984" s="1008"/>
      <c r="P984" s="1008" t="str">
        <f>IF(details!EI37="","",details!EI37)</f>
        <v/>
      </c>
      <c r="Q984" s="1008"/>
      <c r="R984" s="1008"/>
      <c r="S984" s="1079">
        <f>'statement of marks'!$HF$108</f>
        <v>42855</v>
      </c>
      <c r="T984" s="1080"/>
      <c r="U984" s="1080"/>
      <c r="V984" s="1081"/>
    </row>
    <row r="985" spans="1:22" ht="15.95" customHeight="1">
      <c r="A985" s="425"/>
      <c r="B985" s="1023" t="s">
        <v>15</v>
      </c>
      <c r="C985" s="1024"/>
      <c r="D985" s="1009">
        <f>IF(details!DR37="","",details!DR37)</f>
        <v>83</v>
      </c>
      <c r="E985" s="1009"/>
      <c r="F985" s="1009"/>
      <c r="G985" s="1009" t="str">
        <f>IF(details!DV37="","",details!DV37)</f>
        <v/>
      </c>
      <c r="H985" s="1009"/>
      <c r="I985" s="1009"/>
      <c r="J985" s="1009" t="str">
        <f>IF(details!ED37="","",details!ED37)</f>
        <v/>
      </c>
      <c r="K985" s="1009"/>
      <c r="L985" s="1009"/>
      <c r="M985" s="1009" t="str">
        <f>IF(details!DZ37="","",details!DZ37)</f>
        <v/>
      </c>
      <c r="N985" s="1009"/>
      <c r="O985" s="1009"/>
      <c r="P985" s="1009" t="str">
        <f>IF(details!EH37="","",details!EH37)</f>
        <v/>
      </c>
      <c r="Q985" s="1009"/>
      <c r="R985" s="1009"/>
      <c r="S985" s="1082"/>
      <c r="T985" s="1083"/>
      <c r="U985" s="1083"/>
      <c r="V985" s="1084"/>
    </row>
    <row r="986" spans="1:22" ht="15.95" customHeight="1">
      <c r="A986" s="1072"/>
      <c r="B986" s="1064" t="s">
        <v>250</v>
      </c>
      <c r="C986" s="1065"/>
      <c r="D986" s="1066" t="s">
        <v>3</v>
      </c>
      <c r="E986" s="1066"/>
      <c r="F986" s="1066"/>
      <c r="G986" s="1066" t="s">
        <v>236</v>
      </c>
      <c r="H986" s="1066"/>
      <c r="I986" s="1066"/>
      <c r="J986" s="1066" t="s">
        <v>5</v>
      </c>
      <c r="K986" s="1066"/>
      <c r="L986" s="1066"/>
      <c r="M986" s="1066" t="s">
        <v>242</v>
      </c>
      <c r="N986" s="1066"/>
      <c r="O986" s="1066"/>
      <c r="P986" s="1067" t="s">
        <v>225</v>
      </c>
      <c r="Q986" s="1067"/>
      <c r="R986" s="1067"/>
      <c r="S986" s="1066" t="s">
        <v>250</v>
      </c>
      <c r="T986" s="1066"/>
      <c r="U986" s="1066"/>
      <c r="V986" s="1068"/>
    </row>
    <row r="987" spans="1:22" ht="15.95" customHeight="1">
      <c r="A987" s="1072"/>
      <c r="B987" s="1064"/>
      <c r="C987" s="1065"/>
      <c r="D987" s="1069">
        <f>'statement of marks'!HD37</f>
        <v>1200</v>
      </c>
      <c r="E987" s="1069"/>
      <c r="F987" s="1069"/>
      <c r="G987" s="1069" t="str">
        <f>'statement of marks'!HE37</f>
        <v/>
      </c>
      <c r="H987" s="1069"/>
      <c r="I987" s="1069"/>
      <c r="J987" s="1069" t="str">
        <f>'statement of marks'!HF37</f>
        <v/>
      </c>
      <c r="K987" s="1069"/>
      <c r="L987" s="1069"/>
      <c r="M987" s="1069" t="str">
        <f>'statement of marks'!HI37</f>
        <v/>
      </c>
      <c r="N987" s="1069"/>
      <c r="O987" s="1069"/>
      <c r="P987" s="1069" t="str">
        <f>'statement of marks'!HH37</f>
        <v/>
      </c>
      <c r="Q987" s="1069"/>
      <c r="R987" s="1069"/>
      <c r="S987" s="1066" t="str">
        <f>'statement of marks'!HC37</f>
        <v/>
      </c>
      <c r="T987" s="1066"/>
      <c r="U987" s="1066"/>
      <c r="V987" s="1068"/>
    </row>
    <row r="988" spans="1:22" ht="15.95" customHeight="1">
      <c r="A988" s="425"/>
      <c r="B988" s="1036" t="s">
        <v>99</v>
      </c>
      <c r="C988" s="1037"/>
      <c r="D988" s="1007"/>
      <c r="E988" s="1007"/>
      <c r="F988" s="1007"/>
      <c r="G988" s="1007"/>
      <c r="H988" s="1007"/>
      <c r="I988" s="1007"/>
      <c r="J988" s="1007"/>
      <c r="K988" s="1007"/>
      <c r="L988" s="1007"/>
      <c r="M988" s="1007"/>
      <c r="N988" s="1007"/>
      <c r="O988" s="1007"/>
      <c r="P988" s="1007"/>
      <c r="Q988" s="1007"/>
      <c r="R988" s="1007"/>
      <c r="S988" s="1007"/>
      <c r="T988" s="1007"/>
      <c r="U988" s="1007"/>
      <c r="V988" s="1058"/>
    </row>
    <row r="989" spans="1:22" ht="15.95" customHeight="1">
      <c r="A989" s="425"/>
      <c r="B989" s="1013" t="s">
        <v>79</v>
      </c>
      <c r="C989" s="1014"/>
      <c r="D989" s="1007"/>
      <c r="E989" s="1007"/>
      <c r="F989" s="1007"/>
      <c r="G989" s="1007"/>
      <c r="H989" s="1007"/>
      <c r="I989" s="1007"/>
      <c r="J989" s="1007"/>
      <c r="K989" s="1007"/>
      <c r="L989" s="1007"/>
      <c r="M989" s="1007"/>
      <c r="N989" s="1007"/>
      <c r="O989" s="1007"/>
      <c r="P989" s="1007"/>
      <c r="Q989" s="1007"/>
      <c r="R989" s="1007"/>
      <c r="S989" s="1007"/>
      <c r="T989" s="1007"/>
      <c r="U989" s="1007"/>
      <c r="V989" s="1058"/>
    </row>
    <row r="990" spans="1:22" ht="15.95" customHeight="1">
      <c r="A990" s="425"/>
      <c r="B990" s="1036" t="s">
        <v>243</v>
      </c>
      <c r="C990" s="1037"/>
      <c r="D990" s="1007"/>
      <c r="E990" s="1007"/>
      <c r="F990" s="1007"/>
      <c r="G990" s="1007"/>
      <c r="H990" s="1007"/>
      <c r="I990" s="1007"/>
      <c r="J990" s="1007"/>
      <c r="K990" s="1007"/>
      <c r="L990" s="1007"/>
      <c r="M990" s="1007"/>
      <c r="N990" s="1007"/>
      <c r="O990" s="1007"/>
      <c r="P990" s="1007" t="s">
        <v>243</v>
      </c>
      <c r="Q990" s="1007"/>
      <c r="R990" s="1007"/>
      <c r="S990" s="1007"/>
      <c r="T990" s="1007"/>
      <c r="U990" s="1007"/>
      <c r="V990" s="1058"/>
    </row>
    <row r="991" spans="1:22" ht="15.95" customHeight="1">
      <c r="A991" s="425"/>
      <c r="B991" s="1021" t="s">
        <v>100</v>
      </c>
      <c r="C991" s="1022"/>
      <c r="D991" s="1007"/>
      <c r="E991" s="1007"/>
      <c r="F991" s="1007"/>
      <c r="G991" s="1007"/>
      <c r="H991" s="1007"/>
      <c r="I991" s="1007"/>
      <c r="J991" s="1007"/>
      <c r="K991" s="1007"/>
      <c r="L991" s="1007"/>
      <c r="M991" s="1007"/>
      <c r="N991" s="1007"/>
      <c r="O991" s="1007"/>
      <c r="P991" s="1007"/>
      <c r="Q991" s="1007"/>
      <c r="R991" s="1007"/>
      <c r="S991" s="1060" t="s">
        <v>100</v>
      </c>
      <c r="T991" s="1060"/>
      <c r="U991" s="1060"/>
      <c r="V991" s="1061"/>
    </row>
    <row r="992" spans="1:22" ht="15.95" customHeight="1" thickBot="1">
      <c r="A992" s="427"/>
      <c r="B992" s="1076" t="s">
        <v>101</v>
      </c>
      <c r="C992" s="1077"/>
      <c r="D992" s="1059"/>
      <c r="E992" s="1059"/>
      <c r="F992" s="1059"/>
      <c r="G992" s="1059"/>
      <c r="H992" s="1059"/>
      <c r="I992" s="1059"/>
      <c r="J992" s="1059"/>
      <c r="K992" s="1059"/>
      <c r="L992" s="1059"/>
      <c r="M992" s="1059"/>
      <c r="N992" s="1059"/>
      <c r="O992" s="1059"/>
      <c r="P992" s="1059"/>
      <c r="Q992" s="1059"/>
      <c r="R992" s="1059"/>
      <c r="S992" s="1062" t="s">
        <v>134</v>
      </c>
      <c r="T992" s="1062"/>
      <c r="U992" s="1062"/>
      <c r="V992" s="1063"/>
    </row>
    <row r="993" spans="1:22" ht="15.95" customHeight="1">
      <c r="A993" s="424"/>
      <c r="B993" s="1038" t="s">
        <v>47</v>
      </c>
      <c r="C993" s="1039"/>
      <c r="D993" s="1039"/>
      <c r="E993" s="1039"/>
      <c r="F993" s="1039"/>
      <c r="G993" s="1039"/>
      <c r="H993" s="1039"/>
      <c r="I993" s="1039"/>
      <c r="J993" s="1039"/>
      <c r="K993" s="1039"/>
      <c r="L993" s="1039"/>
      <c r="M993" s="1039"/>
      <c r="N993" s="1039"/>
      <c r="O993" s="1039"/>
      <c r="P993" s="1039"/>
      <c r="Q993" s="1039"/>
      <c r="R993" s="1039"/>
      <c r="S993" s="1039"/>
      <c r="T993" s="1039"/>
      <c r="U993" s="1039"/>
      <c r="V993" s="1040"/>
    </row>
    <row r="994" spans="1:22" ht="15.95" customHeight="1">
      <c r="A994" s="425"/>
      <c r="B994" s="1041" t="str">
        <f>'statement of marks'!$A$1</f>
        <v>MkW0Hkhejko vEcsMdj jkt0vkok0fo|k0cxMh]nkSlk</v>
      </c>
      <c r="C994" s="1042"/>
      <c r="D994" s="1042"/>
      <c r="E994" s="1042"/>
      <c r="F994" s="1042"/>
      <c r="G994" s="1042"/>
      <c r="H994" s="1042"/>
      <c r="I994" s="1042"/>
      <c r="J994" s="1042"/>
      <c r="K994" s="1042"/>
      <c r="L994" s="1042"/>
      <c r="M994" s="1042"/>
      <c r="N994" s="1042"/>
      <c r="O994" s="1042"/>
      <c r="P994" s="1042"/>
      <c r="Q994" s="1042"/>
      <c r="R994" s="1042"/>
      <c r="S994" s="1042"/>
      <c r="T994" s="1042"/>
      <c r="U994" s="1042"/>
      <c r="V994" s="1043"/>
    </row>
    <row r="995" spans="1:22" ht="15.95" customHeight="1">
      <c r="A995" s="425"/>
      <c r="B995" s="990" t="s">
        <v>244</v>
      </c>
      <c r="C995" s="991"/>
      <c r="D995" s="992" t="str">
        <f>'statement of marks'!$H$3</f>
        <v>2016-17</v>
      </c>
      <c r="E995" s="992"/>
      <c r="F995" s="992"/>
      <c r="G995" s="992"/>
      <c r="H995" s="992"/>
      <c r="I995" s="992"/>
      <c r="J995" s="992"/>
      <c r="K995" s="992"/>
      <c r="L995" s="992"/>
      <c r="M995" s="992"/>
      <c r="N995" s="992"/>
      <c r="O995" s="992"/>
      <c r="P995" s="992"/>
      <c r="Q995" s="992"/>
      <c r="R995" s="992"/>
      <c r="S995" s="992"/>
      <c r="T995" s="992"/>
      <c r="U995" s="992"/>
      <c r="V995" s="1044"/>
    </row>
    <row r="996" spans="1:22" ht="15.95" customHeight="1">
      <c r="A996" s="425"/>
      <c r="B996" s="990" t="s">
        <v>185</v>
      </c>
      <c r="C996" s="991"/>
      <c r="D996" s="991" t="str">
        <f>IF('statement of marks'!I38="","",'statement of marks'!I38)</f>
        <v>fo".kq dqekj ckcfj;k</v>
      </c>
      <c r="E996" s="991"/>
      <c r="F996" s="991"/>
      <c r="G996" s="991"/>
      <c r="H996" s="991"/>
      <c r="I996" s="991"/>
      <c r="J996" s="991"/>
      <c r="K996" s="991"/>
      <c r="L996" s="991"/>
      <c r="M996" s="991"/>
      <c r="N996" s="991"/>
      <c r="O996" s="991"/>
      <c r="P996" s="991"/>
      <c r="Q996" s="991"/>
      <c r="R996" s="991"/>
      <c r="S996" s="991"/>
      <c r="T996" s="991"/>
      <c r="U996" s="991"/>
      <c r="V996" s="1045"/>
    </row>
    <row r="997" spans="1:22" ht="15.95" customHeight="1">
      <c r="A997" s="425"/>
      <c r="B997" s="990" t="s">
        <v>186</v>
      </c>
      <c r="C997" s="991"/>
      <c r="D997" s="991" t="str">
        <f>IF('statement of marks'!J38="","",'statement of marks'!J38)</f>
        <v xml:space="preserve">Jh t; yky </v>
      </c>
      <c r="E997" s="991"/>
      <c r="F997" s="991"/>
      <c r="G997" s="991"/>
      <c r="H997" s="991"/>
      <c r="I997" s="991"/>
      <c r="J997" s="991"/>
      <c r="K997" s="991"/>
      <c r="L997" s="991"/>
      <c r="M997" s="991"/>
      <c r="N997" s="991"/>
      <c r="O997" s="991"/>
      <c r="P997" s="991"/>
      <c r="Q997" s="991"/>
      <c r="R997" s="991"/>
      <c r="S997" s="991"/>
      <c r="T997" s="991"/>
      <c r="U997" s="991"/>
      <c r="V997" s="1045"/>
    </row>
    <row r="998" spans="1:22" ht="15.95" customHeight="1">
      <c r="A998" s="425"/>
      <c r="B998" s="990" t="s">
        <v>187</v>
      </c>
      <c r="C998" s="991"/>
      <c r="D998" s="991" t="str">
        <f>IF('statement of marks'!K38="","",'statement of marks'!K38)</f>
        <v>Jhefr lEifŸk</v>
      </c>
      <c r="E998" s="991"/>
      <c r="F998" s="991"/>
      <c r="G998" s="991"/>
      <c r="H998" s="991"/>
      <c r="I998" s="991"/>
      <c r="J998" s="991"/>
      <c r="K998" s="991"/>
      <c r="L998" s="991"/>
      <c r="M998" s="991"/>
      <c r="N998" s="991"/>
      <c r="O998" s="991"/>
      <c r="P998" s="991"/>
      <c r="Q998" s="991"/>
      <c r="R998" s="991"/>
      <c r="S998" s="991"/>
      <c r="T998" s="991"/>
      <c r="U998" s="991"/>
      <c r="V998" s="1045"/>
    </row>
    <row r="999" spans="1:22" ht="15.95" customHeight="1">
      <c r="A999" s="425"/>
      <c r="B999" s="990" t="s">
        <v>188</v>
      </c>
      <c r="C999" s="991"/>
      <c r="D999" s="992" t="str">
        <f>'statement of marks'!$G$3</f>
        <v>6 B</v>
      </c>
      <c r="E999" s="992"/>
      <c r="F999" s="992"/>
      <c r="G999" s="991" t="s">
        <v>9</v>
      </c>
      <c r="H999" s="991"/>
      <c r="I999" s="991"/>
      <c r="J999" s="992">
        <f>IF('statement of marks'!D38="","",'statement of marks'!D38)</f>
        <v>682</v>
      </c>
      <c r="K999" s="992"/>
      <c r="L999" s="992"/>
      <c r="M999" s="991" t="s">
        <v>189</v>
      </c>
      <c r="N999" s="991"/>
      <c r="O999" s="991"/>
      <c r="P999" s="992">
        <f>IF('statement of marks'!F38="","",'statement of marks'!F38)</f>
        <v>2033</v>
      </c>
      <c r="Q999" s="992"/>
      <c r="R999" s="992"/>
      <c r="S999" s="1054" t="str">
        <f>IF('statement of marks'!$I$3="","",'statement of marks'!$I$3)</f>
        <v xml:space="preserve">fo|ky; dk Mk;l dksM+ </v>
      </c>
      <c r="T999" s="1054"/>
      <c r="U999" s="1054"/>
      <c r="V999" s="1055"/>
    </row>
    <row r="1000" spans="1:22" ht="15.95" customHeight="1">
      <c r="A1000" s="425"/>
      <c r="B1000" s="428" t="s">
        <v>0</v>
      </c>
      <c r="C1000" s="429"/>
      <c r="D1000" s="1032">
        <f>IF('statement of marks'!G38="","",'statement of marks'!G38)</f>
        <v>38643</v>
      </c>
      <c r="E1000" s="1032"/>
      <c r="F1000" s="1032"/>
      <c r="G1000" s="991" t="str">
        <f>IF('statement of marks'!H38="","",'statement of marks'!H38)</f>
        <v>vBkjg vDVwcj] nks gtkj ikap</v>
      </c>
      <c r="H1000" s="991"/>
      <c r="I1000" s="991"/>
      <c r="J1000" s="991"/>
      <c r="K1000" s="991"/>
      <c r="L1000" s="991"/>
      <c r="M1000" s="991"/>
      <c r="N1000" s="991"/>
      <c r="O1000" s="991"/>
      <c r="P1000" s="991"/>
      <c r="Q1000" s="991"/>
      <c r="R1000" s="991"/>
      <c r="S1000" s="1056" t="str">
        <f>IF('statement of marks'!$J$3="","",'statement of marks'!$J$3)</f>
        <v xml:space="preserve">08291009401   </v>
      </c>
      <c r="T1000" s="1056"/>
      <c r="U1000" s="1056"/>
      <c r="V1000" s="1057"/>
    </row>
    <row r="1001" spans="1:22" ht="15.95" customHeight="1">
      <c r="A1001" s="425"/>
      <c r="B1001" s="404" t="s">
        <v>28</v>
      </c>
      <c r="C1001" s="430" t="s">
        <v>96</v>
      </c>
      <c r="D1001" s="1007" t="s">
        <v>1</v>
      </c>
      <c r="E1001" s="1007"/>
      <c r="F1001" s="1007"/>
      <c r="G1001" s="1007" t="s">
        <v>21</v>
      </c>
      <c r="H1001" s="1007"/>
      <c r="I1001" s="1007"/>
      <c r="J1001" s="1007" t="s">
        <v>68</v>
      </c>
      <c r="K1001" s="1007"/>
      <c r="L1001" s="1007"/>
      <c r="M1001" s="1007" t="s">
        <v>97</v>
      </c>
      <c r="N1001" s="1007"/>
      <c r="O1001" s="1007"/>
      <c r="P1001" s="1070" t="s">
        <v>200</v>
      </c>
      <c r="Q1001" s="1051" t="s">
        <v>238</v>
      </c>
      <c r="R1001" s="1051"/>
      <c r="S1001" s="1051"/>
      <c r="T1001" s="1052" t="s">
        <v>237</v>
      </c>
      <c r="U1001" s="1052"/>
      <c r="V1001" s="1053"/>
    </row>
    <row r="1002" spans="1:22" ht="15.95" customHeight="1">
      <c r="A1002" s="425"/>
      <c r="B1002" s="404"/>
      <c r="C1002" s="430"/>
      <c r="D1002" s="423" t="s">
        <v>245</v>
      </c>
      <c r="E1002" s="423" t="s">
        <v>246</v>
      </c>
      <c r="F1002" s="431" t="s">
        <v>2</v>
      </c>
      <c r="G1002" s="423" t="s">
        <v>245</v>
      </c>
      <c r="H1002" s="423" t="s">
        <v>246</v>
      </c>
      <c r="I1002" s="431" t="s">
        <v>2</v>
      </c>
      <c r="J1002" s="423" t="s">
        <v>245</v>
      </c>
      <c r="K1002" s="423" t="s">
        <v>246</v>
      </c>
      <c r="L1002" s="431" t="s">
        <v>2</v>
      </c>
      <c r="M1002" s="423" t="s">
        <v>245</v>
      </c>
      <c r="N1002" s="423" t="s">
        <v>246</v>
      </c>
      <c r="O1002" s="431" t="s">
        <v>2</v>
      </c>
      <c r="P1002" s="1070"/>
      <c r="Q1002" s="423" t="s">
        <v>245</v>
      </c>
      <c r="R1002" s="423" t="s">
        <v>246</v>
      </c>
      <c r="S1002" s="435" t="s">
        <v>2</v>
      </c>
      <c r="T1002" s="445" t="s">
        <v>223</v>
      </c>
      <c r="U1002" s="446" t="s">
        <v>5</v>
      </c>
      <c r="V1002" s="447" t="s">
        <v>241</v>
      </c>
    </row>
    <row r="1003" spans="1:22" ht="15.95" customHeight="1">
      <c r="A1003" s="426"/>
      <c r="B1003" s="1046" t="s">
        <v>3</v>
      </c>
      <c r="C1003" s="1047"/>
      <c r="D1003" s="421">
        <f>IF('statement of marks'!L$6="","",'statement of marks'!L$6)</f>
        <v>5</v>
      </c>
      <c r="E1003" s="421">
        <f>IF('statement of marks'!M$6="","",'statement of marks'!M$6)</f>
        <v>5</v>
      </c>
      <c r="F1003" s="432">
        <f>IF('statement of marks'!N$6="","",'statement of marks'!N$6)</f>
        <v>10</v>
      </c>
      <c r="G1003" s="421">
        <f>IF('statement of marks'!O$6="","",'statement of marks'!O$6)</f>
        <v>5</v>
      </c>
      <c r="H1003" s="421">
        <f>IF('statement of marks'!P$6="","",'statement of marks'!P$6)</f>
        <v>5</v>
      </c>
      <c r="I1003" s="432">
        <f>IF('statement of marks'!Q$6="","",'statement of marks'!Q$6)</f>
        <v>10</v>
      </c>
      <c r="J1003" s="421">
        <f>IF('statement of marks'!R$6="","",'statement of marks'!R$6)</f>
        <v>5</v>
      </c>
      <c r="K1003" s="421">
        <f>IF('statement of marks'!S$6="","",'statement of marks'!S$6)</f>
        <v>5</v>
      </c>
      <c r="L1003" s="432">
        <f>IF('statement of marks'!T$6="","",'statement of marks'!T$6)</f>
        <v>10</v>
      </c>
      <c r="M1003" s="421">
        <f>IF('statement of marks'!V$6="","",'statement of marks'!V$6)</f>
        <v>50</v>
      </c>
      <c r="N1003" s="421">
        <f>IF('statement of marks'!W$6="","",'statement of marks'!W$6)</f>
        <v>20</v>
      </c>
      <c r="O1003" s="432">
        <f>IF('statement of marks'!X$6="","",'statement of marks'!X$6)</f>
        <v>70</v>
      </c>
      <c r="P1003" s="422">
        <f>IF('statement of marks'!Y$6="","",'statement of marks'!Y$6)</f>
        <v>100</v>
      </c>
      <c r="Q1003" s="421">
        <f>IF('statement of marks'!Z$6="","",'statement of marks'!Z$6)</f>
        <v>70</v>
      </c>
      <c r="R1003" s="421">
        <f>IF('statement of marks'!AA$6="","",'statement of marks'!AA$6)</f>
        <v>30</v>
      </c>
      <c r="S1003" s="432">
        <f>IF('statement of marks'!AB$6="","",'statement of marks'!AB$6)</f>
        <v>100</v>
      </c>
      <c r="T1003" s="442">
        <f>IF('statement of marks'!AC$6="","",'statement of marks'!AC$6)</f>
        <v>200</v>
      </c>
      <c r="U1003" s="442" t="str">
        <f>IF('statement of marks'!AD$6="","",'statement of marks'!AD$6)</f>
        <v/>
      </c>
      <c r="V1003" s="448" t="str">
        <f>IF('statement of marks'!AE$6="","",'statement of marks'!AE$6)</f>
        <v/>
      </c>
    </row>
    <row r="1004" spans="1:22" ht="15.95" customHeight="1">
      <c r="A1004" s="425"/>
      <c r="B1004" s="990" t="str">
        <f>IF('statement of marks'!$L$3="","",'statement of marks'!$L$3)</f>
        <v>fgUnh</v>
      </c>
      <c r="C1004" s="991"/>
      <c r="D1004" s="207">
        <f>IF('statement of marks'!L38="","",'statement of marks'!L38)</f>
        <v>3</v>
      </c>
      <c r="E1004" s="207">
        <f>IF('statement of marks'!M38="","",'statement of marks'!M38)</f>
        <v>5</v>
      </c>
      <c r="F1004" s="433">
        <f>IF('statement of marks'!N38="","",'statement of marks'!N38)</f>
        <v>8</v>
      </c>
      <c r="G1004" s="207" t="str">
        <f>IF('statement of marks'!O38="","",'statement of marks'!O38)</f>
        <v>ab</v>
      </c>
      <c r="H1004" s="207" t="str">
        <f>IF('statement of marks'!P38="","",'statement of marks'!P38)</f>
        <v>ab</v>
      </c>
      <c r="I1004" s="433">
        <f>IF('statement of marks'!Q38="","",'statement of marks'!Q38)</f>
        <v>0</v>
      </c>
      <c r="J1004" s="207" t="str">
        <f>IF('statement of marks'!R38="","",'statement of marks'!R38)</f>
        <v/>
      </c>
      <c r="K1004" s="207" t="str">
        <f>IF('statement of marks'!S38="","",'statement of marks'!S38)</f>
        <v/>
      </c>
      <c r="L1004" s="433" t="str">
        <f>IF('statement of marks'!T38="","",'statement of marks'!T38)</f>
        <v/>
      </c>
      <c r="M1004" s="207" t="str">
        <f>IF('statement of marks'!V38="","",'statement of marks'!V38)</f>
        <v/>
      </c>
      <c r="N1004" s="207" t="str">
        <f>IF('statement of marks'!W38="","",'statement of marks'!W38)</f>
        <v/>
      </c>
      <c r="O1004" s="433" t="str">
        <f>IF('statement of marks'!X38="","",'statement of marks'!X38)</f>
        <v/>
      </c>
      <c r="P1004" s="209" t="str">
        <f>IF('statement of marks'!Y38="","",'statement of marks'!Y38)</f>
        <v/>
      </c>
      <c r="Q1004" s="207" t="str">
        <f>IF('statement of marks'!Z38="","",'statement of marks'!Z38)</f>
        <v/>
      </c>
      <c r="R1004" s="207" t="str">
        <f>IF('statement of marks'!AA38="","",'statement of marks'!AA38)</f>
        <v/>
      </c>
      <c r="S1004" s="433" t="str">
        <f>IF('statement of marks'!AB38="","",'statement of marks'!AB38)</f>
        <v/>
      </c>
      <c r="T1004" s="420" t="str">
        <f>IF('statement of marks'!AC38="","",'statement of marks'!AC38)</f>
        <v/>
      </c>
      <c r="U1004" s="420" t="str">
        <f>IF('statement of marks'!AD38="","",'statement of marks'!AD38)</f>
        <v/>
      </c>
      <c r="V1004" s="439" t="str">
        <f>IF('statement of marks'!AE38="","",'statement of marks'!AE38)</f>
        <v/>
      </c>
    </row>
    <row r="1005" spans="1:22" ht="15.95" customHeight="1">
      <c r="A1005" s="425"/>
      <c r="B1005" s="990" t="str">
        <f>IF('statement of marks'!$AH$3="","",'statement of marks'!$AH$3)</f>
        <v>vaxszth</v>
      </c>
      <c r="C1005" s="991"/>
      <c r="D1005" s="207">
        <f>IF('statement of marks'!AH38="","",'statement of marks'!AH38)</f>
        <v>2</v>
      </c>
      <c r="E1005" s="207">
        <f>IF('statement of marks'!AI38="","",'statement of marks'!AI38)</f>
        <v>5</v>
      </c>
      <c r="F1005" s="433">
        <f>IF('statement of marks'!AJ38="","",'statement of marks'!AJ38)</f>
        <v>7</v>
      </c>
      <c r="G1005" s="207" t="str">
        <f>IF('statement of marks'!AK38="","",'statement of marks'!AK38)</f>
        <v>ab</v>
      </c>
      <c r="H1005" s="207" t="str">
        <f>IF('statement of marks'!AL38="","",'statement of marks'!AL38)</f>
        <v>ab</v>
      </c>
      <c r="I1005" s="433">
        <f>IF('statement of marks'!AM38="","",'statement of marks'!AM38)</f>
        <v>0</v>
      </c>
      <c r="J1005" s="207" t="str">
        <f>IF('statement of marks'!AN38="","",'statement of marks'!AN38)</f>
        <v/>
      </c>
      <c r="K1005" s="207" t="str">
        <f>IF('statement of marks'!AO38="","",'statement of marks'!AO38)</f>
        <v/>
      </c>
      <c r="L1005" s="433" t="str">
        <f>IF('statement of marks'!AP38="","",'statement of marks'!AP38)</f>
        <v/>
      </c>
      <c r="M1005" s="207" t="str">
        <f>IF('statement of marks'!AR38="","",'statement of marks'!AR38)</f>
        <v>ab</v>
      </c>
      <c r="N1005" s="207" t="str">
        <f>IF('statement of marks'!AS38="","",'statement of marks'!AS38)</f>
        <v>ab</v>
      </c>
      <c r="O1005" s="433">
        <f>IF('statement of marks'!AT38="","",'statement of marks'!AT38)</f>
        <v>0</v>
      </c>
      <c r="P1005" s="209">
        <f>IF('statement of marks'!AU38="","",'statement of marks'!AU38)</f>
        <v>7</v>
      </c>
      <c r="Q1005" s="207" t="str">
        <f>IF('statement of marks'!AV38="","",'statement of marks'!AV38)</f>
        <v/>
      </c>
      <c r="R1005" s="207" t="str">
        <f>IF('statement of marks'!AW38="","",'statement of marks'!AW38)</f>
        <v/>
      </c>
      <c r="S1005" s="433" t="str">
        <f>IF('statement of marks'!AX38="","",'statement of marks'!AX38)</f>
        <v/>
      </c>
      <c r="T1005" s="420" t="str">
        <f>IF('statement of marks'!AY38="","",'statement of marks'!AY38)</f>
        <v/>
      </c>
      <c r="U1005" s="420" t="str">
        <f>IF('statement of marks'!AZ38="","",'statement of marks'!AZ38)</f>
        <v/>
      </c>
      <c r="V1005" s="439" t="str">
        <f>IF('statement of marks'!BA38="","",'statement of marks'!BA38)</f>
        <v/>
      </c>
    </row>
    <row r="1006" spans="1:22" ht="15.95" customHeight="1">
      <c r="A1006" s="425"/>
      <c r="B1006" s="990" t="str">
        <f>IF('statement of marks'!BD38="s","laLd`r",IF('statement of marks'!BD38="u","mnwZ",IF('statement of marks'!BD38="g","xqtjkrh",IF('statement of marks'!BD38="p","iatkch",IF('statement of marks'!BD38="sd","fla/kh","r`rh; Hkk""kk")))))</f>
        <v>laLd`r</v>
      </c>
      <c r="C1006" s="991"/>
      <c r="D1006" s="207">
        <f>IF('statement of marks'!BE38="","",'statement of marks'!BE38)</f>
        <v>2</v>
      </c>
      <c r="E1006" s="207">
        <f>IF('statement of marks'!BF38="","",'statement of marks'!BF38)</f>
        <v>5</v>
      </c>
      <c r="F1006" s="433">
        <f>IF('statement of marks'!BG38="","",'statement of marks'!BG38)</f>
        <v>7</v>
      </c>
      <c r="G1006" s="207" t="str">
        <f>IF('statement of marks'!BH38="","",'statement of marks'!BH38)</f>
        <v>ab</v>
      </c>
      <c r="H1006" s="207" t="str">
        <f>IF('statement of marks'!BI38="","",'statement of marks'!BI38)</f>
        <v>ab</v>
      </c>
      <c r="I1006" s="433">
        <f>IF('statement of marks'!BJ38="","",'statement of marks'!BJ38)</f>
        <v>0</v>
      </c>
      <c r="J1006" s="207" t="str">
        <f>IF('statement of marks'!BK38="","",'statement of marks'!BK38)</f>
        <v/>
      </c>
      <c r="K1006" s="207" t="str">
        <f>IF('statement of marks'!BL38="","",'statement of marks'!BL38)</f>
        <v/>
      </c>
      <c r="L1006" s="433" t="str">
        <f>IF('statement of marks'!BM38="","",'statement of marks'!BM38)</f>
        <v/>
      </c>
      <c r="M1006" s="207" t="str">
        <f>IF('statement of marks'!BO38="","",'statement of marks'!BO38)</f>
        <v/>
      </c>
      <c r="N1006" s="207" t="str">
        <f>IF('statement of marks'!BP38="","",'statement of marks'!BP38)</f>
        <v/>
      </c>
      <c r="O1006" s="433" t="str">
        <f>IF('statement of marks'!BQ38="","",'statement of marks'!BQ38)</f>
        <v/>
      </c>
      <c r="P1006" s="209" t="str">
        <f>IF('statement of marks'!BR38="","",'statement of marks'!BR38)</f>
        <v/>
      </c>
      <c r="Q1006" s="207" t="str">
        <f>IF('statement of marks'!BS38="","",'statement of marks'!BS38)</f>
        <v/>
      </c>
      <c r="R1006" s="207" t="str">
        <f>IF('statement of marks'!BT38="","",'statement of marks'!BT38)</f>
        <v/>
      </c>
      <c r="S1006" s="433" t="str">
        <f>IF('statement of marks'!BU38="","",'statement of marks'!BU38)</f>
        <v/>
      </c>
      <c r="T1006" s="420" t="str">
        <f>IF('statement of marks'!BV38="","",'statement of marks'!BV38)</f>
        <v/>
      </c>
      <c r="U1006" s="420" t="str">
        <f>IF('statement of marks'!BW38="","",'statement of marks'!BW38)</f>
        <v/>
      </c>
      <c r="V1006" s="439" t="str">
        <f>IF('statement of marks'!BX38="","",'statement of marks'!BX38)</f>
        <v/>
      </c>
    </row>
    <row r="1007" spans="1:22" ht="15.95" customHeight="1">
      <c r="A1007" s="425"/>
      <c r="B1007" s="990" t="str">
        <f>IF('statement of marks'!$CA$3="","",'statement of marks'!$CA$3)</f>
        <v>xf.kr</v>
      </c>
      <c r="C1007" s="991"/>
      <c r="D1007" s="207">
        <f>IF('statement of marks'!CA38="","",'statement of marks'!CA38)</f>
        <v>1</v>
      </c>
      <c r="E1007" s="207">
        <f>IF('statement of marks'!CB38="","",'statement of marks'!CB38)</f>
        <v>5</v>
      </c>
      <c r="F1007" s="433">
        <f>IF('statement of marks'!CC38="","",'statement of marks'!CC38)</f>
        <v>6</v>
      </c>
      <c r="G1007" s="207" t="str">
        <f>IF('statement of marks'!CD38="","",'statement of marks'!CD38)</f>
        <v/>
      </c>
      <c r="H1007" s="207" t="str">
        <f>IF('statement of marks'!CE38="","",'statement of marks'!CE38)</f>
        <v/>
      </c>
      <c r="I1007" s="433" t="str">
        <f>IF('statement of marks'!CF38="","",'statement of marks'!CF38)</f>
        <v/>
      </c>
      <c r="J1007" s="207" t="str">
        <f>IF('statement of marks'!CG38="","",'statement of marks'!CG38)</f>
        <v/>
      </c>
      <c r="K1007" s="207" t="str">
        <f>IF('statement of marks'!CH38="","",'statement of marks'!CH38)</f>
        <v/>
      </c>
      <c r="L1007" s="433" t="str">
        <f>IF('statement of marks'!CI38="","",'statement of marks'!CI38)</f>
        <v/>
      </c>
      <c r="M1007" s="207" t="str">
        <f>IF('statement of marks'!CK38="","",'statement of marks'!CK38)</f>
        <v>ab</v>
      </c>
      <c r="N1007" s="207" t="str">
        <f>IF('statement of marks'!CL38="","",'statement of marks'!CL38)</f>
        <v>ab</v>
      </c>
      <c r="O1007" s="433">
        <f>IF('statement of marks'!CM38="","",'statement of marks'!CM38)</f>
        <v>0</v>
      </c>
      <c r="P1007" s="209">
        <f>IF('statement of marks'!CN38="","",'statement of marks'!CN38)</f>
        <v>6</v>
      </c>
      <c r="Q1007" s="207" t="str">
        <f>IF('statement of marks'!CO38="","",'statement of marks'!CO38)</f>
        <v/>
      </c>
      <c r="R1007" s="207" t="str">
        <f>IF('statement of marks'!CP38="","",'statement of marks'!CP38)</f>
        <v/>
      </c>
      <c r="S1007" s="433" t="str">
        <f>IF('statement of marks'!CQ38="","",'statement of marks'!CQ38)</f>
        <v/>
      </c>
      <c r="T1007" s="420" t="str">
        <f>IF('statement of marks'!CR38="","",'statement of marks'!CR38)</f>
        <v/>
      </c>
      <c r="U1007" s="420" t="str">
        <f>IF('statement of marks'!CS38="","",'statement of marks'!CS38)</f>
        <v/>
      </c>
      <c r="V1007" s="439" t="str">
        <f>IF('statement of marks'!CT38="","",'statement of marks'!CT38)</f>
        <v/>
      </c>
    </row>
    <row r="1008" spans="1:22" ht="15.95" customHeight="1">
      <c r="A1008" s="425"/>
      <c r="B1008" s="990" t="str">
        <f>IF('statement of marks'!$CW$3="","",'statement of marks'!$CW$3)</f>
        <v>foKku</v>
      </c>
      <c r="C1008" s="991"/>
      <c r="D1008" s="207" t="str">
        <f>IF('statement of marks'!CW38="","",'statement of marks'!CW38)</f>
        <v/>
      </c>
      <c r="E1008" s="207" t="str">
        <f>IF('statement of marks'!CX38="","",'statement of marks'!CX38)</f>
        <v/>
      </c>
      <c r="F1008" s="433" t="str">
        <f>IF('statement of marks'!CY38="","",'statement of marks'!CY38)</f>
        <v/>
      </c>
      <c r="G1008" s="207" t="str">
        <f>IF('statement of marks'!CZ38="","",'statement of marks'!CZ38)</f>
        <v>ab</v>
      </c>
      <c r="H1008" s="207" t="str">
        <f>IF('statement of marks'!DA38="","",'statement of marks'!DA38)</f>
        <v>ab</v>
      </c>
      <c r="I1008" s="433">
        <f>IF('statement of marks'!DB38="","",'statement of marks'!DB38)</f>
        <v>0</v>
      </c>
      <c r="J1008" s="207" t="str">
        <f>IF('statement of marks'!DC38="","",'statement of marks'!DC38)</f>
        <v/>
      </c>
      <c r="K1008" s="207" t="str">
        <f>IF('statement of marks'!DD38="","",'statement of marks'!DD38)</f>
        <v/>
      </c>
      <c r="L1008" s="433" t="str">
        <f>IF('statement of marks'!DE38="","",'statement of marks'!DE38)</f>
        <v/>
      </c>
      <c r="M1008" s="207" t="str">
        <f>IF('statement of marks'!DG38="","",'statement of marks'!DG38)</f>
        <v>ab</v>
      </c>
      <c r="N1008" s="207" t="str">
        <f>IF('statement of marks'!DH38="","",'statement of marks'!DH38)</f>
        <v>ab</v>
      </c>
      <c r="O1008" s="433">
        <f>IF('statement of marks'!DI38="","",'statement of marks'!DI38)</f>
        <v>0</v>
      </c>
      <c r="P1008" s="209">
        <f>IF('statement of marks'!DJ38="","",'statement of marks'!DJ38)</f>
        <v>0</v>
      </c>
      <c r="Q1008" s="207" t="str">
        <f>IF('statement of marks'!DK38="","",'statement of marks'!DK38)</f>
        <v/>
      </c>
      <c r="R1008" s="207" t="str">
        <f>IF('statement of marks'!DL38="","",'statement of marks'!DL38)</f>
        <v/>
      </c>
      <c r="S1008" s="433" t="str">
        <f>IF('statement of marks'!DM38="","",'statement of marks'!DM38)</f>
        <v/>
      </c>
      <c r="T1008" s="420" t="str">
        <f>IF('statement of marks'!DN38="","",'statement of marks'!DN38)</f>
        <v/>
      </c>
      <c r="U1008" s="420" t="str">
        <f>IF('statement of marks'!DO38="","",'statement of marks'!DO38)</f>
        <v/>
      </c>
      <c r="V1008" s="439" t="str">
        <f>IF('statement of marks'!DP38="","",'statement of marks'!DP38)</f>
        <v/>
      </c>
    </row>
    <row r="1009" spans="1:22" ht="15.95" customHeight="1">
      <c r="A1009" s="425"/>
      <c r="B1009" s="990" t="str">
        <f>IF('statement of marks'!$DS$3="","",'statement of marks'!$DS$3)</f>
        <v>lkekftd foKku</v>
      </c>
      <c r="C1009" s="991"/>
      <c r="D1009" s="207">
        <f>IF('statement of marks'!DS38="","",'statement of marks'!DS38)</f>
        <v>2</v>
      </c>
      <c r="E1009" s="207">
        <f>IF('statement of marks'!DT38="","",'statement of marks'!DT38)</f>
        <v>5</v>
      </c>
      <c r="F1009" s="433">
        <f>IF('statement of marks'!DU38="","",'statement of marks'!DU38)</f>
        <v>7</v>
      </c>
      <c r="G1009" s="207" t="str">
        <f>IF('statement of marks'!DV38="","",'statement of marks'!DV38)</f>
        <v>AB</v>
      </c>
      <c r="H1009" s="207" t="str">
        <f>IF('statement of marks'!DW38="","",'statement of marks'!DW38)</f>
        <v>AB</v>
      </c>
      <c r="I1009" s="433">
        <f>IF('statement of marks'!DX38="","",'statement of marks'!DX38)</f>
        <v>0</v>
      </c>
      <c r="J1009" s="207" t="str">
        <f>IF('statement of marks'!DY38="","",'statement of marks'!DY38)</f>
        <v/>
      </c>
      <c r="K1009" s="207" t="str">
        <f>IF('statement of marks'!DZ38="","",'statement of marks'!DZ38)</f>
        <v/>
      </c>
      <c r="L1009" s="433" t="str">
        <f>IF('statement of marks'!EA38="","",'statement of marks'!EA38)</f>
        <v/>
      </c>
      <c r="M1009" s="207" t="str">
        <f>IF('statement of marks'!EC38="","",'statement of marks'!EC38)</f>
        <v>ab</v>
      </c>
      <c r="N1009" s="207" t="str">
        <f>IF('statement of marks'!ED38="","",'statement of marks'!ED38)</f>
        <v>ab</v>
      </c>
      <c r="O1009" s="433">
        <f>IF('statement of marks'!EE38="","",'statement of marks'!EE38)</f>
        <v>0</v>
      </c>
      <c r="P1009" s="209">
        <f>IF('statement of marks'!EF38="","",'statement of marks'!EF38)</f>
        <v>7</v>
      </c>
      <c r="Q1009" s="207" t="str">
        <f>IF('statement of marks'!EG38="","",'statement of marks'!EG38)</f>
        <v/>
      </c>
      <c r="R1009" s="207" t="str">
        <f>IF('statement of marks'!EH38="","",'statement of marks'!EH38)</f>
        <v/>
      </c>
      <c r="S1009" s="433" t="str">
        <f>IF('statement of marks'!EI38="","",'statement of marks'!EI38)</f>
        <v/>
      </c>
      <c r="T1009" s="420" t="str">
        <f>IF('statement of marks'!EJ38="","",'statement of marks'!EJ38)</f>
        <v/>
      </c>
      <c r="U1009" s="420" t="str">
        <f>IF('statement of marks'!EK38="","",'statement of marks'!EK38)</f>
        <v/>
      </c>
      <c r="V1009" s="439" t="str">
        <f>IF('statement of marks'!EL38="","",'statement of marks'!EL38)</f>
        <v/>
      </c>
    </row>
    <row r="1010" spans="1:22" ht="15.95" customHeight="1">
      <c r="A1010" s="425"/>
      <c r="B1010" s="996" t="s">
        <v>193</v>
      </c>
      <c r="C1010" s="997"/>
      <c r="D1010" s="1007" t="s">
        <v>1</v>
      </c>
      <c r="E1010" s="1007"/>
      <c r="F1010" s="1007"/>
      <c r="G1010" s="1007" t="s">
        <v>21</v>
      </c>
      <c r="H1010" s="1007"/>
      <c r="I1010" s="1007"/>
      <c r="J1010" s="1007" t="s">
        <v>194</v>
      </c>
      <c r="K1010" s="1007"/>
      <c r="L1010" s="1007"/>
      <c r="M1010" s="1007" t="s">
        <v>68</v>
      </c>
      <c r="N1010" s="1007"/>
      <c r="O1010" s="1007"/>
      <c r="P1010" s="1007" t="s">
        <v>240</v>
      </c>
      <c r="Q1010" s="1007"/>
      <c r="R1010" s="1007"/>
      <c r="S1010" s="436"/>
      <c r="T1010" s="1073" t="s">
        <v>237</v>
      </c>
      <c r="U1010" s="1074"/>
      <c r="V1010" s="1075"/>
    </row>
    <row r="1011" spans="1:22" ht="15.95" customHeight="1">
      <c r="A1011" s="426"/>
      <c r="B1011" s="1048" t="s">
        <v>3</v>
      </c>
      <c r="C1011" s="1049"/>
      <c r="D1011" s="1050">
        <f>IF('statement of marks'!EO$6="","",'statement of marks'!EO$6)</f>
        <v>20</v>
      </c>
      <c r="E1011" s="1050"/>
      <c r="F1011" s="1050"/>
      <c r="G1011" s="1050">
        <f>IF('statement of marks'!EP$6="","",'statement of marks'!EP$6)</f>
        <v>20</v>
      </c>
      <c r="H1011" s="1050"/>
      <c r="I1011" s="1050"/>
      <c r="J1011" s="1050">
        <f>IF('statement of marks'!ER$6="","",'statement of marks'!ER$6)</f>
        <v>20</v>
      </c>
      <c r="K1011" s="1050"/>
      <c r="L1011" s="1050"/>
      <c r="M1011" s="1050">
        <f>IF('statement of marks'!EQ$6="","",'statement of marks'!EQ$6)</f>
        <v>20</v>
      </c>
      <c r="N1011" s="1050"/>
      <c r="O1011" s="1050"/>
      <c r="P1011" s="1050">
        <f>IF('statement of marks'!ES$6="","",'statement of marks'!ES$6)</f>
        <v>20</v>
      </c>
      <c r="Q1011" s="1050"/>
      <c r="R1011" s="1050"/>
      <c r="S1011" s="437" t="str">
        <f>IF('statement of marks'!FD$6="","",'statement of marks'!EW$6)</f>
        <v/>
      </c>
      <c r="T1011" s="442">
        <f>IF('statement of marks'!ET$6="","",'statement of marks'!ET$6)</f>
        <v>100</v>
      </c>
      <c r="U1011" s="443" t="s">
        <v>5</v>
      </c>
      <c r="V1011" s="444" t="s">
        <v>241</v>
      </c>
    </row>
    <row r="1012" spans="1:22" ht="15.95" customHeight="1">
      <c r="A1012" s="425"/>
      <c r="B1012" s="990" t="str">
        <f>IF('statement of marks'!$EO$3="","",'statement of marks'!$EO$3)</f>
        <v>dk;kZuqHko</v>
      </c>
      <c r="C1012" s="991"/>
      <c r="D1012" s="1031" t="str">
        <f>IF('statement of marks'!EO38="","",'statement of marks'!EO38)</f>
        <v/>
      </c>
      <c r="E1012" s="1031"/>
      <c r="F1012" s="1031"/>
      <c r="G1012" s="1031" t="str">
        <f>IF('statement of marks'!EP38="","",'statement of marks'!EP38)</f>
        <v/>
      </c>
      <c r="H1012" s="1031"/>
      <c r="I1012" s="1031"/>
      <c r="J1012" s="1031" t="str">
        <f>IF('statement of marks'!ER38="","",'statement of marks'!ER38)</f>
        <v/>
      </c>
      <c r="K1012" s="1031"/>
      <c r="L1012" s="1031"/>
      <c r="M1012" s="1031" t="str">
        <f>IF('statement of marks'!EQ38="","",'statement of marks'!EQ38)</f>
        <v/>
      </c>
      <c r="N1012" s="1031"/>
      <c r="O1012" s="1031"/>
      <c r="P1012" s="1031" t="str">
        <f>IF('statement of marks'!ES38="","",'statement of marks'!ES38)</f>
        <v/>
      </c>
      <c r="Q1012" s="1031"/>
      <c r="R1012" s="1031"/>
      <c r="S1012" s="438"/>
      <c r="T1012" s="440" t="str">
        <f>IF('statement of marks'!ET38="","",'statement of marks'!ET38)</f>
        <v/>
      </c>
      <c r="U1012" s="440" t="str">
        <f>IF('statement of marks'!EU38="","",'statement of marks'!EU38)</f>
        <v/>
      </c>
      <c r="V1012" s="441" t="str">
        <f>IF('statement of marks'!EV38="","",'statement of marks'!EV38)</f>
        <v/>
      </c>
    </row>
    <row r="1013" spans="1:22" ht="15.95" customHeight="1">
      <c r="A1013" s="425"/>
      <c r="B1013" s="1027" t="str">
        <f>IF('statement of marks'!$EY$3="","",'statement of marks'!$EY$3)</f>
        <v>dyk f'k{kk</v>
      </c>
      <c r="C1013" s="1028"/>
      <c r="D1013" s="1031" t="str">
        <f>IF('statement of marks'!EY38="","",'statement of marks'!EY38)</f>
        <v/>
      </c>
      <c r="E1013" s="1031"/>
      <c r="F1013" s="1031"/>
      <c r="G1013" s="1031" t="str">
        <f>IF('statement of marks'!EZ38="","",'statement of marks'!EZ38)</f>
        <v/>
      </c>
      <c r="H1013" s="1031"/>
      <c r="I1013" s="1031"/>
      <c r="J1013" s="1031" t="str">
        <f>IF('statement of marks'!FB38="","",'statement of marks'!FB38)</f>
        <v/>
      </c>
      <c r="K1013" s="1031"/>
      <c r="L1013" s="1031"/>
      <c r="M1013" s="1031" t="str">
        <f>IF('statement of marks'!FA38="","",'statement of marks'!FA38)</f>
        <v/>
      </c>
      <c r="N1013" s="1031"/>
      <c r="O1013" s="1031"/>
      <c r="P1013" s="1031" t="str">
        <f>IF('statement of marks'!FC38="","",'statement of marks'!FC38)</f>
        <v/>
      </c>
      <c r="Q1013" s="1031"/>
      <c r="R1013" s="1031"/>
      <c r="S1013" s="438"/>
      <c r="T1013" s="440" t="str">
        <f>IF('statement of marks'!FD38="","",'statement of marks'!FD38)</f>
        <v/>
      </c>
      <c r="U1013" s="440" t="str">
        <f>IF('statement of marks'!FE38="","",'statement of marks'!FE38)</f>
        <v/>
      </c>
      <c r="V1013" s="441" t="str">
        <f>IF('statement of marks'!FF38="","",'statement of marks'!FF38)</f>
        <v/>
      </c>
    </row>
    <row r="1014" spans="1:22" ht="15.95" customHeight="1">
      <c r="A1014" s="425"/>
      <c r="B1014" s="1029" t="str">
        <f>IF('statement of marks'!$FI$3="","",'statement of marks'!$FI$3)</f>
        <v>LokLF; ,oe~ 'kkjhfjd f'k{kk</v>
      </c>
      <c r="C1014" s="1030"/>
      <c r="D1014" s="1031" t="str">
        <f>IF('statement of marks'!FI38="","",'statement of marks'!FI38)</f>
        <v/>
      </c>
      <c r="E1014" s="1031"/>
      <c r="F1014" s="1031"/>
      <c r="G1014" s="1031" t="str">
        <f>IF('statement of marks'!FJ38="","",'statement of marks'!FJ38)</f>
        <v/>
      </c>
      <c r="H1014" s="1031"/>
      <c r="I1014" s="1031"/>
      <c r="J1014" s="1031" t="str">
        <f>IF('statement of marks'!FL38="","",'statement of marks'!FL38)</f>
        <v/>
      </c>
      <c r="K1014" s="1031"/>
      <c r="L1014" s="1031"/>
      <c r="M1014" s="1031" t="str">
        <f>IF('statement of marks'!FK38="","",'statement of marks'!FK38)</f>
        <v/>
      </c>
      <c r="N1014" s="1031"/>
      <c r="O1014" s="1031"/>
      <c r="P1014" s="1031" t="str">
        <f>IF('statement of marks'!FM38="","",'statement of marks'!FM38)</f>
        <v/>
      </c>
      <c r="Q1014" s="1031"/>
      <c r="R1014" s="1031"/>
      <c r="S1014" s="438"/>
      <c r="T1014" s="440" t="str">
        <f>IF('statement of marks'!FN38="","",'statement of marks'!FN38)</f>
        <v/>
      </c>
      <c r="U1014" s="440" t="str">
        <f>IF('statement of marks'!FO38="","",'statement of marks'!FO38)</f>
        <v/>
      </c>
      <c r="V1014" s="441" t="str">
        <f>IF('statement of marks'!FP38="","",'statement of marks'!FP38)</f>
        <v/>
      </c>
    </row>
    <row r="1015" spans="1:22" ht="15.95" customHeight="1">
      <c r="A1015" s="425"/>
      <c r="B1015" s="1000" t="s">
        <v>195</v>
      </c>
      <c r="C1015" s="1001"/>
      <c r="D1015" s="1071" t="str">
        <f>details!$DR$3</f>
        <v>vxLr rd</v>
      </c>
      <c r="E1015" s="1071"/>
      <c r="F1015" s="1071"/>
      <c r="G1015" s="1071" t="str">
        <f>details!$DV$3</f>
        <v>vDVwcj rd</v>
      </c>
      <c r="H1015" s="1071"/>
      <c r="I1015" s="1071"/>
      <c r="J1015" s="1071" t="str">
        <f>details!$ED$3</f>
        <v>Qjojh rd</v>
      </c>
      <c r="K1015" s="1071"/>
      <c r="L1015" s="1071"/>
      <c r="M1015" s="1071" t="str">
        <f>details!$DZ$3</f>
        <v>fnlEcj rd</v>
      </c>
      <c r="N1015" s="1071"/>
      <c r="O1015" s="1071"/>
      <c r="P1015" s="1071" t="str">
        <f>details!$EH$3</f>
        <v>loZ ;ksx</v>
      </c>
      <c r="Q1015" s="1071"/>
      <c r="R1015" s="1071"/>
      <c r="S1015" s="1010" t="s">
        <v>252</v>
      </c>
      <c r="T1015" s="1011"/>
      <c r="U1015" s="1011"/>
      <c r="V1015" s="1078"/>
    </row>
    <row r="1016" spans="1:22" ht="15.95" customHeight="1">
      <c r="A1016" s="425"/>
      <c r="B1016" s="1025" t="s">
        <v>98</v>
      </c>
      <c r="C1016" s="1026"/>
      <c r="D1016" s="1008" t="str">
        <f>IF(details!DS38="","",details!DS38)</f>
        <v/>
      </c>
      <c r="E1016" s="1008"/>
      <c r="F1016" s="1008"/>
      <c r="G1016" s="1008" t="str">
        <f>IF(details!DW38="","",details!DW38)</f>
        <v/>
      </c>
      <c r="H1016" s="1008"/>
      <c r="I1016" s="1008"/>
      <c r="J1016" s="1008" t="str">
        <f>IF(details!EE38="","",details!EE38)</f>
        <v/>
      </c>
      <c r="K1016" s="1008"/>
      <c r="L1016" s="1008"/>
      <c r="M1016" s="1008" t="str">
        <f>IF(details!EA38="","",details!EA38)</f>
        <v/>
      </c>
      <c r="N1016" s="1008"/>
      <c r="O1016" s="1008"/>
      <c r="P1016" s="1008" t="str">
        <f>IF(details!EI38="","",details!EI38)</f>
        <v/>
      </c>
      <c r="Q1016" s="1008"/>
      <c r="R1016" s="1008"/>
      <c r="S1016" s="1079">
        <f>'statement of marks'!$HF$108</f>
        <v>42855</v>
      </c>
      <c r="T1016" s="1080"/>
      <c r="U1016" s="1080"/>
      <c r="V1016" s="1081"/>
    </row>
    <row r="1017" spans="1:22" ht="15.95" customHeight="1">
      <c r="A1017" s="425"/>
      <c r="B1017" s="1023" t="s">
        <v>15</v>
      </c>
      <c r="C1017" s="1024"/>
      <c r="D1017" s="1009">
        <f>IF(details!DR38="","",details!DR38)</f>
        <v>83</v>
      </c>
      <c r="E1017" s="1009"/>
      <c r="F1017" s="1009"/>
      <c r="G1017" s="1009" t="str">
        <f>IF(details!DV38="","",details!DV38)</f>
        <v/>
      </c>
      <c r="H1017" s="1009"/>
      <c r="I1017" s="1009"/>
      <c r="J1017" s="1009" t="str">
        <f>IF(details!ED38="","",details!ED38)</f>
        <v/>
      </c>
      <c r="K1017" s="1009"/>
      <c r="L1017" s="1009"/>
      <c r="M1017" s="1009" t="str">
        <f>IF(details!DZ38="","",details!DZ38)</f>
        <v/>
      </c>
      <c r="N1017" s="1009"/>
      <c r="O1017" s="1009"/>
      <c r="P1017" s="1009" t="str">
        <f>IF(details!EH38="","",details!EH38)</f>
        <v/>
      </c>
      <c r="Q1017" s="1009"/>
      <c r="R1017" s="1009"/>
      <c r="S1017" s="1082"/>
      <c r="T1017" s="1083"/>
      <c r="U1017" s="1083"/>
      <c r="V1017" s="1084"/>
    </row>
    <row r="1018" spans="1:22" ht="15.95" customHeight="1">
      <c r="A1018" s="1072"/>
      <c r="B1018" s="1064" t="s">
        <v>250</v>
      </c>
      <c r="C1018" s="1065"/>
      <c r="D1018" s="1066" t="s">
        <v>3</v>
      </c>
      <c r="E1018" s="1066"/>
      <c r="F1018" s="1066"/>
      <c r="G1018" s="1066" t="s">
        <v>236</v>
      </c>
      <c r="H1018" s="1066"/>
      <c r="I1018" s="1066"/>
      <c r="J1018" s="1066" t="s">
        <v>5</v>
      </c>
      <c r="K1018" s="1066"/>
      <c r="L1018" s="1066"/>
      <c r="M1018" s="1066" t="s">
        <v>242</v>
      </c>
      <c r="N1018" s="1066"/>
      <c r="O1018" s="1066"/>
      <c r="P1018" s="1067" t="s">
        <v>225</v>
      </c>
      <c r="Q1018" s="1067"/>
      <c r="R1018" s="1067"/>
      <c r="S1018" s="1066" t="s">
        <v>250</v>
      </c>
      <c r="T1018" s="1066"/>
      <c r="U1018" s="1066"/>
      <c r="V1018" s="1068"/>
    </row>
    <row r="1019" spans="1:22" ht="15.95" customHeight="1">
      <c r="A1019" s="1072"/>
      <c r="B1019" s="1064"/>
      <c r="C1019" s="1065"/>
      <c r="D1019" s="1069">
        <f>'statement of marks'!HD38</f>
        <v>1200</v>
      </c>
      <c r="E1019" s="1069"/>
      <c r="F1019" s="1069"/>
      <c r="G1019" s="1069" t="str">
        <f>'statement of marks'!HE38</f>
        <v/>
      </c>
      <c r="H1019" s="1069"/>
      <c r="I1019" s="1069"/>
      <c r="J1019" s="1069" t="str">
        <f>'statement of marks'!HF38</f>
        <v/>
      </c>
      <c r="K1019" s="1069"/>
      <c r="L1019" s="1069"/>
      <c r="M1019" s="1069" t="str">
        <f>'statement of marks'!HI38</f>
        <v/>
      </c>
      <c r="N1019" s="1069"/>
      <c r="O1019" s="1069"/>
      <c r="P1019" s="1069" t="str">
        <f>'statement of marks'!HH38</f>
        <v/>
      </c>
      <c r="Q1019" s="1069"/>
      <c r="R1019" s="1069"/>
      <c r="S1019" s="1066" t="str">
        <f>'statement of marks'!HC38</f>
        <v/>
      </c>
      <c r="T1019" s="1066"/>
      <c r="U1019" s="1066"/>
      <c r="V1019" s="1068"/>
    </row>
    <row r="1020" spans="1:22" ht="15.95" customHeight="1">
      <c r="A1020" s="425"/>
      <c r="B1020" s="1036" t="s">
        <v>99</v>
      </c>
      <c r="C1020" s="1037"/>
      <c r="D1020" s="1007"/>
      <c r="E1020" s="1007"/>
      <c r="F1020" s="1007"/>
      <c r="G1020" s="1007"/>
      <c r="H1020" s="1007"/>
      <c r="I1020" s="1007"/>
      <c r="J1020" s="1007"/>
      <c r="K1020" s="1007"/>
      <c r="L1020" s="1007"/>
      <c r="M1020" s="1007"/>
      <c r="N1020" s="1007"/>
      <c r="O1020" s="1007"/>
      <c r="P1020" s="1007"/>
      <c r="Q1020" s="1007"/>
      <c r="R1020" s="1007"/>
      <c r="S1020" s="1007"/>
      <c r="T1020" s="1007"/>
      <c r="U1020" s="1007"/>
      <c r="V1020" s="1058"/>
    </row>
    <row r="1021" spans="1:22" ht="15.95" customHeight="1">
      <c r="A1021" s="425"/>
      <c r="B1021" s="1013" t="s">
        <v>79</v>
      </c>
      <c r="C1021" s="1014"/>
      <c r="D1021" s="1007"/>
      <c r="E1021" s="1007"/>
      <c r="F1021" s="1007"/>
      <c r="G1021" s="1007"/>
      <c r="H1021" s="1007"/>
      <c r="I1021" s="1007"/>
      <c r="J1021" s="1007"/>
      <c r="K1021" s="1007"/>
      <c r="L1021" s="1007"/>
      <c r="M1021" s="1007"/>
      <c r="N1021" s="1007"/>
      <c r="O1021" s="1007"/>
      <c r="P1021" s="1007"/>
      <c r="Q1021" s="1007"/>
      <c r="R1021" s="1007"/>
      <c r="S1021" s="1007"/>
      <c r="T1021" s="1007"/>
      <c r="U1021" s="1007"/>
      <c r="V1021" s="1058"/>
    </row>
    <row r="1022" spans="1:22" ht="15.95" customHeight="1">
      <c r="A1022" s="425"/>
      <c r="B1022" s="1036" t="s">
        <v>243</v>
      </c>
      <c r="C1022" s="1037"/>
      <c r="D1022" s="1007"/>
      <c r="E1022" s="1007"/>
      <c r="F1022" s="1007"/>
      <c r="G1022" s="1007"/>
      <c r="H1022" s="1007"/>
      <c r="I1022" s="1007"/>
      <c r="J1022" s="1007"/>
      <c r="K1022" s="1007"/>
      <c r="L1022" s="1007"/>
      <c r="M1022" s="1007"/>
      <c r="N1022" s="1007"/>
      <c r="O1022" s="1007"/>
      <c r="P1022" s="1007" t="s">
        <v>243</v>
      </c>
      <c r="Q1022" s="1007"/>
      <c r="R1022" s="1007"/>
      <c r="S1022" s="1007"/>
      <c r="T1022" s="1007"/>
      <c r="U1022" s="1007"/>
      <c r="V1022" s="1058"/>
    </row>
    <row r="1023" spans="1:22" ht="15.95" customHeight="1">
      <c r="A1023" s="425"/>
      <c r="B1023" s="1021" t="s">
        <v>100</v>
      </c>
      <c r="C1023" s="1022"/>
      <c r="D1023" s="1007"/>
      <c r="E1023" s="1007"/>
      <c r="F1023" s="1007"/>
      <c r="G1023" s="1007"/>
      <c r="H1023" s="1007"/>
      <c r="I1023" s="1007"/>
      <c r="J1023" s="1007"/>
      <c r="K1023" s="1007"/>
      <c r="L1023" s="1007"/>
      <c r="M1023" s="1007"/>
      <c r="N1023" s="1007"/>
      <c r="O1023" s="1007"/>
      <c r="P1023" s="1007"/>
      <c r="Q1023" s="1007"/>
      <c r="R1023" s="1007"/>
      <c r="S1023" s="1060" t="s">
        <v>100</v>
      </c>
      <c r="T1023" s="1060"/>
      <c r="U1023" s="1060"/>
      <c r="V1023" s="1061"/>
    </row>
    <row r="1024" spans="1:22" ht="15.95" customHeight="1" thickBot="1">
      <c r="A1024" s="427"/>
      <c r="B1024" s="1076" t="s">
        <v>101</v>
      </c>
      <c r="C1024" s="1077"/>
      <c r="D1024" s="1059"/>
      <c r="E1024" s="1059"/>
      <c r="F1024" s="1059"/>
      <c r="G1024" s="1059"/>
      <c r="H1024" s="1059"/>
      <c r="I1024" s="1059"/>
      <c r="J1024" s="1059"/>
      <c r="K1024" s="1059"/>
      <c r="L1024" s="1059"/>
      <c r="M1024" s="1059"/>
      <c r="N1024" s="1059"/>
      <c r="O1024" s="1059"/>
      <c r="P1024" s="1059"/>
      <c r="Q1024" s="1059"/>
      <c r="R1024" s="1059"/>
      <c r="S1024" s="1062" t="s">
        <v>134</v>
      </c>
      <c r="T1024" s="1062"/>
      <c r="U1024" s="1062"/>
      <c r="V1024" s="1063"/>
    </row>
    <row r="1025" spans="1:22" ht="15.95" customHeight="1">
      <c r="A1025" s="424"/>
      <c r="B1025" s="1038" t="s">
        <v>47</v>
      </c>
      <c r="C1025" s="1039"/>
      <c r="D1025" s="1039"/>
      <c r="E1025" s="1039"/>
      <c r="F1025" s="1039"/>
      <c r="G1025" s="1039"/>
      <c r="H1025" s="1039"/>
      <c r="I1025" s="1039"/>
      <c r="J1025" s="1039"/>
      <c r="K1025" s="1039"/>
      <c r="L1025" s="1039"/>
      <c r="M1025" s="1039"/>
      <c r="N1025" s="1039"/>
      <c r="O1025" s="1039"/>
      <c r="P1025" s="1039"/>
      <c r="Q1025" s="1039"/>
      <c r="R1025" s="1039"/>
      <c r="S1025" s="1039"/>
      <c r="T1025" s="1039"/>
      <c r="U1025" s="1039"/>
      <c r="V1025" s="1040"/>
    </row>
    <row r="1026" spans="1:22" ht="15.95" customHeight="1">
      <c r="A1026" s="425"/>
      <c r="B1026" s="1041" t="str">
        <f>'statement of marks'!$A$1</f>
        <v>MkW0Hkhejko vEcsMdj jkt0vkok0fo|k0cxMh]nkSlk</v>
      </c>
      <c r="C1026" s="1042"/>
      <c r="D1026" s="1042"/>
      <c r="E1026" s="1042"/>
      <c r="F1026" s="1042"/>
      <c r="G1026" s="1042"/>
      <c r="H1026" s="1042"/>
      <c r="I1026" s="1042"/>
      <c r="J1026" s="1042"/>
      <c r="K1026" s="1042"/>
      <c r="L1026" s="1042"/>
      <c r="M1026" s="1042"/>
      <c r="N1026" s="1042"/>
      <c r="O1026" s="1042"/>
      <c r="P1026" s="1042"/>
      <c r="Q1026" s="1042"/>
      <c r="R1026" s="1042"/>
      <c r="S1026" s="1042"/>
      <c r="T1026" s="1042"/>
      <c r="U1026" s="1042"/>
      <c r="V1026" s="1043"/>
    </row>
    <row r="1027" spans="1:22" ht="15.95" customHeight="1">
      <c r="A1027" s="425"/>
      <c r="B1027" s="990" t="s">
        <v>244</v>
      </c>
      <c r="C1027" s="991"/>
      <c r="D1027" s="992" t="str">
        <f>'statement of marks'!$H$3</f>
        <v>2016-17</v>
      </c>
      <c r="E1027" s="992"/>
      <c r="F1027" s="992"/>
      <c r="G1027" s="992"/>
      <c r="H1027" s="992"/>
      <c r="I1027" s="992"/>
      <c r="J1027" s="992"/>
      <c r="K1027" s="992"/>
      <c r="L1027" s="992"/>
      <c r="M1027" s="992"/>
      <c r="N1027" s="992"/>
      <c r="O1027" s="992"/>
      <c r="P1027" s="992"/>
      <c r="Q1027" s="992"/>
      <c r="R1027" s="992"/>
      <c r="S1027" s="992"/>
      <c r="T1027" s="992"/>
      <c r="U1027" s="992"/>
      <c r="V1027" s="1044"/>
    </row>
    <row r="1028" spans="1:22" ht="15.95" customHeight="1">
      <c r="A1028" s="425"/>
      <c r="B1028" s="990" t="s">
        <v>185</v>
      </c>
      <c r="C1028" s="991"/>
      <c r="D1028" s="991" t="str">
        <f>IF('statement of marks'!I39="","",'statement of marks'!I39)</f>
        <v/>
      </c>
      <c r="E1028" s="991"/>
      <c r="F1028" s="991"/>
      <c r="G1028" s="991"/>
      <c r="H1028" s="991"/>
      <c r="I1028" s="991"/>
      <c r="J1028" s="991"/>
      <c r="K1028" s="991"/>
      <c r="L1028" s="991"/>
      <c r="M1028" s="991"/>
      <c r="N1028" s="991"/>
      <c r="O1028" s="991"/>
      <c r="P1028" s="991"/>
      <c r="Q1028" s="991"/>
      <c r="R1028" s="991"/>
      <c r="S1028" s="991"/>
      <c r="T1028" s="991"/>
      <c r="U1028" s="991"/>
      <c r="V1028" s="1045"/>
    </row>
    <row r="1029" spans="1:22" ht="15.95" customHeight="1">
      <c r="A1029" s="425"/>
      <c r="B1029" s="990" t="s">
        <v>186</v>
      </c>
      <c r="C1029" s="991"/>
      <c r="D1029" s="991" t="str">
        <f>IF('statement of marks'!J39="","",'statement of marks'!J39)</f>
        <v/>
      </c>
      <c r="E1029" s="991"/>
      <c r="F1029" s="991"/>
      <c r="G1029" s="991"/>
      <c r="H1029" s="991"/>
      <c r="I1029" s="991"/>
      <c r="J1029" s="991"/>
      <c r="K1029" s="991"/>
      <c r="L1029" s="991"/>
      <c r="M1029" s="991"/>
      <c r="N1029" s="991"/>
      <c r="O1029" s="991"/>
      <c r="P1029" s="991"/>
      <c r="Q1029" s="991"/>
      <c r="R1029" s="991"/>
      <c r="S1029" s="991"/>
      <c r="T1029" s="991"/>
      <c r="U1029" s="991"/>
      <c r="V1029" s="1045"/>
    </row>
    <row r="1030" spans="1:22" ht="15.95" customHeight="1">
      <c r="A1030" s="425"/>
      <c r="B1030" s="990" t="s">
        <v>187</v>
      </c>
      <c r="C1030" s="991"/>
      <c r="D1030" s="991" t="str">
        <f>IF('statement of marks'!K39="","",'statement of marks'!K39)</f>
        <v/>
      </c>
      <c r="E1030" s="991"/>
      <c r="F1030" s="991"/>
      <c r="G1030" s="991"/>
      <c r="H1030" s="991"/>
      <c r="I1030" s="991"/>
      <c r="J1030" s="991"/>
      <c r="K1030" s="991"/>
      <c r="L1030" s="991"/>
      <c r="M1030" s="991"/>
      <c r="N1030" s="991"/>
      <c r="O1030" s="991"/>
      <c r="P1030" s="991"/>
      <c r="Q1030" s="991"/>
      <c r="R1030" s="991"/>
      <c r="S1030" s="991"/>
      <c r="T1030" s="991"/>
      <c r="U1030" s="991"/>
      <c r="V1030" s="1045"/>
    </row>
    <row r="1031" spans="1:22" ht="15.95" customHeight="1">
      <c r="A1031" s="425"/>
      <c r="B1031" s="990" t="s">
        <v>188</v>
      </c>
      <c r="C1031" s="991"/>
      <c r="D1031" s="992" t="str">
        <f>'statement of marks'!$G$3</f>
        <v>6 B</v>
      </c>
      <c r="E1031" s="992"/>
      <c r="F1031" s="992"/>
      <c r="G1031" s="991" t="s">
        <v>9</v>
      </c>
      <c r="H1031" s="991"/>
      <c r="I1031" s="991"/>
      <c r="J1031" s="992" t="str">
        <f>IF('statement of marks'!D39="","",'statement of marks'!D39)</f>
        <v/>
      </c>
      <c r="K1031" s="992"/>
      <c r="L1031" s="992"/>
      <c r="M1031" s="991" t="s">
        <v>189</v>
      </c>
      <c r="N1031" s="991"/>
      <c r="O1031" s="991"/>
      <c r="P1031" s="992" t="str">
        <f>IF('statement of marks'!F39="","",'statement of marks'!F39)</f>
        <v/>
      </c>
      <c r="Q1031" s="992"/>
      <c r="R1031" s="992"/>
      <c r="S1031" s="1054" t="str">
        <f>IF('statement of marks'!$I$3="","",'statement of marks'!$I$3)</f>
        <v xml:space="preserve">fo|ky; dk Mk;l dksM+ </v>
      </c>
      <c r="T1031" s="1054"/>
      <c r="U1031" s="1054"/>
      <c r="V1031" s="1055"/>
    </row>
    <row r="1032" spans="1:22" ht="15.95" customHeight="1">
      <c r="A1032" s="425"/>
      <c r="B1032" s="428" t="s">
        <v>0</v>
      </c>
      <c r="C1032" s="429"/>
      <c r="D1032" s="1032" t="str">
        <f>IF('statement of marks'!G39="","",'statement of marks'!G39)</f>
        <v/>
      </c>
      <c r="E1032" s="1032"/>
      <c r="F1032" s="1032"/>
      <c r="G1032" s="991" t="str">
        <f>IF('statement of marks'!H39="","",'statement of marks'!H39)</f>
        <v/>
      </c>
      <c r="H1032" s="991"/>
      <c r="I1032" s="991"/>
      <c r="J1032" s="991"/>
      <c r="K1032" s="991"/>
      <c r="L1032" s="991"/>
      <c r="M1032" s="991"/>
      <c r="N1032" s="991"/>
      <c r="O1032" s="991"/>
      <c r="P1032" s="991"/>
      <c r="Q1032" s="991"/>
      <c r="R1032" s="991"/>
      <c r="S1032" s="1056" t="str">
        <f>IF('statement of marks'!$J$3="","",'statement of marks'!$J$3)</f>
        <v xml:space="preserve">08291009401   </v>
      </c>
      <c r="T1032" s="1056"/>
      <c r="U1032" s="1056"/>
      <c r="V1032" s="1057"/>
    </row>
    <row r="1033" spans="1:22" ht="15.95" customHeight="1">
      <c r="A1033" s="425"/>
      <c r="B1033" s="404" t="s">
        <v>28</v>
      </c>
      <c r="C1033" s="430" t="s">
        <v>96</v>
      </c>
      <c r="D1033" s="1007" t="s">
        <v>1</v>
      </c>
      <c r="E1033" s="1007"/>
      <c r="F1033" s="1007"/>
      <c r="G1033" s="1007" t="s">
        <v>21</v>
      </c>
      <c r="H1033" s="1007"/>
      <c r="I1033" s="1007"/>
      <c r="J1033" s="1007" t="s">
        <v>68</v>
      </c>
      <c r="K1033" s="1007"/>
      <c r="L1033" s="1007"/>
      <c r="M1033" s="1007" t="s">
        <v>97</v>
      </c>
      <c r="N1033" s="1007"/>
      <c r="O1033" s="1007"/>
      <c r="P1033" s="1070" t="s">
        <v>200</v>
      </c>
      <c r="Q1033" s="1051" t="s">
        <v>238</v>
      </c>
      <c r="R1033" s="1051"/>
      <c r="S1033" s="1051"/>
      <c r="T1033" s="1052" t="s">
        <v>237</v>
      </c>
      <c r="U1033" s="1052"/>
      <c r="V1033" s="1053"/>
    </row>
    <row r="1034" spans="1:22" ht="15.95" customHeight="1">
      <c r="A1034" s="425"/>
      <c r="B1034" s="404"/>
      <c r="C1034" s="430"/>
      <c r="D1034" s="423" t="s">
        <v>245</v>
      </c>
      <c r="E1034" s="423" t="s">
        <v>246</v>
      </c>
      <c r="F1034" s="431" t="s">
        <v>2</v>
      </c>
      <c r="G1034" s="423" t="s">
        <v>245</v>
      </c>
      <c r="H1034" s="423" t="s">
        <v>246</v>
      </c>
      <c r="I1034" s="431" t="s">
        <v>2</v>
      </c>
      <c r="J1034" s="423" t="s">
        <v>245</v>
      </c>
      <c r="K1034" s="423" t="s">
        <v>246</v>
      </c>
      <c r="L1034" s="431" t="s">
        <v>2</v>
      </c>
      <c r="M1034" s="423" t="s">
        <v>245</v>
      </c>
      <c r="N1034" s="423" t="s">
        <v>246</v>
      </c>
      <c r="O1034" s="431" t="s">
        <v>2</v>
      </c>
      <c r="P1034" s="1070"/>
      <c r="Q1034" s="423" t="s">
        <v>245</v>
      </c>
      <c r="R1034" s="423" t="s">
        <v>246</v>
      </c>
      <c r="S1034" s="435" t="s">
        <v>2</v>
      </c>
      <c r="T1034" s="445" t="s">
        <v>223</v>
      </c>
      <c r="U1034" s="446" t="s">
        <v>5</v>
      </c>
      <c r="V1034" s="447" t="s">
        <v>241</v>
      </c>
    </row>
    <row r="1035" spans="1:22" ht="15.95" customHeight="1">
      <c r="A1035" s="426"/>
      <c r="B1035" s="1046" t="s">
        <v>3</v>
      </c>
      <c r="C1035" s="1047"/>
      <c r="D1035" s="421">
        <f>IF('statement of marks'!L$6="","",'statement of marks'!L$6)</f>
        <v>5</v>
      </c>
      <c r="E1035" s="421">
        <f>IF('statement of marks'!M$6="","",'statement of marks'!M$6)</f>
        <v>5</v>
      </c>
      <c r="F1035" s="432">
        <f>IF('statement of marks'!N$6="","",'statement of marks'!N$6)</f>
        <v>10</v>
      </c>
      <c r="G1035" s="421">
        <f>IF('statement of marks'!O$6="","",'statement of marks'!O$6)</f>
        <v>5</v>
      </c>
      <c r="H1035" s="421">
        <f>IF('statement of marks'!P$6="","",'statement of marks'!P$6)</f>
        <v>5</v>
      </c>
      <c r="I1035" s="432">
        <f>IF('statement of marks'!Q$6="","",'statement of marks'!Q$6)</f>
        <v>10</v>
      </c>
      <c r="J1035" s="421">
        <f>IF('statement of marks'!R$6="","",'statement of marks'!R$6)</f>
        <v>5</v>
      </c>
      <c r="K1035" s="421">
        <f>IF('statement of marks'!S$6="","",'statement of marks'!S$6)</f>
        <v>5</v>
      </c>
      <c r="L1035" s="432">
        <f>IF('statement of marks'!T$6="","",'statement of marks'!T$6)</f>
        <v>10</v>
      </c>
      <c r="M1035" s="421">
        <f>IF('statement of marks'!V$6="","",'statement of marks'!V$6)</f>
        <v>50</v>
      </c>
      <c r="N1035" s="421">
        <f>IF('statement of marks'!W$6="","",'statement of marks'!W$6)</f>
        <v>20</v>
      </c>
      <c r="O1035" s="432">
        <f>IF('statement of marks'!X$6="","",'statement of marks'!X$6)</f>
        <v>70</v>
      </c>
      <c r="P1035" s="422">
        <f>IF('statement of marks'!Y$6="","",'statement of marks'!Y$6)</f>
        <v>100</v>
      </c>
      <c r="Q1035" s="421">
        <f>IF('statement of marks'!Z$6="","",'statement of marks'!Z$6)</f>
        <v>70</v>
      </c>
      <c r="R1035" s="421">
        <f>IF('statement of marks'!AA$6="","",'statement of marks'!AA$6)</f>
        <v>30</v>
      </c>
      <c r="S1035" s="432">
        <f>IF('statement of marks'!AB$6="","",'statement of marks'!AB$6)</f>
        <v>100</v>
      </c>
      <c r="T1035" s="442">
        <f>IF('statement of marks'!AC$6="","",'statement of marks'!AC$6)</f>
        <v>200</v>
      </c>
      <c r="U1035" s="442" t="str">
        <f>IF('statement of marks'!AD$6="","",'statement of marks'!AD$6)</f>
        <v/>
      </c>
      <c r="V1035" s="448" t="str">
        <f>IF('statement of marks'!AE$6="","",'statement of marks'!AE$6)</f>
        <v/>
      </c>
    </row>
    <row r="1036" spans="1:22" ht="15.95" customHeight="1">
      <c r="A1036" s="425"/>
      <c r="B1036" s="990" t="str">
        <f>IF('statement of marks'!$L$3="","",'statement of marks'!$L$3)</f>
        <v>fgUnh</v>
      </c>
      <c r="C1036" s="991"/>
      <c r="D1036" s="207" t="str">
        <f>IF('statement of marks'!L39="","",'statement of marks'!L39)</f>
        <v/>
      </c>
      <c r="E1036" s="207" t="str">
        <f>IF('statement of marks'!M39="","",'statement of marks'!M39)</f>
        <v/>
      </c>
      <c r="F1036" s="433" t="str">
        <f>IF('statement of marks'!N39="","",'statement of marks'!N39)</f>
        <v/>
      </c>
      <c r="G1036" s="207" t="str">
        <f>IF('statement of marks'!O39="","",'statement of marks'!O39)</f>
        <v/>
      </c>
      <c r="H1036" s="207" t="str">
        <f>IF('statement of marks'!P39="","",'statement of marks'!P39)</f>
        <v/>
      </c>
      <c r="I1036" s="433" t="str">
        <f>IF('statement of marks'!Q39="","",'statement of marks'!Q39)</f>
        <v/>
      </c>
      <c r="J1036" s="207" t="str">
        <f>IF('statement of marks'!R39="","",'statement of marks'!R39)</f>
        <v/>
      </c>
      <c r="K1036" s="207" t="str">
        <f>IF('statement of marks'!S39="","",'statement of marks'!S39)</f>
        <v/>
      </c>
      <c r="L1036" s="433" t="str">
        <f>IF('statement of marks'!T39="","",'statement of marks'!T39)</f>
        <v/>
      </c>
      <c r="M1036" s="207" t="str">
        <f>IF('statement of marks'!V39="","",'statement of marks'!V39)</f>
        <v/>
      </c>
      <c r="N1036" s="207" t="str">
        <f>IF('statement of marks'!W39="","",'statement of marks'!W39)</f>
        <v/>
      </c>
      <c r="O1036" s="433" t="str">
        <f>IF('statement of marks'!X39="","",'statement of marks'!X39)</f>
        <v/>
      </c>
      <c r="P1036" s="209" t="str">
        <f>IF('statement of marks'!Y39="","",'statement of marks'!Y39)</f>
        <v/>
      </c>
      <c r="Q1036" s="207" t="str">
        <f>IF('statement of marks'!Z39="","",'statement of marks'!Z39)</f>
        <v/>
      </c>
      <c r="R1036" s="207" t="str">
        <f>IF('statement of marks'!AA39="","",'statement of marks'!AA39)</f>
        <v/>
      </c>
      <c r="S1036" s="433" t="str">
        <f>IF('statement of marks'!AB39="","",'statement of marks'!AB39)</f>
        <v/>
      </c>
      <c r="T1036" s="420" t="str">
        <f>IF('statement of marks'!AC39="","",'statement of marks'!AC39)</f>
        <v/>
      </c>
      <c r="U1036" s="420" t="str">
        <f>IF('statement of marks'!AD39="","",'statement of marks'!AD39)</f>
        <v/>
      </c>
      <c r="V1036" s="439" t="str">
        <f>IF('statement of marks'!AE39="","",'statement of marks'!AE39)</f>
        <v/>
      </c>
    </row>
    <row r="1037" spans="1:22" ht="15.95" customHeight="1">
      <c r="A1037" s="425"/>
      <c r="B1037" s="990" t="str">
        <f>IF('statement of marks'!$AH$3="","",'statement of marks'!$AH$3)</f>
        <v>vaxszth</v>
      </c>
      <c r="C1037" s="991"/>
      <c r="D1037" s="207" t="str">
        <f>IF('statement of marks'!AH39="","",'statement of marks'!AH39)</f>
        <v/>
      </c>
      <c r="E1037" s="207" t="str">
        <f>IF('statement of marks'!AI39="","",'statement of marks'!AI39)</f>
        <v/>
      </c>
      <c r="F1037" s="433" t="str">
        <f>IF('statement of marks'!AJ39="","",'statement of marks'!AJ39)</f>
        <v/>
      </c>
      <c r="G1037" s="207" t="str">
        <f>IF('statement of marks'!AK39="","",'statement of marks'!AK39)</f>
        <v/>
      </c>
      <c r="H1037" s="207" t="str">
        <f>IF('statement of marks'!AL39="","",'statement of marks'!AL39)</f>
        <v/>
      </c>
      <c r="I1037" s="433" t="str">
        <f>IF('statement of marks'!AM39="","",'statement of marks'!AM39)</f>
        <v/>
      </c>
      <c r="J1037" s="207" t="str">
        <f>IF('statement of marks'!AN39="","",'statement of marks'!AN39)</f>
        <v/>
      </c>
      <c r="K1037" s="207" t="str">
        <f>IF('statement of marks'!AO39="","",'statement of marks'!AO39)</f>
        <v/>
      </c>
      <c r="L1037" s="433" t="str">
        <f>IF('statement of marks'!AP39="","",'statement of marks'!AP39)</f>
        <v/>
      </c>
      <c r="M1037" s="207" t="str">
        <f>IF('statement of marks'!AR39="","",'statement of marks'!AR39)</f>
        <v/>
      </c>
      <c r="N1037" s="207" t="str">
        <f>IF('statement of marks'!AS39="","",'statement of marks'!AS39)</f>
        <v/>
      </c>
      <c r="O1037" s="433" t="str">
        <f>IF('statement of marks'!AT39="","",'statement of marks'!AT39)</f>
        <v/>
      </c>
      <c r="P1037" s="209" t="str">
        <f>IF('statement of marks'!AU39="","",'statement of marks'!AU39)</f>
        <v/>
      </c>
      <c r="Q1037" s="207" t="str">
        <f>IF('statement of marks'!AV39="","",'statement of marks'!AV39)</f>
        <v/>
      </c>
      <c r="R1037" s="207" t="str">
        <f>IF('statement of marks'!AW39="","",'statement of marks'!AW39)</f>
        <v/>
      </c>
      <c r="S1037" s="433" t="str">
        <f>IF('statement of marks'!AX39="","",'statement of marks'!AX39)</f>
        <v/>
      </c>
      <c r="T1037" s="420" t="str">
        <f>IF('statement of marks'!AY39="","",'statement of marks'!AY39)</f>
        <v/>
      </c>
      <c r="U1037" s="420" t="str">
        <f>IF('statement of marks'!AZ39="","",'statement of marks'!AZ39)</f>
        <v/>
      </c>
      <c r="V1037" s="439" t="str">
        <f>IF('statement of marks'!BA39="","",'statement of marks'!BA39)</f>
        <v/>
      </c>
    </row>
    <row r="1038" spans="1:22" ht="15.95" customHeight="1">
      <c r="A1038" s="425"/>
      <c r="B1038" s="990" t="str">
        <f>IF('statement of marks'!BD39="s","laLd`r",IF('statement of marks'!BD39="u","mnwZ",IF('statement of marks'!BD39="g","xqtjkrh",IF('statement of marks'!BD39="p","iatkch",IF('statement of marks'!BD39="sd","fla/kh","r`rh; Hkk""kk")))))</f>
        <v>r`rh; Hkk"kk</v>
      </c>
      <c r="C1038" s="991"/>
      <c r="D1038" s="207" t="str">
        <f>IF('statement of marks'!BE39="","",'statement of marks'!BE39)</f>
        <v/>
      </c>
      <c r="E1038" s="207" t="str">
        <f>IF('statement of marks'!BF39="","",'statement of marks'!BF39)</f>
        <v/>
      </c>
      <c r="F1038" s="433" t="str">
        <f>IF('statement of marks'!BG39="","",'statement of marks'!BG39)</f>
        <v/>
      </c>
      <c r="G1038" s="207" t="str">
        <f>IF('statement of marks'!BH39="","",'statement of marks'!BH39)</f>
        <v/>
      </c>
      <c r="H1038" s="207" t="str">
        <f>IF('statement of marks'!BI39="","",'statement of marks'!BI39)</f>
        <v/>
      </c>
      <c r="I1038" s="433" t="str">
        <f>IF('statement of marks'!BJ39="","",'statement of marks'!BJ39)</f>
        <v/>
      </c>
      <c r="J1038" s="207" t="str">
        <f>IF('statement of marks'!BK39="","",'statement of marks'!BK39)</f>
        <v/>
      </c>
      <c r="K1038" s="207" t="str">
        <f>IF('statement of marks'!BL39="","",'statement of marks'!BL39)</f>
        <v/>
      </c>
      <c r="L1038" s="433" t="str">
        <f>IF('statement of marks'!BM39="","",'statement of marks'!BM39)</f>
        <v/>
      </c>
      <c r="M1038" s="207" t="str">
        <f>IF('statement of marks'!BO39="","",'statement of marks'!BO39)</f>
        <v/>
      </c>
      <c r="N1038" s="207" t="str">
        <f>IF('statement of marks'!BP39="","",'statement of marks'!BP39)</f>
        <v/>
      </c>
      <c r="O1038" s="433" t="str">
        <f>IF('statement of marks'!BQ39="","",'statement of marks'!BQ39)</f>
        <v/>
      </c>
      <c r="P1038" s="209" t="str">
        <f>IF('statement of marks'!BR39="","",'statement of marks'!BR39)</f>
        <v/>
      </c>
      <c r="Q1038" s="207" t="str">
        <f>IF('statement of marks'!BS39="","",'statement of marks'!BS39)</f>
        <v/>
      </c>
      <c r="R1038" s="207" t="str">
        <f>IF('statement of marks'!BT39="","",'statement of marks'!BT39)</f>
        <v/>
      </c>
      <c r="S1038" s="433" t="str">
        <f>IF('statement of marks'!BU39="","",'statement of marks'!BU39)</f>
        <v/>
      </c>
      <c r="T1038" s="420" t="str">
        <f>IF('statement of marks'!BV39="","",'statement of marks'!BV39)</f>
        <v/>
      </c>
      <c r="U1038" s="420" t="str">
        <f>IF('statement of marks'!BW39="","",'statement of marks'!BW39)</f>
        <v/>
      </c>
      <c r="V1038" s="439" t="str">
        <f>IF('statement of marks'!BX39="","",'statement of marks'!BX39)</f>
        <v/>
      </c>
    </row>
    <row r="1039" spans="1:22" ht="15.95" customHeight="1">
      <c r="A1039" s="425"/>
      <c r="B1039" s="990" t="str">
        <f>IF('statement of marks'!$CA$3="","",'statement of marks'!$CA$3)</f>
        <v>xf.kr</v>
      </c>
      <c r="C1039" s="991"/>
      <c r="D1039" s="207" t="str">
        <f>IF('statement of marks'!CA39="","",'statement of marks'!CA39)</f>
        <v/>
      </c>
      <c r="E1039" s="207" t="str">
        <f>IF('statement of marks'!CB39="","",'statement of marks'!CB39)</f>
        <v/>
      </c>
      <c r="F1039" s="433" t="str">
        <f>IF('statement of marks'!CC39="","",'statement of marks'!CC39)</f>
        <v/>
      </c>
      <c r="G1039" s="207" t="str">
        <f>IF('statement of marks'!CD39="","",'statement of marks'!CD39)</f>
        <v/>
      </c>
      <c r="H1039" s="207" t="str">
        <f>IF('statement of marks'!CE39="","",'statement of marks'!CE39)</f>
        <v/>
      </c>
      <c r="I1039" s="433" t="str">
        <f>IF('statement of marks'!CF39="","",'statement of marks'!CF39)</f>
        <v/>
      </c>
      <c r="J1039" s="207" t="str">
        <f>IF('statement of marks'!CG39="","",'statement of marks'!CG39)</f>
        <v/>
      </c>
      <c r="K1039" s="207" t="str">
        <f>IF('statement of marks'!CH39="","",'statement of marks'!CH39)</f>
        <v/>
      </c>
      <c r="L1039" s="433" t="str">
        <f>IF('statement of marks'!CI39="","",'statement of marks'!CI39)</f>
        <v/>
      </c>
      <c r="M1039" s="207" t="str">
        <f>IF('statement of marks'!CK39="","",'statement of marks'!CK39)</f>
        <v/>
      </c>
      <c r="N1039" s="207" t="str">
        <f>IF('statement of marks'!CL39="","",'statement of marks'!CL39)</f>
        <v/>
      </c>
      <c r="O1039" s="433" t="str">
        <f>IF('statement of marks'!CM39="","",'statement of marks'!CM39)</f>
        <v/>
      </c>
      <c r="P1039" s="209" t="str">
        <f>IF('statement of marks'!CN39="","",'statement of marks'!CN39)</f>
        <v/>
      </c>
      <c r="Q1039" s="207" t="str">
        <f>IF('statement of marks'!CO39="","",'statement of marks'!CO39)</f>
        <v/>
      </c>
      <c r="R1039" s="207" t="str">
        <f>IF('statement of marks'!CP39="","",'statement of marks'!CP39)</f>
        <v/>
      </c>
      <c r="S1039" s="433" t="str">
        <f>IF('statement of marks'!CQ39="","",'statement of marks'!CQ39)</f>
        <v/>
      </c>
      <c r="T1039" s="420" t="str">
        <f>IF('statement of marks'!CR39="","",'statement of marks'!CR39)</f>
        <v/>
      </c>
      <c r="U1039" s="420" t="str">
        <f>IF('statement of marks'!CS39="","",'statement of marks'!CS39)</f>
        <v/>
      </c>
      <c r="V1039" s="439" t="str">
        <f>IF('statement of marks'!CT39="","",'statement of marks'!CT39)</f>
        <v/>
      </c>
    </row>
    <row r="1040" spans="1:22" ht="15.95" customHeight="1">
      <c r="A1040" s="425"/>
      <c r="B1040" s="990" t="str">
        <f>IF('statement of marks'!$CW$3="","",'statement of marks'!$CW$3)</f>
        <v>foKku</v>
      </c>
      <c r="C1040" s="991"/>
      <c r="D1040" s="207" t="str">
        <f>IF('statement of marks'!CW39="","",'statement of marks'!CW39)</f>
        <v/>
      </c>
      <c r="E1040" s="207" t="str">
        <f>IF('statement of marks'!CX39="","",'statement of marks'!CX39)</f>
        <v/>
      </c>
      <c r="F1040" s="433" t="str">
        <f>IF('statement of marks'!CY39="","",'statement of marks'!CY39)</f>
        <v/>
      </c>
      <c r="G1040" s="207" t="str">
        <f>IF('statement of marks'!CZ39="","",'statement of marks'!CZ39)</f>
        <v/>
      </c>
      <c r="H1040" s="207" t="str">
        <f>IF('statement of marks'!DA39="","",'statement of marks'!DA39)</f>
        <v/>
      </c>
      <c r="I1040" s="433" t="str">
        <f>IF('statement of marks'!DB39="","",'statement of marks'!DB39)</f>
        <v/>
      </c>
      <c r="J1040" s="207" t="str">
        <f>IF('statement of marks'!DC39="","",'statement of marks'!DC39)</f>
        <v/>
      </c>
      <c r="K1040" s="207" t="str">
        <f>IF('statement of marks'!DD39="","",'statement of marks'!DD39)</f>
        <v/>
      </c>
      <c r="L1040" s="433" t="str">
        <f>IF('statement of marks'!DE39="","",'statement of marks'!DE39)</f>
        <v/>
      </c>
      <c r="M1040" s="207" t="str">
        <f>IF('statement of marks'!DG39="","",'statement of marks'!DG39)</f>
        <v/>
      </c>
      <c r="N1040" s="207" t="str">
        <f>IF('statement of marks'!DH39="","",'statement of marks'!DH39)</f>
        <v/>
      </c>
      <c r="O1040" s="433" t="str">
        <f>IF('statement of marks'!DI39="","",'statement of marks'!DI39)</f>
        <v/>
      </c>
      <c r="P1040" s="209" t="str">
        <f>IF('statement of marks'!DJ39="","",'statement of marks'!DJ39)</f>
        <v/>
      </c>
      <c r="Q1040" s="207" t="str">
        <f>IF('statement of marks'!DK39="","",'statement of marks'!DK39)</f>
        <v/>
      </c>
      <c r="R1040" s="207" t="str">
        <f>IF('statement of marks'!DL39="","",'statement of marks'!DL39)</f>
        <v/>
      </c>
      <c r="S1040" s="433" t="str">
        <f>IF('statement of marks'!DM39="","",'statement of marks'!DM39)</f>
        <v/>
      </c>
      <c r="T1040" s="420" t="str">
        <f>IF('statement of marks'!DN39="","",'statement of marks'!DN39)</f>
        <v/>
      </c>
      <c r="U1040" s="420" t="str">
        <f>IF('statement of marks'!DO39="","",'statement of marks'!DO39)</f>
        <v/>
      </c>
      <c r="V1040" s="439" t="str">
        <f>IF('statement of marks'!DP39="","",'statement of marks'!DP39)</f>
        <v/>
      </c>
    </row>
    <row r="1041" spans="1:22" ht="15.95" customHeight="1">
      <c r="A1041" s="425"/>
      <c r="B1041" s="990" t="str">
        <f>IF('statement of marks'!$DS$3="","",'statement of marks'!$DS$3)</f>
        <v>lkekftd foKku</v>
      </c>
      <c r="C1041" s="991"/>
      <c r="D1041" s="207" t="str">
        <f>IF('statement of marks'!DS39="","",'statement of marks'!DS39)</f>
        <v/>
      </c>
      <c r="E1041" s="207" t="str">
        <f>IF('statement of marks'!DT39="","",'statement of marks'!DT39)</f>
        <v/>
      </c>
      <c r="F1041" s="433" t="str">
        <f>IF('statement of marks'!DU39="","",'statement of marks'!DU39)</f>
        <v/>
      </c>
      <c r="G1041" s="207" t="str">
        <f>IF('statement of marks'!DV39="","",'statement of marks'!DV39)</f>
        <v/>
      </c>
      <c r="H1041" s="207" t="str">
        <f>IF('statement of marks'!DW39="","",'statement of marks'!DW39)</f>
        <v/>
      </c>
      <c r="I1041" s="433" t="str">
        <f>IF('statement of marks'!DX39="","",'statement of marks'!DX39)</f>
        <v/>
      </c>
      <c r="J1041" s="207" t="str">
        <f>IF('statement of marks'!DY39="","",'statement of marks'!DY39)</f>
        <v/>
      </c>
      <c r="K1041" s="207" t="str">
        <f>IF('statement of marks'!DZ39="","",'statement of marks'!DZ39)</f>
        <v/>
      </c>
      <c r="L1041" s="433" t="str">
        <f>IF('statement of marks'!EA39="","",'statement of marks'!EA39)</f>
        <v/>
      </c>
      <c r="M1041" s="207" t="str">
        <f>IF('statement of marks'!EC39="","",'statement of marks'!EC39)</f>
        <v/>
      </c>
      <c r="N1041" s="207" t="str">
        <f>IF('statement of marks'!ED39="","",'statement of marks'!ED39)</f>
        <v/>
      </c>
      <c r="O1041" s="433" t="str">
        <f>IF('statement of marks'!EE39="","",'statement of marks'!EE39)</f>
        <v/>
      </c>
      <c r="P1041" s="209" t="str">
        <f>IF('statement of marks'!EF39="","",'statement of marks'!EF39)</f>
        <v/>
      </c>
      <c r="Q1041" s="207" t="str">
        <f>IF('statement of marks'!EG39="","",'statement of marks'!EG39)</f>
        <v/>
      </c>
      <c r="R1041" s="207" t="str">
        <f>IF('statement of marks'!EH39="","",'statement of marks'!EH39)</f>
        <v/>
      </c>
      <c r="S1041" s="433" t="str">
        <f>IF('statement of marks'!EI39="","",'statement of marks'!EI39)</f>
        <v/>
      </c>
      <c r="T1041" s="420" t="str">
        <f>IF('statement of marks'!EJ39="","",'statement of marks'!EJ39)</f>
        <v/>
      </c>
      <c r="U1041" s="420" t="str">
        <f>IF('statement of marks'!EK39="","",'statement of marks'!EK39)</f>
        <v/>
      </c>
      <c r="V1041" s="439" t="str">
        <f>IF('statement of marks'!EL39="","",'statement of marks'!EL39)</f>
        <v/>
      </c>
    </row>
    <row r="1042" spans="1:22" ht="15.95" customHeight="1">
      <c r="A1042" s="425"/>
      <c r="B1042" s="996" t="s">
        <v>193</v>
      </c>
      <c r="C1042" s="997"/>
      <c r="D1042" s="1007" t="s">
        <v>1</v>
      </c>
      <c r="E1042" s="1007"/>
      <c r="F1042" s="1007"/>
      <c r="G1042" s="1007" t="s">
        <v>21</v>
      </c>
      <c r="H1042" s="1007"/>
      <c r="I1042" s="1007"/>
      <c r="J1042" s="1007" t="s">
        <v>194</v>
      </c>
      <c r="K1042" s="1007"/>
      <c r="L1042" s="1007"/>
      <c r="M1042" s="1007" t="s">
        <v>68</v>
      </c>
      <c r="N1042" s="1007"/>
      <c r="O1042" s="1007"/>
      <c r="P1042" s="1007" t="s">
        <v>240</v>
      </c>
      <c r="Q1042" s="1007"/>
      <c r="R1042" s="1007"/>
      <c r="S1042" s="436"/>
      <c r="T1042" s="1073" t="s">
        <v>237</v>
      </c>
      <c r="U1042" s="1074"/>
      <c r="V1042" s="1075"/>
    </row>
    <row r="1043" spans="1:22" ht="15.95" customHeight="1">
      <c r="A1043" s="426"/>
      <c r="B1043" s="1048" t="s">
        <v>3</v>
      </c>
      <c r="C1043" s="1049"/>
      <c r="D1043" s="1050">
        <f>IF('statement of marks'!EO$6="","",'statement of marks'!EO$6)</f>
        <v>20</v>
      </c>
      <c r="E1043" s="1050"/>
      <c r="F1043" s="1050"/>
      <c r="G1043" s="1050">
        <f>IF('statement of marks'!EP$6="","",'statement of marks'!EP$6)</f>
        <v>20</v>
      </c>
      <c r="H1043" s="1050"/>
      <c r="I1043" s="1050"/>
      <c r="J1043" s="1050">
        <f>IF('statement of marks'!ER$6="","",'statement of marks'!ER$6)</f>
        <v>20</v>
      </c>
      <c r="K1043" s="1050"/>
      <c r="L1043" s="1050"/>
      <c r="M1043" s="1050">
        <f>IF('statement of marks'!EQ$6="","",'statement of marks'!EQ$6)</f>
        <v>20</v>
      </c>
      <c r="N1043" s="1050"/>
      <c r="O1043" s="1050"/>
      <c r="P1043" s="1050">
        <f>IF('statement of marks'!ES$6="","",'statement of marks'!ES$6)</f>
        <v>20</v>
      </c>
      <c r="Q1043" s="1050"/>
      <c r="R1043" s="1050"/>
      <c r="S1043" s="437" t="str">
        <f>IF('statement of marks'!FD$6="","",'statement of marks'!EW$6)</f>
        <v/>
      </c>
      <c r="T1043" s="442">
        <f>IF('statement of marks'!ET$6="","",'statement of marks'!ET$6)</f>
        <v>100</v>
      </c>
      <c r="U1043" s="443" t="s">
        <v>5</v>
      </c>
      <c r="V1043" s="444" t="s">
        <v>241</v>
      </c>
    </row>
    <row r="1044" spans="1:22" ht="15.95" customHeight="1">
      <c r="A1044" s="425"/>
      <c r="B1044" s="990" t="str">
        <f>IF('statement of marks'!$EO$3="","",'statement of marks'!$EO$3)</f>
        <v>dk;kZuqHko</v>
      </c>
      <c r="C1044" s="991"/>
      <c r="D1044" s="1031" t="str">
        <f>IF('statement of marks'!EO39="","",'statement of marks'!EO39)</f>
        <v/>
      </c>
      <c r="E1044" s="1031"/>
      <c r="F1044" s="1031"/>
      <c r="G1044" s="1031" t="str">
        <f>IF('statement of marks'!EP39="","",'statement of marks'!EP39)</f>
        <v/>
      </c>
      <c r="H1044" s="1031"/>
      <c r="I1044" s="1031"/>
      <c r="J1044" s="1031" t="str">
        <f>IF('statement of marks'!ER39="","",'statement of marks'!ER39)</f>
        <v/>
      </c>
      <c r="K1044" s="1031"/>
      <c r="L1044" s="1031"/>
      <c r="M1044" s="1031" t="str">
        <f>IF('statement of marks'!EQ39="","",'statement of marks'!EQ39)</f>
        <v/>
      </c>
      <c r="N1044" s="1031"/>
      <c r="O1044" s="1031"/>
      <c r="P1044" s="1031" t="str">
        <f>IF('statement of marks'!ES39="","",'statement of marks'!ES39)</f>
        <v/>
      </c>
      <c r="Q1044" s="1031"/>
      <c r="R1044" s="1031"/>
      <c r="S1044" s="438"/>
      <c r="T1044" s="440" t="str">
        <f>IF('statement of marks'!ET39="","",'statement of marks'!ET39)</f>
        <v/>
      </c>
      <c r="U1044" s="440" t="str">
        <f>IF('statement of marks'!EU39="","",'statement of marks'!EU39)</f>
        <v/>
      </c>
      <c r="V1044" s="441" t="str">
        <f>IF('statement of marks'!EV39="","",'statement of marks'!EV39)</f>
        <v/>
      </c>
    </row>
    <row r="1045" spans="1:22" ht="15.95" customHeight="1">
      <c r="A1045" s="425"/>
      <c r="B1045" s="1027" t="str">
        <f>IF('statement of marks'!$EY$3="","",'statement of marks'!$EY$3)</f>
        <v>dyk f'k{kk</v>
      </c>
      <c r="C1045" s="1028"/>
      <c r="D1045" s="1031" t="str">
        <f>IF('statement of marks'!EY39="","",'statement of marks'!EY39)</f>
        <v/>
      </c>
      <c r="E1045" s="1031"/>
      <c r="F1045" s="1031"/>
      <c r="G1045" s="1031" t="str">
        <f>IF('statement of marks'!EZ39="","",'statement of marks'!EZ39)</f>
        <v/>
      </c>
      <c r="H1045" s="1031"/>
      <c r="I1045" s="1031"/>
      <c r="J1045" s="1031" t="str">
        <f>IF('statement of marks'!FB39="","",'statement of marks'!FB39)</f>
        <v/>
      </c>
      <c r="K1045" s="1031"/>
      <c r="L1045" s="1031"/>
      <c r="M1045" s="1031" t="str">
        <f>IF('statement of marks'!FA39="","",'statement of marks'!FA39)</f>
        <v/>
      </c>
      <c r="N1045" s="1031"/>
      <c r="O1045" s="1031"/>
      <c r="P1045" s="1031" t="str">
        <f>IF('statement of marks'!FC39="","",'statement of marks'!FC39)</f>
        <v/>
      </c>
      <c r="Q1045" s="1031"/>
      <c r="R1045" s="1031"/>
      <c r="S1045" s="438"/>
      <c r="T1045" s="440" t="str">
        <f>IF('statement of marks'!FD39="","",'statement of marks'!FD39)</f>
        <v/>
      </c>
      <c r="U1045" s="440" t="str">
        <f>IF('statement of marks'!FE39="","",'statement of marks'!FE39)</f>
        <v/>
      </c>
      <c r="V1045" s="441" t="str">
        <f>IF('statement of marks'!FF39="","",'statement of marks'!FF39)</f>
        <v/>
      </c>
    </row>
    <row r="1046" spans="1:22" ht="15.95" customHeight="1">
      <c r="A1046" s="425"/>
      <c r="B1046" s="1029" t="str">
        <f>IF('statement of marks'!$FI$3="","",'statement of marks'!$FI$3)</f>
        <v>LokLF; ,oe~ 'kkjhfjd f'k{kk</v>
      </c>
      <c r="C1046" s="1030"/>
      <c r="D1046" s="1031" t="str">
        <f>IF('statement of marks'!FI39="","",'statement of marks'!FI39)</f>
        <v/>
      </c>
      <c r="E1046" s="1031"/>
      <c r="F1046" s="1031"/>
      <c r="G1046" s="1031" t="str">
        <f>IF('statement of marks'!FJ39="","",'statement of marks'!FJ39)</f>
        <v/>
      </c>
      <c r="H1046" s="1031"/>
      <c r="I1046" s="1031"/>
      <c r="J1046" s="1031" t="str">
        <f>IF('statement of marks'!FL39="","",'statement of marks'!FL39)</f>
        <v/>
      </c>
      <c r="K1046" s="1031"/>
      <c r="L1046" s="1031"/>
      <c r="M1046" s="1031" t="str">
        <f>IF('statement of marks'!FK39="","",'statement of marks'!FK39)</f>
        <v/>
      </c>
      <c r="N1046" s="1031"/>
      <c r="O1046" s="1031"/>
      <c r="P1046" s="1031" t="str">
        <f>IF('statement of marks'!FM39="","",'statement of marks'!FM39)</f>
        <v/>
      </c>
      <c r="Q1046" s="1031"/>
      <c r="R1046" s="1031"/>
      <c r="S1046" s="438"/>
      <c r="T1046" s="440" t="str">
        <f>IF('statement of marks'!FN39="","",'statement of marks'!FN39)</f>
        <v/>
      </c>
      <c r="U1046" s="440" t="str">
        <f>IF('statement of marks'!FO39="","",'statement of marks'!FO39)</f>
        <v/>
      </c>
      <c r="V1046" s="441" t="str">
        <f>IF('statement of marks'!FP39="","",'statement of marks'!FP39)</f>
        <v/>
      </c>
    </row>
    <row r="1047" spans="1:22" ht="15.95" customHeight="1">
      <c r="A1047" s="425"/>
      <c r="B1047" s="1000" t="s">
        <v>195</v>
      </c>
      <c r="C1047" s="1001"/>
      <c r="D1047" s="1071" t="str">
        <f>details!$DR$3</f>
        <v>vxLr rd</v>
      </c>
      <c r="E1047" s="1071"/>
      <c r="F1047" s="1071"/>
      <c r="G1047" s="1071" t="str">
        <f>details!$DV$3</f>
        <v>vDVwcj rd</v>
      </c>
      <c r="H1047" s="1071"/>
      <c r="I1047" s="1071"/>
      <c r="J1047" s="1071" t="str">
        <f>details!$ED$3</f>
        <v>Qjojh rd</v>
      </c>
      <c r="K1047" s="1071"/>
      <c r="L1047" s="1071"/>
      <c r="M1047" s="1071" t="str">
        <f>details!$DZ$3</f>
        <v>fnlEcj rd</v>
      </c>
      <c r="N1047" s="1071"/>
      <c r="O1047" s="1071"/>
      <c r="P1047" s="1071" t="str">
        <f>details!$EH$3</f>
        <v>loZ ;ksx</v>
      </c>
      <c r="Q1047" s="1071"/>
      <c r="R1047" s="1071"/>
      <c r="S1047" s="1010" t="s">
        <v>252</v>
      </c>
      <c r="T1047" s="1011"/>
      <c r="U1047" s="1011"/>
      <c r="V1047" s="1078"/>
    </row>
    <row r="1048" spans="1:22" ht="15.95" customHeight="1">
      <c r="A1048" s="425"/>
      <c r="B1048" s="1025" t="s">
        <v>98</v>
      </c>
      <c r="C1048" s="1026"/>
      <c r="D1048" s="1008" t="str">
        <f>IF(details!DS39="","",details!DS39)</f>
        <v/>
      </c>
      <c r="E1048" s="1008"/>
      <c r="F1048" s="1008"/>
      <c r="G1048" s="1008" t="str">
        <f>IF(details!DW39="","",details!DW39)</f>
        <v/>
      </c>
      <c r="H1048" s="1008"/>
      <c r="I1048" s="1008"/>
      <c r="J1048" s="1008" t="str">
        <f>IF(details!EE39="","",details!EE39)</f>
        <v/>
      </c>
      <c r="K1048" s="1008"/>
      <c r="L1048" s="1008"/>
      <c r="M1048" s="1008" t="str">
        <f>IF(details!EA39="","",details!EA39)</f>
        <v/>
      </c>
      <c r="N1048" s="1008"/>
      <c r="O1048" s="1008"/>
      <c r="P1048" s="1008" t="str">
        <f>IF(details!EI39="","",details!EI39)</f>
        <v/>
      </c>
      <c r="Q1048" s="1008"/>
      <c r="R1048" s="1008"/>
      <c r="S1048" s="1079">
        <f>'statement of marks'!$HF$108</f>
        <v>42855</v>
      </c>
      <c r="T1048" s="1080"/>
      <c r="U1048" s="1080"/>
      <c r="V1048" s="1081"/>
    </row>
    <row r="1049" spans="1:22" ht="15.95" customHeight="1">
      <c r="A1049" s="425"/>
      <c r="B1049" s="1023" t="s">
        <v>15</v>
      </c>
      <c r="C1049" s="1024"/>
      <c r="D1049" s="1009">
        <f>IF(details!DR39="","",details!DR39)</f>
        <v>83</v>
      </c>
      <c r="E1049" s="1009"/>
      <c r="F1049" s="1009"/>
      <c r="G1049" s="1009" t="str">
        <f>IF(details!DV39="","",details!DV39)</f>
        <v/>
      </c>
      <c r="H1049" s="1009"/>
      <c r="I1049" s="1009"/>
      <c r="J1049" s="1009" t="str">
        <f>IF(details!ED39="","",details!ED39)</f>
        <v/>
      </c>
      <c r="K1049" s="1009"/>
      <c r="L1049" s="1009"/>
      <c r="M1049" s="1009" t="str">
        <f>IF(details!DZ39="","",details!DZ39)</f>
        <v/>
      </c>
      <c r="N1049" s="1009"/>
      <c r="O1049" s="1009"/>
      <c r="P1049" s="1009" t="str">
        <f>IF(details!EH39="","",details!EH39)</f>
        <v/>
      </c>
      <c r="Q1049" s="1009"/>
      <c r="R1049" s="1009"/>
      <c r="S1049" s="1082"/>
      <c r="T1049" s="1083"/>
      <c r="U1049" s="1083"/>
      <c r="V1049" s="1084"/>
    </row>
    <row r="1050" spans="1:22" ht="15.95" customHeight="1">
      <c r="A1050" s="1072"/>
      <c r="B1050" s="1064" t="s">
        <v>250</v>
      </c>
      <c r="C1050" s="1065"/>
      <c r="D1050" s="1066" t="s">
        <v>3</v>
      </c>
      <c r="E1050" s="1066"/>
      <c r="F1050" s="1066"/>
      <c r="G1050" s="1066" t="s">
        <v>236</v>
      </c>
      <c r="H1050" s="1066"/>
      <c r="I1050" s="1066"/>
      <c r="J1050" s="1066" t="s">
        <v>5</v>
      </c>
      <c r="K1050" s="1066"/>
      <c r="L1050" s="1066"/>
      <c r="M1050" s="1066" t="s">
        <v>242</v>
      </c>
      <c r="N1050" s="1066"/>
      <c r="O1050" s="1066"/>
      <c r="P1050" s="1067" t="s">
        <v>225</v>
      </c>
      <c r="Q1050" s="1067"/>
      <c r="R1050" s="1067"/>
      <c r="S1050" s="1066" t="s">
        <v>250</v>
      </c>
      <c r="T1050" s="1066"/>
      <c r="U1050" s="1066"/>
      <c r="V1050" s="1068"/>
    </row>
    <row r="1051" spans="1:22" ht="15.95" customHeight="1">
      <c r="A1051" s="1072"/>
      <c r="B1051" s="1064"/>
      <c r="C1051" s="1065"/>
      <c r="D1051" s="1069" t="str">
        <f>'statement of marks'!HD39</f>
        <v/>
      </c>
      <c r="E1051" s="1069"/>
      <c r="F1051" s="1069"/>
      <c r="G1051" s="1069" t="str">
        <f>'statement of marks'!HE39</f>
        <v/>
      </c>
      <c r="H1051" s="1069"/>
      <c r="I1051" s="1069"/>
      <c r="J1051" s="1069" t="str">
        <f>'statement of marks'!HF39</f>
        <v/>
      </c>
      <c r="K1051" s="1069"/>
      <c r="L1051" s="1069"/>
      <c r="M1051" s="1069" t="str">
        <f>'statement of marks'!HI39</f>
        <v/>
      </c>
      <c r="N1051" s="1069"/>
      <c r="O1051" s="1069"/>
      <c r="P1051" s="1069" t="str">
        <f>'statement of marks'!HH39</f>
        <v/>
      </c>
      <c r="Q1051" s="1069"/>
      <c r="R1051" s="1069"/>
      <c r="S1051" s="1066" t="str">
        <f>'statement of marks'!HC39</f>
        <v/>
      </c>
      <c r="T1051" s="1066"/>
      <c r="U1051" s="1066"/>
      <c r="V1051" s="1068"/>
    </row>
    <row r="1052" spans="1:22" ht="15.95" customHeight="1">
      <c r="A1052" s="425"/>
      <c r="B1052" s="1036" t="s">
        <v>99</v>
      </c>
      <c r="C1052" s="1037"/>
      <c r="D1052" s="1007"/>
      <c r="E1052" s="1007"/>
      <c r="F1052" s="1007"/>
      <c r="G1052" s="1007"/>
      <c r="H1052" s="1007"/>
      <c r="I1052" s="1007"/>
      <c r="J1052" s="1007"/>
      <c r="K1052" s="1007"/>
      <c r="L1052" s="1007"/>
      <c r="M1052" s="1007"/>
      <c r="N1052" s="1007"/>
      <c r="O1052" s="1007"/>
      <c r="P1052" s="1007"/>
      <c r="Q1052" s="1007"/>
      <c r="R1052" s="1007"/>
      <c r="S1052" s="1007"/>
      <c r="T1052" s="1007"/>
      <c r="U1052" s="1007"/>
      <c r="V1052" s="1058"/>
    </row>
    <row r="1053" spans="1:22" ht="15.95" customHeight="1">
      <c r="A1053" s="425"/>
      <c r="B1053" s="1013" t="s">
        <v>79</v>
      </c>
      <c r="C1053" s="1014"/>
      <c r="D1053" s="1007"/>
      <c r="E1053" s="1007"/>
      <c r="F1053" s="1007"/>
      <c r="G1053" s="1007"/>
      <c r="H1053" s="1007"/>
      <c r="I1053" s="1007"/>
      <c r="J1053" s="1007"/>
      <c r="K1053" s="1007"/>
      <c r="L1053" s="1007"/>
      <c r="M1053" s="1007"/>
      <c r="N1053" s="1007"/>
      <c r="O1053" s="1007"/>
      <c r="P1053" s="1007"/>
      <c r="Q1053" s="1007"/>
      <c r="R1053" s="1007"/>
      <c r="S1053" s="1007"/>
      <c r="T1053" s="1007"/>
      <c r="U1053" s="1007"/>
      <c r="V1053" s="1058"/>
    </row>
    <row r="1054" spans="1:22" ht="15.95" customHeight="1">
      <c r="A1054" s="425"/>
      <c r="B1054" s="1036" t="s">
        <v>243</v>
      </c>
      <c r="C1054" s="1037"/>
      <c r="D1054" s="1007"/>
      <c r="E1054" s="1007"/>
      <c r="F1054" s="1007"/>
      <c r="G1054" s="1007"/>
      <c r="H1054" s="1007"/>
      <c r="I1054" s="1007"/>
      <c r="J1054" s="1007"/>
      <c r="K1054" s="1007"/>
      <c r="L1054" s="1007"/>
      <c r="M1054" s="1007"/>
      <c r="N1054" s="1007"/>
      <c r="O1054" s="1007"/>
      <c r="P1054" s="1007" t="s">
        <v>243</v>
      </c>
      <c r="Q1054" s="1007"/>
      <c r="R1054" s="1007"/>
      <c r="S1054" s="1007"/>
      <c r="T1054" s="1007"/>
      <c r="U1054" s="1007"/>
      <c r="V1054" s="1058"/>
    </row>
    <row r="1055" spans="1:22" ht="15.95" customHeight="1">
      <c r="A1055" s="425"/>
      <c r="B1055" s="1021" t="s">
        <v>100</v>
      </c>
      <c r="C1055" s="1022"/>
      <c r="D1055" s="1007"/>
      <c r="E1055" s="1007"/>
      <c r="F1055" s="1007"/>
      <c r="G1055" s="1007"/>
      <c r="H1055" s="1007"/>
      <c r="I1055" s="1007"/>
      <c r="J1055" s="1007"/>
      <c r="K1055" s="1007"/>
      <c r="L1055" s="1007"/>
      <c r="M1055" s="1007"/>
      <c r="N1055" s="1007"/>
      <c r="O1055" s="1007"/>
      <c r="P1055" s="1007"/>
      <c r="Q1055" s="1007"/>
      <c r="R1055" s="1007"/>
      <c r="S1055" s="1060" t="s">
        <v>100</v>
      </c>
      <c r="T1055" s="1060"/>
      <c r="U1055" s="1060"/>
      <c r="V1055" s="1061"/>
    </row>
    <row r="1056" spans="1:22" ht="15.95" customHeight="1" thickBot="1">
      <c r="A1056" s="427"/>
      <c r="B1056" s="1076" t="s">
        <v>101</v>
      </c>
      <c r="C1056" s="1077"/>
      <c r="D1056" s="1059"/>
      <c r="E1056" s="1059"/>
      <c r="F1056" s="1059"/>
      <c r="G1056" s="1059"/>
      <c r="H1056" s="1059"/>
      <c r="I1056" s="1059"/>
      <c r="J1056" s="1059"/>
      <c r="K1056" s="1059"/>
      <c r="L1056" s="1059"/>
      <c r="M1056" s="1059"/>
      <c r="N1056" s="1059"/>
      <c r="O1056" s="1059"/>
      <c r="P1056" s="1059"/>
      <c r="Q1056" s="1059"/>
      <c r="R1056" s="1059"/>
      <c r="S1056" s="1062" t="s">
        <v>134</v>
      </c>
      <c r="T1056" s="1062"/>
      <c r="U1056" s="1062"/>
      <c r="V1056" s="1063"/>
    </row>
    <row r="1057" spans="1:22" ht="15.95" customHeight="1">
      <c r="A1057" s="424"/>
      <c r="B1057" s="1038" t="s">
        <v>47</v>
      </c>
      <c r="C1057" s="1039"/>
      <c r="D1057" s="1039"/>
      <c r="E1057" s="1039"/>
      <c r="F1057" s="1039"/>
      <c r="G1057" s="1039"/>
      <c r="H1057" s="1039"/>
      <c r="I1057" s="1039"/>
      <c r="J1057" s="1039"/>
      <c r="K1057" s="1039"/>
      <c r="L1057" s="1039"/>
      <c r="M1057" s="1039"/>
      <c r="N1057" s="1039"/>
      <c r="O1057" s="1039"/>
      <c r="P1057" s="1039"/>
      <c r="Q1057" s="1039"/>
      <c r="R1057" s="1039"/>
      <c r="S1057" s="1039"/>
      <c r="T1057" s="1039"/>
      <c r="U1057" s="1039"/>
      <c r="V1057" s="1040"/>
    </row>
    <row r="1058" spans="1:22" ht="15.95" customHeight="1">
      <c r="A1058" s="425"/>
      <c r="B1058" s="1041" t="str">
        <f>'statement of marks'!$A$1</f>
        <v>MkW0Hkhejko vEcsMdj jkt0vkok0fo|k0cxMh]nkSlk</v>
      </c>
      <c r="C1058" s="1042"/>
      <c r="D1058" s="1042"/>
      <c r="E1058" s="1042"/>
      <c r="F1058" s="1042"/>
      <c r="G1058" s="1042"/>
      <c r="H1058" s="1042"/>
      <c r="I1058" s="1042"/>
      <c r="J1058" s="1042"/>
      <c r="K1058" s="1042"/>
      <c r="L1058" s="1042"/>
      <c r="M1058" s="1042"/>
      <c r="N1058" s="1042"/>
      <c r="O1058" s="1042"/>
      <c r="P1058" s="1042"/>
      <c r="Q1058" s="1042"/>
      <c r="R1058" s="1042"/>
      <c r="S1058" s="1042"/>
      <c r="T1058" s="1042"/>
      <c r="U1058" s="1042"/>
      <c r="V1058" s="1043"/>
    </row>
    <row r="1059" spans="1:22" ht="15.95" customHeight="1">
      <c r="A1059" s="425"/>
      <c r="B1059" s="990" t="s">
        <v>244</v>
      </c>
      <c r="C1059" s="991"/>
      <c r="D1059" s="992" t="str">
        <f>'statement of marks'!$H$3</f>
        <v>2016-17</v>
      </c>
      <c r="E1059" s="992"/>
      <c r="F1059" s="992"/>
      <c r="G1059" s="992"/>
      <c r="H1059" s="992"/>
      <c r="I1059" s="992"/>
      <c r="J1059" s="992"/>
      <c r="K1059" s="992"/>
      <c r="L1059" s="992"/>
      <c r="M1059" s="992"/>
      <c r="N1059" s="992"/>
      <c r="O1059" s="992"/>
      <c r="P1059" s="992"/>
      <c r="Q1059" s="992"/>
      <c r="R1059" s="992"/>
      <c r="S1059" s="992"/>
      <c r="T1059" s="992"/>
      <c r="U1059" s="992"/>
      <c r="V1059" s="1044"/>
    </row>
    <row r="1060" spans="1:22" ht="15.95" customHeight="1">
      <c r="A1060" s="425"/>
      <c r="B1060" s="990" t="s">
        <v>185</v>
      </c>
      <c r="C1060" s="991"/>
      <c r="D1060" s="991" t="str">
        <f>IF('statement of marks'!I40="","",'statement of marks'!I40)</f>
        <v/>
      </c>
      <c r="E1060" s="991"/>
      <c r="F1060" s="991"/>
      <c r="G1060" s="991"/>
      <c r="H1060" s="991"/>
      <c r="I1060" s="991"/>
      <c r="J1060" s="991"/>
      <c r="K1060" s="991"/>
      <c r="L1060" s="991"/>
      <c r="M1060" s="991"/>
      <c r="N1060" s="991"/>
      <c r="O1060" s="991"/>
      <c r="P1060" s="991"/>
      <c r="Q1060" s="991"/>
      <c r="R1060" s="991"/>
      <c r="S1060" s="991"/>
      <c r="T1060" s="991"/>
      <c r="U1060" s="991"/>
      <c r="V1060" s="1045"/>
    </row>
    <row r="1061" spans="1:22" ht="15.95" customHeight="1">
      <c r="A1061" s="425"/>
      <c r="B1061" s="990" t="s">
        <v>186</v>
      </c>
      <c r="C1061" s="991"/>
      <c r="D1061" s="991" t="str">
        <f>IF('statement of marks'!J40="","",'statement of marks'!J40)</f>
        <v/>
      </c>
      <c r="E1061" s="991"/>
      <c r="F1061" s="991"/>
      <c r="G1061" s="991"/>
      <c r="H1061" s="991"/>
      <c r="I1061" s="991"/>
      <c r="J1061" s="991"/>
      <c r="K1061" s="991"/>
      <c r="L1061" s="991"/>
      <c r="M1061" s="991"/>
      <c r="N1061" s="991"/>
      <c r="O1061" s="991"/>
      <c r="P1061" s="991"/>
      <c r="Q1061" s="991"/>
      <c r="R1061" s="991"/>
      <c r="S1061" s="991"/>
      <c r="T1061" s="991"/>
      <c r="U1061" s="991"/>
      <c r="V1061" s="1045"/>
    </row>
    <row r="1062" spans="1:22" ht="15.95" customHeight="1">
      <c r="A1062" s="425"/>
      <c r="B1062" s="990" t="s">
        <v>187</v>
      </c>
      <c r="C1062" s="991"/>
      <c r="D1062" s="991" t="str">
        <f>IF('statement of marks'!K40="","",'statement of marks'!K40)</f>
        <v/>
      </c>
      <c r="E1062" s="991"/>
      <c r="F1062" s="991"/>
      <c r="G1062" s="991"/>
      <c r="H1062" s="991"/>
      <c r="I1062" s="991"/>
      <c r="J1062" s="991"/>
      <c r="K1062" s="991"/>
      <c r="L1062" s="991"/>
      <c r="M1062" s="991"/>
      <c r="N1062" s="991"/>
      <c r="O1062" s="991"/>
      <c r="P1062" s="991"/>
      <c r="Q1062" s="991"/>
      <c r="R1062" s="991"/>
      <c r="S1062" s="991"/>
      <c r="T1062" s="991"/>
      <c r="U1062" s="991"/>
      <c r="V1062" s="1045"/>
    </row>
    <row r="1063" spans="1:22" ht="15.95" customHeight="1">
      <c r="A1063" s="425"/>
      <c r="B1063" s="990" t="s">
        <v>188</v>
      </c>
      <c r="C1063" s="991"/>
      <c r="D1063" s="992" t="str">
        <f>'statement of marks'!$G$3</f>
        <v>6 B</v>
      </c>
      <c r="E1063" s="992"/>
      <c r="F1063" s="992"/>
      <c r="G1063" s="991" t="s">
        <v>9</v>
      </c>
      <c r="H1063" s="991"/>
      <c r="I1063" s="991"/>
      <c r="J1063" s="992" t="str">
        <f>IF('statement of marks'!D40="","",'statement of marks'!D40)</f>
        <v/>
      </c>
      <c r="K1063" s="992"/>
      <c r="L1063" s="992"/>
      <c r="M1063" s="991" t="s">
        <v>189</v>
      </c>
      <c r="N1063" s="991"/>
      <c r="O1063" s="991"/>
      <c r="P1063" s="992" t="str">
        <f>IF('statement of marks'!F40="","",'statement of marks'!F40)</f>
        <v/>
      </c>
      <c r="Q1063" s="992"/>
      <c r="R1063" s="992"/>
      <c r="S1063" s="1054" t="str">
        <f>IF('statement of marks'!$I$3="","",'statement of marks'!$I$3)</f>
        <v xml:space="preserve">fo|ky; dk Mk;l dksM+ </v>
      </c>
      <c r="T1063" s="1054"/>
      <c r="U1063" s="1054"/>
      <c r="V1063" s="1055"/>
    </row>
    <row r="1064" spans="1:22" ht="15.95" customHeight="1">
      <c r="A1064" s="425"/>
      <c r="B1064" s="428" t="s">
        <v>0</v>
      </c>
      <c r="C1064" s="429"/>
      <c r="D1064" s="1032" t="str">
        <f>IF('statement of marks'!G40="","",'statement of marks'!G40)</f>
        <v/>
      </c>
      <c r="E1064" s="1032"/>
      <c r="F1064" s="1032"/>
      <c r="G1064" s="991" t="str">
        <f>IF('statement of marks'!H40="","",'statement of marks'!H40)</f>
        <v/>
      </c>
      <c r="H1064" s="991"/>
      <c r="I1064" s="991"/>
      <c r="J1064" s="991"/>
      <c r="K1064" s="991"/>
      <c r="L1064" s="991"/>
      <c r="M1064" s="991"/>
      <c r="N1064" s="991"/>
      <c r="O1064" s="991"/>
      <c r="P1064" s="991"/>
      <c r="Q1064" s="991"/>
      <c r="R1064" s="991"/>
      <c r="S1064" s="1056" t="str">
        <f>IF('statement of marks'!$J$3="","",'statement of marks'!$J$3)</f>
        <v xml:space="preserve">08291009401   </v>
      </c>
      <c r="T1064" s="1056"/>
      <c r="U1064" s="1056"/>
      <c r="V1064" s="1057"/>
    </row>
    <row r="1065" spans="1:22" ht="15.95" customHeight="1">
      <c r="A1065" s="425"/>
      <c r="B1065" s="404" t="s">
        <v>28</v>
      </c>
      <c r="C1065" s="430" t="s">
        <v>96</v>
      </c>
      <c r="D1065" s="1007" t="s">
        <v>1</v>
      </c>
      <c r="E1065" s="1007"/>
      <c r="F1065" s="1007"/>
      <c r="G1065" s="1007" t="s">
        <v>21</v>
      </c>
      <c r="H1065" s="1007"/>
      <c r="I1065" s="1007"/>
      <c r="J1065" s="1007" t="s">
        <v>68</v>
      </c>
      <c r="K1065" s="1007"/>
      <c r="L1065" s="1007"/>
      <c r="M1065" s="1007" t="s">
        <v>97</v>
      </c>
      <c r="N1065" s="1007"/>
      <c r="O1065" s="1007"/>
      <c r="P1065" s="1070" t="s">
        <v>200</v>
      </c>
      <c r="Q1065" s="1051" t="s">
        <v>238</v>
      </c>
      <c r="R1065" s="1051"/>
      <c r="S1065" s="1051"/>
      <c r="T1065" s="1052" t="s">
        <v>237</v>
      </c>
      <c r="U1065" s="1052"/>
      <c r="V1065" s="1053"/>
    </row>
    <row r="1066" spans="1:22" ht="15.95" customHeight="1">
      <c r="A1066" s="425"/>
      <c r="B1066" s="404"/>
      <c r="C1066" s="430"/>
      <c r="D1066" s="423" t="s">
        <v>245</v>
      </c>
      <c r="E1066" s="423" t="s">
        <v>246</v>
      </c>
      <c r="F1066" s="431" t="s">
        <v>2</v>
      </c>
      <c r="G1066" s="423" t="s">
        <v>245</v>
      </c>
      <c r="H1066" s="423" t="s">
        <v>246</v>
      </c>
      <c r="I1066" s="431" t="s">
        <v>2</v>
      </c>
      <c r="J1066" s="423" t="s">
        <v>245</v>
      </c>
      <c r="K1066" s="423" t="s">
        <v>246</v>
      </c>
      <c r="L1066" s="431" t="s">
        <v>2</v>
      </c>
      <c r="M1066" s="423" t="s">
        <v>245</v>
      </c>
      <c r="N1066" s="423" t="s">
        <v>246</v>
      </c>
      <c r="O1066" s="431" t="s">
        <v>2</v>
      </c>
      <c r="P1066" s="1070"/>
      <c r="Q1066" s="423" t="s">
        <v>245</v>
      </c>
      <c r="R1066" s="423" t="s">
        <v>246</v>
      </c>
      <c r="S1066" s="435" t="s">
        <v>2</v>
      </c>
      <c r="T1066" s="445" t="s">
        <v>223</v>
      </c>
      <c r="U1066" s="446" t="s">
        <v>5</v>
      </c>
      <c r="V1066" s="447" t="s">
        <v>241</v>
      </c>
    </row>
    <row r="1067" spans="1:22" ht="15.95" customHeight="1">
      <c r="A1067" s="426"/>
      <c r="B1067" s="1046" t="s">
        <v>3</v>
      </c>
      <c r="C1067" s="1047"/>
      <c r="D1067" s="421">
        <f>IF('statement of marks'!L$6="","",'statement of marks'!L$6)</f>
        <v>5</v>
      </c>
      <c r="E1067" s="421">
        <f>IF('statement of marks'!M$6="","",'statement of marks'!M$6)</f>
        <v>5</v>
      </c>
      <c r="F1067" s="432">
        <f>IF('statement of marks'!N$6="","",'statement of marks'!N$6)</f>
        <v>10</v>
      </c>
      <c r="G1067" s="421">
        <f>IF('statement of marks'!O$6="","",'statement of marks'!O$6)</f>
        <v>5</v>
      </c>
      <c r="H1067" s="421">
        <f>IF('statement of marks'!P$6="","",'statement of marks'!P$6)</f>
        <v>5</v>
      </c>
      <c r="I1067" s="432">
        <f>IF('statement of marks'!Q$6="","",'statement of marks'!Q$6)</f>
        <v>10</v>
      </c>
      <c r="J1067" s="421">
        <f>IF('statement of marks'!R$6="","",'statement of marks'!R$6)</f>
        <v>5</v>
      </c>
      <c r="K1067" s="421">
        <f>IF('statement of marks'!S$6="","",'statement of marks'!S$6)</f>
        <v>5</v>
      </c>
      <c r="L1067" s="432">
        <f>IF('statement of marks'!T$6="","",'statement of marks'!T$6)</f>
        <v>10</v>
      </c>
      <c r="M1067" s="421">
        <f>IF('statement of marks'!V$6="","",'statement of marks'!V$6)</f>
        <v>50</v>
      </c>
      <c r="N1067" s="421">
        <f>IF('statement of marks'!W$6="","",'statement of marks'!W$6)</f>
        <v>20</v>
      </c>
      <c r="O1067" s="432">
        <f>IF('statement of marks'!X$6="","",'statement of marks'!X$6)</f>
        <v>70</v>
      </c>
      <c r="P1067" s="422">
        <f>IF('statement of marks'!Y$6="","",'statement of marks'!Y$6)</f>
        <v>100</v>
      </c>
      <c r="Q1067" s="421">
        <f>IF('statement of marks'!Z$6="","",'statement of marks'!Z$6)</f>
        <v>70</v>
      </c>
      <c r="R1067" s="421">
        <f>IF('statement of marks'!AA$6="","",'statement of marks'!AA$6)</f>
        <v>30</v>
      </c>
      <c r="S1067" s="432">
        <f>IF('statement of marks'!AB$6="","",'statement of marks'!AB$6)</f>
        <v>100</v>
      </c>
      <c r="T1067" s="442">
        <f>IF('statement of marks'!AC$6="","",'statement of marks'!AC$6)</f>
        <v>200</v>
      </c>
      <c r="U1067" s="442" t="str">
        <f>IF('statement of marks'!AD$6="","",'statement of marks'!AD$6)</f>
        <v/>
      </c>
      <c r="V1067" s="448" t="str">
        <f>IF('statement of marks'!AE$6="","",'statement of marks'!AE$6)</f>
        <v/>
      </c>
    </row>
    <row r="1068" spans="1:22" ht="15.95" customHeight="1">
      <c r="A1068" s="425"/>
      <c r="B1068" s="990" t="str">
        <f>IF('statement of marks'!$L$3="","",'statement of marks'!$L$3)</f>
        <v>fgUnh</v>
      </c>
      <c r="C1068" s="991"/>
      <c r="D1068" s="207" t="str">
        <f>IF('statement of marks'!L40="","",'statement of marks'!L40)</f>
        <v/>
      </c>
      <c r="E1068" s="207" t="str">
        <f>IF('statement of marks'!M40="","",'statement of marks'!M40)</f>
        <v/>
      </c>
      <c r="F1068" s="433" t="str">
        <f>IF('statement of marks'!N40="","",'statement of marks'!N40)</f>
        <v/>
      </c>
      <c r="G1068" s="207" t="str">
        <f>IF('statement of marks'!O40="","",'statement of marks'!O40)</f>
        <v/>
      </c>
      <c r="H1068" s="207" t="str">
        <f>IF('statement of marks'!P40="","",'statement of marks'!P40)</f>
        <v/>
      </c>
      <c r="I1068" s="433" t="str">
        <f>IF('statement of marks'!Q40="","",'statement of marks'!Q40)</f>
        <v/>
      </c>
      <c r="J1068" s="207" t="str">
        <f>IF('statement of marks'!R40="","",'statement of marks'!R40)</f>
        <v/>
      </c>
      <c r="K1068" s="207" t="str">
        <f>IF('statement of marks'!S40="","",'statement of marks'!S40)</f>
        <v/>
      </c>
      <c r="L1068" s="433" t="str">
        <f>IF('statement of marks'!T40="","",'statement of marks'!T40)</f>
        <v/>
      </c>
      <c r="M1068" s="207" t="str">
        <f>IF('statement of marks'!V40="","",'statement of marks'!V40)</f>
        <v/>
      </c>
      <c r="N1068" s="207" t="str">
        <f>IF('statement of marks'!W40="","",'statement of marks'!W40)</f>
        <v/>
      </c>
      <c r="O1068" s="433" t="str">
        <f>IF('statement of marks'!X40="","",'statement of marks'!X40)</f>
        <v/>
      </c>
      <c r="P1068" s="209" t="str">
        <f>IF('statement of marks'!Y40="","",'statement of marks'!Y40)</f>
        <v/>
      </c>
      <c r="Q1068" s="207" t="str">
        <f>IF('statement of marks'!Z40="","",'statement of marks'!Z40)</f>
        <v/>
      </c>
      <c r="R1068" s="207" t="str">
        <f>IF('statement of marks'!AA40="","",'statement of marks'!AA40)</f>
        <v/>
      </c>
      <c r="S1068" s="433" t="str">
        <f>IF('statement of marks'!AB40="","",'statement of marks'!AB40)</f>
        <v/>
      </c>
      <c r="T1068" s="420" t="str">
        <f>IF('statement of marks'!AC40="","",'statement of marks'!AC40)</f>
        <v/>
      </c>
      <c r="U1068" s="420" t="str">
        <f>IF('statement of marks'!AD40="","",'statement of marks'!AD40)</f>
        <v/>
      </c>
      <c r="V1068" s="439" t="str">
        <f>IF('statement of marks'!AE40="","",'statement of marks'!AE40)</f>
        <v/>
      </c>
    </row>
    <row r="1069" spans="1:22" ht="15.95" customHeight="1">
      <c r="A1069" s="425"/>
      <c r="B1069" s="990" t="str">
        <f>IF('statement of marks'!$AH$3="","",'statement of marks'!$AH$3)</f>
        <v>vaxszth</v>
      </c>
      <c r="C1069" s="991"/>
      <c r="D1069" s="207" t="str">
        <f>IF('statement of marks'!AH40="","",'statement of marks'!AH40)</f>
        <v/>
      </c>
      <c r="E1069" s="207" t="str">
        <f>IF('statement of marks'!AI40="","",'statement of marks'!AI40)</f>
        <v/>
      </c>
      <c r="F1069" s="433" t="str">
        <f>IF('statement of marks'!AJ40="","",'statement of marks'!AJ40)</f>
        <v/>
      </c>
      <c r="G1069" s="207" t="str">
        <f>IF('statement of marks'!AK40="","",'statement of marks'!AK40)</f>
        <v/>
      </c>
      <c r="H1069" s="207" t="str">
        <f>IF('statement of marks'!AL40="","",'statement of marks'!AL40)</f>
        <v/>
      </c>
      <c r="I1069" s="433" t="str">
        <f>IF('statement of marks'!AM40="","",'statement of marks'!AM40)</f>
        <v/>
      </c>
      <c r="J1069" s="207" t="str">
        <f>IF('statement of marks'!AN40="","",'statement of marks'!AN40)</f>
        <v/>
      </c>
      <c r="K1069" s="207" t="str">
        <f>IF('statement of marks'!AO40="","",'statement of marks'!AO40)</f>
        <v/>
      </c>
      <c r="L1069" s="433" t="str">
        <f>IF('statement of marks'!AP40="","",'statement of marks'!AP40)</f>
        <v/>
      </c>
      <c r="M1069" s="207" t="str">
        <f>IF('statement of marks'!AR40="","",'statement of marks'!AR40)</f>
        <v/>
      </c>
      <c r="N1069" s="207" t="str">
        <f>IF('statement of marks'!AS40="","",'statement of marks'!AS40)</f>
        <v/>
      </c>
      <c r="O1069" s="433" t="str">
        <f>IF('statement of marks'!AT40="","",'statement of marks'!AT40)</f>
        <v/>
      </c>
      <c r="P1069" s="209" t="str">
        <f>IF('statement of marks'!AU40="","",'statement of marks'!AU40)</f>
        <v/>
      </c>
      <c r="Q1069" s="207" t="str">
        <f>IF('statement of marks'!AV40="","",'statement of marks'!AV40)</f>
        <v/>
      </c>
      <c r="R1069" s="207" t="str">
        <f>IF('statement of marks'!AW40="","",'statement of marks'!AW40)</f>
        <v/>
      </c>
      <c r="S1069" s="433" t="str">
        <f>IF('statement of marks'!AX40="","",'statement of marks'!AX40)</f>
        <v/>
      </c>
      <c r="T1069" s="420" t="str">
        <f>IF('statement of marks'!AY40="","",'statement of marks'!AY40)</f>
        <v/>
      </c>
      <c r="U1069" s="420" t="str">
        <f>IF('statement of marks'!AZ40="","",'statement of marks'!AZ40)</f>
        <v/>
      </c>
      <c r="V1069" s="439" t="str">
        <f>IF('statement of marks'!BA40="","",'statement of marks'!BA40)</f>
        <v/>
      </c>
    </row>
    <row r="1070" spans="1:22" ht="15.95" customHeight="1">
      <c r="A1070" s="425"/>
      <c r="B1070" s="990" t="str">
        <f>IF('statement of marks'!BD40="s","laLd`r",IF('statement of marks'!BD40="u","mnwZ",IF('statement of marks'!BD40="g","xqtjkrh",IF('statement of marks'!BD40="p","iatkch",IF('statement of marks'!BD40="sd","fla/kh","r`rh; Hkk""kk")))))</f>
        <v>r`rh; Hkk"kk</v>
      </c>
      <c r="C1070" s="991"/>
      <c r="D1070" s="207" t="str">
        <f>IF('statement of marks'!BE40="","",'statement of marks'!BE40)</f>
        <v/>
      </c>
      <c r="E1070" s="207" t="str">
        <f>IF('statement of marks'!BF40="","",'statement of marks'!BF40)</f>
        <v/>
      </c>
      <c r="F1070" s="433" t="str">
        <f>IF('statement of marks'!BG40="","",'statement of marks'!BG40)</f>
        <v/>
      </c>
      <c r="G1070" s="207" t="str">
        <f>IF('statement of marks'!BH40="","",'statement of marks'!BH40)</f>
        <v/>
      </c>
      <c r="H1070" s="207" t="str">
        <f>IF('statement of marks'!BI40="","",'statement of marks'!BI40)</f>
        <v/>
      </c>
      <c r="I1070" s="433" t="str">
        <f>IF('statement of marks'!BJ40="","",'statement of marks'!BJ40)</f>
        <v/>
      </c>
      <c r="J1070" s="207" t="str">
        <f>IF('statement of marks'!BK40="","",'statement of marks'!BK40)</f>
        <v/>
      </c>
      <c r="K1070" s="207" t="str">
        <f>IF('statement of marks'!BL40="","",'statement of marks'!BL40)</f>
        <v/>
      </c>
      <c r="L1070" s="433" t="str">
        <f>IF('statement of marks'!BM40="","",'statement of marks'!BM40)</f>
        <v/>
      </c>
      <c r="M1070" s="207" t="str">
        <f>IF('statement of marks'!BO40="","",'statement of marks'!BO40)</f>
        <v/>
      </c>
      <c r="N1070" s="207" t="str">
        <f>IF('statement of marks'!BP40="","",'statement of marks'!BP40)</f>
        <v/>
      </c>
      <c r="O1070" s="433" t="str">
        <f>IF('statement of marks'!BQ40="","",'statement of marks'!BQ40)</f>
        <v/>
      </c>
      <c r="P1070" s="209" t="str">
        <f>IF('statement of marks'!BR40="","",'statement of marks'!BR40)</f>
        <v/>
      </c>
      <c r="Q1070" s="207" t="str">
        <f>IF('statement of marks'!BS40="","",'statement of marks'!BS40)</f>
        <v/>
      </c>
      <c r="R1070" s="207" t="str">
        <f>IF('statement of marks'!BT40="","",'statement of marks'!BT40)</f>
        <v/>
      </c>
      <c r="S1070" s="433" t="str">
        <f>IF('statement of marks'!BU40="","",'statement of marks'!BU40)</f>
        <v/>
      </c>
      <c r="T1070" s="420" t="str">
        <f>IF('statement of marks'!BV40="","",'statement of marks'!BV40)</f>
        <v/>
      </c>
      <c r="U1070" s="420" t="str">
        <f>IF('statement of marks'!BW40="","",'statement of marks'!BW40)</f>
        <v/>
      </c>
      <c r="V1070" s="439" t="str">
        <f>IF('statement of marks'!BX40="","",'statement of marks'!BX40)</f>
        <v/>
      </c>
    </row>
    <row r="1071" spans="1:22" ht="15.95" customHeight="1">
      <c r="A1071" s="425"/>
      <c r="B1071" s="990" t="str">
        <f>IF('statement of marks'!$CA$3="","",'statement of marks'!$CA$3)</f>
        <v>xf.kr</v>
      </c>
      <c r="C1071" s="991"/>
      <c r="D1071" s="207" t="str">
        <f>IF('statement of marks'!CA40="","",'statement of marks'!CA40)</f>
        <v/>
      </c>
      <c r="E1071" s="207" t="str">
        <f>IF('statement of marks'!CB40="","",'statement of marks'!CB40)</f>
        <v/>
      </c>
      <c r="F1071" s="433" t="str">
        <f>IF('statement of marks'!CC40="","",'statement of marks'!CC40)</f>
        <v/>
      </c>
      <c r="G1071" s="207" t="str">
        <f>IF('statement of marks'!CD40="","",'statement of marks'!CD40)</f>
        <v/>
      </c>
      <c r="H1071" s="207" t="str">
        <f>IF('statement of marks'!CE40="","",'statement of marks'!CE40)</f>
        <v/>
      </c>
      <c r="I1071" s="433" t="str">
        <f>IF('statement of marks'!CF40="","",'statement of marks'!CF40)</f>
        <v/>
      </c>
      <c r="J1071" s="207" t="str">
        <f>IF('statement of marks'!CG40="","",'statement of marks'!CG40)</f>
        <v/>
      </c>
      <c r="K1071" s="207" t="str">
        <f>IF('statement of marks'!CH40="","",'statement of marks'!CH40)</f>
        <v/>
      </c>
      <c r="L1071" s="433" t="str">
        <f>IF('statement of marks'!CI40="","",'statement of marks'!CI40)</f>
        <v/>
      </c>
      <c r="M1071" s="207" t="str">
        <f>IF('statement of marks'!CK40="","",'statement of marks'!CK40)</f>
        <v/>
      </c>
      <c r="N1071" s="207" t="str">
        <f>IF('statement of marks'!CL40="","",'statement of marks'!CL40)</f>
        <v/>
      </c>
      <c r="O1071" s="433" t="str">
        <f>IF('statement of marks'!CM40="","",'statement of marks'!CM40)</f>
        <v/>
      </c>
      <c r="P1071" s="209" t="str">
        <f>IF('statement of marks'!CN40="","",'statement of marks'!CN40)</f>
        <v/>
      </c>
      <c r="Q1071" s="207" t="str">
        <f>IF('statement of marks'!CO40="","",'statement of marks'!CO40)</f>
        <v/>
      </c>
      <c r="R1071" s="207" t="str">
        <f>IF('statement of marks'!CP40="","",'statement of marks'!CP40)</f>
        <v/>
      </c>
      <c r="S1071" s="433" t="str">
        <f>IF('statement of marks'!CQ40="","",'statement of marks'!CQ40)</f>
        <v/>
      </c>
      <c r="T1071" s="420" t="str">
        <f>IF('statement of marks'!CR40="","",'statement of marks'!CR40)</f>
        <v/>
      </c>
      <c r="U1071" s="420" t="str">
        <f>IF('statement of marks'!CS40="","",'statement of marks'!CS40)</f>
        <v/>
      </c>
      <c r="V1071" s="439" t="str">
        <f>IF('statement of marks'!CT40="","",'statement of marks'!CT40)</f>
        <v/>
      </c>
    </row>
    <row r="1072" spans="1:22" ht="15.95" customHeight="1">
      <c r="A1072" s="425"/>
      <c r="B1072" s="990" t="str">
        <f>IF('statement of marks'!$CW$3="","",'statement of marks'!$CW$3)</f>
        <v>foKku</v>
      </c>
      <c r="C1072" s="991"/>
      <c r="D1072" s="207" t="str">
        <f>IF('statement of marks'!CW40="","",'statement of marks'!CW40)</f>
        <v/>
      </c>
      <c r="E1072" s="207" t="str">
        <f>IF('statement of marks'!CX40="","",'statement of marks'!CX40)</f>
        <v/>
      </c>
      <c r="F1072" s="433" t="str">
        <f>IF('statement of marks'!CY40="","",'statement of marks'!CY40)</f>
        <v/>
      </c>
      <c r="G1072" s="207" t="str">
        <f>IF('statement of marks'!CZ40="","",'statement of marks'!CZ40)</f>
        <v/>
      </c>
      <c r="H1072" s="207" t="str">
        <f>IF('statement of marks'!DA40="","",'statement of marks'!DA40)</f>
        <v/>
      </c>
      <c r="I1072" s="433" t="str">
        <f>IF('statement of marks'!DB40="","",'statement of marks'!DB40)</f>
        <v/>
      </c>
      <c r="J1072" s="207" t="str">
        <f>IF('statement of marks'!DC40="","",'statement of marks'!DC40)</f>
        <v/>
      </c>
      <c r="K1072" s="207" t="str">
        <f>IF('statement of marks'!DD40="","",'statement of marks'!DD40)</f>
        <v/>
      </c>
      <c r="L1072" s="433" t="str">
        <f>IF('statement of marks'!DE40="","",'statement of marks'!DE40)</f>
        <v/>
      </c>
      <c r="M1072" s="207" t="str">
        <f>IF('statement of marks'!DG40="","",'statement of marks'!DG40)</f>
        <v/>
      </c>
      <c r="N1072" s="207" t="str">
        <f>IF('statement of marks'!DH40="","",'statement of marks'!DH40)</f>
        <v/>
      </c>
      <c r="O1072" s="433" t="str">
        <f>IF('statement of marks'!DI40="","",'statement of marks'!DI40)</f>
        <v/>
      </c>
      <c r="P1072" s="209" t="str">
        <f>IF('statement of marks'!DJ40="","",'statement of marks'!DJ40)</f>
        <v/>
      </c>
      <c r="Q1072" s="207" t="str">
        <f>IF('statement of marks'!DK40="","",'statement of marks'!DK40)</f>
        <v/>
      </c>
      <c r="R1072" s="207" t="str">
        <f>IF('statement of marks'!DL40="","",'statement of marks'!DL40)</f>
        <v/>
      </c>
      <c r="S1072" s="433" t="str">
        <f>IF('statement of marks'!DM40="","",'statement of marks'!DM40)</f>
        <v/>
      </c>
      <c r="T1072" s="420" t="str">
        <f>IF('statement of marks'!DN40="","",'statement of marks'!DN40)</f>
        <v/>
      </c>
      <c r="U1072" s="420" t="str">
        <f>IF('statement of marks'!DO40="","",'statement of marks'!DO40)</f>
        <v/>
      </c>
      <c r="V1072" s="439" t="str">
        <f>IF('statement of marks'!DP40="","",'statement of marks'!DP40)</f>
        <v/>
      </c>
    </row>
    <row r="1073" spans="1:22" ht="15.95" customHeight="1">
      <c r="A1073" s="425"/>
      <c r="B1073" s="990" t="str">
        <f>IF('statement of marks'!$DS$3="","",'statement of marks'!$DS$3)</f>
        <v>lkekftd foKku</v>
      </c>
      <c r="C1073" s="991"/>
      <c r="D1073" s="207" t="str">
        <f>IF('statement of marks'!DS40="","",'statement of marks'!DS40)</f>
        <v/>
      </c>
      <c r="E1073" s="207" t="str">
        <f>IF('statement of marks'!DT40="","",'statement of marks'!DT40)</f>
        <v/>
      </c>
      <c r="F1073" s="433" t="str">
        <f>IF('statement of marks'!DU40="","",'statement of marks'!DU40)</f>
        <v/>
      </c>
      <c r="G1073" s="207" t="str">
        <f>IF('statement of marks'!DV40="","",'statement of marks'!DV40)</f>
        <v/>
      </c>
      <c r="H1073" s="207" t="str">
        <f>IF('statement of marks'!DW40="","",'statement of marks'!DW40)</f>
        <v/>
      </c>
      <c r="I1073" s="433" t="str">
        <f>IF('statement of marks'!DX40="","",'statement of marks'!DX40)</f>
        <v/>
      </c>
      <c r="J1073" s="207" t="str">
        <f>IF('statement of marks'!DY40="","",'statement of marks'!DY40)</f>
        <v/>
      </c>
      <c r="K1073" s="207" t="str">
        <f>IF('statement of marks'!DZ40="","",'statement of marks'!DZ40)</f>
        <v/>
      </c>
      <c r="L1073" s="433" t="str">
        <f>IF('statement of marks'!EA40="","",'statement of marks'!EA40)</f>
        <v/>
      </c>
      <c r="M1073" s="207" t="str">
        <f>IF('statement of marks'!EC40="","",'statement of marks'!EC40)</f>
        <v/>
      </c>
      <c r="N1073" s="207" t="str">
        <f>IF('statement of marks'!ED40="","",'statement of marks'!ED40)</f>
        <v/>
      </c>
      <c r="O1073" s="433" t="str">
        <f>IF('statement of marks'!EE40="","",'statement of marks'!EE40)</f>
        <v/>
      </c>
      <c r="P1073" s="209" t="str">
        <f>IF('statement of marks'!EF40="","",'statement of marks'!EF40)</f>
        <v/>
      </c>
      <c r="Q1073" s="207" t="str">
        <f>IF('statement of marks'!EG40="","",'statement of marks'!EG40)</f>
        <v/>
      </c>
      <c r="R1073" s="207" t="str">
        <f>IF('statement of marks'!EH40="","",'statement of marks'!EH40)</f>
        <v/>
      </c>
      <c r="S1073" s="433" t="str">
        <f>IF('statement of marks'!EI40="","",'statement of marks'!EI40)</f>
        <v/>
      </c>
      <c r="T1073" s="420" t="str">
        <f>IF('statement of marks'!EJ40="","",'statement of marks'!EJ40)</f>
        <v/>
      </c>
      <c r="U1073" s="420" t="str">
        <f>IF('statement of marks'!EK40="","",'statement of marks'!EK40)</f>
        <v/>
      </c>
      <c r="V1073" s="439" t="str">
        <f>IF('statement of marks'!EL40="","",'statement of marks'!EL40)</f>
        <v/>
      </c>
    </row>
    <row r="1074" spans="1:22" ht="15.95" customHeight="1">
      <c r="A1074" s="425"/>
      <c r="B1074" s="996" t="s">
        <v>193</v>
      </c>
      <c r="C1074" s="997"/>
      <c r="D1074" s="1007" t="s">
        <v>1</v>
      </c>
      <c r="E1074" s="1007"/>
      <c r="F1074" s="1007"/>
      <c r="G1074" s="1007" t="s">
        <v>21</v>
      </c>
      <c r="H1074" s="1007"/>
      <c r="I1074" s="1007"/>
      <c r="J1074" s="1007" t="s">
        <v>194</v>
      </c>
      <c r="K1074" s="1007"/>
      <c r="L1074" s="1007"/>
      <c r="M1074" s="1007" t="s">
        <v>68</v>
      </c>
      <c r="N1074" s="1007"/>
      <c r="O1074" s="1007"/>
      <c r="P1074" s="1007" t="s">
        <v>240</v>
      </c>
      <c r="Q1074" s="1007"/>
      <c r="R1074" s="1007"/>
      <c r="S1074" s="436"/>
      <c r="T1074" s="1073" t="s">
        <v>237</v>
      </c>
      <c r="U1074" s="1074"/>
      <c r="V1074" s="1075"/>
    </row>
    <row r="1075" spans="1:22" ht="15.95" customHeight="1">
      <c r="A1075" s="426"/>
      <c r="B1075" s="1048" t="s">
        <v>3</v>
      </c>
      <c r="C1075" s="1049"/>
      <c r="D1075" s="1050">
        <f>IF('statement of marks'!EO$6="","",'statement of marks'!EO$6)</f>
        <v>20</v>
      </c>
      <c r="E1075" s="1050"/>
      <c r="F1075" s="1050"/>
      <c r="G1075" s="1050">
        <f>IF('statement of marks'!EP$6="","",'statement of marks'!EP$6)</f>
        <v>20</v>
      </c>
      <c r="H1075" s="1050"/>
      <c r="I1075" s="1050"/>
      <c r="J1075" s="1050">
        <f>IF('statement of marks'!ER$6="","",'statement of marks'!ER$6)</f>
        <v>20</v>
      </c>
      <c r="K1075" s="1050"/>
      <c r="L1075" s="1050"/>
      <c r="M1075" s="1050">
        <f>IF('statement of marks'!EQ$6="","",'statement of marks'!EQ$6)</f>
        <v>20</v>
      </c>
      <c r="N1075" s="1050"/>
      <c r="O1075" s="1050"/>
      <c r="P1075" s="1050">
        <f>IF('statement of marks'!ES$6="","",'statement of marks'!ES$6)</f>
        <v>20</v>
      </c>
      <c r="Q1075" s="1050"/>
      <c r="R1075" s="1050"/>
      <c r="S1075" s="437" t="str">
        <f>IF('statement of marks'!FD$6="","",'statement of marks'!EW$6)</f>
        <v/>
      </c>
      <c r="T1075" s="442">
        <f>IF('statement of marks'!ET$6="","",'statement of marks'!ET$6)</f>
        <v>100</v>
      </c>
      <c r="U1075" s="443" t="s">
        <v>5</v>
      </c>
      <c r="V1075" s="444" t="s">
        <v>241</v>
      </c>
    </row>
    <row r="1076" spans="1:22" ht="15.95" customHeight="1">
      <c r="A1076" s="425"/>
      <c r="B1076" s="990" t="str">
        <f>IF('statement of marks'!$EO$3="","",'statement of marks'!$EO$3)</f>
        <v>dk;kZuqHko</v>
      </c>
      <c r="C1076" s="991"/>
      <c r="D1076" s="1031" t="str">
        <f>IF('statement of marks'!EO40="","",'statement of marks'!EO40)</f>
        <v/>
      </c>
      <c r="E1076" s="1031"/>
      <c r="F1076" s="1031"/>
      <c r="G1076" s="1031" t="str">
        <f>IF('statement of marks'!EP40="","",'statement of marks'!EP40)</f>
        <v/>
      </c>
      <c r="H1076" s="1031"/>
      <c r="I1076" s="1031"/>
      <c r="J1076" s="1031" t="str">
        <f>IF('statement of marks'!ER40="","",'statement of marks'!ER40)</f>
        <v/>
      </c>
      <c r="K1076" s="1031"/>
      <c r="L1076" s="1031"/>
      <c r="M1076" s="1031" t="str">
        <f>IF('statement of marks'!EQ40="","",'statement of marks'!EQ40)</f>
        <v/>
      </c>
      <c r="N1076" s="1031"/>
      <c r="O1076" s="1031"/>
      <c r="P1076" s="1031" t="str">
        <f>IF('statement of marks'!ES40="","",'statement of marks'!ES40)</f>
        <v/>
      </c>
      <c r="Q1076" s="1031"/>
      <c r="R1076" s="1031"/>
      <c r="S1076" s="438"/>
      <c r="T1076" s="440" t="str">
        <f>IF('statement of marks'!ET40="","",'statement of marks'!ET40)</f>
        <v/>
      </c>
      <c r="U1076" s="440" t="str">
        <f>IF('statement of marks'!EU40="","",'statement of marks'!EU40)</f>
        <v/>
      </c>
      <c r="V1076" s="441" t="str">
        <f>IF('statement of marks'!EV40="","",'statement of marks'!EV40)</f>
        <v/>
      </c>
    </row>
    <row r="1077" spans="1:22" ht="15.95" customHeight="1">
      <c r="A1077" s="425"/>
      <c r="B1077" s="1027" t="str">
        <f>IF('statement of marks'!$EY$3="","",'statement of marks'!$EY$3)</f>
        <v>dyk f'k{kk</v>
      </c>
      <c r="C1077" s="1028"/>
      <c r="D1077" s="1031" t="str">
        <f>IF('statement of marks'!EY40="","",'statement of marks'!EY40)</f>
        <v/>
      </c>
      <c r="E1077" s="1031"/>
      <c r="F1077" s="1031"/>
      <c r="G1077" s="1031" t="str">
        <f>IF('statement of marks'!EZ40="","",'statement of marks'!EZ40)</f>
        <v/>
      </c>
      <c r="H1077" s="1031"/>
      <c r="I1077" s="1031"/>
      <c r="J1077" s="1031" t="str">
        <f>IF('statement of marks'!FB40="","",'statement of marks'!FB40)</f>
        <v/>
      </c>
      <c r="K1077" s="1031"/>
      <c r="L1077" s="1031"/>
      <c r="M1077" s="1031" t="str">
        <f>IF('statement of marks'!FA40="","",'statement of marks'!FA40)</f>
        <v/>
      </c>
      <c r="N1077" s="1031"/>
      <c r="O1077" s="1031"/>
      <c r="P1077" s="1031" t="str">
        <f>IF('statement of marks'!FC40="","",'statement of marks'!FC40)</f>
        <v/>
      </c>
      <c r="Q1077" s="1031"/>
      <c r="R1077" s="1031"/>
      <c r="S1077" s="438"/>
      <c r="T1077" s="440" t="str">
        <f>IF('statement of marks'!FD40="","",'statement of marks'!FD40)</f>
        <v/>
      </c>
      <c r="U1077" s="440" t="str">
        <f>IF('statement of marks'!FE40="","",'statement of marks'!FE40)</f>
        <v/>
      </c>
      <c r="V1077" s="441" t="str">
        <f>IF('statement of marks'!FF40="","",'statement of marks'!FF40)</f>
        <v/>
      </c>
    </row>
    <row r="1078" spans="1:22" ht="15.95" customHeight="1">
      <c r="A1078" s="425"/>
      <c r="B1078" s="1029" t="str">
        <f>IF('statement of marks'!$FI$3="","",'statement of marks'!$FI$3)</f>
        <v>LokLF; ,oe~ 'kkjhfjd f'k{kk</v>
      </c>
      <c r="C1078" s="1030"/>
      <c r="D1078" s="1031" t="str">
        <f>IF('statement of marks'!FI40="","",'statement of marks'!FI40)</f>
        <v/>
      </c>
      <c r="E1078" s="1031"/>
      <c r="F1078" s="1031"/>
      <c r="G1078" s="1031" t="str">
        <f>IF('statement of marks'!FJ40="","",'statement of marks'!FJ40)</f>
        <v/>
      </c>
      <c r="H1078" s="1031"/>
      <c r="I1078" s="1031"/>
      <c r="J1078" s="1031" t="str">
        <f>IF('statement of marks'!FL40="","",'statement of marks'!FL40)</f>
        <v/>
      </c>
      <c r="K1078" s="1031"/>
      <c r="L1078" s="1031"/>
      <c r="M1078" s="1031" t="str">
        <f>IF('statement of marks'!FK40="","",'statement of marks'!FK40)</f>
        <v/>
      </c>
      <c r="N1078" s="1031"/>
      <c r="O1078" s="1031"/>
      <c r="P1078" s="1031" t="str">
        <f>IF('statement of marks'!FM40="","",'statement of marks'!FM40)</f>
        <v/>
      </c>
      <c r="Q1078" s="1031"/>
      <c r="R1078" s="1031"/>
      <c r="S1078" s="438"/>
      <c r="T1078" s="440" t="str">
        <f>IF('statement of marks'!FN40="","",'statement of marks'!FN40)</f>
        <v/>
      </c>
      <c r="U1078" s="440" t="str">
        <f>IF('statement of marks'!FO40="","",'statement of marks'!FO40)</f>
        <v/>
      </c>
      <c r="V1078" s="441" t="str">
        <f>IF('statement of marks'!FP40="","",'statement of marks'!FP40)</f>
        <v/>
      </c>
    </row>
    <row r="1079" spans="1:22" ht="15.95" customHeight="1">
      <c r="A1079" s="425"/>
      <c r="B1079" s="1000" t="s">
        <v>195</v>
      </c>
      <c r="C1079" s="1001"/>
      <c r="D1079" s="1071" t="str">
        <f>details!$DR$3</f>
        <v>vxLr rd</v>
      </c>
      <c r="E1079" s="1071"/>
      <c r="F1079" s="1071"/>
      <c r="G1079" s="1071" t="str">
        <f>details!$DV$3</f>
        <v>vDVwcj rd</v>
      </c>
      <c r="H1079" s="1071"/>
      <c r="I1079" s="1071"/>
      <c r="J1079" s="1071" t="str">
        <f>details!$ED$3</f>
        <v>Qjojh rd</v>
      </c>
      <c r="K1079" s="1071"/>
      <c r="L1079" s="1071"/>
      <c r="M1079" s="1071" t="str">
        <f>details!$DZ$3</f>
        <v>fnlEcj rd</v>
      </c>
      <c r="N1079" s="1071"/>
      <c r="O1079" s="1071"/>
      <c r="P1079" s="1071" t="str">
        <f>details!$EH$3</f>
        <v>loZ ;ksx</v>
      </c>
      <c r="Q1079" s="1071"/>
      <c r="R1079" s="1071"/>
      <c r="S1079" s="1010" t="s">
        <v>252</v>
      </c>
      <c r="T1079" s="1011"/>
      <c r="U1079" s="1011"/>
      <c r="V1079" s="1078"/>
    </row>
    <row r="1080" spans="1:22" ht="15.95" customHeight="1">
      <c r="A1080" s="425"/>
      <c r="B1080" s="1025" t="s">
        <v>98</v>
      </c>
      <c r="C1080" s="1026"/>
      <c r="D1080" s="1008" t="str">
        <f>IF(details!DS40="","",details!DS40)</f>
        <v/>
      </c>
      <c r="E1080" s="1008"/>
      <c r="F1080" s="1008"/>
      <c r="G1080" s="1008" t="str">
        <f>IF(details!DW40="","",details!DW40)</f>
        <v/>
      </c>
      <c r="H1080" s="1008"/>
      <c r="I1080" s="1008"/>
      <c r="J1080" s="1008" t="str">
        <f>IF(details!EE40="","",details!EE40)</f>
        <v/>
      </c>
      <c r="K1080" s="1008"/>
      <c r="L1080" s="1008"/>
      <c r="M1080" s="1008" t="str">
        <f>IF(details!EA40="","",details!EA40)</f>
        <v/>
      </c>
      <c r="N1080" s="1008"/>
      <c r="O1080" s="1008"/>
      <c r="P1080" s="1008" t="str">
        <f>IF(details!EI40="","",details!EI40)</f>
        <v/>
      </c>
      <c r="Q1080" s="1008"/>
      <c r="R1080" s="1008"/>
      <c r="S1080" s="1079">
        <f>'statement of marks'!$HF$108</f>
        <v>42855</v>
      </c>
      <c r="T1080" s="1080"/>
      <c r="U1080" s="1080"/>
      <c r="V1080" s="1081"/>
    </row>
    <row r="1081" spans="1:22" ht="15.95" customHeight="1">
      <c r="A1081" s="425"/>
      <c r="B1081" s="1023" t="s">
        <v>15</v>
      </c>
      <c r="C1081" s="1024"/>
      <c r="D1081" s="1009">
        <f>IF(details!DR40="","",details!DR40)</f>
        <v>83</v>
      </c>
      <c r="E1081" s="1009"/>
      <c r="F1081" s="1009"/>
      <c r="G1081" s="1009" t="str">
        <f>IF(details!DV40="","",details!DV40)</f>
        <v/>
      </c>
      <c r="H1081" s="1009"/>
      <c r="I1081" s="1009"/>
      <c r="J1081" s="1009" t="str">
        <f>IF(details!ED40="","",details!ED40)</f>
        <v/>
      </c>
      <c r="K1081" s="1009"/>
      <c r="L1081" s="1009"/>
      <c r="M1081" s="1009" t="str">
        <f>IF(details!DZ40="","",details!DZ40)</f>
        <v/>
      </c>
      <c r="N1081" s="1009"/>
      <c r="O1081" s="1009"/>
      <c r="P1081" s="1009" t="str">
        <f>IF(details!EH40="","",details!EH40)</f>
        <v/>
      </c>
      <c r="Q1081" s="1009"/>
      <c r="R1081" s="1009"/>
      <c r="S1081" s="1082"/>
      <c r="T1081" s="1083"/>
      <c r="U1081" s="1083"/>
      <c r="V1081" s="1084"/>
    </row>
    <row r="1082" spans="1:22" ht="15.95" customHeight="1">
      <c r="A1082" s="1072"/>
      <c r="B1082" s="1064" t="s">
        <v>250</v>
      </c>
      <c r="C1082" s="1065"/>
      <c r="D1082" s="1066" t="s">
        <v>3</v>
      </c>
      <c r="E1082" s="1066"/>
      <c r="F1082" s="1066"/>
      <c r="G1082" s="1066" t="s">
        <v>236</v>
      </c>
      <c r="H1082" s="1066"/>
      <c r="I1082" s="1066"/>
      <c r="J1082" s="1066" t="s">
        <v>5</v>
      </c>
      <c r="K1082" s="1066"/>
      <c r="L1082" s="1066"/>
      <c r="M1082" s="1066" t="s">
        <v>242</v>
      </c>
      <c r="N1082" s="1066"/>
      <c r="O1082" s="1066"/>
      <c r="P1082" s="1067" t="s">
        <v>225</v>
      </c>
      <c r="Q1082" s="1067"/>
      <c r="R1082" s="1067"/>
      <c r="S1082" s="1066" t="s">
        <v>250</v>
      </c>
      <c r="T1082" s="1066"/>
      <c r="U1082" s="1066"/>
      <c r="V1082" s="1068"/>
    </row>
    <row r="1083" spans="1:22" ht="15.95" customHeight="1">
      <c r="A1083" s="1072"/>
      <c r="B1083" s="1064"/>
      <c r="C1083" s="1065"/>
      <c r="D1083" s="1069" t="str">
        <f>'statement of marks'!HD40</f>
        <v/>
      </c>
      <c r="E1083" s="1069"/>
      <c r="F1083" s="1069"/>
      <c r="G1083" s="1069" t="str">
        <f>'statement of marks'!HE40</f>
        <v/>
      </c>
      <c r="H1083" s="1069"/>
      <c r="I1083" s="1069"/>
      <c r="J1083" s="1069" t="str">
        <f>'statement of marks'!HF40</f>
        <v/>
      </c>
      <c r="K1083" s="1069"/>
      <c r="L1083" s="1069"/>
      <c r="M1083" s="1069" t="str">
        <f>'statement of marks'!HI40</f>
        <v/>
      </c>
      <c r="N1083" s="1069"/>
      <c r="O1083" s="1069"/>
      <c r="P1083" s="1069" t="str">
        <f>'statement of marks'!HH40</f>
        <v/>
      </c>
      <c r="Q1083" s="1069"/>
      <c r="R1083" s="1069"/>
      <c r="S1083" s="1066" t="str">
        <f>'statement of marks'!HC40</f>
        <v/>
      </c>
      <c r="T1083" s="1066"/>
      <c r="U1083" s="1066"/>
      <c r="V1083" s="1068"/>
    </row>
    <row r="1084" spans="1:22" ht="15.95" customHeight="1">
      <c r="A1084" s="425"/>
      <c r="B1084" s="1036" t="s">
        <v>99</v>
      </c>
      <c r="C1084" s="1037"/>
      <c r="D1084" s="1007"/>
      <c r="E1084" s="1007"/>
      <c r="F1084" s="1007"/>
      <c r="G1084" s="1007"/>
      <c r="H1084" s="1007"/>
      <c r="I1084" s="1007"/>
      <c r="J1084" s="1007"/>
      <c r="K1084" s="1007"/>
      <c r="L1084" s="1007"/>
      <c r="M1084" s="1007"/>
      <c r="N1084" s="1007"/>
      <c r="O1084" s="1007"/>
      <c r="P1084" s="1007"/>
      <c r="Q1084" s="1007"/>
      <c r="R1084" s="1007"/>
      <c r="S1084" s="1007"/>
      <c r="T1084" s="1007"/>
      <c r="U1084" s="1007"/>
      <c r="V1084" s="1058"/>
    </row>
    <row r="1085" spans="1:22" ht="15.95" customHeight="1">
      <c r="A1085" s="425"/>
      <c r="B1085" s="1013" t="s">
        <v>79</v>
      </c>
      <c r="C1085" s="1014"/>
      <c r="D1085" s="1007"/>
      <c r="E1085" s="1007"/>
      <c r="F1085" s="1007"/>
      <c r="G1085" s="1007"/>
      <c r="H1085" s="1007"/>
      <c r="I1085" s="1007"/>
      <c r="J1085" s="1007"/>
      <c r="K1085" s="1007"/>
      <c r="L1085" s="1007"/>
      <c r="M1085" s="1007"/>
      <c r="N1085" s="1007"/>
      <c r="O1085" s="1007"/>
      <c r="P1085" s="1007"/>
      <c r="Q1085" s="1007"/>
      <c r="R1085" s="1007"/>
      <c r="S1085" s="1007"/>
      <c r="T1085" s="1007"/>
      <c r="U1085" s="1007"/>
      <c r="V1085" s="1058"/>
    </row>
    <row r="1086" spans="1:22" ht="15.95" customHeight="1">
      <c r="A1086" s="425"/>
      <c r="B1086" s="1036" t="s">
        <v>243</v>
      </c>
      <c r="C1086" s="1037"/>
      <c r="D1086" s="1007"/>
      <c r="E1086" s="1007"/>
      <c r="F1086" s="1007"/>
      <c r="G1086" s="1007"/>
      <c r="H1086" s="1007"/>
      <c r="I1086" s="1007"/>
      <c r="J1086" s="1007"/>
      <c r="K1086" s="1007"/>
      <c r="L1086" s="1007"/>
      <c r="M1086" s="1007"/>
      <c r="N1086" s="1007"/>
      <c r="O1086" s="1007"/>
      <c r="P1086" s="1007" t="s">
        <v>243</v>
      </c>
      <c r="Q1086" s="1007"/>
      <c r="R1086" s="1007"/>
      <c r="S1086" s="1007"/>
      <c r="T1086" s="1007"/>
      <c r="U1086" s="1007"/>
      <c r="V1086" s="1058"/>
    </row>
    <row r="1087" spans="1:22" ht="15.95" customHeight="1">
      <c r="A1087" s="425"/>
      <c r="B1087" s="1021" t="s">
        <v>100</v>
      </c>
      <c r="C1087" s="1022"/>
      <c r="D1087" s="1007"/>
      <c r="E1087" s="1007"/>
      <c r="F1087" s="1007"/>
      <c r="G1087" s="1007"/>
      <c r="H1087" s="1007"/>
      <c r="I1087" s="1007"/>
      <c r="J1087" s="1007"/>
      <c r="K1087" s="1007"/>
      <c r="L1087" s="1007"/>
      <c r="M1087" s="1007"/>
      <c r="N1087" s="1007"/>
      <c r="O1087" s="1007"/>
      <c r="P1087" s="1007"/>
      <c r="Q1087" s="1007"/>
      <c r="R1087" s="1007"/>
      <c r="S1087" s="1060" t="s">
        <v>100</v>
      </c>
      <c r="T1087" s="1060"/>
      <c r="U1087" s="1060"/>
      <c r="V1087" s="1061"/>
    </row>
    <row r="1088" spans="1:22" ht="15.95" customHeight="1" thickBot="1">
      <c r="A1088" s="427"/>
      <c r="B1088" s="1076" t="s">
        <v>101</v>
      </c>
      <c r="C1088" s="1077"/>
      <c r="D1088" s="1059"/>
      <c r="E1088" s="1059"/>
      <c r="F1088" s="1059"/>
      <c r="G1088" s="1059"/>
      <c r="H1088" s="1059"/>
      <c r="I1088" s="1059"/>
      <c r="J1088" s="1059"/>
      <c r="K1088" s="1059"/>
      <c r="L1088" s="1059"/>
      <c r="M1088" s="1059"/>
      <c r="N1088" s="1059"/>
      <c r="O1088" s="1059"/>
      <c r="P1088" s="1059"/>
      <c r="Q1088" s="1059"/>
      <c r="R1088" s="1059"/>
      <c r="S1088" s="1062" t="s">
        <v>134</v>
      </c>
      <c r="T1088" s="1062"/>
      <c r="U1088" s="1062"/>
      <c r="V1088" s="1063"/>
    </row>
    <row r="1089" spans="1:22" ht="15.95" customHeight="1">
      <c r="A1089" s="424"/>
      <c r="B1089" s="1038" t="s">
        <v>47</v>
      </c>
      <c r="C1089" s="1039"/>
      <c r="D1089" s="1039"/>
      <c r="E1089" s="1039"/>
      <c r="F1089" s="1039"/>
      <c r="G1089" s="1039"/>
      <c r="H1089" s="1039"/>
      <c r="I1089" s="1039"/>
      <c r="J1089" s="1039"/>
      <c r="K1089" s="1039"/>
      <c r="L1089" s="1039"/>
      <c r="M1089" s="1039"/>
      <c r="N1089" s="1039"/>
      <c r="O1089" s="1039"/>
      <c r="P1089" s="1039"/>
      <c r="Q1089" s="1039"/>
      <c r="R1089" s="1039"/>
      <c r="S1089" s="1039"/>
      <c r="T1089" s="1039"/>
      <c r="U1089" s="1039"/>
      <c r="V1089" s="1040"/>
    </row>
    <row r="1090" spans="1:22" ht="15.95" customHeight="1">
      <c r="A1090" s="425"/>
      <c r="B1090" s="1041" t="str">
        <f>'statement of marks'!$A$1</f>
        <v>MkW0Hkhejko vEcsMdj jkt0vkok0fo|k0cxMh]nkSlk</v>
      </c>
      <c r="C1090" s="1042"/>
      <c r="D1090" s="1042"/>
      <c r="E1090" s="1042"/>
      <c r="F1090" s="1042"/>
      <c r="G1090" s="1042"/>
      <c r="H1090" s="1042"/>
      <c r="I1090" s="1042"/>
      <c r="J1090" s="1042"/>
      <c r="K1090" s="1042"/>
      <c r="L1090" s="1042"/>
      <c r="M1090" s="1042"/>
      <c r="N1090" s="1042"/>
      <c r="O1090" s="1042"/>
      <c r="P1090" s="1042"/>
      <c r="Q1090" s="1042"/>
      <c r="R1090" s="1042"/>
      <c r="S1090" s="1042"/>
      <c r="T1090" s="1042"/>
      <c r="U1090" s="1042"/>
      <c r="V1090" s="1043"/>
    </row>
    <row r="1091" spans="1:22" ht="15.95" customHeight="1">
      <c r="A1091" s="425"/>
      <c r="B1091" s="990" t="s">
        <v>244</v>
      </c>
      <c r="C1091" s="991"/>
      <c r="D1091" s="992" t="str">
        <f>'statement of marks'!$H$3</f>
        <v>2016-17</v>
      </c>
      <c r="E1091" s="992"/>
      <c r="F1091" s="992"/>
      <c r="G1091" s="992"/>
      <c r="H1091" s="992"/>
      <c r="I1091" s="992"/>
      <c r="J1091" s="992"/>
      <c r="K1091" s="992"/>
      <c r="L1091" s="992"/>
      <c r="M1091" s="992"/>
      <c r="N1091" s="992"/>
      <c r="O1091" s="992"/>
      <c r="P1091" s="992"/>
      <c r="Q1091" s="992"/>
      <c r="R1091" s="992"/>
      <c r="S1091" s="992"/>
      <c r="T1091" s="992"/>
      <c r="U1091" s="992"/>
      <c r="V1091" s="1044"/>
    </row>
    <row r="1092" spans="1:22" ht="15.95" customHeight="1">
      <c r="A1092" s="425"/>
      <c r="B1092" s="990" t="s">
        <v>185</v>
      </c>
      <c r="C1092" s="991"/>
      <c r="D1092" s="991" t="str">
        <f>IF('statement of marks'!I41="","",'statement of marks'!I41)</f>
        <v/>
      </c>
      <c r="E1092" s="991"/>
      <c r="F1092" s="991"/>
      <c r="G1092" s="991"/>
      <c r="H1092" s="991"/>
      <c r="I1092" s="991"/>
      <c r="J1092" s="991"/>
      <c r="K1092" s="991"/>
      <c r="L1092" s="991"/>
      <c r="M1092" s="991"/>
      <c r="N1092" s="991"/>
      <c r="O1092" s="991"/>
      <c r="P1092" s="991"/>
      <c r="Q1092" s="991"/>
      <c r="R1092" s="991"/>
      <c r="S1092" s="991"/>
      <c r="T1092" s="991"/>
      <c r="U1092" s="991"/>
      <c r="V1092" s="1045"/>
    </row>
    <row r="1093" spans="1:22" ht="15.95" customHeight="1">
      <c r="A1093" s="425"/>
      <c r="B1093" s="990" t="s">
        <v>186</v>
      </c>
      <c r="C1093" s="991"/>
      <c r="D1093" s="991" t="str">
        <f>IF('statement of marks'!J41="","",'statement of marks'!J41)</f>
        <v/>
      </c>
      <c r="E1093" s="991"/>
      <c r="F1093" s="991"/>
      <c r="G1093" s="991"/>
      <c r="H1093" s="991"/>
      <c r="I1093" s="991"/>
      <c r="J1093" s="991"/>
      <c r="K1093" s="991"/>
      <c r="L1093" s="991"/>
      <c r="M1093" s="991"/>
      <c r="N1093" s="991"/>
      <c r="O1093" s="991"/>
      <c r="P1093" s="991"/>
      <c r="Q1093" s="991"/>
      <c r="R1093" s="991"/>
      <c r="S1093" s="991"/>
      <c r="T1093" s="991"/>
      <c r="U1093" s="991"/>
      <c r="V1093" s="1045"/>
    </row>
    <row r="1094" spans="1:22" ht="15.95" customHeight="1">
      <c r="A1094" s="425"/>
      <c r="B1094" s="990" t="s">
        <v>187</v>
      </c>
      <c r="C1094" s="991"/>
      <c r="D1094" s="991" t="str">
        <f>IF('statement of marks'!K41="","",'statement of marks'!K41)</f>
        <v/>
      </c>
      <c r="E1094" s="991"/>
      <c r="F1094" s="991"/>
      <c r="G1094" s="991"/>
      <c r="H1094" s="991"/>
      <c r="I1094" s="991"/>
      <c r="J1094" s="991"/>
      <c r="K1094" s="991"/>
      <c r="L1094" s="991"/>
      <c r="M1094" s="991"/>
      <c r="N1094" s="991"/>
      <c r="O1094" s="991"/>
      <c r="P1094" s="991"/>
      <c r="Q1094" s="991"/>
      <c r="R1094" s="991"/>
      <c r="S1094" s="991"/>
      <c r="T1094" s="991"/>
      <c r="U1094" s="991"/>
      <c r="V1094" s="1045"/>
    </row>
    <row r="1095" spans="1:22" ht="15.95" customHeight="1">
      <c r="A1095" s="425"/>
      <c r="B1095" s="990" t="s">
        <v>188</v>
      </c>
      <c r="C1095" s="991"/>
      <c r="D1095" s="992" t="str">
        <f>'statement of marks'!$G$3</f>
        <v>6 B</v>
      </c>
      <c r="E1095" s="992"/>
      <c r="F1095" s="992"/>
      <c r="G1095" s="991" t="s">
        <v>9</v>
      </c>
      <c r="H1095" s="991"/>
      <c r="I1095" s="991"/>
      <c r="J1095" s="992" t="str">
        <f>IF('statement of marks'!D41="","",'statement of marks'!D41)</f>
        <v/>
      </c>
      <c r="K1095" s="992"/>
      <c r="L1095" s="992"/>
      <c r="M1095" s="991" t="s">
        <v>189</v>
      </c>
      <c r="N1095" s="991"/>
      <c r="O1095" s="991"/>
      <c r="P1095" s="992" t="str">
        <f>IF('statement of marks'!F41="","",'statement of marks'!F41)</f>
        <v/>
      </c>
      <c r="Q1095" s="992"/>
      <c r="R1095" s="992"/>
      <c r="S1095" s="1054" t="str">
        <f>IF('statement of marks'!$I$3="","",'statement of marks'!$I$3)</f>
        <v xml:space="preserve">fo|ky; dk Mk;l dksM+ </v>
      </c>
      <c r="T1095" s="1054"/>
      <c r="U1095" s="1054"/>
      <c r="V1095" s="1055"/>
    </row>
    <row r="1096" spans="1:22" ht="15.95" customHeight="1">
      <c r="A1096" s="425"/>
      <c r="B1096" s="428" t="s">
        <v>0</v>
      </c>
      <c r="C1096" s="429"/>
      <c r="D1096" s="1032" t="str">
        <f>IF('statement of marks'!G41="","",'statement of marks'!G41)</f>
        <v/>
      </c>
      <c r="E1096" s="1032"/>
      <c r="F1096" s="1032"/>
      <c r="G1096" s="991" t="str">
        <f>IF('statement of marks'!H41="","",'statement of marks'!H41)</f>
        <v/>
      </c>
      <c r="H1096" s="991"/>
      <c r="I1096" s="991"/>
      <c r="J1096" s="991"/>
      <c r="K1096" s="991"/>
      <c r="L1096" s="991"/>
      <c r="M1096" s="991"/>
      <c r="N1096" s="991"/>
      <c r="O1096" s="991"/>
      <c r="P1096" s="991"/>
      <c r="Q1096" s="991"/>
      <c r="R1096" s="991"/>
      <c r="S1096" s="1056" t="str">
        <f>IF('statement of marks'!$J$3="","",'statement of marks'!$J$3)</f>
        <v xml:space="preserve">08291009401   </v>
      </c>
      <c r="T1096" s="1056"/>
      <c r="U1096" s="1056"/>
      <c r="V1096" s="1057"/>
    </row>
    <row r="1097" spans="1:22" ht="15.95" customHeight="1">
      <c r="A1097" s="425"/>
      <c r="B1097" s="404" t="s">
        <v>28</v>
      </c>
      <c r="C1097" s="430" t="s">
        <v>96</v>
      </c>
      <c r="D1097" s="1007" t="s">
        <v>1</v>
      </c>
      <c r="E1097" s="1007"/>
      <c r="F1097" s="1007"/>
      <c r="G1097" s="1007" t="s">
        <v>21</v>
      </c>
      <c r="H1097" s="1007"/>
      <c r="I1097" s="1007"/>
      <c r="J1097" s="1007" t="s">
        <v>68</v>
      </c>
      <c r="K1097" s="1007"/>
      <c r="L1097" s="1007"/>
      <c r="M1097" s="1007" t="s">
        <v>97</v>
      </c>
      <c r="N1097" s="1007"/>
      <c r="O1097" s="1007"/>
      <c r="P1097" s="1070" t="s">
        <v>200</v>
      </c>
      <c r="Q1097" s="1051" t="s">
        <v>238</v>
      </c>
      <c r="R1097" s="1051"/>
      <c r="S1097" s="1051"/>
      <c r="T1097" s="1052" t="s">
        <v>237</v>
      </c>
      <c r="U1097" s="1052"/>
      <c r="V1097" s="1053"/>
    </row>
    <row r="1098" spans="1:22" ht="15.95" customHeight="1">
      <c r="A1098" s="425"/>
      <c r="B1098" s="404"/>
      <c r="C1098" s="430"/>
      <c r="D1098" s="423" t="s">
        <v>245</v>
      </c>
      <c r="E1098" s="423" t="s">
        <v>246</v>
      </c>
      <c r="F1098" s="431" t="s">
        <v>2</v>
      </c>
      <c r="G1098" s="423" t="s">
        <v>245</v>
      </c>
      <c r="H1098" s="423" t="s">
        <v>246</v>
      </c>
      <c r="I1098" s="431" t="s">
        <v>2</v>
      </c>
      <c r="J1098" s="423" t="s">
        <v>245</v>
      </c>
      <c r="K1098" s="423" t="s">
        <v>246</v>
      </c>
      <c r="L1098" s="431" t="s">
        <v>2</v>
      </c>
      <c r="M1098" s="423" t="s">
        <v>245</v>
      </c>
      <c r="N1098" s="423" t="s">
        <v>246</v>
      </c>
      <c r="O1098" s="431" t="s">
        <v>2</v>
      </c>
      <c r="P1098" s="1070"/>
      <c r="Q1098" s="423" t="s">
        <v>245</v>
      </c>
      <c r="R1098" s="423" t="s">
        <v>246</v>
      </c>
      <c r="S1098" s="435" t="s">
        <v>2</v>
      </c>
      <c r="T1098" s="445" t="s">
        <v>223</v>
      </c>
      <c r="U1098" s="446" t="s">
        <v>5</v>
      </c>
      <c r="V1098" s="447" t="s">
        <v>241</v>
      </c>
    </row>
    <row r="1099" spans="1:22" ht="15.95" customHeight="1">
      <c r="A1099" s="426"/>
      <c r="B1099" s="1046" t="s">
        <v>3</v>
      </c>
      <c r="C1099" s="1047"/>
      <c r="D1099" s="421">
        <f>IF('statement of marks'!L$6="","",'statement of marks'!L$6)</f>
        <v>5</v>
      </c>
      <c r="E1099" s="421">
        <f>IF('statement of marks'!M$6="","",'statement of marks'!M$6)</f>
        <v>5</v>
      </c>
      <c r="F1099" s="432">
        <f>IF('statement of marks'!N$6="","",'statement of marks'!N$6)</f>
        <v>10</v>
      </c>
      <c r="G1099" s="421">
        <f>IF('statement of marks'!O$6="","",'statement of marks'!O$6)</f>
        <v>5</v>
      </c>
      <c r="H1099" s="421">
        <f>IF('statement of marks'!P$6="","",'statement of marks'!P$6)</f>
        <v>5</v>
      </c>
      <c r="I1099" s="432">
        <f>IF('statement of marks'!Q$6="","",'statement of marks'!Q$6)</f>
        <v>10</v>
      </c>
      <c r="J1099" s="421">
        <f>IF('statement of marks'!R$6="","",'statement of marks'!R$6)</f>
        <v>5</v>
      </c>
      <c r="K1099" s="421">
        <f>IF('statement of marks'!S$6="","",'statement of marks'!S$6)</f>
        <v>5</v>
      </c>
      <c r="L1099" s="432">
        <f>IF('statement of marks'!T$6="","",'statement of marks'!T$6)</f>
        <v>10</v>
      </c>
      <c r="M1099" s="421">
        <f>IF('statement of marks'!V$6="","",'statement of marks'!V$6)</f>
        <v>50</v>
      </c>
      <c r="N1099" s="421">
        <f>IF('statement of marks'!W$6="","",'statement of marks'!W$6)</f>
        <v>20</v>
      </c>
      <c r="O1099" s="432">
        <f>IF('statement of marks'!X$6="","",'statement of marks'!X$6)</f>
        <v>70</v>
      </c>
      <c r="P1099" s="422">
        <f>IF('statement of marks'!Y$6="","",'statement of marks'!Y$6)</f>
        <v>100</v>
      </c>
      <c r="Q1099" s="421">
        <f>IF('statement of marks'!Z$6="","",'statement of marks'!Z$6)</f>
        <v>70</v>
      </c>
      <c r="R1099" s="421">
        <f>IF('statement of marks'!AA$6="","",'statement of marks'!AA$6)</f>
        <v>30</v>
      </c>
      <c r="S1099" s="432">
        <f>IF('statement of marks'!AB$6="","",'statement of marks'!AB$6)</f>
        <v>100</v>
      </c>
      <c r="T1099" s="442">
        <f>IF('statement of marks'!AC$6="","",'statement of marks'!AC$6)</f>
        <v>200</v>
      </c>
      <c r="U1099" s="442" t="str">
        <f>IF('statement of marks'!AD$6="","",'statement of marks'!AD$6)</f>
        <v/>
      </c>
      <c r="V1099" s="448" t="str">
        <f>IF('statement of marks'!AE$6="","",'statement of marks'!AE$6)</f>
        <v/>
      </c>
    </row>
    <row r="1100" spans="1:22" ht="15.95" customHeight="1">
      <c r="A1100" s="425"/>
      <c r="B1100" s="990" t="str">
        <f>IF('statement of marks'!$L$3="","",'statement of marks'!$L$3)</f>
        <v>fgUnh</v>
      </c>
      <c r="C1100" s="991"/>
      <c r="D1100" s="207" t="str">
        <f>IF('statement of marks'!L41="","",'statement of marks'!L41)</f>
        <v/>
      </c>
      <c r="E1100" s="207" t="str">
        <f>IF('statement of marks'!M41="","",'statement of marks'!M41)</f>
        <v/>
      </c>
      <c r="F1100" s="433" t="str">
        <f>IF('statement of marks'!N41="","",'statement of marks'!N41)</f>
        <v/>
      </c>
      <c r="G1100" s="207" t="str">
        <f>IF('statement of marks'!O41="","",'statement of marks'!O41)</f>
        <v/>
      </c>
      <c r="H1100" s="207" t="str">
        <f>IF('statement of marks'!P41="","",'statement of marks'!P41)</f>
        <v/>
      </c>
      <c r="I1100" s="433" t="str">
        <f>IF('statement of marks'!Q41="","",'statement of marks'!Q41)</f>
        <v/>
      </c>
      <c r="J1100" s="207" t="str">
        <f>IF('statement of marks'!R41="","",'statement of marks'!R41)</f>
        <v/>
      </c>
      <c r="K1100" s="207" t="str">
        <f>IF('statement of marks'!S41="","",'statement of marks'!S41)</f>
        <v/>
      </c>
      <c r="L1100" s="433" t="str">
        <f>IF('statement of marks'!T41="","",'statement of marks'!T41)</f>
        <v/>
      </c>
      <c r="M1100" s="207" t="str">
        <f>IF('statement of marks'!V41="","",'statement of marks'!V41)</f>
        <v/>
      </c>
      <c r="N1100" s="207" t="str">
        <f>IF('statement of marks'!W41="","",'statement of marks'!W41)</f>
        <v/>
      </c>
      <c r="O1100" s="433" t="str">
        <f>IF('statement of marks'!X41="","",'statement of marks'!X41)</f>
        <v/>
      </c>
      <c r="P1100" s="209" t="str">
        <f>IF('statement of marks'!Y41="","",'statement of marks'!Y41)</f>
        <v/>
      </c>
      <c r="Q1100" s="207" t="str">
        <f>IF('statement of marks'!Z41="","",'statement of marks'!Z41)</f>
        <v/>
      </c>
      <c r="R1100" s="207" t="str">
        <f>IF('statement of marks'!AA41="","",'statement of marks'!AA41)</f>
        <v/>
      </c>
      <c r="S1100" s="433" t="str">
        <f>IF('statement of marks'!AB41="","",'statement of marks'!AB41)</f>
        <v/>
      </c>
      <c r="T1100" s="420" t="str">
        <f>IF('statement of marks'!AC41="","",'statement of marks'!AC41)</f>
        <v/>
      </c>
      <c r="U1100" s="420" t="str">
        <f>IF('statement of marks'!AD41="","",'statement of marks'!AD41)</f>
        <v/>
      </c>
      <c r="V1100" s="439" t="str">
        <f>IF('statement of marks'!AE41="","",'statement of marks'!AE41)</f>
        <v/>
      </c>
    </row>
    <row r="1101" spans="1:22" ht="15.95" customHeight="1">
      <c r="A1101" s="425"/>
      <c r="B1101" s="990" t="str">
        <f>IF('statement of marks'!$AH$3="","",'statement of marks'!$AH$3)</f>
        <v>vaxszth</v>
      </c>
      <c r="C1101" s="991"/>
      <c r="D1101" s="207" t="str">
        <f>IF('statement of marks'!AH41="","",'statement of marks'!AH41)</f>
        <v/>
      </c>
      <c r="E1101" s="207" t="str">
        <f>IF('statement of marks'!AI41="","",'statement of marks'!AI41)</f>
        <v/>
      </c>
      <c r="F1101" s="433" t="str">
        <f>IF('statement of marks'!AJ41="","",'statement of marks'!AJ41)</f>
        <v/>
      </c>
      <c r="G1101" s="207" t="str">
        <f>IF('statement of marks'!AK41="","",'statement of marks'!AK41)</f>
        <v/>
      </c>
      <c r="H1101" s="207" t="str">
        <f>IF('statement of marks'!AL41="","",'statement of marks'!AL41)</f>
        <v/>
      </c>
      <c r="I1101" s="433" t="str">
        <f>IF('statement of marks'!AM41="","",'statement of marks'!AM41)</f>
        <v/>
      </c>
      <c r="J1101" s="207" t="str">
        <f>IF('statement of marks'!AN41="","",'statement of marks'!AN41)</f>
        <v/>
      </c>
      <c r="K1101" s="207" t="str">
        <f>IF('statement of marks'!AO41="","",'statement of marks'!AO41)</f>
        <v/>
      </c>
      <c r="L1101" s="433" t="str">
        <f>IF('statement of marks'!AP41="","",'statement of marks'!AP41)</f>
        <v/>
      </c>
      <c r="M1101" s="207" t="str">
        <f>IF('statement of marks'!AR41="","",'statement of marks'!AR41)</f>
        <v/>
      </c>
      <c r="N1101" s="207" t="str">
        <f>IF('statement of marks'!AS41="","",'statement of marks'!AS41)</f>
        <v/>
      </c>
      <c r="O1101" s="433" t="str">
        <f>IF('statement of marks'!AT41="","",'statement of marks'!AT41)</f>
        <v/>
      </c>
      <c r="P1101" s="209" t="str">
        <f>IF('statement of marks'!AU41="","",'statement of marks'!AU41)</f>
        <v/>
      </c>
      <c r="Q1101" s="207" t="str">
        <f>IF('statement of marks'!AV41="","",'statement of marks'!AV41)</f>
        <v/>
      </c>
      <c r="R1101" s="207" t="str">
        <f>IF('statement of marks'!AW41="","",'statement of marks'!AW41)</f>
        <v/>
      </c>
      <c r="S1101" s="433" t="str">
        <f>IF('statement of marks'!AX41="","",'statement of marks'!AX41)</f>
        <v/>
      </c>
      <c r="T1101" s="420" t="str">
        <f>IF('statement of marks'!AY41="","",'statement of marks'!AY41)</f>
        <v/>
      </c>
      <c r="U1101" s="420" t="str">
        <f>IF('statement of marks'!AZ41="","",'statement of marks'!AZ41)</f>
        <v/>
      </c>
      <c r="V1101" s="439" t="str">
        <f>IF('statement of marks'!BA41="","",'statement of marks'!BA41)</f>
        <v/>
      </c>
    </row>
    <row r="1102" spans="1:22" ht="15.95" customHeight="1">
      <c r="A1102" s="425"/>
      <c r="B1102" s="990" t="str">
        <f>IF('statement of marks'!BD41="s","laLd`r",IF('statement of marks'!BD41="u","mnwZ",IF('statement of marks'!BD41="g","xqtjkrh",IF('statement of marks'!BD41="p","iatkch",IF('statement of marks'!BD41="sd","fla/kh","r`rh; Hkk""kk")))))</f>
        <v>r`rh; Hkk"kk</v>
      </c>
      <c r="C1102" s="991"/>
      <c r="D1102" s="207" t="str">
        <f>IF('statement of marks'!BE41="","",'statement of marks'!BE41)</f>
        <v/>
      </c>
      <c r="E1102" s="207" t="str">
        <f>IF('statement of marks'!BF41="","",'statement of marks'!BF41)</f>
        <v/>
      </c>
      <c r="F1102" s="433" t="str">
        <f>IF('statement of marks'!BG41="","",'statement of marks'!BG41)</f>
        <v/>
      </c>
      <c r="G1102" s="207" t="str">
        <f>IF('statement of marks'!BH41="","",'statement of marks'!BH41)</f>
        <v/>
      </c>
      <c r="H1102" s="207" t="str">
        <f>IF('statement of marks'!BI41="","",'statement of marks'!BI41)</f>
        <v/>
      </c>
      <c r="I1102" s="433" t="str">
        <f>IF('statement of marks'!BJ41="","",'statement of marks'!BJ41)</f>
        <v/>
      </c>
      <c r="J1102" s="207" t="str">
        <f>IF('statement of marks'!BK41="","",'statement of marks'!BK41)</f>
        <v/>
      </c>
      <c r="K1102" s="207" t="str">
        <f>IF('statement of marks'!BL41="","",'statement of marks'!BL41)</f>
        <v/>
      </c>
      <c r="L1102" s="433" t="str">
        <f>IF('statement of marks'!BM41="","",'statement of marks'!BM41)</f>
        <v/>
      </c>
      <c r="M1102" s="207" t="str">
        <f>IF('statement of marks'!BO41="","",'statement of marks'!BO41)</f>
        <v/>
      </c>
      <c r="N1102" s="207" t="str">
        <f>IF('statement of marks'!BP41="","",'statement of marks'!BP41)</f>
        <v/>
      </c>
      <c r="O1102" s="433" t="str">
        <f>IF('statement of marks'!BQ41="","",'statement of marks'!BQ41)</f>
        <v/>
      </c>
      <c r="P1102" s="209" t="str">
        <f>IF('statement of marks'!BR41="","",'statement of marks'!BR41)</f>
        <v/>
      </c>
      <c r="Q1102" s="207" t="str">
        <f>IF('statement of marks'!BS41="","",'statement of marks'!BS41)</f>
        <v/>
      </c>
      <c r="R1102" s="207" t="str">
        <f>IF('statement of marks'!BT41="","",'statement of marks'!BT41)</f>
        <v/>
      </c>
      <c r="S1102" s="433" t="str">
        <f>IF('statement of marks'!BU41="","",'statement of marks'!BU41)</f>
        <v/>
      </c>
      <c r="T1102" s="420" t="str">
        <f>IF('statement of marks'!BV41="","",'statement of marks'!BV41)</f>
        <v/>
      </c>
      <c r="U1102" s="420" t="str">
        <f>IF('statement of marks'!BW41="","",'statement of marks'!BW41)</f>
        <v/>
      </c>
      <c r="V1102" s="439" t="str">
        <f>IF('statement of marks'!BX41="","",'statement of marks'!BX41)</f>
        <v/>
      </c>
    </row>
    <row r="1103" spans="1:22" ht="15.95" customHeight="1">
      <c r="A1103" s="425"/>
      <c r="B1103" s="990" t="str">
        <f>IF('statement of marks'!$CA$3="","",'statement of marks'!$CA$3)</f>
        <v>xf.kr</v>
      </c>
      <c r="C1103" s="991"/>
      <c r="D1103" s="207" t="str">
        <f>IF('statement of marks'!CA41="","",'statement of marks'!CA41)</f>
        <v/>
      </c>
      <c r="E1103" s="207" t="str">
        <f>IF('statement of marks'!CB41="","",'statement of marks'!CB41)</f>
        <v/>
      </c>
      <c r="F1103" s="433" t="str">
        <f>IF('statement of marks'!CC41="","",'statement of marks'!CC41)</f>
        <v/>
      </c>
      <c r="G1103" s="207" t="str">
        <f>IF('statement of marks'!CD41="","",'statement of marks'!CD41)</f>
        <v/>
      </c>
      <c r="H1103" s="207" t="str">
        <f>IF('statement of marks'!CE41="","",'statement of marks'!CE41)</f>
        <v/>
      </c>
      <c r="I1103" s="433" t="str">
        <f>IF('statement of marks'!CF41="","",'statement of marks'!CF41)</f>
        <v/>
      </c>
      <c r="J1103" s="207" t="str">
        <f>IF('statement of marks'!CG41="","",'statement of marks'!CG41)</f>
        <v/>
      </c>
      <c r="K1103" s="207" t="str">
        <f>IF('statement of marks'!CH41="","",'statement of marks'!CH41)</f>
        <v/>
      </c>
      <c r="L1103" s="433" t="str">
        <f>IF('statement of marks'!CI41="","",'statement of marks'!CI41)</f>
        <v/>
      </c>
      <c r="M1103" s="207" t="str">
        <f>IF('statement of marks'!CK41="","",'statement of marks'!CK41)</f>
        <v/>
      </c>
      <c r="N1103" s="207" t="str">
        <f>IF('statement of marks'!CL41="","",'statement of marks'!CL41)</f>
        <v/>
      </c>
      <c r="O1103" s="433" t="str">
        <f>IF('statement of marks'!CM41="","",'statement of marks'!CM41)</f>
        <v/>
      </c>
      <c r="P1103" s="209" t="str">
        <f>IF('statement of marks'!CN41="","",'statement of marks'!CN41)</f>
        <v/>
      </c>
      <c r="Q1103" s="207" t="str">
        <f>IF('statement of marks'!CO41="","",'statement of marks'!CO41)</f>
        <v/>
      </c>
      <c r="R1103" s="207" t="str">
        <f>IF('statement of marks'!CP41="","",'statement of marks'!CP41)</f>
        <v/>
      </c>
      <c r="S1103" s="433" t="str">
        <f>IF('statement of marks'!CQ41="","",'statement of marks'!CQ41)</f>
        <v/>
      </c>
      <c r="T1103" s="420" t="str">
        <f>IF('statement of marks'!CR41="","",'statement of marks'!CR41)</f>
        <v/>
      </c>
      <c r="U1103" s="420" t="str">
        <f>IF('statement of marks'!CS41="","",'statement of marks'!CS41)</f>
        <v/>
      </c>
      <c r="V1103" s="439" t="str">
        <f>IF('statement of marks'!CT41="","",'statement of marks'!CT41)</f>
        <v/>
      </c>
    </row>
    <row r="1104" spans="1:22" ht="15.95" customHeight="1">
      <c r="A1104" s="425"/>
      <c r="B1104" s="990" t="str">
        <f>IF('statement of marks'!$CW$3="","",'statement of marks'!$CW$3)</f>
        <v>foKku</v>
      </c>
      <c r="C1104" s="991"/>
      <c r="D1104" s="207" t="str">
        <f>IF('statement of marks'!CW41="","",'statement of marks'!CW41)</f>
        <v/>
      </c>
      <c r="E1104" s="207" t="str">
        <f>IF('statement of marks'!CX41="","",'statement of marks'!CX41)</f>
        <v/>
      </c>
      <c r="F1104" s="433" t="str">
        <f>IF('statement of marks'!CY41="","",'statement of marks'!CY41)</f>
        <v/>
      </c>
      <c r="G1104" s="207" t="str">
        <f>IF('statement of marks'!CZ41="","",'statement of marks'!CZ41)</f>
        <v/>
      </c>
      <c r="H1104" s="207" t="str">
        <f>IF('statement of marks'!DA41="","",'statement of marks'!DA41)</f>
        <v/>
      </c>
      <c r="I1104" s="433" t="str">
        <f>IF('statement of marks'!DB41="","",'statement of marks'!DB41)</f>
        <v/>
      </c>
      <c r="J1104" s="207" t="str">
        <f>IF('statement of marks'!DC41="","",'statement of marks'!DC41)</f>
        <v/>
      </c>
      <c r="K1104" s="207" t="str">
        <f>IF('statement of marks'!DD41="","",'statement of marks'!DD41)</f>
        <v/>
      </c>
      <c r="L1104" s="433" t="str">
        <f>IF('statement of marks'!DE41="","",'statement of marks'!DE41)</f>
        <v/>
      </c>
      <c r="M1104" s="207" t="str">
        <f>IF('statement of marks'!DG41="","",'statement of marks'!DG41)</f>
        <v/>
      </c>
      <c r="N1104" s="207" t="str">
        <f>IF('statement of marks'!DH41="","",'statement of marks'!DH41)</f>
        <v/>
      </c>
      <c r="O1104" s="433" t="str">
        <f>IF('statement of marks'!DI41="","",'statement of marks'!DI41)</f>
        <v/>
      </c>
      <c r="P1104" s="209" t="str">
        <f>IF('statement of marks'!DJ41="","",'statement of marks'!DJ41)</f>
        <v/>
      </c>
      <c r="Q1104" s="207" t="str">
        <f>IF('statement of marks'!DK41="","",'statement of marks'!DK41)</f>
        <v/>
      </c>
      <c r="R1104" s="207" t="str">
        <f>IF('statement of marks'!DL41="","",'statement of marks'!DL41)</f>
        <v/>
      </c>
      <c r="S1104" s="433" t="str">
        <f>IF('statement of marks'!DM41="","",'statement of marks'!DM41)</f>
        <v/>
      </c>
      <c r="T1104" s="420" t="str">
        <f>IF('statement of marks'!DN41="","",'statement of marks'!DN41)</f>
        <v/>
      </c>
      <c r="U1104" s="420" t="str">
        <f>IF('statement of marks'!DO41="","",'statement of marks'!DO41)</f>
        <v/>
      </c>
      <c r="V1104" s="439" t="str">
        <f>IF('statement of marks'!DP41="","",'statement of marks'!DP41)</f>
        <v/>
      </c>
    </row>
    <row r="1105" spans="1:22" ht="15.95" customHeight="1">
      <c r="A1105" s="425"/>
      <c r="B1105" s="990" t="str">
        <f>IF('statement of marks'!$DS$3="","",'statement of marks'!$DS$3)</f>
        <v>lkekftd foKku</v>
      </c>
      <c r="C1105" s="991"/>
      <c r="D1105" s="207" t="str">
        <f>IF('statement of marks'!DS41="","",'statement of marks'!DS41)</f>
        <v/>
      </c>
      <c r="E1105" s="207" t="str">
        <f>IF('statement of marks'!DT41="","",'statement of marks'!DT41)</f>
        <v/>
      </c>
      <c r="F1105" s="433" t="str">
        <f>IF('statement of marks'!DU41="","",'statement of marks'!DU41)</f>
        <v/>
      </c>
      <c r="G1105" s="207" t="str">
        <f>IF('statement of marks'!DV41="","",'statement of marks'!DV41)</f>
        <v/>
      </c>
      <c r="H1105" s="207" t="str">
        <f>IF('statement of marks'!DW41="","",'statement of marks'!DW41)</f>
        <v/>
      </c>
      <c r="I1105" s="433" t="str">
        <f>IF('statement of marks'!DX41="","",'statement of marks'!DX41)</f>
        <v/>
      </c>
      <c r="J1105" s="207" t="str">
        <f>IF('statement of marks'!DY41="","",'statement of marks'!DY41)</f>
        <v/>
      </c>
      <c r="K1105" s="207" t="str">
        <f>IF('statement of marks'!DZ41="","",'statement of marks'!DZ41)</f>
        <v/>
      </c>
      <c r="L1105" s="433" t="str">
        <f>IF('statement of marks'!EA41="","",'statement of marks'!EA41)</f>
        <v/>
      </c>
      <c r="M1105" s="207" t="str">
        <f>IF('statement of marks'!EC41="","",'statement of marks'!EC41)</f>
        <v/>
      </c>
      <c r="N1105" s="207" t="str">
        <f>IF('statement of marks'!ED41="","",'statement of marks'!ED41)</f>
        <v/>
      </c>
      <c r="O1105" s="433" t="str">
        <f>IF('statement of marks'!EE41="","",'statement of marks'!EE41)</f>
        <v/>
      </c>
      <c r="P1105" s="209" t="str">
        <f>IF('statement of marks'!EF41="","",'statement of marks'!EF41)</f>
        <v/>
      </c>
      <c r="Q1105" s="207" t="str">
        <f>IF('statement of marks'!EG41="","",'statement of marks'!EG41)</f>
        <v/>
      </c>
      <c r="R1105" s="207" t="str">
        <f>IF('statement of marks'!EH41="","",'statement of marks'!EH41)</f>
        <v/>
      </c>
      <c r="S1105" s="433" t="str">
        <f>IF('statement of marks'!EI41="","",'statement of marks'!EI41)</f>
        <v/>
      </c>
      <c r="T1105" s="420" t="str">
        <f>IF('statement of marks'!EJ41="","",'statement of marks'!EJ41)</f>
        <v/>
      </c>
      <c r="U1105" s="420" t="str">
        <f>IF('statement of marks'!EK41="","",'statement of marks'!EK41)</f>
        <v/>
      </c>
      <c r="V1105" s="439" t="str">
        <f>IF('statement of marks'!EL41="","",'statement of marks'!EL41)</f>
        <v/>
      </c>
    </row>
    <row r="1106" spans="1:22" ht="15.95" customHeight="1">
      <c r="A1106" s="425"/>
      <c r="B1106" s="996" t="s">
        <v>193</v>
      </c>
      <c r="C1106" s="997"/>
      <c r="D1106" s="1007" t="s">
        <v>1</v>
      </c>
      <c r="E1106" s="1007"/>
      <c r="F1106" s="1007"/>
      <c r="G1106" s="1007" t="s">
        <v>21</v>
      </c>
      <c r="H1106" s="1007"/>
      <c r="I1106" s="1007"/>
      <c r="J1106" s="1007" t="s">
        <v>194</v>
      </c>
      <c r="K1106" s="1007"/>
      <c r="L1106" s="1007"/>
      <c r="M1106" s="1007" t="s">
        <v>68</v>
      </c>
      <c r="N1106" s="1007"/>
      <c r="O1106" s="1007"/>
      <c r="P1106" s="1007" t="s">
        <v>240</v>
      </c>
      <c r="Q1106" s="1007"/>
      <c r="R1106" s="1007"/>
      <c r="S1106" s="436"/>
      <c r="T1106" s="1073" t="s">
        <v>237</v>
      </c>
      <c r="U1106" s="1074"/>
      <c r="V1106" s="1075"/>
    </row>
    <row r="1107" spans="1:22" ht="15.95" customHeight="1">
      <c r="A1107" s="426"/>
      <c r="B1107" s="1048" t="s">
        <v>3</v>
      </c>
      <c r="C1107" s="1049"/>
      <c r="D1107" s="1050">
        <f>IF('statement of marks'!EO$6="","",'statement of marks'!EO$6)</f>
        <v>20</v>
      </c>
      <c r="E1107" s="1050"/>
      <c r="F1107" s="1050"/>
      <c r="G1107" s="1050">
        <f>IF('statement of marks'!EP$6="","",'statement of marks'!EP$6)</f>
        <v>20</v>
      </c>
      <c r="H1107" s="1050"/>
      <c r="I1107" s="1050"/>
      <c r="J1107" s="1050">
        <f>IF('statement of marks'!ER$6="","",'statement of marks'!ER$6)</f>
        <v>20</v>
      </c>
      <c r="K1107" s="1050"/>
      <c r="L1107" s="1050"/>
      <c r="M1107" s="1050">
        <f>IF('statement of marks'!EQ$6="","",'statement of marks'!EQ$6)</f>
        <v>20</v>
      </c>
      <c r="N1107" s="1050"/>
      <c r="O1107" s="1050"/>
      <c r="P1107" s="1050">
        <f>IF('statement of marks'!ES$6="","",'statement of marks'!ES$6)</f>
        <v>20</v>
      </c>
      <c r="Q1107" s="1050"/>
      <c r="R1107" s="1050"/>
      <c r="S1107" s="437" t="str">
        <f>IF('statement of marks'!FD$6="","",'statement of marks'!EW$6)</f>
        <v/>
      </c>
      <c r="T1107" s="442">
        <f>IF('statement of marks'!ET$6="","",'statement of marks'!ET$6)</f>
        <v>100</v>
      </c>
      <c r="U1107" s="443" t="s">
        <v>5</v>
      </c>
      <c r="V1107" s="444" t="s">
        <v>241</v>
      </c>
    </row>
    <row r="1108" spans="1:22" ht="15.95" customHeight="1">
      <c r="A1108" s="425"/>
      <c r="B1108" s="990" t="str">
        <f>IF('statement of marks'!$EO$3="","",'statement of marks'!$EO$3)</f>
        <v>dk;kZuqHko</v>
      </c>
      <c r="C1108" s="991"/>
      <c r="D1108" s="1031" t="str">
        <f>IF('statement of marks'!EO41="","",'statement of marks'!EO41)</f>
        <v/>
      </c>
      <c r="E1108" s="1031"/>
      <c r="F1108" s="1031"/>
      <c r="G1108" s="1031" t="str">
        <f>IF('statement of marks'!EP41="","",'statement of marks'!EP41)</f>
        <v/>
      </c>
      <c r="H1108" s="1031"/>
      <c r="I1108" s="1031"/>
      <c r="J1108" s="1031" t="str">
        <f>IF('statement of marks'!ER41="","",'statement of marks'!ER41)</f>
        <v/>
      </c>
      <c r="K1108" s="1031"/>
      <c r="L1108" s="1031"/>
      <c r="M1108" s="1031" t="str">
        <f>IF('statement of marks'!EQ41="","",'statement of marks'!EQ41)</f>
        <v/>
      </c>
      <c r="N1108" s="1031"/>
      <c r="O1108" s="1031"/>
      <c r="P1108" s="1031" t="str">
        <f>IF('statement of marks'!ES41="","",'statement of marks'!ES41)</f>
        <v/>
      </c>
      <c r="Q1108" s="1031"/>
      <c r="R1108" s="1031"/>
      <c r="S1108" s="438"/>
      <c r="T1108" s="440" t="str">
        <f>IF('statement of marks'!ET41="","",'statement of marks'!ET41)</f>
        <v/>
      </c>
      <c r="U1108" s="440" t="str">
        <f>IF('statement of marks'!EU41="","",'statement of marks'!EU41)</f>
        <v/>
      </c>
      <c r="V1108" s="441" t="str">
        <f>IF('statement of marks'!EV41="","",'statement of marks'!EV41)</f>
        <v/>
      </c>
    </row>
    <row r="1109" spans="1:22" ht="15.95" customHeight="1">
      <c r="A1109" s="425"/>
      <c r="B1109" s="1027" t="str">
        <f>IF('statement of marks'!$EY$3="","",'statement of marks'!$EY$3)</f>
        <v>dyk f'k{kk</v>
      </c>
      <c r="C1109" s="1028"/>
      <c r="D1109" s="1031" t="str">
        <f>IF('statement of marks'!EY41="","",'statement of marks'!EY41)</f>
        <v/>
      </c>
      <c r="E1109" s="1031"/>
      <c r="F1109" s="1031"/>
      <c r="G1109" s="1031" t="str">
        <f>IF('statement of marks'!EZ41="","",'statement of marks'!EZ41)</f>
        <v/>
      </c>
      <c r="H1109" s="1031"/>
      <c r="I1109" s="1031"/>
      <c r="J1109" s="1031" t="str">
        <f>IF('statement of marks'!FB41="","",'statement of marks'!FB41)</f>
        <v/>
      </c>
      <c r="K1109" s="1031"/>
      <c r="L1109" s="1031"/>
      <c r="M1109" s="1031" t="str">
        <f>IF('statement of marks'!FA41="","",'statement of marks'!FA41)</f>
        <v/>
      </c>
      <c r="N1109" s="1031"/>
      <c r="O1109" s="1031"/>
      <c r="P1109" s="1031" t="str">
        <f>IF('statement of marks'!FC41="","",'statement of marks'!FC41)</f>
        <v/>
      </c>
      <c r="Q1109" s="1031"/>
      <c r="R1109" s="1031"/>
      <c r="S1109" s="438"/>
      <c r="T1109" s="440" t="str">
        <f>IF('statement of marks'!FD41="","",'statement of marks'!FD41)</f>
        <v/>
      </c>
      <c r="U1109" s="440" t="str">
        <f>IF('statement of marks'!FE41="","",'statement of marks'!FE41)</f>
        <v/>
      </c>
      <c r="V1109" s="441" t="str">
        <f>IF('statement of marks'!FF41="","",'statement of marks'!FF41)</f>
        <v/>
      </c>
    </row>
    <row r="1110" spans="1:22" ht="15.95" customHeight="1">
      <c r="A1110" s="425"/>
      <c r="B1110" s="1029" t="str">
        <f>IF('statement of marks'!$FI$3="","",'statement of marks'!$FI$3)</f>
        <v>LokLF; ,oe~ 'kkjhfjd f'k{kk</v>
      </c>
      <c r="C1110" s="1030"/>
      <c r="D1110" s="1031" t="str">
        <f>IF('statement of marks'!FI41="","",'statement of marks'!FI41)</f>
        <v/>
      </c>
      <c r="E1110" s="1031"/>
      <c r="F1110" s="1031"/>
      <c r="G1110" s="1031" t="str">
        <f>IF('statement of marks'!FJ41="","",'statement of marks'!FJ41)</f>
        <v/>
      </c>
      <c r="H1110" s="1031"/>
      <c r="I1110" s="1031"/>
      <c r="J1110" s="1031" t="str">
        <f>IF('statement of marks'!FL41="","",'statement of marks'!FL41)</f>
        <v/>
      </c>
      <c r="K1110" s="1031"/>
      <c r="L1110" s="1031"/>
      <c r="M1110" s="1031" t="str">
        <f>IF('statement of marks'!FK41="","",'statement of marks'!FK41)</f>
        <v/>
      </c>
      <c r="N1110" s="1031"/>
      <c r="O1110" s="1031"/>
      <c r="P1110" s="1031" t="str">
        <f>IF('statement of marks'!FM41="","",'statement of marks'!FM41)</f>
        <v/>
      </c>
      <c r="Q1110" s="1031"/>
      <c r="R1110" s="1031"/>
      <c r="S1110" s="438"/>
      <c r="T1110" s="440" t="str">
        <f>IF('statement of marks'!FN41="","",'statement of marks'!FN41)</f>
        <v/>
      </c>
      <c r="U1110" s="440" t="str">
        <f>IF('statement of marks'!FO41="","",'statement of marks'!FO41)</f>
        <v/>
      </c>
      <c r="V1110" s="441" t="str">
        <f>IF('statement of marks'!FP41="","",'statement of marks'!FP41)</f>
        <v/>
      </c>
    </row>
    <row r="1111" spans="1:22" ht="15.95" customHeight="1">
      <c r="A1111" s="425"/>
      <c r="B1111" s="1000" t="s">
        <v>195</v>
      </c>
      <c r="C1111" s="1001"/>
      <c r="D1111" s="1071" t="str">
        <f>details!$DR$3</f>
        <v>vxLr rd</v>
      </c>
      <c r="E1111" s="1071"/>
      <c r="F1111" s="1071"/>
      <c r="G1111" s="1071" t="str">
        <f>details!$DV$3</f>
        <v>vDVwcj rd</v>
      </c>
      <c r="H1111" s="1071"/>
      <c r="I1111" s="1071"/>
      <c r="J1111" s="1071" t="str">
        <f>details!$ED$3</f>
        <v>Qjojh rd</v>
      </c>
      <c r="K1111" s="1071"/>
      <c r="L1111" s="1071"/>
      <c r="M1111" s="1071" t="str">
        <f>details!$DZ$3</f>
        <v>fnlEcj rd</v>
      </c>
      <c r="N1111" s="1071"/>
      <c r="O1111" s="1071"/>
      <c r="P1111" s="1071" t="str">
        <f>details!$EH$3</f>
        <v>loZ ;ksx</v>
      </c>
      <c r="Q1111" s="1071"/>
      <c r="R1111" s="1071"/>
      <c r="S1111" s="1010" t="s">
        <v>252</v>
      </c>
      <c r="T1111" s="1011"/>
      <c r="U1111" s="1011"/>
      <c r="V1111" s="1078"/>
    </row>
    <row r="1112" spans="1:22" ht="15.95" customHeight="1">
      <c r="A1112" s="425"/>
      <c r="B1112" s="1025" t="s">
        <v>98</v>
      </c>
      <c r="C1112" s="1026"/>
      <c r="D1112" s="1008" t="str">
        <f>IF(details!DS41="","",details!DS41)</f>
        <v/>
      </c>
      <c r="E1112" s="1008"/>
      <c r="F1112" s="1008"/>
      <c r="G1112" s="1008" t="str">
        <f>IF(details!DW41="","",details!DW41)</f>
        <v/>
      </c>
      <c r="H1112" s="1008"/>
      <c r="I1112" s="1008"/>
      <c r="J1112" s="1008" t="str">
        <f>IF(details!EE41="","",details!EE41)</f>
        <v/>
      </c>
      <c r="K1112" s="1008"/>
      <c r="L1112" s="1008"/>
      <c r="M1112" s="1008" t="str">
        <f>IF(details!EA41="","",details!EA41)</f>
        <v/>
      </c>
      <c r="N1112" s="1008"/>
      <c r="O1112" s="1008"/>
      <c r="P1112" s="1008" t="str">
        <f>IF(details!EI41="","",details!EI41)</f>
        <v/>
      </c>
      <c r="Q1112" s="1008"/>
      <c r="R1112" s="1008"/>
      <c r="S1112" s="1079">
        <f>'statement of marks'!$HF$108</f>
        <v>42855</v>
      </c>
      <c r="T1112" s="1080"/>
      <c r="U1112" s="1080"/>
      <c r="V1112" s="1081"/>
    </row>
    <row r="1113" spans="1:22" ht="15.95" customHeight="1">
      <c r="A1113" s="425"/>
      <c r="B1113" s="1023" t="s">
        <v>15</v>
      </c>
      <c r="C1113" s="1024"/>
      <c r="D1113" s="1009">
        <f>IF(details!DR41="","",details!DR41)</f>
        <v>83</v>
      </c>
      <c r="E1113" s="1009"/>
      <c r="F1113" s="1009"/>
      <c r="G1113" s="1009" t="str">
        <f>IF(details!DV41="","",details!DV41)</f>
        <v/>
      </c>
      <c r="H1113" s="1009"/>
      <c r="I1113" s="1009"/>
      <c r="J1113" s="1009" t="str">
        <f>IF(details!ED41="","",details!ED41)</f>
        <v/>
      </c>
      <c r="K1113" s="1009"/>
      <c r="L1113" s="1009"/>
      <c r="M1113" s="1009" t="str">
        <f>IF(details!DZ41="","",details!DZ41)</f>
        <v/>
      </c>
      <c r="N1113" s="1009"/>
      <c r="O1113" s="1009"/>
      <c r="P1113" s="1009" t="str">
        <f>IF(details!EH41="","",details!EH41)</f>
        <v/>
      </c>
      <c r="Q1113" s="1009"/>
      <c r="R1113" s="1009"/>
      <c r="S1113" s="1082"/>
      <c r="T1113" s="1083"/>
      <c r="U1113" s="1083"/>
      <c r="V1113" s="1084"/>
    </row>
    <row r="1114" spans="1:22" ht="15.95" customHeight="1">
      <c r="A1114" s="1072"/>
      <c r="B1114" s="1064" t="s">
        <v>250</v>
      </c>
      <c r="C1114" s="1065"/>
      <c r="D1114" s="1066" t="s">
        <v>3</v>
      </c>
      <c r="E1114" s="1066"/>
      <c r="F1114" s="1066"/>
      <c r="G1114" s="1066" t="s">
        <v>236</v>
      </c>
      <c r="H1114" s="1066"/>
      <c r="I1114" s="1066"/>
      <c r="J1114" s="1066" t="s">
        <v>5</v>
      </c>
      <c r="K1114" s="1066"/>
      <c r="L1114" s="1066"/>
      <c r="M1114" s="1066" t="s">
        <v>242</v>
      </c>
      <c r="N1114" s="1066"/>
      <c r="O1114" s="1066"/>
      <c r="P1114" s="1067" t="s">
        <v>225</v>
      </c>
      <c r="Q1114" s="1067"/>
      <c r="R1114" s="1067"/>
      <c r="S1114" s="1066" t="s">
        <v>250</v>
      </c>
      <c r="T1114" s="1066"/>
      <c r="U1114" s="1066"/>
      <c r="V1114" s="1068"/>
    </row>
    <row r="1115" spans="1:22" ht="15.95" customHeight="1">
      <c r="A1115" s="1072"/>
      <c r="B1115" s="1064"/>
      <c r="C1115" s="1065"/>
      <c r="D1115" s="1069" t="str">
        <f>'statement of marks'!HD41</f>
        <v/>
      </c>
      <c r="E1115" s="1069"/>
      <c r="F1115" s="1069"/>
      <c r="G1115" s="1069" t="str">
        <f>'statement of marks'!HE41</f>
        <v/>
      </c>
      <c r="H1115" s="1069"/>
      <c r="I1115" s="1069"/>
      <c r="J1115" s="1069" t="str">
        <f>'statement of marks'!HF41</f>
        <v/>
      </c>
      <c r="K1115" s="1069"/>
      <c r="L1115" s="1069"/>
      <c r="M1115" s="1069" t="str">
        <f>'statement of marks'!HI41</f>
        <v/>
      </c>
      <c r="N1115" s="1069"/>
      <c r="O1115" s="1069"/>
      <c r="P1115" s="1069" t="str">
        <f>'statement of marks'!HH41</f>
        <v/>
      </c>
      <c r="Q1115" s="1069"/>
      <c r="R1115" s="1069"/>
      <c r="S1115" s="1066" t="str">
        <f>'statement of marks'!HC41</f>
        <v/>
      </c>
      <c r="T1115" s="1066"/>
      <c r="U1115" s="1066"/>
      <c r="V1115" s="1068"/>
    </row>
    <row r="1116" spans="1:22" ht="15.95" customHeight="1">
      <c r="A1116" s="425"/>
      <c r="B1116" s="1036" t="s">
        <v>99</v>
      </c>
      <c r="C1116" s="1037"/>
      <c r="D1116" s="1007"/>
      <c r="E1116" s="1007"/>
      <c r="F1116" s="1007"/>
      <c r="G1116" s="1007"/>
      <c r="H1116" s="1007"/>
      <c r="I1116" s="1007"/>
      <c r="J1116" s="1007"/>
      <c r="K1116" s="1007"/>
      <c r="L1116" s="1007"/>
      <c r="M1116" s="1007"/>
      <c r="N1116" s="1007"/>
      <c r="O1116" s="1007"/>
      <c r="P1116" s="1007"/>
      <c r="Q1116" s="1007"/>
      <c r="R1116" s="1007"/>
      <c r="S1116" s="1007"/>
      <c r="T1116" s="1007"/>
      <c r="U1116" s="1007"/>
      <c r="V1116" s="1058"/>
    </row>
    <row r="1117" spans="1:22" ht="15.95" customHeight="1">
      <c r="A1117" s="425"/>
      <c r="B1117" s="1013" t="s">
        <v>79</v>
      </c>
      <c r="C1117" s="1014"/>
      <c r="D1117" s="1007"/>
      <c r="E1117" s="1007"/>
      <c r="F1117" s="1007"/>
      <c r="G1117" s="1007"/>
      <c r="H1117" s="1007"/>
      <c r="I1117" s="1007"/>
      <c r="J1117" s="1007"/>
      <c r="K1117" s="1007"/>
      <c r="L1117" s="1007"/>
      <c r="M1117" s="1007"/>
      <c r="N1117" s="1007"/>
      <c r="O1117" s="1007"/>
      <c r="P1117" s="1007"/>
      <c r="Q1117" s="1007"/>
      <c r="R1117" s="1007"/>
      <c r="S1117" s="1007"/>
      <c r="T1117" s="1007"/>
      <c r="U1117" s="1007"/>
      <c r="V1117" s="1058"/>
    </row>
    <row r="1118" spans="1:22" ht="15.95" customHeight="1">
      <c r="A1118" s="425"/>
      <c r="B1118" s="1036" t="s">
        <v>243</v>
      </c>
      <c r="C1118" s="1037"/>
      <c r="D1118" s="1007"/>
      <c r="E1118" s="1007"/>
      <c r="F1118" s="1007"/>
      <c r="G1118" s="1007"/>
      <c r="H1118" s="1007"/>
      <c r="I1118" s="1007"/>
      <c r="J1118" s="1007"/>
      <c r="K1118" s="1007"/>
      <c r="L1118" s="1007"/>
      <c r="M1118" s="1007"/>
      <c r="N1118" s="1007"/>
      <c r="O1118" s="1007"/>
      <c r="P1118" s="1007" t="s">
        <v>243</v>
      </c>
      <c r="Q1118" s="1007"/>
      <c r="R1118" s="1007"/>
      <c r="S1118" s="1007"/>
      <c r="T1118" s="1007"/>
      <c r="U1118" s="1007"/>
      <c r="V1118" s="1058"/>
    </row>
    <row r="1119" spans="1:22" ht="15.95" customHeight="1">
      <c r="A1119" s="425"/>
      <c r="B1119" s="1021" t="s">
        <v>100</v>
      </c>
      <c r="C1119" s="1022"/>
      <c r="D1119" s="1007"/>
      <c r="E1119" s="1007"/>
      <c r="F1119" s="1007"/>
      <c r="G1119" s="1007"/>
      <c r="H1119" s="1007"/>
      <c r="I1119" s="1007"/>
      <c r="J1119" s="1007"/>
      <c r="K1119" s="1007"/>
      <c r="L1119" s="1007"/>
      <c r="M1119" s="1007"/>
      <c r="N1119" s="1007"/>
      <c r="O1119" s="1007"/>
      <c r="P1119" s="1007"/>
      <c r="Q1119" s="1007"/>
      <c r="R1119" s="1007"/>
      <c r="S1119" s="1060" t="s">
        <v>100</v>
      </c>
      <c r="T1119" s="1060"/>
      <c r="U1119" s="1060"/>
      <c r="V1119" s="1061"/>
    </row>
    <row r="1120" spans="1:22" ht="15.95" customHeight="1" thickBot="1">
      <c r="A1120" s="427"/>
      <c r="B1120" s="1076" t="s">
        <v>101</v>
      </c>
      <c r="C1120" s="1077"/>
      <c r="D1120" s="1059"/>
      <c r="E1120" s="1059"/>
      <c r="F1120" s="1059"/>
      <c r="G1120" s="1059"/>
      <c r="H1120" s="1059"/>
      <c r="I1120" s="1059"/>
      <c r="J1120" s="1059"/>
      <c r="K1120" s="1059"/>
      <c r="L1120" s="1059"/>
      <c r="M1120" s="1059"/>
      <c r="N1120" s="1059"/>
      <c r="O1120" s="1059"/>
      <c r="P1120" s="1059"/>
      <c r="Q1120" s="1059"/>
      <c r="R1120" s="1059"/>
      <c r="S1120" s="1062" t="s">
        <v>134</v>
      </c>
      <c r="T1120" s="1062"/>
      <c r="U1120" s="1062"/>
      <c r="V1120" s="1063"/>
    </row>
    <row r="1121" spans="1:22" ht="15.95" customHeight="1">
      <c r="A1121" s="424"/>
      <c r="B1121" s="1038" t="s">
        <v>47</v>
      </c>
      <c r="C1121" s="1039"/>
      <c r="D1121" s="1039"/>
      <c r="E1121" s="1039"/>
      <c r="F1121" s="1039"/>
      <c r="G1121" s="1039"/>
      <c r="H1121" s="1039"/>
      <c r="I1121" s="1039"/>
      <c r="J1121" s="1039"/>
      <c r="K1121" s="1039"/>
      <c r="L1121" s="1039"/>
      <c r="M1121" s="1039"/>
      <c r="N1121" s="1039"/>
      <c r="O1121" s="1039"/>
      <c r="P1121" s="1039"/>
      <c r="Q1121" s="1039"/>
      <c r="R1121" s="1039"/>
      <c r="S1121" s="1039"/>
      <c r="T1121" s="1039"/>
      <c r="U1121" s="1039"/>
      <c r="V1121" s="1040"/>
    </row>
    <row r="1122" spans="1:22" ht="15.95" customHeight="1">
      <c r="A1122" s="425"/>
      <c r="B1122" s="1041" t="str">
        <f>'statement of marks'!$A$1</f>
        <v>MkW0Hkhejko vEcsMdj jkt0vkok0fo|k0cxMh]nkSlk</v>
      </c>
      <c r="C1122" s="1042"/>
      <c r="D1122" s="1042"/>
      <c r="E1122" s="1042"/>
      <c r="F1122" s="1042"/>
      <c r="G1122" s="1042"/>
      <c r="H1122" s="1042"/>
      <c r="I1122" s="1042"/>
      <c r="J1122" s="1042"/>
      <c r="K1122" s="1042"/>
      <c r="L1122" s="1042"/>
      <c r="M1122" s="1042"/>
      <c r="N1122" s="1042"/>
      <c r="O1122" s="1042"/>
      <c r="P1122" s="1042"/>
      <c r="Q1122" s="1042"/>
      <c r="R1122" s="1042"/>
      <c r="S1122" s="1042"/>
      <c r="T1122" s="1042"/>
      <c r="U1122" s="1042"/>
      <c r="V1122" s="1043"/>
    </row>
    <row r="1123" spans="1:22" ht="15.95" customHeight="1">
      <c r="A1123" s="425"/>
      <c r="B1123" s="990" t="s">
        <v>244</v>
      </c>
      <c r="C1123" s="991"/>
      <c r="D1123" s="992" t="str">
        <f>'statement of marks'!$H$3</f>
        <v>2016-17</v>
      </c>
      <c r="E1123" s="992"/>
      <c r="F1123" s="992"/>
      <c r="G1123" s="992"/>
      <c r="H1123" s="992"/>
      <c r="I1123" s="992"/>
      <c r="J1123" s="992"/>
      <c r="K1123" s="992"/>
      <c r="L1123" s="992"/>
      <c r="M1123" s="992"/>
      <c r="N1123" s="992"/>
      <c r="O1123" s="992"/>
      <c r="P1123" s="992"/>
      <c r="Q1123" s="992"/>
      <c r="R1123" s="992"/>
      <c r="S1123" s="992"/>
      <c r="T1123" s="992"/>
      <c r="U1123" s="992"/>
      <c r="V1123" s="1044"/>
    </row>
    <row r="1124" spans="1:22" ht="15.95" customHeight="1">
      <c r="A1124" s="425"/>
      <c r="B1124" s="990" t="s">
        <v>185</v>
      </c>
      <c r="C1124" s="991"/>
      <c r="D1124" s="991" t="str">
        <f>IF('statement of marks'!I42="","",'statement of marks'!I42)</f>
        <v/>
      </c>
      <c r="E1124" s="991"/>
      <c r="F1124" s="991"/>
      <c r="G1124" s="991"/>
      <c r="H1124" s="991"/>
      <c r="I1124" s="991"/>
      <c r="J1124" s="991"/>
      <c r="K1124" s="991"/>
      <c r="L1124" s="991"/>
      <c r="M1124" s="991"/>
      <c r="N1124" s="991"/>
      <c r="O1124" s="991"/>
      <c r="P1124" s="991"/>
      <c r="Q1124" s="991"/>
      <c r="R1124" s="991"/>
      <c r="S1124" s="991"/>
      <c r="T1124" s="991"/>
      <c r="U1124" s="991"/>
      <c r="V1124" s="1045"/>
    </row>
    <row r="1125" spans="1:22" ht="15.95" customHeight="1">
      <c r="A1125" s="425"/>
      <c r="B1125" s="990" t="s">
        <v>186</v>
      </c>
      <c r="C1125" s="991"/>
      <c r="D1125" s="991" t="str">
        <f>IF('statement of marks'!J42="","",'statement of marks'!J42)</f>
        <v/>
      </c>
      <c r="E1125" s="991"/>
      <c r="F1125" s="991"/>
      <c r="G1125" s="991"/>
      <c r="H1125" s="991"/>
      <c r="I1125" s="991"/>
      <c r="J1125" s="991"/>
      <c r="K1125" s="991"/>
      <c r="L1125" s="991"/>
      <c r="M1125" s="991"/>
      <c r="N1125" s="991"/>
      <c r="O1125" s="991"/>
      <c r="P1125" s="991"/>
      <c r="Q1125" s="991"/>
      <c r="R1125" s="991"/>
      <c r="S1125" s="991"/>
      <c r="T1125" s="991"/>
      <c r="U1125" s="991"/>
      <c r="V1125" s="1045"/>
    </row>
    <row r="1126" spans="1:22" ht="15.95" customHeight="1">
      <c r="A1126" s="425"/>
      <c r="B1126" s="990" t="s">
        <v>187</v>
      </c>
      <c r="C1126" s="991"/>
      <c r="D1126" s="991" t="str">
        <f>IF('statement of marks'!K42="","",'statement of marks'!K42)</f>
        <v/>
      </c>
      <c r="E1126" s="991"/>
      <c r="F1126" s="991"/>
      <c r="G1126" s="991"/>
      <c r="H1126" s="991"/>
      <c r="I1126" s="991"/>
      <c r="J1126" s="991"/>
      <c r="K1126" s="991"/>
      <c r="L1126" s="991"/>
      <c r="M1126" s="991"/>
      <c r="N1126" s="991"/>
      <c r="O1126" s="991"/>
      <c r="P1126" s="991"/>
      <c r="Q1126" s="991"/>
      <c r="R1126" s="991"/>
      <c r="S1126" s="991"/>
      <c r="T1126" s="991"/>
      <c r="U1126" s="991"/>
      <c r="V1126" s="1045"/>
    </row>
    <row r="1127" spans="1:22" ht="15.95" customHeight="1">
      <c r="A1127" s="425"/>
      <c r="B1127" s="990" t="s">
        <v>188</v>
      </c>
      <c r="C1127" s="991"/>
      <c r="D1127" s="992" t="str">
        <f>'statement of marks'!$G$3</f>
        <v>6 B</v>
      </c>
      <c r="E1127" s="992"/>
      <c r="F1127" s="992"/>
      <c r="G1127" s="991" t="s">
        <v>9</v>
      </c>
      <c r="H1127" s="991"/>
      <c r="I1127" s="991"/>
      <c r="J1127" s="992" t="str">
        <f>IF('statement of marks'!D42="","",'statement of marks'!D42)</f>
        <v/>
      </c>
      <c r="K1127" s="992"/>
      <c r="L1127" s="992"/>
      <c r="M1127" s="991" t="s">
        <v>189</v>
      </c>
      <c r="N1127" s="991"/>
      <c r="O1127" s="991"/>
      <c r="P1127" s="992" t="str">
        <f>IF('statement of marks'!F42="","",'statement of marks'!F42)</f>
        <v/>
      </c>
      <c r="Q1127" s="992"/>
      <c r="R1127" s="992"/>
      <c r="S1127" s="1054" t="str">
        <f>IF('statement of marks'!$I$3="","",'statement of marks'!$I$3)</f>
        <v xml:space="preserve">fo|ky; dk Mk;l dksM+ </v>
      </c>
      <c r="T1127" s="1054"/>
      <c r="U1127" s="1054"/>
      <c r="V1127" s="1055"/>
    </row>
    <row r="1128" spans="1:22" ht="15.95" customHeight="1">
      <c r="A1128" s="425"/>
      <c r="B1128" s="428" t="s">
        <v>0</v>
      </c>
      <c r="C1128" s="429"/>
      <c r="D1128" s="1032" t="str">
        <f>IF('statement of marks'!G42="","",'statement of marks'!G42)</f>
        <v/>
      </c>
      <c r="E1128" s="1032"/>
      <c r="F1128" s="1032"/>
      <c r="G1128" s="991" t="str">
        <f>IF('statement of marks'!H42="","",'statement of marks'!H42)</f>
        <v/>
      </c>
      <c r="H1128" s="991"/>
      <c r="I1128" s="991"/>
      <c r="J1128" s="991"/>
      <c r="K1128" s="991"/>
      <c r="L1128" s="991"/>
      <c r="M1128" s="991"/>
      <c r="N1128" s="991"/>
      <c r="O1128" s="991"/>
      <c r="P1128" s="991"/>
      <c r="Q1128" s="991"/>
      <c r="R1128" s="991"/>
      <c r="S1128" s="1056" t="str">
        <f>IF('statement of marks'!$J$3="","",'statement of marks'!$J$3)</f>
        <v xml:space="preserve">08291009401   </v>
      </c>
      <c r="T1128" s="1056"/>
      <c r="U1128" s="1056"/>
      <c r="V1128" s="1057"/>
    </row>
    <row r="1129" spans="1:22" ht="15.95" customHeight="1">
      <c r="A1129" s="425"/>
      <c r="B1129" s="404" t="s">
        <v>28</v>
      </c>
      <c r="C1129" s="430" t="s">
        <v>96</v>
      </c>
      <c r="D1129" s="1007" t="s">
        <v>1</v>
      </c>
      <c r="E1129" s="1007"/>
      <c r="F1129" s="1007"/>
      <c r="G1129" s="1007" t="s">
        <v>21</v>
      </c>
      <c r="H1129" s="1007"/>
      <c r="I1129" s="1007"/>
      <c r="J1129" s="1007" t="s">
        <v>68</v>
      </c>
      <c r="K1129" s="1007"/>
      <c r="L1129" s="1007"/>
      <c r="M1129" s="1007" t="s">
        <v>97</v>
      </c>
      <c r="N1129" s="1007"/>
      <c r="O1129" s="1007"/>
      <c r="P1129" s="1070" t="s">
        <v>200</v>
      </c>
      <c r="Q1129" s="1051" t="s">
        <v>238</v>
      </c>
      <c r="R1129" s="1051"/>
      <c r="S1129" s="1051"/>
      <c r="T1129" s="1052" t="s">
        <v>237</v>
      </c>
      <c r="U1129" s="1052"/>
      <c r="V1129" s="1053"/>
    </row>
    <row r="1130" spans="1:22" ht="15.95" customHeight="1">
      <c r="A1130" s="425"/>
      <c r="B1130" s="404"/>
      <c r="C1130" s="430"/>
      <c r="D1130" s="423" t="s">
        <v>245</v>
      </c>
      <c r="E1130" s="423" t="s">
        <v>246</v>
      </c>
      <c r="F1130" s="431" t="s">
        <v>2</v>
      </c>
      <c r="G1130" s="423" t="s">
        <v>245</v>
      </c>
      <c r="H1130" s="423" t="s">
        <v>246</v>
      </c>
      <c r="I1130" s="431" t="s">
        <v>2</v>
      </c>
      <c r="J1130" s="423" t="s">
        <v>245</v>
      </c>
      <c r="K1130" s="423" t="s">
        <v>246</v>
      </c>
      <c r="L1130" s="431" t="s">
        <v>2</v>
      </c>
      <c r="M1130" s="423" t="s">
        <v>245</v>
      </c>
      <c r="N1130" s="423" t="s">
        <v>246</v>
      </c>
      <c r="O1130" s="431" t="s">
        <v>2</v>
      </c>
      <c r="P1130" s="1070"/>
      <c r="Q1130" s="423" t="s">
        <v>245</v>
      </c>
      <c r="R1130" s="423" t="s">
        <v>246</v>
      </c>
      <c r="S1130" s="435" t="s">
        <v>2</v>
      </c>
      <c r="T1130" s="445" t="s">
        <v>223</v>
      </c>
      <c r="U1130" s="446" t="s">
        <v>5</v>
      </c>
      <c r="V1130" s="447" t="s">
        <v>241</v>
      </c>
    </row>
    <row r="1131" spans="1:22" ht="15.95" customHeight="1">
      <c r="A1131" s="426"/>
      <c r="B1131" s="1046" t="s">
        <v>3</v>
      </c>
      <c r="C1131" s="1047"/>
      <c r="D1131" s="421">
        <f>IF('statement of marks'!L$6="","",'statement of marks'!L$6)</f>
        <v>5</v>
      </c>
      <c r="E1131" s="421">
        <f>IF('statement of marks'!M$6="","",'statement of marks'!M$6)</f>
        <v>5</v>
      </c>
      <c r="F1131" s="432">
        <f>IF('statement of marks'!N$6="","",'statement of marks'!N$6)</f>
        <v>10</v>
      </c>
      <c r="G1131" s="421">
        <f>IF('statement of marks'!O$6="","",'statement of marks'!O$6)</f>
        <v>5</v>
      </c>
      <c r="H1131" s="421">
        <f>IF('statement of marks'!P$6="","",'statement of marks'!P$6)</f>
        <v>5</v>
      </c>
      <c r="I1131" s="432">
        <f>IF('statement of marks'!Q$6="","",'statement of marks'!Q$6)</f>
        <v>10</v>
      </c>
      <c r="J1131" s="421">
        <f>IF('statement of marks'!R$6="","",'statement of marks'!R$6)</f>
        <v>5</v>
      </c>
      <c r="K1131" s="421">
        <f>IF('statement of marks'!S$6="","",'statement of marks'!S$6)</f>
        <v>5</v>
      </c>
      <c r="L1131" s="432">
        <f>IF('statement of marks'!T$6="","",'statement of marks'!T$6)</f>
        <v>10</v>
      </c>
      <c r="M1131" s="421">
        <f>IF('statement of marks'!V$6="","",'statement of marks'!V$6)</f>
        <v>50</v>
      </c>
      <c r="N1131" s="421">
        <f>IF('statement of marks'!W$6="","",'statement of marks'!W$6)</f>
        <v>20</v>
      </c>
      <c r="O1131" s="432">
        <f>IF('statement of marks'!X$6="","",'statement of marks'!X$6)</f>
        <v>70</v>
      </c>
      <c r="P1131" s="422">
        <f>IF('statement of marks'!Y$6="","",'statement of marks'!Y$6)</f>
        <v>100</v>
      </c>
      <c r="Q1131" s="421">
        <f>IF('statement of marks'!Z$6="","",'statement of marks'!Z$6)</f>
        <v>70</v>
      </c>
      <c r="R1131" s="421">
        <f>IF('statement of marks'!AA$6="","",'statement of marks'!AA$6)</f>
        <v>30</v>
      </c>
      <c r="S1131" s="432">
        <f>IF('statement of marks'!AB$6="","",'statement of marks'!AB$6)</f>
        <v>100</v>
      </c>
      <c r="T1131" s="442">
        <f>IF('statement of marks'!AC$6="","",'statement of marks'!AC$6)</f>
        <v>200</v>
      </c>
      <c r="U1131" s="442" t="str">
        <f>IF('statement of marks'!AD$6="","",'statement of marks'!AD$6)</f>
        <v/>
      </c>
      <c r="V1131" s="448" t="str">
        <f>IF('statement of marks'!AE$6="","",'statement of marks'!AE$6)</f>
        <v/>
      </c>
    </row>
    <row r="1132" spans="1:22" ht="15.95" customHeight="1">
      <c r="A1132" s="425"/>
      <c r="B1132" s="990" t="str">
        <f>IF('statement of marks'!$L$3="","",'statement of marks'!$L$3)</f>
        <v>fgUnh</v>
      </c>
      <c r="C1132" s="991"/>
      <c r="D1132" s="207" t="str">
        <f>IF('statement of marks'!L42="","",'statement of marks'!L42)</f>
        <v/>
      </c>
      <c r="E1132" s="207" t="str">
        <f>IF('statement of marks'!M42="","",'statement of marks'!M42)</f>
        <v/>
      </c>
      <c r="F1132" s="433" t="str">
        <f>IF('statement of marks'!N42="","",'statement of marks'!N42)</f>
        <v/>
      </c>
      <c r="G1132" s="207" t="str">
        <f>IF('statement of marks'!O42="","",'statement of marks'!O42)</f>
        <v/>
      </c>
      <c r="H1132" s="207" t="str">
        <f>IF('statement of marks'!P42="","",'statement of marks'!P42)</f>
        <v/>
      </c>
      <c r="I1132" s="433" t="str">
        <f>IF('statement of marks'!Q42="","",'statement of marks'!Q42)</f>
        <v/>
      </c>
      <c r="J1132" s="207" t="str">
        <f>IF('statement of marks'!R42="","",'statement of marks'!R42)</f>
        <v/>
      </c>
      <c r="K1132" s="207" t="str">
        <f>IF('statement of marks'!S42="","",'statement of marks'!S42)</f>
        <v/>
      </c>
      <c r="L1132" s="433" t="str">
        <f>IF('statement of marks'!T42="","",'statement of marks'!T42)</f>
        <v/>
      </c>
      <c r="M1132" s="207" t="str">
        <f>IF('statement of marks'!V42="","",'statement of marks'!V42)</f>
        <v/>
      </c>
      <c r="N1132" s="207" t="str">
        <f>IF('statement of marks'!W42="","",'statement of marks'!W42)</f>
        <v/>
      </c>
      <c r="O1132" s="433" t="str">
        <f>IF('statement of marks'!X42="","",'statement of marks'!X42)</f>
        <v/>
      </c>
      <c r="P1132" s="209" t="str">
        <f>IF('statement of marks'!Y42="","",'statement of marks'!Y42)</f>
        <v/>
      </c>
      <c r="Q1132" s="207" t="str">
        <f>IF('statement of marks'!Z42="","",'statement of marks'!Z42)</f>
        <v/>
      </c>
      <c r="R1132" s="207" t="str">
        <f>IF('statement of marks'!AA42="","",'statement of marks'!AA42)</f>
        <v/>
      </c>
      <c r="S1132" s="433" t="str">
        <f>IF('statement of marks'!AB42="","",'statement of marks'!AB42)</f>
        <v/>
      </c>
      <c r="T1132" s="420" t="str">
        <f>IF('statement of marks'!AC42="","",'statement of marks'!AC42)</f>
        <v/>
      </c>
      <c r="U1132" s="420" t="str">
        <f>IF('statement of marks'!AD42="","",'statement of marks'!AD42)</f>
        <v/>
      </c>
      <c r="V1132" s="439" t="str">
        <f>IF('statement of marks'!AE42="","",'statement of marks'!AE42)</f>
        <v/>
      </c>
    </row>
    <row r="1133" spans="1:22" ht="15.95" customHeight="1">
      <c r="A1133" s="425"/>
      <c r="B1133" s="990" t="str">
        <f>IF('statement of marks'!$AH$3="","",'statement of marks'!$AH$3)</f>
        <v>vaxszth</v>
      </c>
      <c r="C1133" s="991"/>
      <c r="D1133" s="207" t="str">
        <f>IF('statement of marks'!AH42="","",'statement of marks'!AH42)</f>
        <v/>
      </c>
      <c r="E1133" s="207" t="str">
        <f>IF('statement of marks'!AI42="","",'statement of marks'!AI42)</f>
        <v/>
      </c>
      <c r="F1133" s="433" t="str">
        <f>IF('statement of marks'!AJ42="","",'statement of marks'!AJ42)</f>
        <v/>
      </c>
      <c r="G1133" s="207" t="str">
        <f>IF('statement of marks'!AK42="","",'statement of marks'!AK42)</f>
        <v/>
      </c>
      <c r="H1133" s="207" t="str">
        <f>IF('statement of marks'!AL42="","",'statement of marks'!AL42)</f>
        <v/>
      </c>
      <c r="I1133" s="433" t="str">
        <f>IF('statement of marks'!AM42="","",'statement of marks'!AM42)</f>
        <v/>
      </c>
      <c r="J1133" s="207" t="str">
        <f>IF('statement of marks'!AN42="","",'statement of marks'!AN42)</f>
        <v/>
      </c>
      <c r="K1133" s="207" t="str">
        <f>IF('statement of marks'!AO42="","",'statement of marks'!AO42)</f>
        <v/>
      </c>
      <c r="L1133" s="433" t="str">
        <f>IF('statement of marks'!AP42="","",'statement of marks'!AP42)</f>
        <v/>
      </c>
      <c r="M1133" s="207" t="str">
        <f>IF('statement of marks'!AR42="","",'statement of marks'!AR42)</f>
        <v/>
      </c>
      <c r="N1133" s="207" t="str">
        <f>IF('statement of marks'!AS42="","",'statement of marks'!AS42)</f>
        <v/>
      </c>
      <c r="O1133" s="433" t="str">
        <f>IF('statement of marks'!AT42="","",'statement of marks'!AT42)</f>
        <v/>
      </c>
      <c r="P1133" s="209" t="str">
        <f>IF('statement of marks'!AU42="","",'statement of marks'!AU42)</f>
        <v/>
      </c>
      <c r="Q1133" s="207" t="str">
        <f>IF('statement of marks'!AV42="","",'statement of marks'!AV42)</f>
        <v/>
      </c>
      <c r="R1133" s="207" t="str">
        <f>IF('statement of marks'!AW42="","",'statement of marks'!AW42)</f>
        <v/>
      </c>
      <c r="S1133" s="433" t="str">
        <f>IF('statement of marks'!AX42="","",'statement of marks'!AX42)</f>
        <v/>
      </c>
      <c r="T1133" s="420" t="str">
        <f>IF('statement of marks'!AY42="","",'statement of marks'!AY42)</f>
        <v/>
      </c>
      <c r="U1133" s="420" t="str">
        <f>IF('statement of marks'!AZ42="","",'statement of marks'!AZ42)</f>
        <v/>
      </c>
      <c r="V1133" s="439" t="str">
        <f>IF('statement of marks'!BA42="","",'statement of marks'!BA42)</f>
        <v/>
      </c>
    </row>
    <row r="1134" spans="1:22" ht="15.95" customHeight="1">
      <c r="A1134" s="425"/>
      <c r="B1134" s="990" t="str">
        <f>IF('statement of marks'!BD42="s","laLd`r",IF('statement of marks'!BD42="u","mnwZ",IF('statement of marks'!BD42="g","xqtjkrh",IF('statement of marks'!BD42="p","iatkch",IF('statement of marks'!BD42="sd","fla/kh","r`rh; Hkk""kk")))))</f>
        <v>r`rh; Hkk"kk</v>
      </c>
      <c r="C1134" s="991"/>
      <c r="D1134" s="207" t="str">
        <f>IF('statement of marks'!BE42="","",'statement of marks'!BE42)</f>
        <v/>
      </c>
      <c r="E1134" s="207" t="str">
        <f>IF('statement of marks'!BF42="","",'statement of marks'!BF42)</f>
        <v/>
      </c>
      <c r="F1134" s="433" t="str">
        <f>IF('statement of marks'!BG42="","",'statement of marks'!BG42)</f>
        <v/>
      </c>
      <c r="G1134" s="207" t="str">
        <f>IF('statement of marks'!BH42="","",'statement of marks'!BH42)</f>
        <v/>
      </c>
      <c r="H1134" s="207" t="str">
        <f>IF('statement of marks'!BI42="","",'statement of marks'!BI42)</f>
        <v/>
      </c>
      <c r="I1134" s="433" t="str">
        <f>IF('statement of marks'!BJ42="","",'statement of marks'!BJ42)</f>
        <v/>
      </c>
      <c r="J1134" s="207" t="str">
        <f>IF('statement of marks'!BK42="","",'statement of marks'!BK42)</f>
        <v/>
      </c>
      <c r="K1134" s="207" t="str">
        <f>IF('statement of marks'!BL42="","",'statement of marks'!BL42)</f>
        <v/>
      </c>
      <c r="L1134" s="433" t="str">
        <f>IF('statement of marks'!BM42="","",'statement of marks'!BM42)</f>
        <v/>
      </c>
      <c r="M1134" s="207" t="str">
        <f>IF('statement of marks'!BO42="","",'statement of marks'!BO42)</f>
        <v/>
      </c>
      <c r="N1134" s="207" t="str">
        <f>IF('statement of marks'!BP42="","",'statement of marks'!BP42)</f>
        <v/>
      </c>
      <c r="O1134" s="433" t="str">
        <f>IF('statement of marks'!BQ42="","",'statement of marks'!BQ42)</f>
        <v/>
      </c>
      <c r="P1134" s="209" t="str">
        <f>IF('statement of marks'!BR42="","",'statement of marks'!BR42)</f>
        <v/>
      </c>
      <c r="Q1134" s="207" t="str">
        <f>IF('statement of marks'!BS42="","",'statement of marks'!BS42)</f>
        <v/>
      </c>
      <c r="R1134" s="207" t="str">
        <f>IF('statement of marks'!BT42="","",'statement of marks'!BT42)</f>
        <v/>
      </c>
      <c r="S1134" s="433" t="str">
        <f>IF('statement of marks'!BU42="","",'statement of marks'!BU42)</f>
        <v/>
      </c>
      <c r="T1134" s="420" t="str">
        <f>IF('statement of marks'!BV42="","",'statement of marks'!BV42)</f>
        <v/>
      </c>
      <c r="U1134" s="420" t="str">
        <f>IF('statement of marks'!BW42="","",'statement of marks'!BW42)</f>
        <v/>
      </c>
      <c r="V1134" s="439" t="str">
        <f>IF('statement of marks'!BX42="","",'statement of marks'!BX42)</f>
        <v/>
      </c>
    </row>
    <row r="1135" spans="1:22" ht="15.95" customHeight="1">
      <c r="A1135" s="425"/>
      <c r="B1135" s="990" t="str">
        <f>IF('statement of marks'!$CA$3="","",'statement of marks'!$CA$3)</f>
        <v>xf.kr</v>
      </c>
      <c r="C1135" s="991"/>
      <c r="D1135" s="207" t="str">
        <f>IF('statement of marks'!CA42="","",'statement of marks'!CA42)</f>
        <v/>
      </c>
      <c r="E1135" s="207" t="str">
        <f>IF('statement of marks'!CB42="","",'statement of marks'!CB42)</f>
        <v/>
      </c>
      <c r="F1135" s="433" t="str">
        <f>IF('statement of marks'!CC42="","",'statement of marks'!CC42)</f>
        <v/>
      </c>
      <c r="G1135" s="207" t="str">
        <f>IF('statement of marks'!CD42="","",'statement of marks'!CD42)</f>
        <v/>
      </c>
      <c r="H1135" s="207" t="str">
        <f>IF('statement of marks'!CE42="","",'statement of marks'!CE42)</f>
        <v/>
      </c>
      <c r="I1135" s="433" t="str">
        <f>IF('statement of marks'!CF42="","",'statement of marks'!CF42)</f>
        <v/>
      </c>
      <c r="J1135" s="207" t="str">
        <f>IF('statement of marks'!CG42="","",'statement of marks'!CG42)</f>
        <v/>
      </c>
      <c r="K1135" s="207" t="str">
        <f>IF('statement of marks'!CH42="","",'statement of marks'!CH42)</f>
        <v/>
      </c>
      <c r="L1135" s="433" t="str">
        <f>IF('statement of marks'!CI42="","",'statement of marks'!CI42)</f>
        <v/>
      </c>
      <c r="M1135" s="207" t="str">
        <f>IF('statement of marks'!CK42="","",'statement of marks'!CK42)</f>
        <v/>
      </c>
      <c r="N1135" s="207" t="str">
        <f>IF('statement of marks'!CL42="","",'statement of marks'!CL42)</f>
        <v/>
      </c>
      <c r="O1135" s="433" t="str">
        <f>IF('statement of marks'!CM42="","",'statement of marks'!CM42)</f>
        <v/>
      </c>
      <c r="P1135" s="209" t="str">
        <f>IF('statement of marks'!CN42="","",'statement of marks'!CN42)</f>
        <v/>
      </c>
      <c r="Q1135" s="207" t="str">
        <f>IF('statement of marks'!CO42="","",'statement of marks'!CO42)</f>
        <v/>
      </c>
      <c r="R1135" s="207" t="str">
        <f>IF('statement of marks'!CP42="","",'statement of marks'!CP42)</f>
        <v/>
      </c>
      <c r="S1135" s="433" t="str">
        <f>IF('statement of marks'!CQ42="","",'statement of marks'!CQ42)</f>
        <v/>
      </c>
      <c r="T1135" s="420" t="str">
        <f>IF('statement of marks'!CR42="","",'statement of marks'!CR42)</f>
        <v/>
      </c>
      <c r="U1135" s="420" t="str">
        <f>IF('statement of marks'!CS42="","",'statement of marks'!CS42)</f>
        <v/>
      </c>
      <c r="V1135" s="439" t="str">
        <f>IF('statement of marks'!CT42="","",'statement of marks'!CT42)</f>
        <v/>
      </c>
    </row>
    <row r="1136" spans="1:22" ht="15.95" customHeight="1">
      <c r="A1136" s="425"/>
      <c r="B1136" s="990" t="str">
        <f>IF('statement of marks'!$CW$3="","",'statement of marks'!$CW$3)</f>
        <v>foKku</v>
      </c>
      <c r="C1136" s="991"/>
      <c r="D1136" s="207" t="str">
        <f>IF('statement of marks'!CW42="","",'statement of marks'!CW42)</f>
        <v/>
      </c>
      <c r="E1136" s="207" t="str">
        <f>IF('statement of marks'!CX42="","",'statement of marks'!CX42)</f>
        <v/>
      </c>
      <c r="F1136" s="433" t="str">
        <f>IF('statement of marks'!CY42="","",'statement of marks'!CY42)</f>
        <v/>
      </c>
      <c r="G1136" s="207" t="str">
        <f>IF('statement of marks'!CZ42="","",'statement of marks'!CZ42)</f>
        <v/>
      </c>
      <c r="H1136" s="207" t="str">
        <f>IF('statement of marks'!DA42="","",'statement of marks'!DA42)</f>
        <v/>
      </c>
      <c r="I1136" s="433" t="str">
        <f>IF('statement of marks'!DB42="","",'statement of marks'!DB42)</f>
        <v/>
      </c>
      <c r="J1136" s="207" t="str">
        <f>IF('statement of marks'!DC42="","",'statement of marks'!DC42)</f>
        <v/>
      </c>
      <c r="K1136" s="207" t="str">
        <f>IF('statement of marks'!DD42="","",'statement of marks'!DD42)</f>
        <v/>
      </c>
      <c r="L1136" s="433" t="str">
        <f>IF('statement of marks'!DE42="","",'statement of marks'!DE42)</f>
        <v/>
      </c>
      <c r="M1136" s="207" t="str">
        <f>IF('statement of marks'!DG42="","",'statement of marks'!DG42)</f>
        <v/>
      </c>
      <c r="N1136" s="207" t="str">
        <f>IF('statement of marks'!DH42="","",'statement of marks'!DH42)</f>
        <v/>
      </c>
      <c r="O1136" s="433" t="str">
        <f>IF('statement of marks'!DI42="","",'statement of marks'!DI42)</f>
        <v/>
      </c>
      <c r="P1136" s="209" t="str">
        <f>IF('statement of marks'!DJ42="","",'statement of marks'!DJ42)</f>
        <v/>
      </c>
      <c r="Q1136" s="207" t="str">
        <f>IF('statement of marks'!DK42="","",'statement of marks'!DK42)</f>
        <v/>
      </c>
      <c r="R1136" s="207" t="str">
        <f>IF('statement of marks'!DL42="","",'statement of marks'!DL42)</f>
        <v/>
      </c>
      <c r="S1136" s="433" t="str">
        <f>IF('statement of marks'!DM42="","",'statement of marks'!DM42)</f>
        <v/>
      </c>
      <c r="T1136" s="420" t="str">
        <f>IF('statement of marks'!DN42="","",'statement of marks'!DN42)</f>
        <v/>
      </c>
      <c r="U1136" s="420" t="str">
        <f>IF('statement of marks'!DO42="","",'statement of marks'!DO42)</f>
        <v/>
      </c>
      <c r="V1136" s="439" t="str">
        <f>IF('statement of marks'!DP42="","",'statement of marks'!DP42)</f>
        <v/>
      </c>
    </row>
    <row r="1137" spans="1:22" ht="15.95" customHeight="1">
      <c r="A1137" s="425"/>
      <c r="B1137" s="990" t="str">
        <f>IF('statement of marks'!$DS$3="","",'statement of marks'!$DS$3)</f>
        <v>lkekftd foKku</v>
      </c>
      <c r="C1137" s="991"/>
      <c r="D1137" s="207" t="str">
        <f>IF('statement of marks'!DS42="","",'statement of marks'!DS42)</f>
        <v/>
      </c>
      <c r="E1137" s="207" t="str">
        <f>IF('statement of marks'!DT42="","",'statement of marks'!DT42)</f>
        <v/>
      </c>
      <c r="F1137" s="433" t="str">
        <f>IF('statement of marks'!DU42="","",'statement of marks'!DU42)</f>
        <v/>
      </c>
      <c r="G1137" s="207" t="str">
        <f>IF('statement of marks'!DV42="","",'statement of marks'!DV42)</f>
        <v/>
      </c>
      <c r="H1137" s="207" t="str">
        <f>IF('statement of marks'!DW42="","",'statement of marks'!DW42)</f>
        <v/>
      </c>
      <c r="I1137" s="433" t="str">
        <f>IF('statement of marks'!DX42="","",'statement of marks'!DX42)</f>
        <v/>
      </c>
      <c r="J1137" s="207" t="str">
        <f>IF('statement of marks'!DY42="","",'statement of marks'!DY42)</f>
        <v/>
      </c>
      <c r="K1137" s="207" t="str">
        <f>IF('statement of marks'!DZ42="","",'statement of marks'!DZ42)</f>
        <v/>
      </c>
      <c r="L1137" s="433" t="str">
        <f>IF('statement of marks'!EA42="","",'statement of marks'!EA42)</f>
        <v/>
      </c>
      <c r="M1137" s="207" t="str">
        <f>IF('statement of marks'!EC42="","",'statement of marks'!EC42)</f>
        <v/>
      </c>
      <c r="N1137" s="207" t="str">
        <f>IF('statement of marks'!ED42="","",'statement of marks'!ED42)</f>
        <v/>
      </c>
      <c r="O1137" s="433" t="str">
        <f>IF('statement of marks'!EE42="","",'statement of marks'!EE42)</f>
        <v/>
      </c>
      <c r="P1137" s="209" t="str">
        <f>IF('statement of marks'!EF42="","",'statement of marks'!EF42)</f>
        <v/>
      </c>
      <c r="Q1137" s="207" t="str">
        <f>IF('statement of marks'!EG42="","",'statement of marks'!EG42)</f>
        <v/>
      </c>
      <c r="R1137" s="207" t="str">
        <f>IF('statement of marks'!EH42="","",'statement of marks'!EH42)</f>
        <v/>
      </c>
      <c r="S1137" s="433" t="str">
        <f>IF('statement of marks'!EI42="","",'statement of marks'!EI42)</f>
        <v/>
      </c>
      <c r="T1137" s="420" t="str">
        <f>IF('statement of marks'!EJ42="","",'statement of marks'!EJ42)</f>
        <v/>
      </c>
      <c r="U1137" s="420" t="str">
        <f>IF('statement of marks'!EK42="","",'statement of marks'!EK42)</f>
        <v/>
      </c>
      <c r="V1137" s="439" t="str">
        <f>IF('statement of marks'!EL42="","",'statement of marks'!EL42)</f>
        <v/>
      </c>
    </row>
    <row r="1138" spans="1:22" ht="15.95" customHeight="1">
      <c r="A1138" s="425"/>
      <c r="B1138" s="996" t="s">
        <v>193</v>
      </c>
      <c r="C1138" s="997"/>
      <c r="D1138" s="1007" t="s">
        <v>1</v>
      </c>
      <c r="E1138" s="1007"/>
      <c r="F1138" s="1007"/>
      <c r="G1138" s="1007" t="s">
        <v>21</v>
      </c>
      <c r="H1138" s="1007"/>
      <c r="I1138" s="1007"/>
      <c r="J1138" s="1007" t="s">
        <v>194</v>
      </c>
      <c r="K1138" s="1007"/>
      <c r="L1138" s="1007"/>
      <c r="M1138" s="1007" t="s">
        <v>68</v>
      </c>
      <c r="N1138" s="1007"/>
      <c r="O1138" s="1007"/>
      <c r="P1138" s="1007" t="s">
        <v>240</v>
      </c>
      <c r="Q1138" s="1007"/>
      <c r="R1138" s="1007"/>
      <c r="S1138" s="436"/>
      <c r="T1138" s="1073" t="s">
        <v>237</v>
      </c>
      <c r="U1138" s="1074"/>
      <c r="V1138" s="1075"/>
    </row>
    <row r="1139" spans="1:22" ht="15.95" customHeight="1">
      <c r="A1139" s="426"/>
      <c r="B1139" s="1048" t="s">
        <v>3</v>
      </c>
      <c r="C1139" s="1049"/>
      <c r="D1139" s="1050">
        <f>IF('statement of marks'!EO$6="","",'statement of marks'!EO$6)</f>
        <v>20</v>
      </c>
      <c r="E1139" s="1050"/>
      <c r="F1139" s="1050"/>
      <c r="G1139" s="1050">
        <f>IF('statement of marks'!EP$6="","",'statement of marks'!EP$6)</f>
        <v>20</v>
      </c>
      <c r="H1139" s="1050"/>
      <c r="I1139" s="1050"/>
      <c r="J1139" s="1050">
        <f>IF('statement of marks'!ER$6="","",'statement of marks'!ER$6)</f>
        <v>20</v>
      </c>
      <c r="K1139" s="1050"/>
      <c r="L1139" s="1050"/>
      <c r="M1139" s="1050">
        <f>IF('statement of marks'!EQ$6="","",'statement of marks'!EQ$6)</f>
        <v>20</v>
      </c>
      <c r="N1139" s="1050"/>
      <c r="O1139" s="1050"/>
      <c r="P1139" s="1050">
        <f>IF('statement of marks'!ES$6="","",'statement of marks'!ES$6)</f>
        <v>20</v>
      </c>
      <c r="Q1139" s="1050"/>
      <c r="R1139" s="1050"/>
      <c r="S1139" s="437" t="str">
        <f>IF('statement of marks'!FD$6="","",'statement of marks'!EW$6)</f>
        <v/>
      </c>
      <c r="T1139" s="442">
        <f>IF('statement of marks'!ET$6="","",'statement of marks'!ET$6)</f>
        <v>100</v>
      </c>
      <c r="U1139" s="443" t="s">
        <v>5</v>
      </c>
      <c r="V1139" s="444" t="s">
        <v>241</v>
      </c>
    </row>
    <row r="1140" spans="1:22" ht="15.95" customHeight="1">
      <c r="A1140" s="425"/>
      <c r="B1140" s="990" t="str">
        <f>IF('statement of marks'!$EO$3="","",'statement of marks'!$EO$3)</f>
        <v>dk;kZuqHko</v>
      </c>
      <c r="C1140" s="991"/>
      <c r="D1140" s="1031" t="str">
        <f>IF('statement of marks'!EO42="","",'statement of marks'!EO42)</f>
        <v/>
      </c>
      <c r="E1140" s="1031"/>
      <c r="F1140" s="1031"/>
      <c r="G1140" s="1031" t="str">
        <f>IF('statement of marks'!EP42="","",'statement of marks'!EP42)</f>
        <v/>
      </c>
      <c r="H1140" s="1031"/>
      <c r="I1140" s="1031"/>
      <c r="J1140" s="1031" t="str">
        <f>IF('statement of marks'!ER42="","",'statement of marks'!ER42)</f>
        <v/>
      </c>
      <c r="K1140" s="1031"/>
      <c r="L1140" s="1031"/>
      <c r="M1140" s="1031" t="str">
        <f>IF('statement of marks'!EQ42="","",'statement of marks'!EQ42)</f>
        <v/>
      </c>
      <c r="N1140" s="1031"/>
      <c r="O1140" s="1031"/>
      <c r="P1140" s="1031" t="str">
        <f>IF('statement of marks'!ES42="","",'statement of marks'!ES42)</f>
        <v/>
      </c>
      <c r="Q1140" s="1031"/>
      <c r="R1140" s="1031"/>
      <c r="S1140" s="438"/>
      <c r="T1140" s="440" t="str">
        <f>IF('statement of marks'!ET42="","",'statement of marks'!ET42)</f>
        <v/>
      </c>
      <c r="U1140" s="440" t="str">
        <f>IF('statement of marks'!EU42="","",'statement of marks'!EU42)</f>
        <v/>
      </c>
      <c r="V1140" s="441" t="str">
        <f>IF('statement of marks'!EV42="","",'statement of marks'!EV42)</f>
        <v/>
      </c>
    </row>
    <row r="1141" spans="1:22" ht="15.95" customHeight="1">
      <c r="A1141" s="425"/>
      <c r="B1141" s="1027" t="str">
        <f>IF('statement of marks'!$EY$3="","",'statement of marks'!$EY$3)</f>
        <v>dyk f'k{kk</v>
      </c>
      <c r="C1141" s="1028"/>
      <c r="D1141" s="1031" t="str">
        <f>IF('statement of marks'!EY42="","",'statement of marks'!EY42)</f>
        <v/>
      </c>
      <c r="E1141" s="1031"/>
      <c r="F1141" s="1031"/>
      <c r="G1141" s="1031" t="str">
        <f>IF('statement of marks'!EZ42="","",'statement of marks'!EZ42)</f>
        <v/>
      </c>
      <c r="H1141" s="1031"/>
      <c r="I1141" s="1031"/>
      <c r="J1141" s="1031" t="str">
        <f>IF('statement of marks'!FB42="","",'statement of marks'!FB42)</f>
        <v/>
      </c>
      <c r="K1141" s="1031"/>
      <c r="L1141" s="1031"/>
      <c r="M1141" s="1031" t="str">
        <f>IF('statement of marks'!FA42="","",'statement of marks'!FA42)</f>
        <v/>
      </c>
      <c r="N1141" s="1031"/>
      <c r="O1141" s="1031"/>
      <c r="P1141" s="1031" t="str">
        <f>IF('statement of marks'!FC42="","",'statement of marks'!FC42)</f>
        <v/>
      </c>
      <c r="Q1141" s="1031"/>
      <c r="R1141" s="1031"/>
      <c r="S1141" s="438"/>
      <c r="T1141" s="440" t="str">
        <f>IF('statement of marks'!FD42="","",'statement of marks'!FD42)</f>
        <v/>
      </c>
      <c r="U1141" s="440" t="str">
        <f>IF('statement of marks'!FE42="","",'statement of marks'!FE42)</f>
        <v/>
      </c>
      <c r="V1141" s="441" t="str">
        <f>IF('statement of marks'!FF42="","",'statement of marks'!FF42)</f>
        <v/>
      </c>
    </row>
    <row r="1142" spans="1:22" ht="15.95" customHeight="1">
      <c r="A1142" s="425"/>
      <c r="B1142" s="1029" t="str">
        <f>IF('statement of marks'!$FI$3="","",'statement of marks'!$FI$3)</f>
        <v>LokLF; ,oe~ 'kkjhfjd f'k{kk</v>
      </c>
      <c r="C1142" s="1030"/>
      <c r="D1142" s="1031" t="str">
        <f>IF('statement of marks'!FI42="","",'statement of marks'!FI42)</f>
        <v/>
      </c>
      <c r="E1142" s="1031"/>
      <c r="F1142" s="1031"/>
      <c r="G1142" s="1031" t="str">
        <f>IF('statement of marks'!FJ42="","",'statement of marks'!FJ42)</f>
        <v/>
      </c>
      <c r="H1142" s="1031"/>
      <c r="I1142" s="1031"/>
      <c r="J1142" s="1031" t="str">
        <f>IF('statement of marks'!FL42="","",'statement of marks'!FL42)</f>
        <v/>
      </c>
      <c r="K1142" s="1031"/>
      <c r="L1142" s="1031"/>
      <c r="M1142" s="1031" t="str">
        <f>IF('statement of marks'!FK42="","",'statement of marks'!FK42)</f>
        <v/>
      </c>
      <c r="N1142" s="1031"/>
      <c r="O1142" s="1031"/>
      <c r="P1142" s="1031" t="str">
        <f>IF('statement of marks'!FM42="","",'statement of marks'!FM42)</f>
        <v/>
      </c>
      <c r="Q1142" s="1031"/>
      <c r="R1142" s="1031"/>
      <c r="S1142" s="438"/>
      <c r="T1142" s="440" t="str">
        <f>IF('statement of marks'!FN42="","",'statement of marks'!FN42)</f>
        <v/>
      </c>
      <c r="U1142" s="440" t="str">
        <f>IF('statement of marks'!FO42="","",'statement of marks'!FO42)</f>
        <v/>
      </c>
      <c r="V1142" s="441" t="str">
        <f>IF('statement of marks'!FP42="","",'statement of marks'!FP42)</f>
        <v/>
      </c>
    </row>
    <row r="1143" spans="1:22" ht="15.95" customHeight="1">
      <c r="A1143" s="425"/>
      <c r="B1143" s="1000" t="s">
        <v>195</v>
      </c>
      <c r="C1143" s="1001"/>
      <c r="D1143" s="1071" t="str">
        <f>details!$DR$3</f>
        <v>vxLr rd</v>
      </c>
      <c r="E1143" s="1071"/>
      <c r="F1143" s="1071"/>
      <c r="G1143" s="1071" t="str">
        <f>details!$DV$3</f>
        <v>vDVwcj rd</v>
      </c>
      <c r="H1143" s="1071"/>
      <c r="I1143" s="1071"/>
      <c r="J1143" s="1071" t="str">
        <f>details!$ED$3</f>
        <v>Qjojh rd</v>
      </c>
      <c r="K1143" s="1071"/>
      <c r="L1143" s="1071"/>
      <c r="M1143" s="1071" t="str">
        <f>details!$DZ$3</f>
        <v>fnlEcj rd</v>
      </c>
      <c r="N1143" s="1071"/>
      <c r="O1143" s="1071"/>
      <c r="P1143" s="1071" t="str">
        <f>details!$EH$3</f>
        <v>loZ ;ksx</v>
      </c>
      <c r="Q1143" s="1071"/>
      <c r="R1143" s="1071"/>
      <c r="S1143" s="1010" t="s">
        <v>252</v>
      </c>
      <c r="T1143" s="1011"/>
      <c r="U1143" s="1011"/>
      <c r="V1143" s="1078"/>
    </row>
    <row r="1144" spans="1:22" ht="15.95" customHeight="1">
      <c r="A1144" s="425"/>
      <c r="B1144" s="1025" t="s">
        <v>98</v>
      </c>
      <c r="C1144" s="1026"/>
      <c r="D1144" s="1008" t="str">
        <f>IF(details!DS42="","",details!DS42)</f>
        <v/>
      </c>
      <c r="E1144" s="1008"/>
      <c r="F1144" s="1008"/>
      <c r="G1144" s="1008" t="str">
        <f>IF(details!DW42="","",details!DW42)</f>
        <v/>
      </c>
      <c r="H1144" s="1008"/>
      <c r="I1144" s="1008"/>
      <c r="J1144" s="1008" t="str">
        <f>IF(details!EE42="","",details!EE42)</f>
        <v/>
      </c>
      <c r="K1144" s="1008"/>
      <c r="L1144" s="1008"/>
      <c r="M1144" s="1008" t="str">
        <f>IF(details!EA42="","",details!EA42)</f>
        <v/>
      </c>
      <c r="N1144" s="1008"/>
      <c r="O1144" s="1008"/>
      <c r="P1144" s="1008" t="str">
        <f>IF(details!EI42="","",details!EI42)</f>
        <v/>
      </c>
      <c r="Q1144" s="1008"/>
      <c r="R1144" s="1008"/>
      <c r="S1144" s="1079">
        <f>'statement of marks'!$HF$108</f>
        <v>42855</v>
      </c>
      <c r="T1144" s="1080"/>
      <c r="U1144" s="1080"/>
      <c r="V1144" s="1081"/>
    </row>
    <row r="1145" spans="1:22" ht="15.95" customHeight="1">
      <c r="A1145" s="425"/>
      <c r="B1145" s="1023" t="s">
        <v>15</v>
      </c>
      <c r="C1145" s="1024"/>
      <c r="D1145" s="1009">
        <f>IF(details!DR42="","",details!DR42)</f>
        <v>83</v>
      </c>
      <c r="E1145" s="1009"/>
      <c r="F1145" s="1009"/>
      <c r="G1145" s="1009" t="str">
        <f>IF(details!DV42="","",details!DV42)</f>
        <v/>
      </c>
      <c r="H1145" s="1009"/>
      <c r="I1145" s="1009"/>
      <c r="J1145" s="1009" t="str">
        <f>IF(details!ED42="","",details!ED42)</f>
        <v/>
      </c>
      <c r="K1145" s="1009"/>
      <c r="L1145" s="1009"/>
      <c r="M1145" s="1009" t="str">
        <f>IF(details!DZ42="","",details!DZ42)</f>
        <v/>
      </c>
      <c r="N1145" s="1009"/>
      <c r="O1145" s="1009"/>
      <c r="P1145" s="1009" t="str">
        <f>IF(details!EH42="","",details!EH42)</f>
        <v/>
      </c>
      <c r="Q1145" s="1009"/>
      <c r="R1145" s="1009"/>
      <c r="S1145" s="1082"/>
      <c r="T1145" s="1083"/>
      <c r="U1145" s="1083"/>
      <c r="V1145" s="1084"/>
    </row>
    <row r="1146" spans="1:22" ht="15.95" customHeight="1">
      <c r="A1146" s="1072"/>
      <c r="B1146" s="1064" t="s">
        <v>250</v>
      </c>
      <c r="C1146" s="1065"/>
      <c r="D1146" s="1066" t="s">
        <v>3</v>
      </c>
      <c r="E1146" s="1066"/>
      <c r="F1146" s="1066"/>
      <c r="G1146" s="1066" t="s">
        <v>236</v>
      </c>
      <c r="H1146" s="1066"/>
      <c r="I1146" s="1066"/>
      <c r="J1146" s="1066" t="s">
        <v>5</v>
      </c>
      <c r="K1146" s="1066"/>
      <c r="L1146" s="1066"/>
      <c r="M1146" s="1066" t="s">
        <v>242</v>
      </c>
      <c r="N1146" s="1066"/>
      <c r="O1146" s="1066"/>
      <c r="P1146" s="1067" t="s">
        <v>225</v>
      </c>
      <c r="Q1146" s="1067"/>
      <c r="R1146" s="1067"/>
      <c r="S1146" s="1066" t="s">
        <v>250</v>
      </c>
      <c r="T1146" s="1066"/>
      <c r="U1146" s="1066"/>
      <c r="V1146" s="1068"/>
    </row>
    <row r="1147" spans="1:22" ht="15.95" customHeight="1">
      <c r="A1147" s="1072"/>
      <c r="B1147" s="1064"/>
      <c r="C1147" s="1065"/>
      <c r="D1147" s="1069" t="str">
        <f>'statement of marks'!HD42</f>
        <v/>
      </c>
      <c r="E1147" s="1069"/>
      <c r="F1147" s="1069"/>
      <c r="G1147" s="1069" t="str">
        <f>'statement of marks'!HE42</f>
        <v/>
      </c>
      <c r="H1147" s="1069"/>
      <c r="I1147" s="1069"/>
      <c r="J1147" s="1069" t="str">
        <f>'statement of marks'!HF42</f>
        <v/>
      </c>
      <c r="K1147" s="1069"/>
      <c r="L1147" s="1069"/>
      <c r="M1147" s="1069" t="str">
        <f>'statement of marks'!HI42</f>
        <v/>
      </c>
      <c r="N1147" s="1069"/>
      <c r="O1147" s="1069"/>
      <c r="P1147" s="1069" t="str">
        <f>'statement of marks'!HH42</f>
        <v/>
      </c>
      <c r="Q1147" s="1069"/>
      <c r="R1147" s="1069"/>
      <c r="S1147" s="1066" t="str">
        <f>'statement of marks'!HC42</f>
        <v/>
      </c>
      <c r="T1147" s="1066"/>
      <c r="U1147" s="1066"/>
      <c r="V1147" s="1068"/>
    </row>
    <row r="1148" spans="1:22" ht="15.95" customHeight="1">
      <c r="A1148" s="425"/>
      <c r="B1148" s="1036" t="s">
        <v>99</v>
      </c>
      <c r="C1148" s="1037"/>
      <c r="D1148" s="1007"/>
      <c r="E1148" s="1007"/>
      <c r="F1148" s="1007"/>
      <c r="G1148" s="1007"/>
      <c r="H1148" s="1007"/>
      <c r="I1148" s="1007"/>
      <c r="J1148" s="1007"/>
      <c r="K1148" s="1007"/>
      <c r="L1148" s="1007"/>
      <c r="M1148" s="1007"/>
      <c r="N1148" s="1007"/>
      <c r="O1148" s="1007"/>
      <c r="P1148" s="1007"/>
      <c r="Q1148" s="1007"/>
      <c r="R1148" s="1007"/>
      <c r="S1148" s="1007"/>
      <c r="T1148" s="1007"/>
      <c r="U1148" s="1007"/>
      <c r="V1148" s="1058"/>
    </row>
    <row r="1149" spans="1:22" ht="15.95" customHeight="1">
      <c r="A1149" s="425"/>
      <c r="B1149" s="1013" t="s">
        <v>79</v>
      </c>
      <c r="C1149" s="1014"/>
      <c r="D1149" s="1007"/>
      <c r="E1149" s="1007"/>
      <c r="F1149" s="1007"/>
      <c r="G1149" s="1007"/>
      <c r="H1149" s="1007"/>
      <c r="I1149" s="1007"/>
      <c r="J1149" s="1007"/>
      <c r="K1149" s="1007"/>
      <c r="L1149" s="1007"/>
      <c r="M1149" s="1007"/>
      <c r="N1149" s="1007"/>
      <c r="O1149" s="1007"/>
      <c r="P1149" s="1007"/>
      <c r="Q1149" s="1007"/>
      <c r="R1149" s="1007"/>
      <c r="S1149" s="1007"/>
      <c r="T1149" s="1007"/>
      <c r="U1149" s="1007"/>
      <c r="V1149" s="1058"/>
    </row>
    <row r="1150" spans="1:22" ht="15.95" customHeight="1">
      <c r="A1150" s="425"/>
      <c r="B1150" s="1036" t="s">
        <v>243</v>
      </c>
      <c r="C1150" s="1037"/>
      <c r="D1150" s="1007"/>
      <c r="E1150" s="1007"/>
      <c r="F1150" s="1007"/>
      <c r="G1150" s="1007"/>
      <c r="H1150" s="1007"/>
      <c r="I1150" s="1007"/>
      <c r="J1150" s="1007"/>
      <c r="K1150" s="1007"/>
      <c r="L1150" s="1007"/>
      <c r="M1150" s="1007"/>
      <c r="N1150" s="1007"/>
      <c r="O1150" s="1007"/>
      <c r="P1150" s="1007" t="s">
        <v>243</v>
      </c>
      <c r="Q1150" s="1007"/>
      <c r="R1150" s="1007"/>
      <c r="S1150" s="1007"/>
      <c r="T1150" s="1007"/>
      <c r="U1150" s="1007"/>
      <c r="V1150" s="1058"/>
    </row>
    <row r="1151" spans="1:22" ht="15.95" customHeight="1">
      <c r="A1151" s="425"/>
      <c r="B1151" s="1021" t="s">
        <v>100</v>
      </c>
      <c r="C1151" s="1022"/>
      <c r="D1151" s="1007"/>
      <c r="E1151" s="1007"/>
      <c r="F1151" s="1007"/>
      <c r="G1151" s="1007"/>
      <c r="H1151" s="1007"/>
      <c r="I1151" s="1007"/>
      <c r="J1151" s="1007"/>
      <c r="K1151" s="1007"/>
      <c r="L1151" s="1007"/>
      <c r="M1151" s="1007"/>
      <c r="N1151" s="1007"/>
      <c r="O1151" s="1007"/>
      <c r="P1151" s="1007"/>
      <c r="Q1151" s="1007"/>
      <c r="R1151" s="1007"/>
      <c r="S1151" s="1060" t="s">
        <v>100</v>
      </c>
      <c r="T1151" s="1060"/>
      <c r="U1151" s="1060"/>
      <c r="V1151" s="1061"/>
    </row>
    <row r="1152" spans="1:22" ht="15.95" customHeight="1" thickBot="1">
      <c r="A1152" s="427"/>
      <c r="B1152" s="1076" t="s">
        <v>101</v>
      </c>
      <c r="C1152" s="1077"/>
      <c r="D1152" s="1059"/>
      <c r="E1152" s="1059"/>
      <c r="F1152" s="1059"/>
      <c r="G1152" s="1059"/>
      <c r="H1152" s="1059"/>
      <c r="I1152" s="1059"/>
      <c r="J1152" s="1059"/>
      <c r="K1152" s="1059"/>
      <c r="L1152" s="1059"/>
      <c r="M1152" s="1059"/>
      <c r="N1152" s="1059"/>
      <c r="O1152" s="1059"/>
      <c r="P1152" s="1059"/>
      <c r="Q1152" s="1059"/>
      <c r="R1152" s="1059"/>
      <c r="S1152" s="1062" t="s">
        <v>134</v>
      </c>
      <c r="T1152" s="1062"/>
      <c r="U1152" s="1062"/>
      <c r="V1152" s="1063"/>
    </row>
    <row r="1153" spans="1:22" ht="15.95" customHeight="1">
      <c r="A1153" s="424"/>
      <c r="B1153" s="1038" t="s">
        <v>47</v>
      </c>
      <c r="C1153" s="1039"/>
      <c r="D1153" s="1039"/>
      <c r="E1153" s="1039"/>
      <c r="F1153" s="1039"/>
      <c r="G1153" s="1039"/>
      <c r="H1153" s="1039"/>
      <c r="I1153" s="1039"/>
      <c r="J1153" s="1039"/>
      <c r="K1153" s="1039"/>
      <c r="L1153" s="1039"/>
      <c r="M1153" s="1039"/>
      <c r="N1153" s="1039"/>
      <c r="O1153" s="1039"/>
      <c r="P1153" s="1039"/>
      <c r="Q1153" s="1039"/>
      <c r="R1153" s="1039"/>
      <c r="S1153" s="1039"/>
      <c r="T1153" s="1039"/>
      <c r="U1153" s="1039"/>
      <c r="V1153" s="1040"/>
    </row>
    <row r="1154" spans="1:22" ht="15.95" customHeight="1">
      <c r="A1154" s="425"/>
      <c r="B1154" s="1041" t="str">
        <f>'statement of marks'!$A$1</f>
        <v>MkW0Hkhejko vEcsMdj jkt0vkok0fo|k0cxMh]nkSlk</v>
      </c>
      <c r="C1154" s="1042"/>
      <c r="D1154" s="1042"/>
      <c r="E1154" s="1042"/>
      <c r="F1154" s="1042"/>
      <c r="G1154" s="1042"/>
      <c r="H1154" s="1042"/>
      <c r="I1154" s="1042"/>
      <c r="J1154" s="1042"/>
      <c r="K1154" s="1042"/>
      <c r="L1154" s="1042"/>
      <c r="M1154" s="1042"/>
      <c r="N1154" s="1042"/>
      <c r="O1154" s="1042"/>
      <c r="P1154" s="1042"/>
      <c r="Q1154" s="1042"/>
      <c r="R1154" s="1042"/>
      <c r="S1154" s="1042"/>
      <c r="T1154" s="1042"/>
      <c r="U1154" s="1042"/>
      <c r="V1154" s="1043"/>
    </row>
    <row r="1155" spans="1:22" ht="15.95" customHeight="1">
      <c r="A1155" s="425"/>
      <c r="B1155" s="990" t="s">
        <v>244</v>
      </c>
      <c r="C1155" s="991"/>
      <c r="D1155" s="992" t="str">
        <f>'statement of marks'!$H$3</f>
        <v>2016-17</v>
      </c>
      <c r="E1155" s="992"/>
      <c r="F1155" s="992"/>
      <c r="G1155" s="992"/>
      <c r="H1155" s="992"/>
      <c r="I1155" s="992"/>
      <c r="J1155" s="992"/>
      <c r="K1155" s="992"/>
      <c r="L1155" s="992"/>
      <c r="M1155" s="992"/>
      <c r="N1155" s="992"/>
      <c r="O1155" s="992"/>
      <c r="P1155" s="992"/>
      <c r="Q1155" s="992"/>
      <c r="R1155" s="992"/>
      <c r="S1155" s="992"/>
      <c r="T1155" s="992"/>
      <c r="U1155" s="992"/>
      <c r="V1155" s="1044"/>
    </row>
    <row r="1156" spans="1:22" ht="15.95" customHeight="1">
      <c r="A1156" s="425"/>
      <c r="B1156" s="990" t="s">
        <v>185</v>
      </c>
      <c r="C1156" s="991"/>
      <c r="D1156" s="991" t="str">
        <f>IF('statement of marks'!I43="","",'statement of marks'!I43)</f>
        <v/>
      </c>
      <c r="E1156" s="991"/>
      <c r="F1156" s="991"/>
      <c r="G1156" s="991"/>
      <c r="H1156" s="991"/>
      <c r="I1156" s="991"/>
      <c r="J1156" s="991"/>
      <c r="K1156" s="991"/>
      <c r="L1156" s="991"/>
      <c r="M1156" s="991"/>
      <c r="N1156" s="991"/>
      <c r="O1156" s="991"/>
      <c r="P1156" s="991"/>
      <c r="Q1156" s="991"/>
      <c r="R1156" s="991"/>
      <c r="S1156" s="991"/>
      <c r="T1156" s="991"/>
      <c r="U1156" s="991"/>
      <c r="V1156" s="1045"/>
    </row>
    <row r="1157" spans="1:22" ht="15.95" customHeight="1">
      <c r="A1157" s="425"/>
      <c r="B1157" s="990" t="s">
        <v>186</v>
      </c>
      <c r="C1157" s="991"/>
      <c r="D1157" s="991" t="str">
        <f>IF('statement of marks'!J43="","",'statement of marks'!J43)</f>
        <v/>
      </c>
      <c r="E1157" s="991"/>
      <c r="F1157" s="991"/>
      <c r="G1157" s="991"/>
      <c r="H1157" s="991"/>
      <c r="I1157" s="991"/>
      <c r="J1157" s="991"/>
      <c r="K1157" s="991"/>
      <c r="L1157" s="991"/>
      <c r="M1157" s="991"/>
      <c r="N1157" s="991"/>
      <c r="O1157" s="991"/>
      <c r="P1157" s="991"/>
      <c r="Q1157" s="991"/>
      <c r="R1157" s="991"/>
      <c r="S1157" s="991"/>
      <c r="T1157" s="991"/>
      <c r="U1157" s="991"/>
      <c r="V1157" s="1045"/>
    </row>
    <row r="1158" spans="1:22" ht="15.95" customHeight="1">
      <c r="A1158" s="425"/>
      <c r="B1158" s="990" t="s">
        <v>187</v>
      </c>
      <c r="C1158" s="991"/>
      <c r="D1158" s="991" t="str">
        <f>IF('statement of marks'!K43="","",'statement of marks'!K43)</f>
        <v/>
      </c>
      <c r="E1158" s="991"/>
      <c r="F1158" s="991"/>
      <c r="G1158" s="991"/>
      <c r="H1158" s="991"/>
      <c r="I1158" s="991"/>
      <c r="J1158" s="991"/>
      <c r="K1158" s="991"/>
      <c r="L1158" s="991"/>
      <c r="M1158" s="991"/>
      <c r="N1158" s="991"/>
      <c r="O1158" s="991"/>
      <c r="P1158" s="991"/>
      <c r="Q1158" s="991"/>
      <c r="R1158" s="991"/>
      <c r="S1158" s="991"/>
      <c r="T1158" s="991"/>
      <c r="U1158" s="991"/>
      <c r="V1158" s="1045"/>
    </row>
    <row r="1159" spans="1:22" ht="15.95" customHeight="1">
      <c r="A1159" s="425"/>
      <c r="B1159" s="990" t="s">
        <v>188</v>
      </c>
      <c r="C1159" s="991"/>
      <c r="D1159" s="992" t="str">
        <f>'statement of marks'!$G$3</f>
        <v>6 B</v>
      </c>
      <c r="E1159" s="992"/>
      <c r="F1159" s="992"/>
      <c r="G1159" s="991" t="s">
        <v>9</v>
      </c>
      <c r="H1159" s="991"/>
      <c r="I1159" s="991"/>
      <c r="J1159" s="992" t="str">
        <f>IF('statement of marks'!D43="","",'statement of marks'!D43)</f>
        <v/>
      </c>
      <c r="K1159" s="992"/>
      <c r="L1159" s="992"/>
      <c r="M1159" s="991" t="s">
        <v>189</v>
      </c>
      <c r="N1159" s="991"/>
      <c r="O1159" s="991"/>
      <c r="P1159" s="992" t="str">
        <f>IF('statement of marks'!F43="","",'statement of marks'!F43)</f>
        <v/>
      </c>
      <c r="Q1159" s="992"/>
      <c r="R1159" s="992"/>
      <c r="S1159" s="1054" t="str">
        <f>IF('statement of marks'!$I$3="","",'statement of marks'!$I$3)</f>
        <v xml:space="preserve">fo|ky; dk Mk;l dksM+ </v>
      </c>
      <c r="T1159" s="1054"/>
      <c r="U1159" s="1054"/>
      <c r="V1159" s="1055"/>
    </row>
    <row r="1160" spans="1:22" ht="15.95" customHeight="1">
      <c r="A1160" s="425"/>
      <c r="B1160" s="428" t="s">
        <v>0</v>
      </c>
      <c r="C1160" s="429"/>
      <c r="D1160" s="1032" t="str">
        <f>IF('statement of marks'!G43="","",'statement of marks'!G43)</f>
        <v/>
      </c>
      <c r="E1160" s="1032"/>
      <c r="F1160" s="1032"/>
      <c r="G1160" s="991" t="str">
        <f>IF('statement of marks'!H43="","",'statement of marks'!H43)</f>
        <v/>
      </c>
      <c r="H1160" s="991"/>
      <c r="I1160" s="991"/>
      <c r="J1160" s="991"/>
      <c r="K1160" s="991"/>
      <c r="L1160" s="991"/>
      <c r="M1160" s="991"/>
      <c r="N1160" s="991"/>
      <c r="O1160" s="991"/>
      <c r="P1160" s="991"/>
      <c r="Q1160" s="991"/>
      <c r="R1160" s="991"/>
      <c r="S1160" s="1056" t="str">
        <f>IF('statement of marks'!$J$3="","",'statement of marks'!$J$3)</f>
        <v xml:space="preserve">08291009401   </v>
      </c>
      <c r="T1160" s="1056"/>
      <c r="U1160" s="1056"/>
      <c r="V1160" s="1057"/>
    </row>
    <row r="1161" spans="1:22" ht="15.95" customHeight="1">
      <c r="A1161" s="425"/>
      <c r="B1161" s="404" t="s">
        <v>28</v>
      </c>
      <c r="C1161" s="430" t="s">
        <v>96</v>
      </c>
      <c r="D1161" s="1007" t="s">
        <v>1</v>
      </c>
      <c r="E1161" s="1007"/>
      <c r="F1161" s="1007"/>
      <c r="G1161" s="1007" t="s">
        <v>21</v>
      </c>
      <c r="H1161" s="1007"/>
      <c r="I1161" s="1007"/>
      <c r="J1161" s="1007" t="s">
        <v>68</v>
      </c>
      <c r="K1161" s="1007"/>
      <c r="L1161" s="1007"/>
      <c r="M1161" s="1007" t="s">
        <v>97</v>
      </c>
      <c r="N1161" s="1007"/>
      <c r="O1161" s="1007"/>
      <c r="P1161" s="1070" t="s">
        <v>200</v>
      </c>
      <c r="Q1161" s="1051" t="s">
        <v>238</v>
      </c>
      <c r="R1161" s="1051"/>
      <c r="S1161" s="1051"/>
      <c r="T1161" s="1052" t="s">
        <v>237</v>
      </c>
      <c r="U1161" s="1052"/>
      <c r="V1161" s="1053"/>
    </row>
    <row r="1162" spans="1:22" ht="15.95" customHeight="1">
      <c r="A1162" s="425"/>
      <c r="B1162" s="404"/>
      <c r="C1162" s="430"/>
      <c r="D1162" s="423" t="s">
        <v>245</v>
      </c>
      <c r="E1162" s="423" t="s">
        <v>246</v>
      </c>
      <c r="F1162" s="431" t="s">
        <v>2</v>
      </c>
      <c r="G1162" s="423" t="s">
        <v>245</v>
      </c>
      <c r="H1162" s="423" t="s">
        <v>246</v>
      </c>
      <c r="I1162" s="431" t="s">
        <v>2</v>
      </c>
      <c r="J1162" s="423" t="s">
        <v>245</v>
      </c>
      <c r="K1162" s="423" t="s">
        <v>246</v>
      </c>
      <c r="L1162" s="431" t="s">
        <v>2</v>
      </c>
      <c r="M1162" s="423" t="s">
        <v>245</v>
      </c>
      <c r="N1162" s="423" t="s">
        <v>246</v>
      </c>
      <c r="O1162" s="431" t="s">
        <v>2</v>
      </c>
      <c r="P1162" s="1070"/>
      <c r="Q1162" s="423" t="s">
        <v>245</v>
      </c>
      <c r="R1162" s="423" t="s">
        <v>246</v>
      </c>
      <c r="S1162" s="435" t="s">
        <v>2</v>
      </c>
      <c r="T1162" s="445" t="s">
        <v>223</v>
      </c>
      <c r="U1162" s="446" t="s">
        <v>5</v>
      </c>
      <c r="V1162" s="447" t="s">
        <v>241</v>
      </c>
    </row>
    <row r="1163" spans="1:22" ht="15.95" customHeight="1">
      <c r="A1163" s="426"/>
      <c r="B1163" s="1046" t="s">
        <v>3</v>
      </c>
      <c r="C1163" s="1047"/>
      <c r="D1163" s="421">
        <f>IF('statement of marks'!L$6="","",'statement of marks'!L$6)</f>
        <v>5</v>
      </c>
      <c r="E1163" s="421">
        <f>IF('statement of marks'!M$6="","",'statement of marks'!M$6)</f>
        <v>5</v>
      </c>
      <c r="F1163" s="432">
        <f>IF('statement of marks'!N$6="","",'statement of marks'!N$6)</f>
        <v>10</v>
      </c>
      <c r="G1163" s="421">
        <f>IF('statement of marks'!O$6="","",'statement of marks'!O$6)</f>
        <v>5</v>
      </c>
      <c r="H1163" s="421">
        <f>IF('statement of marks'!P$6="","",'statement of marks'!P$6)</f>
        <v>5</v>
      </c>
      <c r="I1163" s="432">
        <f>IF('statement of marks'!Q$6="","",'statement of marks'!Q$6)</f>
        <v>10</v>
      </c>
      <c r="J1163" s="421">
        <f>IF('statement of marks'!R$6="","",'statement of marks'!R$6)</f>
        <v>5</v>
      </c>
      <c r="K1163" s="421">
        <f>IF('statement of marks'!S$6="","",'statement of marks'!S$6)</f>
        <v>5</v>
      </c>
      <c r="L1163" s="432">
        <f>IF('statement of marks'!T$6="","",'statement of marks'!T$6)</f>
        <v>10</v>
      </c>
      <c r="M1163" s="421">
        <f>IF('statement of marks'!V$6="","",'statement of marks'!V$6)</f>
        <v>50</v>
      </c>
      <c r="N1163" s="421">
        <f>IF('statement of marks'!W$6="","",'statement of marks'!W$6)</f>
        <v>20</v>
      </c>
      <c r="O1163" s="432">
        <f>IF('statement of marks'!X$6="","",'statement of marks'!X$6)</f>
        <v>70</v>
      </c>
      <c r="P1163" s="422">
        <f>IF('statement of marks'!Y$6="","",'statement of marks'!Y$6)</f>
        <v>100</v>
      </c>
      <c r="Q1163" s="421">
        <f>IF('statement of marks'!Z$6="","",'statement of marks'!Z$6)</f>
        <v>70</v>
      </c>
      <c r="R1163" s="421">
        <f>IF('statement of marks'!AA$6="","",'statement of marks'!AA$6)</f>
        <v>30</v>
      </c>
      <c r="S1163" s="432">
        <f>IF('statement of marks'!AB$6="","",'statement of marks'!AB$6)</f>
        <v>100</v>
      </c>
      <c r="T1163" s="442">
        <f>IF('statement of marks'!AC$6="","",'statement of marks'!AC$6)</f>
        <v>200</v>
      </c>
      <c r="U1163" s="442" t="str">
        <f>IF('statement of marks'!AD$6="","",'statement of marks'!AD$6)</f>
        <v/>
      </c>
      <c r="V1163" s="448" t="str">
        <f>IF('statement of marks'!AE$6="","",'statement of marks'!AE$6)</f>
        <v/>
      </c>
    </row>
    <row r="1164" spans="1:22" ht="15.95" customHeight="1">
      <c r="A1164" s="425"/>
      <c r="B1164" s="990" t="str">
        <f>IF('statement of marks'!$L$3="","",'statement of marks'!$L$3)</f>
        <v>fgUnh</v>
      </c>
      <c r="C1164" s="991"/>
      <c r="D1164" s="207" t="str">
        <f>IF('statement of marks'!L43="","",'statement of marks'!L43)</f>
        <v/>
      </c>
      <c r="E1164" s="207" t="str">
        <f>IF('statement of marks'!M43="","",'statement of marks'!M43)</f>
        <v/>
      </c>
      <c r="F1164" s="433" t="str">
        <f>IF('statement of marks'!N43="","",'statement of marks'!N43)</f>
        <v/>
      </c>
      <c r="G1164" s="207" t="str">
        <f>IF('statement of marks'!O43="","",'statement of marks'!O43)</f>
        <v/>
      </c>
      <c r="H1164" s="207" t="str">
        <f>IF('statement of marks'!P43="","",'statement of marks'!P43)</f>
        <v/>
      </c>
      <c r="I1164" s="433" t="str">
        <f>IF('statement of marks'!Q43="","",'statement of marks'!Q43)</f>
        <v/>
      </c>
      <c r="J1164" s="207" t="str">
        <f>IF('statement of marks'!R43="","",'statement of marks'!R43)</f>
        <v/>
      </c>
      <c r="K1164" s="207" t="str">
        <f>IF('statement of marks'!S43="","",'statement of marks'!S43)</f>
        <v/>
      </c>
      <c r="L1164" s="433" t="str">
        <f>IF('statement of marks'!T43="","",'statement of marks'!T43)</f>
        <v/>
      </c>
      <c r="M1164" s="207" t="str">
        <f>IF('statement of marks'!V43="","",'statement of marks'!V43)</f>
        <v/>
      </c>
      <c r="N1164" s="207" t="str">
        <f>IF('statement of marks'!W43="","",'statement of marks'!W43)</f>
        <v/>
      </c>
      <c r="O1164" s="433" t="str">
        <f>IF('statement of marks'!X43="","",'statement of marks'!X43)</f>
        <v/>
      </c>
      <c r="P1164" s="209" t="str">
        <f>IF('statement of marks'!Y43="","",'statement of marks'!Y43)</f>
        <v/>
      </c>
      <c r="Q1164" s="207" t="str">
        <f>IF('statement of marks'!Z43="","",'statement of marks'!Z43)</f>
        <v/>
      </c>
      <c r="R1164" s="207" t="str">
        <f>IF('statement of marks'!AA43="","",'statement of marks'!AA43)</f>
        <v/>
      </c>
      <c r="S1164" s="433" t="str">
        <f>IF('statement of marks'!AB43="","",'statement of marks'!AB43)</f>
        <v/>
      </c>
      <c r="T1164" s="420" t="str">
        <f>IF('statement of marks'!AC43="","",'statement of marks'!AC43)</f>
        <v/>
      </c>
      <c r="U1164" s="420" t="str">
        <f>IF('statement of marks'!AD43="","",'statement of marks'!AD43)</f>
        <v/>
      </c>
      <c r="V1164" s="439" t="str">
        <f>IF('statement of marks'!AE43="","",'statement of marks'!AE43)</f>
        <v/>
      </c>
    </row>
    <row r="1165" spans="1:22" ht="15.95" customHeight="1">
      <c r="A1165" s="425"/>
      <c r="B1165" s="990" t="str">
        <f>IF('statement of marks'!$AH$3="","",'statement of marks'!$AH$3)</f>
        <v>vaxszth</v>
      </c>
      <c r="C1165" s="991"/>
      <c r="D1165" s="207" t="str">
        <f>IF('statement of marks'!AH43="","",'statement of marks'!AH43)</f>
        <v/>
      </c>
      <c r="E1165" s="207" t="str">
        <f>IF('statement of marks'!AI43="","",'statement of marks'!AI43)</f>
        <v/>
      </c>
      <c r="F1165" s="433" t="str">
        <f>IF('statement of marks'!AJ43="","",'statement of marks'!AJ43)</f>
        <v/>
      </c>
      <c r="G1165" s="207" t="str">
        <f>IF('statement of marks'!AK43="","",'statement of marks'!AK43)</f>
        <v/>
      </c>
      <c r="H1165" s="207" t="str">
        <f>IF('statement of marks'!AL43="","",'statement of marks'!AL43)</f>
        <v/>
      </c>
      <c r="I1165" s="433" t="str">
        <f>IF('statement of marks'!AM43="","",'statement of marks'!AM43)</f>
        <v/>
      </c>
      <c r="J1165" s="207" t="str">
        <f>IF('statement of marks'!AN43="","",'statement of marks'!AN43)</f>
        <v/>
      </c>
      <c r="K1165" s="207" t="str">
        <f>IF('statement of marks'!AO43="","",'statement of marks'!AO43)</f>
        <v/>
      </c>
      <c r="L1165" s="433" t="str">
        <f>IF('statement of marks'!AP43="","",'statement of marks'!AP43)</f>
        <v/>
      </c>
      <c r="M1165" s="207" t="str">
        <f>IF('statement of marks'!AR43="","",'statement of marks'!AR43)</f>
        <v/>
      </c>
      <c r="N1165" s="207" t="str">
        <f>IF('statement of marks'!AS43="","",'statement of marks'!AS43)</f>
        <v/>
      </c>
      <c r="O1165" s="433" t="str">
        <f>IF('statement of marks'!AT43="","",'statement of marks'!AT43)</f>
        <v/>
      </c>
      <c r="P1165" s="209" t="str">
        <f>IF('statement of marks'!AU43="","",'statement of marks'!AU43)</f>
        <v/>
      </c>
      <c r="Q1165" s="207" t="str">
        <f>IF('statement of marks'!AV43="","",'statement of marks'!AV43)</f>
        <v/>
      </c>
      <c r="R1165" s="207" t="str">
        <f>IF('statement of marks'!AW43="","",'statement of marks'!AW43)</f>
        <v/>
      </c>
      <c r="S1165" s="433" t="str">
        <f>IF('statement of marks'!AX43="","",'statement of marks'!AX43)</f>
        <v/>
      </c>
      <c r="T1165" s="420" t="str">
        <f>IF('statement of marks'!AY43="","",'statement of marks'!AY43)</f>
        <v/>
      </c>
      <c r="U1165" s="420" t="str">
        <f>IF('statement of marks'!AZ43="","",'statement of marks'!AZ43)</f>
        <v/>
      </c>
      <c r="V1165" s="439" t="str">
        <f>IF('statement of marks'!BA43="","",'statement of marks'!BA43)</f>
        <v/>
      </c>
    </row>
    <row r="1166" spans="1:22" ht="15.95" customHeight="1">
      <c r="A1166" s="425"/>
      <c r="B1166" s="990" t="str">
        <f>IF('statement of marks'!BD43="s","laLd`r",IF('statement of marks'!BD43="u","mnwZ",IF('statement of marks'!BD43="g","xqtjkrh",IF('statement of marks'!BD43="p","iatkch",IF('statement of marks'!BD43="sd","fla/kh","r`rh; Hkk""kk")))))</f>
        <v>r`rh; Hkk"kk</v>
      </c>
      <c r="C1166" s="991"/>
      <c r="D1166" s="207" t="str">
        <f>IF('statement of marks'!BE43="","",'statement of marks'!BE43)</f>
        <v/>
      </c>
      <c r="E1166" s="207" t="str">
        <f>IF('statement of marks'!BF43="","",'statement of marks'!BF43)</f>
        <v/>
      </c>
      <c r="F1166" s="433" t="str">
        <f>IF('statement of marks'!BG43="","",'statement of marks'!BG43)</f>
        <v/>
      </c>
      <c r="G1166" s="207" t="str">
        <f>IF('statement of marks'!BH43="","",'statement of marks'!BH43)</f>
        <v/>
      </c>
      <c r="H1166" s="207" t="str">
        <f>IF('statement of marks'!BI43="","",'statement of marks'!BI43)</f>
        <v/>
      </c>
      <c r="I1166" s="433" t="str">
        <f>IF('statement of marks'!BJ43="","",'statement of marks'!BJ43)</f>
        <v/>
      </c>
      <c r="J1166" s="207" t="str">
        <f>IF('statement of marks'!BK43="","",'statement of marks'!BK43)</f>
        <v/>
      </c>
      <c r="K1166" s="207" t="str">
        <f>IF('statement of marks'!BL43="","",'statement of marks'!BL43)</f>
        <v/>
      </c>
      <c r="L1166" s="433" t="str">
        <f>IF('statement of marks'!BM43="","",'statement of marks'!BM43)</f>
        <v/>
      </c>
      <c r="M1166" s="207" t="str">
        <f>IF('statement of marks'!BO43="","",'statement of marks'!BO43)</f>
        <v/>
      </c>
      <c r="N1166" s="207" t="str">
        <f>IF('statement of marks'!BP43="","",'statement of marks'!BP43)</f>
        <v/>
      </c>
      <c r="O1166" s="433" t="str">
        <f>IF('statement of marks'!BQ43="","",'statement of marks'!BQ43)</f>
        <v/>
      </c>
      <c r="P1166" s="209" t="str">
        <f>IF('statement of marks'!BR43="","",'statement of marks'!BR43)</f>
        <v/>
      </c>
      <c r="Q1166" s="207" t="str">
        <f>IF('statement of marks'!BS43="","",'statement of marks'!BS43)</f>
        <v/>
      </c>
      <c r="R1166" s="207" t="str">
        <f>IF('statement of marks'!BT43="","",'statement of marks'!BT43)</f>
        <v/>
      </c>
      <c r="S1166" s="433" t="str">
        <f>IF('statement of marks'!BU43="","",'statement of marks'!BU43)</f>
        <v/>
      </c>
      <c r="T1166" s="420" t="str">
        <f>IF('statement of marks'!BV43="","",'statement of marks'!BV43)</f>
        <v/>
      </c>
      <c r="U1166" s="420" t="str">
        <f>IF('statement of marks'!BW43="","",'statement of marks'!BW43)</f>
        <v/>
      </c>
      <c r="V1166" s="439" t="str">
        <f>IF('statement of marks'!BX43="","",'statement of marks'!BX43)</f>
        <v/>
      </c>
    </row>
    <row r="1167" spans="1:22" ht="15.95" customHeight="1">
      <c r="A1167" s="425"/>
      <c r="B1167" s="990" t="str">
        <f>IF('statement of marks'!$CA$3="","",'statement of marks'!$CA$3)</f>
        <v>xf.kr</v>
      </c>
      <c r="C1167" s="991"/>
      <c r="D1167" s="207" t="str">
        <f>IF('statement of marks'!CA43="","",'statement of marks'!CA43)</f>
        <v/>
      </c>
      <c r="E1167" s="207" t="str">
        <f>IF('statement of marks'!CB43="","",'statement of marks'!CB43)</f>
        <v/>
      </c>
      <c r="F1167" s="433" t="str">
        <f>IF('statement of marks'!CC43="","",'statement of marks'!CC43)</f>
        <v/>
      </c>
      <c r="G1167" s="207" t="str">
        <f>IF('statement of marks'!CD43="","",'statement of marks'!CD43)</f>
        <v/>
      </c>
      <c r="H1167" s="207" t="str">
        <f>IF('statement of marks'!CE43="","",'statement of marks'!CE43)</f>
        <v/>
      </c>
      <c r="I1167" s="433" t="str">
        <f>IF('statement of marks'!CF43="","",'statement of marks'!CF43)</f>
        <v/>
      </c>
      <c r="J1167" s="207" t="str">
        <f>IF('statement of marks'!CG43="","",'statement of marks'!CG43)</f>
        <v/>
      </c>
      <c r="K1167" s="207" t="str">
        <f>IF('statement of marks'!CH43="","",'statement of marks'!CH43)</f>
        <v/>
      </c>
      <c r="L1167" s="433" t="str">
        <f>IF('statement of marks'!CI43="","",'statement of marks'!CI43)</f>
        <v/>
      </c>
      <c r="M1167" s="207" t="str">
        <f>IF('statement of marks'!CK43="","",'statement of marks'!CK43)</f>
        <v/>
      </c>
      <c r="N1167" s="207" t="str">
        <f>IF('statement of marks'!CL43="","",'statement of marks'!CL43)</f>
        <v/>
      </c>
      <c r="O1167" s="433" t="str">
        <f>IF('statement of marks'!CM43="","",'statement of marks'!CM43)</f>
        <v/>
      </c>
      <c r="P1167" s="209" t="str">
        <f>IF('statement of marks'!CN43="","",'statement of marks'!CN43)</f>
        <v/>
      </c>
      <c r="Q1167" s="207" t="str">
        <f>IF('statement of marks'!CO43="","",'statement of marks'!CO43)</f>
        <v/>
      </c>
      <c r="R1167" s="207" t="str">
        <f>IF('statement of marks'!CP43="","",'statement of marks'!CP43)</f>
        <v/>
      </c>
      <c r="S1167" s="433" t="str">
        <f>IF('statement of marks'!CQ43="","",'statement of marks'!CQ43)</f>
        <v/>
      </c>
      <c r="T1167" s="420" t="str">
        <f>IF('statement of marks'!CR43="","",'statement of marks'!CR43)</f>
        <v/>
      </c>
      <c r="U1167" s="420" t="str">
        <f>IF('statement of marks'!CS43="","",'statement of marks'!CS43)</f>
        <v/>
      </c>
      <c r="V1167" s="439" t="str">
        <f>IF('statement of marks'!CT43="","",'statement of marks'!CT43)</f>
        <v/>
      </c>
    </row>
    <row r="1168" spans="1:22" ht="15.95" customHeight="1">
      <c r="A1168" s="425"/>
      <c r="B1168" s="990" t="str">
        <f>IF('statement of marks'!$CW$3="","",'statement of marks'!$CW$3)</f>
        <v>foKku</v>
      </c>
      <c r="C1168" s="991"/>
      <c r="D1168" s="207" t="str">
        <f>IF('statement of marks'!CW43="","",'statement of marks'!CW43)</f>
        <v/>
      </c>
      <c r="E1168" s="207" t="str">
        <f>IF('statement of marks'!CX43="","",'statement of marks'!CX43)</f>
        <v/>
      </c>
      <c r="F1168" s="433" t="str">
        <f>IF('statement of marks'!CY43="","",'statement of marks'!CY43)</f>
        <v/>
      </c>
      <c r="G1168" s="207" t="str">
        <f>IF('statement of marks'!CZ43="","",'statement of marks'!CZ43)</f>
        <v/>
      </c>
      <c r="H1168" s="207" t="str">
        <f>IF('statement of marks'!DA43="","",'statement of marks'!DA43)</f>
        <v/>
      </c>
      <c r="I1168" s="433" t="str">
        <f>IF('statement of marks'!DB43="","",'statement of marks'!DB43)</f>
        <v/>
      </c>
      <c r="J1168" s="207" t="str">
        <f>IF('statement of marks'!DC43="","",'statement of marks'!DC43)</f>
        <v/>
      </c>
      <c r="K1168" s="207" t="str">
        <f>IF('statement of marks'!DD43="","",'statement of marks'!DD43)</f>
        <v/>
      </c>
      <c r="L1168" s="433" t="str">
        <f>IF('statement of marks'!DE43="","",'statement of marks'!DE43)</f>
        <v/>
      </c>
      <c r="M1168" s="207" t="str">
        <f>IF('statement of marks'!DG43="","",'statement of marks'!DG43)</f>
        <v/>
      </c>
      <c r="N1168" s="207" t="str">
        <f>IF('statement of marks'!DH43="","",'statement of marks'!DH43)</f>
        <v/>
      </c>
      <c r="O1168" s="433" t="str">
        <f>IF('statement of marks'!DI43="","",'statement of marks'!DI43)</f>
        <v/>
      </c>
      <c r="P1168" s="209" t="str">
        <f>IF('statement of marks'!DJ43="","",'statement of marks'!DJ43)</f>
        <v/>
      </c>
      <c r="Q1168" s="207" t="str">
        <f>IF('statement of marks'!DK43="","",'statement of marks'!DK43)</f>
        <v/>
      </c>
      <c r="R1168" s="207" t="str">
        <f>IF('statement of marks'!DL43="","",'statement of marks'!DL43)</f>
        <v/>
      </c>
      <c r="S1168" s="433" t="str">
        <f>IF('statement of marks'!DM43="","",'statement of marks'!DM43)</f>
        <v/>
      </c>
      <c r="T1168" s="420" t="str">
        <f>IF('statement of marks'!DN43="","",'statement of marks'!DN43)</f>
        <v/>
      </c>
      <c r="U1168" s="420" t="str">
        <f>IF('statement of marks'!DO43="","",'statement of marks'!DO43)</f>
        <v/>
      </c>
      <c r="V1168" s="439" t="str">
        <f>IF('statement of marks'!DP43="","",'statement of marks'!DP43)</f>
        <v/>
      </c>
    </row>
    <row r="1169" spans="1:22" ht="15.95" customHeight="1">
      <c r="A1169" s="425"/>
      <c r="B1169" s="990" t="str">
        <f>IF('statement of marks'!$DS$3="","",'statement of marks'!$DS$3)</f>
        <v>lkekftd foKku</v>
      </c>
      <c r="C1169" s="991"/>
      <c r="D1169" s="207" t="str">
        <f>IF('statement of marks'!DS43="","",'statement of marks'!DS43)</f>
        <v/>
      </c>
      <c r="E1169" s="207" t="str">
        <f>IF('statement of marks'!DT43="","",'statement of marks'!DT43)</f>
        <v/>
      </c>
      <c r="F1169" s="433" t="str">
        <f>IF('statement of marks'!DU43="","",'statement of marks'!DU43)</f>
        <v/>
      </c>
      <c r="G1169" s="207" t="str">
        <f>IF('statement of marks'!DV43="","",'statement of marks'!DV43)</f>
        <v/>
      </c>
      <c r="H1169" s="207" t="str">
        <f>IF('statement of marks'!DW43="","",'statement of marks'!DW43)</f>
        <v/>
      </c>
      <c r="I1169" s="433" t="str">
        <f>IF('statement of marks'!DX43="","",'statement of marks'!DX43)</f>
        <v/>
      </c>
      <c r="J1169" s="207" t="str">
        <f>IF('statement of marks'!DY43="","",'statement of marks'!DY43)</f>
        <v/>
      </c>
      <c r="K1169" s="207" t="str">
        <f>IF('statement of marks'!DZ43="","",'statement of marks'!DZ43)</f>
        <v/>
      </c>
      <c r="L1169" s="433" t="str">
        <f>IF('statement of marks'!EA43="","",'statement of marks'!EA43)</f>
        <v/>
      </c>
      <c r="M1169" s="207" t="str">
        <f>IF('statement of marks'!EC43="","",'statement of marks'!EC43)</f>
        <v/>
      </c>
      <c r="N1169" s="207" t="str">
        <f>IF('statement of marks'!ED43="","",'statement of marks'!ED43)</f>
        <v/>
      </c>
      <c r="O1169" s="433" t="str">
        <f>IF('statement of marks'!EE43="","",'statement of marks'!EE43)</f>
        <v/>
      </c>
      <c r="P1169" s="209" t="str">
        <f>IF('statement of marks'!EF43="","",'statement of marks'!EF43)</f>
        <v/>
      </c>
      <c r="Q1169" s="207" t="str">
        <f>IF('statement of marks'!EG43="","",'statement of marks'!EG43)</f>
        <v/>
      </c>
      <c r="R1169" s="207" t="str">
        <f>IF('statement of marks'!EH43="","",'statement of marks'!EH43)</f>
        <v/>
      </c>
      <c r="S1169" s="433" t="str">
        <f>IF('statement of marks'!EI43="","",'statement of marks'!EI43)</f>
        <v/>
      </c>
      <c r="T1169" s="420" t="str">
        <f>IF('statement of marks'!EJ43="","",'statement of marks'!EJ43)</f>
        <v/>
      </c>
      <c r="U1169" s="420" t="str">
        <f>IF('statement of marks'!EK43="","",'statement of marks'!EK43)</f>
        <v/>
      </c>
      <c r="V1169" s="439" t="str">
        <f>IF('statement of marks'!EL43="","",'statement of marks'!EL43)</f>
        <v/>
      </c>
    </row>
    <row r="1170" spans="1:22" ht="15.95" customHeight="1">
      <c r="A1170" s="425"/>
      <c r="B1170" s="996" t="s">
        <v>193</v>
      </c>
      <c r="C1170" s="997"/>
      <c r="D1170" s="1007" t="s">
        <v>1</v>
      </c>
      <c r="E1170" s="1007"/>
      <c r="F1170" s="1007"/>
      <c r="G1170" s="1007" t="s">
        <v>21</v>
      </c>
      <c r="H1170" s="1007"/>
      <c r="I1170" s="1007"/>
      <c r="J1170" s="1007" t="s">
        <v>194</v>
      </c>
      <c r="K1170" s="1007"/>
      <c r="L1170" s="1007"/>
      <c r="M1170" s="1007" t="s">
        <v>68</v>
      </c>
      <c r="N1170" s="1007"/>
      <c r="O1170" s="1007"/>
      <c r="P1170" s="1007" t="s">
        <v>240</v>
      </c>
      <c r="Q1170" s="1007"/>
      <c r="R1170" s="1007"/>
      <c r="S1170" s="436"/>
      <c r="T1170" s="1073" t="s">
        <v>237</v>
      </c>
      <c r="U1170" s="1074"/>
      <c r="V1170" s="1075"/>
    </row>
    <row r="1171" spans="1:22" ht="15.95" customHeight="1">
      <c r="A1171" s="426"/>
      <c r="B1171" s="1048" t="s">
        <v>3</v>
      </c>
      <c r="C1171" s="1049"/>
      <c r="D1171" s="1050">
        <f>IF('statement of marks'!EO$6="","",'statement of marks'!EO$6)</f>
        <v>20</v>
      </c>
      <c r="E1171" s="1050"/>
      <c r="F1171" s="1050"/>
      <c r="G1171" s="1050">
        <f>IF('statement of marks'!EP$6="","",'statement of marks'!EP$6)</f>
        <v>20</v>
      </c>
      <c r="H1171" s="1050"/>
      <c r="I1171" s="1050"/>
      <c r="J1171" s="1050">
        <f>IF('statement of marks'!ER$6="","",'statement of marks'!ER$6)</f>
        <v>20</v>
      </c>
      <c r="K1171" s="1050"/>
      <c r="L1171" s="1050"/>
      <c r="M1171" s="1050">
        <f>IF('statement of marks'!EQ$6="","",'statement of marks'!EQ$6)</f>
        <v>20</v>
      </c>
      <c r="N1171" s="1050"/>
      <c r="O1171" s="1050"/>
      <c r="P1171" s="1050">
        <f>IF('statement of marks'!ES$6="","",'statement of marks'!ES$6)</f>
        <v>20</v>
      </c>
      <c r="Q1171" s="1050"/>
      <c r="R1171" s="1050"/>
      <c r="S1171" s="437" t="str">
        <f>IF('statement of marks'!FD$6="","",'statement of marks'!EW$6)</f>
        <v/>
      </c>
      <c r="T1171" s="442">
        <f>IF('statement of marks'!ET$6="","",'statement of marks'!ET$6)</f>
        <v>100</v>
      </c>
      <c r="U1171" s="443" t="s">
        <v>5</v>
      </c>
      <c r="V1171" s="444" t="s">
        <v>241</v>
      </c>
    </row>
    <row r="1172" spans="1:22" ht="15.95" customHeight="1">
      <c r="A1172" s="425"/>
      <c r="B1172" s="990" t="str">
        <f>IF('statement of marks'!$EO$3="","",'statement of marks'!$EO$3)</f>
        <v>dk;kZuqHko</v>
      </c>
      <c r="C1172" s="991"/>
      <c r="D1172" s="1031" t="str">
        <f>IF('statement of marks'!EO43="","",'statement of marks'!EO43)</f>
        <v/>
      </c>
      <c r="E1172" s="1031"/>
      <c r="F1172" s="1031"/>
      <c r="G1172" s="1031" t="str">
        <f>IF('statement of marks'!EP43="","",'statement of marks'!EP43)</f>
        <v/>
      </c>
      <c r="H1172" s="1031"/>
      <c r="I1172" s="1031"/>
      <c r="J1172" s="1031" t="str">
        <f>IF('statement of marks'!ER43="","",'statement of marks'!ER43)</f>
        <v/>
      </c>
      <c r="K1172" s="1031"/>
      <c r="L1172" s="1031"/>
      <c r="M1172" s="1031" t="str">
        <f>IF('statement of marks'!EQ43="","",'statement of marks'!EQ43)</f>
        <v/>
      </c>
      <c r="N1172" s="1031"/>
      <c r="O1172" s="1031"/>
      <c r="P1172" s="1031" t="str">
        <f>IF('statement of marks'!ES43="","",'statement of marks'!ES43)</f>
        <v/>
      </c>
      <c r="Q1172" s="1031"/>
      <c r="R1172" s="1031"/>
      <c r="S1172" s="438"/>
      <c r="T1172" s="440" t="str">
        <f>IF('statement of marks'!ET43="","",'statement of marks'!ET43)</f>
        <v/>
      </c>
      <c r="U1172" s="440" t="str">
        <f>IF('statement of marks'!EU43="","",'statement of marks'!EU43)</f>
        <v/>
      </c>
      <c r="V1172" s="441" t="str">
        <f>IF('statement of marks'!EV43="","",'statement of marks'!EV43)</f>
        <v/>
      </c>
    </row>
    <row r="1173" spans="1:22" ht="15.95" customHeight="1">
      <c r="A1173" s="425"/>
      <c r="B1173" s="1027" t="str">
        <f>IF('statement of marks'!$EY$3="","",'statement of marks'!$EY$3)</f>
        <v>dyk f'k{kk</v>
      </c>
      <c r="C1173" s="1028"/>
      <c r="D1173" s="1031" t="str">
        <f>IF('statement of marks'!EY43="","",'statement of marks'!EY43)</f>
        <v/>
      </c>
      <c r="E1173" s="1031"/>
      <c r="F1173" s="1031"/>
      <c r="G1173" s="1031" t="str">
        <f>IF('statement of marks'!EZ43="","",'statement of marks'!EZ43)</f>
        <v/>
      </c>
      <c r="H1173" s="1031"/>
      <c r="I1173" s="1031"/>
      <c r="J1173" s="1031" t="str">
        <f>IF('statement of marks'!FB43="","",'statement of marks'!FB43)</f>
        <v/>
      </c>
      <c r="K1173" s="1031"/>
      <c r="L1173" s="1031"/>
      <c r="M1173" s="1031" t="str">
        <f>IF('statement of marks'!FA43="","",'statement of marks'!FA43)</f>
        <v/>
      </c>
      <c r="N1173" s="1031"/>
      <c r="O1173" s="1031"/>
      <c r="P1173" s="1031" t="str">
        <f>IF('statement of marks'!FC43="","",'statement of marks'!FC43)</f>
        <v/>
      </c>
      <c r="Q1173" s="1031"/>
      <c r="R1173" s="1031"/>
      <c r="S1173" s="438"/>
      <c r="T1173" s="440" t="str">
        <f>IF('statement of marks'!FD43="","",'statement of marks'!FD43)</f>
        <v/>
      </c>
      <c r="U1173" s="440" t="str">
        <f>IF('statement of marks'!FE43="","",'statement of marks'!FE43)</f>
        <v/>
      </c>
      <c r="V1173" s="441" t="str">
        <f>IF('statement of marks'!FF43="","",'statement of marks'!FF43)</f>
        <v/>
      </c>
    </row>
    <row r="1174" spans="1:22" ht="15.95" customHeight="1">
      <c r="A1174" s="425"/>
      <c r="B1174" s="1029" t="str">
        <f>IF('statement of marks'!$FI$3="","",'statement of marks'!$FI$3)</f>
        <v>LokLF; ,oe~ 'kkjhfjd f'k{kk</v>
      </c>
      <c r="C1174" s="1030"/>
      <c r="D1174" s="1031" t="str">
        <f>IF('statement of marks'!FI43="","",'statement of marks'!FI43)</f>
        <v/>
      </c>
      <c r="E1174" s="1031"/>
      <c r="F1174" s="1031"/>
      <c r="G1174" s="1031" t="str">
        <f>IF('statement of marks'!FJ43="","",'statement of marks'!FJ43)</f>
        <v/>
      </c>
      <c r="H1174" s="1031"/>
      <c r="I1174" s="1031"/>
      <c r="J1174" s="1031" t="str">
        <f>IF('statement of marks'!FL43="","",'statement of marks'!FL43)</f>
        <v/>
      </c>
      <c r="K1174" s="1031"/>
      <c r="L1174" s="1031"/>
      <c r="M1174" s="1031" t="str">
        <f>IF('statement of marks'!FK43="","",'statement of marks'!FK43)</f>
        <v/>
      </c>
      <c r="N1174" s="1031"/>
      <c r="O1174" s="1031"/>
      <c r="P1174" s="1031" t="str">
        <f>IF('statement of marks'!FM43="","",'statement of marks'!FM43)</f>
        <v/>
      </c>
      <c r="Q1174" s="1031"/>
      <c r="R1174" s="1031"/>
      <c r="S1174" s="438"/>
      <c r="T1174" s="440" t="str">
        <f>IF('statement of marks'!FN43="","",'statement of marks'!FN43)</f>
        <v/>
      </c>
      <c r="U1174" s="440" t="str">
        <f>IF('statement of marks'!FO43="","",'statement of marks'!FO43)</f>
        <v/>
      </c>
      <c r="V1174" s="441" t="str">
        <f>IF('statement of marks'!FP43="","",'statement of marks'!FP43)</f>
        <v/>
      </c>
    </row>
    <row r="1175" spans="1:22" ht="15.95" customHeight="1">
      <c r="A1175" s="425"/>
      <c r="B1175" s="1000" t="s">
        <v>195</v>
      </c>
      <c r="C1175" s="1001"/>
      <c r="D1175" s="1071" t="str">
        <f>details!$DR$3</f>
        <v>vxLr rd</v>
      </c>
      <c r="E1175" s="1071"/>
      <c r="F1175" s="1071"/>
      <c r="G1175" s="1071" t="str">
        <f>details!$DV$3</f>
        <v>vDVwcj rd</v>
      </c>
      <c r="H1175" s="1071"/>
      <c r="I1175" s="1071"/>
      <c r="J1175" s="1071" t="str">
        <f>details!$ED$3</f>
        <v>Qjojh rd</v>
      </c>
      <c r="K1175" s="1071"/>
      <c r="L1175" s="1071"/>
      <c r="M1175" s="1071" t="str">
        <f>details!$DZ$3</f>
        <v>fnlEcj rd</v>
      </c>
      <c r="N1175" s="1071"/>
      <c r="O1175" s="1071"/>
      <c r="P1175" s="1071" t="str">
        <f>details!$EH$3</f>
        <v>loZ ;ksx</v>
      </c>
      <c r="Q1175" s="1071"/>
      <c r="R1175" s="1071"/>
      <c r="S1175" s="1010" t="s">
        <v>252</v>
      </c>
      <c r="T1175" s="1011"/>
      <c r="U1175" s="1011"/>
      <c r="V1175" s="1078"/>
    </row>
    <row r="1176" spans="1:22" ht="15.95" customHeight="1">
      <c r="A1176" s="425"/>
      <c r="B1176" s="1025" t="s">
        <v>98</v>
      </c>
      <c r="C1176" s="1026"/>
      <c r="D1176" s="1008" t="str">
        <f>IF(details!DS43="","",details!DS43)</f>
        <v/>
      </c>
      <c r="E1176" s="1008"/>
      <c r="F1176" s="1008"/>
      <c r="G1176" s="1008" t="str">
        <f>IF(details!DW43="","",details!DW43)</f>
        <v/>
      </c>
      <c r="H1176" s="1008"/>
      <c r="I1176" s="1008"/>
      <c r="J1176" s="1008" t="str">
        <f>IF(details!EE43="","",details!EE43)</f>
        <v/>
      </c>
      <c r="K1176" s="1008"/>
      <c r="L1176" s="1008"/>
      <c r="M1176" s="1008" t="str">
        <f>IF(details!EA43="","",details!EA43)</f>
        <v/>
      </c>
      <c r="N1176" s="1008"/>
      <c r="O1176" s="1008"/>
      <c r="P1176" s="1008" t="str">
        <f>IF(details!EI43="","",details!EI43)</f>
        <v/>
      </c>
      <c r="Q1176" s="1008"/>
      <c r="R1176" s="1008"/>
      <c r="S1176" s="1079">
        <f>'statement of marks'!$HF$108</f>
        <v>42855</v>
      </c>
      <c r="T1176" s="1080"/>
      <c r="U1176" s="1080"/>
      <c r="V1176" s="1081"/>
    </row>
    <row r="1177" spans="1:22" ht="15.95" customHeight="1">
      <c r="A1177" s="425"/>
      <c r="B1177" s="1023" t="s">
        <v>15</v>
      </c>
      <c r="C1177" s="1024"/>
      <c r="D1177" s="1009">
        <f>IF(details!DR43="","",details!DR43)</f>
        <v>83</v>
      </c>
      <c r="E1177" s="1009"/>
      <c r="F1177" s="1009"/>
      <c r="G1177" s="1009" t="str">
        <f>IF(details!DV43="","",details!DV43)</f>
        <v/>
      </c>
      <c r="H1177" s="1009"/>
      <c r="I1177" s="1009"/>
      <c r="J1177" s="1009" t="str">
        <f>IF(details!ED43="","",details!ED43)</f>
        <v/>
      </c>
      <c r="K1177" s="1009"/>
      <c r="L1177" s="1009"/>
      <c r="M1177" s="1009" t="str">
        <f>IF(details!DZ43="","",details!DZ43)</f>
        <v/>
      </c>
      <c r="N1177" s="1009"/>
      <c r="O1177" s="1009"/>
      <c r="P1177" s="1009" t="str">
        <f>IF(details!EH43="","",details!EH43)</f>
        <v/>
      </c>
      <c r="Q1177" s="1009"/>
      <c r="R1177" s="1009"/>
      <c r="S1177" s="1082"/>
      <c r="T1177" s="1083"/>
      <c r="U1177" s="1083"/>
      <c r="V1177" s="1084"/>
    </row>
    <row r="1178" spans="1:22" ht="15.95" customHeight="1">
      <c r="A1178" s="1072"/>
      <c r="B1178" s="1064" t="s">
        <v>250</v>
      </c>
      <c r="C1178" s="1065"/>
      <c r="D1178" s="1066" t="s">
        <v>3</v>
      </c>
      <c r="E1178" s="1066"/>
      <c r="F1178" s="1066"/>
      <c r="G1178" s="1066" t="s">
        <v>236</v>
      </c>
      <c r="H1178" s="1066"/>
      <c r="I1178" s="1066"/>
      <c r="J1178" s="1066" t="s">
        <v>5</v>
      </c>
      <c r="K1178" s="1066"/>
      <c r="L1178" s="1066"/>
      <c r="M1178" s="1066" t="s">
        <v>242</v>
      </c>
      <c r="N1178" s="1066"/>
      <c r="O1178" s="1066"/>
      <c r="P1178" s="1067" t="s">
        <v>225</v>
      </c>
      <c r="Q1178" s="1067"/>
      <c r="R1178" s="1067"/>
      <c r="S1178" s="1066" t="s">
        <v>250</v>
      </c>
      <c r="T1178" s="1066"/>
      <c r="U1178" s="1066"/>
      <c r="V1178" s="1068"/>
    </row>
    <row r="1179" spans="1:22" ht="15.95" customHeight="1">
      <c r="A1179" s="1072"/>
      <c r="B1179" s="1064"/>
      <c r="C1179" s="1065"/>
      <c r="D1179" s="1069" t="str">
        <f>'statement of marks'!HD43</f>
        <v/>
      </c>
      <c r="E1179" s="1069"/>
      <c r="F1179" s="1069"/>
      <c r="G1179" s="1069" t="str">
        <f>'statement of marks'!HE43</f>
        <v/>
      </c>
      <c r="H1179" s="1069"/>
      <c r="I1179" s="1069"/>
      <c r="J1179" s="1069" t="str">
        <f>'statement of marks'!HF43</f>
        <v/>
      </c>
      <c r="K1179" s="1069"/>
      <c r="L1179" s="1069"/>
      <c r="M1179" s="1069" t="str">
        <f>'statement of marks'!HI43</f>
        <v/>
      </c>
      <c r="N1179" s="1069"/>
      <c r="O1179" s="1069"/>
      <c r="P1179" s="1069" t="str">
        <f>'statement of marks'!HH43</f>
        <v/>
      </c>
      <c r="Q1179" s="1069"/>
      <c r="R1179" s="1069"/>
      <c r="S1179" s="1066" t="str">
        <f>'statement of marks'!HC43</f>
        <v/>
      </c>
      <c r="T1179" s="1066"/>
      <c r="U1179" s="1066"/>
      <c r="V1179" s="1068"/>
    </row>
    <row r="1180" spans="1:22" ht="15.95" customHeight="1">
      <c r="A1180" s="425"/>
      <c r="B1180" s="1036" t="s">
        <v>99</v>
      </c>
      <c r="C1180" s="1037"/>
      <c r="D1180" s="1007"/>
      <c r="E1180" s="1007"/>
      <c r="F1180" s="1007"/>
      <c r="G1180" s="1007"/>
      <c r="H1180" s="1007"/>
      <c r="I1180" s="1007"/>
      <c r="J1180" s="1007"/>
      <c r="K1180" s="1007"/>
      <c r="L1180" s="1007"/>
      <c r="M1180" s="1007"/>
      <c r="N1180" s="1007"/>
      <c r="O1180" s="1007"/>
      <c r="P1180" s="1007"/>
      <c r="Q1180" s="1007"/>
      <c r="R1180" s="1007"/>
      <c r="S1180" s="1007"/>
      <c r="T1180" s="1007"/>
      <c r="U1180" s="1007"/>
      <c r="V1180" s="1058"/>
    </row>
    <row r="1181" spans="1:22" ht="15.95" customHeight="1">
      <c r="A1181" s="425"/>
      <c r="B1181" s="1013" t="s">
        <v>79</v>
      </c>
      <c r="C1181" s="1014"/>
      <c r="D1181" s="1007"/>
      <c r="E1181" s="1007"/>
      <c r="F1181" s="1007"/>
      <c r="G1181" s="1007"/>
      <c r="H1181" s="1007"/>
      <c r="I1181" s="1007"/>
      <c r="J1181" s="1007"/>
      <c r="K1181" s="1007"/>
      <c r="L1181" s="1007"/>
      <c r="M1181" s="1007"/>
      <c r="N1181" s="1007"/>
      <c r="O1181" s="1007"/>
      <c r="P1181" s="1007"/>
      <c r="Q1181" s="1007"/>
      <c r="R1181" s="1007"/>
      <c r="S1181" s="1007"/>
      <c r="T1181" s="1007"/>
      <c r="U1181" s="1007"/>
      <c r="V1181" s="1058"/>
    </row>
    <row r="1182" spans="1:22" ht="15.95" customHeight="1">
      <c r="A1182" s="425"/>
      <c r="B1182" s="1036" t="s">
        <v>243</v>
      </c>
      <c r="C1182" s="1037"/>
      <c r="D1182" s="1007"/>
      <c r="E1182" s="1007"/>
      <c r="F1182" s="1007"/>
      <c r="G1182" s="1007"/>
      <c r="H1182" s="1007"/>
      <c r="I1182" s="1007"/>
      <c r="J1182" s="1007"/>
      <c r="K1182" s="1007"/>
      <c r="L1182" s="1007"/>
      <c r="M1182" s="1007"/>
      <c r="N1182" s="1007"/>
      <c r="O1182" s="1007"/>
      <c r="P1182" s="1007" t="s">
        <v>243</v>
      </c>
      <c r="Q1182" s="1007"/>
      <c r="R1182" s="1007"/>
      <c r="S1182" s="1007"/>
      <c r="T1182" s="1007"/>
      <c r="U1182" s="1007"/>
      <c r="V1182" s="1058"/>
    </row>
    <row r="1183" spans="1:22" ht="15.95" customHeight="1">
      <c r="A1183" s="425"/>
      <c r="B1183" s="1021" t="s">
        <v>100</v>
      </c>
      <c r="C1183" s="1022"/>
      <c r="D1183" s="1007"/>
      <c r="E1183" s="1007"/>
      <c r="F1183" s="1007"/>
      <c r="G1183" s="1007"/>
      <c r="H1183" s="1007"/>
      <c r="I1183" s="1007"/>
      <c r="J1183" s="1007"/>
      <c r="K1183" s="1007"/>
      <c r="L1183" s="1007"/>
      <c r="M1183" s="1007"/>
      <c r="N1183" s="1007"/>
      <c r="O1183" s="1007"/>
      <c r="P1183" s="1007"/>
      <c r="Q1183" s="1007"/>
      <c r="R1183" s="1007"/>
      <c r="S1183" s="1060" t="s">
        <v>100</v>
      </c>
      <c r="T1183" s="1060"/>
      <c r="U1183" s="1060"/>
      <c r="V1183" s="1061"/>
    </row>
    <row r="1184" spans="1:22" ht="15.95" customHeight="1" thickBot="1">
      <c r="A1184" s="427"/>
      <c r="B1184" s="1076" t="s">
        <v>101</v>
      </c>
      <c r="C1184" s="1077"/>
      <c r="D1184" s="1059"/>
      <c r="E1184" s="1059"/>
      <c r="F1184" s="1059"/>
      <c r="G1184" s="1059"/>
      <c r="H1184" s="1059"/>
      <c r="I1184" s="1059"/>
      <c r="J1184" s="1059"/>
      <c r="K1184" s="1059"/>
      <c r="L1184" s="1059"/>
      <c r="M1184" s="1059"/>
      <c r="N1184" s="1059"/>
      <c r="O1184" s="1059"/>
      <c r="P1184" s="1059"/>
      <c r="Q1184" s="1059"/>
      <c r="R1184" s="1059"/>
      <c r="S1184" s="1062" t="s">
        <v>134</v>
      </c>
      <c r="T1184" s="1062"/>
      <c r="U1184" s="1062"/>
      <c r="V1184" s="1063"/>
    </row>
    <row r="1185" spans="1:22" ht="15.95" customHeight="1">
      <c r="A1185" s="424"/>
      <c r="B1185" s="1038" t="s">
        <v>47</v>
      </c>
      <c r="C1185" s="1039"/>
      <c r="D1185" s="1039"/>
      <c r="E1185" s="1039"/>
      <c r="F1185" s="1039"/>
      <c r="G1185" s="1039"/>
      <c r="H1185" s="1039"/>
      <c r="I1185" s="1039"/>
      <c r="J1185" s="1039"/>
      <c r="K1185" s="1039"/>
      <c r="L1185" s="1039"/>
      <c r="M1185" s="1039"/>
      <c r="N1185" s="1039"/>
      <c r="O1185" s="1039"/>
      <c r="P1185" s="1039"/>
      <c r="Q1185" s="1039"/>
      <c r="R1185" s="1039"/>
      <c r="S1185" s="1039"/>
      <c r="T1185" s="1039"/>
      <c r="U1185" s="1039"/>
      <c r="V1185" s="1040"/>
    </row>
    <row r="1186" spans="1:22" ht="15.95" customHeight="1">
      <c r="A1186" s="425"/>
      <c r="B1186" s="1041" t="str">
        <f>'statement of marks'!$A$1</f>
        <v>MkW0Hkhejko vEcsMdj jkt0vkok0fo|k0cxMh]nkSlk</v>
      </c>
      <c r="C1186" s="1042"/>
      <c r="D1186" s="1042"/>
      <c r="E1186" s="1042"/>
      <c r="F1186" s="1042"/>
      <c r="G1186" s="1042"/>
      <c r="H1186" s="1042"/>
      <c r="I1186" s="1042"/>
      <c r="J1186" s="1042"/>
      <c r="K1186" s="1042"/>
      <c r="L1186" s="1042"/>
      <c r="M1186" s="1042"/>
      <c r="N1186" s="1042"/>
      <c r="O1186" s="1042"/>
      <c r="P1186" s="1042"/>
      <c r="Q1186" s="1042"/>
      <c r="R1186" s="1042"/>
      <c r="S1186" s="1042"/>
      <c r="T1186" s="1042"/>
      <c r="U1186" s="1042"/>
      <c r="V1186" s="1043"/>
    </row>
    <row r="1187" spans="1:22" ht="15.95" customHeight="1">
      <c r="A1187" s="425"/>
      <c r="B1187" s="990" t="s">
        <v>244</v>
      </c>
      <c r="C1187" s="991"/>
      <c r="D1187" s="992" t="str">
        <f>'statement of marks'!$H$3</f>
        <v>2016-17</v>
      </c>
      <c r="E1187" s="992"/>
      <c r="F1187" s="992"/>
      <c r="G1187" s="992"/>
      <c r="H1187" s="992"/>
      <c r="I1187" s="992"/>
      <c r="J1187" s="992"/>
      <c r="K1187" s="992"/>
      <c r="L1187" s="992"/>
      <c r="M1187" s="992"/>
      <c r="N1187" s="992"/>
      <c r="O1187" s="992"/>
      <c r="P1187" s="992"/>
      <c r="Q1187" s="992"/>
      <c r="R1187" s="992"/>
      <c r="S1187" s="992"/>
      <c r="T1187" s="992"/>
      <c r="U1187" s="992"/>
      <c r="V1187" s="1044"/>
    </row>
    <row r="1188" spans="1:22" ht="15.95" customHeight="1">
      <c r="A1188" s="425"/>
      <c r="B1188" s="990" t="s">
        <v>185</v>
      </c>
      <c r="C1188" s="991"/>
      <c r="D1188" s="991" t="str">
        <f>IF('statement of marks'!I44="","",'statement of marks'!I44)</f>
        <v/>
      </c>
      <c r="E1188" s="991"/>
      <c r="F1188" s="991"/>
      <c r="G1188" s="991"/>
      <c r="H1188" s="991"/>
      <c r="I1188" s="991"/>
      <c r="J1188" s="991"/>
      <c r="K1188" s="991"/>
      <c r="L1188" s="991"/>
      <c r="M1188" s="991"/>
      <c r="N1188" s="991"/>
      <c r="O1188" s="991"/>
      <c r="P1188" s="991"/>
      <c r="Q1188" s="991"/>
      <c r="R1188" s="991"/>
      <c r="S1188" s="991"/>
      <c r="T1188" s="991"/>
      <c r="U1188" s="991"/>
      <c r="V1188" s="1045"/>
    </row>
    <row r="1189" spans="1:22" ht="15.95" customHeight="1">
      <c r="A1189" s="425"/>
      <c r="B1189" s="990" t="s">
        <v>186</v>
      </c>
      <c r="C1189" s="991"/>
      <c r="D1189" s="991" t="str">
        <f>IF('statement of marks'!J44="","",'statement of marks'!J44)</f>
        <v/>
      </c>
      <c r="E1189" s="991"/>
      <c r="F1189" s="991"/>
      <c r="G1189" s="991"/>
      <c r="H1189" s="991"/>
      <c r="I1189" s="991"/>
      <c r="J1189" s="991"/>
      <c r="K1189" s="991"/>
      <c r="L1189" s="991"/>
      <c r="M1189" s="991"/>
      <c r="N1189" s="991"/>
      <c r="O1189" s="991"/>
      <c r="P1189" s="991"/>
      <c r="Q1189" s="991"/>
      <c r="R1189" s="991"/>
      <c r="S1189" s="991"/>
      <c r="T1189" s="991"/>
      <c r="U1189" s="991"/>
      <c r="V1189" s="1045"/>
    </row>
    <row r="1190" spans="1:22" ht="15.95" customHeight="1">
      <c r="A1190" s="425"/>
      <c r="B1190" s="990" t="s">
        <v>187</v>
      </c>
      <c r="C1190" s="991"/>
      <c r="D1190" s="991" t="str">
        <f>IF('statement of marks'!K44="","",'statement of marks'!K44)</f>
        <v/>
      </c>
      <c r="E1190" s="991"/>
      <c r="F1190" s="991"/>
      <c r="G1190" s="991"/>
      <c r="H1190" s="991"/>
      <c r="I1190" s="991"/>
      <c r="J1190" s="991"/>
      <c r="K1190" s="991"/>
      <c r="L1190" s="991"/>
      <c r="M1190" s="991"/>
      <c r="N1190" s="991"/>
      <c r="O1190" s="991"/>
      <c r="P1190" s="991"/>
      <c r="Q1190" s="991"/>
      <c r="R1190" s="991"/>
      <c r="S1190" s="991"/>
      <c r="T1190" s="991"/>
      <c r="U1190" s="991"/>
      <c r="V1190" s="1045"/>
    </row>
    <row r="1191" spans="1:22" ht="15.95" customHeight="1">
      <c r="A1191" s="425"/>
      <c r="B1191" s="990" t="s">
        <v>188</v>
      </c>
      <c r="C1191" s="991"/>
      <c r="D1191" s="992" t="str">
        <f>'statement of marks'!$G$3</f>
        <v>6 B</v>
      </c>
      <c r="E1191" s="992"/>
      <c r="F1191" s="992"/>
      <c r="G1191" s="991" t="s">
        <v>9</v>
      </c>
      <c r="H1191" s="991"/>
      <c r="I1191" s="991"/>
      <c r="J1191" s="992" t="str">
        <f>IF('statement of marks'!D44="","",'statement of marks'!D44)</f>
        <v/>
      </c>
      <c r="K1191" s="992"/>
      <c r="L1191" s="992"/>
      <c r="M1191" s="991" t="s">
        <v>189</v>
      </c>
      <c r="N1191" s="991"/>
      <c r="O1191" s="991"/>
      <c r="P1191" s="992" t="str">
        <f>IF('statement of marks'!F44="","",'statement of marks'!F44)</f>
        <v/>
      </c>
      <c r="Q1191" s="992"/>
      <c r="R1191" s="992"/>
      <c r="S1191" s="1054" t="str">
        <f>IF('statement of marks'!$I$3="","",'statement of marks'!$I$3)</f>
        <v xml:space="preserve">fo|ky; dk Mk;l dksM+ </v>
      </c>
      <c r="T1191" s="1054"/>
      <c r="U1191" s="1054"/>
      <c r="V1191" s="1055"/>
    </row>
    <row r="1192" spans="1:22" ht="15.95" customHeight="1">
      <c r="A1192" s="425"/>
      <c r="B1192" s="428" t="s">
        <v>0</v>
      </c>
      <c r="C1192" s="429"/>
      <c r="D1192" s="1032" t="str">
        <f>IF('statement of marks'!G44="","",'statement of marks'!G44)</f>
        <v/>
      </c>
      <c r="E1192" s="1032"/>
      <c r="F1192" s="1032"/>
      <c r="G1192" s="991" t="str">
        <f>IF('statement of marks'!H44="","",'statement of marks'!H44)</f>
        <v/>
      </c>
      <c r="H1192" s="991"/>
      <c r="I1192" s="991"/>
      <c r="J1192" s="991"/>
      <c r="K1192" s="991"/>
      <c r="L1192" s="991"/>
      <c r="M1192" s="991"/>
      <c r="N1192" s="991"/>
      <c r="O1192" s="991"/>
      <c r="P1192" s="991"/>
      <c r="Q1192" s="991"/>
      <c r="R1192" s="991"/>
      <c r="S1192" s="1056" t="str">
        <f>IF('statement of marks'!$J$3="","",'statement of marks'!$J$3)</f>
        <v xml:space="preserve">08291009401   </v>
      </c>
      <c r="T1192" s="1056"/>
      <c r="U1192" s="1056"/>
      <c r="V1192" s="1057"/>
    </row>
    <row r="1193" spans="1:22" ht="15.95" customHeight="1">
      <c r="A1193" s="425"/>
      <c r="B1193" s="404" t="s">
        <v>28</v>
      </c>
      <c r="C1193" s="430" t="s">
        <v>96</v>
      </c>
      <c r="D1193" s="1007" t="s">
        <v>1</v>
      </c>
      <c r="E1193" s="1007"/>
      <c r="F1193" s="1007"/>
      <c r="G1193" s="1007" t="s">
        <v>21</v>
      </c>
      <c r="H1193" s="1007"/>
      <c r="I1193" s="1007"/>
      <c r="J1193" s="1007" t="s">
        <v>68</v>
      </c>
      <c r="K1193" s="1007"/>
      <c r="L1193" s="1007"/>
      <c r="M1193" s="1007" t="s">
        <v>97</v>
      </c>
      <c r="N1193" s="1007"/>
      <c r="O1193" s="1007"/>
      <c r="P1193" s="1070" t="s">
        <v>200</v>
      </c>
      <c r="Q1193" s="1051" t="s">
        <v>238</v>
      </c>
      <c r="R1193" s="1051"/>
      <c r="S1193" s="1051"/>
      <c r="T1193" s="1052" t="s">
        <v>237</v>
      </c>
      <c r="U1193" s="1052"/>
      <c r="V1193" s="1053"/>
    </row>
    <row r="1194" spans="1:22" ht="15.95" customHeight="1">
      <c r="A1194" s="425"/>
      <c r="B1194" s="404"/>
      <c r="C1194" s="430"/>
      <c r="D1194" s="423" t="s">
        <v>245</v>
      </c>
      <c r="E1194" s="423" t="s">
        <v>246</v>
      </c>
      <c r="F1194" s="431" t="s">
        <v>2</v>
      </c>
      <c r="G1194" s="423" t="s">
        <v>245</v>
      </c>
      <c r="H1194" s="423" t="s">
        <v>246</v>
      </c>
      <c r="I1194" s="431" t="s">
        <v>2</v>
      </c>
      <c r="J1194" s="423" t="s">
        <v>245</v>
      </c>
      <c r="K1194" s="423" t="s">
        <v>246</v>
      </c>
      <c r="L1194" s="431" t="s">
        <v>2</v>
      </c>
      <c r="M1194" s="423" t="s">
        <v>245</v>
      </c>
      <c r="N1194" s="423" t="s">
        <v>246</v>
      </c>
      <c r="O1194" s="431" t="s">
        <v>2</v>
      </c>
      <c r="P1194" s="1070"/>
      <c r="Q1194" s="423" t="s">
        <v>245</v>
      </c>
      <c r="R1194" s="423" t="s">
        <v>246</v>
      </c>
      <c r="S1194" s="435" t="s">
        <v>2</v>
      </c>
      <c r="T1194" s="445" t="s">
        <v>223</v>
      </c>
      <c r="U1194" s="446" t="s">
        <v>5</v>
      </c>
      <c r="V1194" s="447" t="s">
        <v>241</v>
      </c>
    </row>
    <row r="1195" spans="1:22" ht="15.95" customHeight="1">
      <c r="A1195" s="426"/>
      <c r="B1195" s="1046" t="s">
        <v>3</v>
      </c>
      <c r="C1195" s="1047"/>
      <c r="D1195" s="421">
        <f>IF('statement of marks'!L$6="","",'statement of marks'!L$6)</f>
        <v>5</v>
      </c>
      <c r="E1195" s="421">
        <f>IF('statement of marks'!M$6="","",'statement of marks'!M$6)</f>
        <v>5</v>
      </c>
      <c r="F1195" s="432">
        <f>IF('statement of marks'!N$6="","",'statement of marks'!N$6)</f>
        <v>10</v>
      </c>
      <c r="G1195" s="421">
        <f>IF('statement of marks'!O$6="","",'statement of marks'!O$6)</f>
        <v>5</v>
      </c>
      <c r="H1195" s="421">
        <f>IF('statement of marks'!P$6="","",'statement of marks'!P$6)</f>
        <v>5</v>
      </c>
      <c r="I1195" s="432">
        <f>IF('statement of marks'!Q$6="","",'statement of marks'!Q$6)</f>
        <v>10</v>
      </c>
      <c r="J1195" s="421">
        <f>IF('statement of marks'!R$6="","",'statement of marks'!R$6)</f>
        <v>5</v>
      </c>
      <c r="K1195" s="421">
        <f>IF('statement of marks'!S$6="","",'statement of marks'!S$6)</f>
        <v>5</v>
      </c>
      <c r="L1195" s="432">
        <f>IF('statement of marks'!T$6="","",'statement of marks'!T$6)</f>
        <v>10</v>
      </c>
      <c r="M1195" s="421">
        <f>IF('statement of marks'!V$6="","",'statement of marks'!V$6)</f>
        <v>50</v>
      </c>
      <c r="N1195" s="421">
        <f>IF('statement of marks'!W$6="","",'statement of marks'!W$6)</f>
        <v>20</v>
      </c>
      <c r="O1195" s="432">
        <f>IF('statement of marks'!X$6="","",'statement of marks'!X$6)</f>
        <v>70</v>
      </c>
      <c r="P1195" s="422">
        <f>IF('statement of marks'!Y$6="","",'statement of marks'!Y$6)</f>
        <v>100</v>
      </c>
      <c r="Q1195" s="421">
        <f>IF('statement of marks'!Z$6="","",'statement of marks'!Z$6)</f>
        <v>70</v>
      </c>
      <c r="R1195" s="421">
        <f>IF('statement of marks'!AA$6="","",'statement of marks'!AA$6)</f>
        <v>30</v>
      </c>
      <c r="S1195" s="432">
        <f>IF('statement of marks'!AB$6="","",'statement of marks'!AB$6)</f>
        <v>100</v>
      </c>
      <c r="T1195" s="442">
        <f>IF('statement of marks'!AC$6="","",'statement of marks'!AC$6)</f>
        <v>200</v>
      </c>
      <c r="U1195" s="442" t="str">
        <f>IF('statement of marks'!AD$6="","",'statement of marks'!AD$6)</f>
        <v/>
      </c>
      <c r="V1195" s="448" t="str">
        <f>IF('statement of marks'!AE$6="","",'statement of marks'!AE$6)</f>
        <v/>
      </c>
    </row>
    <row r="1196" spans="1:22" ht="15.95" customHeight="1">
      <c r="A1196" s="425"/>
      <c r="B1196" s="990" t="str">
        <f>IF('statement of marks'!$L$3="","",'statement of marks'!$L$3)</f>
        <v>fgUnh</v>
      </c>
      <c r="C1196" s="991"/>
      <c r="D1196" s="207" t="str">
        <f>IF('statement of marks'!L44="","",'statement of marks'!L44)</f>
        <v/>
      </c>
      <c r="E1196" s="207" t="str">
        <f>IF('statement of marks'!M44="","",'statement of marks'!M44)</f>
        <v/>
      </c>
      <c r="F1196" s="433" t="str">
        <f>IF('statement of marks'!N44="","",'statement of marks'!N44)</f>
        <v/>
      </c>
      <c r="G1196" s="207" t="str">
        <f>IF('statement of marks'!O44="","",'statement of marks'!O44)</f>
        <v/>
      </c>
      <c r="H1196" s="207" t="str">
        <f>IF('statement of marks'!P44="","",'statement of marks'!P44)</f>
        <v/>
      </c>
      <c r="I1196" s="433" t="str">
        <f>IF('statement of marks'!Q44="","",'statement of marks'!Q44)</f>
        <v/>
      </c>
      <c r="J1196" s="207" t="str">
        <f>IF('statement of marks'!R44="","",'statement of marks'!R44)</f>
        <v/>
      </c>
      <c r="K1196" s="207" t="str">
        <f>IF('statement of marks'!S44="","",'statement of marks'!S44)</f>
        <v/>
      </c>
      <c r="L1196" s="433" t="str">
        <f>IF('statement of marks'!T44="","",'statement of marks'!T44)</f>
        <v/>
      </c>
      <c r="M1196" s="207" t="str">
        <f>IF('statement of marks'!V44="","",'statement of marks'!V44)</f>
        <v/>
      </c>
      <c r="N1196" s="207" t="str">
        <f>IF('statement of marks'!W44="","",'statement of marks'!W44)</f>
        <v/>
      </c>
      <c r="O1196" s="433" t="str">
        <f>IF('statement of marks'!X44="","",'statement of marks'!X44)</f>
        <v/>
      </c>
      <c r="P1196" s="209" t="str">
        <f>IF('statement of marks'!Y44="","",'statement of marks'!Y44)</f>
        <v/>
      </c>
      <c r="Q1196" s="207" t="str">
        <f>IF('statement of marks'!Z44="","",'statement of marks'!Z44)</f>
        <v/>
      </c>
      <c r="R1196" s="207" t="str">
        <f>IF('statement of marks'!AA44="","",'statement of marks'!AA44)</f>
        <v/>
      </c>
      <c r="S1196" s="433" t="str">
        <f>IF('statement of marks'!AB44="","",'statement of marks'!AB44)</f>
        <v/>
      </c>
      <c r="T1196" s="420" t="str">
        <f>IF('statement of marks'!AC44="","",'statement of marks'!AC44)</f>
        <v/>
      </c>
      <c r="U1196" s="420" t="str">
        <f>IF('statement of marks'!AD44="","",'statement of marks'!AD44)</f>
        <v/>
      </c>
      <c r="V1196" s="439" t="str">
        <f>IF('statement of marks'!AE44="","",'statement of marks'!AE44)</f>
        <v/>
      </c>
    </row>
    <row r="1197" spans="1:22" ht="15.95" customHeight="1">
      <c r="A1197" s="425"/>
      <c r="B1197" s="990" t="str">
        <f>IF('statement of marks'!$AH$3="","",'statement of marks'!$AH$3)</f>
        <v>vaxszth</v>
      </c>
      <c r="C1197" s="991"/>
      <c r="D1197" s="207" t="str">
        <f>IF('statement of marks'!AH44="","",'statement of marks'!AH44)</f>
        <v/>
      </c>
      <c r="E1197" s="207" t="str">
        <f>IF('statement of marks'!AI44="","",'statement of marks'!AI44)</f>
        <v/>
      </c>
      <c r="F1197" s="433" t="str">
        <f>IF('statement of marks'!AJ44="","",'statement of marks'!AJ44)</f>
        <v/>
      </c>
      <c r="G1197" s="207" t="str">
        <f>IF('statement of marks'!AK44="","",'statement of marks'!AK44)</f>
        <v/>
      </c>
      <c r="H1197" s="207" t="str">
        <f>IF('statement of marks'!AL44="","",'statement of marks'!AL44)</f>
        <v/>
      </c>
      <c r="I1197" s="433" t="str">
        <f>IF('statement of marks'!AM44="","",'statement of marks'!AM44)</f>
        <v/>
      </c>
      <c r="J1197" s="207" t="str">
        <f>IF('statement of marks'!AN44="","",'statement of marks'!AN44)</f>
        <v/>
      </c>
      <c r="K1197" s="207" t="str">
        <f>IF('statement of marks'!AO44="","",'statement of marks'!AO44)</f>
        <v/>
      </c>
      <c r="L1197" s="433" t="str">
        <f>IF('statement of marks'!AP44="","",'statement of marks'!AP44)</f>
        <v/>
      </c>
      <c r="M1197" s="207" t="str">
        <f>IF('statement of marks'!AR44="","",'statement of marks'!AR44)</f>
        <v/>
      </c>
      <c r="N1197" s="207" t="str">
        <f>IF('statement of marks'!AS44="","",'statement of marks'!AS44)</f>
        <v/>
      </c>
      <c r="O1197" s="433" t="str">
        <f>IF('statement of marks'!AT44="","",'statement of marks'!AT44)</f>
        <v/>
      </c>
      <c r="P1197" s="209" t="str">
        <f>IF('statement of marks'!AU44="","",'statement of marks'!AU44)</f>
        <v/>
      </c>
      <c r="Q1197" s="207" t="str">
        <f>IF('statement of marks'!AV44="","",'statement of marks'!AV44)</f>
        <v/>
      </c>
      <c r="R1197" s="207" t="str">
        <f>IF('statement of marks'!AW44="","",'statement of marks'!AW44)</f>
        <v/>
      </c>
      <c r="S1197" s="433" t="str">
        <f>IF('statement of marks'!AX44="","",'statement of marks'!AX44)</f>
        <v/>
      </c>
      <c r="T1197" s="420" t="str">
        <f>IF('statement of marks'!AY44="","",'statement of marks'!AY44)</f>
        <v/>
      </c>
      <c r="U1197" s="420" t="str">
        <f>IF('statement of marks'!AZ44="","",'statement of marks'!AZ44)</f>
        <v/>
      </c>
      <c r="V1197" s="439" t="str">
        <f>IF('statement of marks'!BA44="","",'statement of marks'!BA44)</f>
        <v/>
      </c>
    </row>
    <row r="1198" spans="1:22" ht="15.95" customHeight="1">
      <c r="A1198" s="425"/>
      <c r="B1198" s="990" t="str">
        <f>IF('statement of marks'!BD44="s","laLd`r",IF('statement of marks'!BD44="u","mnwZ",IF('statement of marks'!BD44="g","xqtjkrh",IF('statement of marks'!BD44="p","iatkch",IF('statement of marks'!BD44="sd","fla/kh","r`rh; Hkk""kk")))))</f>
        <v>r`rh; Hkk"kk</v>
      </c>
      <c r="C1198" s="991"/>
      <c r="D1198" s="207" t="str">
        <f>IF('statement of marks'!BE44="","",'statement of marks'!BE44)</f>
        <v/>
      </c>
      <c r="E1198" s="207" t="str">
        <f>IF('statement of marks'!BF44="","",'statement of marks'!BF44)</f>
        <v/>
      </c>
      <c r="F1198" s="433" t="str">
        <f>IF('statement of marks'!BG44="","",'statement of marks'!BG44)</f>
        <v/>
      </c>
      <c r="G1198" s="207" t="str">
        <f>IF('statement of marks'!BH44="","",'statement of marks'!BH44)</f>
        <v/>
      </c>
      <c r="H1198" s="207" t="str">
        <f>IF('statement of marks'!BI44="","",'statement of marks'!BI44)</f>
        <v/>
      </c>
      <c r="I1198" s="433" t="str">
        <f>IF('statement of marks'!BJ44="","",'statement of marks'!BJ44)</f>
        <v/>
      </c>
      <c r="J1198" s="207" t="str">
        <f>IF('statement of marks'!BK44="","",'statement of marks'!BK44)</f>
        <v/>
      </c>
      <c r="K1198" s="207" t="str">
        <f>IF('statement of marks'!BL44="","",'statement of marks'!BL44)</f>
        <v/>
      </c>
      <c r="L1198" s="433" t="str">
        <f>IF('statement of marks'!BM44="","",'statement of marks'!BM44)</f>
        <v/>
      </c>
      <c r="M1198" s="207" t="str">
        <f>IF('statement of marks'!BO44="","",'statement of marks'!BO44)</f>
        <v/>
      </c>
      <c r="N1198" s="207" t="str">
        <f>IF('statement of marks'!BP44="","",'statement of marks'!BP44)</f>
        <v/>
      </c>
      <c r="O1198" s="433" t="str">
        <f>IF('statement of marks'!BQ44="","",'statement of marks'!BQ44)</f>
        <v/>
      </c>
      <c r="P1198" s="209" t="str">
        <f>IF('statement of marks'!BR44="","",'statement of marks'!BR44)</f>
        <v/>
      </c>
      <c r="Q1198" s="207" t="str">
        <f>IF('statement of marks'!BS44="","",'statement of marks'!BS44)</f>
        <v/>
      </c>
      <c r="R1198" s="207" t="str">
        <f>IF('statement of marks'!BT44="","",'statement of marks'!BT44)</f>
        <v/>
      </c>
      <c r="S1198" s="433" t="str">
        <f>IF('statement of marks'!BU44="","",'statement of marks'!BU44)</f>
        <v/>
      </c>
      <c r="T1198" s="420" t="str">
        <f>IF('statement of marks'!BV44="","",'statement of marks'!BV44)</f>
        <v/>
      </c>
      <c r="U1198" s="420" t="str">
        <f>IF('statement of marks'!BW44="","",'statement of marks'!BW44)</f>
        <v/>
      </c>
      <c r="V1198" s="439" t="str">
        <f>IF('statement of marks'!BX44="","",'statement of marks'!BX44)</f>
        <v/>
      </c>
    </row>
    <row r="1199" spans="1:22" ht="15.95" customHeight="1">
      <c r="A1199" s="425"/>
      <c r="B1199" s="990" t="str">
        <f>IF('statement of marks'!$CA$3="","",'statement of marks'!$CA$3)</f>
        <v>xf.kr</v>
      </c>
      <c r="C1199" s="991"/>
      <c r="D1199" s="207" t="str">
        <f>IF('statement of marks'!CA44="","",'statement of marks'!CA44)</f>
        <v/>
      </c>
      <c r="E1199" s="207" t="str">
        <f>IF('statement of marks'!CB44="","",'statement of marks'!CB44)</f>
        <v/>
      </c>
      <c r="F1199" s="433" t="str">
        <f>IF('statement of marks'!CC44="","",'statement of marks'!CC44)</f>
        <v/>
      </c>
      <c r="G1199" s="207" t="str">
        <f>IF('statement of marks'!CD44="","",'statement of marks'!CD44)</f>
        <v/>
      </c>
      <c r="H1199" s="207" t="str">
        <f>IF('statement of marks'!CE44="","",'statement of marks'!CE44)</f>
        <v/>
      </c>
      <c r="I1199" s="433" t="str">
        <f>IF('statement of marks'!CF44="","",'statement of marks'!CF44)</f>
        <v/>
      </c>
      <c r="J1199" s="207" t="str">
        <f>IF('statement of marks'!CG44="","",'statement of marks'!CG44)</f>
        <v/>
      </c>
      <c r="K1199" s="207" t="str">
        <f>IF('statement of marks'!CH44="","",'statement of marks'!CH44)</f>
        <v/>
      </c>
      <c r="L1199" s="433" t="str">
        <f>IF('statement of marks'!CI44="","",'statement of marks'!CI44)</f>
        <v/>
      </c>
      <c r="M1199" s="207" t="str">
        <f>IF('statement of marks'!CK44="","",'statement of marks'!CK44)</f>
        <v/>
      </c>
      <c r="N1199" s="207" t="str">
        <f>IF('statement of marks'!CL44="","",'statement of marks'!CL44)</f>
        <v/>
      </c>
      <c r="O1199" s="433" t="str">
        <f>IF('statement of marks'!CM44="","",'statement of marks'!CM44)</f>
        <v/>
      </c>
      <c r="P1199" s="209" t="str">
        <f>IF('statement of marks'!CN44="","",'statement of marks'!CN44)</f>
        <v/>
      </c>
      <c r="Q1199" s="207" t="str">
        <f>IF('statement of marks'!CO44="","",'statement of marks'!CO44)</f>
        <v/>
      </c>
      <c r="R1199" s="207" t="str">
        <f>IF('statement of marks'!CP44="","",'statement of marks'!CP44)</f>
        <v/>
      </c>
      <c r="S1199" s="433" t="str">
        <f>IF('statement of marks'!CQ44="","",'statement of marks'!CQ44)</f>
        <v/>
      </c>
      <c r="T1199" s="420" t="str">
        <f>IF('statement of marks'!CR44="","",'statement of marks'!CR44)</f>
        <v/>
      </c>
      <c r="U1199" s="420" t="str">
        <f>IF('statement of marks'!CS44="","",'statement of marks'!CS44)</f>
        <v/>
      </c>
      <c r="V1199" s="439" t="str">
        <f>IF('statement of marks'!CT44="","",'statement of marks'!CT44)</f>
        <v/>
      </c>
    </row>
    <row r="1200" spans="1:22" ht="15.95" customHeight="1">
      <c r="A1200" s="425"/>
      <c r="B1200" s="990" t="str">
        <f>IF('statement of marks'!$CW$3="","",'statement of marks'!$CW$3)</f>
        <v>foKku</v>
      </c>
      <c r="C1200" s="991"/>
      <c r="D1200" s="207" t="str">
        <f>IF('statement of marks'!CW44="","",'statement of marks'!CW44)</f>
        <v/>
      </c>
      <c r="E1200" s="207" t="str">
        <f>IF('statement of marks'!CX44="","",'statement of marks'!CX44)</f>
        <v/>
      </c>
      <c r="F1200" s="433" t="str">
        <f>IF('statement of marks'!CY44="","",'statement of marks'!CY44)</f>
        <v/>
      </c>
      <c r="G1200" s="207" t="str">
        <f>IF('statement of marks'!CZ44="","",'statement of marks'!CZ44)</f>
        <v/>
      </c>
      <c r="H1200" s="207" t="str">
        <f>IF('statement of marks'!DA44="","",'statement of marks'!DA44)</f>
        <v/>
      </c>
      <c r="I1200" s="433" t="str">
        <f>IF('statement of marks'!DB44="","",'statement of marks'!DB44)</f>
        <v/>
      </c>
      <c r="J1200" s="207" t="str">
        <f>IF('statement of marks'!DC44="","",'statement of marks'!DC44)</f>
        <v/>
      </c>
      <c r="K1200" s="207" t="str">
        <f>IF('statement of marks'!DD44="","",'statement of marks'!DD44)</f>
        <v/>
      </c>
      <c r="L1200" s="433" t="str">
        <f>IF('statement of marks'!DE44="","",'statement of marks'!DE44)</f>
        <v/>
      </c>
      <c r="M1200" s="207" t="str">
        <f>IF('statement of marks'!DG44="","",'statement of marks'!DG44)</f>
        <v/>
      </c>
      <c r="N1200" s="207" t="str">
        <f>IF('statement of marks'!DH44="","",'statement of marks'!DH44)</f>
        <v/>
      </c>
      <c r="O1200" s="433" t="str">
        <f>IF('statement of marks'!DI44="","",'statement of marks'!DI44)</f>
        <v/>
      </c>
      <c r="P1200" s="209" t="str">
        <f>IF('statement of marks'!DJ44="","",'statement of marks'!DJ44)</f>
        <v/>
      </c>
      <c r="Q1200" s="207" t="str">
        <f>IF('statement of marks'!DK44="","",'statement of marks'!DK44)</f>
        <v/>
      </c>
      <c r="R1200" s="207" t="str">
        <f>IF('statement of marks'!DL44="","",'statement of marks'!DL44)</f>
        <v/>
      </c>
      <c r="S1200" s="433" t="str">
        <f>IF('statement of marks'!DM44="","",'statement of marks'!DM44)</f>
        <v/>
      </c>
      <c r="T1200" s="420" t="str">
        <f>IF('statement of marks'!DN44="","",'statement of marks'!DN44)</f>
        <v/>
      </c>
      <c r="U1200" s="420" t="str">
        <f>IF('statement of marks'!DO44="","",'statement of marks'!DO44)</f>
        <v/>
      </c>
      <c r="V1200" s="439" t="str">
        <f>IF('statement of marks'!DP44="","",'statement of marks'!DP44)</f>
        <v/>
      </c>
    </row>
    <row r="1201" spans="1:22" ht="15.95" customHeight="1">
      <c r="A1201" s="425"/>
      <c r="B1201" s="990" t="str">
        <f>IF('statement of marks'!$DS$3="","",'statement of marks'!$DS$3)</f>
        <v>lkekftd foKku</v>
      </c>
      <c r="C1201" s="991"/>
      <c r="D1201" s="207" t="str">
        <f>IF('statement of marks'!DS44="","",'statement of marks'!DS44)</f>
        <v/>
      </c>
      <c r="E1201" s="207" t="str">
        <f>IF('statement of marks'!DT44="","",'statement of marks'!DT44)</f>
        <v/>
      </c>
      <c r="F1201" s="433" t="str">
        <f>IF('statement of marks'!DU44="","",'statement of marks'!DU44)</f>
        <v/>
      </c>
      <c r="G1201" s="207" t="str">
        <f>IF('statement of marks'!DV44="","",'statement of marks'!DV44)</f>
        <v/>
      </c>
      <c r="H1201" s="207" t="str">
        <f>IF('statement of marks'!DW44="","",'statement of marks'!DW44)</f>
        <v/>
      </c>
      <c r="I1201" s="433" t="str">
        <f>IF('statement of marks'!DX44="","",'statement of marks'!DX44)</f>
        <v/>
      </c>
      <c r="J1201" s="207" t="str">
        <f>IF('statement of marks'!DY44="","",'statement of marks'!DY44)</f>
        <v/>
      </c>
      <c r="K1201" s="207" t="str">
        <f>IF('statement of marks'!DZ44="","",'statement of marks'!DZ44)</f>
        <v/>
      </c>
      <c r="L1201" s="433" t="str">
        <f>IF('statement of marks'!EA44="","",'statement of marks'!EA44)</f>
        <v/>
      </c>
      <c r="M1201" s="207" t="str">
        <f>IF('statement of marks'!EC44="","",'statement of marks'!EC44)</f>
        <v/>
      </c>
      <c r="N1201" s="207" t="str">
        <f>IF('statement of marks'!ED44="","",'statement of marks'!ED44)</f>
        <v/>
      </c>
      <c r="O1201" s="433" t="str">
        <f>IF('statement of marks'!EE44="","",'statement of marks'!EE44)</f>
        <v/>
      </c>
      <c r="P1201" s="209" t="str">
        <f>IF('statement of marks'!EF44="","",'statement of marks'!EF44)</f>
        <v/>
      </c>
      <c r="Q1201" s="207" t="str">
        <f>IF('statement of marks'!EG44="","",'statement of marks'!EG44)</f>
        <v/>
      </c>
      <c r="R1201" s="207" t="str">
        <f>IF('statement of marks'!EH44="","",'statement of marks'!EH44)</f>
        <v/>
      </c>
      <c r="S1201" s="433" t="str">
        <f>IF('statement of marks'!EI44="","",'statement of marks'!EI44)</f>
        <v/>
      </c>
      <c r="T1201" s="420" t="str">
        <f>IF('statement of marks'!EJ44="","",'statement of marks'!EJ44)</f>
        <v/>
      </c>
      <c r="U1201" s="420" t="str">
        <f>IF('statement of marks'!EK44="","",'statement of marks'!EK44)</f>
        <v/>
      </c>
      <c r="V1201" s="439" t="str">
        <f>IF('statement of marks'!EL44="","",'statement of marks'!EL44)</f>
        <v/>
      </c>
    </row>
    <row r="1202" spans="1:22" ht="15.95" customHeight="1">
      <c r="A1202" s="425"/>
      <c r="B1202" s="996" t="s">
        <v>193</v>
      </c>
      <c r="C1202" s="997"/>
      <c r="D1202" s="1007" t="s">
        <v>1</v>
      </c>
      <c r="E1202" s="1007"/>
      <c r="F1202" s="1007"/>
      <c r="G1202" s="1007" t="s">
        <v>21</v>
      </c>
      <c r="H1202" s="1007"/>
      <c r="I1202" s="1007"/>
      <c r="J1202" s="1007" t="s">
        <v>194</v>
      </c>
      <c r="K1202" s="1007"/>
      <c r="L1202" s="1007"/>
      <c r="M1202" s="1007" t="s">
        <v>68</v>
      </c>
      <c r="N1202" s="1007"/>
      <c r="O1202" s="1007"/>
      <c r="P1202" s="1007" t="s">
        <v>240</v>
      </c>
      <c r="Q1202" s="1007"/>
      <c r="R1202" s="1007"/>
      <c r="S1202" s="436"/>
      <c r="T1202" s="1073" t="s">
        <v>237</v>
      </c>
      <c r="U1202" s="1074"/>
      <c r="V1202" s="1075"/>
    </row>
    <row r="1203" spans="1:22" ht="15.95" customHeight="1">
      <c r="A1203" s="426"/>
      <c r="B1203" s="1048" t="s">
        <v>3</v>
      </c>
      <c r="C1203" s="1049"/>
      <c r="D1203" s="1050">
        <f>IF('statement of marks'!EO$6="","",'statement of marks'!EO$6)</f>
        <v>20</v>
      </c>
      <c r="E1203" s="1050"/>
      <c r="F1203" s="1050"/>
      <c r="G1203" s="1050">
        <f>IF('statement of marks'!EP$6="","",'statement of marks'!EP$6)</f>
        <v>20</v>
      </c>
      <c r="H1203" s="1050"/>
      <c r="I1203" s="1050"/>
      <c r="J1203" s="1050">
        <f>IF('statement of marks'!ER$6="","",'statement of marks'!ER$6)</f>
        <v>20</v>
      </c>
      <c r="K1203" s="1050"/>
      <c r="L1203" s="1050"/>
      <c r="M1203" s="1050">
        <f>IF('statement of marks'!EQ$6="","",'statement of marks'!EQ$6)</f>
        <v>20</v>
      </c>
      <c r="N1203" s="1050"/>
      <c r="O1203" s="1050"/>
      <c r="P1203" s="1050">
        <f>IF('statement of marks'!ES$6="","",'statement of marks'!ES$6)</f>
        <v>20</v>
      </c>
      <c r="Q1203" s="1050"/>
      <c r="R1203" s="1050"/>
      <c r="S1203" s="437" t="str">
        <f>IF('statement of marks'!FD$6="","",'statement of marks'!EW$6)</f>
        <v/>
      </c>
      <c r="T1203" s="442">
        <f>IF('statement of marks'!ET$6="","",'statement of marks'!ET$6)</f>
        <v>100</v>
      </c>
      <c r="U1203" s="443" t="s">
        <v>5</v>
      </c>
      <c r="V1203" s="444" t="s">
        <v>241</v>
      </c>
    </row>
    <row r="1204" spans="1:22" ht="15.95" customHeight="1">
      <c r="A1204" s="425"/>
      <c r="B1204" s="990" t="str">
        <f>IF('statement of marks'!$EO$3="","",'statement of marks'!$EO$3)</f>
        <v>dk;kZuqHko</v>
      </c>
      <c r="C1204" s="991"/>
      <c r="D1204" s="1031" t="str">
        <f>IF('statement of marks'!EO44="","",'statement of marks'!EO44)</f>
        <v/>
      </c>
      <c r="E1204" s="1031"/>
      <c r="F1204" s="1031"/>
      <c r="G1204" s="1031" t="str">
        <f>IF('statement of marks'!EP44="","",'statement of marks'!EP44)</f>
        <v/>
      </c>
      <c r="H1204" s="1031"/>
      <c r="I1204" s="1031"/>
      <c r="J1204" s="1031" t="str">
        <f>IF('statement of marks'!ER44="","",'statement of marks'!ER44)</f>
        <v/>
      </c>
      <c r="K1204" s="1031"/>
      <c r="L1204" s="1031"/>
      <c r="M1204" s="1031" t="str">
        <f>IF('statement of marks'!EQ44="","",'statement of marks'!EQ44)</f>
        <v/>
      </c>
      <c r="N1204" s="1031"/>
      <c r="O1204" s="1031"/>
      <c r="P1204" s="1031" t="str">
        <f>IF('statement of marks'!ES44="","",'statement of marks'!ES44)</f>
        <v/>
      </c>
      <c r="Q1204" s="1031"/>
      <c r="R1204" s="1031"/>
      <c r="S1204" s="438"/>
      <c r="T1204" s="440" t="str">
        <f>IF('statement of marks'!ET44="","",'statement of marks'!ET44)</f>
        <v/>
      </c>
      <c r="U1204" s="440" t="str">
        <f>IF('statement of marks'!EU44="","",'statement of marks'!EU44)</f>
        <v/>
      </c>
      <c r="V1204" s="441" t="str">
        <f>IF('statement of marks'!EV44="","",'statement of marks'!EV44)</f>
        <v/>
      </c>
    </row>
    <row r="1205" spans="1:22" ht="15.95" customHeight="1">
      <c r="A1205" s="425"/>
      <c r="B1205" s="1027" t="str">
        <f>IF('statement of marks'!$EY$3="","",'statement of marks'!$EY$3)</f>
        <v>dyk f'k{kk</v>
      </c>
      <c r="C1205" s="1028"/>
      <c r="D1205" s="1031" t="str">
        <f>IF('statement of marks'!EY44="","",'statement of marks'!EY44)</f>
        <v/>
      </c>
      <c r="E1205" s="1031"/>
      <c r="F1205" s="1031"/>
      <c r="G1205" s="1031" t="str">
        <f>IF('statement of marks'!EZ44="","",'statement of marks'!EZ44)</f>
        <v/>
      </c>
      <c r="H1205" s="1031"/>
      <c r="I1205" s="1031"/>
      <c r="J1205" s="1031" t="str">
        <f>IF('statement of marks'!FB44="","",'statement of marks'!FB44)</f>
        <v/>
      </c>
      <c r="K1205" s="1031"/>
      <c r="L1205" s="1031"/>
      <c r="M1205" s="1031" t="str">
        <f>IF('statement of marks'!FA44="","",'statement of marks'!FA44)</f>
        <v/>
      </c>
      <c r="N1205" s="1031"/>
      <c r="O1205" s="1031"/>
      <c r="P1205" s="1031" t="str">
        <f>IF('statement of marks'!FC44="","",'statement of marks'!FC44)</f>
        <v/>
      </c>
      <c r="Q1205" s="1031"/>
      <c r="R1205" s="1031"/>
      <c r="S1205" s="438"/>
      <c r="T1205" s="440" t="str">
        <f>IF('statement of marks'!FD44="","",'statement of marks'!FD44)</f>
        <v/>
      </c>
      <c r="U1205" s="440" t="str">
        <f>IF('statement of marks'!FE44="","",'statement of marks'!FE44)</f>
        <v/>
      </c>
      <c r="V1205" s="441" t="str">
        <f>IF('statement of marks'!FF44="","",'statement of marks'!FF44)</f>
        <v/>
      </c>
    </row>
    <row r="1206" spans="1:22" ht="15.95" customHeight="1">
      <c r="A1206" s="425"/>
      <c r="B1206" s="1029" t="str">
        <f>IF('statement of marks'!$FI$3="","",'statement of marks'!$FI$3)</f>
        <v>LokLF; ,oe~ 'kkjhfjd f'k{kk</v>
      </c>
      <c r="C1206" s="1030"/>
      <c r="D1206" s="1031" t="str">
        <f>IF('statement of marks'!FI44="","",'statement of marks'!FI44)</f>
        <v/>
      </c>
      <c r="E1206" s="1031"/>
      <c r="F1206" s="1031"/>
      <c r="G1206" s="1031" t="str">
        <f>IF('statement of marks'!FJ44="","",'statement of marks'!FJ44)</f>
        <v/>
      </c>
      <c r="H1206" s="1031"/>
      <c r="I1206" s="1031"/>
      <c r="J1206" s="1031" t="str">
        <f>IF('statement of marks'!FL44="","",'statement of marks'!FL44)</f>
        <v/>
      </c>
      <c r="K1206" s="1031"/>
      <c r="L1206" s="1031"/>
      <c r="M1206" s="1031" t="str">
        <f>IF('statement of marks'!FK44="","",'statement of marks'!FK44)</f>
        <v/>
      </c>
      <c r="N1206" s="1031"/>
      <c r="O1206" s="1031"/>
      <c r="P1206" s="1031" t="str">
        <f>IF('statement of marks'!FM44="","",'statement of marks'!FM44)</f>
        <v/>
      </c>
      <c r="Q1206" s="1031"/>
      <c r="R1206" s="1031"/>
      <c r="S1206" s="438"/>
      <c r="T1206" s="440" t="str">
        <f>IF('statement of marks'!FN44="","",'statement of marks'!FN44)</f>
        <v/>
      </c>
      <c r="U1206" s="440" t="str">
        <f>IF('statement of marks'!FO44="","",'statement of marks'!FO44)</f>
        <v/>
      </c>
      <c r="V1206" s="441" t="str">
        <f>IF('statement of marks'!FP44="","",'statement of marks'!FP44)</f>
        <v/>
      </c>
    </row>
    <row r="1207" spans="1:22" ht="15.95" customHeight="1">
      <c r="A1207" s="425"/>
      <c r="B1207" s="1000" t="s">
        <v>195</v>
      </c>
      <c r="C1207" s="1001"/>
      <c r="D1207" s="1071" t="str">
        <f>details!$DR$3</f>
        <v>vxLr rd</v>
      </c>
      <c r="E1207" s="1071"/>
      <c r="F1207" s="1071"/>
      <c r="G1207" s="1071" t="str">
        <f>details!$DV$3</f>
        <v>vDVwcj rd</v>
      </c>
      <c r="H1207" s="1071"/>
      <c r="I1207" s="1071"/>
      <c r="J1207" s="1071" t="str">
        <f>details!$ED$3</f>
        <v>Qjojh rd</v>
      </c>
      <c r="K1207" s="1071"/>
      <c r="L1207" s="1071"/>
      <c r="M1207" s="1071" t="str">
        <f>details!$DZ$3</f>
        <v>fnlEcj rd</v>
      </c>
      <c r="N1207" s="1071"/>
      <c r="O1207" s="1071"/>
      <c r="P1207" s="1071" t="str">
        <f>details!$EH$3</f>
        <v>loZ ;ksx</v>
      </c>
      <c r="Q1207" s="1071"/>
      <c r="R1207" s="1071"/>
      <c r="S1207" s="1010" t="s">
        <v>252</v>
      </c>
      <c r="T1207" s="1011"/>
      <c r="U1207" s="1011"/>
      <c r="V1207" s="1078"/>
    </row>
    <row r="1208" spans="1:22" ht="15.95" customHeight="1">
      <c r="A1208" s="425"/>
      <c r="B1208" s="1025" t="s">
        <v>98</v>
      </c>
      <c r="C1208" s="1026"/>
      <c r="D1208" s="1008" t="str">
        <f>IF(details!DS44="","",details!DS44)</f>
        <v/>
      </c>
      <c r="E1208" s="1008"/>
      <c r="F1208" s="1008"/>
      <c r="G1208" s="1008" t="str">
        <f>IF(details!DW44="","",details!DW44)</f>
        <v/>
      </c>
      <c r="H1208" s="1008"/>
      <c r="I1208" s="1008"/>
      <c r="J1208" s="1008" t="str">
        <f>IF(details!EE44="","",details!EE44)</f>
        <v/>
      </c>
      <c r="K1208" s="1008"/>
      <c r="L1208" s="1008"/>
      <c r="M1208" s="1008" t="str">
        <f>IF(details!EA44="","",details!EA44)</f>
        <v/>
      </c>
      <c r="N1208" s="1008"/>
      <c r="O1208" s="1008"/>
      <c r="P1208" s="1008" t="str">
        <f>IF(details!EI44="","",details!EI44)</f>
        <v/>
      </c>
      <c r="Q1208" s="1008"/>
      <c r="R1208" s="1008"/>
      <c r="S1208" s="1079">
        <f>'statement of marks'!$HF$108</f>
        <v>42855</v>
      </c>
      <c r="T1208" s="1080"/>
      <c r="U1208" s="1080"/>
      <c r="V1208" s="1081"/>
    </row>
    <row r="1209" spans="1:22" ht="15.95" customHeight="1">
      <c r="A1209" s="425"/>
      <c r="B1209" s="1023" t="s">
        <v>15</v>
      </c>
      <c r="C1209" s="1024"/>
      <c r="D1209" s="1009">
        <f>IF(details!DR44="","",details!DR44)</f>
        <v>83</v>
      </c>
      <c r="E1209" s="1009"/>
      <c r="F1209" s="1009"/>
      <c r="G1209" s="1009" t="str">
        <f>IF(details!DV44="","",details!DV44)</f>
        <v/>
      </c>
      <c r="H1209" s="1009"/>
      <c r="I1209" s="1009"/>
      <c r="J1209" s="1009" t="str">
        <f>IF(details!ED44="","",details!ED44)</f>
        <v/>
      </c>
      <c r="K1209" s="1009"/>
      <c r="L1209" s="1009"/>
      <c r="M1209" s="1009" t="str">
        <f>IF(details!DZ44="","",details!DZ44)</f>
        <v/>
      </c>
      <c r="N1209" s="1009"/>
      <c r="O1209" s="1009"/>
      <c r="P1209" s="1009" t="str">
        <f>IF(details!EH44="","",details!EH44)</f>
        <v/>
      </c>
      <c r="Q1209" s="1009"/>
      <c r="R1209" s="1009"/>
      <c r="S1209" s="1082"/>
      <c r="T1209" s="1083"/>
      <c r="U1209" s="1083"/>
      <c r="V1209" s="1084"/>
    </row>
    <row r="1210" spans="1:22" ht="15.95" customHeight="1">
      <c r="A1210" s="1072"/>
      <c r="B1210" s="1064" t="s">
        <v>250</v>
      </c>
      <c r="C1210" s="1065"/>
      <c r="D1210" s="1066" t="s">
        <v>3</v>
      </c>
      <c r="E1210" s="1066"/>
      <c r="F1210" s="1066"/>
      <c r="G1210" s="1066" t="s">
        <v>236</v>
      </c>
      <c r="H1210" s="1066"/>
      <c r="I1210" s="1066"/>
      <c r="J1210" s="1066" t="s">
        <v>5</v>
      </c>
      <c r="K1210" s="1066"/>
      <c r="L1210" s="1066"/>
      <c r="M1210" s="1066" t="s">
        <v>242</v>
      </c>
      <c r="N1210" s="1066"/>
      <c r="O1210" s="1066"/>
      <c r="P1210" s="1067" t="s">
        <v>225</v>
      </c>
      <c r="Q1210" s="1067"/>
      <c r="R1210" s="1067"/>
      <c r="S1210" s="1066" t="s">
        <v>250</v>
      </c>
      <c r="T1210" s="1066"/>
      <c r="U1210" s="1066"/>
      <c r="V1210" s="1068"/>
    </row>
    <row r="1211" spans="1:22" ht="15.95" customHeight="1">
      <c r="A1211" s="1072"/>
      <c r="B1211" s="1064"/>
      <c r="C1211" s="1065"/>
      <c r="D1211" s="1069" t="str">
        <f>'statement of marks'!HD44</f>
        <v/>
      </c>
      <c r="E1211" s="1069"/>
      <c r="F1211" s="1069"/>
      <c r="G1211" s="1069" t="str">
        <f>'statement of marks'!HE44</f>
        <v/>
      </c>
      <c r="H1211" s="1069"/>
      <c r="I1211" s="1069"/>
      <c r="J1211" s="1069" t="str">
        <f>'statement of marks'!HF44</f>
        <v/>
      </c>
      <c r="K1211" s="1069"/>
      <c r="L1211" s="1069"/>
      <c r="M1211" s="1069" t="str">
        <f>'statement of marks'!HI44</f>
        <v/>
      </c>
      <c r="N1211" s="1069"/>
      <c r="O1211" s="1069"/>
      <c r="P1211" s="1069" t="str">
        <f>'statement of marks'!HH44</f>
        <v/>
      </c>
      <c r="Q1211" s="1069"/>
      <c r="R1211" s="1069"/>
      <c r="S1211" s="1066" t="str">
        <f>'statement of marks'!HC44</f>
        <v/>
      </c>
      <c r="T1211" s="1066"/>
      <c r="U1211" s="1066"/>
      <c r="V1211" s="1068"/>
    </row>
    <row r="1212" spans="1:22" ht="15.95" customHeight="1">
      <c r="A1212" s="425"/>
      <c r="B1212" s="1036" t="s">
        <v>99</v>
      </c>
      <c r="C1212" s="1037"/>
      <c r="D1212" s="1007"/>
      <c r="E1212" s="1007"/>
      <c r="F1212" s="1007"/>
      <c r="G1212" s="1007"/>
      <c r="H1212" s="1007"/>
      <c r="I1212" s="1007"/>
      <c r="J1212" s="1007"/>
      <c r="K1212" s="1007"/>
      <c r="L1212" s="1007"/>
      <c r="M1212" s="1007"/>
      <c r="N1212" s="1007"/>
      <c r="O1212" s="1007"/>
      <c r="P1212" s="1007"/>
      <c r="Q1212" s="1007"/>
      <c r="R1212" s="1007"/>
      <c r="S1212" s="1007"/>
      <c r="T1212" s="1007"/>
      <c r="U1212" s="1007"/>
      <c r="V1212" s="1058"/>
    </row>
    <row r="1213" spans="1:22" ht="15.95" customHeight="1">
      <c r="A1213" s="425"/>
      <c r="B1213" s="1013" t="s">
        <v>79</v>
      </c>
      <c r="C1213" s="1014"/>
      <c r="D1213" s="1007"/>
      <c r="E1213" s="1007"/>
      <c r="F1213" s="1007"/>
      <c r="G1213" s="1007"/>
      <c r="H1213" s="1007"/>
      <c r="I1213" s="1007"/>
      <c r="J1213" s="1007"/>
      <c r="K1213" s="1007"/>
      <c r="L1213" s="1007"/>
      <c r="M1213" s="1007"/>
      <c r="N1213" s="1007"/>
      <c r="O1213" s="1007"/>
      <c r="P1213" s="1007"/>
      <c r="Q1213" s="1007"/>
      <c r="R1213" s="1007"/>
      <c r="S1213" s="1007"/>
      <c r="T1213" s="1007"/>
      <c r="U1213" s="1007"/>
      <c r="V1213" s="1058"/>
    </row>
    <row r="1214" spans="1:22" ht="15.95" customHeight="1">
      <c r="A1214" s="425"/>
      <c r="B1214" s="1036" t="s">
        <v>243</v>
      </c>
      <c r="C1214" s="1037"/>
      <c r="D1214" s="1007"/>
      <c r="E1214" s="1007"/>
      <c r="F1214" s="1007"/>
      <c r="G1214" s="1007"/>
      <c r="H1214" s="1007"/>
      <c r="I1214" s="1007"/>
      <c r="J1214" s="1007"/>
      <c r="K1214" s="1007"/>
      <c r="L1214" s="1007"/>
      <c r="M1214" s="1007"/>
      <c r="N1214" s="1007"/>
      <c r="O1214" s="1007"/>
      <c r="P1214" s="1007" t="s">
        <v>243</v>
      </c>
      <c r="Q1214" s="1007"/>
      <c r="R1214" s="1007"/>
      <c r="S1214" s="1007"/>
      <c r="T1214" s="1007"/>
      <c r="U1214" s="1007"/>
      <c r="V1214" s="1058"/>
    </row>
    <row r="1215" spans="1:22" ht="15.95" customHeight="1">
      <c r="A1215" s="425"/>
      <c r="B1215" s="1021" t="s">
        <v>100</v>
      </c>
      <c r="C1215" s="1022"/>
      <c r="D1215" s="1007"/>
      <c r="E1215" s="1007"/>
      <c r="F1215" s="1007"/>
      <c r="G1215" s="1007"/>
      <c r="H1215" s="1007"/>
      <c r="I1215" s="1007"/>
      <c r="J1215" s="1007"/>
      <c r="K1215" s="1007"/>
      <c r="L1215" s="1007"/>
      <c r="M1215" s="1007"/>
      <c r="N1215" s="1007"/>
      <c r="O1215" s="1007"/>
      <c r="P1215" s="1007"/>
      <c r="Q1215" s="1007"/>
      <c r="R1215" s="1007"/>
      <c r="S1215" s="1060" t="s">
        <v>100</v>
      </c>
      <c r="T1215" s="1060"/>
      <c r="U1215" s="1060"/>
      <c r="V1215" s="1061"/>
    </row>
    <row r="1216" spans="1:22" ht="15.95" customHeight="1" thickBot="1">
      <c r="A1216" s="427"/>
      <c r="B1216" s="1076" t="s">
        <v>101</v>
      </c>
      <c r="C1216" s="1077"/>
      <c r="D1216" s="1059"/>
      <c r="E1216" s="1059"/>
      <c r="F1216" s="1059"/>
      <c r="G1216" s="1059"/>
      <c r="H1216" s="1059"/>
      <c r="I1216" s="1059"/>
      <c r="J1216" s="1059"/>
      <c r="K1216" s="1059"/>
      <c r="L1216" s="1059"/>
      <c r="M1216" s="1059"/>
      <c r="N1216" s="1059"/>
      <c r="O1216" s="1059"/>
      <c r="P1216" s="1059"/>
      <c r="Q1216" s="1059"/>
      <c r="R1216" s="1059"/>
      <c r="S1216" s="1062" t="s">
        <v>134</v>
      </c>
      <c r="T1216" s="1062"/>
      <c r="U1216" s="1062"/>
      <c r="V1216" s="1063"/>
    </row>
    <row r="1217" spans="1:22" ht="15.95" customHeight="1">
      <c r="A1217" s="424"/>
      <c r="B1217" s="1038" t="s">
        <v>47</v>
      </c>
      <c r="C1217" s="1039"/>
      <c r="D1217" s="1039"/>
      <c r="E1217" s="1039"/>
      <c r="F1217" s="1039"/>
      <c r="G1217" s="1039"/>
      <c r="H1217" s="1039"/>
      <c r="I1217" s="1039"/>
      <c r="J1217" s="1039"/>
      <c r="K1217" s="1039"/>
      <c r="L1217" s="1039"/>
      <c r="M1217" s="1039"/>
      <c r="N1217" s="1039"/>
      <c r="O1217" s="1039"/>
      <c r="P1217" s="1039"/>
      <c r="Q1217" s="1039"/>
      <c r="R1217" s="1039"/>
      <c r="S1217" s="1039"/>
      <c r="T1217" s="1039"/>
      <c r="U1217" s="1039"/>
      <c r="V1217" s="1040"/>
    </row>
    <row r="1218" spans="1:22" ht="15.95" customHeight="1">
      <c r="A1218" s="425"/>
      <c r="B1218" s="1041" t="str">
        <f>'statement of marks'!$A$1</f>
        <v>MkW0Hkhejko vEcsMdj jkt0vkok0fo|k0cxMh]nkSlk</v>
      </c>
      <c r="C1218" s="1042"/>
      <c r="D1218" s="1042"/>
      <c r="E1218" s="1042"/>
      <c r="F1218" s="1042"/>
      <c r="G1218" s="1042"/>
      <c r="H1218" s="1042"/>
      <c r="I1218" s="1042"/>
      <c r="J1218" s="1042"/>
      <c r="K1218" s="1042"/>
      <c r="L1218" s="1042"/>
      <c r="M1218" s="1042"/>
      <c r="N1218" s="1042"/>
      <c r="O1218" s="1042"/>
      <c r="P1218" s="1042"/>
      <c r="Q1218" s="1042"/>
      <c r="R1218" s="1042"/>
      <c r="S1218" s="1042"/>
      <c r="T1218" s="1042"/>
      <c r="U1218" s="1042"/>
      <c r="V1218" s="1043"/>
    </row>
    <row r="1219" spans="1:22" ht="15.95" customHeight="1">
      <c r="A1219" s="425"/>
      <c r="B1219" s="990" t="s">
        <v>244</v>
      </c>
      <c r="C1219" s="991"/>
      <c r="D1219" s="992" t="str">
        <f>'statement of marks'!$H$3</f>
        <v>2016-17</v>
      </c>
      <c r="E1219" s="992"/>
      <c r="F1219" s="992"/>
      <c r="G1219" s="992"/>
      <c r="H1219" s="992"/>
      <c r="I1219" s="992"/>
      <c r="J1219" s="992"/>
      <c r="K1219" s="992"/>
      <c r="L1219" s="992"/>
      <c r="M1219" s="992"/>
      <c r="N1219" s="992"/>
      <c r="O1219" s="992"/>
      <c r="P1219" s="992"/>
      <c r="Q1219" s="992"/>
      <c r="R1219" s="992"/>
      <c r="S1219" s="992"/>
      <c r="T1219" s="992"/>
      <c r="U1219" s="992"/>
      <c r="V1219" s="1044"/>
    </row>
    <row r="1220" spans="1:22" ht="15.95" customHeight="1">
      <c r="A1220" s="425"/>
      <c r="B1220" s="990" t="s">
        <v>185</v>
      </c>
      <c r="C1220" s="991"/>
      <c r="D1220" s="991" t="str">
        <f>IF('statement of marks'!I45="","",'statement of marks'!I45)</f>
        <v/>
      </c>
      <c r="E1220" s="991"/>
      <c r="F1220" s="991"/>
      <c r="G1220" s="991"/>
      <c r="H1220" s="991"/>
      <c r="I1220" s="991"/>
      <c r="J1220" s="991"/>
      <c r="K1220" s="991"/>
      <c r="L1220" s="991"/>
      <c r="M1220" s="991"/>
      <c r="N1220" s="991"/>
      <c r="O1220" s="991"/>
      <c r="P1220" s="991"/>
      <c r="Q1220" s="991"/>
      <c r="R1220" s="991"/>
      <c r="S1220" s="991"/>
      <c r="T1220" s="991"/>
      <c r="U1220" s="991"/>
      <c r="V1220" s="1045"/>
    </row>
    <row r="1221" spans="1:22" ht="15.95" customHeight="1">
      <c r="A1221" s="425"/>
      <c r="B1221" s="990" t="s">
        <v>186</v>
      </c>
      <c r="C1221" s="991"/>
      <c r="D1221" s="991" t="str">
        <f>IF('statement of marks'!J45="","",'statement of marks'!J45)</f>
        <v/>
      </c>
      <c r="E1221" s="991"/>
      <c r="F1221" s="991"/>
      <c r="G1221" s="991"/>
      <c r="H1221" s="991"/>
      <c r="I1221" s="991"/>
      <c r="J1221" s="991"/>
      <c r="K1221" s="991"/>
      <c r="L1221" s="991"/>
      <c r="M1221" s="991"/>
      <c r="N1221" s="991"/>
      <c r="O1221" s="991"/>
      <c r="P1221" s="991"/>
      <c r="Q1221" s="991"/>
      <c r="R1221" s="991"/>
      <c r="S1221" s="991"/>
      <c r="T1221" s="991"/>
      <c r="U1221" s="991"/>
      <c r="V1221" s="1045"/>
    </row>
    <row r="1222" spans="1:22" ht="15.95" customHeight="1">
      <c r="A1222" s="425"/>
      <c r="B1222" s="990" t="s">
        <v>187</v>
      </c>
      <c r="C1222" s="991"/>
      <c r="D1222" s="991" t="str">
        <f>IF('statement of marks'!K45="","",'statement of marks'!K45)</f>
        <v/>
      </c>
      <c r="E1222" s="991"/>
      <c r="F1222" s="991"/>
      <c r="G1222" s="991"/>
      <c r="H1222" s="991"/>
      <c r="I1222" s="991"/>
      <c r="J1222" s="991"/>
      <c r="K1222" s="991"/>
      <c r="L1222" s="991"/>
      <c r="M1222" s="991"/>
      <c r="N1222" s="991"/>
      <c r="O1222" s="991"/>
      <c r="P1222" s="991"/>
      <c r="Q1222" s="991"/>
      <c r="R1222" s="991"/>
      <c r="S1222" s="991"/>
      <c r="T1222" s="991"/>
      <c r="U1222" s="991"/>
      <c r="V1222" s="1045"/>
    </row>
    <row r="1223" spans="1:22" ht="15.95" customHeight="1">
      <c r="A1223" s="425"/>
      <c r="B1223" s="990" t="s">
        <v>188</v>
      </c>
      <c r="C1223" s="991"/>
      <c r="D1223" s="992" t="str">
        <f>'statement of marks'!$G$3</f>
        <v>6 B</v>
      </c>
      <c r="E1223" s="992"/>
      <c r="F1223" s="992"/>
      <c r="G1223" s="991" t="s">
        <v>9</v>
      </c>
      <c r="H1223" s="991"/>
      <c r="I1223" s="991"/>
      <c r="J1223" s="992" t="str">
        <f>IF('statement of marks'!D45="","",'statement of marks'!D45)</f>
        <v/>
      </c>
      <c r="K1223" s="992"/>
      <c r="L1223" s="992"/>
      <c r="M1223" s="991" t="s">
        <v>189</v>
      </c>
      <c r="N1223" s="991"/>
      <c r="O1223" s="991"/>
      <c r="P1223" s="992" t="str">
        <f>IF('statement of marks'!F45="","",'statement of marks'!F45)</f>
        <v/>
      </c>
      <c r="Q1223" s="992"/>
      <c r="R1223" s="992"/>
      <c r="S1223" s="1054" t="str">
        <f>IF('statement of marks'!$I$3="","",'statement of marks'!$I$3)</f>
        <v xml:space="preserve">fo|ky; dk Mk;l dksM+ </v>
      </c>
      <c r="T1223" s="1054"/>
      <c r="U1223" s="1054"/>
      <c r="V1223" s="1055"/>
    </row>
    <row r="1224" spans="1:22" ht="15.95" customHeight="1">
      <c r="A1224" s="425"/>
      <c r="B1224" s="428" t="s">
        <v>0</v>
      </c>
      <c r="C1224" s="429"/>
      <c r="D1224" s="1032" t="str">
        <f>IF('statement of marks'!G45="","",'statement of marks'!G45)</f>
        <v/>
      </c>
      <c r="E1224" s="1032"/>
      <c r="F1224" s="1032"/>
      <c r="G1224" s="991" t="str">
        <f>IF('statement of marks'!H45="","",'statement of marks'!H45)</f>
        <v/>
      </c>
      <c r="H1224" s="991"/>
      <c r="I1224" s="991"/>
      <c r="J1224" s="991"/>
      <c r="K1224" s="991"/>
      <c r="L1224" s="991"/>
      <c r="M1224" s="991"/>
      <c r="N1224" s="991"/>
      <c r="O1224" s="991"/>
      <c r="P1224" s="991"/>
      <c r="Q1224" s="991"/>
      <c r="R1224" s="991"/>
      <c r="S1224" s="1056" t="str">
        <f>IF('statement of marks'!$J$3="","",'statement of marks'!$J$3)</f>
        <v xml:space="preserve">08291009401   </v>
      </c>
      <c r="T1224" s="1056"/>
      <c r="U1224" s="1056"/>
      <c r="V1224" s="1057"/>
    </row>
    <row r="1225" spans="1:22" ht="15.95" customHeight="1">
      <c r="A1225" s="425"/>
      <c r="B1225" s="404" t="s">
        <v>28</v>
      </c>
      <c r="C1225" s="430" t="s">
        <v>96</v>
      </c>
      <c r="D1225" s="1007" t="s">
        <v>1</v>
      </c>
      <c r="E1225" s="1007"/>
      <c r="F1225" s="1007"/>
      <c r="G1225" s="1007" t="s">
        <v>21</v>
      </c>
      <c r="H1225" s="1007"/>
      <c r="I1225" s="1007"/>
      <c r="J1225" s="1007" t="s">
        <v>68</v>
      </c>
      <c r="K1225" s="1007"/>
      <c r="L1225" s="1007"/>
      <c r="M1225" s="1007" t="s">
        <v>97</v>
      </c>
      <c r="N1225" s="1007"/>
      <c r="O1225" s="1007"/>
      <c r="P1225" s="1070" t="s">
        <v>200</v>
      </c>
      <c r="Q1225" s="1051" t="s">
        <v>238</v>
      </c>
      <c r="R1225" s="1051"/>
      <c r="S1225" s="1051"/>
      <c r="T1225" s="1052" t="s">
        <v>237</v>
      </c>
      <c r="U1225" s="1052"/>
      <c r="V1225" s="1053"/>
    </row>
    <row r="1226" spans="1:22" ht="15.95" customHeight="1">
      <c r="A1226" s="425"/>
      <c r="B1226" s="404"/>
      <c r="C1226" s="430"/>
      <c r="D1226" s="423" t="s">
        <v>245</v>
      </c>
      <c r="E1226" s="423" t="s">
        <v>246</v>
      </c>
      <c r="F1226" s="431" t="s">
        <v>2</v>
      </c>
      <c r="G1226" s="423" t="s">
        <v>245</v>
      </c>
      <c r="H1226" s="423" t="s">
        <v>246</v>
      </c>
      <c r="I1226" s="431" t="s">
        <v>2</v>
      </c>
      <c r="J1226" s="423" t="s">
        <v>245</v>
      </c>
      <c r="K1226" s="423" t="s">
        <v>246</v>
      </c>
      <c r="L1226" s="431" t="s">
        <v>2</v>
      </c>
      <c r="M1226" s="423" t="s">
        <v>245</v>
      </c>
      <c r="N1226" s="423" t="s">
        <v>246</v>
      </c>
      <c r="O1226" s="431" t="s">
        <v>2</v>
      </c>
      <c r="P1226" s="1070"/>
      <c r="Q1226" s="423" t="s">
        <v>245</v>
      </c>
      <c r="R1226" s="423" t="s">
        <v>246</v>
      </c>
      <c r="S1226" s="435" t="s">
        <v>2</v>
      </c>
      <c r="T1226" s="445" t="s">
        <v>223</v>
      </c>
      <c r="U1226" s="446" t="s">
        <v>5</v>
      </c>
      <c r="V1226" s="447" t="s">
        <v>241</v>
      </c>
    </row>
    <row r="1227" spans="1:22" ht="15.95" customHeight="1">
      <c r="A1227" s="426"/>
      <c r="B1227" s="1046" t="s">
        <v>3</v>
      </c>
      <c r="C1227" s="1047"/>
      <c r="D1227" s="421">
        <f>IF('statement of marks'!L$6="","",'statement of marks'!L$6)</f>
        <v>5</v>
      </c>
      <c r="E1227" s="421">
        <f>IF('statement of marks'!M$6="","",'statement of marks'!M$6)</f>
        <v>5</v>
      </c>
      <c r="F1227" s="432">
        <f>IF('statement of marks'!N$6="","",'statement of marks'!N$6)</f>
        <v>10</v>
      </c>
      <c r="G1227" s="421">
        <f>IF('statement of marks'!O$6="","",'statement of marks'!O$6)</f>
        <v>5</v>
      </c>
      <c r="H1227" s="421">
        <f>IF('statement of marks'!P$6="","",'statement of marks'!P$6)</f>
        <v>5</v>
      </c>
      <c r="I1227" s="432">
        <f>IF('statement of marks'!Q$6="","",'statement of marks'!Q$6)</f>
        <v>10</v>
      </c>
      <c r="J1227" s="421">
        <f>IF('statement of marks'!R$6="","",'statement of marks'!R$6)</f>
        <v>5</v>
      </c>
      <c r="K1227" s="421">
        <f>IF('statement of marks'!S$6="","",'statement of marks'!S$6)</f>
        <v>5</v>
      </c>
      <c r="L1227" s="432">
        <f>IF('statement of marks'!T$6="","",'statement of marks'!T$6)</f>
        <v>10</v>
      </c>
      <c r="M1227" s="421">
        <f>IF('statement of marks'!V$6="","",'statement of marks'!V$6)</f>
        <v>50</v>
      </c>
      <c r="N1227" s="421">
        <f>IF('statement of marks'!W$6="","",'statement of marks'!W$6)</f>
        <v>20</v>
      </c>
      <c r="O1227" s="432">
        <f>IF('statement of marks'!X$6="","",'statement of marks'!X$6)</f>
        <v>70</v>
      </c>
      <c r="P1227" s="422">
        <f>IF('statement of marks'!Y$6="","",'statement of marks'!Y$6)</f>
        <v>100</v>
      </c>
      <c r="Q1227" s="421">
        <f>IF('statement of marks'!Z$6="","",'statement of marks'!Z$6)</f>
        <v>70</v>
      </c>
      <c r="R1227" s="421">
        <f>IF('statement of marks'!AA$6="","",'statement of marks'!AA$6)</f>
        <v>30</v>
      </c>
      <c r="S1227" s="432">
        <f>IF('statement of marks'!AB$6="","",'statement of marks'!AB$6)</f>
        <v>100</v>
      </c>
      <c r="T1227" s="442">
        <f>IF('statement of marks'!AC$6="","",'statement of marks'!AC$6)</f>
        <v>200</v>
      </c>
      <c r="U1227" s="442" t="str">
        <f>IF('statement of marks'!AD$6="","",'statement of marks'!AD$6)</f>
        <v/>
      </c>
      <c r="V1227" s="448" t="str">
        <f>IF('statement of marks'!AE$6="","",'statement of marks'!AE$6)</f>
        <v/>
      </c>
    </row>
    <row r="1228" spans="1:22" ht="15.95" customHeight="1">
      <c r="A1228" s="425"/>
      <c r="B1228" s="990" t="str">
        <f>IF('statement of marks'!$L$3="","",'statement of marks'!$L$3)</f>
        <v>fgUnh</v>
      </c>
      <c r="C1228" s="991"/>
      <c r="D1228" s="207" t="str">
        <f>IF('statement of marks'!L45="","",'statement of marks'!L45)</f>
        <v/>
      </c>
      <c r="E1228" s="207" t="str">
        <f>IF('statement of marks'!M45="","",'statement of marks'!M45)</f>
        <v/>
      </c>
      <c r="F1228" s="433" t="str">
        <f>IF('statement of marks'!N45="","",'statement of marks'!N45)</f>
        <v/>
      </c>
      <c r="G1228" s="207" t="str">
        <f>IF('statement of marks'!O45="","",'statement of marks'!O45)</f>
        <v/>
      </c>
      <c r="H1228" s="207" t="str">
        <f>IF('statement of marks'!P45="","",'statement of marks'!P45)</f>
        <v/>
      </c>
      <c r="I1228" s="433" t="str">
        <f>IF('statement of marks'!Q45="","",'statement of marks'!Q45)</f>
        <v/>
      </c>
      <c r="J1228" s="207" t="str">
        <f>IF('statement of marks'!R45="","",'statement of marks'!R45)</f>
        <v/>
      </c>
      <c r="K1228" s="207" t="str">
        <f>IF('statement of marks'!S45="","",'statement of marks'!S45)</f>
        <v/>
      </c>
      <c r="L1228" s="433" t="str">
        <f>IF('statement of marks'!T45="","",'statement of marks'!T45)</f>
        <v/>
      </c>
      <c r="M1228" s="207" t="str">
        <f>IF('statement of marks'!V45="","",'statement of marks'!V45)</f>
        <v/>
      </c>
      <c r="N1228" s="207" t="str">
        <f>IF('statement of marks'!W45="","",'statement of marks'!W45)</f>
        <v/>
      </c>
      <c r="O1228" s="433" t="str">
        <f>IF('statement of marks'!X45="","",'statement of marks'!X45)</f>
        <v/>
      </c>
      <c r="P1228" s="209" t="str">
        <f>IF('statement of marks'!Y45="","",'statement of marks'!Y45)</f>
        <v/>
      </c>
      <c r="Q1228" s="207" t="str">
        <f>IF('statement of marks'!Z45="","",'statement of marks'!Z45)</f>
        <v/>
      </c>
      <c r="R1228" s="207" t="str">
        <f>IF('statement of marks'!AA45="","",'statement of marks'!AA45)</f>
        <v/>
      </c>
      <c r="S1228" s="433" t="str">
        <f>IF('statement of marks'!AB45="","",'statement of marks'!AB45)</f>
        <v/>
      </c>
      <c r="T1228" s="420" t="str">
        <f>IF('statement of marks'!AC45="","",'statement of marks'!AC45)</f>
        <v/>
      </c>
      <c r="U1228" s="420" t="str">
        <f>IF('statement of marks'!AD45="","",'statement of marks'!AD45)</f>
        <v/>
      </c>
      <c r="V1228" s="439" t="str">
        <f>IF('statement of marks'!AE45="","",'statement of marks'!AE45)</f>
        <v/>
      </c>
    </row>
    <row r="1229" spans="1:22" ht="15.95" customHeight="1">
      <c r="A1229" s="425"/>
      <c r="B1229" s="990" t="str">
        <f>IF('statement of marks'!$AH$3="","",'statement of marks'!$AH$3)</f>
        <v>vaxszth</v>
      </c>
      <c r="C1229" s="991"/>
      <c r="D1229" s="207" t="str">
        <f>IF('statement of marks'!AH45="","",'statement of marks'!AH45)</f>
        <v/>
      </c>
      <c r="E1229" s="207" t="str">
        <f>IF('statement of marks'!AI45="","",'statement of marks'!AI45)</f>
        <v/>
      </c>
      <c r="F1229" s="433" t="str">
        <f>IF('statement of marks'!AJ45="","",'statement of marks'!AJ45)</f>
        <v/>
      </c>
      <c r="G1229" s="207" t="str">
        <f>IF('statement of marks'!AK45="","",'statement of marks'!AK45)</f>
        <v/>
      </c>
      <c r="H1229" s="207" t="str">
        <f>IF('statement of marks'!AL45="","",'statement of marks'!AL45)</f>
        <v/>
      </c>
      <c r="I1229" s="433" t="str">
        <f>IF('statement of marks'!AM45="","",'statement of marks'!AM45)</f>
        <v/>
      </c>
      <c r="J1229" s="207" t="str">
        <f>IF('statement of marks'!AN45="","",'statement of marks'!AN45)</f>
        <v/>
      </c>
      <c r="K1229" s="207" t="str">
        <f>IF('statement of marks'!AO45="","",'statement of marks'!AO45)</f>
        <v/>
      </c>
      <c r="L1229" s="433" t="str">
        <f>IF('statement of marks'!AP45="","",'statement of marks'!AP45)</f>
        <v/>
      </c>
      <c r="M1229" s="207" t="str">
        <f>IF('statement of marks'!AR45="","",'statement of marks'!AR45)</f>
        <v/>
      </c>
      <c r="N1229" s="207" t="str">
        <f>IF('statement of marks'!AS45="","",'statement of marks'!AS45)</f>
        <v/>
      </c>
      <c r="O1229" s="433" t="str">
        <f>IF('statement of marks'!AT45="","",'statement of marks'!AT45)</f>
        <v/>
      </c>
      <c r="P1229" s="209" t="str">
        <f>IF('statement of marks'!AU45="","",'statement of marks'!AU45)</f>
        <v/>
      </c>
      <c r="Q1229" s="207" t="str">
        <f>IF('statement of marks'!AV45="","",'statement of marks'!AV45)</f>
        <v/>
      </c>
      <c r="R1229" s="207" t="str">
        <f>IF('statement of marks'!AW45="","",'statement of marks'!AW45)</f>
        <v/>
      </c>
      <c r="S1229" s="433" t="str">
        <f>IF('statement of marks'!AX45="","",'statement of marks'!AX45)</f>
        <v/>
      </c>
      <c r="T1229" s="420" t="str">
        <f>IF('statement of marks'!AY45="","",'statement of marks'!AY45)</f>
        <v/>
      </c>
      <c r="U1229" s="420" t="str">
        <f>IF('statement of marks'!AZ45="","",'statement of marks'!AZ45)</f>
        <v/>
      </c>
      <c r="V1229" s="439" t="str">
        <f>IF('statement of marks'!BA45="","",'statement of marks'!BA45)</f>
        <v/>
      </c>
    </row>
    <row r="1230" spans="1:22" ht="15.95" customHeight="1">
      <c r="A1230" s="425"/>
      <c r="B1230" s="990" t="str">
        <f>IF('statement of marks'!BD45="s","laLd`r",IF('statement of marks'!BD45="u","mnwZ",IF('statement of marks'!BD45="g","xqtjkrh",IF('statement of marks'!BD45="p","iatkch",IF('statement of marks'!BD45="sd","fla/kh","r`rh; Hkk""kk")))))</f>
        <v>r`rh; Hkk"kk</v>
      </c>
      <c r="C1230" s="991"/>
      <c r="D1230" s="207" t="str">
        <f>IF('statement of marks'!BE45="","",'statement of marks'!BE45)</f>
        <v/>
      </c>
      <c r="E1230" s="207" t="str">
        <f>IF('statement of marks'!BF45="","",'statement of marks'!BF45)</f>
        <v/>
      </c>
      <c r="F1230" s="433" t="str">
        <f>IF('statement of marks'!BG45="","",'statement of marks'!BG45)</f>
        <v/>
      </c>
      <c r="G1230" s="207" t="str">
        <f>IF('statement of marks'!BH45="","",'statement of marks'!BH45)</f>
        <v/>
      </c>
      <c r="H1230" s="207" t="str">
        <f>IF('statement of marks'!BI45="","",'statement of marks'!BI45)</f>
        <v/>
      </c>
      <c r="I1230" s="433" t="str">
        <f>IF('statement of marks'!BJ45="","",'statement of marks'!BJ45)</f>
        <v/>
      </c>
      <c r="J1230" s="207" t="str">
        <f>IF('statement of marks'!BK45="","",'statement of marks'!BK45)</f>
        <v/>
      </c>
      <c r="K1230" s="207" t="str">
        <f>IF('statement of marks'!BL45="","",'statement of marks'!BL45)</f>
        <v/>
      </c>
      <c r="L1230" s="433" t="str">
        <f>IF('statement of marks'!BM45="","",'statement of marks'!BM45)</f>
        <v/>
      </c>
      <c r="M1230" s="207" t="str">
        <f>IF('statement of marks'!BO45="","",'statement of marks'!BO45)</f>
        <v/>
      </c>
      <c r="N1230" s="207" t="str">
        <f>IF('statement of marks'!BP45="","",'statement of marks'!BP45)</f>
        <v/>
      </c>
      <c r="O1230" s="433" t="str">
        <f>IF('statement of marks'!BQ45="","",'statement of marks'!BQ45)</f>
        <v/>
      </c>
      <c r="P1230" s="209" t="str">
        <f>IF('statement of marks'!BR45="","",'statement of marks'!BR45)</f>
        <v/>
      </c>
      <c r="Q1230" s="207" t="str">
        <f>IF('statement of marks'!BS45="","",'statement of marks'!BS45)</f>
        <v/>
      </c>
      <c r="R1230" s="207" t="str">
        <f>IF('statement of marks'!BT45="","",'statement of marks'!BT45)</f>
        <v/>
      </c>
      <c r="S1230" s="433" t="str">
        <f>IF('statement of marks'!BU45="","",'statement of marks'!BU45)</f>
        <v/>
      </c>
      <c r="T1230" s="420" t="str">
        <f>IF('statement of marks'!BV45="","",'statement of marks'!BV45)</f>
        <v/>
      </c>
      <c r="U1230" s="420" t="str">
        <f>IF('statement of marks'!BW45="","",'statement of marks'!BW45)</f>
        <v/>
      </c>
      <c r="V1230" s="439" t="str">
        <f>IF('statement of marks'!BX45="","",'statement of marks'!BX45)</f>
        <v/>
      </c>
    </row>
    <row r="1231" spans="1:22" ht="15.95" customHeight="1">
      <c r="A1231" s="425"/>
      <c r="B1231" s="990" t="str">
        <f>IF('statement of marks'!$CA$3="","",'statement of marks'!$CA$3)</f>
        <v>xf.kr</v>
      </c>
      <c r="C1231" s="991"/>
      <c r="D1231" s="207" t="str">
        <f>IF('statement of marks'!CA45="","",'statement of marks'!CA45)</f>
        <v/>
      </c>
      <c r="E1231" s="207" t="str">
        <f>IF('statement of marks'!CB45="","",'statement of marks'!CB45)</f>
        <v/>
      </c>
      <c r="F1231" s="433" t="str">
        <f>IF('statement of marks'!CC45="","",'statement of marks'!CC45)</f>
        <v/>
      </c>
      <c r="G1231" s="207" t="str">
        <f>IF('statement of marks'!CD45="","",'statement of marks'!CD45)</f>
        <v/>
      </c>
      <c r="H1231" s="207" t="str">
        <f>IF('statement of marks'!CE45="","",'statement of marks'!CE45)</f>
        <v/>
      </c>
      <c r="I1231" s="433" t="str">
        <f>IF('statement of marks'!CF45="","",'statement of marks'!CF45)</f>
        <v/>
      </c>
      <c r="J1231" s="207" t="str">
        <f>IF('statement of marks'!CG45="","",'statement of marks'!CG45)</f>
        <v/>
      </c>
      <c r="K1231" s="207" t="str">
        <f>IF('statement of marks'!CH45="","",'statement of marks'!CH45)</f>
        <v/>
      </c>
      <c r="L1231" s="433" t="str">
        <f>IF('statement of marks'!CI45="","",'statement of marks'!CI45)</f>
        <v/>
      </c>
      <c r="M1231" s="207" t="str">
        <f>IF('statement of marks'!CK45="","",'statement of marks'!CK45)</f>
        <v/>
      </c>
      <c r="N1231" s="207" t="str">
        <f>IF('statement of marks'!CL45="","",'statement of marks'!CL45)</f>
        <v/>
      </c>
      <c r="O1231" s="433" t="str">
        <f>IF('statement of marks'!CM45="","",'statement of marks'!CM45)</f>
        <v/>
      </c>
      <c r="P1231" s="209" t="str">
        <f>IF('statement of marks'!CN45="","",'statement of marks'!CN45)</f>
        <v/>
      </c>
      <c r="Q1231" s="207" t="str">
        <f>IF('statement of marks'!CO45="","",'statement of marks'!CO45)</f>
        <v/>
      </c>
      <c r="R1231" s="207" t="str">
        <f>IF('statement of marks'!CP45="","",'statement of marks'!CP45)</f>
        <v/>
      </c>
      <c r="S1231" s="433" t="str">
        <f>IF('statement of marks'!CQ45="","",'statement of marks'!CQ45)</f>
        <v/>
      </c>
      <c r="T1231" s="420" t="str">
        <f>IF('statement of marks'!CR45="","",'statement of marks'!CR45)</f>
        <v/>
      </c>
      <c r="U1231" s="420" t="str">
        <f>IF('statement of marks'!CS45="","",'statement of marks'!CS45)</f>
        <v/>
      </c>
      <c r="V1231" s="439" t="str">
        <f>IF('statement of marks'!CT45="","",'statement of marks'!CT45)</f>
        <v/>
      </c>
    </row>
    <row r="1232" spans="1:22" ht="15.95" customHeight="1">
      <c r="A1232" s="425"/>
      <c r="B1232" s="990" t="str">
        <f>IF('statement of marks'!$CW$3="","",'statement of marks'!$CW$3)</f>
        <v>foKku</v>
      </c>
      <c r="C1232" s="991"/>
      <c r="D1232" s="207" t="str">
        <f>IF('statement of marks'!CW45="","",'statement of marks'!CW45)</f>
        <v/>
      </c>
      <c r="E1232" s="207" t="str">
        <f>IF('statement of marks'!CX45="","",'statement of marks'!CX45)</f>
        <v/>
      </c>
      <c r="F1232" s="433" t="str">
        <f>IF('statement of marks'!CY45="","",'statement of marks'!CY45)</f>
        <v/>
      </c>
      <c r="G1232" s="207" t="str">
        <f>IF('statement of marks'!CZ45="","",'statement of marks'!CZ45)</f>
        <v/>
      </c>
      <c r="H1232" s="207" t="str">
        <f>IF('statement of marks'!DA45="","",'statement of marks'!DA45)</f>
        <v/>
      </c>
      <c r="I1232" s="433" t="str">
        <f>IF('statement of marks'!DB45="","",'statement of marks'!DB45)</f>
        <v/>
      </c>
      <c r="J1232" s="207" t="str">
        <f>IF('statement of marks'!DC45="","",'statement of marks'!DC45)</f>
        <v/>
      </c>
      <c r="K1232" s="207" t="str">
        <f>IF('statement of marks'!DD45="","",'statement of marks'!DD45)</f>
        <v/>
      </c>
      <c r="L1232" s="433" t="str">
        <f>IF('statement of marks'!DE45="","",'statement of marks'!DE45)</f>
        <v/>
      </c>
      <c r="M1232" s="207" t="str">
        <f>IF('statement of marks'!DG45="","",'statement of marks'!DG45)</f>
        <v/>
      </c>
      <c r="N1232" s="207" t="str">
        <f>IF('statement of marks'!DH45="","",'statement of marks'!DH45)</f>
        <v/>
      </c>
      <c r="O1232" s="433" t="str">
        <f>IF('statement of marks'!DI45="","",'statement of marks'!DI45)</f>
        <v/>
      </c>
      <c r="P1232" s="209" t="str">
        <f>IF('statement of marks'!DJ45="","",'statement of marks'!DJ45)</f>
        <v/>
      </c>
      <c r="Q1232" s="207" t="str">
        <f>IF('statement of marks'!DK45="","",'statement of marks'!DK45)</f>
        <v/>
      </c>
      <c r="R1232" s="207" t="str">
        <f>IF('statement of marks'!DL45="","",'statement of marks'!DL45)</f>
        <v/>
      </c>
      <c r="S1232" s="433" t="str">
        <f>IF('statement of marks'!DM45="","",'statement of marks'!DM45)</f>
        <v/>
      </c>
      <c r="T1232" s="420" t="str">
        <f>IF('statement of marks'!DN45="","",'statement of marks'!DN45)</f>
        <v/>
      </c>
      <c r="U1232" s="420" t="str">
        <f>IF('statement of marks'!DO45="","",'statement of marks'!DO45)</f>
        <v/>
      </c>
      <c r="V1232" s="439" t="str">
        <f>IF('statement of marks'!DP45="","",'statement of marks'!DP45)</f>
        <v/>
      </c>
    </row>
    <row r="1233" spans="1:22" ht="15.95" customHeight="1">
      <c r="A1233" s="425"/>
      <c r="B1233" s="990" t="str">
        <f>IF('statement of marks'!$DS$3="","",'statement of marks'!$DS$3)</f>
        <v>lkekftd foKku</v>
      </c>
      <c r="C1233" s="991"/>
      <c r="D1233" s="207" t="str">
        <f>IF('statement of marks'!DS45="","",'statement of marks'!DS45)</f>
        <v/>
      </c>
      <c r="E1233" s="207" t="str">
        <f>IF('statement of marks'!DT45="","",'statement of marks'!DT45)</f>
        <v/>
      </c>
      <c r="F1233" s="433" t="str">
        <f>IF('statement of marks'!DU45="","",'statement of marks'!DU45)</f>
        <v/>
      </c>
      <c r="G1233" s="207" t="str">
        <f>IF('statement of marks'!DV45="","",'statement of marks'!DV45)</f>
        <v/>
      </c>
      <c r="H1233" s="207" t="str">
        <f>IF('statement of marks'!DW45="","",'statement of marks'!DW45)</f>
        <v/>
      </c>
      <c r="I1233" s="433" t="str">
        <f>IF('statement of marks'!DX45="","",'statement of marks'!DX45)</f>
        <v/>
      </c>
      <c r="J1233" s="207" t="str">
        <f>IF('statement of marks'!DY45="","",'statement of marks'!DY45)</f>
        <v/>
      </c>
      <c r="K1233" s="207" t="str">
        <f>IF('statement of marks'!DZ45="","",'statement of marks'!DZ45)</f>
        <v/>
      </c>
      <c r="L1233" s="433" t="str">
        <f>IF('statement of marks'!EA45="","",'statement of marks'!EA45)</f>
        <v/>
      </c>
      <c r="M1233" s="207" t="str">
        <f>IF('statement of marks'!EC45="","",'statement of marks'!EC45)</f>
        <v/>
      </c>
      <c r="N1233" s="207" t="str">
        <f>IF('statement of marks'!ED45="","",'statement of marks'!ED45)</f>
        <v/>
      </c>
      <c r="O1233" s="433" t="str">
        <f>IF('statement of marks'!EE45="","",'statement of marks'!EE45)</f>
        <v/>
      </c>
      <c r="P1233" s="209" t="str">
        <f>IF('statement of marks'!EF45="","",'statement of marks'!EF45)</f>
        <v/>
      </c>
      <c r="Q1233" s="207" t="str">
        <f>IF('statement of marks'!EG45="","",'statement of marks'!EG45)</f>
        <v/>
      </c>
      <c r="R1233" s="207" t="str">
        <f>IF('statement of marks'!EH45="","",'statement of marks'!EH45)</f>
        <v/>
      </c>
      <c r="S1233" s="433" t="str">
        <f>IF('statement of marks'!EI45="","",'statement of marks'!EI45)</f>
        <v/>
      </c>
      <c r="T1233" s="420" t="str">
        <f>IF('statement of marks'!EJ45="","",'statement of marks'!EJ45)</f>
        <v/>
      </c>
      <c r="U1233" s="420" t="str">
        <f>IF('statement of marks'!EK45="","",'statement of marks'!EK45)</f>
        <v/>
      </c>
      <c r="V1233" s="439" t="str">
        <f>IF('statement of marks'!EL45="","",'statement of marks'!EL45)</f>
        <v/>
      </c>
    </row>
    <row r="1234" spans="1:22" ht="15.95" customHeight="1">
      <c r="A1234" s="425"/>
      <c r="B1234" s="996" t="s">
        <v>193</v>
      </c>
      <c r="C1234" s="997"/>
      <c r="D1234" s="1007" t="s">
        <v>1</v>
      </c>
      <c r="E1234" s="1007"/>
      <c r="F1234" s="1007"/>
      <c r="G1234" s="1007" t="s">
        <v>21</v>
      </c>
      <c r="H1234" s="1007"/>
      <c r="I1234" s="1007"/>
      <c r="J1234" s="1007" t="s">
        <v>194</v>
      </c>
      <c r="K1234" s="1007"/>
      <c r="L1234" s="1007"/>
      <c r="M1234" s="1007" t="s">
        <v>68</v>
      </c>
      <c r="N1234" s="1007"/>
      <c r="O1234" s="1007"/>
      <c r="P1234" s="1007" t="s">
        <v>240</v>
      </c>
      <c r="Q1234" s="1007"/>
      <c r="R1234" s="1007"/>
      <c r="S1234" s="436"/>
      <c r="T1234" s="1073" t="s">
        <v>237</v>
      </c>
      <c r="U1234" s="1074"/>
      <c r="V1234" s="1075"/>
    </row>
    <row r="1235" spans="1:22" ht="15.95" customHeight="1">
      <c r="A1235" s="426"/>
      <c r="B1235" s="1048" t="s">
        <v>3</v>
      </c>
      <c r="C1235" s="1049"/>
      <c r="D1235" s="1050">
        <f>IF('statement of marks'!EO$6="","",'statement of marks'!EO$6)</f>
        <v>20</v>
      </c>
      <c r="E1235" s="1050"/>
      <c r="F1235" s="1050"/>
      <c r="G1235" s="1050">
        <f>IF('statement of marks'!EP$6="","",'statement of marks'!EP$6)</f>
        <v>20</v>
      </c>
      <c r="H1235" s="1050"/>
      <c r="I1235" s="1050"/>
      <c r="J1235" s="1050">
        <f>IF('statement of marks'!ER$6="","",'statement of marks'!ER$6)</f>
        <v>20</v>
      </c>
      <c r="K1235" s="1050"/>
      <c r="L1235" s="1050"/>
      <c r="M1235" s="1050">
        <f>IF('statement of marks'!EQ$6="","",'statement of marks'!EQ$6)</f>
        <v>20</v>
      </c>
      <c r="N1235" s="1050"/>
      <c r="O1235" s="1050"/>
      <c r="P1235" s="1050">
        <f>IF('statement of marks'!ES$6="","",'statement of marks'!ES$6)</f>
        <v>20</v>
      </c>
      <c r="Q1235" s="1050"/>
      <c r="R1235" s="1050"/>
      <c r="S1235" s="437" t="str">
        <f>IF('statement of marks'!FD$6="","",'statement of marks'!EW$6)</f>
        <v/>
      </c>
      <c r="T1235" s="442">
        <f>IF('statement of marks'!ET$6="","",'statement of marks'!ET$6)</f>
        <v>100</v>
      </c>
      <c r="U1235" s="443" t="s">
        <v>5</v>
      </c>
      <c r="V1235" s="444" t="s">
        <v>241</v>
      </c>
    </row>
    <row r="1236" spans="1:22" ht="15.95" customHeight="1">
      <c r="A1236" s="425"/>
      <c r="B1236" s="990" t="str">
        <f>IF('statement of marks'!$EO$3="","",'statement of marks'!$EO$3)</f>
        <v>dk;kZuqHko</v>
      </c>
      <c r="C1236" s="991"/>
      <c r="D1236" s="1031" t="str">
        <f>IF('statement of marks'!EO45="","",'statement of marks'!EO45)</f>
        <v/>
      </c>
      <c r="E1236" s="1031"/>
      <c r="F1236" s="1031"/>
      <c r="G1236" s="1031" t="str">
        <f>IF('statement of marks'!EP45="","",'statement of marks'!EP45)</f>
        <v/>
      </c>
      <c r="H1236" s="1031"/>
      <c r="I1236" s="1031"/>
      <c r="J1236" s="1031" t="str">
        <f>IF('statement of marks'!ER45="","",'statement of marks'!ER45)</f>
        <v/>
      </c>
      <c r="K1236" s="1031"/>
      <c r="L1236" s="1031"/>
      <c r="M1236" s="1031" t="str">
        <f>IF('statement of marks'!EQ45="","",'statement of marks'!EQ45)</f>
        <v/>
      </c>
      <c r="N1236" s="1031"/>
      <c r="O1236" s="1031"/>
      <c r="P1236" s="1031" t="str">
        <f>IF('statement of marks'!ES45="","",'statement of marks'!ES45)</f>
        <v/>
      </c>
      <c r="Q1236" s="1031"/>
      <c r="R1236" s="1031"/>
      <c r="S1236" s="438"/>
      <c r="T1236" s="440" t="str">
        <f>IF('statement of marks'!ET45="","",'statement of marks'!ET45)</f>
        <v/>
      </c>
      <c r="U1236" s="440" t="str">
        <f>IF('statement of marks'!EU45="","",'statement of marks'!EU45)</f>
        <v/>
      </c>
      <c r="V1236" s="441" t="str">
        <f>IF('statement of marks'!EV45="","",'statement of marks'!EV45)</f>
        <v/>
      </c>
    </row>
    <row r="1237" spans="1:22" ht="15.95" customHeight="1">
      <c r="A1237" s="425"/>
      <c r="B1237" s="1027" t="str">
        <f>IF('statement of marks'!$EY$3="","",'statement of marks'!$EY$3)</f>
        <v>dyk f'k{kk</v>
      </c>
      <c r="C1237" s="1028"/>
      <c r="D1237" s="1031" t="str">
        <f>IF('statement of marks'!EY45="","",'statement of marks'!EY45)</f>
        <v/>
      </c>
      <c r="E1237" s="1031"/>
      <c r="F1237" s="1031"/>
      <c r="G1237" s="1031" t="str">
        <f>IF('statement of marks'!EZ45="","",'statement of marks'!EZ45)</f>
        <v/>
      </c>
      <c r="H1237" s="1031"/>
      <c r="I1237" s="1031"/>
      <c r="J1237" s="1031" t="str">
        <f>IF('statement of marks'!FB45="","",'statement of marks'!FB45)</f>
        <v/>
      </c>
      <c r="K1237" s="1031"/>
      <c r="L1237" s="1031"/>
      <c r="M1237" s="1031" t="str">
        <f>IF('statement of marks'!FA45="","",'statement of marks'!FA45)</f>
        <v/>
      </c>
      <c r="N1237" s="1031"/>
      <c r="O1237" s="1031"/>
      <c r="P1237" s="1031" t="str">
        <f>IF('statement of marks'!FC45="","",'statement of marks'!FC45)</f>
        <v/>
      </c>
      <c r="Q1237" s="1031"/>
      <c r="R1237" s="1031"/>
      <c r="S1237" s="438"/>
      <c r="T1237" s="440" t="str">
        <f>IF('statement of marks'!FD45="","",'statement of marks'!FD45)</f>
        <v/>
      </c>
      <c r="U1237" s="440" t="str">
        <f>IF('statement of marks'!FE45="","",'statement of marks'!FE45)</f>
        <v/>
      </c>
      <c r="V1237" s="441" t="str">
        <f>IF('statement of marks'!FF45="","",'statement of marks'!FF45)</f>
        <v/>
      </c>
    </row>
    <row r="1238" spans="1:22" ht="15.95" customHeight="1">
      <c r="A1238" s="425"/>
      <c r="B1238" s="1029" t="str">
        <f>IF('statement of marks'!$FI$3="","",'statement of marks'!$FI$3)</f>
        <v>LokLF; ,oe~ 'kkjhfjd f'k{kk</v>
      </c>
      <c r="C1238" s="1030"/>
      <c r="D1238" s="1031" t="str">
        <f>IF('statement of marks'!FI45="","",'statement of marks'!FI45)</f>
        <v/>
      </c>
      <c r="E1238" s="1031"/>
      <c r="F1238" s="1031"/>
      <c r="G1238" s="1031" t="str">
        <f>IF('statement of marks'!FJ45="","",'statement of marks'!FJ45)</f>
        <v/>
      </c>
      <c r="H1238" s="1031"/>
      <c r="I1238" s="1031"/>
      <c r="J1238" s="1031" t="str">
        <f>IF('statement of marks'!FL45="","",'statement of marks'!FL45)</f>
        <v/>
      </c>
      <c r="K1238" s="1031"/>
      <c r="L1238" s="1031"/>
      <c r="M1238" s="1031" t="str">
        <f>IF('statement of marks'!FK45="","",'statement of marks'!FK45)</f>
        <v/>
      </c>
      <c r="N1238" s="1031"/>
      <c r="O1238" s="1031"/>
      <c r="P1238" s="1031" t="str">
        <f>IF('statement of marks'!FM45="","",'statement of marks'!FM45)</f>
        <v/>
      </c>
      <c r="Q1238" s="1031"/>
      <c r="R1238" s="1031"/>
      <c r="S1238" s="438"/>
      <c r="T1238" s="440" t="str">
        <f>IF('statement of marks'!FN45="","",'statement of marks'!FN45)</f>
        <v/>
      </c>
      <c r="U1238" s="440" t="str">
        <f>IF('statement of marks'!FO45="","",'statement of marks'!FO45)</f>
        <v/>
      </c>
      <c r="V1238" s="441" t="str">
        <f>IF('statement of marks'!FP45="","",'statement of marks'!FP45)</f>
        <v/>
      </c>
    </row>
    <row r="1239" spans="1:22" ht="15.95" customHeight="1">
      <c r="A1239" s="425"/>
      <c r="B1239" s="1000" t="s">
        <v>195</v>
      </c>
      <c r="C1239" s="1001"/>
      <c r="D1239" s="1071" t="str">
        <f>details!$DR$3</f>
        <v>vxLr rd</v>
      </c>
      <c r="E1239" s="1071"/>
      <c r="F1239" s="1071"/>
      <c r="G1239" s="1071" t="str">
        <f>details!$DV$3</f>
        <v>vDVwcj rd</v>
      </c>
      <c r="H1239" s="1071"/>
      <c r="I1239" s="1071"/>
      <c r="J1239" s="1071" t="str">
        <f>details!$ED$3</f>
        <v>Qjojh rd</v>
      </c>
      <c r="K1239" s="1071"/>
      <c r="L1239" s="1071"/>
      <c r="M1239" s="1071" t="str">
        <f>details!$DZ$3</f>
        <v>fnlEcj rd</v>
      </c>
      <c r="N1239" s="1071"/>
      <c r="O1239" s="1071"/>
      <c r="P1239" s="1071" t="str">
        <f>details!$EH$3</f>
        <v>loZ ;ksx</v>
      </c>
      <c r="Q1239" s="1071"/>
      <c r="R1239" s="1071"/>
      <c r="S1239" s="1085" t="s">
        <v>252</v>
      </c>
      <c r="T1239" s="1086"/>
      <c r="U1239" s="1086"/>
      <c r="V1239" s="1087"/>
    </row>
    <row r="1240" spans="1:22" ht="15.95" customHeight="1">
      <c r="A1240" s="425"/>
      <c r="B1240" s="1025" t="s">
        <v>98</v>
      </c>
      <c r="C1240" s="1026"/>
      <c r="D1240" s="1008" t="str">
        <f>IF(details!DS45="","",details!DS45)</f>
        <v/>
      </c>
      <c r="E1240" s="1008"/>
      <c r="F1240" s="1008"/>
      <c r="G1240" s="1008" t="str">
        <f>IF(details!DW45="","",details!DW45)</f>
        <v/>
      </c>
      <c r="H1240" s="1008"/>
      <c r="I1240" s="1008"/>
      <c r="J1240" s="1008" t="str">
        <f>IF(details!EE45="","",details!EE45)</f>
        <v/>
      </c>
      <c r="K1240" s="1008"/>
      <c r="L1240" s="1008"/>
      <c r="M1240" s="1008" t="str">
        <f>IF(details!EA45="","",details!EA45)</f>
        <v/>
      </c>
      <c r="N1240" s="1008"/>
      <c r="O1240" s="1008"/>
      <c r="P1240" s="1008" t="str">
        <f>IF(details!EI45="","",details!EI45)</f>
        <v/>
      </c>
      <c r="Q1240" s="1008"/>
      <c r="R1240" s="1008"/>
      <c r="S1240" s="1088">
        <v>41757</v>
      </c>
      <c r="T1240" s="1089"/>
      <c r="U1240" s="1089"/>
      <c r="V1240" s="1090"/>
    </row>
    <row r="1241" spans="1:22" ht="15.95" customHeight="1">
      <c r="A1241" s="425"/>
      <c r="B1241" s="1023" t="s">
        <v>15</v>
      </c>
      <c r="C1241" s="1024"/>
      <c r="D1241" s="1009">
        <f>IF(details!DR45="","",details!DR45)</f>
        <v>83</v>
      </c>
      <c r="E1241" s="1009"/>
      <c r="F1241" s="1009"/>
      <c r="G1241" s="1009" t="str">
        <f>IF(details!DV45="","",details!DV45)</f>
        <v/>
      </c>
      <c r="H1241" s="1009"/>
      <c r="I1241" s="1009"/>
      <c r="J1241" s="1009" t="str">
        <f>IF(details!ED45="","",details!ED45)</f>
        <v/>
      </c>
      <c r="K1241" s="1009"/>
      <c r="L1241" s="1009"/>
      <c r="M1241" s="1009" t="str">
        <f>IF(details!DZ45="","",details!DZ45)</f>
        <v/>
      </c>
      <c r="N1241" s="1009"/>
      <c r="O1241" s="1009"/>
      <c r="P1241" s="1009" t="str">
        <f>IF(details!EH45="","",details!EH45)</f>
        <v/>
      </c>
      <c r="Q1241" s="1009"/>
      <c r="R1241" s="1009"/>
      <c r="S1241" s="1091"/>
      <c r="T1241" s="1092"/>
      <c r="U1241" s="1092"/>
      <c r="V1241" s="1093"/>
    </row>
    <row r="1242" spans="1:22" ht="15.95" customHeight="1">
      <c r="A1242" s="1072"/>
      <c r="B1242" s="1064" t="s">
        <v>250</v>
      </c>
      <c r="C1242" s="1065"/>
      <c r="D1242" s="1066" t="s">
        <v>3</v>
      </c>
      <c r="E1242" s="1066"/>
      <c r="F1242" s="1066"/>
      <c r="G1242" s="1066" t="s">
        <v>236</v>
      </c>
      <c r="H1242" s="1066"/>
      <c r="I1242" s="1066"/>
      <c r="J1242" s="1066" t="s">
        <v>5</v>
      </c>
      <c r="K1242" s="1066"/>
      <c r="L1242" s="1066"/>
      <c r="M1242" s="1066" t="s">
        <v>242</v>
      </c>
      <c r="N1242" s="1066"/>
      <c r="O1242" s="1066"/>
      <c r="P1242" s="1067" t="s">
        <v>225</v>
      </c>
      <c r="Q1242" s="1067"/>
      <c r="R1242" s="1067"/>
      <c r="S1242" s="1066" t="s">
        <v>250</v>
      </c>
      <c r="T1242" s="1066"/>
      <c r="U1242" s="1066"/>
      <c r="V1242" s="1068"/>
    </row>
    <row r="1243" spans="1:22" ht="15.95" customHeight="1">
      <c r="A1243" s="1072"/>
      <c r="B1243" s="1064"/>
      <c r="C1243" s="1065"/>
      <c r="D1243" s="1069" t="str">
        <f>'statement of marks'!HD45</f>
        <v/>
      </c>
      <c r="E1243" s="1069"/>
      <c r="F1243" s="1069"/>
      <c r="G1243" s="1069" t="str">
        <f>'statement of marks'!HE45</f>
        <v/>
      </c>
      <c r="H1243" s="1069"/>
      <c r="I1243" s="1069"/>
      <c r="J1243" s="1069" t="str">
        <f>'statement of marks'!HF45</f>
        <v/>
      </c>
      <c r="K1243" s="1069"/>
      <c r="L1243" s="1069"/>
      <c r="M1243" s="1069" t="str">
        <f>'statement of marks'!HI45</f>
        <v/>
      </c>
      <c r="N1243" s="1069"/>
      <c r="O1243" s="1069"/>
      <c r="P1243" s="1069" t="str">
        <f>'statement of marks'!HH45</f>
        <v/>
      </c>
      <c r="Q1243" s="1069"/>
      <c r="R1243" s="1069"/>
      <c r="S1243" s="1066" t="str">
        <f>'statement of marks'!HC45</f>
        <v/>
      </c>
      <c r="T1243" s="1066"/>
      <c r="U1243" s="1066"/>
      <c r="V1243" s="1068"/>
    </row>
    <row r="1244" spans="1:22" ht="15.95" customHeight="1">
      <c r="A1244" s="425"/>
      <c r="B1244" s="1036" t="s">
        <v>99</v>
      </c>
      <c r="C1244" s="1037"/>
      <c r="D1244" s="1007"/>
      <c r="E1244" s="1007"/>
      <c r="F1244" s="1007"/>
      <c r="G1244" s="1007"/>
      <c r="H1244" s="1007"/>
      <c r="I1244" s="1007"/>
      <c r="J1244" s="1007"/>
      <c r="K1244" s="1007"/>
      <c r="L1244" s="1007"/>
      <c r="M1244" s="1007"/>
      <c r="N1244" s="1007"/>
      <c r="O1244" s="1007"/>
      <c r="P1244" s="1007"/>
      <c r="Q1244" s="1007"/>
      <c r="R1244" s="1007"/>
      <c r="S1244" s="1007"/>
      <c r="T1244" s="1007"/>
      <c r="U1244" s="1007"/>
      <c r="V1244" s="1058"/>
    </row>
    <row r="1245" spans="1:22" ht="15.95" customHeight="1">
      <c r="A1245" s="425"/>
      <c r="B1245" s="1013" t="s">
        <v>79</v>
      </c>
      <c r="C1245" s="1014"/>
      <c r="D1245" s="1007"/>
      <c r="E1245" s="1007"/>
      <c r="F1245" s="1007"/>
      <c r="G1245" s="1007"/>
      <c r="H1245" s="1007"/>
      <c r="I1245" s="1007"/>
      <c r="J1245" s="1007"/>
      <c r="K1245" s="1007"/>
      <c r="L1245" s="1007"/>
      <c r="M1245" s="1007"/>
      <c r="N1245" s="1007"/>
      <c r="O1245" s="1007"/>
      <c r="P1245" s="1007"/>
      <c r="Q1245" s="1007"/>
      <c r="R1245" s="1007"/>
      <c r="S1245" s="1007"/>
      <c r="T1245" s="1007"/>
      <c r="U1245" s="1007"/>
      <c r="V1245" s="1058"/>
    </row>
    <row r="1246" spans="1:22" ht="15.95" customHeight="1">
      <c r="A1246" s="425"/>
      <c r="B1246" s="1036" t="s">
        <v>243</v>
      </c>
      <c r="C1246" s="1037"/>
      <c r="D1246" s="1007"/>
      <c r="E1246" s="1007"/>
      <c r="F1246" s="1007"/>
      <c r="G1246" s="1007"/>
      <c r="H1246" s="1007"/>
      <c r="I1246" s="1007"/>
      <c r="J1246" s="1007"/>
      <c r="K1246" s="1007"/>
      <c r="L1246" s="1007"/>
      <c r="M1246" s="1007"/>
      <c r="N1246" s="1007"/>
      <c r="O1246" s="1007"/>
      <c r="P1246" s="1007" t="s">
        <v>243</v>
      </c>
      <c r="Q1246" s="1007"/>
      <c r="R1246" s="1007"/>
      <c r="S1246" s="1007"/>
      <c r="T1246" s="1007"/>
      <c r="U1246" s="1007"/>
      <c r="V1246" s="1058"/>
    </row>
    <row r="1247" spans="1:22" ht="15.95" customHeight="1">
      <c r="A1247" s="425"/>
      <c r="B1247" s="1021" t="s">
        <v>100</v>
      </c>
      <c r="C1247" s="1022"/>
      <c r="D1247" s="1007"/>
      <c r="E1247" s="1007"/>
      <c r="F1247" s="1007"/>
      <c r="G1247" s="1007"/>
      <c r="H1247" s="1007"/>
      <c r="I1247" s="1007"/>
      <c r="J1247" s="1007"/>
      <c r="K1247" s="1007"/>
      <c r="L1247" s="1007"/>
      <c r="M1247" s="1007"/>
      <c r="N1247" s="1007"/>
      <c r="O1247" s="1007"/>
      <c r="P1247" s="1007"/>
      <c r="Q1247" s="1007"/>
      <c r="R1247" s="1007"/>
      <c r="S1247" s="1060" t="s">
        <v>100</v>
      </c>
      <c r="T1247" s="1060"/>
      <c r="U1247" s="1060"/>
      <c r="V1247" s="1061"/>
    </row>
    <row r="1248" spans="1:22" ht="15.95" customHeight="1" thickBot="1">
      <c r="A1248" s="427"/>
      <c r="B1248" s="1076" t="s">
        <v>101</v>
      </c>
      <c r="C1248" s="1077"/>
      <c r="D1248" s="1059"/>
      <c r="E1248" s="1059"/>
      <c r="F1248" s="1059"/>
      <c r="G1248" s="1059"/>
      <c r="H1248" s="1059"/>
      <c r="I1248" s="1059"/>
      <c r="J1248" s="1059"/>
      <c r="K1248" s="1059"/>
      <c r="L1248" s="1059"/>
      <c r="M1248" s="1059"/>
      <c r="N1248" s="1059"/>
      <c r="O1248" s="1059"/>
      <c r="P1248" s="1059"/>
      <c r="Q1248" s="1059"/>
      <c r="R1248" s="1059"/>
      <c r="S1248" s="1062" t="s">
        <v>134</v>
      </c>
      <c r="T1248" s="1062"/>
      <c r="U1248" s="1062"/>
      <c r="V1248" s="1063"/>
    </row>
    <row r="1249" spans="1:22" ht="15.95" customHeight="1">
      <c r="A1249" s="424"/>
      <c r="B1249" s="1038" t="s">
        <v>47</v>
      </c>
      <c r="C1249" s="1039"/>
      <c r="D1249" s="1039"/>
      <c r="E1249" s="1039"/>
      <c r="F1249" s="1039"/>
      <c r="G1249" s="1039"/>
      <c r="H1249" s="1039"/>
      <c r="I1249" s="1039"/>
      <c r="J1249" s="1039"/>
      <c r="K1249" s="1039"/>
      <c r="L1249" s="1039"/>
      <c r="M1249" s="1039"/>
      <c r="N1249" s="1039"/>
      <c r="O1249" s="1039"/>
      <c r="P1249" s="1039"/>
      <c r="Q1249" s="1039"/>
      <c r="R1249" s="1039"/>
      <c r="S1249" s="1039"/>
      <c r="T1249" s="1039"/>
      <c r="U1249" s="1039"/>
      <c r="V1249" s="1040"/>
    </row>
    <row r="1250" spans="1:22" ht="15.95" customHeight="1">
      <c r="A1250" s="425"/>
      <c r="B1250" s="1041" t="str">
        <f>'statement of marks'!$A$1</f>
        <v>MkW0Hkhejko vEcsMdj jkt0vkok0fo|k0cxMh]nkSlk</v>
      </c>
      <c r="C1250" s="1042"/>
      <c r="D1250" s="1042"/>
      <c r="E1250" s="1042"/>
      <c r="F1250" s="1042"/>
      <c r="G1250" s="1042"/>
      <c r="H1250" s="1042"/>
      <c r="I1250" s="1042"/>
      <c r="J1250" s="1042"/>
      <c r="K1250" s="1042"/>
      <c r="L1250" s="1042"/>
      <c r="M1250" s="1042"/>
      <c r="N1250" s="1042"/>
      <c r="O1250" s="1042"/>
      <c r="P1250" s="1042"/>
      <c r="Q1250" s="1042"/>
      <c r="R1250" s="1042"/>
      <c r="S1250" s="1042"/>
      <c r="T1250" s="1042"/>
      <c r="U1250" s="1042"/>
      <c r="V1250" s="1043"/>
    </row>
    <row r="1251" spans="1:22" ht="15.95" customHeight="1">
      <c r="A1251" s="425"/>
      <c r="B1251" s="990" t="s">
        <v>244</v>
      </c>
      <c r="C1251" s="991"/>
      <c r="D1251" s="992" t="str">
        <f>'statement of marks'!$H$3</f>
        <v>2016-17</v>
      </c>
      <c r="E1251" s="992"/>
      <c r="F1251" s="992"/>
      <c r="G1251" s="992"/>
      <c r="H1251" s="992"/>
      <c r="I1251" s="992"/>
      <c r="J1251" s="992"/>
      <c r="K1251" s="992"/>
      <c r="L1251" s="992"/>
      <c r="M1251" s="992"/>
      <c r="N1251" s="992"/>
      <c r="O1251" s="992"/>
      <c r="P1251" s="992"/>
      <c r="Q1251" s="992"/>
      <c r="R1251" s="992"/>
      <c r="S1251" s="992"/>
      <c r="T1251" s="992"/>
      <c r="U1251" s="992"/>
      <c r="V1251" s="1044"/>
    </row>
    <row r="1252" spans="1:22" ht="15.95" customHeight="1">
      <c r="A1252" s="425"/>
      <c r="B1252" s="990" t="s">
        <v>185</v>
      </c>
      <c r="C1252" s="991"/>
      <c r="D1252" s="991" t="str">
        <f>IF('statement of marks'!I46="","",'statement of marks'!I46)</f>
        <v/>
      </c>
      <c r="E1252" s="991"/>
      <c r="F1252" s="991"/>
      <c r="G1252" s="991"/>
      <c r="H1252" s="991"/>
      <c r="I1252" s="991"/>
      <c r="J1252" s="991"/>
      <c r="K1252" s="991"/>
      <c r="L1252" s="991"/>
      <c r="M1252" s="991"/>
      <c r="N1252" s="991"/>
      <c r="O1252" s="991"/>
      <c r="P1252" s="991"/>
      <c r="Q1252" s="991"/>
      <c r="R1252" s="991"/>
      <c r="S1252" s="991"/>
      <c r="T1252" s="991"/>
      <c r="U1252" s="991"/>
      <c r="V1252" s="1045"/>
    </row>
    <row r="1253" spans="1:22" ht="15.95" customHeight="1">
      <c r="A1253" s="425"/>
      <c r="B1253" s="990" t="s">
        <v>186</v>
      </c>
      <c r="C1253" s="991"/>
      <c r="D1253" s="991" t="str">
        <f>IF('statement of marks'!J46="","",'statement of marks'!J46)</f>
        <v/>
      </c>
      <c r="E1253" s="991"/>
      <c r="F1253" s="991"/>
      <c r="G1253" s="991"/>
      <c r="H1253" s="991"/>
      <c r="I1253" s="991"/>
      <c r="J1253" s="991"/>
      <c r="K1253" s="991"/>
      <c r="L1253" s="991"/>
      <c r="M1253" s="991"/>
      <c r="N1253" s="991"/>
      <c r="O1253" s="991"/>
      <c r="P1253" s="991"/>
      <c r="Q1253" s="991"/>
      <c r="R1253" s="991"/>
      <c r="S1253" s="991"/>
      <c r="T1253" s="991"/>
      <c r="U1253" s="991"/>
      <c r="V1253" s="1045"/>
    </row>
    <row r="1254" spans="1:22" ht="15.95" customHeight="1">
      <c r="A1254" s="425"/>
      <c r="B1254" s="990" t="s">
        <v>187</v>
      </c>
      <c r="C1254" s="991"/>
      <c r="D1254" s="991" t="str">
        <f>IF('statement of marks'!K46="","",'statement of marks'!K46)</f>
        <v/>
      </c>
      <c r="E1254" s="991"/>
      <c r="F1254" s="991"/>
      <c r="G1254" s="991"/>
      <c r="H1254" s="991"/>
      <c r="I1254" s="991"/>
      <c r="J1254" s="991"/>
      <c r="K1254" s="991"/>
      <c r="L1254" s="991"/>
      <c r="M1254" s="991"/>
      <c r="N1254" s="991"/>
      <c r="O1254" s="991"/>
      <c r="P1254" s="991"/>
      <c r="Q1254" s="991"/>
      <c r="R1254" s="991"/>
      <c r="S1254" s="991"/>
      <c r="T1254" s="991"/>
      <c r="U1254" s="991"/>
      <c r="V1254" s="1045"/>
    </row>
    <row r="1255" spans="1:22" ht="15.95" customHeight="1">
      <c r="A1255" s="425"/>
      <c r="B1255" s="990" t="s">
        <v>188</v>
      </c>
      <c r="C1255" s="991"/>
      <c r="D1255" s="992" t="str">
        <f>'statement of marks'!$G$3</f>
        <v>6 B</v>
      </c>
      <c r="E1255" s="992"/>
      <c r="F1255" s="992"/>
      <c r="G1255" s="991" t="s">
        <v>9</v>
      </c>
      <c r="H1255" s="991"/>
      <c r="I1255" s="991"/>
      <c r="J1255" s="992" t="str">
        <f>IF('statement of marks'!D46="","",'statement of marks'!D46)</f>
        <v/>
      </c>
      <c r="K1255" s="992"/>
      <c r="L1255" s="992"/>
      <c r="M1255" s="991" t="s">
        <v>189</v>
      </c>
      <c r="N1255" s="991"/>
      <c r="O1255" s="991"/>
      <c r="P1255" s="992" t="str">
        <f>IF('statement of marks'!F46="","",'statement of marks'!F46)</f>
        <v/>
      </c>
      <c r="Q1255" s="992"/>
      <c r="R1255" s="992"/>
      <c r="S1255" s="1054" t="str">
        <f>IF('statement of marks'!$I$3="","",'statement of marks'!$I$3)</f>
        <v xml:space="preserve">fo|ky; dk Mk;l dksM+ </v>
      </c>
      <c r="T1255" s="1054"/>
      <c r="U1255" s="1054"/>
      <c r="V1255" s="1055"/>
    </row>
    <row r="1256" spans="1:22" ht="15.95" customHeight="1">
      <c r="A1256" s="425"/>
      <c r="B1256" s="428" t="s">
        <v>0</v>
      </c>
      <c r="C1256" s="429"/>
      <c r="D1256" s="1032" t="str">
        <f>IF('statement of marks'!G46="","",'statement of marks'!G46)</f>
        <v/>
      </c>
      <c r="E1256" s="1032"/>
      <c r="F1256" s="1032"/>
      <c r="G1256" s="991" t="str">
        <f>IF('statement of marks'!H46="","",'statement of marks'!H46)</f>
        <v/>
      </c>
      <c r="H1256" s="991"/>
      <c r="I1256" s="991"/>
      <c r="J1256" s="991"/>
      <c r="K1256" s="991"/>
      <c r="L1256" s="991"/>
      <c r="M1256" s="991"/>
      <c r="N1256" s="991"/>
      <c r="O1256" s="991"/>
      <c r="P1256" s="991"/>
      <c r="Q1256" s="991"/>
      <c r="R1256" s="991"/>
      <c r="S1256" s="1056" t="str">
        <f>IF('statement of marks'!$J$3="","",'statement of marks'!$J$3)</f>
        <v xml:space="preserve">08291009401   </v>
      </c>
      <c r="T1256" s="1056"/>
      <c r="U1256" s="1056"/>
      <c r="V1256" s="1057"/>
    </row>
    <row r="1257" spans="1:22" ht="15.95" customHeight="1">
      <c r="A1257" s="425"/>
      <c r="B1257" s="404" t="s">
        <v>28</v>
      </c>
      <c r="C1257" s="430" t="s">
        <v>96</v>
      </c>
      <c r="D1257" s="1007" t="s">
        <v>1</v>
      </c>
      <c r="E1257" s="1007"/>
      <c r="F1257" s="1007"/>
      <c r="G1257" s="1007" t="s">
        <v>21</v>
      </c>
      <c r="H1257" s="1007"/>
      <c r="I1257" s="1007"/>
      <c r="J1257" s="1007" t="s">
        <v>68</v>
      </c>
      <c r="K1257" s="1007"/>
      <c r="L1257" s="1007"/>
      <c r="M1257" s="1007" t="s">
        <v>97</v>
      </c>
      <c r="N1257" s="1007"/>
      <c r="O1257" s="1007"/>
      <c r="P1257" s="1070" t="s">
        <v>200</v>
      </c>
      <c r="Q1257" s="1051" t="s">
        <v>238</v>
      </c>
      <c r="R1257" s="1051"/>
      <c r="S1257" s="1051"/>
      <c r="T1257" s="1052" t="s">
        <v>237</v>
      </c>
      <c r="U1257" s="1052"/>
      <c r="V1257" s="1053"/>
    </row>
    <row r="1258" spans="1:22" ht="15.95" customHeight="1">
      <c r="A1258" s="425"/>
      <c r="B1258" s="404"/>
      <c r="C1258" s="430"/>
      <c r="D1258" s="423" t="s">
        <v>245</v>
      </c>
      <c r="E1258" s="423" t="s">
        <v>246</v>
      </c>
      <c r="F1258" s="431" t="s">
        <v>2</v>
      </c>
      <c r="G1258" s="423" t="s">
        <v>245</v>
      </c>
      <c r="H1258" s="423" t="s">
        <v>246</v>
      </c>
      <c r="I1258" s="431" t="s">
        <v>2</v>
      </c>
      <c r="J1258" s="423" t="s">
        <v>245</v>
      </c>
      <c r="K1258" s="423" t="s">
        <v>246</v>
      </c>
      <c r="L1258" s="431" t="s">
        <v>2</v>
      </c>
      <c r="M1258" s="423" t="s">
        <v>245</v>
      </c>
      <c r="N1258" s="423" t="s">
        <v>246</v>
      </c>
      <c r="O1258" s="431" t="s">
        <v>2</v>
      </c>
      <c r="P1258" s="1070"/>
      <c r="Q1258" s="423" t="s">
        <v>245</v>
      </c>
      <c r="R1258" s="423" t="s">
        <v>246</v>
      </c>
      <c r="S1258" s="435" t="s">
        <v>2</v>
      </c>
      <c r="T1258" s="445" t="s">
        <v>223</v>
      </c>
      <c r="U1258" s="446" t="s">
        <v>5</v>
      </c>
      <c r="V1258" s="447" t="s">
        <v>241</v>
      </c>
    </row>
    <row r="1259" spans="1:22" ht="15.95" customHeight="1">
      <c r="A1259" s="426"/>
      <c r="B1259" s="1046" t="s">
        <v>3</v>
      </c>
      <c r="C1259" s="1047"/>
      <c r="D1259" s="421">
        <f>IF('statement of marks'!L$6="","",'statement of marks'!L$6)</f>
        <v>5</v>
      </c>
      <c r="E1259" s="421">
        <f>IF('statement of marks'!M$6="","",'statement of marks'!M$6)</f>
        <v>5</v>
      </c>
      <c r="F1259" s="432">
        <f>IF('statement of marks'!N$6="","",'statement of marks'!N$6)</f>
        <v>10</v>
      </c>
      <c r="G1259" s="421">
        <f>IF('statement of marks'!O$6="","",'statement of marks'!O$6)</f>
        <v>5</v>
      </c>
      <c r="H1259" s="421">
        <f>IF('statement of marks'!P$6="","",'statement of marks'!P$6)</f>
        <v>5</v>
      </c>
      <c r="I1259" s="432">
        <f>IF('statement of marks'!Q$6="","",'statement of marks'!Q$6)</f>
        <v>10</v>
      </c>
      <c r="J1259" s="421">
        <f>IF('statement of marks'!R$6="","",'statement of marks'!R$6)</f>
        <v>5</v>
      </c>
      <c r="K1259" s="421">
        <f>IF('statement of marks'!S$6="","",'statement of marks'!S$6)</f>
        <v>5</v>
      </c>
      <c r="L1259" s="432">
        <f>IF('statement of marks'!T$6="","",'statement of marks'!T$6)</f>
        <v>10</v>
      </c>
      <c r="M1259" s="421">
        <f>IF('statement of marks'!V$6="","",'statement of marks'!V$6)</f>
        <v>50</v>
      </c>
      <c r="N1259" s="421">
        <f>IF('statement of marks'!W$6="","",'statement of marks'!W$6)</f>
        <v>20</v>
      </c>
      <c r="O1259" s="432">
        <f>IF('statement of marks'!X$6="","",'statement of marks'!X$6)</f>
        <v>70</v>
      </c>
      <c r="P1259" s="422">
        <f>IF('statement of marks'!Y$6="","",'statement of marks'!Y$6)</f>
        <v>100</v>
      </c>
      <c r="Q1259" s="421">
        <f>IF('statement of marks'!Z$6="","",'statement of marks'!Z$6)</f>
        <v>70</v>
      </c>
      <c r="R1259" s="421">
        <f>IF('statement of marks'!AA$6="","",'statement of marks'!AA$6)</f>
        <v>30</v>
      </c>
      <c r="S1259" s="432">
        <f>IF('statement of marks'!AB$6="","",'statement of marks'!AB$6)</f>
        <v>100</v>
      </c>
      <c r="T1259" s="442">
        <f>IF('statement of marks'!AC$6="","",'statement of marks'!AC$6)</f>
        <v>200</v>
      </c>
      <c r="U1259" s="442" t="str">
        <f>IF('statement of marks'!AD$6="","",'statement of marks'!AD$6)</f>
        <v/>
      </c>
      <c r="V1259" s="448" t="str">
        <f>IF('statement of marks'!AE$6="","",'statement of marks'!AE$6)</f>
        <v/>
      </c>
    </row>
    <row r="1260" spans="1:22" ht="15.95" customHeight="1">
      <c r="A1260" s="425"/>
      <c r="B1260" s="990" t="str">
        <f>IF('statement of marks'!$L$3="","",'statement of marks'!$L$3)</f>
        <v>fgUnh</v>
      </c>
      <c r="C1260" s="991"/>
      <c r="D1260" s="207" t="str">
        <f>IF('statement of marks'!L46="","",'statement of marks'!L46)</f>
        <v/>
      </c>
      <c r="E1260" s="207" t="str">
        <f>IF('statement of marks'!M46="","",'statement of marks'!M46)</f>
        <v/>
      </c>
      <c r="F1260" s="433" t="str">
        <f>IF('statement of marks'!N46="","",'statement of marks'!N46)</f>
        <v/>
      </c>
      <c r="G1260" s="207" t="str">
        <f>IF('statement of marks'!O46="","",'statement of marks'!O46)</f>
        <v/>
      </c>
      <c r="H1260" s="207" t="str">
        <f>IF('statement of marks'!P46="","",'statement of marks'!P46)</f>
        <v/>
      </c>
      <c r="I1260" s="433" t="str">
        <f>IF('statement of marks'!Q46="","",'statement of marks'!Q46)</f>
        <v/>
      </c>
      <c r="J1260" s="207" t="str">
        <f>IF('statement of marks'!R46="","",'statement of marks'!R46)</f>
        <v/>
      </c>
      <c r="K1260" s="207" t="str">
        <f>IF('statement of marks'!S46="","",'statement of marks'!S46)</f>
        <v/>
      </c>
      <c r="L1260" s="433" t="str">
        <f>IF('statement of marks'!T46="","",'statement of marks'!T46)</f>
        <v/>
      </c>
      <c r="M1260" s="207" t="str">
        <f>IF('statement of marks'!V46="","",'statement of marks'!V46)</f>
        <v/>
      </c>
      <c r="N1260" s="207" t="str">
        <f>IF('statement of marks'!W46="","",'statement of marks'!W46)</f>
        <v/>
      </c>
      <c r="O1260" s="433" t="str">
        <f>IF('statement of marks'!X46="","",'statement of marks'!X46)</f>
        <v/>
      </c>
      <c r="P1260" s="209" t="str">
        <f>IF('statement of marks'!Y46="","",'statement of marks'!Y46)</f>
        <v/>
      </c>
      <c r="Q1260" s="207" t="str">
        <f>IF('statement of marks'!Z46="","",'statement of marks'!Z46)</f>
        <v/>
      </c>
      <c r="R1260" s="207" t="str">
        <f>IF('statement of marks'!AA46="","",'statement of marks'!AA46)</f>
        <v/>
      </c>
      <c r="S1260" s="433" t="str">
        <f>IF('statement of marks'!AB46="","",'statement of marks'!AB46)</f>
        <v/>
      </c>
      <c r="T1260" s="420" t="str">
        <f>IF('statement of marks'!AC46="","",'statement of marks'!AC46)</f>
        <v/>
      </c>
      <c r="U1260" s="420" t="str">
        <f>IF('statement of marks'!AD46="","",'statement of marks'!AD46)</f>
        <v/>
      </c>
      <c r="V1260" s="439" t="str">
        <f>IF('statement of marks'!AE46="","",'statement of marks'!AE46)</f>
        <v/>
      </c>
    </row>
    <row r="1261" spans="1:22" ht="15.95" customHeight="1">
      <c r="A1261" s="425"/>
      <c r="B1261" s="990" t="str">
        <f>IF('statement of marks'!$AH$3="","",'statement of marks'!$AH$3)</f>
        <v>vaxszth</v>
      </c>
      <c r="C1261" s="991"/>
      <c r="D1261" s="207" t="str">
        <f>IF('statement of marks'!AH46="","",'statement of marks'!AH46)</f>
        <v/>
      </c>
      <c r="E1261" s="207" t="str">
        <f>IF('statement of marks'!AI46="","",'statement of marks'!AI46)</f>
        <v/>
      </c>
      <c r="F1261" s="433" t="str">
        <f>IF('statement of marks'!AJ46="","",'statement of marks'!AJ46)</f>
        <v/>
      </c>
      <c r="G1261" s="207" t="str">
        <f>IF('statement of marks'!AK46="","",'statement of marks'!AK46)</f>
        <v/>
      </c>
      <c r="H1261" s="207" t="str">
        <f>IF('statement of marks'!AL46="","",'statement of marks'!AL46)</f>
        <v/>
      </c>
      <c r="I1261" s="433" t="str">
        <f>IF('statement of marks'!AM46="","",'statement of marks'!AM46)</f>
        <v/>
      </c>
      <c r="J1261" s="207" t="str">
        <f>IF('statement of marks'!AN46="","",'statement of marks'!AN46)</f>
        <v/>
      </c>
      <c r="K1261" s="207" t="str">
        <f>IF('statement of marks'!AO46="","",'statement of marks'!AO46)</f>
        <v/>
      </c>
      <c r="L1261" s="433" t="str">
        <f>IF('statement of marks'!AP46="","",'statement of marks'!AP46)</f>
        <v/>
      </c>
      <c r="M1261" s="207" t="str">
        <f>IF('statement of marks'!AR46="","",'statement of marks'!AR46)</f>
        <v/>
      </c>
      <c r="N1261" s="207" t="str">
        <f>IF('statement of marks'!AS46="","",'statement of marks'!AS46)</f>
        <v/>
      </c>
      <c r="O1261" s="433" t="str">
        <f>IF('statement of marks'!AT46="","",'statement of marks'!AT46)</f>
        <v/>
      </c>
      <c r="P1261" s="209" t="str">
        <f>IF('statement of marks'!AU46="","",'statement of marks'!AU46)</f>
        <v/>
      </c>
      <c r="Q1261" s="207" t="str">
        <f>IF('statement of marks'!AV46="","",'statement of marks'!AV46)</f>
        <v/>
      </c>
      <c r="R1261" s="207" t="str">
        <f>IF('statement of marks'!AW46="","",'statement of marks'!AW46)</f>
        <v/>
      </c>
      <c r="S1261" s="433" t="str">
        <f>IF('statement of marks'!AX46="","",'statement of marks'!AX46)</f>
        <v/>
      </c>
      <c r="T1261" s="420" t="str">
        <f>IF('statement of marks'!AY46="","",'statement of marks'!AY46)</f>
        <v/>
      </c>
      <c r="U1261" s="420" t="str">
        <f>IF('statement of marks'!AZ46="","",'statement of marks'!AZ46)</f>
        <v/>
      </c>
      <c r="V1261" s="439" t="str">
        <f>IF('statement of marks'!BA46="","",'statement of marks'!BA46)</f>
        <v/>
      </c>
    </row>
    <row r="1262" spans="1:22" ht="15.95" customHeight="1">
      <c r="A1262" s="425"/>
      <c r="B1262" s="990" t="str">
        <f>IF('statement of marks'!BD46="s","laLd`r",IF('statement of marks'!BD46="u","mnwZ",IF('statement of marks'!BD46="g","xqtjkrh",IF('statement of marks'!BD46="p","iatkch",IF('statement of marks'!BD46="sd","fla/kh","r`rh; Hkk""kk")))))</f>
        <v>r`rh; Hkk"kk</v>
      </c>
      <c r="C1262" s="991"/>
      <c r="D1262" s="207" t="str">
        <f>IF('statement of marks'!BE46="","",'statement of marks'!BE46)</f>
        <v/>
      </c>
      <c r="E1262" s="207" t="str">
        <f>IF('statement of marks'!BF46="","",'statement of marks'!BF46)</f>
        <v/>
      </c>
      <c r="F1262" s="433" t="str">
        <f>IF('statement of marks'!BG46="","",'statement of marks'!BG46)</f>
        <v/>
      </c>
      <c r="G1262" s="207" t="str">
        <f>IF('statement of marks'!BH46="","",'statement of marks'!BH46)</f>
        <v/>
      </c>
      <c r="H1262" s="207" t="str">
        <f>IF('statement of marks'!BI46="","",'statement of marks'!BI46)</f>
        <v/>
      </c>
      <c r="I1262" s="433" t="str">
        <f>IF('statement of marks'!BJ46="","",'statement of marks'!BJ46)</f>
        <v/>
      </c>
      <c r="J1262" s="207" t="str">
        <f>IF('statement of marks'!BK46="","",'statement of marks'!BK46)</f>
        <v/>
      </c>
      <c r="K1262" s="207" t="str">
        <f>IF('statement of marks'!BL46="","",'statement of marks'!BL46)</f>
        <v/>
      </c>
      <c r="L1262" s="433" t="str">
        <f>IF('statement of marks'!BM46="","",'statement of marks'!BM46)</f>
        <v/>
      </c>
      <c r="M1262" s="207" t="str">
        <f>IF('statement of marks'!BO46="","",'statement of marks'!BO46)</f>
        <v/>
      </c>
      <c r="N1262" s="207" t="str">
        <f>IF('statement of marks'!BP46="","",'statement of marks'!BP46)</f>
        <v/>
      </c>
      <c r="O1262" s="433" t="str">
        <f>IF('statement of marks'!BQ46="","",'statement of marks'!BQ46)</f>
        <v/>
      </c>
      <c r="P1262" s="209" t="str">
        <f>IF('statement of marks'!BR46="","",'statement of marks'!BR46)</f>
        <v/>
      </c>
      <c r="Q1262" s="207" t="str">
        <f>IF('statement of marks'!BS46="","",'statement of marks'!BS46)</f>
        <v/>
      </c>
      <c r="R1262" s="207" t="str">
        <f>IF('statement of marks'!BT46="","",'statement of marks'!BT46)</f>
        <v/>
      </c>
      <c r="S1262" s="433" t="str">
        <f>IF('statement of marks'!BU46="","",'statement of marks'!BU46)</f>
        <v/>
      </c>
      <c r="T1262" s="420" t="str">
        <f>IF('statement of marks'!BV46="","",'statement of marks'!BV46)</f>
        <v/>
      </c>
      <c r="U1262" s="420" t="str">
        <f>IF('statement of marks'!BW46="","",'statement of marks'!BW46)</f>
        <v/>
      </c>
      <c r="V1262" s="439" t="str">
        <f>IF('statement of marks'!BX46="","",'statement of marks'!BX46)</f>
        <v/>
      </c>
    </row>
    <row r="1263" spans="1:22" ht="15.95" customHeight="1">
      <c r="A1263" s="425"/>
      <c r="B1263" s="990" t="str">
        <f>IF('statement of marks'!$CA$3="","",'statement of marks'!$CA$3)</f>
        <v>xf.kr</v>
      </c>
      <c r="C1263" s="991"/>
      <c r="D1263" s="207" t="str">
        <f>IF('statement of marks'!CA46="","",'statement of marks'!CA46)</f>
        <v/>
      </c>
      <c r="E1263" s="207" t="str">
        <f>IF('statement of marks'!CB46="","",'statement of marks'!CB46)</f>
        <v/>
      </c>
      <c r="F1263" s="433" t="str">
        <f>IF('statement of marks'!CC46="","",'statement of marks'!CC46)</f>
        <v/>
      </c>
      <c r="G1263" s="207" t="str">
        <f>IF('statement of marks'!CD46="","",'statement of marks'!CD46)</f>
        <v/>
      </c>
      <c r="H1263" s="207" t="str">
        <f>IF('statement of marks'!CE46="","",'statement of marks'!CE46)</f>
        <v/>
      </c>
      <c r="I1263" s="433" t="str">
        <f>IF('statement of marks'!CF46="","",'statement of marks'!CF46)</f>
        <v/>
      </c>
      <c r="J1263" s="207" t="str">
        <f>IF('statement of marks'!CG46="","",'statement of marks'!CG46)</f>
        <v/>
      </c>
      <c r="K1263" s="207" t="str">
        <f>IF('statement of marks'!CH46="","",'statement of marks'!CH46)</f>
        <v/>
      </c>
      <c r="L1263" s="433" t="str">
        <f>IF('statement of marks'!CI46="","",'statement of marks'!CI46)</f>
        <v/>
      </c>
      <c r="M1263" s="207" t="str">
        <f>IF('statement of marks'!CK46="","",'statement of marks'!CK46)</f>
        <v/>
      </c>
      <c r="N1263" s="207" t="str">
        <f>IF('statement of marks'!CL46="","",'statement of marks'!CL46)</f>
        <v/>
      </c>
      <c r="O1263" s="433" t="str">
        <f>IF('statement of marks'!CM46="","",'statement of marks'!CM46)</f>
        <v/>
      </c>
      <c r="P1263" s="209" t="str">
        <f>IF('statement of marks'!CN46="","",'statement of marks'!CN46)</f>
        <v/>
      </c>
      <c r="Q1263" s="207" t="str">
        <f>IF('statement of marks'!CO46="","",'statement of marks'!CO46)</f>
        <v/>
      </c>
      <c r="R1263" s="207" t="str">
        <f>IF('statement of marks'!CP46="","",'statement of marks'!CP46)</f>
        <v/>
      </c>
      <c r="S1263" s="433" t="str">
        <f>IF('statement of marks'!CQ46="","",'statement of marks'!CQ46)</f>
        <v/>
      </c>
      <c r="T1263" s="420" t="str">
        <f>IF('statement of marks'!CR46="","",'statement of marks'!CR46)</f>
        <v/>
      </c>
      <c r="U1263" s="420" t="str">
        <f>IF('statement of marks'!CS46="","",'statement of marks'!CS46)</f>
        <v/>
      </c>
      <c r="V1263" s="439" t="str">
        <f>IF('statement of marks'!CT46="","",'statement of marks'!CT46)</f>
        <v/>
      </c>
    </row>
    <row r="1264" spans="1:22" ht="15.95" customHeight="1">
      <c r="A1264" s="425"/>
      <c r="B1264" s="990" t="str">
        <f>IF('statement of marks'!$CW$3="","",'statement of marks'!$CW$3)</f>
        <v>foKku</v>
      </c>
      <c r="C1264" s="991"/>
      <c r="D1264" s="207" t="str">
        <f>IF('statement of marks'!CW46="","",'statement of marks'!CW46)</f>
        <v/>
      </c>
      <c r="E1264" s="207" t="str">
        <f>IF('statement of marks'!CX46="","",'statement of marks'!CX46)</f>
        <v/>
      </c>
      <c r="F1264" s="433" t="str">
        <f>IF('statement of marks'!CY46="","",'statement of marks'!CY46)</f>
        <v/>
      </c>
      <c r="G1264" s="207" t="str">
        <f>IF('statement of marks'!CZ46="","",'statement of marks'!CZ46)</f>
        <v/>
      </c>
      <c r="H1264" s="207" t="str">
        <f>IF('statement of marks'!DA46="","",'statement of marks'!DA46)</f>
        <v/>
      </c>
      <c r="I1264" s="433" t="str">
        <f>IF('statement of marks'!DB46="","",'statement of marks'!DB46)</f>
        <v/>
      </c>
      <c r="J1264" s="207" t="str">
        <f>IF('statement of marks'!DC46="","",'statement of marks'!DC46)</f>
        <v/>
      </c>
      <c r="K1264" s="207" t="str">
        <f>IF('statement of marks'!DD46="","",'statement of marks'!DD46)</f>
        <v/>
      </c>
      <c r="L1264" s="433" t="str">
        <f>IF('statement of marks'!DE46="","",'statement of marks'!DE46)</f>
        <v/>
      </c>
      <c r="M1264" s="207" t="str">
        <f>IF('statement of marks'!DG46="","",'statement of marks'!DG46)</f>
        <v/>
      </c>
      <c r="N1264" s="207" t="str">
        <f>IF('statement of marks'!DH46="","",'statement of marks'!DH46)</f>
        <v/>
      </c>
      <c r="O1264" s="433" t="str">
        <f>IF('statement of marks'!DI46="","",'statement of marks'!DI46)</f>
        <v/>
      </c>
      <c r="P1264" s="209" t="str">
        <f>IF('statement of marks'!DJ46="","",'statement of marks'!DJ46)</f>
        <v/>
      </c>
      <c r="Q1264" s="207" t="str">
        <f>IF('statement of marks'!DK46="","",'statement of marks'!DK46)</f>
        <v/>
      </c>
      <c r="R1264" s="207" t="str">
        <f>IF('statement of marks'!DL46="","",'statement of marks'!DL46)</f>
        <v/>
      </c>
      <c r="S1264" s="433" t="str">
        <f>IF('statement of marks'!DM46="","",'statement of marks'!DM46)</f>
        <v/>
      </c>
      <c r="T1264" s="420" t="str">
        <f>IF('statement of marks'!DN46="","",'statement of marks'!DN46)</f>
        <v/>
      </c>
      <c r="U1264" s="420" t="str">
        <f>IF('statement of marks'!DO46="","",'statement of marks'!DO46)</f>
        <v/>
      </c>
      <c r="V1264" s="439" t="str">
        <f>IF('statement of marks'!DP46="","",'statement of marks'!DP46)</f>
        <v/>
      </c>
    </row>
    <row r="1265" spans="1:22" ht="15.95" customHeight="1">
      <c r="A1265" s="425"/>
      <c r="B1265" s="990" t="str">
        <f>IF('statement of marks'!$DS$3="","",'statement of marks'!$DS$3)</f>
        <v>lkekftd foKku</v>
      </c>
      <c r="C1265" s="991"/>
      <c r="D1265" s="207" t="str">
        <f>IF('statement of marks'!DS46="","",'statement of marks'!DS46)</f>
        <v/>
      </c>
      <c r="E1265" s="207" t="str">
        <f>IF('statement of marks'!DT46="","",'statement of marks'!DT46)</f>
        <v/>
      </c>
      <c r="F1265" s="433" t="str">
        <f>IF('statement of marks'!DU46="","",'statement of marks'!DU46)</f>
        <v/>
      </c>
      <c r="G1265" s="207" t="str">
        <f>IF('statement of marks'!DV46="","",'statement of marks'!DV46)</f>
        <v/>
      </c>
      <c r="H1265" s="207" t="str">
        <f>IF('statement of marks'!DW46="","",'statement of marks'!DW46)</f>
        <v/>
      </c>
      <c r="I1265" s="433" t="str">
        <f>IF('statement of marks'!DX46="","",'statement of marks'!DX46)</f>
        <v/>
      </c>
      <c r="J1265" s="207" t="str">
        <f>IF('statement of marks'!DY46="","",'statement of marks'!DY46)</f>
        <v/>
      </c>
      <c r="K1265" s="207" t="str">
        <f>IF('statement of marks'!DZ46="","",'statement of marks'!DZ46)</f>
        <v/>
      </c>
      <c r="L1265" s="433" t="str">
        <f>IF('statement of marks'!EA46="","",'statement of marks'!EA46)</f>
        <v/>
      </c>
      <c r="M1265" s="207" t="str">
        <f>IF('statement of marks'!EC46="","",'statement of marks'!EC46)</f>
        <v/>
      </c>
      <c r="N1265" s="207" t="str">
        <f>IF('statement of marks'!ED46="","",'statement of marks'!ED46)</f>
        <v/>
      </c>
      <c r="O1265" s="433" t="str">
        <f>IF('statement of marks'!EE46="","",'statement of marks'!EE46)</f>
        <v/>
      </c>
      <c r="P1265" s="209" t="str">
        <f>IF('statement of marks'!EF46="","",'statement of marks'!EF46)</f>
        <v/>
      </c>
      <c r="Q1265" s="207" t="str">
        <f>IF('statement of marks'!EG46="","",'statement of marks'!EG46)</f>
        <v/>
      </c>
      <c r="R1265" s="207" t="str">
        <f>IF('statement of marks'!EH46="","",'statement of marks'!EH46)</f>
        <v/>
      </c>
      <c r="S1265" s="433" t="str">
        <f>IF('statement of marks'!EI46="","",'statement of marks'!EI46)</f>
        <v/>
      </c>
      <c r="T1265" s="420" t="str">
        <f>IF('statement of marks'!EJ46="","",'statement of marks'!EJ46)</f>
        <v/>
      </c>
      <c r="U1265" s="420" t="str">
        <f>IF('statement of marks'!EK46="","",'statement of marks'!EK46)</f>
        <v/>
      </c>
      <c r="V1265" s="439" t="str">
        <f>IF('statement of marks'!EL46="","",'statement of marks'!EL46)</f>
        <v/>
      </c>
    </row>
    <row r="1266" spans="1:22" ht="15.95" customHeight="1">
      <c r="A1266" s="425"/>
      <c r="B1266" s="996" t="s">
        <v>193</v>
      </c>
      <c r="C1266" s="997"/>
      <c r="D1266" s="1007" t="s">
        <v>1</v>
      </c>
      <c r="E1266" s="1007"/>
      <c r="F1266" s="1007"/>
      <c r="G1266" s="1007" t="s">
        <v>21</v>
      </c>
      <c r="H1266" s="1007"/>
      <c r="I1266" s="1007"/>
      <c r="J1266" s="1007" t="s">
        <v>194</v>
      </c>
      <c r="K1266" s="1007"/>
      <c r="L1266" s="1007"/>
      <c r="M1266" s="1007" t="s">
        <v>68</v>
      </c>
      <c r="N1266" s="1007"/>
      <c r="O1266" s="1007"/>
      <c r="P1266" s="1007" t="s">
        <v>240</v>
      </c>
      <c r="Q1266" s="1007"/>
      <c r="R1266" s="1007"/>
      <c r="S1266" s="436"/>
      <c r="T1266" s="1073" t="s">
        <v>237</v>
      </c>
      <c r="U1266" s="1074"/>
      <c r="V1266" s="1075"/>
    </row>
    <row r="1267" spans="1:22" ht="15.95" customHeight="1">
      <c r="A1267" s="426"/>
      <c r="B1267" s="1048" t="s">
        <v>3</v>
      </c>
      <c r="C1267" s="1049"/>
      <c r="D1267" s="1050">
        <f>IF('statement of marks'!EO$6="","",'statement of marks'!EO$6)</f>
        <v>20</v>
      </c>
      <c r="E1267" s="1050"/>
      <c r="F1267" s="1050"/>
      <c r="G1267" s="1050">
        <f>IF('statement of marks'!EP$6="","",'statement of marks'!EP$6)</f>
        <v>20</v>
      </c>
      <c r="H1267" s="1050"/>
      <c r="I1267" s="1050"/>
      <c r="J1267" s="1050">
        <f>IF('statement of marks'!ER$6="","",'statement of marks'!ER$6)</f>
        <v>20</v>
      </c>
      <c r="K1267" s="1050"/>
      <c r="L1267" s="1050"/>
      <c r="M1267" s="1050">
        <f>IF('statement of marks'!EQ$6="","",'statement of marks'!EQ$6)</f>
        <v>20</v>
      </c>
      <c r="N1267" s="1050"/>
      <c r="O1267" s="1050"/>
      <c r="P1267" s="1050">
        <f>IF('statement of marks'!ES$6="","",'statement of marks'!ES$6)</f>
        <v>20</v>
      </c>
      <c r="Q1267" s="1050"/>
      <c r="R1267" s="1050"/>
      <c r="S1267" s="437" t="str">
        <f>IF('statement of marks'!FD$6="","",'statement of marks'!EW$6)</f>
        <v/>
      </c>
      <c r="T1267" s="442">
        <f>IF('statement of marks'!ET$6="","",'statement of marks'!ET$6)</f>
        <v>100</v>
      </c>
      <c r="U1267" s="443" t="s">
        <v>5</v>
      </c>
      <c r="V1267" s="444" t="s">
        <v>241</v>
      </c>
    </row>
    <row r="1268" spans="1:22" ht="15.95" customHeight="1">
      <c r="A1268" s="425"/>
      <c r="B1268" s="990" t="str">
        <f>IF('statement of marks'!$EO$3="","",'statement of marks'!$EO$3)</f>
        <v>dk;kZuqHko</v>
      </c>
      <c r="C1268" s="991"/>
      <c r="D1268" s="1031" t="str">
        <f>IF('statement of marks'!EO46="","",'statement of marks'!EO46)</f>
        <v/>
      </c>
      <c r="E1268" s="1031"/>
      <c r="F1268" s="1031"/>
      <c r="G1268" s="1031" t="str">
        <f>IF('statement of marks'!EP46="","",'statement of marks'!EP46)</f>
        <v/>
      </c>
      <c r="H1268" s="1031"/>
      <c r="I1268" s="1031"/>
      <c r="J1268" s="1031" t="str">
        <f>IF('statement of marks'!ER46="","",'statement of marks'!ER46)</f>
        <v/>
      </c>
      <c r="K1268" s="1031"/>
      <c r="L1268" s="1031"/>
      <c r="M1268" s="1031" t="str">
        <f>IF('statement of marks'!EQ46="","",'statement of marks'!EQ46)</f>
        <v/>
      </c>
      <c r="N1268" s="1031"/>
      <c r="O1268" s="1031"/>
      <c r="P1268" s="1031" t="str">
        <f>IF('statement of marks'!ES46="","",'statement of marks'!ES46)</f>
        <v/>
      </c>
      <c r="Q1268" s="1031"/>
      <c r="R1268" s="1031"/>
      <c r="S1268" s="438"/>
      <c r="T1268" s="440" t="str">
        <f>IF('statement of marks'!ET46="","",'statement of marks'!ET46)</f>
        <v/>
      </c>
      <c r="U1268" s="440" t="str">
        <f>IF('statement of marks'!EU46="","",'statement of marks'!EU46)</f>
        <v/>
      </c>
      <c r="V1268" s="441" t="str">
        <f>IF('statement of marks'!EV46="","",'statement of marks'!EV46)</f>
        <v/>
      </c>
    </row>
    <row r="1269" spans="1:22" ht="15.95" customHeight="1">
      <c r="A1269" s="425"/>
      <c r="B1269" s="1027" t="str">
        <f>IF('statement of marks'!$EY$3="","",'statement of marks'!$EY$3)</f>
        <v>dyk f'k{kk</v>
      </c>
      <c r="C1269" s="1028"/>
      <c r="D1269" s="1031" t="str">
        <f>IF('statement of marks'!EY46="","",'statement of marks'!EY46)</f>
        <v/>
      </c>
      <c r="E1269" s="1031"/>
      <c r="F1269" s="1031"/>
      <c r="G1269" s="1031" t="str">
        <f>IF('statement of marks'!EZ46="","",'statement of marks'!EZ46)</f>
        <v/>
      </c>
      <c r="H1269" s="1031"/>
      <c r="I1269" s="1031"/>
      <c r="J1269" s="1031" t="str">
        <f>IF('statement of marks'!FB46="","",'statement of marks'!FB46)</f>
        <v/>
      </c>
      <c r="K1269" s="1031"/>
      <c r="L1269" s="1031"/>
      <c r="M1269" s="1031" t="str">
        <f>IF('statement of marks'!FA46="","",'statement of marks'!FA46)</f>
        <v/>
      </c>
      <c r="N1269" s="1031"/>
      <c r="O1269" s="1031"/>
      <c r="P1269" s="1031" t="str">
        <f>IF('statement of marks'!FC46="","",'statement of marks'!FC46)</f>
        <v/>
      </c>
      <c r="Q1269" s="1031"/>
      <c r="R1269" s="1031"/>
      <c r="S1269" s="438"/>
      <c r="T1269" s="440" t="str">
        <f>IF('statement of marks'!FD46="","",'statement of marks'!FD46)</f>
        <v/>
      </c>
      <c r="U1269" s="440" t="str">
        <f>IF('statement of marks'!FE46="","",'statement of marks'!FE46)</f>
        <v/>
      </c>
      <c r="V1269" s="441" t="str">
        <f>IF('statement of marks'!FF46="","",'statement of marks'!FF46)</f>
        <v/>
      </c>
    </row>
    <row r="1270" spans="1:22" ht="15.95" customHeight="1">
      <c r="A1270" s="425"/>
      <c r="B1270" s="1029" t="str">
        <f>IF('statement of marks'!$FI$3="","",'statement of marks'!$FI$3)</f>
        <v>LokLF; ,oe~ 'kkjhfjd f'k{kk</v>
      </c>
      <c r="C1270" s="1030"/>
      <c r="D1270" s="1031" t="str">
        <f>IF('statement of marks'!FI46="","",'statement of marks'!FI46)</f>
        <v/>
      </c>
      <c r="E1270" s="1031"/>
      <c r="F1270" s="1031"/>
      <c r="G1270" s="1031" t="str">
        <f>IF('statement of marks'!FJ46="","",'statement of marks'!FJ46)</f>
        <v/>
      </c>
      <c r="H1270" s="1031"/>
      <c r="I1270" s="1031"/>
      <c r="J1270" s="1031" t="str">
        <f>IF('statement of marks'!FL46="","",'statement of marks'!FL46)</f>
        <v/>
      </c>
      <c r="K1270" s="1031"/>
      <c r="L1270" s="1031"/>
      <c r="M1270" s="1031" t="str">
        <f>IF('statement of marks'!FK46="","",'statement of marks'!FK46)</f>
        <v/>
      </c>
      <c r="N1270" s="1031"/>
      <c r="O1270" s="1031"/>
      <c r="P1270" s="1031" t="str">
        <f>IF('statement of marks'!FM46="","",'statement of marks'!FM46)</f>
        <v/>
      </c>
      <c r="Q1270" s="1031"/>
      <c r="R1270" s="1031"/>
      <c r="S1270" s="438"/>
      <c r="T1270" s="440" t="str">
        <f>IF('statement of marks'!FN46="","",'statement of marks'!FN46)</f>
        <v/>
      </c>
      <c r="U1270" s="440" t="str">
        <f>IF('statement of marks'!FO46="","",'statement of marks'!FO46)</f>
        <v/>
      </c>
      <c r="V1270" s="441" t="str">
        <f>IF('statement of marks'!FP46="","",'statement of marks'!FP46)</f>
        <v/>
      </c>
    </row>
    <row r="1271" spans="1:22" ht="15.95" customHeight="1">
      <c r="A1271" s="425"/>
      <c r="B1271" s="1000" t="s">
        <v>195</v>
      </c>
      <c r="C1271" s="1001"/>
      <c r="D1271" s="1071" t="str">
        <f>details!$DR$3</f>
        <v>vxLr rd</v>
      </c>
      <c r="E1271" s="1071"/>
      <c r="F1271" s="1071"/>
      <c r="G1271" s="1071" t="str">
        <f>details!$DV$3</f>
        <v>vDVwcj rd</v>
      </c>
      <c r="H1271" s="1071"/>
      <c r="I1271" s="1071"/>
      <c r="J1271" s="1071" t="str">
        <f>details!$ED$3</f>
        <v>Qjojh rd</v>
      </c>
      <c r="K1271" s="1071"/>
      <c r="L1271" s="1071"/>
      <c r="M1271" s="1071" t="str">
        <f>details!$DZ$3</f>
        <v>fnlEcj rd</v>
      </c>
      <c r="N1271" s="1071"/>
      <c r="O1271" s="1071"/>
      <c r="P1271" s="1071" t="str">
        <f>details!$EH$3</f>
        <v>loZ ;ksx</v>
      </c>
      <c r="Q1271" s="1071"/>
      <c r="R1271" s="1071"/>
      <c r="S1271" s="1010" t="s">
        <v>252</v>
      </c>
      <c r="T1271" s="1011"/>
      <c r="U1271" s="1011"/>
      <c r="V1271" s="1078"/>
    </row>
    <row r="1272" spans="1:22" ht="15.95" customHeight="1">
      <c r="A1272" s="425"/>
      <c r="B1272" s="1025" t="s">
        <v>98</v>
      </c>
      <c r="C1272" s="1026"/>
      <c r="D1272" s="1008" t="str">
        <f>IF(details!DS46="","",details!DS46)</f>
        <v/>
      </c>
      <c r="E1272" s="1008"/>
      <c r="F1272" s="1008"/>
      <c r="G1272" s="1008" t="str">
        <f>IF(details!DW46="","",details!DW46)</f>
        <v/>
      </c>
      <c r="H1272" s="1008"/>
      <c r="I1272" s="1008"/>
      <c r="J1272" s="1008" t="str">
        <f>IF(details!EE46="","",details!EE46)</f>
        <v/>
      </c>
      <c r="K1272" s="1008"/>
      <c r="L1272" s="1008"/>
      <c r="M1272" s="1008" t="str">
        <f>IF(details!EA46="","",details!EA46)</f>
        <v/>
      </c>
      <c r="N1272" s="1008"/>
      <c r="O1272" s="1008"/>
      <c r="P1272" s="1008" t="str">
        <f>IF(details!EI46="","",details!EI46)</f>
        <v/>
      </c>
      <c r="Q1272" s="1008"/>
      <c r="R1272" s="1008"/>
      <c r="S1272" s="1079">
        <f>'statement of marks'!$HF$108</f>
        <v>42855</v>
      </c>
      <c r="T1272" s="1080"/>
      <c r="U1272" s="1080"/>
      <c r="V1272" s="1081"/>
    </row>
    <row r="1273" spans="1:22" ht="15.95" customHeight="1">
      <c r="A1273" s="425"/>
      <c r="B1273" s="1023" t="s">
        <v>15</v>
      </c>
      <c r="C1273" s="1024"/>
      <c r="D1273" s="1009">
        <f>IF(details!DR46="","",details!DR46)</f>
        <v>83</v>
      </c>
      <c r="E1273" s="1009"/>
      <c r="F1273" s="1009"/>
      <c r="G1273" s="1009" t="str">
        <f>IF(details!DV46="","",details!DV46)</f>
        <v/>
      </c>
      <c r="H1273" s="1009"/>
      <c r="I1273" s="1009"/>
      <c r="J1273" s="1009" t="str">
        <f>IF(details!ED46="","",details!ED46)</f>
        <v/>
      </c>
      <c r="K1273" s="1009"/>
      <c r="L1273" s="1009"/>
      <c r="M1273" s="1009" t="str">
        <f>IF(details!DZ46="","",details!DZ46)</f>
        <v/>
      </c>
      <c r="N1273" s="1009"/>
      <c r="O1273" s="1009"/>
      <c r="P1273" s="1009" t="str">
        <f>IF(details!EH46="","",details!EH46)</f>
        <v/>
      </c>
      <c r="Q1273" s="1009"/>
      <c r="R1273" s="1009"/>
      <c r="S1273" s="1082"/>
      <c r="T1273" s="1083"/>
      <c r="U1273" s="1083"/>
      <c r="V1273" s="1084"/>
    </row>
    <row r="1274" spans="1:22" ht="15.95" customHeight="1">
      <c r="A1274" s="1072"/>
      <c r="B1274" s="1064" t="s">
        <v>250</v>
      </c>
      <c r="C1274" s="1065"/>
      <c r="D1274" s="1066" t="s">
        <v>3</v>
      </c>
      <c r="E1274" s="1066"/>
      <c r="F1274" s="1066"/>
      <c r="G1274" s="1066" t="s">
        <v>236</v>
      </c>
      <c r="H1274" s="1066"/>
      <c r="I1274" s="1066"/>
      <c r="J1274" s="1066" t="s">
        <v>5</v>
      </c>
      <c r="K1274" s="1066"/>
      <c r="L1274" s="1066"/>
      <c r="M1274" s="1066" t="s">
        <v>242</v>
      </c>
      <c r="N1274" s="1066"/>
      <c r="O1274" s="1066"/>
      <c r="P1274" s="1067" t="s">
        <v>225</v>
      </c>
      <c r="Q1274" s="1067"/>
      <c r="R1274" s="1067"/>
      <c r="S1274" s="1066" t="s">
        <v>250</v>
      </c>
      <c r="T1274" s="1066"/>
      <c r="U1274" s="1066"/>
      <c r="V1274" s="1068"/>
    </row>
    <row r="1275" spans="1:22" ht="15.95" customHeight="1">
      <c r="A1275" s="1072"/>
      <c r="B1275" s="1064"/>
      <c r="C1275" s="1065"/>
      <c r="D1275" s="1069" t="str">
        <f>'statement of marks'!HD46</f>
        <v/>
      </c>
      <c r="E1275" s="1069"/>
      <c r="F1275" s="1069"/>
      <c r="G1275" s="1069" t="str">
        <f>'statement of marks'!HE46</f>
        <v/>
      </c>
      <c r="H1275" s="1069"/>
      <c r="I1275" s="1069"/>
      <c r="J1275" s="1069" t="str">
        <f>'statement of marks'!HF46</f>
        <v/>
      </c>
      <c r="K1275" s="1069"/>
      <c r="L1275" s="1069"/>
      <c r="M1275" s="1069" t="str">
        <f>'statement of marks'!HI46</f>
        <v/>
      </c>
      <c r="N1275" s="1069"/>
      <c r="O1275" s="1069"/>
      <c r="P1275" s="1069" t="str">
        <f>'statement of marks'!HH46</f>
        <v/>
      </c>
      <c r="Q1275" s="1069"/>
      <c r="R1275" s="1069"/>
      <c r="S1275" s="1066" t="str">
        <f>'statement of marks'!HC46</f>
        <v/>
      </c>
      <c r="T1275" s="1066"/>
      <c r="U1275" s="1066"/>
      <c r="V1275" s="1068"/>
    </row>
    <row r="1276" spans="1:22" ht="15.95" customHeight="1">
      <c r="A1276" s="425"/>
      <c r="B1276" s="1036" t="s">
        <v>99</v>
      </c>
      <c r="C1276" s="1037"/>
      <c r="D1276" s="1007"/>
      <c r="E1276" s="1007"/>
      <c r="F1276" s="1007"/>
      <c r="G1276" s="1007"/>
      <c r="H1276" s="1007"/>
      <c r="I1276" s="1007"/>
      <c r="J1276" s="1007"/>
      <c r="K1276" s="1007"/>
      <c r="L1276" s="1007"/>
      <c r="M1276" s="1007"/>
      <c r="N1276" s="1007"/>
      <c r="O1276" s="1007"/>
      <c r="P1276" s="1007"/>
      <c r="Q1276" s="1007"/>
      <c r="R1276" s="1007"/>
      <c r="S1276" s="1007"/>
      <c r="T1276" s="1007"/>
      <c r="U1276" s="1007"/>
      <c r="V1276" s="1058"/>
    </row>
    <row r="1277" spans="1:22" ht="15.95" customHeight="1">
      <c r="A1277" s="425"/>
      <c r="B1277" s="1013" t="s">
        <v>79</v>
      </c>
      <c r="C1277" s="1014"/>
      <c r="D1277" s="1007"/>
      <c r="E1277" s="1007"/>
      <c r="F1277" s="1007"/>
      <c r="G1277" s="1007"/>
      <c r="H1277" s="1007"/>
      <c r="I1277" s="1007"/>
      <c r="J1277" s="1007"/>
      <c r="K1277" s="1007"/>
      <c r="L1277" s="1007"/>
      <c r="M1277" s="1007"/>
      <c r="N1277" s="1007"/>
      <c r="O1277" s="1007"/>
      <c r="P1277" s="1007"/>
      <c r="Q1277" s="1007"/>
      <c r="R1277" s="1007"/>
      <c r="S1277" s="1007"/>
      <c r="T1277" s="1007"/>
      <c r="U1277" s="1007"/>
      <c r="V1277" s="1058"/>
    </row>
    <row r="1278" spans="1:22" ht="15.95" customHeight="1">
      <c r="A1278" s="425"/>
      <c r="B1278" s="1036" t="s">
        <v>243</v>
      </c>
      <c r="C1278" s="1037"/>
      <c r="D1278" s="1007"/>
      <c r="E1278" s="1007"/>
      <c r="F1278" s="1007"/>
      <c r="G1278" s="1007"/>
      <c r="H1278" s="1007"/>
      <c r="I1278" s="1007"/>
      <c r="J1278" s="1007"/>
      <c r="K1278" s="1007"/>
      <c r="L1278" s="1007"/>
      <c r="M1278" s="1007"/>
      <c r="N1278" s="1007"/>
      <c r="O1278" s="1007"/>
      <c r="P1278" s="1007" t="s">
        <v>243</v>
      </c>
      <c r="Q1278" s="1007"/>
      <c r="R1278" s="1007"/>
      <c r="S1278" s="1007"/>
      <c r="T1278" s="1007"/>
      <c r="U1278" s="1007"/>
      <c r="V1278" s="1058"/>
    </row>
    <row r="1279" spans="1:22" ht="15.95" customHeight="1">
      <c r="A1279" s="425"/>
      <c r="B1279" s="1021" t="s">
        <v>100</v>
      </c>
      <c r="C1279" s="1022"/>
      <c r="D1279" s="1007"/>
      <c r="E1279" s="1007"/>
      <c r="F1279" s="1007"/>
      <c r="G1279" s="1007"/>
      <c r="H1279" s="1007"/>
      <c r="I1279" s="1007"/>
      <c r="J1279" s="1007"/>
      <c r="K1279" s="1007"/>
      <c r="L1279" s="1007"/>
      <c r="M1279" s="1007"/>
      <c r="N1279" s="1007"/>
      <c r="O1279" s="1007"/>
      <c r="P1279" s="1007"/>
      <c r="Q1279" s="1007"/>
      <c r="R1279" s="1007"/>
      <c r="S1279" s="1060" t="s">
        <v>100</v>
      </c>
      <c r="T1279" s="1060"/>
      <c r="U1279" s="1060"/>
      <c r="V1279" s="1061"/>
    </row>
    <row r="1280" spans="1:22" ht="15.95" customHeight="1" thickBot="1">
      <c r="A1280" s="427"/>
      <c r="B1280" s="1076" t="s">
        <v>101</v>
      </c>
      <c r="C1280" s="1077"/>
      <c r="D1280" s="1059"/>
      <c r="E1280" s="1059"/>
      <c r="F1280" s="1059"/>
      <c r="G1280" s="1059"/>
      <c r="H1280" s="1059"/>
      <c r="I1280" s="1059"/>
      <c r="J1280" s="1059"/>
      <c r="K1280" s="1059"/>
      <c r="L1280" s="1059"/>
      <c r="M1280" s="1059"/>
      <c r="N1280" s="1059"/>
      <c r="O1280" s="1059"/>
      <c r="P1280" s="1059"/>
      <c r="Q1280" s="1059"/>
      <c r="R1280" s="1059"/>
      <c r="S1280" s="1062" t="s">
        <v>134</v>
      </c>
      <c r="T1280" s="1062"/>
      <c r="U1280" s="1062"/>
      <c r="V1280" s="1063"/>
    </row>
    <row r="1281" spans="1:22" ht="15.95" customHeight="1">
      <c r="A1281" s="424"/>
      <c r="B1281" s="1038" t="s">
        <v>47</v>
      </c>
      <c r="C1281" s="1039"/>
      <c r="D1281" s="1039"/>
      <c r="E1281" s="1039"/>
      <c r="F1281" s="1039"/>
      <c r="G1281" s="1039"/>
      <c r="H1281" s="1039"/>
      <c r="I1281" s="1039"/>
      <c r="J1281" s="1039"/>
      <c r="K1281" s="1039"/>
      <c r="L1281" s="1039"/>
      <c r="M1281" s="1039"/>
      <c r="N1281" s="1039"/>
      <c r="O1281" s="1039"/>
      <c r="P1281" s="1039"/>
      <c r="Q1281" s="1039"/>
      <c r="R1281" s="1039"/>
      <c r="S1281" s="1039"/>
      <c r="T1281" s="1039"/>
      <c r="U1281" s="1039"/>
      <c r="V1281" s="1040"/>
    </row>
    <row r="1282" spans="1:22" ht="15.95" customHeight="1">
      <c r="A1282" s="425"/>
      <c r="B1282" s="1041" t="str">
        <f>'statement of marks'!$A$1</f>
        <v>MkW0Hkhejko vEcsMdj jkt0vkok0fo|k0cxMh]nkSlk</v>
      </c>
      <c r="C1282" s="1042"/>
      <c r="D1282" s="1042"/>
      <c r="E1282" s="1042"/>
      <c r="F1282" s="1042"/>
      <c r="G1282" s="1042"/>
      <c r="H1282" s="1042"/>
      <c r="I1282" s="1042"/>
      <c r="J1282" s="1042"/>
      <c r="K1282" s="1042"/>
      <c r="L1282" s="1042"/>
      <c r="M1282" s="1042"/>
      <c r="N1282" s="1042"/>
      <c r="O1282" s="1042"/>
      <c r="P1282" s="1042"/>
      <c r="Q1282" s="1042"/>
      <c r="R1282" s="1042"/>
      <c r="S1282" s="1042"/>
      <c r="T1282" s="1042"/>
      <c r="U1282" s="1042"/>
      <c r="V1282" s="1043"/>
    </row>
    <row r="1283" spans="1:22" ht="15.95" customHeight="1">
      <c r="A1283" s="425"/>
      <c r="B1283" s="990" t="s">
        <v>244</v>
      </c>
      <c r="C1283" s="991"/>
      <c r="D1283" s="992" t="str">
        <f>'statement of marks'!$H$3</f>
        <v>2016-17</v>
      </c>
      <c r="E1283" s="992"/>
      <c r="F1283" s="992"/>
      <c r="G1283" s="992"/>
      <c r="H1283" s="992"/>
      <c r="I1283" s="992"/>
      <c r="J1283" s="992"/>
      <c r="K1283" s="992"/>
      <c r="L1283" s="992"/>
      <c r="M1283" s="992"/>
      <c r="N1283" s="992"/>
      <c r="O1283" s="992"/>
      <c r="P1283" s="992"/>
      <c r="Q1283" s="992"/>
      <c r="R1283" s="992"/>
      <c r="S1283" s="992"/>
      <c r="T1283" s="992"/>
      <c r="U1283" s="992"/>
      <c r="V1283" s="1044"/>
    </row>
    <row r="1284" spans="1:22" ht="15.95" customHeight="1">
      <c r="A1284" s="425"/>
      <c r="B1284" s="990" t="s">
        <v>185</v>
      </c>
      <c r="C1284" s="991"/>
      <c r="D1284" s="991" t="str">
        <f>IF('statement of marks'!I47="","",'statement of marks'!I47)</f>
        <v/>
      </c>
      <c r="E1284" s="991"/>
      <c r="F1284" s="991"/>
      <c r="G1284" s="991"/>
      <c r="H1284" s="991"/>
      <c r="I1284" s="991"/>
      <c r="J1284" s="991"/>
      <c r="K1284" s="991"/>
      <c r="L1284" s="991"/>
      <c r="M1284" s="991"/>
      <c r="N1284" s="991"/>
      <c r="O1284" s="991"/>
      <c r="P1284" s="991"/>
      <c r="Q1284" s="991"/>
      <c r="R1284" s="991"/>
      <c r="S1284" s="991"/>
      <c r="T1284" s="991"/>
      <c r="U1284" s="991"/>
      <c r="V1284" s="1045"/>
    </row>
    <row r="1285" spans="1:22" ht="15.95" customHeight="1">
      <c r="A1285" s="425"/>
      <c r="B1285" s="990" t="s">
        <v>186</v>
      </c>
      <c r="C1285" s="991"/>
      <c r="D1285" s="991" t="str">
        <f>IF('statement of marks'!J47="","",'statement of marks'!J47)</f>
        <v/>
      </c>
      <c r="E1285" s="991"/>
      <c r="F1285" s="991"/>
      <c r="G1285" s="991"/>
      <c r="H1285" s="991"/>
      <c r="I1285" s="991"/>
      <c r="J1285" s="991"/>
      <c r="K1285" s="991"/>
      <c r="L1285" s="991"/>
      <c r="M1285" s="991"/>
      <c r="N1285" s="991"/>
      <c r="O1285" s="991"/>
      <c r="P1285" s="991"/>
      <c r="Q1285" s="991"/>
      <c r="R1285" s="991"/>
      <c r="S1285" s="991"/>
      <c r="T1285" s="991"/>
      <c r="U1285" s="991"/>
      <c r="V1285" s="1045"/>
    </row>
    <row r="1286" spans="1:22" ht="15.95" customHeight="1">
      <c r="A1286" s="425"/>
      <c r="B1286" s="990" t="s">
        <v>187</v>
      </c>
      <c r="C1286" s="991"/>
      <c r="D1286" s="991" t="str">
        <f>IF('statement of marks'!K47="","",'statement of marks'!K47)</f>
        <v/>
      </c>
      <c r="E1286" s="991"/>
      <c r="F1286" s="991"/>
      <c r="G1286" s="991"/>
      <c r="H1286" s="991"/>
      <c r="I1286" s="991"/>
      <c r="J1286" s="991"/>
      <c r="K1286" s="991"/>
      <c r="L1286" s="991"/>
      <c r="M1286" s="991"/>
      <c r="N1286" s="991"/>
      <c r="O1286" s="991"/>
      <c r="P1286" s="991"/>
      <c r="Q1286" s="991"/>
      <c r="R1286" s="991"/>
      <c r="S1286" s="991"/>
      <c r="T1286" s="991"/>
      <c r="U1286" s="991"/>
      <c r="V1286" s="1045"/>
    </row>
    <row r="1287" spans="1:22" ht="15.95" customHeight="1">
      <c r="A1287" s="425"/>
      <c r="B1287" s="990" t="s">
        <v>188</v>
      </c>
      <c r="C1287" s="991"/>
      <c r="D1287" s="992" t="str">
        <f>'statement of marks'!$G$3</f>
        <v>6 B</v>
      </c>
      <c r="E1287" s="992"/>
      <c r="F1287" s="992"/>
      <c r="G1287" s="991" t="s">
        <v>9</v>
      </c>
      <c r="H1287" s="991"/>
      <c r="I1287" s="991"/>
      <c r="J1287" s="992" t="str">
        <f>IF('statement of marks'!D47="","",'statement of marks'!D47)</f>
        <v/>
      </c>
      <c r="K1287" s="992"/>
      <c r="L1287" s="992"/>
      <c r="M1287" s="991" t="s">
        <v>189</v>
      </c>
      <c r="N1287" s="991"/>
      <c r="O1287" s="991"/>
      <c r="P1287" s="992" t="str">
        <f>IF('statement of marks'!F47="","",'statement of marks'!F47)</f>
        <v/>
      </c>
      <c r="Q1287" s="992"/>
      <c r="R1287" s="992"/>
      <c r="S1287" s="1054" t="str">
        <f>IF('statement of marks'!$I$3="","",'statement of marks'!$I$3)</f>
        <v xml:space="preserve">fo|ky; dk Mk;l dksM+ </v>
      </c>
      <c r="T1287" s="1054"/>
      <c r="U1287" s="1054"/>
      <c r="V1287" s="1055"/>
    </row>
    <row r="1288" spans="1:22" ht="15.95" customHeight="1">
      <c r="A1288" s="425"/>
      <c r="B1288" s="428" t="s">
        <v>0</v>
      </c>
      <c r="C1288" s="429"/>
      <c r="D1288" s="1032" t="str">
        <f>IF('statement of marks'!G47="","",'statement of marks'!G47)</f>
        <v/>
      </c>
      <c r="E1288" s="1032"/>
      <c r="F1288" s="1032"/>
      <c r="G1288" s="991" t="str">
        <f>IF('statement of marks'!H47="","",'statement of marks'!H47)</f>
        <v/>
      </c>
      <c r="H1288" s="991"/>
      <c r="I1288" s="991"/>
      <c r="J1288" s="991"/>
      <c r="K1288" s="991"/>
      <c r="L1288" s="991"/>
      <c r="M1288" s="991"/>
      <c r="N1288" s="991"/>
      <c r="O1288" s="991"/>
      <c r="P1288" s="991"/>
      <c r="Q1288" s="991"/>
      <c r="R1288" s="991"/>
      <c r="S1288" s="1056" t="str">
        <f>IF('statement of marks'!$J$3="","",'statement of marks'!$J$3)</f>
        <v xml:space="preserve">08291009401   </v>
      </c>
      <c r="T1288" s="1056"/>
      <c r="U1288" s="1056"/>
      <c r="V1288" s="1057"/>
    </row>
    <row r="1289" spans="1:22" ht="15.95" customHeight="1">
      <c r="A1289" s="425"/>
      <c r="B1289" s="404" t="s">
        <v>28</v>
      </c>
      <c r="C1289" s="430" t="s">
        <v>96</v>
      </c>
      <c r="D1289" s="1007" t="s">
        <v>1</v>
      </c>
      <c r="E1289" s="1007"/>
      <c r="F1289" s="1007"/>
      <c r="G1289" s="1007" t="s">
        <v>21</v>
      </c>
      <c r="H1289" s="1007"/>
      <c r="I1289" s="1007"/>
      <c r="J1289" s="1007" t="s">
        <v>68</v>
      </c>
      <c r="K1289" s="1007"/>
      <c r="L1289" s="1007"/>
      <c r="M1289" s="1007" t="s">
        <v>97</v>
      </c>
      <c r="N1289" s="1007"/>
      <c r="O1289" s="1007"/>
      <c r="P1289" s="1070" t="s">
        <v>200</v>
      </c>
      <c r="Q1289" s="1051" t="s">
        <v>238</v>
      </c>
      <c r="R1289" s="1051"/>
      <c r="S1289" s="1051"/>
      <c r="T1289" s="1052" t="s">
        <v>237</v>
      </c>
      <c r="U1289" s="1052"/>
      <c r="V1289" s="1053"/>
    </row>
    <row r="1290" spans="1:22" ht="15.95" customHeight="1">
      <c r="A1290" s="425"/>
      <c r="B1290" s="404"/>
      <c r="C1290" s="430"/>
      <c r="D1290" s="423" t="s">
        <v>245</v>
      </c>
      <c r="E1290" s="423" t="s">
        <v>246</v>
      </c>
      <c r="F1290" s="431" t="s">
        <v>2</v>
      </c>
      <c r="G1290" s="423" t="s">
        <v>245</v>
      </c>
      <c r="H1290" s="423" t="s">
        <v>246</v>
      </c>
      <c r="I1290" s="431" t="s">
        <v>2</v>
      </c>
      <c r="J1290" s="423" t="s">
        <v>245</v>
      </c>
      <c r="K1290" s="423" t="s">
        <v>246</v>
      </c>
      <c r="L1290" s="431" t="s">
        <v>2</v>
      </c>
      <c r="M1290" s="423" t="s">
        <v>245</v>
      </c>
      <c r="N1290" s="423" t="s">
        <v>246</v>
      </c>
      <c r="O1290" s="431" t="s">
        <v>2</v>
      </c>
      <c r="P1290" s="1070"/>
      <c r="Q1290" s="423" t="s">
        <v>245</v>
      </c>
      <c r="R1290" s="423" t="s">
        <v>246</v>
      </c>
      <c r="S1290" s="435" t="s">
        <v>2</v>
      </c>
      <c r="T1290" s="445" t="s">
        <v>223</v>
      </c>
      <c r="U1290" s="446" t="s">
        <v>5</v>
      </c>
      <c r="V1290" s="447" t="s">
        <v>241</v>
      </c>
    </row>
    <row r="1291" spans="1:22" ht="15.95" customHeight="1">
      <c r="A1291" s="426"/>
      <c r="B1291" s="1046" t="s">
        <v>3</v>
      </c>
      <c r="C1291" s="1047"/>
      <c r="D1291" s="421">
        <f>IF('statement of marks'!L$6="","",'statement of marks'!L$6)</f>
        <v>5</v>
      </c>
      <c r="E1291" s="421">
        <f>IF('statement of marks'!M$6="","",'statement of marks'!M$6)</f>
        <v>5</v>
      </c>
      <c r="F1291" s="432">
        <f>IF('statement of marks'!N$6="","",'statement of marks'!N$6)</f>
        <v>10</v>
      </c>
      <c r="G1291" s="421">
        <f>IF('statement of marks'!O$6="","",'statement of marks'!O$6)</f>
        <v>5</v>
      </c>
      <c r="H1291" s="421">
        <f>IF('statement of marks'!P$6="","",'statement of marks'!P$6)</f>
        <v>5</v>
      </c>
      <c r="I1291" s="432">
        <f>IF('statement of marks'!Q$6="","",'statement of marks'!Q$6)</f>
        <v>10</v>
      </c>
      <c r="J1291" s="421">
        <f>IF('statement of marks'!R$6="","",'statement of marks'!R$6)</f>
        <v>5</v>
      </c>
      <c r="K1291" s="421">
        <f>IF('statement of marks'!S$6="","",'statement of marks'!S$6)</f>
        <v>5</v>
      </c>
      <c r="L1291" s="432">
        <f>IF('statement of marks'!T$6="","",'statement of marks'!T$6)</f>
        <v>10</v>
      </c>
      <c r="M1291" s="421">
        <f>IF('statement of marks'!V$6="","",'statement of marks'!V$6)</f>
        <v>50</v>
      </c>
      <c r="N1291" s="421">
        <f>IF('statement of marks'!W$6="","",'statement of marks'!W$6)</f>
        <v>20</v>
      </c>
      <c r="O1291" s="432">
        <f>IF('statement of marks'!X$6="","",'statement of marks'!X$6)</f>
        <v>70</v>
      </c>
      <c r="P1291" s="422">
        <f>IF('statement of marks'!Y$6="","",'statement of marks'!Y$6)</f>
        <v>100</v>
      </c>
      <c r="Q1291" s="421">
        <f>IF('statement of marks'!Z$6="","",'statement of marks'!Z$6)</f>
        <v>70</v>
      </c>
      <c r="R1291" s="421">
        <f>IF('statement of marks'!AA$6="","",'statement of marks'!AA$6)</f>
        <v>30</v>
      </c>
      <c r="S1291" s="432">
        <f>IF('statement of marks'!AB$6="","",'statement of marks'!AB$6)</f>
        <v>100</v>
      </c>
      <c r="T1291" s="442">
        <f>IF('statement of marks'!AC$6="","",'statement of marks'!AC$6)</f>
        <v>200</v>
      </c>
      <c r="U1291" s="442" t="str">
        <f>IF('statement of marks'!AD$6="","",'statement of marks'!AD$6)</f>
        <v/>
      </c>
      <c r="V1291" s="448" t="str">
        <f>IF('statement of marks'!AE$6="","",'statement of marks'!AE$6)</f>
        <v/>
      </c>
    </row>
    <row r="1292" spans="1:22" ht="15.95" customHeight="1">
      <c r="A1292" s="425"/>
      <c r="B1292" s="990" t="str">
        <f>IF('statement of marks'!$L$3="","",'statement of marks'!$L$3)</f>
        <v>fgUnh</v>
      </c>
      <c r="C1292" s="991"/>
      <c r="D1292" s="207" t="str">
        <f>IF('statement of marks'!L47="","",'statement of marks'!L47)</f>
        <v/>
      </c>
      <c r="E1292" s="207" t="str">
        <f>IF('statement of marks'!M47="","",'statement of marks'!M47)</f>
        <v/>
      </c>
      <c r="F1292" s="433" t="str">
        <f>IF('statement of marks'!N47="","",'statement of marks'!N47)</f>
        <v/>
      </c>
      <c r="G1292" s="207" t="str">
        <f>IF('statement of marks'!O47="","",'statement of marks'!O47)</f>
        <v/>
      </c>
      <c r="H1292" s="207" t="str">
        <f>IF('statement of marks'!P47="","",'statement of marks'!P47)</f>
        <v/>
      </c>
      <c r="I1292" s="433" t="str">
        <f>IF('statement of marks'!Q47="","",'statement of marks'!Q47)</f>
        <v/>
      </c>
      <c r="J1292" s="207" t="str">
        <f>IF('statement of marks'!R47="","",'statement of marks'!R47)</f>
        <v/>
      </c>
      <c r="K1292" s="207" t="str">
        <f>IF('statement of marks'!S47="","",'statement of marks'!S47)</f>
        <v/>
      </c>
      <c r="L1292" s="433" t="str">
        <f>IF('statement of marks'!T47="","",'statement of marks'!T47)</f>
        <v/>
      </c>
      <c r="M1292" s="207" t="str">
        <f>IF('statement of marks'!V47="","",'statement of marks'!V47)</f>
        <v/>
      </c>
      <c r="N1292" s="207" t="str">
        <f>IF('statement of marks'!W47="","",'statement of marks'!W47)</f>
        <v/>
      </c>
      <c r="O1292" s="433" t="str">
        <f>IF('statement of marks'!X47="","",'statement of marks'!X47)</f>
        <v/>
      </c>
      <c r="P1292" s="209" t="str">
        <f>IF('statement of marks'!Y47="","",'statement of marks'!Y47)</f>
        <v/>
      </c>
      <c r="Q1292" s="207" t="str">
        <f>IF('statement of marks'!Z47="","",'statement of marks'!Z47)</f>
        <v/>
      </c>
      <c r="R1292" s="207" t="str">
        <f>IF('statement of marks'!AA47="","",'statement of marks'!AA47)</f>
        <v/>
      </c>
      <c r="S1292" s="433" t="str">
        <f>IF('statement of marks'!AB47="","",'statement of marks'!AB47)</f>
        <v/>
      </c>
      <c r="T1292" s="420" t="str">
        <f>IF('statement of marks'!AC47="","",'statement of marks'!AC47)</f>
        <v/>
      </c>
      <c r="U1292" s="420" t="str">
        <f>IF('statement of marks'!AD47="","",'statement of marks'!AD47)</f>
        <v/>
      </c>
      <c r="V1292" s="439" t="str">
        <f>IF('statement of marks'!AE47="","",'statement of marks'!AE47)</f>
        <v/>
      </c>
    </row>
    <row r="1293" spans="1:22" ht="15.95" customHeight="1">
      <c r="A1293" s="425"/>
      <c r="B1293" s="990" t="str">
        <f>IF('statement of marks'!$AH$3="","",'statement of marks'!$AH$3)</f>
        <v>vaxszth</v>
      </c>
      <c r="C1293" s="991"/>
      <c r="D1293" s="207" t="str">
        <f>IF('statement of marks'!AH47="","",'statement of marks'!AH47)</f>
        <v/>
      </c>
      <c r="E1293" s="207" t="str">
        <f>IF('statement of marks'!AI47="","",'statement of marks'!AI47)</f>
        <v/>
      </c>
      <c r="F1293" s="433" t="str">
        <f>IF('statement of marks'!AJ47="","",'statement of marks'!AJ47)</f>
        <v/>
      </c>
      <c r="G1293" s="207" t="str">
        <f>IF('statement of marks'!AK47="","",'statement of marks'!AK47)</f>
        <v/>
      </c>
      <c r="H1293" s="207" t="str">
        <f>IF('statement of marks'!AL47="","",'statement of marks'!AL47)</f>
        <v/>
      </c>
      <c r="I1293" s="433" t="str">
        <f>IF('statement of marks'!AM47="","",'statement of marks'!AM47)</f>
        <v/>
      </c>
      <c r="J1293" s="207" t="str">
        <f>IF('statement of marks'!AN47="","",'statement of marks'!AN47)</f>
        <v/>
      </c>
      <c r="K1293" s="207" t="str">
        <f>IF('statement of marks'!AO47="","",'statement of marks'!AO47)</f>
        <v/>
      </c>
      <c r="L1293" s="433" t="str">
        <f>IF('statement of marks'!AP47="","",'statement of marks'!AP47)</f>
        <v/>
      </c>
      <c r="M1293" s="207" t="str">
        <f>IF('statement of marks'!AR47="","",'statement of marks'!AR47)</f>
        <v/>
      </c>
      <c r="N1293" s="207" t="str">
        <f>IF('statement of marks'!AS47="","",'statement of marks'!AS47)</f>
        <v/>
      </c>
      <c r="O1293" s="433" t="str">
        <f>IF('statement of marks'!AT47="","",'statement of marks'!AT47)</f>
        <v/>
      </c>
      <c r="P1293" s="209" t="str">
        <f>IF('statement of marks'!AU47="","",'statement of marks'!AU47)</f>
        <v/>
      </c>
      <c r="Q1293" s="207" t="str">
        <f>IF('statement of marks'!AV47="","",'statement of marks'!AV47)</f>
        <v/>
      </c>
      <c r="R1293" s="207" t="str">
        <f>IF('statement of marks'!AW47="","",'statement of marks'!AW47)</f>
        <v/>
      </c>
      <c r="S1293" s="433" t="str">
        <f>IF('statement of marks'!AX47="","",'statement of marks'!AX47)</f>
        <v/>
      </c>
      <c r="T1293" s="420" t="str">
        <f>IF('statement of marks'!AY47="","",'statement of marks'!AY47)</f>
        <v/>
      </c>
      <c r="U1293" s="420" t="str">
        <f>IF('statement of marks'!AZ47="","",'statement of marks'!AZ47)</f>
        <v/>
      </c>
      <c r="V1293" s="439" t="str">
        <f>IF('statement of marks'!BA47="","",'statement of marks'!BA47)</f>
        <v/>
      </c>
    </row>
    <row r="1294" spans="1:22" ht="15.95" customHeight="1">
      <c r="A1294" s="425"/>
      <c r="B1294" s="990" t="str">
        <f>IF('statement of marks'!BD47="s","laLd`r",IF('statement of marks'!BD47="u","mnwZ",IF('statement of marks'!BD47="g","xqtjkrh",IF('statement of marks'!BD47="p","iatkch",IF('statement of marks'!BD47="sd","fla/kh","r`rh; Hkk""kk")))))</f>
        <v>r`rh; Hkk"kk</v>
      </c>
      <c r="C1294" s="991"/>
      <c r="D1294" s="207" t="str">
        <f>IF('statement of marks'!BE47="","",'statement of marks'!BE47)</f>
        <v/>
      </c>
      <c r="E1294" s="207" t="str">
        <f>IF('statement of marks'!BF47="","",'statement of marks'!BF47)</f>
        <v/>
      </c>
      <c r="F1294" s="433" t="str">
        <f>IF('statement of marks'!BG47="","",'statement of marks'!BG47)</f>
        <v/>
      </c>
      <c r="G1294" s="207" t="str">
        <f>IF('statement of marks'!BH47="","",'statement of marks'!BH47)</f>
        <v/>
      </c>
      <c r="H1294" s="207" t="str">
        <f>IF('statement of marks'!BI47="","",'statement of marks'!BI47)</f>
        <v/>
      </c>
      <c r="I1294" s="433" t="str">
        <f>IF('statement of marks'!BJ47="","",'statement of marks'!BJ47)</f>
        <v/>
      </c>
      <c r="J1294" s="207" t="str">
        <f>IF('statement of marks'!BK47="","",'statement of marks'!BK47)</f>
        <v/>
      </c>
      <c r="K1294" s="207" t="str">
        <f>IF('statement of marks'!BL47="","",'statement of marks'!BL47)</f>
        <v/>
      </c>
      <c r="L1294" s="433" t="str">
        <f>IF('statement of marks'!BM47="","",'statement of marks'!BM47)</f>
        <v/>
      </c>
      <c r="M1294" s="207" t="str">
        <f>IF('statement of marks'!BO47="","",'statement of marks'!BO47)</f>
        <v/>
      </c>
      <c r="N1294" s="207" t="str">
        <f>IF('statement of marks'!BP47="","",'statement of marks'!BP47)</f>
        <v/>
      </c>
      <c r="O1294" s="433" t="str">
        <f>IF('statement of marks'!BQ47="","",'statement of marks'!BQ47)</f>
        <v/>
      </c>
      <c r="P1294" s="209" t="str">
        <f>IF('statement of marks'!BR47="","",'statement of marks'!BR47)</f>
        <v/>
      </c>
      <c r="Q1294" s="207" t="str">
        <f>IF('statement of marks'!BS47="","",'statement of marks'!BS47)</f>
        <v/>
      </c>
      <c r="R1294" s="207" t="str">
        <f>IF('statement of marks'!BT47="","",'statement of marks'!BT47)</f>
        <v/>
      </c>
      <c r="S1294" s="433" t="str">
        <f>IF('statement of marks'!BU47="","",'statement of marks'!BU47)</f>
        <v/>
      </c>
      <c r="T1294" s="420" t="str">
        <f>IF('statement of marks'!BV47="","",'statement of marks'!BV47)</f>
        <v/>
      </c>
      <c r="U1294" s="420" t="str">
        <f>IF('statement of marks'!BW47="","",'statement of marks'!BW47)</f>
        <v/>
      </c>
      <c r="V1294" s="439" t="str">
        <f>IF('statement of marks'!BX47="","",'statement of marks'!BX47)</f>
        <v/>
      </c>
    </row>
    <row r="1295" spans="1:22" ht="15.95" customHeight="1">
      <c r="A1295" s="425"/>
      <c r="B1295" s="990" t="str">
        <f>IF('statement of marks'!$CA$3="","",'statement of marks'!$CA$3)</f>
        <v>xf.kr</v>
      </c>
      <c r="C1295" s="991"/>
      <c r="D1295" s="207" t="str">
        <f>IF('statement of marks'!CA47="","",'statement of marks'!CA47)</f>
        <v/>
      </c>
      <c r="E1295" s="207" t="str">
        <f>IF('statement of marks'!CB47="","",'statement of marks'!CB47)</f>
        <v/>
      </c>
      <c r="F1295" s="433" t="str">
        <f>IF('statement of marks'!CC47="","",'statement of marks'!CC47)</f>
        <v/>
      </c>
      <c r="G1295" s="207" t="str">
        <f>IF('statement of marks'!CD47="","",'statement of marks'!CD47)</f>
        <v/>
      </c>
      <c r="H1295" s="207" t="str">
        <f>IF('statement of marks'!CE47="","",'statement of marks'!CE47)</f>
        <v/>
      </c>
      <c r="I1295" s="433" t="str">
        <f>IF('statement of marks'!CF47="","",'statement of marks'!CF47)</f>
        <v/>
      </c>
      <c r="J1295" s="207" t="str">
        <f>IF('statement of marks'!CG47="","",'statement of marks'!CG47)</f>
        <v/>
      </c>
      <c r="K1295" s="207" t="str">
        <f>IF('statement of marks'!CH47="","",'statement of marks'!CH47)</f>
        <v/>
      </c>
      <c r="L1295" s="433" t="str">
        <f>IF('statement of marks'!CI47="","",'statement of marks'!CI47)</f>
        <v/>
      </c>
      <c r="M1295" s="207" t="str">
        <f>IF('statement of marks'!CK47="","",'statement of marks'!CK47)</f>
        <v/>
      </c>
      <c r="N1295" s="207" t="str">
        <f>IF('statement of marks'!CL47="","",'statement of marks'!CL47)</f>
        <v/>
      </c>
      <c r="O1295" s="433" t="str">
        <f>IF('statement of marks'!CM47="","",'statement of marks'!CM47)</f>
        <v/>
      </c>
      <c r="P1295" s="209" t="str">
        <f>IF('statement of marks'!CN47="","",'statement of marks'!CN47)</f>
        <v/>
      </c>
      <c r="Q1295" s="207" t="str">
        <f>IF('statement of marks'!CO47="","",'statement of marks'!CO47)</f>
        <v/>
      </c>
      <c r="R1295" s="207" t="str">
        <f>IF('statement of marks'!CP47="","",'statement of marks'!CP47)</f>
        <v/>
      </c>
      <c r="S1295" s="433" t="str">
        <f>IF('statement of marks'!CQ47="","",'statement of marks'!CQ47)</f>
        <v/>
      </c>
      <c r="T1295" s="420" t="str">
        <f>IF('statement of marks'!CR47="","",'statement of marks'!CR47)</f>
        <v/>
      </c>
      <c r="U1295" s="420" t="str">
        <f>IF('statement of marks'!CS47="","",'statement of marks'!CS47)</f>
        <v/>
      </c>
      <c r="V1295" s="439" t="str">
        <f>IF('statement of marks'!CT47="","",'statement of marks'!CT47)</f>
        <v/>
      </c>
    </row>
    <row r="1296" spans="1:22" ht="15.95" customHeight="1">
      <c r="A1296" s="425"/>
      <c r="B1296" s="990" t="str">
        <f>IF('statement of marks'!$CW$3="","",'statement of marks'!$CW$3)</f>
        <v>foKku</v>
      </c>
      <c r="C1296" s="991"/>
      <c r="D1296" s="207" t="str">
        <f>IF('statement of marks'!CW47="","",'statement of marks'!CW47)</f>
        <v/>
      </c>
      <c r="E1296" s="207" t="str">
        <f>IF('statement of marks'!CX47="","",'statement of marks'!CX47)</f>
        <v/>
      </c>
      <c r="F1296" s="433" t="str">
        <f>IF('statement of marks'!CY47="","",'statement of marks'!CY47)</f>
        <v/>
      </c>
      <c r="G1296" s="207" t="str">
        <f>IF('statement of marks'!CZ47="","",'statement of marks'!CZ47)</f>
        <v/>
      </c>
      <c r="H1296" s="207" t="str">
        <f>IF('statement of marks'!DA47="","",'statement of marks'!DA47)</f>
        <v/>
      </c>
      <c r="I1296" s="433" t="str">
        <f>IF('statement of marks'!DB47="","",'statement of marks'!DB47)</f>
        <v/>
      </c>
      <c r="J1296" s="207" t="str">
        <f>IF('statement of marks'!DC47="","",'statement of marks'!DC47)</f>
        <v/>
      </c>
      <c r="K1296" s="207" t="str">
        <f>IF('statement of marks'!DD47="","",'statement of marks'!DD47)</f>
        <v/>
      </c>
      <c r="L1296" s="433" t="str">
        <f>IF('statement of marks'!DE47="","",'statement of marks'!DE47)</f>
        <v/>
      </c>
      <c r="M1296" s="207" t="str">
        <f>IF('statement of marks'!DG47="","",'statement of marks'!DG47)</f>
        <v/>
      </c>
      <c r="N1296" s="207" t="str">
        <f>IF('statement of marks'!DH47="","",'statement of marks'!DH47)</f>
        <v/>
      </c>
      <c r="O1296" s="433" t="str">
        <f>IF('statement of marks'!DI47="","",'statement of marks'!DI47)</f>
        <v/>
      </c>
      <c r="P1296" s="209" t="str">
        <f>IF('statement of marks'!DJ47="","",'statement of marks'!DJ47)</f>
        <v/>
      </c>
      <c r="Q1296" s="207" t="str">
        <f>IF('statement of marks'!DK47="","",'statement of marks'!DK47)</f>
        <v/>
      </c>
      <c r="R1296" s="207" t="str">
        <f>IF('statement of marks'!DL47="","",'statement of marks'!DL47)</f>
        <v/>
      </c>
      <c r="S1296" s="433" t="str">
        <f>IF('statement of marks'!DM47="","",'statement of marks'!DM47)</f>
        <v/>
      </c>
      <c r="T1296" s="420" t="str">
        <f>IF('statement of marks'!DN47="","",'statement of marks'!DN47)</f>
        <v/>
      </c>
      <c r="U1296" s="420" t="str">
        <f>IF('statement of marks'!DO47="","",'statement of marks'!DO47)</f>
        <v/>
      </c>
      <c r="V1296" s="439" t="str">
        <f>IF('statement of marks'!DP47="","",'statement of marks'!DP47)</f>
        <v/>
      </c>
    </row>
    <row r="1297" spans="1:22" ht="15.95" customHeight="1">
      <c r="A1297" s="425"/>
      <c r="B1297" s="990" t="str">
        <f>IF('statement of marks'!$DS$3="","",'statement of marks'!$DS$3)</f>
        <v>lkekftd foKku</v>
      </c>
      <c r="C1297" s="991"/>
      <c r="D1297" s="207" t="str">
        <f>IF('statement of marks'!DS47="","",'statement of marks'!DS47)</f>
        <v/>
      </c>
      <c r="E1297" s="207" t="str">
        <f>IF('statement of marks'!DT47="","",'statement of marks'!DT47)</f>
        <v/>
      </c>
      <c r="F1297" s="433" t="str">
        <f>IF('statement of marks'!DU47="","",'statement of marks'!DU47)</f>
        <v/>
      </c>
      <c r="G1297" s="207" t="str">
        <f>IF('statement of marks'!DV47="","",'statement of marks'!DV47)</f>
        <v/>
      </c>
      <c r="H1297" s="207" t="str">
        <f>IF('statement of marks'!DW47="","",'statement of marks'!DW47)</f>
        <v/>
      </c>
      <c r="I1297" s="433" t="str">
        <f>IF('statement of marks'!DX47="","",'statement of marks'!DX47)</f>
        <v/>
      </c>
      <c r="J1297" s="207" t="str">
        <f>IF('statement of marks'!DY47="","",'statement of marks'!DY47)</f>
        <v/>
      </c>
      <c r="K1297" s="207" t="str">
        <f>IF('statement of marks'!DZ47="","",'statement of marks'!DZ47)</f>
        <v/>
      </c>
      <c r="L1297" s="433" t="str">
        <f>IF('statement of marks'!EA47="","",'statement of marks'!EA47)</f>
        <v/>
      </c>
      <c r="M1297" s="207" t="str">
        <f>IF('statement of marks'!EC47="","",'statement of marks'!EC47)</f>
        <v/>
      </c>
      <c r="N1297" s="207" t="str">
        <f>IF('statement of marks'!ED47="","",'statement of marks'!ED47)</f>
        <v/>
      </c>
      <c r="O1297" s="433" t="str">
        <f>IF('statement of marks'!EE47="","",'statement of marks'!EE47)</f>
        <v/>
      </c>
      <c r="P1297" s="209" t="str">
        <f>IF('statement of marks'!EF47="","",'statement of marks'!EF47)</f>
        <v/>
      </c>
      <c r="Q1297" s="207" t="str">
        <f>IF('statement of marks'!EG47="","",'statement of marks'!EG47)</f>
        <v/>
      </c>
      <c r="R1297" s="207" t="str">
        <f>IF('statement of marks'!EH47="","",'statement of marks'!EH47)</f>
        <v/>
      </c>
      <c r="S1297" s="433" t="str">
        <f>IF('statement of marks'!EI47="","",'statement of marks'!EI47)</f>
        <v/>
      </c>
      <c r="T1297" s="420" t="str">
        <f>IF('statement of marks'!EJ47="","",'statement of marks'!EJ47)</f>
        <v/>
      </c>
      <c r="U1297" s="420" t="str">
        <f>IF('statement of marks'!EK47="","",'statement of marks'!EK47)</f>
        <v/>
      </c>
      <c r="V1297" s="439" t="str">
        <f>IF('statement of marks'!EL47="","",'statement of marks'!EL47)</f>
        <v/>
      </c>
    </row>
    <row r="1298" spans="1:22" ht="15.95" customHeight="1">
      <c r="A1298" s="425"/>
      <c r="B1298" s="996" t="s">
        <v>193</v>
      </c>
      <c r="C1298" s="997"/>
      <c r="D1298" s="1007" t="s">
        <v>1</v>
      </c>
      <c r="E1298" s="1007"/>
      <c r="F1298" s="1007"/>
      <c r="G1298" s="1007" t="s">
        <v>21</v>
      </c>
      <c r="H1298" s="1007"/>
      <c r="I1298" s="1007"/>
      <c r="J1298" s="1007" t="s">
        <v>194</v>
      </c>
      <c r="K1298" s="1007"/>
      <c r="L1298" s="1007"/>
      <c r="M1298" s="1007" t="s">
        <v>68</v>
      </c>
      <c r="N1298" s="1007"/>
      <c r="O1298" s="1007"/>
      <c r="P1298" s="1007" t="s">
        <v>240</v>
      </c>
      <c r="Q1298" s="1007"/>
      <c r="R1298" s="1007"/>
      <c r="S1298" s="436"/>
      <c r="T1298" s="1073" t="s">
        <v>237</v>
      </c>
      <c r="U1298" s="1074"/>
      <c r="V1298" s="1075"/>
    </row>
    <row r="1299" spans="1:22" ht="15.95" customHeight="1">
      <c r="A1299" s="426"/>
      <c r="B1299" s="1048" t="s">
        <v>3</v>
      </c>
      <c r="C1299" s="1049"/>
      <c r="D1299" s="1050">
        <f>IF('statement of marks'!EO$6="","",'statement of marks'!EO$6)</f>
        <v>20</v>
      </c>
      <c r="E1299" s="1050"/>
      <c r="F1299" s="1050"/>
      <c r="G1299" s="1050">
        <f>IF('statement of marks'!EP$6="","",'statement of marks'!EP$6)</f>
        <v>20</v>
      </c>
      <c r="H1299" s="1050"/>
      <c r="I1299" s="1050"/>
      <c r="J1299" s="1050">
        <f>IF('statement of marks'!ER$6="","",'statement of marks'!ER$6)</f>
        <v>20</v>
      </c>
      <c r="K1299" s="1050"/>
      <c r="L1299" s="1050"/>
      <c r="M1299" s="1050">
        <f>IF('statement of marks'!EQ$6="","",'statement of marks'!EQ$6)</f>
        <v>20</v>
      </c>
      <c r="N1299" s="1050"/>
      <c r="O1299" s="1050"/>
      <c r="P1299" s="1050">
        <f>IF('statement of marks'!ES$6="","",'statement of marks'!ES$6)</f>
        <v>20</v>
      </c>
      <c r="Q1299" s="1050"/>
      <c r="R1299" s="1050"/>
      <c r="S1299" s="437" t="str">
        <f>IF('statement of marks'!FD$6="","",'statement of marks'!EW$6)</f>
        <v/>
      </c>
      <c r="T1299" s="442">
        <f>IF('statement of marks'!ET$6="","",'statement of marks'!ET$6)</f>
        <v>100</v>
      </c>
      <c r="U1299" s="443" t="s">
        <v>5</v>
      </c>
      <c r="V1299" s="444" t="s">
        <v>241</v>
      </c>
    </row>
    <row r="1300" spans="1:22" ht="15.95" customHeight="1">
      <c r="A1300" s="425"/>
      <c r="B1300" s="990" t="str">
        <f>IF('statement of marks'!$EO$3="","",'statement of marks'!$EO$3)</f>
        <v>dk;kZuqHko</v>
      </c>
      <c r="C1300" s="991"/>
      <c r="D1300" s="1031" t="str">
        <f>IF('statement of marks'!EO47="","",'statement of marks'!EO47)</f>
        <v/>
      </c>
      <c r="E1300" s="1031"/>
      <c r="F1300" s="1031"/>
      <c r="G1300" s="1031" t="str">
        <f>IF('statement of marks'!EP47="","",'statement of marks'!EP47)</f>
        <v/>
      </c>
      <c r="H1300" s="1031"/>
      <c r="I1300" s="1031"/>
      <c r="J1300" s="1031" t="str">
        <f>IF('statement of marks'!ER47="","",'statement of marks'!ER47)</f>
        <v/>
      </c>
      <c r="K1300" s="1031"/>
      <c r="L1300" s="1031"/>
      <c r="M1300" s="1031" t="str">
        <f>IF('statement of marks'!EQ47="","",'statement of marks'!EQ47)</f>
        <v/>
      </c>
      <c r="N1300" s="1031"/>
      <c r="O1300" s="1031"/>
      <c r="P1300" s="1031" t="str">
        <f>IF('statement of marks'!ES47="","",'statement of marks'!ES47)</f>
        <v/>
      </c>
      <c r="Q1300" s="1031"/>
      <c r="R1300" s="1031"/>
      <c r="S1300" s="438"/>
      <c r="T1300" s="440" t="str">
        <f>IF('statement of marks'!ET47="","",'statement of marks'!ET47)</f>
        <v/>
      </c>
      <c r="U1300" s="440" t="str">
        <f>IF('statement of marks'!EU47="","",'statement of marks'!EU47)</f>
        <v/>
      </c>
      <c r="V1300" s="441" t="str">
        <f>IF('statement of marks'!EV47="","",'statement of marks'!EV47)</f>
        <v/>
      </c>
    </row>
    <row r="1301" spans="1:22" ht="15.95" customHeight="1">
      <c r="A1301" s="425"/>
      <c r="B1301" s="1027" t="str">
        <f>IF('statement of marks'!$EY$3="","",'statement of marks'!$EY$3)</f>
        <v>dyk f'k{kk</v>
      </c>
      <c r="C1301" s="1028"/>
      <c r="D1301" s="1031" t="str">
        <f>IF('statement of marks'!EY47="","",'statement of marks'!EY47)</f>
        <v/>
      </c>
      <c r="E1301" s="1031"/>
      <c r="F1301" s="1031"/>
      <c r="G1301" s="1031" t="str">
        <f>IF('statement of marks'!EZ47="","",'statement of marks'!EZ47)</f>
        <v/>
      </c>
      <c r="H1301" s="1031"/>
      <c r="I1301" s="1031"/>
      <c r="J1301" s="1031" t="str">
        <f>IF('statement of marks'!FB47="","",'statement of marks'!FB47)</f>
        <v/>
      </c>
      <c r="K1301" s="1031"/>
      <c r="L1301" s="1031"/>
      <c r="M1301" s="1031" t="str">
        <f>IF('statement of marks'!FA47="","",'statement of marks'!FA47)</f>
        <v/>
      </c>
      <c r="N1301" s="1031"/>
      <c r="O1301" s="1031"/>
      <c r="P1301" s="1031" t="str">
        <f>IF('statement of marks'!FC47="","",'statement of marks'!FC47)</f>
        <v/>
      </c>
      <c r="Q1301" s="1031"/>
      <c r="R1301" s="1031"/>
      <c r="S1301" s="438"/>
      <c r="T1301" s="440" t="str">
        <f>IF('statement of marks'!FD47="","",'statement of marks'!FD47)</f>
        <v/>
      </c>
      <c r="U1301" s="440" t="str">
        <f>IF('statement of marks'!FE47="","",'statement of marks'!FE47)</f>
        <v/>
      </c>
      <c r="V1301" s="441" t="str">
        <f>IF('statement of marks'!FF47="","",'statement of marks'!FF47)</f>
        <v/>
      </c>
    </row>
    <row r="1302" spans="1:22" ht="15.95" customHeight="1">
      <c r="A1302" s="425"/>
      <c r="B1302" s="1029" t="str">
        <f>IF('statement of marks'!$FI$3="","",'statement of marks'!$FI$3)</f>
        <v>LokLF; ,oe~ 'kkjhfjd f'k{kk</v>
      </c>
      <c r="C1302" s="1030"/>
      <c r="D1302" s="1031" t="str">
        <f>IF('statement of marks'!FI47="","",'statement of marks'!FI47)</f>
        <v/>
      </c>
      <c r="E1302" s="1031"/>
      <c r="F1302" s="1031"/>
      <c r="G1302" s="1031" t="str">
        <f>IF('statement of marks'!FJ47="","",'statement of marks'!FJ47)</f>
        <v/>
      </c>
      <c r="H1302" s="1031"/>
      <c r="I1302" s="1031"/>
      <c r="J1302" s="1031" t="str">
        <f>IF('statement of marks'!FL47="","",'statement of marks'!FL47)</f>
        <v/>
      </c>
      <c r="K1302" s="1031"/>
      <c r="L1302" s="1031"/>
      <c r="M1302" s="1031" t="str">
        <f>IF('statement of marks'!FK47="","",'statement of marks'!FK47)</f>
        <v/>
      </c>
      <c r="N1302" s="1031"/>
      <c r="O1302" s="1031"/>
      <c r="P1302" s="1031" t="str">
        <f>IF('statement of marks'!FM47="","",'statement of marks'!FM47)</f>
        <v/>
      </c>
      <c r="Q1302" s="1031"/>
      <c r="R1302" s="1031"/>
      <c r="S1302" s="438"/>
      <c r="T1302" s="440" t="str">
        <f>IF('statement of marks'!FN47="","",'statement of marks'!FN47)</f>
        <v/>
      </c>
      <c r="U1302" s="440" t="str">
        <f>IF('statement of marks'!FO47="","",'statement of marks'!FO47)</f>
        <v/>
      </c>
      <c r="V1302" s="441" t="str">
        <f>IF('statement of marks'!FP47="","",'statement of marks'!FP47)</f>
        <v/>
      </c>
    </row>
    <row r="1303" spans="1:22" ht="15.95" customHeight="1">
      <c r="A1303" s="425"/>
      <c r="B1303" s="1000" t="s">
        <v>195</v>
      </c>
      <c r="C1303" s="1001"/>
      <c r="D1303" s="1071" t="str">
        <f>details!$DR$3</f>
        <v>vxLr rd</v>
      </c>
      <c r="E1303" s="1071"/>
      <c r="F1303" s="1071"/>
      <c r="G1303" s="1071" t="str">
        <f>details!$DV$3</f>
        <v>vDVwcj rd</v>
      </c>
      <c r="H1303" s="1071"/>
      <c r="I1303" s="1071"/>
      <c r="J1303" s="1071" t="str">
        <f>details!$ED$3</f>
        <v>Qjojh rd</v>
      </c>
      <c r="K1303" s="1071"/>
      <c r="L1303" s="1071"/>
      <c r="M1303" s="1071" t="str">
        <f>details!$DZ$3</f>
        <v>fnlEcj rd</v>
      </c>
      <c r="N1303" s="1071"/>
      <c r="O1303" s="1071"/>
      <c r="P1303" s="1071" t="str">
        <f>details!$EH$3</f>
        <v>loZ ;ksx</v>
      </c>
      <c r="Q1303" s="1071"/>
      <c r="R1303" s="1071"/>
      <c r="S1303" s="1085" t="s">
        <v>252</v>
      </c>
      <c r="T1303" s="1086"/>
      <c r="U1303" s="1086"/>
      <c r="V1303" s="1087"/>
    </row>
    <row r="1304" spans="1:22" ht="15.95" customHeight="1">
      <c r="A1304" s="425"/>
      <c r="B1304" s="1025" t="s">
        <v>98</v>
      </c>
      <c r="C1304" s="1026"/>
      <c r="D1304" s="1008" t="str">
        <f>IF(details!DS47="","",details!DS47)</f>
        <v/>
      </c>
      <c r="E1304" s="1008"/>
      <c r="F1304" s="1008"/>
      <c r="G1304" s="1008" t="str">
        <f>IF(details!DW47="","",details!DW47)</f>
        <v/>
      </c>
      <c r="H1304" s="1008"/>
      <c r="I1304" s="1008"/>
      <c r="J1304" s="1008" t="str">
        <f>IF(details!EE47="","",details!EE47)</f>
        <v/>
      </c>
      <c r="K1304" s="1008"/>
      <c r="L1304" s="1008"/>
      <c r="M1304" s="1008" t="str">
        <f>IF(details!EA47="","",details!EA47)</f>
        <v/>
      </c>
      <c r="N1304" s="1008"/>
      <c r="O1304" s="1008"/>
      <c r="P1304" s="1008" t="str">
        <f>IF(details!EI47="","",details!EI47)</f>
        <v/>
      </c>
      <c r="Q1304" s="1008"/>
      <c r="R1304" s="1008"/>
      <c r="S1304" s="1088">
        <v>41757</v>
      </c>
      <c r="T1304" s="1089"/>
      <c r="U1304" s="1089"/>
      <c r="V1304" s="1090"/>
    </row>
    <row r="1305" spans="1:22" ht="15.95" customHeight="1">
      <c r="A1305" s="425"/>
      <c r="B1305" s="1023" t="s">
        <v>15</v>
      </c>
      <c r="C1305" s="1024"/>
      <c r="D1305" s="1009">
        <f>IF(details!DR47="","",details!DR47)</f>
        <v>83</v>
      </c>
      <c r="E1305" s="1009"/>
      <c r="F1305" s="1009"/>
      <c r="G1305" s="1009" t="str">
        <f>IF(details!DV47="","",details!DV47)</f>
        <v/>
      </c>
      <c r="H1305" s="1009"/>
      <c r="I1305" s="1009"/>
      <c r="J1305" s="1009" t="str">
        <f>IF(details!ED47="","",details!ED47)</f>
        <v/>
      </c>
      <c r="K1305" s="1009"/>
      <c r="L1305" s="1009"/>
      <c r="M1305" s="1009" t="str">
        <f>IF(details!DZ47="","",details!DZ47)</f>
        <v/>
      </c>
      <c r="N1305" s="1009"/>
      <c r="O1305" s="1009"/>
      <c r="P1305" s="1009" t="str">
        <f>IF(details!EH47="","",details!EH47)</f>
        <v/>
      </c>
      <c r="Q1305" s="1009"/>
      <c r="R1305" s="1009"/>
      <c r="S1305" s="1091"/>
      <c r="T1305" s="1092"/>
      <c r="U1305" s="1092"/>
      <c r="V1305" s="1093"/>
    </row>
    <row r="1306" spans="1:22" ht="15.95" customHeight="1">
      <c r="A1306" s="1072"/>
      <c r="B1306" s="1064" t="s">
        <v>250</v>
      </c>
      <c r="C1306" s="1065"/>
      <c r="D1306" s="1066" t="s">
        <v>3</v>
      </c>
      <c r="E1306" s="1066"/>
      <c r="F1306" s="1066"/>
      <c r="G1306" s="1066" t="s">
        <v>236</v>
      </c>
      <c r="H1306" s="1066"/>
      <c r="I1306" s="1066"/>
      <c r="J1306" s="1066" t="s">
        <v>5</v>
      </c>
      <c r="K1306" s="1066"/>
      <c r="L1306" s="1066"/>
      <c r="M1306" s="1066" t="s">
        <v>242</v>
      </c>
      <c r="N1306" s="1066"/>
      <c r="O1306" s="1066"/>
      <c r="P1306" s="1067" t="s">
        <v>225</v>
      </c>
      <c r="Q1306" s="1067"/>
      <c r="R1306" s="1067"/>
      <c r="S1306" s="1066" t="s">
        <v>250</v>
      </c>
      <c r="T1306" s="1066"/>
      <c r="U1306" s="1066"/>
      <c r="V1306" s="1068"/>
    </row>
    <row r="1307" spans="1:22" ht="15.95" customHeight="1">
      <c r="A1307" s="1072"/>
      <c r="B1307" s="1064"/>
      <c r="C1307" s="1065"/>
      <c r="D1307" s="1069" t="str">
        <f>'statement of marks'!HD47</f>
        <v/>
      </c>
      <c r="E1307" s="1069"/>
      <c r="F1307" s="1069"/>
      <c r="G1307" s="1069" t="str">
        <f>'statement of marks'!HE47</f>
        <v/>
      </c>
      <c r="H1307" s="1069"/>
      <c r="I1307" s="1069"/>
      <c r="J1307" s="1069" t="str">
        <f>'statement of marks'!HF47</f>
        <v/>
      </c>
      <c r="K1307" s="1069"/>
      <c r="L1307" s="1069"/>
      <c r="M1307" s="1069" t="str">
        <f>'statement of marks'!HI47</f>
        <v/>
      </c>
      <c r="N1307" s="1069"/>
      <c r="O1307" s="1069"/>
      <c r="P1307" s="1069" t="str">
        <f>'statement of marks'!HH47</f>
        <v/>
      </c>
      <c r="Q1307" s="1069"/>
      <c r="R1307" s="1069"/>
      <c r="S1307" s="1066" t="str">
        <f>'statement of marks'!HC47</f>
        <v/>
      </c>
      <c r="T1307" s="1066"/>
      <c r="U1307" s="1066"/>
      <c r="V1307" s="1068"/>
    </row>
    <row r="1308" spans="1:22" ht="15.95" customHeight="1">
      <c r="A1308" s="425"/>
      <c r="B1308" s="1036" t="s">
        <v>99</v>
      </c>
      <c r="C1308" s="1037"/>
      <c r="D1308" s="1007"/>
      <c r="E1308" s="1007"/>
      <c r="F1308" s="1007"/>
      <c r="G1308" s="1007"/>
      <c r="H1308" s="1007"/>
      <c r="I1308" s="1007"/>
      <c r="J1308" s="1007"/>
      <c r="K1308" s="1007"/>
      <c r="L1308" s="1007"/>
      <c r="M1308" s="1007"/>
      <c r="N1308" s="1007"/>
      <c r="O1308" s="1007"/>
      <c r="P1308" s="1007"/>
      <c r="Q1308" s="1007"/>
      <c r="R1308" s="1007"/>
      <c r="S1308" s="1007"/>
      <c r="T1308" s="1007"/>
      <c r="U1308" s="1007"/>
      <c r="V1308" s="1058"/>
    </row>
    <row r="1309" spans="1:22" ht="15.95" customHeight="1">
      <c r="A1309" s="425"/>
      <c r="B1309" s="1013" t="s">
        <v>79</v>
      </c>
      <c r="C1309" s="1014"/>
      <c r="D1309" s="1007"/>
      <c r="E1309" s="1007"/>
      <c r="F1309" s="1007"/>
      <c r="G1309" s="1007"/>
      <c r="H1309" s="1007"/>
      <c r="I1309" s="1007"/>
      <c r="J1309" s="1007"/>
      <c r="K1309" s="1007"/>
      <c r="L1309" s="1007"/>
      <c r="M1309" s="1007"/>
      <c r="N1309" s="1007"/>
      <c r="O1309" s="1007"/>
      <c r="P1309" s="1007"/>
      <c r="Q1309" s="1007"/>
      <c r="R1309" s="1007"/>
      <c r="S1309" s="1007"/>
      <c r="T1309" s="1007"/>
      <c r="U1309" s="1007"/>
      <c r="V1309" s="1058"/>
    </row>
    <row r="1310" spans="1:22" ht="15.95" customHeight="1">
      <c r="A1310" s="425"/>
      <c r="B1310" s="1036" t="s">
        <v>243</v>
      </c>
      <c r="C1310" s="1037"/>
      <c r="D1310" s="1007"/>
      <c r="E1310" s="1007"/>
      <c r="F1310" s="1007"/>
      <c r="G1310" s="1007"/>
      <c r="H1310" s="1007"/>
      <c r="I1310" s="1007"/>
      <c r="J1310" s="1007"/>
      <c r="K1310" s="1007"/>
      <c r="L1310" s="1007"/>
      <c r="M1310" s="1007"/>
      <c r="N1310" s="1007"/>
      <c r="O1310" s="1007"/>
      <c r="P1310" s="1007" t="s">
        <v>243</v>
      </c>
      <c r="Q1310" s="1007"/>
      <c r="R1310" s="1007"/>
      <c r="S1310" s="1007"/>
      <c r="T1310" s="1007"/>
      <c r="U1310" s="1007"/>
      <c r="V1310" s="1058"/>
    </row>
    <row r="1311" spans="1:22" ht="15.95" customHeight="1">
      <c r="A1311" s="425"/>
      <c r="B1311" s="1021" t="s">
        <v>100</v>
      </c>
      <c r="C1311" s="1022"/>
      <c r="D1311" s="1007"/>
      <c r="E1311" s="1007"/>
      <c r="F1311" s="1007"/>
      <c r="G1311" s="1007"/>
      <c r="H1311" s="1007"/>
      <c r="I1311" s="1007"/>
      <c r="J1311" s="1007"/>
      <c r="K1311" s="1007"/>
      <c r="L1311" s="1007"/>
      <c r="M1311" s="1007"/>
      <c r="N1311" s="1007"/>
      <c r="O1311" s="1007"/>
      <c r="P1311" s="1007"/>
      <c r="Q1311" s="1007"/>
      <c r="R1311" s="1007"/>
      <c r="S1311" s="1060" t="s">
        <v>100</v>
      </c>
      <c r="T1311" s="1060"/>
      <c r="U1311" s="1060"/>
      <c r="V1311" s="1061"/>
    </row>
    <row r="1312" spans="1:22" ht="15.95" customHeight="1" thickBot="1">
      <c r="A1312" s="427"/>
      <c r="B1312" s="1076" t="s">
        <v>101</v>
      </c>
      <c r="C1312" s="1077"/>
      <c r="D1312" s="1059"/>
      <c r="E1312" s="1059"/>
      <c r="F1312" s="1059"/>
      <c r="G1312" s="1059"/>
      <c r="H1312" s="1059"/>
      <c r="I1312" s="1059"/>
      <c r="J1312" s="1059"/>
      <c r="K1312" s="1059"/>
      <c r="L1312" s="1059"/>
      <c r="M1312" s="1059"/>
      <c r="N1312" s="1059"/>
      <c r="O1312" s="1059"/>
      <c r="P1312" s="1059"/>
      <c r="Q1312" s="1059"/>
      <c r="R1312" s="1059"/>
      <c r="S1312" s="1062" t="s">
        <v>134</v>
      </c>
      <c r="T1312" s="1062"/>
      <c r="U1312" s="1062"/>
      <c r="V1312" s="1063"/>
    </row>
    <row r="1313" spans="1:22" ht="15.95" customHeight="1">
      <c r="A1313" s="424"/>
      <c r="B1313" s="1038" t="s">
        <v>47</v>
      </c>
      <c r="C1313" s="1039"/>
      <c r="D1313" s="1039"/>
      <c r="E1313" s="1039"/>
      <c r="F1313" s="1039"/>
      <c r="G1313" s="1039"/>
      <c r="H1313" s="1039"/>
      <c r="I1313" s="1039"/>
      <c r="J1313" s="1039"/>
      <c r="K1313" s="1039"/>
      <c r="L1313" s="1039"/>
      <c r="M1313" s="1039"/>
      <c r="N1313" s="1039"/>
      <c r="O1313" s="1039"/>
      <c r="P1313" s="1039"/>
      <c r="Q1313" s="1039"/>
      <c r="R1313" s="1039"/>
      <c r="S1313" s="1039"/>
      <c r="T1313" s="1039"/>
      <c r="U1313" s="1039"/>
      <c r="V1313" s="1040"/>
    </row>
    <row r="1314" spans="1:22" ht="15.95" customHeight="1">
      <c r="A1314" s="425"/>
      <c r="B1314" s="1041" t="str">
        <f>'statement of marks'!$A$1</f>
        <v>MkW0Hkhejko vEcsMdj jkt0vkok0fo|k0cxMh]nkSlk</v>
      </c>
      <c r="C1314" s="1042"/>
      <c r="D1314" s="1042"/>
      <c r="E1314" s="1042"/>
      <c r="F1314" s="1042"/>
      <c r="G1314" s="1042"/>
      <c r="H1314" s="1042"/>
      <c r="I1314" s="1042"/>
      <c r="J1314" s="1042"/>
      <c r="K1314" s="1042"/>
      <c r="L1314" s="1042"/>
      <c r="M1314" s="1042"/>
      <c r="N1314" s="1042"/>
      <c r="O1314" s="1042"/>
      <c r="P1314" s="1042"/>
      <c r="Q1314" s="1042"/>
      <c r="R1314" s="1042"/>
      <c r="S1314" s="1042"/>
      <c r="T1314" s="1042"/>
      <c r="U1314" s="1042"/>
      <c r="V1314" s="1043"/>
    </row>
    <row r="1315" spans="1:22" ht="15.95" customHeight="1">
      <c r="A1315" s="425"/>
      <c r="B1315" s="990" t="s">
        <v>244</v>
      </c>
      <c r="C1315" s="991"/>
      <c r="D1315" s="992" t="str">
        <f>'statement of marks'!$H$3</f>
        <v>2016-17</v>
      </c>
      <c r="E1315" s="992"/>
      <c r="F1315" s="992"/>
      <c r="G1315" s="992"/>
      <c r="H1315" s="992"/>
      <c r="I1315" s="992"/>
      <c r="J1315" s="992"/>
      <c r="K1315" s="992"/>
      <c r="L1315" s="992"/>
      <c r="M1315" s="992"/>
      <c r="N1315" s="992"/>
      <c r="O1315" s="992"/>
      <c r="P1315" s="992"/>
      <c r="Q1315" s="992"/>
      <c r="R1315" s="992"/>
      <c r="S1315" s="992"/>
      <c r="T1315" s="992"/>
      <c r="U1315" s="992"/>
      <c r="V1315" s="1044"/>
    </row>
    <row r="1316" spans="1:22" ht="15.95" customHeight="1">
      <c r="A1316" s="425"/>
      <c r="B1316" s="990" t="s">
        <v>185</v>
      </c>
      <c r="C1316" s="991"/>
      <c r="D1316" s="991" t="str">
        <f>IF('statement of marks'!I48="","",'statement of marks'!I48)</f>
        <v/>
      </c>
      <c r="E1316" s="991"/>
      <c r="F1316" s="991"/>
      <c r="G1316" s="991"/>
      <c r="H1316" s="991"/>
      <c r="I1316" s="991"/>
      <c r="J1316" s="991"/>
      <c r="K1316" s="991"/>
      <c r="L1316" s="991"/>
      <c r="M1316" s="991"/>
      <c r="N1316" s="991"/>
      <c r="O1316" s="991"/>
      <c r="P1316" s="991"/>
      <c r="Q1316" s="991"/>
      <c r="R1316" s="991"/>
      <c r="S1316" s="991"/>
      <c r="T1316" s="991"/>
      <c r="U1316" s="991"/>
      <c r="V1316" s="1045"/>
    </row>
    <row r="1317" spans="1:22" ht="15.95" customHeight="1">
      <c r="A1317" s="425"/>
      <c r="B1317" s="990" t="s">
        <v>186</v>
      </c>
      <c r="C1317" s="991"/>
      <c r="D1317" s="991" t="str">
        <f>IF('statement of marks'!J48="","",'statement of marks'!J48)</f>
        <v/>
      </c>
      <c r="E1317" s="991"/>
      <c r="F1317" s="991"/>
      <c r="G1317" s="991"/>
      <c r="H1317" s="991"/>
      <c r="I1317" s="991"/>
      <c r="J1317" s="991"/>
      <c r="K1317" s="991"/>
      <c r="L1317" s="991"/>
      <c r="M1317" s="991"/>
      <c r="N1317" s="991"/>
      <c r="O1317" s="991"/>
      <c r="P1317" s="991"/>
      <c r="Q1317" s="991"/>
      <c r="R1317" s="991"/>
      <c r="S1317" s="991"/>
      <c r="T1317" s="991"/>
      <c r="U1317" s="991"/>
      <c r="V1317" s="1045"/>
    </row>
    <row r="1318" spans="1:22" ht="15.95" customHeight="1">
      <c r="A1318" s="425"/>
      <c r="B1318" s="990" t="s">
        <v>187</v>
      </c>
      <c r="C1318" s="991"/>
      <c r="D1318" s="991" t="str">
        <f>IF('statement of marks'!K48="","",'statement of marks'!K48)</f>
        <v/>
      </c>
      <c r="E1318" s="991"/>
      <c r="F1318" s="991"/>
      <c r="G1318" s="991"/>
      <c r="H1318" s="991"/>
      <c r="I1318" s="991"/>
      <c r="J1318" s="991"/>
      <c r="K1318" s="991"/>
      <c r="L1318" s="991"/>
      <c r="M1318" s="991"/>
      <c r="N1318" s="991"/>
      <c r="O1318" s="991"/>
      <c r="P1318" s="991"/>
      <c r="Q1318" s="991"/>
      <c r="R1318" s="991"/>
      <c r="S1318" s="991"/>
      <c r="T1318" s="991"/>
      <c r="U1318" s="991"/>
      <c r="V1318" s="1045"/>
    </row>
    <row r="1319" spans="1:22" ht="15.95" customHeight="1">
      <c r="A1319" s="425"/>
      <c r="B1319" s="990" t="s">
        <v>188</v>
      </c>
      <c r="C1319" s="991"/>
      <c r="D1319" s="992" t="str">
        <f>'statement of marks'!$G$3</f>
        <v>6 B</v>
      </c>
      <c r="E1319" s="992"/>
      <c r="F1319" s="992"/>
      <c r="G1319" s="991" t="s">
        <v>9</v>
      </c>
      <c r="H1319" s="991"/>
      <c r="I1319" s="991"/>
      <c r="J1319" s="992" t="str">
        <f>IF('statement of marks'!D48="","",'statement of marks'!D48)</f>
        <v/>
      </c>
      <c r="K1319" s="992"/>
      <c r="L1319" s="992"/>
      <c r="M1319" s="991" t="s">
        <v>189</v>
      </c>
      <c r="N1319" s="991"/>
      <c r="O1319" s="991"/>
      <c r="P1319" s="992" t="str">
        <f>IF('statement of marks'!F48="","",'statement of marks'!F48)</f>
        <v/>
      </c>
      <c r="Q1319" s="992"/>
      <c r="R1319" s="992"/>
      <c r="S1319" s="1054" t="str">
        <f>IF('statement of marks'!$I$3="","",'statement of marks'!$I$3)</f>
        <v xml:space="preserve">fo|ky; dk Mk;l dksM+ </v>
      </c>
      <c r="T1319" s="1054"/>
      <c r="U1319" s="1054"/>
      <c r="V1319" s="1055"/>
    </row>
    <row r="1320" spans="1:22" ht="15.95" customHeight="1">
      <c r="A1320" s="425"/>
      <c r="B1320" s="428" t="s">
        <v>0</v>
      </c>
      <c r="C1320" s="429"/>
      <c r="D1320" s="1032" t="str">
        <f>IF('statement of marks'!G48="","",'statement of marks'!G48)</f>
        <v/>
      </c>
      <c r="E1320" s="1032"/>
      <c r="F1320" s="1032"/>
      <c r="G1320" s="991" t="str">
        <f>IF('statement of marks'!H48="","",'statement of marks'!H48)</f>
        <v/>
      </c>
      <c r="H1320" s="991"/>
      <c r="I1320" s="991"/>
      <c r="J1320" s="991"/>
      <c r="K1320" s="991"/>
      <c r="L1320" s="991"/>
      <c r="M1320" s="991"/>
      <c r="N1320" s="991"/>
      <c r="O1320" s="991"/>
      <c r="P1320" s="991"/>
      <c r="Q1320" s="991"/>
      <c r="R1320" s="991"/>
      <c r="S1320" s="1056" t="str">
        <f>IF('statement of marks'!$J$3="","",'statement of marks'!$J$3)</f>
        <v xml:space="preserve">08291009401   </v>
      </c>
      <c r="T1320" s="1056"/>
      <c r="U1320" s="1056"/>
      <c r="V1320" s="1057"/>
    </row>
    <row r="1321" spans="1:22" ht="15.95" customHeight="1">
      <c r="A1321" s="425"/>
      <c r="B1321" s="404" t="s">
        <v>28</v>
      </c>
      <c r="C1321" s="430" t="s">
        <v>96</v>
      </c>
      <c r="D1321" s="1007" t="s">
        <v>1</v>
      </c>
      <c r="E1321" s="1007"/>
      <c r="F1321" s="1007"/>
      <c r="G1321" s="1007" t="s">
        <v>21</v>
      </c>
      <c r="H1321" s="1007"/>
      <c r="I1321" s="1007"/>
      <c r="J1321" s="1007" t="s">
        <v>68</v>
      </c>
      <c r="K1321" s="1007"/>
      <c r="L1321" s="1007"/>
      <c r="M1321" s="1007" t="s">
        <v>97</v>
      </c>
      <c r="N1321" s="1007"/>
      <c r="O1321" s="1007"/>
      <c r="P1321" s="1070" t="s">
        <v>200</v>
      </c>
      <c r="Q1321" s="1051" t="s">
        <v>238</v>
      </c>
      <c r="R1321" s="1051"/>
      <c r="S1321" s="1051"/>
      <c r="T1321" s="1052" t="s">
        <v>237</v>
      </c>
      <c r="U1321" s="1052"/>
      <c r="V1321" s="1053"/>
    </row>
    <row r="1322" spans="1:22" ht="15.95" customHeight="1">
      <c r="A1322" s="425"/>
      <c r="B1322" s="404"/>
      <c r="C1322" s="430"/>
      <c r="D1322" s="423" t="s">
        <v>245</v>
      </c>
      <c r="E1322" s="423" t="s">
        <v>246</v>
      </c>
      <c r="F1322" s="431" t="s">
        <v>2</v>
      </c>
      <c r="G1322" s="423" t="s">
        <v>245</v>
      </c>
      <c r="H1322" s="423" t="s">
        <v>246</v>
      </c>
      <c r="I1322" s="431" t="s">
        <v>2</v>
      </c>
      <c r="J1322" s="423" t="s">
        <v>245</v>
      </c>
      <c r="K1322" s="423" t="s">
        <v>246</v>
      </c>
      <c r="L1322" s="431" t="s">
        <v>2</v>
      </c>
      <c r="M1322" s="423" t="s">
        <v>245</v>
      </c>
      <c r="N1322" s="423" t="s">
        <v>246</v>
      </c>
      <c r="O1322" s="431" t="s">
        <v>2</v>
      </c>
      <c r="P1322" s="1070"/>
      <c r="Q1322" s="423" t="s">
        <v>245</v>
      </c>
      <c r="R1322" s="423" t="s">
        <v>246</v>
      </c>
      <c r="S1322" s="435" t="s">
        <v>2</v>
      </c>
      <c r="T1322" s="445" t="s">
        <v>223</v>
      </c>
      <c r="U1322" s="446" t="s">
        <v>5</v>
      </c>
      <c r="V1322" s="447" t="s">
        <v>241</v>
      </c>
    </row>
    <row r="1323" spans="1:22" ht="15.95" customHeight="1">
      <c r="A1323" s="426"/>
      <c r="B1323" s="1046" t="s">
        <v>3</v>
      </c>
      <c r="C1323" s="1047"/>
      <c r="D1323" s="421">
        <f>IF('statement of marks'!L$6="","",'statement of marks'!L$6)</f>
        <v>5</v>
      </c>
      <c r="E1323" s="421">
        <f>IF('statement of marks'!M$6="","",'statement of marks'!M$6)</f>
        <v>5</v>
      </c>
      <c r="F1323" s="432">
        <f>IF('statement of marks'!N$6="","",'statement of marks'!N$6)</f>
        <v>10</v>
      </c>
      <c r="G1323" s="421">
        <f>IF('statement of marks'!O$6="","",'statement of marks'!O$6)</f>
        <v>5</v>
      </c>
      <c r="H1323" s="421">
        <f>IF('statement of marks'!P$6="","",'statement of marks'!P$6)</f>
        <v>5</v>
      </c>
      <c r="I1323" s="432">
        <f>IF('statement of marks'!Q$6="","",'statement of marks'!Q$6)</f>
        <v>10</v>
      </c>
      <c r="J1323" s="421">
        <f>IF('statement of marks'!R$6="","",'statement of marks'!R$6)</f>
        <v>5</v>
      </c>
      <c r="K1323" s="421">
        <f>IF('statement of marks'!S$6="","",'statement of marks'!S$6)</f>
        <v>5</v>
      </c>
      <c r="L1323" s="432">
        <f>IF('statement of marks'!T$6="","",'statement of marks'!T$6)</f>
        <v>10</v>
      </c>
      <c r="M1323" s="421">
        <f>IF('statement of marks'!V$6="","",'statement of marks'!V$6)</f>
        <v>50</v>
      </c>
      <c r="N1323" s="421">
        <f>IF('statement of marks'!W$6="","",'statement of marks'!W$6)</f>
        <v>20</v>
      </c>
      <c r="O1323" s="432">
        <f>IF('statement of marks'!X$6="","",'statement of marks'!X$6)</f>
        <v>70</v>
      </c>
      <c r="P1323" s="422">
        <f>IF('statement of marks'!Y$6="","",'statement of marks'!Y$6)</f>
        <v>100</v>
      </c>
      <c r="Q1323" s="421">
        <f>IF('statement of marks'!Z$6="","",'statement of marks'!Z$6)</f>
        <v>70</v>
      </c>
      <c r="R1323" s="421">
        <f>IF('statement of marks'!AA$6="","",'statement of marks'!AA$6)</f>
        <v>30</v>
      </c>
      <c r="S1323" s="432">
        <f>IF('statement of marks'!AB$6="","",'statement of marks'!AB$6)</f>
        <v>100</v>
      </c>
      <c r="T1323" s="442">
        <f>IF('statement of marks'!AC$6="","",'statement of marks'!AC$6)</f>
        <v>200</v>
      </c>
      <c r="U1323" s="442" t="str">
        <f>IF('statement of marks'!AD$6="","",'statement of marks'!AD$6)</f>
        <v/>
      </c>
      <c r="V1323" s="448" t="str">
        <f>IF('statement of marks'!AE$6="","",'statement of marks'!AE$6)</f>
        <v/>
      </c>
    </row>
    <row r="1324" spans="1:22" ht="15.95" customHeight="1">
      <c r="A1324" s="425"/>
      <c r="B1324" s="990" t="str">
        <f>IF('statement of marks'!$L$3="","",'statement of marks'!$L$3)</f>
        <v>fgUnh</v>
      </c>
      <c r="C1324" s="991"/>
      <c r="D1324" s="207" t="str">
        <f>IF('statement of marks'!L48="","",'statement of marks'!L48)</f>
        <v/>
      </c>
      <c r="E1324" s="207" t="str">
        <f>IF('statement of marks'!M48="","",'statement of marks'!M48)</f>
        <v/>
      </c>
      <c r="F1324" s="433" t="str">
        <f>IF('statement of marks'!N48="","",'statement of marks'!N48)</f>
        <v/>
      </c>
      <c r="G1324" s="207" t="str">
        <f>IF('statement of marks'!O48="","",'statement of marks'!O48)</f>
        <v/>
      </c>
      <c r="H1324" s="207" t="str">
        <f>IF('statement of marks'!P48="","",'statement of marks'!P48)</f>
        <v/>
      </c>
      <c r="I1324" s="433" t="str">
        <f>IF('statement of marks'!Q48="","",'statement of marks'!Q48)</f>
        <v/>
      </c>
      <c r="J1324" s="207" t="str">
        <f>IF('statement of marks'!R48="","",'statement of marks'!R48)</f>
        <v/>
      </c>
      <c r="K1324" s="207" t="str">
        <f>IF('statement of marks'!S48="","",'statement of marks'!S48)</f>
        <v/>
      </c>
      <c r="L1324" s="433" t="str">
        <f>IF('statement of marks'!T48="","",'statement of marks'!T48)</f>
        <v/>
      </c>
      <c r="M1324" s="207" t="str">
        <f>IF('statement of marks'!V48="","",'statement of marks'!V48)</f>
        <v/>
      </c>
      <c r="N1324" s="207" t="str">
        <f>IF('statement of marks'!W48="","",'statement of marks'!W48)</f>
        <v/>
      </c>
      <c r="O1324" s="433" t="str">
        <f>IF('statement of marks'!X48="","",'statement of marks'!X48)</f>
        <v/>
      </c>
      <c r="P1324" s="209" t="str">
        <f>IF('statement of marks'!Y48="","",'statement of marks'!Y48)</f>
        <v/>
      </c>
      <c r="Q1324" s="207" t="str">
        <f>IF('statement of marks'!Z48="","",'statement of marks'!Z48)</f>
        <v/>
      </c>
      <c r="R1324" s="207" t="str">
        <f>IF('statement of marks'!AA48="","",'statement of marks'!AA48)</f>
        <v/>
      </c>
      <c r="S1324" s="433" t="str">
        <f>IF('statement of marks'!AB48="","",'statement of marks'!AB48)</f>
        <v/>
      </c>
      <c r="T1324" s="420" t="str">
        <f>IF('statement of marks'!AC48="","",'statement of marks'!AC48)</f>
        <v/>
      </c>
      <c r="U1324" s="420" t="str">
        <f>IF('statement of marks'!AD48="","",'statement of marks'!AD48)</f>
        <v/>
      </c>
      <c r="V1324" s="439" t="str">
        <f>IF('statement of marks'!AE48="","",'statement of marks'!AE48)</f>
        <v/>
      </c>
    </row>
    <row r="1325" spans="1:22" ht="15.95" customHeight="1">
      <c r="A1325" s="425"/>
      <c r="B1325" s="990" t="str">
        <f>IF('statement of marks'!$AH$3="","",'statement of marks'!$AH$3)</f>
        <v>vaxszth</v>
      </c>
      <c r="C1325" s="991"/>
      <c r="D1325" s="207" t="str">
        <f>IF('statement of marks'!AH48="","",'statement of marks'!AH48)</f>
        <v/>
      </c>
      <c r="E1325" s="207" t="str">
        <f>IF('statement of marks'!AI48="","",'statement of marks'!AI48)</f>
        <v/>
      </c>
      <c r="F1325" s="433" t="str">
        <f>IF('statement of marks'!AJ48="","",'statement of marks'!AJ48)</f>
        <v/>
      </c>
      <c r="G1325" s="207" t="str">
        <f>IF('statement of marks'!AK48="","",'statement of marks'!AK48)</f>
        <v/>
      </c>
      <c r="H1325" s="207" t="str">
        <f>IF('statement of marks'!AL48="","",'statement of marks'!AL48)</f>
        <v/>
      </c>
      <c r="I1325" s="433" t="str">
        <f>IF('statement of marks'!AM48="","",'statement of marks'!AM48)</f>
        <v/>
      </c>
      <c r="J1325" s="207" t="str">
        <f>IF('statement of marks'!AN48="","",'statement of marks'!AN48)</f>
        <v/>
      </c>
      <c r="K1325" s="207" t="str">
        <f>IF('statement of marks'!AO48="","",'statement of marks'!AO48)</f>
        <v/>
      </c>
      <c r="L1325" s="433" t="str">
        <f>IF('statement of marks'!AP48="","",'statement of marks'!AP48)</f>
        <v/>
      </c>
      <c r="M1325" s="207" t="str">
        <f>IF('statement of marks'!AR48="","",'statement of marks'!AR48)</f>
        <v/>
      </c>
      <c r="N1325" s="207" t="str">
        <f>IF('statement of marks'!AS48="","",'statement of marks'!AS48)</f>
        <v/>
      </c>
      <c r="O1325" s="433" t="str">
        <f>IF('statement of marks'!AT48="","",'statement of marks'!AT48)</f>
        <v/>
      </c>
      <c r="P1325" s="209" t="str">
        <f>IF('statement of marks'!AU48="","",'statement of marks'!AU48)</f>
        <v/>
      </c>
      <c r="Q1325" s="207" t="str">
        <f>IF('statement of marks'!AV48="","",'statement of marks'!AV48)</f>
        <v/>
      </c>
      <c r="R1325" s="207" t="str">
        <f>IF('statement of marks'!AW48="","",'statement of marks'!AW48)</f>
        <v/>
      </c>
      <c r="S1325" s="433" t="str">
        <f>IF('statement of marks'!AX48="","",'statement of marks'!AX48)</f>
        <v/>
      </c>
      <c r="T1325" s="420" t="str">
        <f>IF('statement of marks'!AY48="","",'statement of marks'!AY48)</f>
        <v/>
      </c>
      <c r="U1325" s="420" t="str">
        <f>IF('statement of marks'!AZ48="","",'statement of marks'!AZ48)</f>
        <v/>
      </c>
      <c r="V1325" s="439" t="str">
        <f>IF('statement of marks'!BA48="","",'statement of marks'!BA48)</f>
        <v/>
      </c>
    </row>
    <row r="1326" spans="1:22" ht="15.95" customHeight="1">
      <c r="A1326" s="425"/>
      <c r="B1326" s="990" t="str">
        <f>IF('statement of marks'!BD48="s","laLd`r",IF('statement of marks'!BD48="u","mnwZ",IF('statement of marks'!BD48="g","xqtjkrh",IF('statement of marks'!BD48="p","iatkch",IF('statement of marks'!BD48="sd","fla/kh","r`rh; Hkk""kk")))))</f>
        <v>r`rh; Hkk"kk</v>
      </c>
      <c r="C1326" s="991"/>
      <c r="D1326" s="207" t="str">
        <f>IF('statement of marks'!BE48="","",'statement of marks'!BE48)</f>
        <v/>
      </c>
      <c r="E1326" s="207" t="str">
        <f>IF('statement of marks'!BF48="","",'statement of marks'!BF48)</f>
        <v/>
      </c>
      <c r="F1326" s="433" t="str">
        <f>IF('statement of marks'!BG48="","",'statement of marks'!BG48)</f>
        <v/>
      </c>
      <c r="G1326" s="207" t="str">
        <f>IF('statement of marks'!BH48="","",'statement of marks'!BH48)</f>
        <v/>
      </c>
      <c r="H1326" s="207" t="str">
        <f>IF('statement of marks'!BI48="","",'statement of marks'!BI48)</f>
        <v/>
      </c>
      <c r="I1326" s="433" t="str">
        <f>IF('statement of marks'!BJ48="","",'statement of marks'!BJ48)</f>
        <v/>
      </c>
      <c r="J1326" s="207" t="str">
        <f>IF('statement of marks'!BK48="","",'statement of marks'!BK48)</f>
        <v/>
      </c>
      <c r="K1326" s="207" t="str">
        <f>IF('statement of marks'!BL48="","",'statement of marks'!BL48)</f>
        <v/>
      </c>
      <c r="L1326" s="433" t="str">
        <f>IF('statement of marks'!BM48="","",'statement of marks'!BM48)</f>
        <v/>
      </c>
      <c r="M1326" s="207" t="str">
        <f>IF('statement of marks'!BO48="","",'statement of marks'!BO48)</f>
        <v/>
      </c>
      <c r="N1326" s="207" t="str">
        <f>IF('statement of marks'!BP48="","",'statement of marks'!BP48)</f>
        <v/>
      </c>
      <c r="O1326" s="433" t="str">
        <f>IF('statement of marks'!BQ48="","",'statement of marks'!BQ48)</f>
        <v/>
      </c>
      <c r="P1326" s="209" t="str">
        <f>IF('statement of marks'!BR48="","",'statement of marks'!BR48)</f>
        <v/>
      </c>
      <c r="Q1326" s="207" t="str">
        <f>IF('statement of marks'!BS48="","",'statement of marks'!BS48)</f>
        <v/>
      </c>
      <c r="R1326" s="207" t="str">
        <f>IF('statement of marks'!BT48="","",'statement of marks'!BT48)</f>
        <v/>
      </c>
      <c r="S1326" s="433" t="str">
        <f>IF('statement of marks'!BU48="","",'statement of marks'!BU48)</f>
        <v/>
      </c>
      <c r="T1326" s="420" t="str">
        <f>IF('statement of marks'!BV48="","",'statement of marks'!BV48)</f>
        <v/>
      </c>
      <c r="U1326" s="420" t="str">
        <f>IF('statement of marks'!BW48="","",'statement of marks'!BW48)</f>
        <v/>
      </c>
      <c r="V1326" s="439" t="str">
        <f>IF('statement of marks'!BX48="","",'statement of marks'!BX48)</f>
        <v/>
      </c>
    </row>
    <row r="1327" spans="1:22" ht="15.95" customHeight="1">
      <c r="A1327" s="425"/>
      <c r="B1327" s="990" t="str">
        <f>IF('statement of marks'!$CA$3="","",'statement of marks'!$CA$3)</f>
        <v>xf.kr</v>
      </c>
      <c r="C1327" s="991"/>
      <c r="D1327" s="207" t="str">
        <f>IF('statement of marks'!CA48="","",'statement of marks'!CA48)</f>
        <v/>
      </c>
      <c r="E1327" s="207" t="str">
        <f>IF('statement of marks'!CB48="","",'statement of marks'!CB48)</f>
        <v/>
      </c>
      <c r="F1327" s="433" t="str">
        <f>IF('statement of marks'!CC48="","",'statement of marks'!CC48)</f>
        <v/>
      </c>
      <c r="G1327" s="207" t="str">
        <f>IF('statement of marks'!CD48="","",'statement of marks'!CD48)</f>
        <v/>
      </c>
      <c r="H1327" s="207" t="str">
        <f>IF('statement of marks'!CE48="","",'statement of marks'!CE48)</f>
        <v/>
      </c>
      <c r="I1327" s="433" t="str">
        <f>IF('statement of marks'!CF48="","",'statement of marks'!CF48)</f>
        <v/>
      </c>
      <c r="J1327" s="207" t="str">
        <f>IF('statement of marks'!CG48="","",'statement of marks'!CG48)</f>
        <v/>
      </c>
      <c r="K1327" s="207" t="str">
        <f>IF('statement of marks'!CH48="","",'statement of marks'!CH48)</f>
        <v/>
      </c>
      <c r="L1327" s="433" t="str">
        <f>IF('statement of marks'!CI48="","",'statement of marks'!CI48)</f>
        <v/>
      </c>
      <c r="M1327" s="207" t="str">
        <f>IF('statement of marks'!CK48="","",'statement of marks'!CK48)</f>
        <v/>
      </c>
      <c r="N1327" s="207" t="str">
        <f>IF('statement of marks'!CL48="","",'statement of marks'!CL48)</f>
        <v/>
      </c>
      <c r="O1327" s="433" t="str">
        <f>IF('statement of marks'!CM48="","",'statement of marks'!CM48)</f>
        <v/>
      </c>
      <c r="P1327" s="209" t="str">
        <f>IF('statement of marks'!CN48="","",'statement of marks'!CN48)</f>
        <v/>
      </c>
      <c r="Q1327" s="207" t="str">
        <f>IF('statement of marks'!CO48="","",'statement of marks'!CO48)</f>
        <v/>
      </c>
      <c r="R1327" s="207" t="str">
        <f>IF('statement of marks'!CP48="","",'statement of marks'!CP48)</f>
        <v/>
      </c>
      <c r="S1327" s="433" t="str">
        <f>IF('statement of marks'!CQ48="","",'statement of marks'!CQ48)</f>
        <v/>
      </c>
      <c r="T1327" s="420" t="str">
        <f>IF('statement of marks'!CR48="","",'statement of marks'!CR48)</f>
        <v/>
      </c>
      <c r="U1327" s="420" t="str">
        <f>IF('statement of marks'!CS48="","",'statement of marks'!CS48)</f>
        <v/>
      </c>
      <c r="V1327" s="439" t="str">
        <f>IF('statement of marks'!CT48="","",'statement of marks'!CT48)</f>
        <v/>
      </c>
    </row>
    <row r="1328" spans="1:22" ht="15.95" customHeight="1">
      <c r="A1328" s="425"/>
      <c r="B1328" s="990" t="str">
        <f>IF('statement of marks'!$CW$3="","",'statement of marks'!$CW$3)</f>
        <v>foKku</v>
      </c>
      <c r="C1328" s="991"/>
      <c r="D1328" s="207" t="str">
        <f>IF('statement of marks'!CW48="","",'statement of marks'!CW48)</f>
        <v/>
      </c>
      <c r="E1328" s="207" t="str">
        <f>IF('statement of marks'!CX48="","",'statement of marks'!CX48)</f>
        <v/>
      </c>
      <c r="F1328" s="433" t="str">
        <f>IF('statement of marks'!CY48="","",'statement of marks'!CY48)</f>
        <v/>
      </c>
      <c r="G1328" s="207" t="str">
        <f>IF('statement of marks'!CZ48="","",'statement of marks'!CZ48)</f>
        <v/>
      </c>
      <c r="H1328" s="207" t="str">
        <f>IF('statement of marks'!DA48="","",'statement of marks'!DA48)</f>
        <v/>
      </c>
      <c r="I1328" s="433" t="str">
        <f>IF('statement of marks'!DB48="","",'statement of marks'!DB48)</f>
        <v/>
      </c>
      <c r="J1328" s="207" t="str">
        <f>IF('statement of marks'!DC48="","",'statement of marks'!DC48)</f>
        <v/>
      </c>
      <c r="K1328" s="207" t="str">
        <f>IF('statement of marks'!DD48="","",'statement of marks'!DD48)</f>
        <v/>
      </c>
      <c r="L1328" s="433" t="str">
        <f>IF('statement of marks'!DE48="","",'statement of marks'!DE48)</f>
        <v/>
      </c>
      <c r="M1328" s="207" t="str">
        <f>IF('statement of marks'!DG48="","",'statement of marks'!DG48)</f>
        <v/>
      </c>
      <c r="N1328" s="207" t="str">
        <f>IF('statement of marks'!DH48="","",'statement of marks'!DH48)</f>
        <v/>
      </c>
      <c r="O1328" s="433" t="str">
        <f>IF('statement of marks'!DI48="","",'statement of marks'!DI48)</f>
        <v/>
      </c>
      <c r="P1328" s="209" t="str">
        <f>IF('statement of marks'!DJ48="","",'statement of marks'!DJ48)</f>
        <v/>
      </c>
      <c r="Q1328" s="207" t="str">
        <f>IF('statement of marks'!DK48="","",'statement of marks'!DK48)</f>
        <v/>
      </c>
      <c r="R1328" s="207" t="str">
        <f>IF('statement of marks'!DL48="","",'statement of marks'!DL48)</f>
        <v/>
      </c>
      <c r="S1328" s="433" t="str">
        <f>IF('statement of marks'!DM48="","",'statement of marks'!DM48)</f>
        <v/>
      </c>
      <c r="T1328" s="420" t="str">
        <f>IF('statement of marks'!DN48="","",'statement of marks'!DN48)</f>
        <v/>
      </c>
      <c r="U1328" s="420" t="str">
        <f>IF('statement of marks'!DO48="","",'statement of marks'!DO48)</f>
        <v/>
      </c>
      <c r="V1328" s="439" t="str">
        <f>IF('statement of marks'!DP48="","",'statement of marks'!DP48)</f>
        <v/>
      </c>
    </row>
    <row r="1329" spans="1:22" ht="15.95" customHeight="1">
      <c r="A1329" s="425"/>
      <c r="B1329" s="990" t="str">
        <f>IF('statement of marks'!$DS$3="","",'statement of marks'!$DS$3)</f>
        <v>lkekftd foKku</v>
      </c>
      <c r="C1329" s="991"/>
      <c r="D1329" s="207" t="str">
        <f>IF('statement of marks'!DS48="","",'statement of marks'!DS48)</f>
        <v/>
      </c>
      <c r="E1329" s="207" t="str">
        <f>IF('statement of marks'!DT48="","",'statement of marks'!DT48)</f>
        <v/>
      </c>
      <c r="F1329" s="433" t="str">
        <f>IF('statement of marks'!DU48="","",'statement of marks'!DU48)</f>
        <v/>
      </c>
      <c r="G1329" s="207" t="str">
        <f>IF('statement of marks'!DV48="","",'statement of marks'!DV48)</f>
        <v/>
      </c>
      <c r="H1329" s="207" t="str">
        <f>IF('statement of marks'!DW48="","",'statement of marks'!DW48)</f>
        <v/>
      </c>
      <c r="I1329" s="433" t="str">
        <f>IF('statement of marks'!DX48="","",'statement of marks'!DX48)</f>
        <v/>
      </c>
      <c r="J1329" s="207" t="str">
        <f>IF('statement of marks'!DY48="","",'statement of marks'!DY48)</f>
        <v/>
      </c>
      <c r="K1329" s="207" t="str">
        <f>IF('statement of marks'!DZ48="","",'statement of marks'!DZ48)</f>
        <v/>
      </c>
      <c r="L1329" s="433" t="str">
        <f>IF('statement of marks'!EA48="","",'statement of marks'!EA48)</f>
        <v/>
      </c>
      <c r="M1329" s="207" t="str">
        <f>IF('statement of marks'!EC48="","",'statement of marks'!EC48)</f>
        <v/>
      </c>
      <c r="N1329" s="207" t="str">
        <f>IF('statement of marks'!ED48="","",'statement of marks'!ED48)</f>
        <v/>
      </c>
      <c r="O1329" s="433" t="str">
        <f>IF('statement of marks'!EE48="","",'statement of marks'!EE48)</f>
        <v/>
      </c>
      <c r="P1329" s="209" t="str">
        <f>IF('statement of marks'!EF48="","",'statement of marks'!EF48)</f>
        <v/>
      </c>
      <c r="Q1329" s="207" t="str">
        <f>IF('statement of marks'!EG48="","",'statement of marks'!EG48)</f>
        <v/>
      </c>
      <c r="R1329" s="207" t="str">
        <f>IF('statement of marks'!EH48="","",'statement of marks'!EH48)</f>
        <v/>
      </c>
      <c r="S1329" s="433" t="str">
        <f>IF('statement of marks'!EI48="","",'statement of marks'!EI48)</f>
        <v/>
      </c>
      <c r="T1329" s="420" t="str">
        <f>IF('statement of marks'!EJ48="","",'statement of marks'!EJ48)</f>
        <v/>
      </c>
      <c r="U1329" s="420" t="str">
        <f>IF('statement of marks'!EK48="","",'statement of marks'!EK48)</f>
        <v/>
      </c>
      <c r="V1329" s="439" t="str">
        <f>IF('statement of marks'!EL48="","",'statement of marks'!EL48)</f>
        <v/>
      </c>
    </row>
    <row r="1330" spans="1:22" ht="15.95" customHeight="1">
      <c r="A1330" s="425"/>
      <c r="B1330" s="996" t="s">
        <v>193</v>
      </c>
      <c r="C1330" s="997"/>
      <c r="D1330" s="1007" t="s">
        <v>1</v>
      </c>
      <c r="E1330" s="1007"/>
      <c r="F1330" s="1007"/>
      <c r="G1330" s="1007" t="s">
        <v>21</v>
      </c>
      <c r="H1330" s="1007"/>
      <c r="I1330" s="1007"/>
      <c r="J1330" s="1007" t="s">
        <v>194</v>
      </c>
      <c r="K1330" s="1007"/>
      <c r="L1330" s="1007"/>
      <c r="M1330" s="1007" t="s">
        <v>68</v>
      </c>
      <c r="N1330" s="1007"/>
      <c r="O1330" s="1007"/>
      <c r="P1330" s="1007" t="s">
        <v>240</v>
      </c>
      <c r="Q1330" s="1007"/>
      <c r="R1330" s="1007"/>
      <c r="S1330" s="436"/>
      <c r="T1330" s="1073" t="s">
        <v>237</v>
      </c>
      <c r="U1330" s="1074"/>
      <c r="V1330" s="1075"/>
    </row>
    <row r="1331" spans="1:22" ht="15.95" customHeight="1">
      <c r="A1331" s="426"/>
      <c r="B1331" s="1048" t="s">
        <v>3</v>
      </c>
      <c r="C1331" s="1049"/>
      <c r="D1331" s="1050">
        <f>IF('statement of marks'!EO$6="","",'statement of marks'!EO$6)</f>
        <v>20</v>
      </c>
      <c r="E1331" s="1050"/>
      <c r="F1331" s="1050"/>
      <c r="G1331" s="1050">
        <f>IF('statement of marks'!EP$6="","",'statement of marks'!EP$6)</f>
        <v>20</v>
      </c>
      <c r="H1331" s="1050"/>
      <c r="I1331" s="1050"/>
      <c r="J1331" s="1050">
        <f>IF('statement of marks'!ER$6="","",'statement of marks'!ER$6)</f>
        <v>20</v>
      </c>
      <c r="K1331" s="1050"/>
      <c r="L1331" s="1050"/>
      <c r="M1331" s="1050">
        <f>IF('statement of marks'!EQ$6="","",'statement of marks'!EQ$6)</f>
        <v>20</v>
      </c>
      <c r="N1331" s="1050"/>
      <c r="O1331" s="1050"/>
      <c r="P1331" s="1050">
        <f>IF('statement of marks'!ES$6="","",'statement of marks'!ES$6)</f>
        <v>20</v>
      </c>
      <c r="Q1331" s="1050"/>
      <c r="R1331" s="1050"/>
      <c r="S1331" s="437" t="str">
        <f>IF('statement of marks'!FD$6="","",'statement of marks'!EW$6)</f>
        <v/>
      </c>
      <c r="T1331" s="442">
        <f>IF('statement of marks'!ET$6="","",'statement of marks'!ET$6)</f>
        <v>100</v>
      </c>
      <c r="U1331" s="443" t="s">
        <v>5</v>
      </c>
      <c r="V1331" s="444" t="s">
        <v>241</v>
      </c>
    </row>
    <row r="1332" spans="1:22" ht="15.95" customHeight="1">
      <c r="A1332" s="425"/>
      <c r="B1332" s="990" t="str">
        <f>IF('statement of marks'!$EO$3="","",'statement of marks'!$EO$3)</f>
        <v>dk;kZuqHko</v>
      </c>
      <c r="C1332" s="991"/>
      <c r="D1332" s="1031" t="str">
        <f>IF('statement of marks'!EO48="","",'statement of marks'!EO48)</f>
        <v/>
      </c>
      <c r="E1332" s="1031"/>
      <c r="F1332" s="1031"/>
      <c r="G1332" s="1031" t="str">
        <f>IF('statement of marks'!EP48="","",'statement of marks'!EP48)</f>
        <v/>
      </c>
      <c r="H1332" s="1031"/>
      <c r="I1332" s="1031"/>
      <c r="J1332" s="1031" t="str">
        <f>IF('statement of marks'!ER48="","",'statement of marks'!ER48)</f>
        <v/>
      </c>
      <c r="K1332" s="1031"/>
      <c r="L1332" s="1031"/>
      <c r="M1332" s="1031" t="str">
        <f>IF('statement of marks'!EQ48="","",'statement of marks'!EQ48)</f>
        <v/>
      </c>
      <c r="N1332" s="1031"/>
      <c r="O1332" s="1031"/>
      <c r="P1332" s="1031" t="str">
        <f>IF('statement of marks'!ES48="","",'statement of marks'!ES48)</f>
        <v/>
      </c>
      <c r="Q1332" s="1031"/>
      <c r="R1332" s="1031"/>
      <c r="S1332" s="438"/>
      <c r="T1332" s="440" t="str">
        <f>IF('statement of marks'!ET48="","",'statement of marks'!ET48)</f>
        <v/>
      </c>
      <c r="U1332" s="440" t="str">
        <f>IF('statement of marks'!EU48="","",'statement of marks'!EU48)</f>
        <v/>
      </c>
      <c r="V1332" s="441" t="str">
        <f>IF('statement of marks'!EV48="","",'statement of marks'!EV48)</f>
        <v/>
      </c>
    </row>
    <row r="1333" spans="1:22" ht="15.95" customHeight="1">
      <c r="A1333" s="425"/>
      <c r="B1333" s="1027" t="str">
        <f>IF('statement of marks'!$EY$3="","",'statement of marks'!$EY$3)</f>
        <v>dyk f'k{kk</v>
      </c>
      <c r="C1333" s="1028"/>
      <c r="D1333" s="1031" t="str">
        <f>IF('statement of marks'!EY48="","",'statement of marks'!EY48)</f>
        <v/>
      </c>
      <c r="E1333" s="1031"/>
      <c r="F1333" s="1031"/>
      <c r="G1333" s="1031" t="str">
        <f>IF('statement of marks'!EZ48="","",'statement of marks'!EZ48)</f>
        <v/>
      </c>
      <c r="H1333" s="1031"/>
      <c r="I1333" s="1031"/>
      <c r="J1333" s="1031" t="str">
        <f>IF('statement of marks'!FB48="","",'statement of marks'!FB48)</f>
        <v/>
      </c>
      <c r="K1333" s="1031"/>
      <c r="L1333" s="1031"/>
      <c r="M1333" s="1031" t="str">
        <f>IF('statement of marks'!FA48="","",'statement of marks'!FA48)</f>
        <v/>
      </c>
      <c r="N1333" s="1031"/>
      <c r="O1333" s="1031"/>
      <c r="P1333" s="1031" t="str">
        <f>IF('statement of marks'!FC48="","",'statement of marks'!FC48)</f>
        <v/>
      </c>
      <c r="Q1333" s="1031"/>
      <c r="R1333" s="1031"/>
      <c r="S1333" s="438"/>
      <c r="T1333" s="440" t="str">
        <f>IF('statement of marks'!FD48="","",'statement of marks'!FD48)</f>
        <v/>
      </c>
      <c r="U1333" s="440" t="str">
        <f>IF('statement of marks'!FE48="","",'statement of marks'!FE48)</f>
        <v/>
      </c>
      <c r="V1333" s="441" t="str">
        <f>IF('statement of marks'!FF48="","",'statement of marks'!FF48)</f>
        <v/>
      </c>
    </row>
    <row r="1334" spans="1:22" ht="15.95" customHeight="1">
      <c r="A1334" s="425"/>
      <c r="B1334" s="1029" t="str">
        <f>IF('statement of marks'!$FI$3="","",'statement of marks'!$FI$3)</f>
        <v>LokLF; ,oe~ 'kkjhfjd f'k{kk</v>
      </c>
      <c r="C1334" s="1030"/>
      <c r="D1334" s="1031" t="str">
        <f>IF('statement of marks'!FI48="","",'statement of marks'!FI48)</f>
        <v/>
      </c>
      <c r="E1334" s="1031"/>
      <c r="F1334" s="1031"/>
      <c r="G1334" s="1031" t="str">
        <f>IF('statement of marks'!FJ48="","",'statement of marks'!FJ48)</f>
        <v/>
      </c>
      <c r="H1334" s="1031"/>
      <c r="I1334" s="1031"/>
      <c r="J1334" s="1031" t="str">
        <f>IF('statement of marks'!FL48="","",'statement of marks'!FL48)</f>
        <v/>
      </c>
      <c r="K1334" s="1031"/>
      <c r="L1334" s="1031"/>
      <c r="M1334" s="1031" t="str">
        <f>IF('statement of marks'!FK48="","",'statement of marks'!FK48)</f>
        <v/>
      </c>
      <c r="N1334" s="1031"/>
      <c r="O1334" s="1031"/>
      <c r="P1334" s="1031" t="str">
        <f>IF('statement of marks'!FM48="","",'statement of marks'!FM48)</f>
        <v/>
      </c>
      <c r="Q1334" s="1031"/>
      <c r="R1334" s="1031"/>
      <c r="S1334" s="438"/>
      <c r="T1334" s="440" t="str">
        <f>IF('statement of marks'!FN48="","",'statement of marks'!FN48)</f>
        <v/>
      </c>
      <c r="U1334" s="440" t="str">
        <f>IF('statement of marks'!FO48="","",'statement of marks'!FO48)</f>
        <v/>
      </c>
      <c r="V1334" s="441" t="str">
        <f>IF('statement of marks'!FP48="","",'statement of marks'!FP48)</f>
        <v/>
      </c>
    </row>
    <row r="1335" spans="1:22" ht="15.95" customHeight="1">
      <c r="A1335" s="425"/>
      <c r="B1335" s="1000" t="s">
        <v>195</v>
      </c>
      <c r="C1335" s="1001"/>
      <c r="D1335" s="1071" t="str">
        <f>details!$DR$3</f>
        <v>vxLr rd</v>
      </c>
      <c r="E1335" s="1071"/>
      <c r="F1335" s="1071"/>
      <c r="G1335" s="1071" t="str">
        <f>details!$DV$3</f>
        <v>vDVwcj rd</v>
      </c>
      <c r="H1335" s="1071"/>
      <c r="I1335" s="1071"/>
      <c r="J1335" s="1071" t="str">
        <f>details!$ED$3</f>
        <v>Qjojh rd</v>
      </c>
      <c r="K1335" s="1071"/>
      <c r="L1335" s="1071"/>
      <c r="M1335" s="1071" t="str">
        <f>details!$DZ$3</f>
        <v>fnlEcj rd</v>
      </c>
      <c r="N1335" s="1071"/>
      <c r="O1335" s="1071"/>
      <c r="P1335" s="1071" t="str">
        <f>details!$EH$3</f>
        <v>loZ ;ksx</v>
      </c>
      <c r="Q1335" s="1071"/>
      <c r="R1335" s="1071"/>
      <c r="S1335" s="1010" t="s">
        <v>252</v>
      </c>
      <c r="T1335" s="1011"/>
      <c r="U1335" s="1011"/>
      <c r="V1335" s="1078"/>
    </row>
    <row r="1336" spans="1:22" ht="15.95" customHeight="1">
      <c r="A1336" s="425"/>
      <c r="B1336" s="1025" t="s">
        <v>98</v>
      </c>
      <c r="C1336" s="1026"/>
      <c r="D1336" s="1008" t="str">
        <f>IF(details!DS48="","",details!DS48)</f>
        <v/>
      </c>
      <c r="E1336" s="1008"/>
      <c r="F1336" s="1008"/>
      <c r="G1336" s="1008" t="str">
        <f>IF(details!DW48="","",details!DW48)</f>
        <v/>
      </c>
      <c r="H1336" s="1008"/>
      <c r="I1336" s="1008"/>
      <c r="J1336" s="1008" t="str">
        <f>IF(details!EE48="","",details!EE48)</f>
        <v/>
      </c>
      <c r="K1336" s="1008"/>
      <c r="L1336" s="1008"/>
      <c r="M1336" s="1008" t="str">
        <f>IF(details!EA48="","",details!EA48)</f>
        <v/>
      </c>
      <c r="N1336" s="1008"/>
      <c r="O1336" s="1008"/>
      <c r="P1336" s="1008" t="str">
        <f>IF(details!EI48="","",details!EI48)</f>
        <v/>
      </c>
      <c r="Q1336" s="1008"/>
      <c r="R1336" s="1008"/>
      <c r="S1336" s="1079">
        <f>'statement of marks'!$HF$108</f>
        <v>42855</v>
      </c>
      <c r="T1336" s="1080"/>
      <c r="U1336" s="1080"/>
      <c r="V1336" s="1081"/>
    </row>
    <row r="1337" spans="1:22" ht="15.95" customHeight="1">
      <c r="A1337" s="425"/>
      <c r="B1337" s="1023" t="s">
        <v>15</v>
      </c>
      <c r="C1337" s="1024"/>
      <c r="D1337" s="1009">
        <f>IF(details!DR48="","",details!DR48)</f>
        <v>83</v>
      </c>
      <c r="E1337" s="1009"/>
      <c r="F1337" s="1009"/>
      <c r="G1337" s="1009" t="str">
        <f>IF(details!DV48="","",details!DV48)</f>
        <v/>
      </c>
      <c r="H1337" s="1009"/>
      <c r="I1337" s="1009"/>
      <c r="J1337" s="1009" t="str">
        <f>IF(details!ED48="","",details!ED48)</f>
        <v/>
      </c>
      <c r="K1337" s="1009"/>
      <c r="L1337" s="1009"/>
      <c r="M1337" s="1009" t="str">
        <f>IF(details!DZ48="","",details!DZ48)</f>
        <v/>
      </c>
      <c r="N1337" s="1009"/>
      <c r="O1337" s="1009"/>
      <c r="P1337" s="1009" t="str">
        <f>IF(details!EH48="","",details!EH48)</f>
        <v/>
      </c>
      <c r="Q1337" s="1009"/>
      <c r="R1337" s="1009"/>
      <c r="S1337" s="1082"/>
      <c r="T1337" s="1083"/>
      <c r="U1337" s="1083"/>
      <c r="V1337" s="1084"/>
    </row>
    <row r="1338" spans="1:22" ht="15.95" customHeight="1">
      <c r="A1338" s="1072"/>
      <c r="B1338" s="1064" t="s">
        <v>250</v>
      </c>
      <c r="C1338" s="1065"/>
      <c r="D1338" s="1066" t="s">
        <v>3</v>
      </c>
      <c r="E1338" s="1066"/>
      <c r="F1338" s="1066"/>
      <c r="G1338" s="1066" t="s">
        <v>236</v>
      </c>
      <c r="H1338" s="1066"/>
      <c r="I1338" s="1066"/>
      <c r="J1338" s="1066" t="s">
        <v>5</v>
      </c>
      <c r="K1338" s="1066"/>
      <c r="L1338" s="1066"/>
      <c r="M1338" s="1066" t="s">
        <v>242</v>
      </c>
      <c r="N1338" s="1066"/>
      <c r="O1338" s="1066"/>
      <c r="P1338" s="1067" t="s">
        <v>225</v>
      </c>
      <c r="Q1338" s="1067"/>
      <c r="R1338" s="1067"/>
      <c r="S1338" s="1066" t="s">
        <v>250</v>
      </c>
      <c r="T1338" s="1066"/>
      <c r="U1338" s="1066"/>
      <c r="V1338" s="1068"/>
    </row>
    <row r="1339" spans="1:22" ht="15.95" customHeight="1">
      <c r="A1339" s="1072"/>
      <c r="B1339" s="1064"/>
      <c r="C1339" s="1065"/>
      <c r="D1339" s="1069" t="str">
        <f>'statement of marks'!HD48</f>
        <v/>
      </c>
      <c r="E1339" s="1069"/>
      <c r="F1339" s="1069"/>
      <c r="G1339" s="1069" t="str">
        <f>'statement of marks'!HE48</f>
        <v/>
      </c>
      <c r="H1339" s="1069"/>
      <c r="I1339" s="1069"/>
      <c r="J1339" s="1069" t="str">
        <f>'statement of marks'!HF48</f>
        <v/>
      </c>
      <c r="K1339" s="1069"/>
      <c r="L1339" s="1069"/>
      <c r="M1339" s="1069" t="str">
        <f>'statement of marks'!HI48</f>
        <v/>
      </c>
      <c r="N1339" s="1069"/>
      <c r="O1339" s="1069"/>
      <c r="P1339" s="1069" t="str">
        <f>'statement of marks'!HH48</f>
        <v/>
      </c>
      <c r="Q1339" s="1069"/>
      <c r="R1339" s="1069"/>
      <c r="S1339" s="1066" t="str">
        <f>'statement of marks'!HC48</f>
        <v/>
      </c>
      <c r="T1339" s="1066"/>
      <c r="U1339" s="1066"/>
      <c r="V1339" s="1068"/>
    </row>
    <row r="1340" spans="1:22" ht="15.95" customHeight="1">
      <c r="A1340" s="425"/>
      <c r="B1340" s="1036" t="s">
        <v>99</v>
      </c>
      <c r="C1340" s="1037"/>
      <c r="D1340" s="1007"/>
      <c r="E1340" s="1007"/>
      <c r="F1340" s="1007"/>
      <c r="G1340" s="1007"/>
      <c r="H1340" s="1007"/>
      <c r="I1340" s="1007"/>
      <c r="J1340" s="1007"/>
      <c r="K1340" s="1007"/>
      <c r="L1340" s="1007"/>
      <c r="M1340" s="1007"/>
      <c r="N1340" s="1007"/>
      <c r="O1340" s="1007"/>
      <c r="P1340" s="1007"/>
      <c r="Q1340" s="1007"/>
      <c r="R1340" s="1007"/>
      <c r="S1340" s="1007"/>
      <c r="T1340" s="1007"/>
      <c r="U1340" s="1007"/>
      <c r="V1340" s="1058"/>
    </row>
    <row r="1341" spans="1:22" ht="15.95" customHeight="1">
      <c r="A1341" s="425"/>
      <c r="B1341" s="1013" t="s">
        <v>79</v>
      </c>
      <c r="C1341" s="1014"/>
      <c r="D1341" s="1007"/>
      <c r="E1341" s="1007"/>
      <c r="F1341" s="1007"/>
      <c r="G1341" s="1007"/>
      <c r="H1341" s="1007"/>
      <c r="I1341" s="1007"/>
      <c r="J1341" s="1007"/>
      <c r="K1341" s="1007"/>
      <c r="L1341" s="1007"/>
      <c r="M1341" s="1007"/>
      <c r="N1341" s="1007"/>
      <c r="O1341" s="1007"/>
      <c r="P1341" s="1007"/>
      <c r="Q1341" s="1007"/>
      <c r="R1341" s="1007"/>
      <c r="S1341" s="1007"/>
      <c r="T1341" s="1007"/>
      <c r="U1341" s="1007"/>
      <c r="V1341" s="1058"/>
    </row>
    <row r="1342" spans="1:22" ht="15.95" customHeight="1">
      <c r="A1342" s="425"/>
      <c r="B1342" s="1036" t="s">
        <v>243</v>
      </c>
      <c r="C1342" s="1037"/>
      <c r="D1342" s="1007"/>
      <c r="E1342" s="1007"/>
      <c r="F1342" s="1007"/>
      <c r="G1342" s="1007"/>
      <c r="H1342" s="1007"/>
      <c r="I1342" s="1007"/>
      <c r="J1342" s="1007"/>
      <c r="K1342" s="1007"/>
      <c r="L1342" s="1007"/>
      <c r="M1342" s="1007"/>
      <c r="N1342" s="1007"/>
      <c r="O1342" s="1007"/>
      <c r="P1342" s="1007" t="s">
        <v>243</v>
      </c>
      <c r="Q1342" s="1007"/>
      <c r="R1342" s="1007"/>
      <c r="S1342" s="1007"/>
      <c r="T1342" s="1007"/>
      <c r="U1342" s="1007"/>
      <c r="V1342" s="1058"/>
    </row>
    <row r="1343" spans="1:22" ht="15.95" customHeight="1">
      <c r="A1343" s="425"/>
      <c r="B1343" s="1021" t="s">
        <v>100</v>
      </c>
      <c r="C1343" s="1022"/>
      <c r="D1343" s="1007"/>
      <c r="E1343" s="1007"/>
      <c r="F1343" s="1007"/>
      <c r="G1343" s="1007"/>
      <c r="H1343" s="1007"/>
      <c r="I1343" s="1007"/>
      <c r="J1343" s="1007"/>
      <c r="K1343" s="1007"/>
      <c r="L1343" s="1007"/>
      <c r="M1343" s="1007"/>
      <c r="N1343" s="1007"/>
      <c r="O1343" s="1007"/>
      <c r="P1343" s="1007"/>
      <c r="Q1343" s="1007"/>
      <c r="R1343" s="1007"/>
      <c r="S1343" s="1060" t="s">
        <v>100</v>
      </c>
      <c r="T1343" s="1060"/>
      <c r="U1343" s="1060"/>
      <c r="V1343" s="1061"/>
    </row>
    <row r="1344" spans="1:22" ht="15.95" customHeight="1" thickBot="1">
      <c r="A1344" s="427"/>
      <c r="B1344" s="1076" t="s">
        <v>101</v>
      </c>
      <c r="C1344" s="1077"/>
      <c r="D1344" s="1059"/>
      <c r="E1344" s="1059"/>
      <c r="F1344" s="1059"/>
      <c r="G1344" s="1059"/>
      <c r="H1344" s="1059"/>
      <c r="I1344" s="1059"/>
      <c r="J1344" s="1059"/>
      <c r="K1344" s="1059"/>
      <c r="L1344" s="1059"/>
      <c r="M1344" s="1059"/>
      <c r="N1344" s="1059"/>
      <c r="O1344" s="1059"/>
      <c r="P1344" s="1059"/>
      <c r="Q1344" s="1059"/>
      <c r="R1344" s="1059"/>
      <c r="S1344" s="1062" t="s">
        <v>134</v>
      </c>
      <c r="T1344" s="1062"/>
      <c r="U1344" s="1062"/>
      <c r="V1344" s="1063"/>
    </row>
    <row r="1345" spans="1:22" ht="15.95" customHeight="1">
      <c r="A1345" s="424"/>
      <c r="B1345" s="1038" t="s">
        <v>47</v>
      </c>
      <c r="C1345" s="1039"/>
      <c r="D1345" s="1039"/>
      <c r="E1345" s="1039"/>
      <c r="F1345" s="1039"/>
      <c r="G1345" s="1039"/>
      <c r="H1345" s="1039"/>
      <c r="I1345" s="1039"/>
      <c r="J1345" s="1039"/>
      <c r="K1345" s="1039"/>
      <c r="L1345" s="1039"/>
      <c r="M1345" s="1039"/>
      <c r="N1345" s="1039"/>
      <c r="O1345" s="1039"/>
      <c r="P1345" s="1039"/>
      <c r="Q1345" s="1039"/>
      <c r="R1345" s="1039"/>
      <c r="S1345" s="1039"/>
      <c r="T1345" s="1039"/>
      <c r="U1345" s="1039"/>
      <c r="V1345" s="1040"/>
    </row>
    <row r="1346" spans="1:22" ht="15.95" customHeight="1">
      <c r="A1346" s="425"/>
      <c r="B1346" s="1041" t="str">
        <f>'statement of marks'!$A$1</f>
        <v>MkW0Hkhejko vEcsMdj jkt0vkok0fo|k0cxMh]nkSlk</v>
      </c>
      <c r="C1346" s="1042"/>
      <c r="D1346" s="1042"/>
      <c r="E1346" s="1042"/>
      <c r="F1346" s="1042"/>
      <c r="G1346" s="1042"/>
      <c r="H1346" s="1042"/>
      <c r="I1346" s="1042"/>
      <c r="J1346" s="1042"/>
      <c r="K1346" s="1042"/>
      <c r="L1346" s="1042"/>
      <c r="M1346" s="1042"/>
      <c r="N1346" s="1042"/>
      <c r="O1346" s="1042"/>
      <c r="P1346" s="1042"/>
      <c r="Q1346" s="1042"/>
      <c r="R1346" s="1042"/>
      <c r="S1346" s="1042"/>
      <c r="T1346" s="1042"/>
      <c r="U1346" s="1042"/>
      <c r="V1346" s="1043"/>
    </row>
    <row r="1347" spans="1:22" ht="15.95" customHeight="1">
      <c r="A1347" s="425"/>
      <c r="B1347" s="990" t="s">
        <v>244</v>
      </c>
      <c r="C1347" s="991"/>
      <c r="D1347" s="992" t="str">
        <f>'statement of marks'!$H$3</f>
        <v>2016-17</v>
      </c>
      <c r="E1347" s="992"/>
      <c r="F1347" s="992"/>
      <c r="G1347" s="992"/>
      <c r="H1347" s="992"/>
      <c r="I1347" s="992"/>
      <c r="J1347" s="992"/>
      <c r="K1347" s="992"/>
      <c r="L1347" s="992"/>
      <c r="M1347" s="992"/>
      <c r="N1347" s="992"/>
      <c r="O1347" s="992"/>
      <c r="P1347" s="992"/>
      <c r="Q1347" s="992"/>
      <c r="R1347" s="992"/>
      <c r="S1347" s="992"/>
      <c r="T1347" s="992"/>
      <c r="U1347" s="992"/>
      <c r="V1347" s="1044"/>
    </row>
    <row r="1348" spans="1:22" ht="15.95" customHeight="1">
      <c r="A1348" s="425"/>
      <c r="B1348" s="990" t="s">
        <v>185</v>
      </c>
      <c r="C1348" s="991"/>
      <c r="D1348" s="991" t="str">
        <f>IF('statement of marks'!I49="","",'statement of marks'!I49)</f>
        <v/>
      </c>
      <c r="E1348" s="991"/>
      <c r="F1348" s="991"/>
      <c r="G1348" s="991"/>
      <c r="H1348" s="991"/>
      <c r="I1348" s="991"/>
      <c r="J1348" s="991"/>
      <c r="K1348" s="991"/>
      <c r="L1348" s="991"/>
      <c r="M1348" s="991"/>
      <c r="N1348" s="991"/>
      <c r="O1348" s="991"/>
      <c r="P1348" s="991"/>
      <c r="Q1348" s="991"/>
      <c r="R1348" s="991"/>
      <c r="S1348" s="991"/>
      <c r="T1348" s="991"/>
      <c r="U1348" s="991"/>
      <c r="V1348" s="1045"/>
    </row>
    <row r="1349" spans="1:22" ht="15.95" customHeight="1">
      <c r="A1349" s="425"/>
      <c r="B1349" s="990" t="s">
        <v>186</v>
      </c>
      <c r="C1349" s="991"/>
      <c r="D1349" s="991" t="str">
        <f>IF('statement of marks'!J49="","",'statement of marks'!J49)</f>
        <v/>
      </c>
      <c r="E1349" s="991"/>
      <c r="F1349" s="991"/>
      <c r="G1349" s="991"/>
      <c r="H1349" s="991"/>
      <c r="I1349" s="991"/>
      <c r="J1349" s="991"/>
      <c r="K1349" s="991"/>
      <c r="L1349" s="991"/>
      <c r="M1349" s="991"/>
      <c r="N1349" s="991"/>
      <c r="O1349" s="991"/>
      <c r="P1349" s="991"/>
      <c r="Q1349" s="991"/>
      <c r="R1349" s="991"/>
      <c r="S1349" s="991"/>
      <c r="T1349" s="991"/>
      <c r="U1349" s="991"/>
      <c r="V1349" s="1045"/>
    </row>
    <row r="1350" spans="1:22" ht="15.95" customHeight="1">
      <c r="A1350" s="425"/>
      <c r="B1350" s="990" t="s">
        <v>187</v>
      </c>
      <c r="C1350" s="991"/>
      <c r="D1350" s="991" t="str">
        <f>IF('statement of marks'!K49="","",'statement of marks'!K49)</f>
        <v/>
      </c>
      <c r="E1350" s="991"/>
      <c r="F1350" s="991"/>
      <c r="G1350" s="991"/>
      <c r="H1350" s="991"/>
      <c r="I1350" s="991"/>
      <c r="J1350" s="991"/>
      <c r="K1350" s="991"/>
      <c r="L1350" s="991"/>
      <c r="M1350" s="991"/>
      <c r="N1350" s="991"/>
      <c r="O1350" s="991"/>
      <c r="P1350" s="991"/>
      <c r="Q1350" s="991"/>
      <c r="R1350" s="991"/>
      <c r="S1350" s="991"/>
      <c r="T1350" s="991"/>
      <c r="U1350" s="991"/>
      <c r="V1350" s="1045"/>
    </row>
    <row r="1351" spans="1:22" ht="15.95" customHeight="1">
      <c r="A1351" s="425"/>
      <c r="B1351" s="990" t="s">
        <v>188</v>
      </c>
      <c r="C1351" s="991"/>
      <c r="D1351" s="992" t="str">
        <f>'statement of marks'!$G$3</f>
        <v>6 B</v>
      </c>
      <c r="E1351" s="992"/>
      <c r="F1351" s="992"/>
      <c r="G1351" s="991" t="s">
        <v>9</v>
      </c>
      <c r="H1351" s="991"/>
      <c r="I1351" s="991"/>
      <c r="J1351" s="992" t="str">
        <f>IF('statement of marks'!D49="","",'statement of marks'!D49)</f>
        <v/>
      </c>
      <c r="K1351" s="992"/>
      <c r="L1351" s="992"/>
      <c r="M1351" s="991" t="s">
        <v>189</v>
      </c>
      <c r="N1351" s="991"/>
      <c r="O1351" s="991"/>
      <c r="P1351" s="992" t="str">
        <f>IF('statement of marks'!F49="","",'statement of marks'!F49)</f>
        <v/>
      </c>
      <c r="Q1351" s="992"/>
      <c r="R1351" s="992"/>
      <c r="S1351" s="1054" t="str">
        <f>IF('statement of marks'!$I$3="","",'statement of marks'!$I$3)</f>
        <v xml:space="preserve">fo|ky; dk Mk;l dksM+ </v>
      </c>
      <c r="T1351" s="1054"/>
      <c r="U1351" s="1054"/>
      <c r="V1351" s="1055"/>
    </row>
    <row r="1352" spans="1:22" ht="15.95" customHeight="1">
      <c r="A1352" s="425"/>
      <c r="B1352" s="428" t="s">
        <v>0</v>
      </c>
      <c r="C1352" s="429"/>
      <c r="D1352" s="1032" t="str">
        <f>IF('statement of marks'!G49="","",'statement of marks'!G49)</f>
        <v/>
      </c>
      <c r="E1352" s="1032"/>
      <c r="F1352" s="1032"/>
      <c r="G1352" s="991" t="str">
        <f>IF('statement of marks'!H49="","",'statement of marks'!H49)</f>
        <v/>
      </c>
      <c r="H1352" s="991"/>
      <c r="I1352" s="991"/>
      <c r="J1352" s="991"/>
      <c r="K1352" s="991"/>
      <c r="L1352" s="991"/>
      <c r="M1352" s="991"/>
      <c r="N1352" s="991"/>
      <c r="O1352" s="991"/>
      <c r="P1352" s="991"/>
      <c r="Q1352" s="991"/>
      <c r="R1352" s="991"/>
      <c r="S1352" s="1056" t="str">
        <f>IF('statement of marks'!$J$3="","",'statement of marks'!$J$3)</f>
        <v xml:space="preserve">08291009401   </v>
      </c>
      <c r="T1352" s="1056"/>
      <c r="U1352" s="1056"/>
      <c r="V1352" s="1057"/>
    </row>
    <row r="1353" spans="1:22" ht="15.95" customHeight="1">
      <c r="A1353" s="425"/>
      <c r="B1353" s="404" t="s">
        <v>28</v>
      </c>
      <c r="C1353" s="430" t="s">
        <v>96</v>
      </c>
      <c r="D1353" s="1007" t="s">
        <v>1</v>
      </c>
      <c r="E1353" s="1007"/>
      <c r="F1353" s="1007"/>
      <c r="G1353" s="1007" t="s">
        <v>21</v>
      </c>
      <c r="H1353" s="1007"/>
      <c r="I1353" s="1007"/>
      <c r="J1353" s="1007" t="s">
        <v>68</v>
      </c>
      <c r="K1353" s="1007"/>
      <c r="L1353" s="1007"/>
      <c r="M1353" s="1007" t="s">
        <v>97</v>
      </c>
      <c r="N1353" s="1007"/>
      <c r="O1353" s="1007"/>
      <c r="P1353" s="1070" t="s">
        <v>200</v>
      </c>
      <c r="Q1353" s="1051" t="s">
        <v>238</v>
      </c>
      <c r="R1353" s="1051"/>
      <c r="S1353" s="1051"/>
      <c r="T1353" s="1052" t="s">
        <v>237</v>
      </c>
      <c r="U1353" s="1052"/>
      <c r="V1353" s="1053"/>
    </row>
    <row r="1354" spans="1:22" ht="15.95" customHeight="1">
      <c r="A1354" s="425"/>
      <c r="B1354" s="404"/>
      <c r="C1354" s="430"/>
      <c r="D1354" s="423" t="s">
        <v>245</v>
      </c>
      <c r="E1354" s="423" t="s">
        <v>246</v>
      </c>
      <c r="F1354" s="431" t="s">
        <v>2</v>
      </c>
      <c r="G1354" s="423" t="s">
        <v>245</v>
      </c>
      <c r="H1354" s="423" t="s">
        <v>246</v>
      </c>
      <c r="I1354" s="431" t="s">
        <v>2</v>
      </c>
      <c r="J1354" s="423" t="s">
        <v>245</v>
      </c>
      <c r="K1354" s="423" t="s">
        <v>246</v>
      </c>
      <c r="L1354" s="431" t="s">
        <v>2</v>
      </c>
      <c r="M1354" s="423" t="s">
        <v>245</v>
      </c>
      <c r="N1354" s="423" t="s">
        <v>246</v>
      </c>
      <c r="O1354" s="431" t="s">
        <v>2</v>
      </c>
      <c r="P1354" s="1070"/>
      <c r="Q1354" s="423" t="s">
        <v>245</v>
      </c>
      <c r="R1354" s="423" t="s">
        <v>246</v>
      </c>
      <c r="S1354" s="435" t="s">
        <v>2</v>
      </c>
      <c r="T1354" s="445" t="s">
        <v>223</v>
      </c>
      <c r="U1354" s="446" t="s">
        <v>5</v>
      </c>
      <c r="V1354" s="447" t="s">
        <v>241</v>
      </c>
    </row>
    <row r="1355" spans="1:22" ht="15.95" customHeight="1">
      <c r="A1355" s="426"/>
      <c r="B1355" s="1046" t="s">
        <v>3</v>
      </c>
      <c r="C1355" s="1047"/>
      <c r="D1355" s="421">
        <f>IF('statement of marks'!L$6="","",'statement of marks'!L$6)</f>
        <v>5</v>
      </c>
      <c r="E1355" s="421">
        <f>IF('statement of marks'!M$6="","",'statement of marks'!M$6)</f>
        <v>5</v>
      </c>
      <c r="F1355" s="432">
        <f>IF('statement of marks'!N$6="","",'statement of marks'!N$6)</f>
        <v>10</v>
      </c>
      <c r="G1355" s="421">
        <f>IF('statement of marks'!O$6="","",'statement of marks'!O$6)</f>
        <v>5</v>
      </c>
      <c r="H1355" s="421">
        <f>IF('statement of marks'!P$6="","",'statement of marks'!P$6)</f>
        <v>5</v>
      </c>
      <c r="I1355" s="432">
        <f>IF('statement of marks'!Q$6="","",'statement of marks'!Q$6)</f>
        <v>10</v>
      </c>
      <c r="J1355" s="421">
        <f>IF('statement of marks'!R$6="","",'statement of marks'!R$6)</f>
        <v>5</v>
      </c>
      <c r="K1355" s="421">
        <f>IF('statement of marks'!S$6="","",'statement of marks'!S$6)</f>
        <v>5</v>
      </c>
      <c r="L1355" s="432">
        <f>IF('statement of marks'!T$6="","",'statement of marks'!T$6)</f>
        <v>10</v>
      </c>
      <c r="M1355" s="421">
        <f>IF('statement of marks'!V$6="","",'statement of marks'!V$6)</f>
        <v>50</v>
      </c>
      <c r="N1355" s="421">
        <f>IF('statement of marks'!W$6="","",'statement of marks'!W$6)</f>
        <v>20</v>
      </c>
      <c r="O1355" s="432">
        <f>IF('statement of marks'!X$6="","",'statement of marks'!X$6)</f>
        <v>70</v>
      </c>
      <c r="P1355" s="422">
        <f>IF('statement of marks'!Y$6="","",'statement of marks'!Y$6)</f>
        <v>100</v>
      </c>
      <c r="Q1355" s="421">
        <f>IF('statement of marks'!Z$6="","",'statement of marks'!Z$6)</f>
        <v>70</v>
      </c>
      <c r="R1355" s="421">
        <f>IF('statement of marks'!AA$6="","",'statement of marks'!AA$6)</f>
        <v>30</v>
      </c>
      <c r="S1355" s="432">
        <f>IF('statement of marks'!AB$6="","",'statement of marks'!AB$6)</f>
        <v>100</v>
      </c>
      <c r="T1355" s="442">
        <f>IF('statement of marks'!AC$6="","",'statement of marks'!AC$6)</f>
        <v>200</v>
      </c>
      <c r="U1355" s="442" t="str">
        <f>IF('statement of marks'!AD$6="","",'statement of marks'!AD$6)</f>
        <v/>
      </c>
      <c r="V1355" s="448" t="str">
        <f>IF('statement of marks'!AE$6="","",'statement of marks'!AE$6)</f>
        <v/>
      </c>
    </row>
    <row r="1356" spans="1:22" ht="15.95" customHeight="1">
      <c r="A1356" s="425"/>
      <c r="B1356" s="990" t="str">
        <f>IF('statement of marks'!$L$3="","",'statement of marks'!$L$3)</f>
        <v>fgUnh</v>
      </c>
      <c r="C1356" s="991"/>
      <c r="D1356" s="207" t="str">
        <f>IF('statement of marks'!L49="","",'statement of marks'!L49)</f>
        <v/>
      </c>
      <c r="E1356" s="207" t="str">
        <f>IF('statement of marks'!M49="","",'statement of marks'!M49)</f>
        <v/>
      </c>
      <c r="F1356" s="433" t="str">
        <f>IF('statement of marks'!N49="","",'statement of marks'!N49)</f>
        <v/>
      </c>
      <c r="G1356" s="207" t="str">
        <f>IF('statement of marks'!O49="","",'statement of marks'!O49)</f>
        <v/>
      </c>
      <c r="H1356" s="207" t="str">
        <f>IF('statement of marks'!P49="","",'statement of marks'!P49)</f>
        <v/>
      </c>
      <c r="I1356" s="433" t="str">
        <f>IF('statement of marks'!Q49="","",'statement of marks'!Q49)</f>
        <v/>
      </c>
      <c r="J1356" s="207" t="str">
        <f>IF('statement of marks'!R49="","",'statement of marks'!R49)</f>
        <v/>
      </c>
      <c r="K1356" s="207" t="str">
        <f>IF('statement of marks'!S49="","",'statement of marks'!S49)</f>
        <v/>
      </c>
      <c r="L1356" s="433" t="str">
        <f>IF('statement of marks'!T49="","",'statement of marks'!T49)</f>
        <v/>
      </c>
      <c r="M1356" s="207" t="str">
        <f>IF('statement of marks'!V49="","",'statement of marks'!V49)</f>
        <v/>
      </c>
      <c r="N1356" s="207" t="str">
        <f>IF('statement of marks'!W49="","",'statement of marks'!W49)</f>
        <v/>
      </c>
      <c r="O1356" s="433" t="str">
        <f>IF('statement of marks'!X49="","",'statement of marks'!X49)</f>
        <v/>
      </c>
      <c r="P1356" s="209" t="str">
        <f>IF('statement of marks'!Y49="","",'statement of marks'!Y49)</f>
        <v/>
      </c>
      <c r="Q1356" s="207" t="str">
        <f>IF('statement of marks'!Z49="","",'statement of marks'!Z49)</f>
        <v/>
      </c>
      <c r="R1356" s="207" t="str">
        <f>IF('statement of marks'!AA49="","",'statement of marks'!AA49)</f>
        <v/>
      </c>
      <c r="S1356" s="433" t="str">
        <f>IF('statement of marks'!AB49="","",'statement of marks'!AB49)</f>
        <v/>
      </c>
      <c r="T1356" s="420" t="str">
        <f>IF('statement of marks'!AC49="","",'statement of marks'!AC49)</f>
        <v/>
      </c>
      <c r="U1356" s="420" t="str">
        <f>IF('statement of marks'!AD49="","",'statement of marks'!AD49)</f>
        <v/>
      </c>
      <c r="V1356" s="439" t="str">
        <f>IF('statement of marks'!AE49="","",'statement of marks'!AE49)</f>
        <v/>
      </c>
    </row>
    <row r="1357" spans="1:22" ht="15.95" customHeight="1">
      <c r="A1357" s="425"/>
      <c r="B1357" s="990" t="str">
        <f>IF('statement of marks'!$AH$3="","",'statement of marks'!$AH$3)</f>
        <v>vaxszth</v>
      </c>
      <c r="C1357" s="991"/>
      <c r="D1357" s="207" t="str">
        <f>IF('statement of marks'!AH49="","",'statement of marks'!AH49)</f>
        <v/>
      </c>
      <c r="E1357" s="207" t="str">
        <f>IF('statement of marks'!AI49="","",'statement of marks'!AI49)</f>
        <v/>
      </c>
      <c r="F1357" s="433" t="str">
        <f>IF('statement of marks'!AJ49="","",'statement of marks'!AJ49)</f>
        <v/>
      </c>
      <c r="G1357" s="207" t="str">
        <f>IF('statement of marks'!AK49="","",'statement of marks'!AK49)</f>
        <v/>
      </c>
      <c r="H1357" s="207" t="str">
        <f>IF('statement of marks'!AL49="","",'statement of marks'!AL49)</f>
        <v/>
      </c>
      <c r="I1357" s="433" t="str">
        <f>IF('statement of marks'!AM49="","",'statement of marks'!AM49)</f>
        <v/>
      </c>
      <c r="J1357" s="207" t="str">
        <f>IF('statement of marks'!AN49="","",'statement of marks'!AN49)</f>
        <v/>
      </c>
      <c r="K1357" s="207" t="str">
        <f>IF('statement of marks'!AO49="","",'statement of marks'!AO49)</f>
        <v/>
      </c>
      <c r="L1357" s="433" t="str">
        <f>IF('statement of marks'!AP49="","",'statement of marks'!AP49)</f>
        <v/>
      </c>
      <c r="M1357" s="207" t="str">
        <f>IF('statement of marks'!AR49="","",'statement of marks'!AR49)</f>
        <v/>
      </c>
      <c r="N1357" s="207" t="str">
        <f>IF('statement of marks'!AS49="","",'statement of marks'!AS49)</f>
        <v/>
      </c>
      <c r="O1357" s="433" t="str">
        <f>IF('statement of marks'!AT49="","",'statement of marks'!AT49)</f>
        <v/>
      </c>
      <c r="P1357" s="209" t="str">
        <f>IF('statement of marks'!AU49="","",'statement of marks'!AU49)</f>
        <v/>
      </c>
      <c r="Q1357" s="207" t="str">
        <f>IF('statement of marks'!AV49="","",'statement of marks'!AV49)</f>
        <v/>
      </c>
      <c r="R1357" s="207" t="str">
        <f>IF('statement of marks'!AW49="","",'statement of marks'!AW49)</f>
        <v/>
      </c>
      <c r="S1357" s="433" t="str">
        <f>IF('statement of marks'!AX49="","",'statement of marks'!AX49)</f>
        <v/>
      </c>
      <c r="T1357" s="420" t="str">
        <f>IF('statement of marks'!AY49="","",'statement of marks'!AY49)</f>
        <v/>
      </c>
      <c r="U1357" s="420" t="str">
        <f>IF('statement of marks'!AZ49="","",'statement of marks'!AZ49)</f>
        <v/>
      </c>
      <c r="V1357" s="439" t="str">
        <f>IF('statement of marks'!BA49="","",'statement of marks'!BA49)</f>
        <v/>
      </c>
    </row>
    <row r="1358" spans="1:22" ht="15.95" customHeight="1">
      <c r="A1358" s="425"/>
      <c r="B1358" s="990" t="str">
        <f>IF('statement of marks'!BD49="s","laLd`r",IF('statement of marks'!BD49="u","mnwZ",IF('statement of marks'!BD49="g","xqtjkrh",IF('statement of marks'!BD49="p","iatkch",IF('statement of marks'!BD49="sd","fla/kh","r`rh; Hkk""kk")))))</f>
        <v>r`rh; Hkk"kk</v>
      </c>
      <c r="C1358" s="991"/>
      <c r="D1358" s="207" t="str">
        <f>IF('statement of marks'!BE49="","",'statement of marks'!BE49)</f>
        <v/>
      </c>
      <c r="E1358" s="207" t="str">
        <f>IF('statement of marks'!BF49="","",'statement of marks'!BF49)</f>
        <v/>
      </c>
      <c r="F1358" s="433" t="str">
        <f>IF('statement of marks'!BG49="","",'statement of marks'!BG49)</f>
        <v/>
      </c>
      <c r="G1358" s="207" t="str">
        <f>IF('statement of marks'!BH49="","",'statement of marks'!BH49)</f>
        <v/>
      </c>
      <c r="H1358" s="207" t="str">
        <f>IF('statement of marks'!BI49="","",'statement of marks'!BI49)</f>
        <v/>
      </c>
      <c r="I1358" s="433" t="str">
        <f>IF('statement of marks'!BJ49="","",'statement of marks'!BJ49)</f>
        <v/>
      </c>
      <c r="J1358" s="207" t="str">
        <f>IF('statement of marks'!BK49="","",'statement of marks'!BK49)</f>
        <v/>
      </c>
      <c r="K1358" s="207" t="str">
        <f>IF('statement of marks'!BL49="","",'statement of marks'!BL49)</f>
        <v/>
      </c>
      <c r="L1358" s="433" t="str">
        <f>IF('statement of marks'!BM49="","",'statement of marks'!BM49)</f>
        <v/>
      </c>
      <c r="M1358" s="207" t="str">
        <f>IF('statement of marks'!BO49="","",'statement of marks'!BO49)</f>
        <v/>
      </c>
      <c r="N1358" s="207" t="str">
        <f>IF('statement of marks'!BP49="","",'statement of marks'!BP49)</f>
        <v/>
      </c>
      <c r="O1358" s="433" t="str">
        <f>IF('statement of marks'!BQ49="","",'statement of marks'!BQ49)</f>
        <v/>
      </c>
      <c r="P1358" s="209" t="str">
        <f>IF('statement of marks'!BR49="","",'statement of marks'!BR49)</f>
        <v/>
      </c>
      <c r="Q1358" s="207" t="str">
        <f>IF('statement of marks'!BS49="","",'statement of marks'!BS49)</f>
        <v/>
      </c>
      <c r="R1358" s="207" t="str">
        <f>IF('statement of marks'!BT49="","",'statement of marks'!BT49)</f>
        <v/>
      </c>
      <c r="S1358" s="433" t="str">
        <f>IF('statement of marks'!BU49="","",'statement of marks'!BU49)</f>
        <v/>
      </c>
      <c r="T1358" s="420" t="str">
        <f>IF('statement of marks'!BV49="","",'statement of marks'!BV49)</f>
        <v/>
      </c>
      <c r="U1358" s="420" t="str">
        <f>IF('statement of marks'!BW49="","",'statement of marks'!BW49)</f>
        <v/>
      </c>
      <c r="V1358" s="439" t="str">
        <f>IF('statement of marks'!BX49="","",'statement of marks'!BX49)</f>
        <v/>
      </c>
    </row>
    <row r="1359" spans="1:22" ht="15.95" customHeight="1">
      <c r="A1359" s="425"/>
      <c r="B1359" s="990" t="str">
        <f>IF('statement of marks'!$CA$3="","",'statement of marks'!$CA$3)</f>
        <v>xf.kr</v>
      </c>
      <c r="C1359" s="991"/>
      <c r="D1359" s="207" t="str">
        <f>IF('statement of marks'!CA49="","",'statement of marks'!CA49)</f>
        <v/>
      </c>
      <c r="E1359" s="207" t="str">
        <f>IF('statement of marks'!CB49="","",'statement of marks'!CB49)</f>
        <v/>
      </c>
      <c r="F1359" s="433" t="str">
        <f>IF('statement of marks'!CC49="","",'statement of marks'!CC49)</f>
        <v/>
      </c>
      <c r="G1359" s="207" t="str">
        <f>IF('statement of marks'!CD49="","",'statement of marks'!CD49)</f>
        <v/>
      </c>
      <c r="H1359" s="207" t="str">
        <f>IF('statement of marks'!CE49="","",'statement of marks'!CE49)</f>
        <v/>
      </c>
      <c r="I1359" s="433" t="str">
        <f>IF('statement of marks'!CF49="","",'statement of marks'!CF49)</f>
        <v/>
      </c>
      <c r="J1359" s="207" t="str">
        <f>IF('statement of marks'!CG49="","",'statement of marks'!CG49)</f>
        <v/>
      </c>
      <c r="K1359" s="207" t="str">
        <f>IF('statement of marks'!CH49="","",'statement of marks'!CH49)</f>
        <v/>
      </c>
      <c r="L1359" s="433" t="str">
        <f>IF('statement of marks'!CI49="","",'statement of marks'!CI49)</f>
        <v/>
      </c>
      <c r="M1359" s="207" t="str">
        <f>IF('statement of marks'!CK49="","",'statement of marks'!CK49)</f>
        <v/>
      </c>
      <c r="N1359" s="207" t="str">
        <f>IF('statement of marks'!CL49="","",'statement of marks'!CL49)</f>
        <v/>
      </c>
      <c r="O1359" s="433" t="str">
        <f>IF('statement of marks'!CM49="","",'statement of marks'!CM49)</f>
        <v/>
      </c>
      <c r="P1359" s="209" t="str">
        <f>IF('statement of marks'!CN49="","",'statement of marks'!CN49)</f>
        <v/>
      </c>
      <c r="Q1359" s="207" t="str">
        <f>IF('statement of marks'!CO49="","",'statement of marks'!CO49)</f>
        <v/>
      </c>
      <c r="R1359" s="207" t="str">
        <f>IF('statement of marks'!CP49="","",'statement of marks'!CP49)</f>
        <v/>
      </c>
      <c r="S1359" s="433" t="str">
        <f>IF('statement of marks'!CQ49="","",'statement of marks'!CQ49)</f>
        <v/>
      </c>
      <c r="T1359" s="420" t="str">
        <f>IF('statement of marks'!CR49="","",'statement of marks'!CR49)</f>
        <v/>
      </c>
      <c r="U1359" s="420" t="str">
        <f>IF('statement of marks'!CS49="","",'statement of marks'!CS49)</f>
        <v/>
      </c>
      <c r="V1359" s="439" t="str">
        <f>IF('statement of marks'!CT49="","",'statement of marks'!CT49)</f>
        <v/>
      </c>
    </row>
    <row r="1360" spans="1:22" ht="15.95" customHeight="1">
      <c r="A1360" s="425"/>
      <c r="B1360" s="990" t="str">
        <f>IF('statement of marks'!$CW$3="","",'statement of marks'!$CW$3)</f>
        <v>foKku</v>
      </c>
      <c r="C1360" s="991"/>
      <c r="D1360" s="207" t="str">
        <f>IF('statement of marks'!CW49="","",'statement of marks'!CW49)</f>
        <v/>
      </c>
      <c r="E1360" s="207" t="str">
        <f>IF('statement of marks'!CX49="","",'statement of marks'!CX49)</f>
        <v/>
      </c>
      <c r="F1360" s="433" t="str">
        <f>IF('statement of marks'!CY49="","",'statement of marks'!CY49)</f>
        <v/>
      </c>
      <c r="G1360" s="207" t="str">
        <f>IF('statement of marks'!CZ49="","",'statement of marks'!CZ49)</f>
        <v/>
      </c>
      <c r="H1360" s="207" t="str">
        <f>IF('statement of marks'!DA49="","",'statement of marks'!DA49)</f>
        <v/>
      </c>
      <c r="I1360" s="433" t="str">
        <f>IF('statement of marks'!DB49="","",'statement of marks'!DB49)</f>
        <v/>
      </c>
      <c r="J1360" s="207" t="str">
        <f>IF('statement of marks'!DC49="","",'statement of marks'!DC49)</f>
        <v/>
      </c>
      <c r="K1360" s="207" t="str">
        <f>IF('statement of marks'!DD49="","",'statement of marks'!DD49)</f>
        <v/>
      </c>
      <c r="L1360" s="433" t="str">
        <f>IF('statement of marks'!DE49="","",'statement of marks'!DE49)</f>
        <v/>
      </c>
      <c r="M1360" s="207" t="str">
        <f>IF('statement of marks'!DG49="","",'statement of marks'!DG49)</f>
        <v/>
      </c>
      <c r="N1360" s="207" t="str">
        <f>IF('statement of marks'!DH49="","",'statement of marks'!DH49)</f>
        <v/>
      </c>
      <c r="O1360" s="433" t="str">
        <f>IF('statement of marks'!DI49="","",'statement of marks'!DI49)</f>
        <v/>
      </c>
      <c r="P1360" s="209" t="str">
        <f>IF('statement of marks'!DJ49="","",'statement of marks'!DJ49)</f>
        <v/>
      </c>
      <c r="Q1360" s="207" t="str">
        <f>IF('statement of marks'!DK49="","",'statement of marks'!DK49)</f>
        <v/>
      </c>
      <c r="R1360" s="207" t="str">
        <f>IF('statement of marks'!DL49="","",'statement of marks'!DL49)</f>
        <v/>
      </c>
      <c r="S1360" s="433" t="str">
        <f>IF('statement of marks'!DM49="","",'statement of marks'!DM49)</f>
        <v/>
      </c>
      <c r="T1360" s="420" t="str">
        <f>IF('statement of marks'!DN49="","",'statement of marks'!DN49)</f>
        <v/>
      </c>
      <c r="U1360" s="420" t="str">
        <f>IF('statement of marks'!DO49="","",'statement of marks'!DO49)</f>
        <v/>
      </c>
      <c r="V1360" s="439" t="str">
        <f>IF('statement of marks'!DP49="","",'statement of marks'!DP49)</f>
        <v/>
      </c>
    </row>
    <row r="1361" spans="1:22" ht="15.95" customHeight="1">
      <c r="A1361" s="425"/>
      <c r="B1361" s="990" t="str">
        <f>IF('statement of marks'!$DS$3="","",'statement of marks'!$DS$3)</f>
        <v>lkekftd foKku</v>
      </c>
      <c r="C1361" s="991"/>
      <c r="D1361" s="207" t="str">
        <f>IF('statement of marks'!DS49="","",'statement of marks'!DS49)</f>
        <v/>
      </c>
      <c r="E1361" s="207" t="str">
        <f>IF('statement of marks'!DT49="","",'statement of marks'!DT49)</f>
        <v/>
      </c>
      <c r="F1361" s="433" t="str">
        <f>IF('statement of marks'!DU49="","",'statement of marks'!DU49)</f>
        <v/>
      </c>
      <c r="G1361" s="207" t="str">
        <f>IF('statement of marks'!DV49="","",'statement of marks'!DV49)</f>
        <v/>
      </c>
      <c r="H1361" s="207" t="str">
        <f>IF('statement of marks'!DW49="","",'statement of marks'!DW49)</f>
        <v/>
      </c>
      <c r="I1361" s="433" t="str">
        <f>IF('statement of marks'!DX49="","",'statement of marks'!DX49)</f>
        <v/>
      </c>
      <c r="J1361" s="207" t="str">
        <f>IF('statement of marks'!DY49="","",'statement of marks'!DY49)</f>
        <v/>
      </c>
      <c r="K1361" s="207" t="str">
        <f>IF('statement of marks'!DZ49="","",'statement of marks'!DZ49)</f>
        <v/>
      </c>
      <c r="L1361" s="433" t="str">
        <f>IF('statement of marks'!EA49="","",'statement of marks'!EA49)</f>
        <v/>
      </c>
      <c r="M1361" s="207" t="str">
        <f>IF('statement of marks'!EC49="","",'statement of marks'!EC49)</f>
        <v/>
      </c>
      <c r="N1361" s="207" t="str">
        <f>IF('statement of marks'!ED49="","",'statement of marks'!ED49)</f>
        <v/>
      </c>
      <c r="O1361" s="433" t="str">
        <f>IF('statement of marks'!EE49="","",'statement of marks'!EE49)</f>
        <v/>
      </c>
      <c r="P1361" s="209" t="str">
        <f>IF('statement of marks'!EF49="","",'statement of marks'!EF49)</f>
        <v/>
      </c>
      <c r="Q1361" s="207" t="str">
        <f>IF('statement of marks'!EG49="","",'statement of marks'!EG49)</f>
        <v/>
      </c>
      <c r="R1361" s="207" t="str">
        <f>IF('statement of marks'!EH49="","",'statement of marks'!EH49)</f>
        <v/>
      </c>
      <c r="S1361" s="433" t="str">
        <f>IF('statement of marks'!EI49="","",'statement of marks'!EI49)</f>
        <v/>
      </c>
      <c r="T1361" s="420" t="str">
        <f>IF('statement of marks'!EJ49="","",'statement of marks'!EJ49)</f>
        <v/>
      </c>
      <c r="U1361" s="420" t="str">
        <f>IF('statement of marks'!EK49="","",'statement of marks'!EK49)</f>
        <v/>
      </c>
      <c r="V1361" s="439" t="str">
        <f>IF('statement of marks'!EL49="","",'statement of marks'!EL49)</f>
        <v/>
      </c>
    </row>
    <row r="1362" spans="1:22" ht="15.95" customHeight="1">
      <c r="A1362" s="425"/>
      <c r="B1362" s="996" t="s">
        <v>193</v>
      </c>
      <c r="C1362" s="997"/>
      <c r="D1362" s="1007" t="s">
        <v>1</v>
      </c>
      <c r="E1362" s="1007"/>
      <c r="F1362" s="1007"/>
      <c r="G1362" s="1007" t="s">
        <v>21</v>
      </c>
      <c r="H1362" s="1007"/>
      <c r="I1362" s="1007"/>
      <c r="J1362" s="1007" t="s">
        <v>194</v>
      </c>
      <c r="K1362" s="1007"/>
      <c r="L1362" s="1007"/>
      <c r="M1362" s="1007" t="s">
        <v>68</v>
      </c>
      <c r="N1362" s="1007"/>
      <c r="O1362" s="1007"/>
      <c r="P1362" s="1007" t="s">
        <v>240</v>
      </c>
      <c r="Q1362" s="1007"/>
      <c r="R1362" s="1007"/>
      <c r="S1362" s="436"/>
      <c r="T1362" s="1073" t="s">
        <v>237</v>
      </c>
      <c r="U1362" s="1074"/>
      <c r="V1362" s="1075"/>
    </row>
    <row r="1363" spans="1:22" ht="15.95" customHeight="1">
      <c r="A1363" s="426"/>
      <c r="B1363" s="1048" t="s">
        <v>3</v>
      </c>
      <c r="C1363" s="1049"/>
      <c r="D1363" s="1050">
        <f>IF('statement of marks'!EO$6="","",'statement of marks'!EO$6)</f>
        <v>20</v>
      </c>
      <c r="E1363" s="1050"/>
      <c r="F1363" s="1050"/>
      <c r="G1363" s="1050">
        <f>IF('statement of marks'!EP$6="","",'statement of marks'!EP$6)</f>
        <v>20</v>
      </c>
      <c r="H1363" s="1050"/>
      <c r="I1363" s="1050"/>
      <c r="J1363" s="1050">
        <f>IF('statement of marks'!ER$6="","",'statement of marks'!ER$6)</f>
        <v>20</v>
      </c>
      <c r="K1363" s="1050"/>
      <c r="L1363" s="1050"/>
      <c r="M1363" s="1050">
        <f>IF('statement of marks'!EQ$6="","",'statement of marks'!EQ$6)</f>
        <v>20</v>
      </c>
      <c r="N1363" s="1050"/>
      <c r="O1363" s="1050"/>
      <c r="P1363" s="1050">
        <f>IF('statement of marks'!ES$6="","",'statement of marks'!ES$6)</f>
        <v>20</v>
      </c>
      <c r="Q1363" s="1050"/>
      <c r="R1363" s="1050"/>
      <c r="S1363" s="437" t="str">
        <f>IF('statement of marks'!FD$6="","",'statement of marks'!EW$6)</f>
        <v/>
      </c>
      <c r="T1363" s="442">
        <f>IF('statement of marks'!ET$6="","",'statement of marks'!ET$6)</f>
        <v>100</v>
      </c>
      <c r="U1363" s="443" t="s">
        <v>5</v>
      </c>
      <c r="V1363" s="444" t="s">
        <v>241</v>
      </c>
    </row>
    <row r="1364" spans="1:22" ht="15.95" customHeight="1">
      <c r="A1364" s="425"/>
      <c r="B1364" s="990" t="str">
        <f>IF('statement of marks'!$EO$3="","",'statement of marks'!$EO$3)</f>
        <v>dk;kZuqHko</v>
      </c>
      <c r="C1364" s="991"/>
      <c r="D1364" s="1031" t="str">
        <f>IF('statement of marks'!EO49="","",'statement of marks'!EO49)</f>
        <v/>
      </c>
      <c r="E1364" s="1031"/>
      <c r="F1364" s="1031"/>
      <c r="G1364" s="1031" t="str">
        <f>IF('statement of marks'!EP49="","",'statement of marks'!EP49)</f>
        <v/>
      </c>
      <c r="H1364" s="1031"/>
      <c r="I1364" s="1031"/>
      <c r="J1364" s="1031" t="str">
        <f>IF('statement of marks'!ER49="","",'statement of marks'!ER49)</f>
        <v/>
      </c>
      <c r="K1364" s="1031"/>
      <c r="L1364" s="1031"/>
      <c r="M1364" s="1031" t="str">
        <f>IF('statement of marks'!EQ49="","",'statement of marks'!EQ49)</f>
        <v/>
      </c>
      <c r="N1364" s="1031"/>
      <c r="O1364" s="1031"/>
      <c r="P1364" s="1031" t="str">
        <f>IF('statement of marks'!ES49="","",'statement of marks'!ES49)</f>
        <v/>
      </c>
      <c r="Q1364" s="1031"/>
      <c r="R1364" s="1031"/>
      <c r="S1364" s="438"/>
      <c r="T1364" s="440" t="str">
        <f>IF('statement of marks'!ET49="","",'statement of marks'!ET49)</f>
        <v/>
      </c>
      <c r="U1364" s="440" t="str">
        <f>IF('statement of marks'!EU49="","",'statement of marks'!EU49)</f>
        <v/>
      </c>
      <c r="V1364" s="441" t="str">
        <f>IF('statement of marks'!EV49="","",'statement of marks'!EV49)</f>
        <v/>
      </c>
    </row>
    <row r="1365" spans="1:22" ht="15.95" customHeight="1">
      <c r="A1365" s="425"/>
      <c r="B1365" s="1027" t="str">
        <f>IF('statement of marks'!$EY$3="","",'statement of marks'!$EY$3)</f>
        <v>dyk f'k{kk</v>
      </c>
      <c r="C1365" s="1028"/>
      <c r="D1365" s="1031" t="str">
        <f>IF('statement of marks'!EY49="","",'statement of marks'!EY49)</f>
        <v/>
      </c>
      <c r="E1365" s="1031"/>
      <c r="F1365" s="1031"/>
      <c r="G1365" s="1031" t="str">
        <f>IF('statement of marks'!EZ49="","",'statement of marks'!EZ49)</f>
        <v/>
      </c>
      <c r="H1365" s="1031"/>
      <c r="I1365" s="1031"/>
      <c r="J1365" s="1031" t="str">
        <f>IF('statement of marks'!FB49="","",'statement of marks'!FB49)</f>
        <v/>
      </c>
      <c r="K1365" s="1031"/>
      <c r="L1365" s="1031"/>
      <c r="M1365" s="1031" t="str">
        <f>IF('statement of marks'!FA49="","",'statement of marks'!FA49)</f>
        <v/>
      </c>
      <c r="N1365" s="1031"/>
      <c r="O1365" s="1031"/>
      <c r="P1365" s="1031" t="str">
        <f>IF('statement of marks'!FC49="","",'statement of marks'!FC49)</f>
        <v/>
      </c>
      <c r="Q1365" s="1031"/>
      <c r="R1365" s="1031"/>
      <c r="S1365" s="438"/>
      <c r="T1365" s="440" t="str">
        <f>IF('statement of marks'!FD49="","",'statement of marks'!FD49)</f>
        <v/>
      </c>
      <c r="U1365" s="440" t="str">
        <f>IF('statement of marks'!FE49="","",'statement of marks'!FE49)</f>
        <v/>
      </c>
      <c r="V1365" s="441" t="str">
        <f>IF('statement of marks'!FF49="","",'statement of marks'!FF49)</f>
        <v/>
      </c>
    </row>
    <row r="1366" spans="1:22" ht="15.95" customHeight="1">
      <c r="A1366" s="425"/>
      <c r="B1366" s="1029" t="str">
        <f>IF('statement of marks'!$FI$3="","",'statement of marks'!$FI$3)</f>
        <v>LokLF; ,oe~ 'kkjhfjd f'k{kk</v>
      </c>
      <c r="C1366" s="1030"/>
      <c r="D1366" s="1031" t="str">
        <f>IF('statement of marks'!FI49="","",'statement of marks'!FI49)</f>
        <v/>
      </c>
      <c r="E1366" s="1031"/>
      <c r="F1366" s="1031"/>
      <c r="G1366" s="1031" t="str">
        <f>IF('statement of marks'!FJ49="","",'statement of marks'!FJ49)</f>
        <v/>
      </c>
      <c r="H1366" s="1031"/>
      <c r="I1366" s="1031"/>
      <c r="J1366" s="1031" t="str">
        <f>IF('statement of marks'!FL49="","",'statement of marks'!FL49)</f>
        <v/>
      </c>
      <c r="K1366" s="1031"/>
      <c r="L1366" s="1031"/>
      <c r="M1366" s="1031" t="str">
        <f>IF('statement of marks'!FK49="","",'statement of marks'!FK49)</f>
        <v/>
      </c>
      <c r="N1366" s="1031"/>
      <c r="O1366" s="1031"/>
      <c r="P1366" s="1031" t="str">
        <f>IF('statement of marks'!FM49="","",'statement of marks'!FM49)</f>
        <v/>
      </c>
      <c r="Q1366" s="1031"/>
      <c r="R1366" s="1031"/>
      <c r="S1366" s="438"/>
      <c r="T1366" s="440" t="str">
        <f>IF('statement of marks'!FN49="","",'statement of marks'!FN49)</f>
        <v/>
      </c>
      <c r="U1366" s="440" t="str">
        <f>IF('statement of marks'!FO49="","",'statement of marks'!FO49)</f>
        <v/>
      </c>
      <c r="V1366" s="441" t="str">
        <f>IF('statement of marks'!FP49="","",'statement of marks'!FP49)</f>
        <v/>
      </c>
    </row>
    <row r="1367" spans="1:22" ht="15.95" customHeight="1">
      <c r="A1367" s="425"/>
      <c r="B1367" s="1000" t="s">
        <v>195</v>
      </c>
      <c r="C1367" s="1001"/>
      <c r="D1367" s="1071" t="str">
        <f>details!$DR$3</f>
        <v>vxLr rd</v>
      </c>
      <c r="E1367" s="1071"/>
      <c r="F1367" s="1071"/>
      <c r="G1367" s="1071" t="str">
        <f>details!$DV$3</f>
        <v>vDVwcj rd</v>
      </c>
      <c r="H1367" s="1071"/>
      <c r="I1367" s="1071"/>
      <c r="J1367" s="1071" t="str">
        <f>details!$ED$3</f>
        <v>Qjojh rd</v>
      </c>
      <c r="K1367" s="1071"/>
      <c r="L1367" s="1071"/>
      <c r="M1367" s="1071" t="str">
        <f>details!$DZ$3</f>
        <v>fnlEcj rd</v>
      </c>
      <c r="N1367" s="1071"/>
      <c r="O1367" s="1071"/>
      <c r="P1367" s="1071" t="str">
        <f>details!$EH$3</f>
        <v>loZ ;ksx</v>
      </c>
      <c r="Q1367" s="1071"/>
      <c r="R1367" s="1071"/>
      <c r="S1367" s="1085" t="s">
        <v>252</v>
      </c>
      <c r="T1367" s="1086"/>
      <c r="U1367" s="1086"/>
      <c r="V1367" s="1087"/>
    </row>
    <row r="1368" spans="1:22" ht="15.95" customHeight="1">
      <c r="A1368" s="425"/>
      <c r="B1368" s="1025" t="s">
        <v>98</v>
      </c>
      <c r="C1368" s="1026"/>
      <c r="D1368" s="1008" t="str">
        <f>IF(details!DS49="","",details!DS49)</f>
        <v/>
      </c>
      <c r="E1368" s="1008"/>
      <c r="F1368" s="1008"/>
      <c r="G1368" s="1008" t="str">
        <f>IF(details!DW49="","",details!DW49)</f>
        <v/>
      </c>
      <c r="H1368" s="1008"/>
      <c r="I1368" s="1008"/>
      <c r="J1368" s="1008" t="str">
        <f>IF(details!EE49="","",details!EE49)</f>
        <v/>
      </c>
      <c r="K1368" s="1008"/>
      <c r="L1368" s="1008"/>
      <c r="M1368" s="1008" t="str">
        <f>IF(details!EA49="","",details!EA49)</f>
        <v/>
      </c>
      <c r="N1368" s="1008"/>
      <c r="O1368" s="1008"/>
      <c r="P1368" s="1008" t="str">
        <f>IF(details!EI49="","",details!EI49)</f>
        <v/>
      </c>
      <c r="Q1368" s="1008"/>
      <c r="R1368" s="1008"/>
      <c r="S1368" s="1088">
        <v>41757</v>
      </c>
      <c r="T1368" s="1089"/>
      <c r="U1368" s="1089"/>
      <c r="V1368" s="1090"/>
    </row>
    <row r="1369" spans="1:22" ht="15.95" customHeight="1">
      <c r="A1369" s="425"/>
      <c r="B1369" s="1023" t="s">
        <v>15</v>
      </c>
      <c r="C1369" s="1024"/>
      <c r="D1369" s="1009">
        <f>IF(details!DR49="","",details!DR49)</f>
        <v>83</v>
      </c>
      <c r="E1369" s="1009"/>
      <c r="F1369" s="1009"/>
      <c r="G1369" s="1009" t="str">
        <f>IF(details!DV49="","",details!DV49)</f>
        <v/>
      </c>
      <c r="H1369" s="1009"/>
      <c r="I1369" s="1009"/>
      <c r="J1369" s="1009" t="str">
        <f>IF(details!ED49="","",details!ED49)</f>
        <v/>
      </c>
      <c r="K1369" s="1009"/>
      <c r="L1369" s="1009"/>
      <c r="M1369" s="1009" t="str">
        <f>IF(details!DZ49="","",details!DZ49)</f>
        <v/>
      </c>
      <c r="N1369" s="1009"/>
      <c r="O1369" s="1009"/>
      <c r="P1369" s="1009" t="str">
        <f>IF(details!EH49="","",details!EH49)</f>
        <v/>
      </c>
      <c r="Q1369" s="1009"/>
      <c r="R1369" s="1009"/>
      <c r="S1369" s="1091"/>
      <c r="T1369" s="1092"/>
      <c r="U1369" s="1092"/>
      <c r="V1369" s="1093"/>
    </row>
    <row r="1370" spans="1:22" ht="15.95" customHeight="1">
      <c r="A1370" s="1072"/>
      <c r="B1370" s="1064" t="s">
        <v>250</v>
      </c>
      <c r="C1370" s="1065"/>
      <c r="D1370" s="1066" t="s">
        <v>3</v>
      </c>
      <c r="E1370" s="1066"/>
      <c r="F1370" s="1066"/>
      <c r="G1370" s="1066" t="s">
        <v>236</v>
      </c>
      <c r="H1370" s="1066"/>
      <c r="I1370" s="1066"/>
      <c r="J1370" s="1066" t="s">
        <v>5</v>
      </c>
      <c r="K1370" s="1066"/>
      <c r="L1370" s="1066"/>
      <c r="M1370" s="1066" t="s">
        <v>242</v>
      </c>
      <c r="N1370" s="1066"/>
      <c r="O1370" s="1066"/>
      <c r="P1370" s="1067" t="s">
        <v>225</v>
      </c>
      <c r="Q1370" s="1067"/>
      <c r="R1370" s="1067"/>
      <c r="S1370" s="1066" t="s">
        <v>250</v>
      </c>
      <c r="T1370" s="1066"/>
      <c r="U1370" s="1066"/>
      <c r="V1370" s="1068"/>
    </row>
    <row r="1371" spans="1:22" ht="15.95" customHeight="1">
      <c r="A1371" s="1072"/>
      <c r="B1371" s="1064"/>
      <c r="C1371" s="1065"/>
      <c r="D1371" s="1069" t="str">
        <f>'statement of marks'!HD49</f>
        <v/>
      </c>
      <c r="E1371" s="1069"/>
      <c r="F1371" s="1069"/>
      <c r="G1371" s="1069" t="str">
        <f>'statement of marks'!HE49</f>
        <v/>
      </c>
      <c r="H1371" s="1069"/>
      <c r="I1371" s="1069"/>
      <c r="J1371" s="1069" t="str">
        <f>'statement of marks'!HF49</f>
        <v/>
      </c>
      <c r="K1371" s="1069"/>
      <c r="L1371" s="1069"/>
      <c r="M1371" s="1069" t="str">
        <f>'statement of marks'!HI49</f>
        <v/>
      </c>
      <c r="N1371" s="1069"/>
      <c r="O1371" s="1069"/>
      <c r="P1371" s="1069" t="str">
        <f>'statement of marks'!HH49</f>
        <v/>
      </c>
      <c r="Q1371" s="1069"/>
      <c r="R1371" s="1069"/>
      <c r="S1371" s="1066" t="str">
        <f>'statement of marks'!HC49</f>
        <v/>
      </c>
      <c r="T1371" s="1066"/>
      <c r="U1371" s="1066"/>
      <c r="V1371" s="1068"/>
    </row>
    <row r="1372" spans="1:22" ht="15.95" customHeight="1">
      <c r="A1372" s="425"/>
      <c r="B1372" s="1036" t="s">
        <v>99</v>
      </c>
      <c r="C1372" s="1037"/>
      <c r="D1372" s="1007"/>
      <c r="E1372" s="1007"/>
      <c r="F1372" s="1007"/>
      <c r="G1372" s="1007"/>
      <c r="H1372" s="1007"/>
      <c r="I1372" s="1007"/>
      <c r="J1372" s="1007"/>
      <c r="K1372" s="1007"/>
      <c r="L1372" s="1007"/>
      <c r="M1372" s="1007"/>
      <c r="N1372" s="1007"/>
      <c r="O1372" s="1007"/>
      <c r="P1372" s="1007"/>
      <c r="Q1372" s="1007"/>
      <c r="R1372" s="1007"/>
      <c r="S1372" s="1007"/>
      <c r="T1372" s="1007"/>
      <c r="U1372" s="1007"/>
      <c r="V1372" s="1058"/>
    </row>
    <row r="1373" spans="1:22" ht="15.95" customHeight="1">
      <c r="A1373" s="425"/>
      <c r="B1373" s="1013" t="s">
        <v>79</v>
      </c>
      <c r="C1373" s="1014"/>
      <c r="D1373" s="1007"/>
      <c r="E1373" s="1007"/>
      <c r="F1373" s="1007"/>
      <c r="G1373" s="1007"/>
      <c r="H1373" s="1007"/>
      <c r="I1373" s="1007"/>
      <c r="J1373" s="1007"/>
      <c r="K1373" s="1007"/>
      <c r="L1373" s="1007"/>
      <c r="M1373" s="1007"/>
      <c r="N1373" s="1007"/>
      <c r="O1373" s="1007"/>
      <c r="P1373" s="1007"/>
      <c r="Q1373" s="1007"/>
      <c r="R1373" s="1007"/>
      <c r="S1373" s="1007"/>
      <c r="T1373" s="1007"/>
      <c r="U1373" s="1007"/>
      <c r="V1373" s="1058"/>
    </row>
    <row r="1374" spans="1:22" ht="15.95" customHeight="1">
      <c r="A1374" s="425"/>
      <c r="B1374" s="1036" t="s">
        <v>243</v>
      </c>
      <c r="C1374" s="1037"/>
      <c r="D1374" s="1007"/>
      <c r="E1374" s="1007"/>
      <c r="F1374" s="1007"/>
      <c r="G1374" s="1007"/>
      <c r="H1374" s="1007"/>
      <c r="I1374" s="1007"/>
      <c r="J1374" s="1007"/>
      <c r="K1374" s="1007"/>
      <c r="L1374" s="1007"/>
      <c r="M1374" s="1007"/>
      <c r="N1374" s="1007"/>
      <c r="O1374" s="1007"/>
      <c r="P1374" s="1007" t="s">
        <v>243</v>
      </c>
      <c r="Q1374" s="1007"/>
      <c r="R1374" s="1007"/>
      <c r="S1374" s="1007"/>
      <c r="T1374" s="1007"/>
      <c r="U1374" s="1007"/>
      <c r="V1374" s="1058"/>
    </row>
    <row r="1375" spans="1:22" ht="15.95" customHeight="1">
      <c r="A1375" s="425"/>
      <c r="B1375" s="1021" t="s">
        <v>100</v>
      </c>
      <c r="C1375" s="1022"/>
      <c r="D1375" s="1007"/>
      <c r="E1375" s="1007"/>
      <c r="F1375" s="1007"/>
      <c r="G1375" s="1007"/>
      <c r="H1375" s="1007"/>
      <c r="I1375" s="1007"/>
      <c r="J1375" s="1007"/>
      <c r="K1375" s="1007"/>
      <c r="L1375" s="1007"/>
      <c r="M1375" s="1007"/>
      <c r="N1375" s="1007"/>
      <c r="O1375" s="1007"/>
      <c r="P1375" s="1007"/>
      <c r="Q1375" s="1007"/>
      <c r="R1375" s="1007"/>
      <c r="S1375" s="1060" t="s">
        <v>100</v>
      </c>
      <c r="T1375" s="1060"/>
      <c r="U1375" s="1060"/>
      <c r="V1375" s="1061"/>
    </row>
    <row r="1376" spans="1:22" ht="15.95" customHeight="1" thickBot="1">
      <c r="A1376" s="427"/>
      <c r="B1376" s="1076" t="s">
        <v>101</v>
      </c>
      <c r="C1376" s="1077"/>
      <c r="D1376" s="1059"/>
      <c r="E1376" s="1059"/>
      <c r="F1376" s="1059"/>
      <c r="G1376" s="1059"/>
      <c r="H1376" s="1059"/>
      <c r="I1376" s="1059"/>
      <c r="J1376" s="1059"/>
      <c r="K1376" s="1059"/>
      <c r="L1376" s="1059"/>
      <c r="M1376" s="1059"/>
      <c r="N1376" s="1059"/>
      <c r="O1376" s="1059"/>
      <c r="P1376" s="1059"/>
      <c r="Q1376" s="1059"/>
      <c r="R1376" s="1059"/>
      <c r="S1376" s="1062" t="s">
        <v>134</v>
      </c>
      <c r="T1376" s="1062"/>
      <c r="U1376" s="1062"/>
      <c r="V1376" s="1063"/>
    </row>
    <row r="1377" spans="1:22" ht="15.95" customHeight="1">
      <c r="A1377" s="424"/>
      <c r="B1377" s="1038" t="s">
        <v>47</v>
      </c>
      <c r="C1377" s="1039"/>
      <c r="D1377" s="1039"/>
      <c r="E1377" s="1039"/>
      <c r="F1377" s="1039"/>
      <c r="G1377" s="1039"/>
      <c r="H1377" s="1039"/>
      <c r="I1377" s="1039"/>
      <c r="J1377" s="1039"/>
      <c r="K1377" s="1039"/>
      <c r="L1377" s="1039"/>
      <c r="M1377" s="1039"/>
      <c r="N1377" s="1039"/>
      <c r="O1377" s="1039"/>
      <c r="P1377" s="1039"/>
      <c r="Q1377" s="1039"/>
      <c r="R1377" s="1039"/>
      <c r="S1377" s="1039"/>
      <c r="T1377" s="1039"/>
      <c r="U1377" s="1039"/>
      <c r="V1377" s="1040"/>
    </row>
    <row r="1378" spans="1:22" ht="15.95" customHeight="1">
      <c r="A1378" s="425"/>
      <c r="B1378" s="1041" t="str">
        <f>'statement of marks'!$A$1</f>
        <v>MkW0Hkhejko vEcsMdj jkt0vkok0fo|k0cxMh]nkSlk</v>
      </c>
      <c r="C1378" s="1042"/>
      <c r="D1378" s="1042"/>
      <c r="E1378" s="1042"/>
      <c r="F1378" s="1042"/>
      <c r="G1378" s="1042"/>
      <c r="H1378" s="1042"/>
      <c r="I1378" s="1042"/>
      <c r="J1378" s="1042"/>
      <c r="K1378" s="1042"/>
      <c r="L1378" s="1042"/>
      <c r="M1378" s="1042"/>
      <c r="N1378" s="1042"/>
      <c r="O1378" s="1042"/>
      <c r="P1378" s="1042"/>
      <c r="Q1378" s="1042"/>
      <c r="R1378" s="1042"/>
      <c r="S1378" s="1042"/>
      <c r="T1378" s="1042"/>
      <c r="U1378" s="1042"/>
      <c r="V1378" s="1043"/>
    </row>
    <row r="1379" spans="1:22" ht="15.95" customHeight="1">
      <c r="A1379" s="425"/>
      <c r="B1379" s="990" t="s">
        <v>244</v>
      </c>
      <c r="C1379" s="991"/>
      <c r="D1379" s="992" t="str">
        <f>'statement of marks'!$H$3</f>
        <v>2016-17</v>
      </c>
      <c r="E1379" s="992"/>
      <c r="F1379" s="992"/>
      <c r="G1379" s="992"/>
      <c r="H1379" s="992"/>
      <c r="I1379" s="992"/>
      <c r="J1379" s="992"/>
      <c r="K1379" s="992"/>
      <c r="L1379" s="992"/>
      <c r="M1379" s="992"/>
      <c r="N1379" s="992"/>
      <c r="O1379" s="992"/>
      <c r="P1379" s="992"/>
      <c r="Q1379" s="992"/>
      <c r="R1379" s="992"/>
      <c r="S1379" s="992"/>
      <c r="T1379" s="992"/>
      <c r="U1379" s="992"/>
      <c r="V1379" s="1044"/>
    </row>
    <row r="1380" spans="1:22" ht="15.95" customHeight="1">
      <c r="A1380" s="425"/>
      <c r="B1380" s="990" t="s">
        <v>185</v>
      </c>
      <c r="C1380" s="991"/>
      <c r="D1380" s="991" t="str">
        <f>IF('statement of marks'!I50="","",'statement of marks'!I50)</f>
        <v/>
      </c>
      <c r="E1380" s="991"/>
      <c r="F1380" s="991"/>
      <c r="G1380" s="991"/>
      <c r="H1380" s="991"/>
      <c r="I1380" s="991"/>
      <c r="J1380" s="991"/>
      <c r="K1380" s="991"/>
      <c r="L1380" s="991"/>
      <c r="M1380" s="991"/>
      <c r="N1380" s="991"/>
      <c r="O1380" s="991"/>
      <c r="P1380" s="991"/>
      <c r="Q1380" s="991"/>
      <c r="R1380" s="991"/>
      <c r="S1380" s="991"/>
      <c r="T1380" s="991"/>
      <c r="U1380" s="991"/>
      <c r="V1380" s="1045"/>
    </row>
    <row r="1381" spans="1:22" ht="15.95" customHeight="1">
      <c r="A1381" s="425"/>
      <c r="B1381" s="990" t="s">
        <v>186</v>
      </c>
      <c r="C1381" s="991"/>
      <c r="D1381" s="991" t="str">
        <f>IF('statement of marks'!J50="","",'statement of marks'!J50)</f>
        <v/>
      </c>
      <c r="E1381" s="991"/>
      <c r="F1381" s="991"/>
      <c r="G1381" s="991"/>
      <c r="H1381" s="991"/>
      <c r="I1381" s="991"/>
      <c r="J1381" s="991"/>
      <c r="K1381" s="991"/>
      <c r="L1381" s="991"/>
      <c r="M1381" s="991"/>
      <c r="N1381" s="991"/>
      <c r="O1381" s="991"/>
      <c r="P1381" s="991"/>
      <c r="Q1381" s="991"/>
      <c r="R1381" s="991"/>
      <c r="S1381" s="991"/>
      <c r="T1381" s="991"/>
      <c r="U1381" s="991"/>
      <c r="V1381" s="1045"/>
    </row>
    <row r="1382" spans="1:22" ht="15.95" customHeight="1">
      <c r="A1382" s="425"/>
      <c r="B1382" s="990" t="s">
        <v>187</v>
      </c>
      <c r="C1382" s="991"/>
      <c r="D1382" s="991" t="str">
        <f>IF('statement of marks'!K50="","",'statement of marks'!K50)</f>
        <v/>
      </c>
      <c r="E1382" s="991"/>
      <c r="F1382" s="991"/>
      <c r="G1382" s="991"/>
      <c r="H1382" s="991"/>
      <c r="I1382" s="991"/>
      <c r="J1382" s="991"/>
      <c r="K1382" s="991"/>
      <c r="L1382" s="991"/>
      <c r="M1382" s="991"/>
      <c r="N1382" s="991"/>
      <c r="O1382" s="991"/>
      <c r="P1382" s="991"/>
      <c r="Q1382" s="991"/>
      <c r="R1382" s="991"/>
      <c r="S1382" s="991"/>
      <c r="T1382" s="991"/>
      <c r="U1382" s="991"/>
      <c r="V1382" s="1045"/>
    </row>
    <row r="1383" spans="1:22" ht="15.95" customHeight="1">
      <c r="A1383" s="425"/>
      <c r="B1383" s="990" t="s">
        <v>188</v>
      </c>
      <c r="C1383" s="991"/>
      <c r="D1383" s="992" t="str">
        <f>'statement of marks'!$G$3</f>
        <v>6 B</v>
      </c>
      <c r="E1383" s="992"/>
      <c r="F1383" s="992"/>
      <c r="G1383" s="991" t="s">
        <v>9</v>
      </c>
      <c r="H1383" s="991"/>
      <c r="I1383" s="991"/>
      <c r="J1383" s="992" t="str">
        <f>IF('statement of marks'!D50="","",'statement of marks'!D50)</f>
        <v/>
      </c>
      <c r="K1383" s="992"/>
      <c r="L1383" s="992"/>
      <c r="M1383" s="991" t="s">
        <v>189</v>
      </c>
      <c r="N1383" s="991"/>
      <c r="O1383" s="991"/>
      <c r="P1383" s="992" t="str">
        <f>IF('statement of marks'!F50="","",'statement of marks'!F50)</f>
        <v/>
      </c>
      <c r="Q1383" s="992"/>
      <c r="R1383" s="992"/>
      <c r="S1383" s="1054" t="str">
        <f>IF('statement of marks'!$I$3="","",'statement of marks'!$I$3)</f>
        <v xml:space="preserve">fo|ky; dk Mk;l dksM+ </v>
      </c>
      <c r="T1383" s="1054"/>
      <c r="U1383" s="1054"/>
      <c r="V1383" s="1055"/>
    </row>
    <row r="1384" spans="1:22" ht="15.95" customHeight="1">
      <c r="A1384" s="425"/>
      <c r="B1384" s="428" t="s">
        <v>0</v>
      </c>
      <c r="C1384" s="429"/>
      <c r="D1384" s="1032" t="str">
        <f>IF('statement of marks'!G50="","",'statement of marks'!G50)</f>
        <v/>
      </c>
      <c r="E1384" s="1032"/>
      <c r="F1384" s="1032"/>
      <c r="G1384" s="991" t="str">
        <f>IF('statement of marks'!H50="","",'statement of marks'!H50)</f>
        <v/>
      </c>
      <c r="H1384" s="991"/>
      <c r="I1384" s="991"/>
      <c r="J1384" s="991"/>
      <c r="K1384" s="991"/>
      <c r="L1384" s="991"/>
      <c r="M1384" s="991"/>
      <c r="N1384" s="991"/>
      <c r="O1384" s="991"/>
      <c r="P1384" s="991"/>
      <c r="Q1384" s="991"/>
      <c r="R1384" s="991"/>
      <c r="S1384" s="1056" t="str">
        <f>IF('statement of marks'!$J$3="","",'statement of marks'!$J$3)</f>
        <v xml:space="preserve">08291009401   </v>
      </c>
      <c r="T1384" s="1056"/>
      <c r="U1384" s="1056"/>
      <c r="V1384" s="1057"/>
    </row>
    <row r="1385" spans="1:22" ht="15.95" customHeight="1">
      <c r="A1385" s="425"/>
      <c r="B1385" s="404" t="s">
        <v>28</v>
      </c>
      <c r="C1385" s="430" t="s">
        <v>96</v>
      </c>
      <c r="D1385" s="1007" t="s">
        <v>1</v>
      </c>
      <c r="E1385" s="1007"/>
      <c r="F1385" s="1007"/>
      <c r="G1385" s="1007" t="s">
        <v>21</v>
      </c>
      <c r="H1385" s="1007"/>
      <c r="I1385" s="1007"/>
      <c r="J1385" s="1007" t="s">
        <v>68</v>
      </c>
      <c r="K1385" s="1007"/>
      <c r="L1385" s="1007"/>
      <c r="M1385" s="1007" t="s">
        <v>97</v>
      </c>
      <c r="N1385" s="1007"/>
      <c r="O1385" s="1007"/>
      <c r="P1385" s="1070" t="s">
        <v>200</v>
      </c>
      <c r="Q1385" s="1051" t="s">
        <v>238</v>
      </c>
      <c r="R1385" s="1051"/>
      <c r="S1385" s="1051"/>
      <c r="T1385" s="1052" t="s">
        <v>237</v>
      </c>
      <c r="U1385" s="1052"/>
      <c r="V1385" s="1053"/>
    </row>
    <row r="1386" spans="1:22" ht="15.95" customHeight="1">
      <c r="A1386" s="425"/>
      <c r="B1386" s="404"/>
      <c r="C1386" s="430"/>
      <c r="D1386" s="423" t="s">
        <v>245</v>
      </c>
      <c r="E1386" s="423" t="s">
        <v>246</v>
      </c>
      <c r="F1386" s="431" t="s">
        <v>2</v>
      </c>
      <c r="G1386" s="423" t="s">
        <v>245</v>
      </c>
      <c r="H1386" s="423" t="s">
        <v>246</v>
      </c>
      <c r="I1386" s="431" t="s">
        <v>2</v>
      </c>
      <c r="J1386" s="423" t="s">
        <v>245</v>
      </c>
      <c r="K1386" s="423" t="s">
        <v>246</v>
      </c>
      <c r="L1386" s="431" t="s">
        <v>2</v>
      </c>
      <c r="M1386" s="423" t="s">
        <v>245</v>
      </c>
      <c r="N1386" s="423" t="s">
        <v>246</v>
      </c>
      <c r="O1386" s="431" t="s">
        <v>2</v>
      </c>
      <c r="P1386" s="1070"/>
      <c r="Q1386" s="423" t="s">
        <v>245</v>
      </c>
      <c r="R1386" s="423" t="s">
        <v>246</v>
      </c>
      <c r="S1386" s="435" t="s">
        <v>2</v>
      </c>
      <c r="T1386" s="445" t="s">
        <v>223</v>
      </c>
      <c r="U1386" s="446" t="s">
        <v>5</v>
      </c>
      <c r="V1386" s="447" t="s">
        <v>241</v>
      </c>
    </row>
    <row r="1387" spans="1:22" ht="15.95" customHeight="1">
      <c r="A1387" s="426"/>
      <c r="B1387" s="1046" t="s">
        <v>3</v>
      </c>
      <c r="C1387" s="1047"/>
      <c r="D1387" s="421">
        <f>IF('statement of marks'!L$6="","",'statement of marks'!L$6)</f>
        <v>5</v>
      </c>
      <c r="E1387" s="421">
        <f>IF('statement of marks'!M$6="","",'statement of marks'!M$6)</f>
        <v>5</v>
      </c>
      <c r="F1387" s="432">
        <f>IF('statement of marks'!N$6="","",'statement of marks'!N$6)</f>
        <v>10</v>
      </c>
      <c r="G1387" s="421">
        <f>IF('statement of marks'!O$6="","",'statement of marks'!O$6)</f>
        <v>5</v>
      </c>
      <c r="H1387" s="421">
        <f>IF('statement of marks'!P$6="","",'statement of marks'!P$6)</f>
        <v>5</v>
      </c>
      <c r="I1387" s="432">
        <f>IF('statement of marks'!Q$6="","",'statement of marks'!Q$6)</f>
        <v>10</v>
      </c>
      <c r="J1387" s="421">
        <f>IF('statement of marks'!R$6="","",'statement of marks'!R$6)</f>
        <v>5</v>
      </c>
      <c r="K1387" s="421">
        <f>IF('statement of marks'!S$6="","",'statement of marks'!S$6)</f>
        <v>5</v>
      </c>
      <c r="L1387" s="432">
        <f>IF('statement of marks'!T$6="","",'statement of marks'!T$6)</f>
        <v>10</v>
      </c>
      <c r="M1387" s="421">
        <f>IF('statement of marks'!V$6="","",'statement of marks'!V$6)</f>
        <v>50</v>
      </c>
      <c r="N1387" s="421">
        <f>IF('statement of marks'!W$6="","",'statement of marks'!W$6)</f>
        <v>20</v>
      </c>
      <c r="O1387" s="432">
        <f>IF('statement of marks'!X$6="","",'statement of marks'!X$6)</f>
        <v>70</v>
      </c>
      <c r="P1387" s="422">
        <f>IF('statement of marks'!Y$6="","",'statement of marks'!Y$6)</f>
        <v>100</v>
      </c>
      <c r="Q1387" s="421">
        <f>IF('statement of marks'!Z$6="","",'statement of marks'!Z$6)</f>
        <v>70</v>
      </c>
      <c r="R1387" s="421">
        <f>IF('statement of marks'!AA$6="","",'statement of marks'!AA$6)</f>
        <v>30</v>
      </c>
      <c r="S1387" s="432">
        <f>IF('statement of marks'!AB$6="","",'statement of marks'!AB$6)</f>
        <v>100</v>
      </c>
      <c r="T1387" s="442">
        <f>IF('statement of marks'!AC$6="","",'statement of marks'!AC$6)</f>
        <v>200</v>
      </c>
      <c r="U1387" s="442" t="str">
        <f>IF('statement of marks'!AD$6="","",'statement of marks'!AD$6)</f>
        <v/>
      </c>
      <c r="V1387" s="448" t="str">
        <f>IF('statement of marks'!AE$6="","",'statement of marks'!AE$6)</f>
        <v/>
      </c>
    </row>
    <row r="1388" spans="1:22" ht="15.95" customHeight="1">
      <c r="A1388" s="425"/>
      <c r="B1388" s="990" t="str">
        <f>IF('statement of marks'!$L$3="","",'statement of marks'!$L$3)</f>
        <v>fgUnh</v>
      </c>
      <c r="C1388" s="991"/>
      <c r="D1388" s="207" t="str">
        <f>IF('statement of marks'!L50="","",'statement of marks'!L50)</f>
        <v/>
      </c>
      <c r="E1388" s="207" t="str">
        <f>IF('statement of marks'!M50="","",'statement of marks'!M50)</f>
        <v/>
      </c>
      <c r="F1388" s="433" t="str">
        <f>IF('statement of marks'!N50="","",'statement of marks'!N50)</f>
        <v/>
      </c>
      <c r="G1388" s="207" t="str">
        <f>IF('statement of marks'!O50="","",'statement of marks'!O50)</f>
        <v/>
      </c>
      <c r="H1388" s="207" t="str">
        <f>IF('statement of marks'!P50="","",'statement of marks'!P50)</f>
        <v/>
      </c>
      <c r="I1388" s="433" t="str">
        <f>IF('statement of marks'!Q50="","",'statement of marks'!Q50)</f>
        <v/>
      </c>
      <c r="J1388" s="207" t="str">
        <f>IF('statement of marks'!R50="","",'statement of marks'!R50)</f>
        <v/>
      </c>
      <c r="K1388" s="207" t="str">
        <f>IF('statement of marks'!S50="","",'statement of marks'!S50)</f>
        <v/>
      </c>
      <c r="L1388" s="433" t="str">
        <f>IF('statement of marks'!T50="","",'statement of marks'!T50)</f>
        <v/>
      </c>
      <c r="M1388" s="207" t="str">
        <f>IF('statement of marks'!V50="","",'statement of marks'!V50)</f>
        <v/>
      </c>
      <c r="N1388" s="207" t="str">
        <f>IF('statement of marks'!W50="","",'statement of marks'!W50)</f>
        <v/>
      </c>
      <c r="O1388" s="433" t="str">
        <f>IF('statement of marks'!X50="","",'statement of marks'!X50)</f>
        <v/>
      </c>
      <c r="P1388" s="209" t="str">
        <f>IF('statement of marks'!Y50="","",'statement of marks'!Y50)</f>
        <v/>
      </c>
      <c r="Q1388" s="207" t="str">
        <f>IF('statement of marks'!Z50="","",'statement of marks'!Z50)</f>
        <v/>
      </c>
      <c r="R1388" s="207" t="str">
        <f>IF('statement of marks'!AA50="","",'statement of marks'!AA50)</f>
        <v/>
      </c>
      <c r="S1388" s="433" t="str">
        <f>IF('statement of marks'!AB50="","",'statement of marks'!AB50)</f>
        <v/>
      </c>
      <c r="T1388" s="420" t="str">
        <f>IF('statement of marks'!AC50="","",'statement of marks'!AC50)</f>
        <v/>
      </c>
      <c r="U1388" s="420" t="str">
        <f>IF('statement of marks'!AD50="","",'statement of marks'!AD50)</f>
        <v/>
      </c>
      <c r="V1388" s="439" t="str">
        <f>IF('statement of marks'!AE50="","",'statement of marks'!AE50)</f>
        <v/>
      </c>
    </row>
    <row r="1389" spans="1:22" ht="15.95" customHeight="1">
      <c r="A1389" s="425"/>
      <c r="B1389" s="990" t="str">
        <f>IF('statement of marks'!$AH$3="","",'statement of marks'!$AH$3)</f>
        <v>vaxszth</v>
      </c>
      <c r="C1389" s="991"/>
      <c r="D1389" s="207" t="str">
        <f>IF('statement of marks'!AH50="","",'statement of marks'!AH50)</f>
        <v/>
      </c>
      <c r="E1389" s="207" t="str">
        <f>IF('statement of marks'!AI50="","",'statement of marks'!AI50)</f>
        <v/>
      </c>
      <c r="F1389" s="433" t="str">
        <f>IF('statement of marks'!AJ50="","",'statement of marks'!AJ50)</f>
        <v/>
      </c>
      <c r="G1389" s="207" t="str">
        <f>IF('statement of marks'!AK50="","",'statement of marks'!AK50)</f>
        <v/>
      </c>
      <c r="H1389" s="207" t="str">
        <f>IF('statement of marks'!AL50="","",'statement of marks'!AL50)</f>
        <v/>
      </c>
      <c r="I1389" s="433" t="str">
        <f>IF('statement of marks'!AM50="","",'statement of marks'!AM50)</f>
        <v/>
      </c>
      <c r="J1389" s="207" t="str">
        <f>IF('statement of marks'!AN50="","",'statement of marks'!AN50)</f>
        <v/>
      </c>
      <c r="K1389" s="207" t="str">
        <f>IF('statement of marks'!AO50="","",'statement of marks'!AO50)</f>
        <v/>
      </c>
      <c r="L1389" s="433" t="str">
        <f>IF('statement of marks'!AP50="","",'statement of marks'!AP50)</f>
        <v/>
      </c>
      <c r="M1389" s="207" t="str">
        <f>IF('statement of marks'!AR50="","",'statement of marks'!AR50)</f>
        <v/>
      </c>
      <c r="N1389" s="207" t="str">
        <f>IF('statement of marks'!AS50="","",'statement of marks'!AS50)</f>
        <v/>
      </c>
      <c r="O1389" s="433" t="str">
        <f>IF('statement of marks'!AT50="","",'statement of marks'!AT50)</f>
        <v/>
      </c>
      <c r="P1389" s="209" t="str">
        <f>IF('statement of marks'!AU50="","",'statement of marks'!AU50)</f>
        <v/>
      </c>
      <c r="Q1389" s="207" t="str">
        <f>IF('statement of marks'!AV50="","",'statement of marks'!AV50)</f>
        <v/>
      </c>
      <c r="R1389" s="207" t="str">
        <f>IF('statement of marks'!AW50="","",'statement of marks'!AW50)</f>
        <v/>
      </c>
      <c r="S1389" s="433" t="str">
        <f>IF('statement of marks'!AX50="","",'statement of marks'!AX50)</f>
        <v/>
      </c>
      <c r="T1389" s="420" t="str">
        <f>IF('statement of marks'!AY50="","",'statement of marks'!AY50)</f>
        <v/>
      </c>
      <c r="U1389" s="420" t="str">
        <f>IF('statement of marks'!AZ50="","",'statement of marks'!AZ50)</f>
        <v/>
      </c>
      <c r="V1389" s="439" t="str">
        <f>IF('statement of marks'!BA50="","",'statement of marks'!BA50)</f>
        <v/>
      </c>
    </row>
    <row r="1390" spans="1:22" ht="15.95" customHeight="1">
      <c r="A1390" s="425"/>
      <c r="B1390" s="990" t="str">
        <f>IF('statement of marks'!BD50="s","laLd`r",IF('statement of marks'!BD50="u","mnwZ",IF('statement of marks'!BD50="g","xqtjkrh",IF('statement of marks'!BD50="p","iatkch",IF('statement of marks'!BD50="sd","fla/kh","r`rh; Hkk""kk")))))</f>
        <v>r`rh; Hkk"kk</v>
      </c>
      <c r="C1390" s="991"/>
      <c r="D1390" s="207" t="str">
        <f>IF('statement of marks'!BE50="","",'statement of marks'!BE50)</f>
        <v/>
      </c>
      <c r="E1390" s="207" t="str">
        <f>IF('statement of marks'!BF50="","",'statement of marks'!BF50)</f>
        <v/>
      </c>
      <c r="F1390" s="433" t="str">
        <f>IF('statement of marks'!BG50="","",'statement of marks'!BG50)</f>
        <v/>
      </c>
      <c r="G1390" s="207" t="str">
        <f>IF('statement of marks'!BH50="","",'statement of marks'!BH50)</f>
        <v/>
      </c>
      <c r="H1390" s="207" t="str">
        <f>IF('statement of marks'!BI50="","",'statement of marks'!BI50)</f>
        <v/>
      </c>
      <c r="I1390" s="433" t="str">
        <f>IF('statement of marks'!BJ50="","",'statement of marks'!BJ50)</f>
        <v/>
      </c>
      <c r="J1390" s="207" t="str">
        <f>IF('statement of marks'!BK50="","",'statement of marks'!BK50)</f>
        <v/>
      </c>
      <c r="K1390" s="207" t="str">
        <f>IF('statement of marks'!BL50="","",'statement of marks'!BL50)</f>
        <v/>
      </c>
      <c r="L1390" s="433" t="str">
        <f>IF('statement of marks'!BM50="","",'statement of marks'!BM50)</f>
        <v/>
      </c>
      <c r="M1390" s="207" t="str">
        <f>IF('statement of marks'!BO50="","",'statement of marks'!BO50)</f>
        <v/>
      </c>
      <c r="N1390" s="207" t="str">
        <f>IF('statement of marks'!BP50="","",'statement of marks'!BP50)</f>
        <v/>
      </c>
      <c r="O1390" s="433" t="str">
        <f>IF('statement of marks'!BQ50="","",'statement of marks'!BQ50)</f>
        <v/>
      </c>
      <c r="P1390" s="209" t="str">
        <f>IF('statement of marks'!BR50="","",'statement of marks'!BR50)</f>
        <v/>
      </c>
      <c r="Q1390" s="207" t="str">
        <f>IF('statement of marks'!BS50="","",'statement of marks'!BS50)</f>
        <v/>
      </c>
      <c r="R1390" s="207" t="str">
        <f>IF('statement of marks'!BT50="","",'statement of marks'!BT50)</f>
        <v/>
      </c>
      <c r="S1390" s="433" t="str">
        <f>IF('statement of marks'!BU50="","",'statement of marks'!BU50)</f>
        <v/>
      </c>
      <c r="T1390" s="420" t="str">
        <f>IF('statement of marks'!BV50="","",'statement of marks'!BV50)</f>
        <v/>
      </c>
      <c r="U1390" s="420" t="str">
        <f>IF('statement of marks'!BW50="","",'statement of marks'!BW50)</f>
        <v/>
      </c>
      <c r="V1390" s="439" t="str">
        <f>IF('statement of marks'!BX50="","",'statement of marks'!BX50)</f>
        <v/>
      </c>
    </row>
    <row r="1391" spans="1:22" ht="15.95" customHeight="1">
      <c r="A1391" s="425"/>
      <c r="B1391" s="990" t="str">
        <f>IF('statement of marks'!$CA$3="","",'statement of marks'!$CA$3)</f>
        <v>xf.kr</v>
      </c>
      <c r="C1391" s="991"/>
      <c r="D1391" s="207" t="str">
        <f>IF('statement of marks'!CA50="","",'statement of marks'!CA50)</f>
        <v/>
      </c>
      <c r="E1391" s="207" t="str">
        <f>IF('statement of marks'!CB50="","",'statement of marks'!CB50)</f>
        <v/>
      </c>
      <c r="F1391" s="433" t="str">
        <f>IF('statement of marks'!CC50="","",'statement of marks'!CC50)</f>
        <v/>
      </c>
      <c r="G1391" s="207" t="str">
        <f>IF('statement of marks'!CD50="","",'statement of marks'!CD50)</f>
        <v/>
      </c>
      <c r="H1391" s="207" t="str">
        <f>IF('statement of marks'!CE50="","",'statement of marks'!CE50)</f>
        <v/>
      </c>
      <c r="I1391" s="433" t="str">
        <f>IF('statement of marks'!CF50="","",'statement of marks'!CF50)</f>
        <v/>
      </c>
      <c r="J1391" s="207" t="str">
        <f>IF('statement of marks'!CG50="","",'statement of marks'!CG50)</f>
        <v/>
      </c>
      <c r="K1391" s="207" t="str">
        <f>IF('statement of marks'!CH50="","",'statement of marks'!CH50)</f>
        <v/>
      </c>
      <c r="L1391" s="433" t="str">
        <f>IF('statement of marks'!CI50="","",'statement of marks'!CI50)</f>
        <v/>
      </c>
      <c r="M1391" s="207" t="str">
        <f>IF('statement of marks'!CK50="","",'statement of marks'!CK50)</f>
        <v/>
      </c>
      <c r="N1391" s="207" t="str">
        <f>IF('statement of marks'!CL50="","",'statement of marks'!CL50)</f>
        <v/>
      </c>
      <c r="O1391" s="433" t="str">
        <f>IF('statement of marks'!CM50="","",'statement of marks'!CM50)</f>
        <v/>
      </c>
      <c r="P1391" s="209" t="str">
        <f>IF('statement of marks'!CN50="","",'statement of marks'!CN50)</f>
        <v/>
      </c>
      <c r="Q1391" s="207" t="str">
        <f>IF('statement of marks'!CO50="","",'statement of marks'!CO50)</f>
        <v/>
      </c>
      <c r="R1391" s="207" t="str">
        <f>IF('statement of marks'!CP50="","",'statement of marks'!CP50)</f>
        <v/>
      </c>
      <c r="S1391" s="433" t="str">
        <f>IF('statement of marks'!CQ50="","",'statement of marks'!CQ50)</f>
        <v/>
      </c>
      <c r="T1391" s="420" t="str">
        <f>IF('statement of marks'!CR50="","",'statement of marks'!CR50)</f>
        <v/>
      </c>
      <c r="U1391" s="420" t="str">
        <f>IF('statement of marks'!CS50="","",'statement of marks'!CS50)</f>
        <v/>
      </c>
      <c r="V1391" s="439" t="str">
        <f>IF('statement of marks'!CT50="","",'statement of marks'!CT50)</f>
        <v/>
      </c>
    </row>
    <row r="1392" spans="1:22" ht="15.95" customHeight="1">
      <c r="A1392" s="425"/>
      <c r="B1392" s="990" t="str">
        <f>IF('statement of marks'!$CW$3="","",'statement of marks'!$CW$3)</f>
        <v>foKku</v>
      </c>
      <c r="C1392" s="991"/>
      <c r="D1392" s="207" t="str">
        <f>IF('statement of marks'!CW50="","",'statement of marks'!CW50)</f>
        <v/>
      </c>
      <c r="E1392" s="207" t="str">
        <f>IF('statement of marks'!CX50="","",'statement of marks'!CX50)</f>
        <v/>
      </c>
      <c r="F1392" s="433" t="str">
        <f>IF('statement of marks'!CY50="","",'statement of marks'!CY50)</f>
        <v/>
      </c>
      <c r="G1392" s="207" t="str">
        <f>IF('statement of marks'!CZ50="","",'statement of marks'!CZ50)</f>
        <v/>
      </c>
      <c r="H1392" s="207" t="str">
        <f>IF('statement of marks'!DA50="","",'statement of marks'!DA50)</f>
        <v/>
      </c>
      <c r="I1392" s="433" t="str">
        <f>IF('statement of marks'!DB50="","",'statement of marks'!DB50)</f>
        <v/>
      </c>
      <c r="J1392" s="207" t="str">
        <f>IF('statement of marks'!DC50="","",'statement of marks'!DC50)</f>
        <v/>
      </c>
      <c r="K1392" s="207" t="str">
        <f>IF('statement of marks'!DD50="","",'statement of marks'!DD50)</f>
        <v/>
      </c>
      <c r="L1392" s="433" t="str">
        <f>IF('statement of marks'!DE50="","",'statement of marks'!DE50)</f>
        <v/>
      </c>
      <c r="M1392" s="207" t="str">
        <f>IF('statement of marks'!DG50="","",'statement of marks'!DG50)</f>
        <v/>
      </c>
      <c r="N1392" s="207" t="str">
        <f>IF('statement of marks'!DH50="","",'statement of marks'!DH50)</f>
        <v/>
      </c>
      <c r="O1392" s="433" t="str">
        <f>IF('statement of marks'!DI50="","",'statement of marks'!DI50)</f>
        <v/>
      </c>
      <c r="P1392" s="209" t="str">
        <f>IF('statement of marks'!DJ50="","",'statement of marks'!DJ50)</f>
        <v/>
      </c>
      <c r="Q1392" s="207" t="str">
        <f>IF('statement of marks'!DK50="","",'statement of marks'!DK50)</f>
        <v/>
      </c>
      <c r="R1392" s="207" t="str">
        <f>IF('statement of marks'!DL50="","",'statement of marks'!DL50)</f>
        <v/>
      </c>
      <c r="S1392" s="433" t="str">
        <f>IF('statement of marks'!DM50="","",'statement of marks'!DM50)</f>
        <v/>
      </c>
      <c r="T1392" s="420" t="str">
        <f>IF('statement of marks'!DN50="","",'statement of marks'!DN50)</f>
        <v/>
      </c>
      <c r="U1392" s="420" t="str">
        <f>IF('statement of marks'!DO50="","",'statement of marks'!DO50)</f>
        <v/>
      </c>
      <c r="V1392" s="439" t="str">
        <f>IF('statement of marks'!DP50="","",'statement of marks'!DP50)</f>
        <v/>
      </c>
    </row>
    <row r="1393" spans="1:22" ht="15.95" customHeight="1">
      <c r="A1393" s="425"/>
      <c r="B1393" s="990" t="str">
        <f>IF('statement of marks'!$DS$3="","",'statement of marks'!$DS$3)</f>
        <v>lkekftd foKku</v>
      </c>
      <c r="C1393" s="991"/>
      <c r="D1393" s="207" t="str">
        <f>IF('statement of marks'!DS50="","",'statement of marks'!DS50)</f>
        <v/>
      </c>
      <c r="E1393" s="207" t="str">
        <f>IF('statement of marks'!DT50="","",'statement of marks'!DT50)</f>
        <v/>
      </c>
      <c r="F1393" s="433" t="str">
        <f>IF('statement of marks'!DU50="","",'statement of marks'!DU50)</f>
        <v/>
      </c>
      <c r="G1393" s="207" t="str">
        <f>IF('statement of marks'!DV50="","",'statement of marks'!DV50)</f>
        <v/>
      </c>
      <c r="H1393" s="207" t="str">
        <f>IF('statement of marks'!DW50="","",'statement of marks'!DW50)</f>
        <v/>
      </c>
      <c r="I1393" s="433" t="str">
        <f>IF('statement of marks'!DX50="","",'statement of marks'!DX50)</f>
        <v/>
      </c>
      <c r="J1393" s="207" t="str">
        <f>IF('statement of marks'!DY50="","",'statement of marks'!DY50)</f>
        <v/>
      </c>
      <c r="K1393" s="207" t="str">
        <f>IF('statement of marks'!DZ50="","",'statement of marks'!DZ50)</f>
        <v/>
      </c>
      <c r="L1393" s="433" t="str">
        <f>IF('statement of marks'!EA50="","",'statement of marks'!EA50)</f>
        <v/>
      </c>
      <c r="M1393" s="207" t="str">
        <f>IF('statement of marks'!EC50="","",'statement of marks'!EC50)</f>
        <v/>
      </c>
      <c r="N1393" s="207" t="str">
        <f>IF('statement of marks'!ED50="","",'statement of marks'!ED50)</f>
        <v/>
      </c>
      <c r="O1393" s="433" t="str">
        <f>IF('statement of marks'!EE50="","",'statement of marks'!EE50)</f>
        <v/>
      </c>
      <c r="P1393" s="209" t="str">
        <f>IF('statement of marks'!EF50="","",'statement of marks'!EF50)</f>
        <v/>
      </c>
      <c r="Q1393" s="207" t="str">
        <f>IF('statement of marks'!EG50="","",'statement of marks'!EG50)</f>
        <v/>
      </c>
      <c r="R1393" s="207" t="str">
        <f>IF('statement of marks'!EH50="","",'statement of marks'!EH50)</f>
        <v/>
      </c>
      <c r="S1393" s="433" t="str">
        <f>IF('statement of marks'!EI50="","",'statement of marks'!EI50)</f>
        <v/>
      </c>
      <c r="T1393" s="420" t="str">
        <f>IF('statement of marks'!EJ50="","",'statement of marks'!EJ50)</f>
        <v/>
      </c>
      <c r="U1393" s="420" t="str">
        <f>IF('statement of marks'!EK50="","",'statement of marks'!EK50)</f>
        <v/>
      </c>
      <c r="V1393" s="439" t="str">
        <f>IF('statement of marks'!EL50="","",'statement of marks'!EL50)</f>
        <v/>
      </c>
    </row>
    <row r="1394" spans="1:22" ht="15.95" customHeight="1">
      <c r="A1394" s="425"/>
      <c r="B1394" s="996" t="s">
        <v>193</v>
      </c>
      <c r="C1394" s="997"/>
      <c r="D1394" s="1007" t="s">
        <v>1</v>
      </c>
      <c r="E1394" s="1007"/>
      <c r="F1394" s="1007"/>
      <c r="G1394" s="1007" t="s">
        <v>21</v>
      </c>
      <c r="H1394" s="1007"/>
      <c r="I1394" s="1007"/>
      <c r="J1394" s="1007" t="s">
        <v>194</v>
      </c>
      <c r="K1394" s="1007"/>
      <c r="L1394" s="1007"/>
      <c r="M1394" s="1007" t="s">
        <v>68</v>
      </c>
      <c r="N1394" s="1007"/>
      <c r="O1394" s="1007"/>
      <c r="P1394" s="1007" t="s">
        <v>240</v>
      </c>
      <c r="Q1394" s="1007"/>
      <c r="R1394" s="1007"/>
      <c r="S1394" s="436"/>
      <c r="T1394" s="1073" t="s">
        <v>237</v>
      </c>
      <c r="U1394" s="1074"/>
      <c r="V1394" s="1075"/>
    </row>
    <row r="1395" spans="1:22" ht="15.95" customHeight="1">
      <c r="A1395" s="426"/>
      <c r="B1395" s="1048" t="s">
        <v>3</v>
      </c>
      <c r="C1395" s="1049"/>
      <c r="D1395" s="1050">
        <f>IF('statement of marks'!EO$6="","",'statement of marks'!EO$6)</f>
        <v>20</v>
      </c>
      <c r="E1395" s="1050"/>
      <c r="F1395" s="1050"/>
      <c r="G1395" s="1050">
        <f>IF('statement of marks'!EP$6="","",'statement of marks'!EP$6)</f>
        <v>20</v>
      </c>
      <c r="H1395" s="1050"/>
      <c r="I1395" s="1050"/>
      <c r="J1395" s="1050">
        <f>IF('statement of marks'!ER$6="","",'statement of marks'!ER$6)</f>
        <v>20</v>
      </c>
      <c r="K1395" s="1050"/>
      <c r="L1395" s="1050"/>
      <c r="M1395" s="1050">
        <f>IF('statement of marks'!EQ$6="","",'statement of marks'!EQ$6)</f>
        <v>20</v>
      </c>
      <c r="N1395" s="1050"/>
      <c r="O1395" s="1050"/>
      <c r="P1395" s="1050">
        <f>IF('statement of marks'!ES$6="","",'statement of marks'!ES$6)</f>
        <v>20</v>
      </c>
      <c r="Q1395" s="1050"/>
      <c r="R1395" s="1050"/>
      <c r="S1395" s="437" t="str">
        <f>IF('statement of marks'!FD$6="","",'statement of marks'!EW$6)</f>
        <v/>
      </c>
      <c r="T1395" s="442">
        <f>IF('statement of marks'!ET$6="","",'statement of marks'!ET$6)</f>
        <v>100</v>
      </c>
      <c r="U1395" s="443" t="s">
        <v>5</v>
      </c>
      <c r="V1395" s="444" t="s">
        <v>241</v>
      </c>
    </row>
    <row r="1396" spans="1:22" ht="15.95" customHeight="1">
      <c r="A1396" s="425"/>
      <c r="B1396" s="990" t="str">
        <f>IF('statement of marks'!$EO$3="","",'statement of marks'!$EO$3)</f>
        <v>dk;kZuqHko</v>
      </c>
      <c r="C1396" s="991"/>
      <c r="D1396" s="1031" t="str">
        <f>IF('statement of marks'!EO50="","",'statement of marks'!EO50)</f>
        <v/>
      </c>
      <c r="E1396" s="1031"/>
      <c r="F1396" s="1031"/>
      <c r="G1396" s="1031" t="str">
        <f>IF('statement of marks'!EP50="","",'statement of marks'!EP50)</f>
        <v/>
      </c>
      <c r="H1396" s="1031"/>
      <c r="I1396" s="1031"/>
      <c r="J1396" s="1031" t="str">
        <f>IF('statement of marks'!ER50="","",'statement of marks'!ER50)</f>
        <v/>
      </c>
      <c r="K1396" s="1031"/>
      <c r="L1396" s="1031"/>
      <c r="M1396" s="1031" t="str">
        <f>IF('statement of marks'!EQ50="","",'statement of marks'!EQ50)</f>
        <v/>
      </c>
      <c r="N1396" s="1031"/>
      <c r="O1396" s="1031"/>
      <c r="P1396" s="1031" t="str">
        <f>IF('statement of marks'!ES50="","",'statement of marks'!ES50)</f>
        <v/>
      </c>
      <c r="Q1396" s="1031"/>
      <c r="R1396" s="1031"/>
      <c r="S1396" s="438"/>
      <c r="T1396" s="440" t="str">
        <f>IF('statement of marks'!ET50="","",'statement of marks'!ET50)</f>
        <v/>
      </c>
      <c r="U1396" s="440" t="str">
        <f>IF('statement of marks'!EU50="","",'statement of marks'!EU50)</f>
        <v/>
      </c>
      <c r="V1396" s="441" t="str">
        <f>IF('statement of marks'!EV50="","",'statement of marks'!EV50)</f>
        <v/>
      </c>
    </row>
    <row r="1397" spans="1:22" ht="15.95" customHeight="1">
      <c r="A1397" s="425"/>
      <c r="B1397" s="1027" t="str">
        <f>IF('statement of marks'!$EY$3="","",'statement of marks'!$EY$3)</f>
        <v>dyk f'k{kk</v>
      </c>
      <c r="C1397" s="1028"/>
      <c r="D1397" s="1031" t="str">
        <f>IF('statement of marks'!EY50="","",'statement of marks'!EY50)</f>
        <v/>
      </c>
      <c r="E1397" s="1031"/>
      <c r="F1397" s="1031"/>
      <c r="G1397" s="1031" t="str">
        <f>IF('statement of marks'!EZ50="","",'statement of marks'!EZ50)</f>
        <v/>
      </c>
      <c r="H1397" s="1031"/>
      <c r="I1397" s="1031"/>
      <c r="J1397" s="1031" t="str">
        <f>IF('statement of marks'!FB50="","",'statement of marks'!FB50)</f>
        <v/>
      </c>
      <c r="K1397" s="1031"/>
      <c r="L1397" s="1031"/>
      <c r="M1397" s="1031" t="str">
        <f>IF('statement of marks'!FA50="","",'statement of marks'!FA50)</f>
        <v/>
      </c>
      <c r="N1397" s="1031"/>
      <c r="O1397" s="1031"/>
      <c r="P1397" s="1031" t="str">
        <f>IF('statement of marks'!FC50="","",'statement of marks'!FC50)</f>
        <v/>
      </c>
      <c r="Q1397" s="1031"/>
      <c r="R1397" s="1031"/>
      <c r="S1397" s="438"/>
      <c r="T1397" s="440" t="str">
        <f>IF('statement of marks'!FD50="","",'statement of marks'!FD50)</f>
        <v/>
      </c>
      <c r="U1397" s="440" t="str">
        <f>IF('statement of marks'!FE50="","",'statement of marks'!FE50)</f>
        <v/>
      </c>
      <c r="V1397" s="441" t="str">
        <f>IF('statement of marks'!FF50="","",'statement of marks'!FF50)</f>
        <v/>
      </c>
    </row>
    <row r="1398" spans="1:22" ht="15.95" customHeight="1">
      <c r="A1398" s="425"/>
      <c r="B1398" s="1029" t="str">
        <f>IF('statement of marks'!$FI$3="","",'statement of marks'!$FI$3)</f>
        <v>LokLF; ,oe~ 'kkjhfjd f'k{kk</v>
      </c>
      <c r="C1398" s="1030"/>
      <c r="D1398" s="1031" t="str">
        <f>IF('statement of marks'!FI50="","",'statement of marks'!FI50)</f>
        <v/>
      </c>
      <c r="E1398" s="1031"/>
      <c r="F1398" s="1031"/>
      <c r="G1398" s="1031" t="str">
        <f>IF('statement of marks'!FJ50="","",'statement of marks'!FJ50)</f>
        <v/>
      </c>
      <c r="H1398" s="1031"/>
      <c r="I1398" s="1031"/>
      <c r="J1398" s="1031" t="str">
        <f>IF('statement of marks'!FL50="","",'statement of marks'!FL50)</f>
        <v/>
      </c>
      <c r="K1398" s="1031"/>
      <c r="L1398" s="1031"/>
      <c r="M1398" s="1031" t="str">
        <f>IF('statement of marks'!FK50="","",'statement of marks'!FK50)</f>
        <v/>
      </c>
      <c r="N1398" s="1031"/>
      <c r="O1398" s="1031"/>
      <c r="P1398" s="1031" t="str">
        <f>IF('statement of marks'!FM50="","",'statement of marks'!FM50)</f>
        <v/>
      </c>
      <c r="Q1398" s="1031"/>
      <c r="R1398" s="1031"/>
      <c r="S1398" s="438"/>
      <c r="T1398" s="440" t="str">
        <f>IF('statement of marks'!FN50="","",'statement of marks'!FN50)</f>
        <v/>
      </c>
      <c r="U1398" s="440" t="str">
        <f>IF('statement of marks'!FO50="","",'statement of marks'!FO50)</f>
        <v/>
      </c>
      <c r="V1398" s="441" t="str">
        <f>IF('statement of marks'!FP50="","",'statement of marks'!FP50)</f>
        <v/>
      </c>
    </row>
    <row r="1399" spans="1:22" ht="15.95" customHeight="1">
      <c r="A1399" s="425"/>
      <c r="B1399" s="1000" t="s">
        <v>195</v>
      </c>
      <c r="C1399" s="1001"/>
      <c r="D1399" s="1071" t="str">
        <f>details!$DR$3</f>
        <v>vxLr rd</v>
      </c>
      <c r="E1399" s="1071"/>
      <c r="F1399" s="1071"/>
      <c r="G1399" s="1071" t="str">
        <f>details!$DV$3</f>
        <v>vDVwcj rd</v>
      </c>
      <c r="H1399" s="1071"/>
      <c r="I1399" s="1071"/>
      <c r="J1399" s="1071" t="str">
        <f>details!$ED$3</f>
        <v>Qjojh rd</v>
      </c>
      <c r="K1399" s="1071"/>
      <c r="L1399" s="1071"/>
      <c r="M1399" s="1071" t="str">
        <f>details!$DZ$3</f>
        <v>fnlEcj rd</v>
      </c>
      <c r="N1399" s="1071"/>
      <c r="O1399" s="1071"/>
      <c r="P1399" s="1071" t="str">
        <f>details!$EH$3</f>
        <v>loZ ;ksx</v>
      </c>
      <c r="Q1399" s="1071"/>
      <c r="R1399" s="1071"/>
      <c r="S1399" s="1010" t="s">
        <v>252</v>
      </c>
      <c r="T1399" s="1011"/>
      <c r="U1399" s="1011"/>
      <c r="V1399" s="1078"/>
    </row>
    <row r="1400" spans="1:22" ht="15.95" customHeight="1">
      <c r="A1400" s="425"/>
      <c r="B1400" s="1025" t="s">
        <v>98</v>
      </c>
      <c r="C1400" s="1026"/>
      <c r="D1400" s="1008" t="str">
        <f>IF(details!DS50="","",details!DS50)</f>
        <v/>
      </c>
      <c r="E1400" s="1008"/>
      <c r="F1400" s="1008"/>
      <c r="G1400" s="1008" t="str">
        <f>IF(details!DW50="","",details!DW50)</f>
        <v/>
      </c>
      <c r="H1400" s="1008"/>
      <c r="I1400" s="1008"/>
      <c r="J1400" s="1008" t="str">
        <f>IF(details!EE50="","",details!EE50)</f>
        <v/>
      </c>
      <c r="K1400" s="1008"/>
      <c r="L1400" s="1008"/>
      <c r="M1400" s="1008" t="str">
        <f>IF(details!EA50="","",details!EA50)</f>
        <v/>
      </c>
      <c r="N1400" s="1008"/>
      <c r="O1400" s="1008"/>
      <c r="P1400" s="1008" t="str">
        <f>IF(details!EI50="","",details!EI50)</f>
        <v/>
      </c>
      <c r="Q1400" s="1008"/>
      <c r="R1400" s="1008"/>
      <c r="S1400" s="1079">
        <f>'statement of marks'!$HF$108</f>
        <v>42855</v>
      </c>
      <c r="T1400" s="1080"/>
      <c r="U1400" s="1080"/>
      <c r="V1400" s="1081"/>
    </row>
    <row r="1401" spans="1:22" ht="15.95" customHeight="1">
      <c r="A1401" s="425"/>
      <c r="B1401" s="1023" t="s">
        <v>15</v>
      </c>
      <c r="C1401" s="1024"/>
      <c r="D1401" s="1009">
        <f>IF(details!DR50="","",details!DR50)</f>
        <v>83</v>
      </c>
      <c r="E1401" s="1009"/>
      <c r="F1401" s="1009"/>
      <c r="G1401" s="1009" t="str">
        <f>IF(details!DV50="","",details!DV50)</f>
        <v/>
      </c>
      <c r="H1401" s="1009"/>
      <c r="I1401" s="1009"/>
      <c r="J1401" s="1009" t="str">
        <f>IF(details!ED50="","",details!ED50)</f>
        <v/>
      </c>
      <c r="K1401" s="1009"/>
      <c r="L1401" s="1009"/>
      <c r="M1401" s="1009" t="str">
        <f>IF(details!DZ50="","",details!DZ50)</f>
        <v/>
      </c>
      <c r="N1401" s="1009"/>
      <c r="O1401" s="1009"/>
      <c r="P1401" s="1009" t="str">
        <f>IF(details!EH50="","",details!EH50)</f>
        <v/>
      </c>
      <c r="Q1401" s="1009"/>
      <c r="R1401" s="1009"/>
      <c r="S1401" s="1082"/>
      <c r="T1401" s="1083"/>
      <c r="U1401" s="1083"/>
      <c r="V1401" s="1084"/>
    </row>
    <row r="1402" spans="1:22" ht="15.95" customHeight="1">
      <c r="A1402" s="1072"/>
      <c r="B1402" s="1064" t="s">
        <v>250</v>
      </c>
      <c r="C1402" s="1065"/>
      <c r="D1402" s="1066" t="s">
        <v>3</v>
      </c>
      <c r="E1402" s="1066"/>
      <c r="F1402" s="1066"/>
      <c r="G1402" s="1066" t="s">
        <v>236</v>
      </c>
      <c r="H1402" s="1066"/>
      <c r="I1402" s="1066"/>
      <c r="J1402" s="1066" t="s">
        <v>5</v>
      </c>
      <c r="K1402" s="1066"/>
      <c r="L1402" s="1066"/>
      <c r="M1402" s="1066" t="s">
        <v>242</v>
      </c>
      <c r="N1402" s="1066"/>
      <c r="O1402" s="1066"/>
      <c r="P1402" s="1067" t="s">
        <v>225</v>
      </c>
      <c r="Q1402" s="1067"/>
      <c r="R1402" s="1067"/>
      <c r="S1402" s="1066" t="s">
        <v>250</v>
      </c>
      <c r="T1402" s="1066"/>
      <c r="U1402" s="1066"/>
      <c r="V1402" s="1068"/>
    </row>
    <row r="1403" spans="1:22" ht="15.95" customHeight="1">
      <c r="A1403" s="1072"/>
      <c r="B1403" s="1064"/>
      <c r="C1403" s="1065"/>
      <c r="D1403" s="1069" t="str">
        <f>'statement of marks'!HD50</f>
        <v/>
      </c>
      <c r="E1403" s="1069"/>
      <c r="F1403" s="1069"/>
      <c r="G1403" s="1069" t="str">
        <f>'statement of marks'!HE50</f>
        <v/>
      </c>
      <c r="H1403" s="1069"/>
      <c r="I1403" s="1069"/>
      <c r="J1403" s="1069" t="str">
        <f>'statement of marks'!HF50</f>
        <v/>
      </c>
      <c r="K1403" s="1069"/>
      <c r="L1403" s="1069"/>
      <c r="M1403" s="1069" t="str">
        <f>'statement of marks'!HI50</f>
        <v/>
      </c>
      <c r="N1403" s="1069"/>
      <c r="O1403" s="1069"/>
      <c r="P1403" s="1069" t="str">
        <f>'statement of marks'!HH50</f>
        <v/>
      </c>
      <c r="Q1403" s="1069"/>
      <c r="R1403" s="1069"/>
      <c r="S1403" s="1066" t="str">
        <f>'statement of marks'!HC50</f>
        <v/>
      </c>
      <c r="T1403" s="1066"/>
      <c r="U1403" s="1066"/>
      <c r="V1403" s="1068"/>
    </row>
    <row r="1404" spans="1:22" ht="15.95" customHeight="1">
      <c r="A1404" s="425"/>
      <c r="B1404" s="1036" t="s">
        <v>99</v>
      </c>
      <c r="C1404" s="1037"/>
      <c r="D1404" s="1007"/>
      <c r="E1404" s="1007"/>
      <c r="F1404" s="1007"/>
      <c r="G1404" s="1007"/>
      <c r="H1404" s="1007"/>
      <c r="I1404" s="1007"/>
      <c r="J1404" s="1007"/>
      <c r="K1404" s="1007"/>
      <c r="L1404" s="1007"/>
      <c r="M1404" s="1007"/>
      <c r="N1404" s="1007"/>
      <c r="O1404" s="1007"/>
      <c r="P1404" s="1007"/>
      <c r="Q1404" s="1007"/>
      <c r="R1404" s="1007"/>
      <c r="S1404" s="1007"/>
      <c r="T1404" s="1007"/>
      <c r="U1404" s="1007"/>
      <c r="V1404" s="1058"/>
    </row>
    <row r="1405" spans="1:22" ht="15.95" customHeight="1">
      <c r="A1405" s="425"/>
      <c r="B1405" s="1013" t="s">
        <v>79</v>
      </c>
      <c r="C1405" s="1014"/>
      <c r="D1405" s="1007"/>
      <c r="E1405" s="1007"/>
      <c r="F1405" s="1007"/>
      <c r="G1405" s="1007"/>
      <c r="H1405" s="1007"/>
      <c r="I1405" s="1007"/>
      <c r="J1405" s="1007"/>
      <c r="K1405" s="1007"/>
      <c r="L1405" s="1007"/>
      <c r="M1405" s="1007"/>
      <c r="N1405" s="1007"/>
      <c r="O1405" s="1007"/>
      <c r="P1405" s="1007"/>
      <c r="Q1405" s="1007"/>
      <c r="R1405" s="1007"/>
      <c r="S1405" s="1007"/>
      <c r="T1405" s="1007"/>
      <c r="U1405" s="1007"/>
      <c r="V1405" s="1058"/>
    </row>
    <row r="1406" spans="1:22" ht="15.95" customHeight="1">
      <c r="A1406" s="425"/>
      <c r="B1406" s="1036" t="s">
        <v>243</v>
      </c>
      <c r="C1406" s="1037"/>
      <c r="D1406" s="1007"/>
      <c r="E1406" s="1007"/>
      <c r="F1406" s="1007"/>
      <c r="G1406" s="1007"/>
      <c r="H1406" s="1007"/>
      <c r="I1406" s="1007"/>
      <c r="J1406" s="1007"/>
      <c r="K1406" s="1007"/>
      <c r="L1406" s="1007"/>
      <c r="M1406" s="1007"/>
      <c r="N1406" s="1007"/>
      <c r="O1406" s="1007"/>
      <c r="P1406" s="1007" t="s">
        <v>243</v>
      </c>
      <c r="Q1406" s="1007"/>
      <c r="R1406" s="1007"/>
      <c r="S1406" s="1007"/>
      <c r="T1406" s="1007"/>
      <c r="U1406" s="1007"/>
      <c r="V1406" s="1058"/>
    </row>
    <row r="1407" spans="1:22" ht="15.95" customHeight="1">
      <c r="A1407" s="425"/>
      <c r="B1407" s="1021" t="s">
        <v>100</v>
      </c>
      <c r="C1407" s="1022"/>
      <c r="D1407" s="1007"/>
      <c r="E1407" s="1007"/>
      <c r="F1407" s="1007"/>
      <c r="G1407" s="1007"/>
      <c r="H1407" s="1007"/>
      <c r="I1407" s="1007"/>
      <c r="J1407" s="1007"/>
      <c r="K1407" s="1007"/>
      <c r="L1407" s="1007"/>
      <c r="M1407" s="1007"/>
      <c r="N1407" s="1007"/>
      <c r="O1407" s="1007"/>
      <c r="P1407" s="1007"/>
      <c r="Q1407" s="1007"/>
      <c r="R1407" s="1007"/>
      <c r="S1407" s="1060" t="s">
        <v>100</v>
      </c>
      <c r="T1407" s="1060"/>
      <c r="U1407" s="1060"/>
      <c r="V1407" s="1061"/>
    </row>
    <row r="1408" spans="1:22" ht="15.95" customHeight="1" thickBot="1">
      <c r="A1408" s="427"/>
      <c r="B1408" s="1076" t="s">
        <v>101</v>
      </c>
      <c r="C1408" s="1077"/>
      <c r="D1408" s="1059"/>
      <c r="E1408" s="1059"/>
      <c r="F1408" s="1059"/>
      <c r="G1408" s="1059"/>
      <c r="H1408" s="1059"/>
      <c r="I1408" s="1059"/>
      <c r="J1408" s="1059"/>
      <c r="K1408" s="1059"/>
      <c r="L1408" s="1059"/>
      <c r="M1408" s="1059"/>
      <c r="N1408" s="1059"/>
      <c r="O1408" s="1059"/>
      <c r="P1408" s="1059"/>
      <c r="Q1408" s="1059"/>
      <c r="R1408" s="1059"/>
      <c r="S1408" s="1062" t="s">
        <v>134</v>
      </c>
      <c r="T1408" s="1062"/>
      <c r="U1408" s="1062"/>
      <c r="V1408" s="1063"/>
    </row>
    <row r="1409" spans="1:22" ht="15.95" customHeight="1">
      <c r="A1409" s="424"/>
      <c r="B1409" s="1038" t="s">
        <v>47</v>
      </c>
      <c r="C1409" s="1039"/>
      <c r="D1409" s="1039"/>
      <c r="E1409" s="1039"/>
      <c r="F1409" s="1039"/>
      <c r="G1409" s="1039"/>
      <c r="H1409" s="1039"/>
      <c r="I1409" s="1039"/>
      <c r="J1409" s="1039"/>
      <c r="K1409" s="1039"/>
      <c r="L1409" s="1039"/>
      <c r="M1409" s="1039"/>
      <c r="N1409" s="1039"/>
      <c r="O1409" s="1039"/>
      <c r="P1409" s="1039"/>
      <c r="Q1409" s="1039"/>
      <c r="R1409" s="1039"/>
      <c r="S1409" s="1039"/>
      <c r="T1409" s="1039"/>
      <c r="U1409" s="1039"/>
      <c r="V1409" s="1040"/>
    </row>
    <row r="1410" spans="1:22" ht="15.95" customHeight="1">
      <c r="A1410" s="425"/>
      <c r="B1410" s="1041" t="str">
        <f>'statement of marks'!$A$1</f>
        <v>MkW0Hkhejko vEcsMdj jkt0vkok0fo|k0cxMh]nkSlk</v>
      </c>
      <c r="C1410" s="1042"/>
      <c r="D1410" s="1042"/>
      <c r="E1410" s="1042"/>
      <c r="F1410" s="1042"/>
      <c r="G1410" s="1042"/>
      <c r="H1410" s="1042"/>
      <c r="I1410" s="1042"/>
      <c r="J1410" s="1042"/>
      <c r="K1410" s="1042"/>
      <c r="L1410" s="1042"/>
      <c r="M1410" s="1042"/>
      <c r="N1410" s="1042"/>
      <c r="O1410" s="1042"/>
      <c r="P1410" s="1042"/>
      <c r="Q1410" s="1042"/>
      <c r="R1410" s="1042"/>
      <c r="S1410" s="1042"/>
      <c r="T1410" s="1042"/>
      <c r="U1410" s="1042"/>
      <c r="V1410" s="1043"/>
    </row>
    <row r="1411" spans="1:22" ht="15.95" customHeight="1">
      <c r="A1411" s="425"/>
      <c r="B1411" s="990" t="s">
        <v>244</v>
      </c>
      <c r="C1411" s="991"/>
      <c r="D1411" s="992" t="str">
        <f>'statement of marks'!$H$3</f>
        <v>2016-17</v>
      </c>
      <c r="E1411" s="992"/>
      <c r="F1411" s="992"/>
      <c r="G1411" s="992"/>
      <c r="H1411" s="992"/>
      <c r="I1411" s="992"/>
      <c r="J1411" s="992"/>
      <c r="K1411" s="992"/>
      <c r="L1411" s="992"/>
      <c r="M1411" s="992"/>
      <c r="N1411" s="992"/>
      <c r="O1411" s="992"/>
      <c r="P1411" s="992"/>
      <c r="Q1411" s="992"/>
      <c r="R1411" s="992"/>
      <c r="S1411" s="992"/>
      <c r="T1411" s="992"/>
      <c r="U1411" s="992"/>
      <c r="V1411" s="1044"/>
    </row>
    <row r="1412" spans="1:22" ht="15.95" customHeight="1">
      <c r="A1412" s="425"/>
      <c r="B1412" s="990" t="s">
        <v>185</v>
      </c>
      <c r="C1412" s="991"/>
      <c r="D1412" s="991" t="str">
        <f>IF('statement of marks'!I51="","",'statement of marks'!I51)</f>
        <v/>
      </c>
      <c r="E1412" s="991"/>
      <c r="F1412" s="991"/>
      <c r="G1412" s="991"/>
      <c r="H1412" s="991"/>
      <c r="I1412" s="991"/>
      <c r="J1412" s="991"/>
      <c r="K1412" s="991"/>
      <c r="L1412" s="991"/>
      <c r="M1412" s="991"/>
      <c r="N1412" s="991"/>
      <c r="O1412" s="991"/>
      <c r="P1412" s="991"/>
      <c r="Q1412" s="991"/>
      <c r="R1412" s="991"/>
      <c r="S1412" s="991"/>
      <c r="T1412" s="991"/>
      <c r="U1412" s="991"/>
      <c r="V1412" s="1045"/>
    </row>
    <row r="1413" spans="1:22" ht="15.95" customHeight="1">
      <c r="A1413" s="425"/>
      <c r="B1413" s="990" t="s">
        <v>186</v>
      </c>
      <c r="C1413" s="991"/>
      <c r="D1413" s="991" t="str">
        <f>IF('statement of marks'!J51="","",'statement of marks'!J51)</f>
        <v/>
      </c>
      <c r="E1413" s="991"/>
      <c r="F1413" s="991"/>
      <c r="G1413" s="991"/>
      <c r="H1413" s="991"/>
      <c r="I1413" s="991"/>
      <c r="J1413" s="991"/>
      <c r="K1413" s="991"/>
      <c r="L1413" s="991"/>
      <c r="M1413" s="991"/>
      <c r="N1413" s="991"/>
      <c r="O1413" s="991"/>
      <c r="P1413" s="991"/>
      <c r="Q1413" s="991"/>
      <c r="R1413" s="991"/>
      <c r="S1413" s="991"/>
      <c r="T1413" s="991"/>
      <c r="U1413" s="991"/>
      <c r="V1413" s="1045"/>
    </row>
    <row r="1414" spans="1:22" ht="15.95" customHeight="1">
      <c r="A1414" s="425"/>
      <c r="B1414" s="990" t="s">
        <v>187</v>
      </c>
      <c r="C1414" s="991"/>
      <c r="D1414" s="991" t="str">
        <f>IF('statement of marks'!K51="","",'statement of marks'!K51)</f>
        <v/>
      </c>
      <c r="E1414" s="991"/>
      <c r="F1414" s="991"/>
      <c r="G1414" s="991"/>
      <c r="H1414" s="991"/>
      <c r="I1414" s="991"/>
      <c r="J1414" s="991"/>
      <c r="K1414" s="991"/>
      <c r="L1414" s="991"/>
      <c r="M1414" s="991"/>
      <c r="N1414" s="991"/>
      <c r="O1414" s="991"/>
      <c r="P1414" s="991"/>
      <c r="Q1414" s="991"/>
      <c r="R1414" s="991"/>
      <c r="S1414" s="991"/>
      <c r="T1414" s="991"/>
      <c r="U1414" s="991"/>
      <c r="V1414" s="1045"/>
    </row>
    <row r="1415" spans="1:22" ht="15.95" customHeight="1">
      <c r="A1415" s="425"/>
      <c r="B1415" s="990" t="s">
        <v>188</v>
      </c>
      <c r="C1415" s="991"/>
      <c r="D1415" s="992" t="str">
        <f>'statement of marks'!$G$3</f>
        <v>6 B</v>
      </c>
      <c r="E1415" s="992"/>
      <c r="F1415" s="992"/>
      <c r="G1415" s="991" t="s">
        <v>9</v>
      </c>
      <c r="H1415" s="991"/>
      <c r="I1415" s="991"/>
      <c r="J1415" s="992" t="str">
        <f>IF('statement of marks'!D51="","",'statement of marks'!D51)</f>
        <v/>
      </c>
      <c r="K1415" s="992"/>
      <c r="L1415" s="992"/>
      <c r="M1415" s="991" t="s">
        <v>189</v>
      </c>
      <c r="N1415" s="991"/>
      <c r="O1415" s="991"/>
      <c r="P1415" s="992" t="str">
        <f>IF('statement of marks'!F51="","",'statement of marks'!F51)</f>
        <v/>
      </c>
      <c r="Q1415" s="992"/>
      <c r="R1415" s="992"/>
      <c r="S1415" s="1054" t="str">
        <f>IF('statement of marks'!$I$3="","",'statement of marks'!$I$3)</f>
        <v xml:space="preserve">fo|ky; dk Mk;l dksM+ </v>
      </c>
      <c r="T1415" s="1054"/>
      <c r="U1415" s="1054"/>
      <c r="V1415" s="1055"/>
    </row>
    <row r="1416" spans="1:22" ht="15.95" customHeight="1">
      <c r="A1416" s="425"/>
      <c r="B1416" s="428" t="s">
        <v>0</v>
      </c>
      <c r="C1416" s="429"/>
      <c r="D1416" s="1032" t="str">
        <f>IF('statement of marks'!G51="","",'statement of marks'!G51)</f>
        <v/>
      </c>
      <c r="E1416" s="1032"/>
      <c r="F1416" s="1032"/>
      <c r="G1416" s="991" t="str">
        <f>IF('statement of marks'!H51="","",'statement of marks'!H51)</f>
        <v/>
      </c>
      <c r="H1416" s="991"/>
      <c r="I1416" s="991"/>
      <c r="J1416" s="991"/>
      <c r="K1416" s="991"/>
      <c r="L1416" s="991"/>
      <c r="M1416" s="991"/>
      <c r="N1416" s="991"/>
      <c r="O1416" s="991"/>
      <c r="P1416" s="991"/>
      <c r="Q1416" s="991"/>
      <c r="R1416" s="991"/>
      <c r="S1416" s="1056" t="str">
        <f>IF('statement of marks'!$J$3="","",'statement of marks'!$J$3)</f>
        <v xml:space="preserve">08291009401   </v>
      </c>
      <c r="T1416" s="1056"/>
      <c r="U1416" s="1056"/>
      <c r="V1416" s="1057"/>
    </row>
    <row r="1417" spans="1:22" ht="15.95" customHeight="1">
      <c r="A1417" s="425"/>
      <c r="B1417" s="404" t="s">
        <v>28</v>
      </c>
      <c r="C1417" s="430" t="s">
        <v>96</v>
      </c>
      <c r="D1417" s="1007" t="s">
        <v>1</v>
      </c>
      <c r="E1417" s="1007"/>
      <c r="F1417" s="1007"/>
      <c r="G1417" s="1007" t="s">
        <v>21</v>
      </c>
      <c r="H1417" s="1007"/>
      <c r="I1417" s="1007"/>
      <c r="J1417" s="1007" t="s">
        <v>68</v>
      </c>
      <c r="K1417" s="1007"/>
      <c r="L1417" s="1007"/>
      <c r="M1417" s="1007" t="s">
        <v>97</v>
      </c>
      <c r="N1417" s="1007"/>
      <c r="O1417" s="1007"/>
      <c r="P1417" s="1070" t="s">
        <v>200</v>
      </c>
      <c r="Q1417" s="1051" t="s">
        <v>238</v>
      </c>
      <c r="R1417" s="1051"/>
      <c r="S1417" s="1051"/>
      <c r="T1417" s="1052" t="s">
        <v>237</v>
      </c>
      <c r="U1417" s="1052"/>
      <c r="V1417" s="1053"/>
    </row>
    <row r="1418" spans="1:22" ht="15.95" customHeight="1">
      <c r="A1418" s="425"/>
      <c r="B1418" s="404"/>
      <c r="C1418" s="430"/>
      <c r="D1418" s="423" t="s">
        <v>245</v>
      </c>
      <c r="E1418" s="423" t="s">
        <v>246</v>
      </c>
      <c r="F1418" s="431" t="s">
        <v>2</v>
      </c>
      <c r="G1418" s="423" t="s">
        <v>245</v>
      </c>
      <c r="H1418" s="423" t="s">
        <v>246</v>
      </c>
      <c r="I1418" s="431" t="s">
        <v>2</v>
      </c>
      <c r="J1418" s="423" t="s">
        <v>245</v>
      </c>
      <c r="K1418" s="423" t="s">
        <v>246</v>
      </c>
      <c r="L1418" s="431" t="s">
        <v>2</v>
      </c>
      <c r="M1418" s="423" t="s">
        <v>245</v>
      </c>
      <c r="N1418" s="423" t="s">
        <v>246</v>
      </c>
      <c r="O1418" s="431" t="s">
        <v>2</v>
      </c>
      <c r="P1418" s="1070"/>
      <c r="Q1418" s="423" t="s">
        <v>245</v>
      </c>
      <c r="R1418" s="423" t="s">
        <v>246</v>
      </c>
      <c r="S1418" s="435" t="s">
        <v>2</v>
      </c>
      <c r="T1418" s="445" t="s">
        <v>223</v>
      </c>
      <c r="U1418" s="446" t="s">
        <v>5</v>
      </c>
      <c r="V1418" s="447" t="s">
        <v>241</v>
      </c>
    </row>
    <row r="1419" spans="1:22" ht="15.95" customHeight="1">
      <c r="A1419" s="426"/>
      <c r="B1419" s="1046" t="s">
        <v>3</v>
      </c>
      <c r="C1419" s="1047"/>
      <c r="D1419" s="421">
        <f>IF('statement of marks'!L$6="","",'statement of marks'!L$6)</f>
        <v>5</v>
      </c>
      <c r="E1419" s="421">
        <f>IF('statement of marks'!M$6="","",'statement of marks'!M$6)</f>
        <v>5</v>
      </c>
      <c r="F1419" s="432">
        <f>IF('statement of marks'!N$6="","",'statement of marks'!N$6)</f>
        <v>10</v>
      </c>
      <c r="G1419" s="421">
        <f>IF('statement of marks'!O$6="","",'statement of marks'!O$6)</f>
        <v>5</v>
      </c>
      <c r="H1419" s="421">
        <f>IF('statement of marks'!P$6="","",'statement of marks'!P$6)</f>
        <v>5</v>
      </c>
      <c r="I1419" s="432">
        <f>IF('statement of marks'!Q$6="","",'statement of marks'!Q$6)</f>
        <v>10</v>
      </c>
      <c r="J1419" s="421">
        <f>IF('statement of marks'!R$6="","",'statement of marks'!R$6)</f>
        <v>5</v>
      </c>
      <c r="K1419" s="421">
        <f>IF('statement of marks'!S$6="","",'statement of marks'!S$6)</f>
        <v>5</v>
      </c>
      <c r="L1419" s="432">
        <f>IF('statement of marks'!T$6="","",'statement of marks'!T$6)</f>
        <v>10</v>
      </c>
      <c r="M1419" s="421">
        <f>IF('statement of marks'!V$6="","",'statement of marks'!V$6)</f>
        <v>50</v>
      </c>
      <c r="N1419" s="421">
        <f>IF('statement of marks'!W$6="","",'statement of marks'!W$6)</f>
        <v>20</v>
      </c>
      <c r="O1419" s="432">
        <f>IF('statement of marks'!X$6="","",'statement of marks'!X$6)</f>
        <v>70</v>
      </c>
      <c r="P1419" s="422">
        <f>IF('statement of marks'!Y$6="","",'statement of marks'!Y$6)</f>
        <v>100</v>
      </c>
      <c r="Q1419" s="421">
        <f>IF('statement of marks'!Z$6="","",'statement of marks'!Z$6)</f>
        <v>70</v>
      </c>
      <c r="R1419" s="421">
        <f>IF('statement of marks'!AA$6="","",'statement of marks'!AA$6)</f>
        <v>30</v>
      </c>
      <c r="S1419" s="432">
        <f>IF('statement of marks'!AB$6="","",'statement of marks'!AB$6)</f>
        <v>100</v>
      </c>
      <c r="T1419" s="442">
        <f>IF('statement of marks'!AC$6="","",'statement of marks'!AC$6)</f>
        <v>200</v>
      </c>
      <c r="U1419" s="442" t="str">
        <f>IF('statement of marks'!AD$6="","",'statement of marks'!AD$6)</f>
        <v/>
      </c>
      <c r="V1419" s="448" t="str">
        <f>IF('statement of marks'!AE$6="","",'statement of marks'!AE$6)</f>
        <v/>
      </c>
    </row>
    <row r="1420" spans="1:22" ht="15.95" customHeight="1">
      <c r="A1420" s="425"/>
      <c r="B1420" s="990" t="str">
        <f>IF('statement of marks'!$L$3="","",'statement of marks'!$L$3)</f>
        <v>fgUnh</v>
      </c>
      <c r="C1420" s="991"/>
      <c r="D1420" s="207" t="str">
        <f>IF('statement of marks'!L51="","",'statement of marks'!L51)</f>
        <v/>
      </c>
      <c r="E1420" s="207" t="str">
        <f>IF('statement of marks'!M51="","",'statement of marks'!M51)</f>
        <v/>
      </c>
      <c r="F1420" s="433" t="str">
        <f>IF('statement of marks'!N51="","",'statement of marks'!N51)</f>
        <v/>
      </c>
      <c r="G1420" s="207" t="str">
        <f>IF('statement of marks'!O51="","",'statement of marks'!O51)</f>
        <v/>
      </c>
      <c r="H1420" s="207" t="str">
        <f>IF('statement of marks'!P51="","",'statement of marks'!P51)</f>
        <v/>
      </c>
      <c r="I1420" s="433" t="str">
        <f>IF('statement of marks'!Q51="","",'statement of marks'!Q51)</f>
        <v/>
      </c>
      <c r="J1420" s="207" t="str">
        <f>IF('statement of marks'!R51="","",'statement of marks'!R51)</f>
        <v/>
      </c>
      <c r="K1420" s="207" t="str">
        <f>IF('statement of marks'!S51="","",'statement of marks'!S51)</f>
        <v/>
      </c>
      <c r="L1420" s="433" t="str">
        <f>IF('statement of marks'!T51="","",'statement of marks'!T51)</f>
        <v/>
      </c>
      <c r="M1420" s="207" t="str">
        <f>IF('statement of marks'!V51="","",'statement of marks'!V51)</f>
        <v/>
      </c>
      <c r="N1420" s="207" t="str">
        <f>IF('statement of marks'!W51="","",'statement of marks'!W51)</f>
        <v/>
      </c>
      <c r="O1420" s="433" t="str">
        <f>IF('statement of marks'!X51="","",'statement of marks'!X51)</f>
        <v/>
      </c>
      <c r="P1420" s="209" t="str">
        <f>IF('statement of marks'!Y51="","",'statement of marks'!Y51)</f>
        <v/>
      </c>
      <c r="Q1420" s="207" t="str">
        <f>IF('statement of marks'!Z51="","",'statement of marks'!Z51)</f>
        <v/>
      </c>
      <c r="R1420" s="207" t="str">
        <f>IF('statement of marks'!AA51="","",'statement of marks'!AA51)</f>
        <v/>
      </c>
      <c r="S1420" s="433" t="str">
        <f>IF('statement of marks'!AB51="","",'statement of marks'!AB51)</f>
        <v/>
      </c>
      <c r="T1420" s="420" t="str">
        <f>IF('statement of marks'!AC51="","",'statement of marks'!AC51)</f>
        <v/>
      </c>
      <c r="U1420" s="420" t="str">
        <f>IF('statement of marks'!AD51="","",'statement of marks'!AD51)</f>
        <v/>
      </c>
      <c r="V1420" s="439" t="str">
        <f>IF('statement of marks'!AE51="","",'statement of marks'!AE51)</f>
        <v/>
      </c>
    </row>
    <row r="1421" spans="1:22" ht="15.95" customHeight="1">
      <c r="A1421" s="425"/>
      <c r="B1421" s="990" t="str">
        <f>IF('statement of marks'!$AH$3="","",'statement of marks'!$AH$3)</f>
        <v>vaxszth</v>
      </c>
      <c r="C1421" s="991"/>
      <c r="D1421" s="207" t="str">
        <f>IF('statement of marks'!AH51="","",'statement of marks'!AH51)</f>
        <v/>
      </c>
      <c r="E1421" s="207" t="str">
        <f>IF('statement of marks'!AI51="","",'statement of marks'!AI51)</f>
        <v/>
      </c>
      <c r="F1421" s="433" t="str">
        <f>IF('statement of marks'!AJ51="","",'statement of marks'!AJ51)</f>
        <v/>
      </c>
      <c r="G1421" s="207" t="str">
        <f>IF('statement of marks'!AK51="","",'statement of marks'!AK51)</f>
        <v/>
      </c>
      <c r="H1421" s="207" t="str">
        <f>IF('statement of marks'!AL51="","",'statement of marks'!AL51)</f>
        <v/>
      </c>
      <c r="I1421" s="433" t="str">
        <f>IF('statement of marks'!AM51="","",'statement of marks'!AM51)</f>
        <v/>
      </c>
      <c r="J1421" s="207" t="str">
        <f>IF('statement of marks'!AN51="","",'statement of marks'!AN51)</f>
        <v/>
      </c>
      <c r="K1421" s="207" t="str">
        <f>IF('statement of marks'!AO51="","",'statement of marks'!AO51)</f>
        <v/>
      </c>
      <c r="L1421" s="433" t="str">
        <f>IF('statement of marks'!AP51="","",'statement of marks'!AP51)</f>
        <v/>
      </c>
      <c r="M1421" s="207" t="str">
        <f>IF('statement of marks'!AR51="","",'statement of marks'!AR51)</f>
        <v/>
      </c>
      <c r="N1421" s="207" t="str">
        <f>IF('statement of marks'!AS51="","",'statement of marks'!AS51)</f>
        <v/>
      </c>
      <c r="O1421" s="433" t="str">
        <f>IF('statement of marks'!AT51="","",'statement of marks'!AT51)</f>
        <v/>
      </c>
      <c r="P1421" s="209" t="str">
        <f>IF('statement of marks'!AU51="","",'statement of marks'!AU51)</f>
        <v/>
      </c>
      <c r="Q1421" s="207" t="str">
        <f>IF('statement of marks'!AV51="","",'statement of marks'!AV51)</f>
        <v/>
      </c>
      <c r="R1421" s="207" t="str">
        <f>IF('statement of marks'!AW51="","",'statement of marks'!AW51)</f>
        <v/>
      </c>
      <c r="S1421" s="433" t="str">
        <f>IF('statement of marks'!AX51="","",'statement of marks'!AX51)</f>
        <v/>
      </c>
      <c r="T1421" s="420" t="str">
        <f>IF('statement of marks'!AY51="","",'statement of marks'!AY51)</f>
        <v/>
      </c>
      <c r="U1421" s="420" t="str">
        <f>IF('statement of marks'!AZ51="","",'statement of marks'!AZ51)</f>
        <v/>
      </c>
      <c r="V1421" s="439" t="str">
        <f>IF('statement of marks'!BA51="","",'statement of marks'!BA51)</f>
        <v/>
      </c>
    </row>
    <row r="1422" spans="1:22" ht="15.95" customHeight="1">
      <c r="A1422" s="425"/>
      <c r="B1422" s="990" t="str">
        <f>IF('statement of marks'!BD51="s","laLd`r",IF('statement of marks'!BD51="u","mnwZ",IF('statement of marks'!BD51="g","xqtjkrh",IF('statement of marks'!BD51="p","iatkch",IF('statement of marks'!BD51="sd","fla/kh","r`rh; Hkk""kk")))))</f>
        <v>r`rh; Hkk"kk</v>
      </c>
      <c r="C1422" s="991"/>
      <c r="D1422" s="207" t="str">
        <f>IF('statement of marks'!BE51="","",'statement of marks'!BE51)</f>
        <v/>
      </c>
      <c r="E1422" s="207" t="str">
        <f>IF('statement of marks'!BF51="","",'statement of marks'!BF51)</f>
        <v/>
      </c>
      <c r="F1422" s="433" t="str">
        <f>IF('statement of marks'!BG51="","",'statement of marks'!BG51)</f>
        <v/>
      </c>
      <c r="G1422" s="207" t="str">
        <f>IF('statement of marks'!BH51="","",'statement of marks'!BH51)</f>
        <v/>
      </c>
      <c r="H1422" s="207" t="str">
        <f>IF('statement of marks'!BI51="","",'statement of marks'!BI51)</f>
        <v/>
      </c>
      <c r="I1422" s="433" t="str">
        <f>IF('statement of marks'!BJ51="","",'statement of marks'!BJ51)</f>
        <v/>
      </c>
      <c r="J1422" s="207" t="str">
        <f>IF('statement of marks'!BK51="","",'statement of marks'!BK51)</f>
        <v/>
      </c>
      <c r="K1422" s="207" t="str">
        <f>IF('statement of marks'!BL51="","",'statement of marks'!BL51)</f>
        <v/>
      </c>
      <c r="L1422" s="433" t="str">
        <f>IF('statement of marks'!BM51="","",'statement of marks'!BM51)</f>
        <v/>
      </c>
      <c r="M1422" s="207" t="str">
        <f>IF('statement of marks'!BO51="","",'statement of marks'!BO51)</f>
        <v/>
      </c>
      <c r="N1422" s="207" t="str">
        <f>IF('statement of marks'!BP51="","",'statement of marks'!BP51)</f>
        <v/>
      </c>
      <c r="O1422" s="433" t="str">
        <f>IF('statement of marks'!BQ51="","",'statement of marks'!BQ51)</f>
        <v/>
      </c>
      <c r="P1422" s="209" t="str">
        <f>IF('statement of marks'!BR51="","",'statement of marks'!BR51)</f>
        <v/>
      </c>
      <c r="Q1422" s="207" t="str">
        <f>IF('statement of marks'!BS51="","",'statement of marks'!BS51)</f>
        <v/>
      </c>
      <c r="R1422" s="207" t="str">
        <f>IF('statement of marks'!BT51="","",'statement of marks'!BT51)</f>
        <v/>
      </c>
      <c r="S1422" s="433" t="str">
        <f>IF('statement of marks'!BU51="","",'statement of marks'!BU51)</f>
        <v/>
      </c>
      <c r="T1422" s="420" t="str">
        <f>IF('statement of marks'!BV51="","",'statement of marks'!BV51)</f>
        <v/>
      </c>
      <c r="U1422" s="420" t="str">
        <f>IF('statement of marks'!BW51="","",'statement of marks'!BW51)</f>
        <v/>
      </c>
      <c r="V1422" s="439" t="str">
        <f>IF('statement of marks'!BX51="","",'statement of marks'!BX51)</f>
        <v/>
      </c>
    </row>
    <row r="1423" spans="1:22" ht="15.95" customHeight="1">
      <c r="A1423" s="425"/>
      <c r="B1423" s="990" t="str">
        <f>IF('statement of marks'!$CA$3="","",'statement of marks'!$CA$3)</f>
        <v>xf.kr</v>
      </c>
      <c r="C1423" s="991"/>
      <c r="D1423" s="207" t="str">
        <f>IF('statement of marks'!CA51="","",'statement of marks'!CA51)</f>
        <v/>
      </c>
      <c r="E1423" s="207" t="str">
        <f>IF('statement of marks'!CB51="","",'statement of marks'!CB51)</f>
        <v/>
      </c>
      <c r="F1423" s="433" t="str">
        <f>IF('statement of marks'!CC51="","",'statement of marks'!CC51)</f>
        <v/>
      </c>
      <c r="G1423" s="207" t="str">
        <f>IF('statement of marks'!CD51="","",'statement of marks'!CD51)</f>
        <v/>
      </c>
      <c r="H1423" s="207" t="str">
        <f>IF('statement of marks'!CE51="","",'statement of marks'!CE51)</f>
        <v/>
      </c>
      <c r="I1423" s="433" t="str">
        <f>IF('statement of marks'!CF51="","",'statement of marks'!CF51)</f>
        <v/>
      </c>
      <c r="J1423" s="207" t="str">
        <f>IF('statement of marks'!CG51="","",'statement of marks'!CG51)</f>
        <v/>
      </c>
      <c r="K1423" s="207" t="str">
        <f>IF('statement of marks'!CH51="","",'statement of marks'!CH51)</f>
        <v/>
      </c>
      <c r="L1423" s="433" t="str">
        <f>IF('statement of marks'!CI51="","",'statement of marks'!CI51)</f>
        <v/>
      </c>
      <c r="M1423" s="207" t="str">
        <f>IF('statement of marks'!CK51="","",'statement of marks'!CK51)</f>
        <v/>
      </c>
      <c r="N1423" s="207" t="str">
        <f>IF('statement of marks'!CL51="","",'statement of marks'!CL51)</f>
        <v/>
      </c>
      <c r="O1423" s="433" t="str">
        <f>IF('statement of marks'!CM51="","",'statement of marks'!CM51)</f>
        <v/>
      </c>
      <c r="P1423" s="209" t="str">
        <f>IF('statement of marks'!CN51="","",'statement of marks'!CN51)</f>
        <v/>
      </c>
      <c r="Q1423" s="207" t="str">
        <f>IF('statement of marks'!CO51="","",'statement of marks'!CO51)</f>
        <v/>
      </c>
      <c r="R1423" s="207" t="str">
        <f>IF('statement of marks'!CP51="","",'statement of marks'!CP51)</f>
        <v/>
      </c>
      <c r="S1423" s="433" t="str">
        <f>IF('statement of marks'!CQ51="","",'statement of marks'!CQ51)</f>
        <v/>
      </c>
      <c r="T1423" s="420" t="str">
        <f>IF('statement of marks'!CR51="","",'statement of marks'!CR51)</f>
        <v/>
      </c>
      <c r="U1423" s="420" t="str">
        <f>IF('statement of marks'!CS51="","",'statement of marks'!CS51)</f>
        <v/>
      </c>
      <c r="V1423" s="439" t="str">
        <f>IF('statement of marks'!CT51="","",'statement of marks'!CT51)</f>
        <v/>
      </c>
    </row>
    <row r="1424" spans="1:22" ht="15.95" customHeight="1">
      <c r="A1424" s="425"/>
      <c r="B1424" s="990" t="str">
        <f>IF('statement of marks'!$CW$3="","",'statement of marks'!$CW$3)</f>
        <v>foKku</v>
      </c>
      <c r="C1424" s="991"/>
      <c r="D1424" s="207" t="str">
        <f>IF('statement of marks'!CW51="","",'statement of marks'!CW51)</f>
        <v/>
      </c>
      <c r="E1424" s="207" t="str">
        <f>IF('statement of marks'!CX51="","",'statement of marks'!CX51)</f>
        <v/>
      </c>
      <c r="F1424" s="433" t="str">
        <f>IF('statement of marks'!CY51="","",'statement of marks'!CY51)</f>
        <v/>
      </c>
      <c r="G1424" s="207" t="str">
        <f>IF('statement of marks'!CZ51="","",'statement of marks'!CZ51)</f>
        <v/>
      </c>
      <c r="H1424" s="207" t="str">
        <f>IF('statement of marks'!DA51="","",'statement of marks'!DA51)</f>
        <v/>
      </c>
      <c r="I1424" s="433" t="str">
        <f>IF('statement of marks'!DB51="","",'statement of marks'!DB51)</f>
        <v/>
      </c>
      <c r="J1424" s="207" t="str">
        <f>IF('statement of marks'!DC51="","",'statement of marks'!DC51)</f>
        <v/>
      </c>
      <c r="K1424" s="207" t="str">
        <f>IF('statement of marks'!DD51="","",'statement of marks'!DD51)</f>
        <v/>
      </c>
      <c r="L1424" s="433" t="str">
        <f>IF('statement of marks'!DE51="","",'statement of marks'!DE51)</f>
        <v/>
      </c>
      <c r="M1424" s="207" t="str">
        <f>IF('statement of marks'!DG51="","",'statement of marks'!DG51)</f>
        <v/>
      </c>
      <c r="N1424" s="207" t="str">
        <f>IF('statement of marks'!DH51="","",'statement of marks'!DH51)</f>
        <v/>
      </c>
      <c r="O1424" s="433" t="str">
        <f>IF('statement of marks'!DI51="","",'statement of marks'!DI51)</f>
        <v/>
      </c>
      <c r="P1424" s="209" t="str">
        <f>IF('statement of marks'!DJ51="","",'statement of marks'!DJ51)</f>
        <v/>
      </c>
      <c r="Q1424" s="207" t="str">
        <f>IF('statement of marks'!DK51="","",'statement of marks'!DK51)</f>
        <v/>
      </c>
      <c r="R1424" s="207" t="str">
        <f>IF('statement of marks'!DL51="","",'statement of marks'!DL51)</f>
        <v/>
      </c>
      <c r="S1424" s="433" t="str">
        <f>IF('statement of marks'!DM51="","",'statement of marks'!DM51)</f>
        <v/>
      </c>
      <c r="T1424" s="420" t="str">
        <f>IF('statement of marks'!DN51="","",'statement of marks'!DN51)</f>
        <v/>
      </c>
      <c r="U1424" s="420" t="str">
        <f>IF('statement of marks'!DO51="","",'statement of marks'!DO51)</f>
        <v/>
      </c>
      <c r="V1424" s="439" t="str">
        <f>IF('statement of marks'!DP51="","",'statement of marks'!DP51)</f>
        <v/>
      </c>
    </row>
    <row r="1425" spans="1:22" ht="15.95" customHeight="1">
      <c r="A1425" s="425"/>
      <c r="B1425" s="990" t="str">
        <f>IF('statement of marks'!$DS$3="","",'statement of marks'!$DS$3)</f>
        <v>lkekftd foKku</v>
      </c>
      <c r="C1425" s="991"/>
      <c r="D1425" s="207" t="str">
        <f>IF('statement of marks'!DS51="","",'statement of marks'!DS51)</f>
        <v/>
      </c>
      <c r="E1425" s="207" t="str">
        <f>IF('statement of marks'!DT51="","",'statement of marks'!DT51)</f>
        <v/>
      </c>
      <c r="F1425" s="433" t="str">
        <f>IF('statement of marks'!DU51="","",'statement of marks'!DU51)</f>
        <v/>
      </c>
      <c r="G1425" s="207" t="str">
        <f>IF('statement of marks'!DV51="","",'statement of marks'!DV51)</f>
        <v/>
      </c>
      <c r="H1425" s="207" t="str">
        <f>IF('statement of marks'!DW51="","",'statement of marks'!DW51)</f>
        <v/>
      </c>
      <c r="I1425" s="433" t="str">
        <f>IF('statement of marks'!DX51="","",'statement of marks'!DX51)</f>
        <v/>
      </c>
      <c r="J1425" s="207" t="str">
        <f>IF('statement of marks'!DY51="","",'statement of marks'!DY51)</f>
        <v/>
      </c>
      <c r="K1425" s="207" t="str">
        <f>IF('statement of marks'!DZ51="","",'statement of marks'!DZ51)</f>
        <v/>
      </c>
      <c r="L1425" s="433" t="str">
        <f>IF('statement of marks'!EA51="","",'statement of marks'!EA51)</f>
        <v/>
      </c>
      <c r="M1425" s="207" t="str">
        <f>IF('statement of marks'!EC51="","",'statement of marks'!EC51)</f>
        <v/>
      </c>
      <c r="N1425" s="207" t="str">
        <f>IF('statement of marks'!ED51="","",'statement of marks'!ED51)</f>
        <v/>
      </c>
      <c r="O1425" s="433" t="str">
        <f>IF('statement of marks'!EE51="","",'statement of marks'!EE51)</f>
        <v/>
      </c>
      <c r="P1425" s="209" t="str">
        <f>IF('statement of marks'!EF51="","",'statement of marks'!EF51)</f>
        <v/>
      </c>
      <c r="Q1425" s="207" t="str">
        <f>IF('statement of marks'!EG51="","",'statement of marks'!EG51)</f>
        <v/>
      </c>
      <c r="R1425" s="207" t="str">
        <f>IF('statement of marks'!EH51="","",'statement of marks'!EH51)</f>
        <v/>
      </c>
      <c r="S1425" s="433" t="str">
        <f>IF('statement of marks'!EI51="","",'statement of marks'!EI51)</f>
        <v/>
      </c>
      <c r="T1425" s="420" t="str">
        <f>IF('statement of marks'!EJ51="","",'statement of marks'!EJ51)</f>
        <v/>
      </c>
      <c r="U1425" s="420" t="str">
        <f>IF('statement of marks'!EK51="","",'statement of marks'!EK51)</f>
        <v/>
      </c>
      <c r="V1425" s="439" t="str">
        <f>IF('statement of marks'!EL51="","",'statement of marks'!EL51)</f>
        <v/>
      </c>
    </row>
    <row r="1426" spans="1:22" ht="15.95" customHeight="1">
      <c r="A1426" s="425"/>
      <c r="B1426" s="996" t="s">
        <v>193</v>
      </c>
      <c r="C1426" s="997"/>
      <c r="D1426" s="1007" t="s">
        <v>1</v>
      </c>
      <c r="E1426" s="1007"/>
      <c r="F1426" s="1007"/>
      <c r="G1426" s="1007" t="s">
        <v>21</v>
      </c>
      <c r="H1426" s="1007"/>
      <c r="I1426" s="1007"/>
      <c r="J1426" s="1007" t="s">
        <v>194</v>
      </c>
      <c r="K1426" s="1007"/>
      <c r="L1426" s="1007"/>
      <c r="M1426" s="1007" t="s">
        <v>68</v>
      </c>
      <c r="N1426" s="1007"/>
      <c r="O1426" s="1007"/>
      <c r="P1426" s="1007" t="s">
        <v>240</v>
      </c>
      <c r="Q1426" s="1007"/>
      <c r="R1426" s="1007"/>
      <c r="S1426" s="436"/>
      <c r="T1426" s="1073" t="s">
        <v>237</v>
      </c>
      <c r="U1426" s="1074"/>
      <c r="V1426" s="1075"/>
    </row>
    <row r="1427" spans="1:22" ht="15.95" customHeight="1">
      <c r="A1427" s="426"/>
      <c r="B1427" s="1048" t="s">
        <v>3</v>
      </c>
      <c r="C1427" s="1049"/>
      <c r="D1427" s="1050">
        <f>IF('statement of marks'!EO$6="","",'statement of marks'!EO$6)</f>
        <v>20</v>
      </c>
      <c r="E1427" s="1050"/>
      <c r="F1427" s="1050"/>
      <c r="G1427" s="1050">
        <f>IF('statement of marks'!EP$6="","",'statement of marks'!EP$6)</f>
        <v>20</v>
      </c>
      <c r="H1427" s="1050"/>
      <c r="I1427" s="1050"/>
      <c r="J1427" s="1050">
        <f>IF('statement of marks'!ER$6="","",'statement of marks'!ER$6)</f>
        <v>20</v>
      </c>
      <c r="K1427" s="1050"/>
      <c r="L1427" s="1050"/>
      <c r="M1427" s="1050">
        <f>IF('statement of marks'!EQ$6="","",'statement of marks'!EQ$6)</f>
        <v>20</v>
      </c>
      <c r="N1427" s="1050"/>
      <c r="O1427" s="1050"/>
      <c r="P1427" s="1050">
        <f>IF('statement of marks'!ES$6="","",'statement of marks'!ES$6)</f>
        <v>20</v>
      </c>
      <c r="Q1427" s="1050"/>
      <c r="R1427" s="1050"/>
      <c r="S1427" s="437" t="str">
        <f>IF('statement of marks'!FD$6="","",'statement of marks'!EW$6)</f>
        <v/>
      </c>
      <c r="T1427" s="442">
        <f>IF('statement of marks'!ET$6="","",'statement of marks'!ET$6)</f>
        <v>100</v>
      </c>
      <c r="U1427" s="443" t="s">
        <v>5</v>
      </c>
      <c r="V1427" s="444" t="s">
        <v>241</v>
      </c>
    </row>
    <row r="1428" spans="1:22" ht="15.95" customHeight="1">
      <c r="A1428" s="425"/>
      <c r="B1428" s="990" t="str">
        <f>IF('statement of marks'!$EO$3="","",'statement of marks'!$EO$3)</f>
        <v>dk;kZuqHko</v>
      </c>
      <c r="C1428" s="991"/>
      <c r="D1428" s="1031" t="str">
        <f>IF('statement of marks'!EO51="","",'statement of marks'!EO51)</f>
        <v/>
      </c>
      <c r="E1428" s="1031"/>
      <c r="F1428" s="1031"/>
      <c r="G1428" s="1031" t="str">
        <f>IF('statement of marks'!EP51="","",'statement of marks'!EP51)</f>
        <v/>
      </c>
      <c r="H1428" s="1031"/>
      <c r="I1428" s="1031"/>
      <c r="J1428" s="1031" t="str">
        <f>IF('statement of marks'!ER51="","",'statement of marks'!ER51)</f>
        <v/>
      </c>
      <c r="K1428" s="1031"/>
      <c r="L1428" s="1031"/>
      <c r="M1428" s="1031" t="str">
        <f>IF('statement of marks'!EQ51="","",'statement of marks'!EQ51)</f>
        <v/>
      </c>
      <c r="N1428" s="1031"/>
      <c r="O1428" s="1031"/>
      <c r="P1428" s="1031" t="str">
        <f>IF('statement of marks'!ES51="","",'statement of marks'!ES51)</f>
        <v/>
      </c>
      <c r="Q1428" s="1031"/>
      <c r="R1428" s="1031"/>
      <c r="S1428" s="438"/>
      <c r="T1428" s="440" t="str">
        <f>IF('statement of marks'!ET51="","",'statement of marks'!ET51)</f>
        <v/>
      </c>
      <c r="U1428" s="440" t="str">
        <f>IF('statement of marks'!EU51="","",'statement of marks'!EU51)</f>
        <v/>
      </c>
      <c r="V1428" s="441" t="str">
        <f>IF('statement of marks'!EV51="","",'statement of marks'!EV51)</f>
        <v/>
      </c>
    </row>
    <row r="1429" spans="1:22" ht="15.95" customHeight="1">
      <c r="A1429" s="425"/>
      <c r="B1429" s="1027" t="str">
        <f>IF('statement of marks'!$EY$3="","",'statement of marks'!$EY$3)</f>
        <v>dyk f'k{kk</v>
      </c>
      <c r="C1429" s="1028"/>
      <c r="D1429" s="1031" t="str">
        <f>IF('statement of marks'!EY51="","",'statement of marks'!EY51)</f>
        <v/>
      </c>
      <c r="E1429" s="1031"/>
      <c r="F1429" s="1031"/>
      <c r="G1429" s="1031" t="str">
        <f>IF('statement of marks'!EZ51="","",'statement of marks'!EZ51)</f>
        <v/>
      </c>
      <c r="H1429" s="1031"/>
      <c r="I1429" s="1031"/>
      <c r="J1429" s="1031" t="str">
        <f>IF('statement of marks'!FB51="","",'statement of marks'!FB51)</f>
        <v/>
      </c>
      <c r="K1429" s="1031"/>
      <c r="L1429" s="1031"/>
      <c r="M1429" s="1031" t="str">
        <f>IF('statement of marks'!FA51="","",'statement of marks'!FA51)</f>
        <v/>
      </c>
      <c r="N1429" s="1031"/>
      <c r="O1429" s="1031"/>
      <c r="P1429" s="1031" t="str">
        <f>IF('statement of marks'!FC51="","",'statement of marks'!FC51)</f>
        <v/>
      </c>
      <c r="Q1429" s="1031"/>
      <c r="R1429" s="1031"/>
      <c r="S1429" s="438"/>
      <c r="T1429" s="440" t="str">
        <f>IF('statement of marks'!FD51="","",'statement of marks'!FD51)</f>
        <v/>
      </c>
      <c r="U1429" s="440" t="str">
        <f>IF('statement of marks'!FE51="","",'statement of marks'!FE51)</f>
        <v/>
      </c>
      <c r="V1429" s="441" t="str">
        <f>IF('statement of marks'!FF51="","",'statement of marks'!FF51)</f>
        <v/>
      </c>
    </row>
    <row r="1430" spans="1:22" ht="15.95" customHeight="1">
      <c r="A1430" s="425"/>
      <c r="B1430" s="1029" t="str">
        <f>IF('statement of marks'!$FI$3="","",'statement of marks'!$FI$3)</f>
        <v>LokLF; ,oe~ 'kkjhfjd f'k{kk</v>
      </c>
      <c r="C1430" s="1030"/>
      <c r="D1430" s="1031" t="str">
        <f>IF('statement of marks'!FI51="","",'statement of marks'!FI51)</f>
        <v/>
      </c>
      <c r="E1430" s="1031"/>
      <c r="F1430" s="1031"/>
      <c r="G1430" s="1031" t="str">
        <f>IF('statement of marks'!FJ51="","",'statement of marks'!FJ51)</f>
        <v/>
      </c>
      <c r="H1430" s="1031"/>
      <c r="I1430" s="1031"/>
      <c r="J1430" s="1031" t="str">
        <f>IF('statement of marks'!FL51="","",'statement of marks'!FL51)</f>
        <v/>
      </c>
      <c r="K1430" s="1031"/>
      <c r="L1430" s="1031"/>
      <c r="M1430" s="1031" t="str">
        <f>IF('statement of marks'!FK51="","",'statement of marks'!FK51)</f>
        <v/>
      </c>
      <c r="N1430" s="1031"/>
      <c r="O1430" s="1031"/>
      <c r="P1430" s="1031" t="str">
        <f>IF('statement of marks'!FM51="","",'statement of marks'!FM51)</f>
        <v/>
      </c>
      <c r="Q1430" s="1031"/>
      <c r="R1430" s="1031"/>
      <c r="S1430" s="438"/>
      <c r="T1430" s="440" t="str">
        <f>IF('statement of marks'!FN51="","",'statement of marks'!FN51)</f>
        <v/>
      </c>
      <c r="U1430" s="440" t="str">
        <f>IF('statement of marks'!FO51="","",'statement of marks'!FO51)</f>
        <v/>
      </c>
      <c r="V1430" s="441" t="str">
        <f>IF('statement of marks'!FP51="","",'statement of marks'!FP51)</f>
        <v/>
      </c>
    </row>
    <row r="1431" spans="1:22" ht="15.95" customHeight="1">
      <c r="A1431" s="425"/>
      <c r="B1431" s="1000" t="s">
        <v>195</v>
      </c>
      <c r="C1431" s="1001"/>
      <c r="D1431" s="1071" t="str">
        <f>details!$DR$3</f>
        <v>vxLr rd</v>
      </c>
      <c r="E1431" s="1071"/>
      <c r="F1431" s="1071"/>
      <c r="G1431" s="1071" t="str">
        <f>details!$DV$3</f>
        <v>vDVwcj rd</v>
      </c>
      <c r="H1431" s="1071"/>
      <c r="I1431" s="1071"/>
      <c r="J1431" s="1071" t="str">
        <f>details!$ED$3</f>
        <v>Qjojh rd</v>
      </c>
      <c r="K1431" s="1071"/>
      <c r="L1431" s="1071"/>
      <c r="M1431" s="1071" t="str">
        <f>details!$DZ$3</f>
        <v>fnlEcj rd</v>
      </c>
      <c r="N1431" s="1071"/>
      <c r="O1431" s="1071"/>
      <c r="P1431" s="1071" t="str">
        <f>details!$EH$3</f>
        <v>loZ ;ksx</v>
      </c>
      <c r="Q1431" s="1071"/>
      <c r="R1431" s="1071"/>
      <c r="S1431" s="1085" t="s">
        <v>252</v>
      </c>
      <c r="T1431" s="1086"/>
      <c r="U1431" s="1086"/>
      <c r="V1431" s="1087"/>
    </row>
    <row r="1432" spans="1:22" ht="15.95" customHeight="1">
      <c r="A1432" s="425"/>
      <c r="B1432" s="1025" t="s">
        <v>98</v>
      </c>
      <c r="C1432" s="1026"/>
      <c r="D1432" s="1008" t="str">
        <f>IF(details!DS51="","",details!DS51)</f>
        <v/>
      </c>
      <c r="E1432" s="1008"/>
      <c r="F1432" s="1008"/>
      <c r="G1432" s="1008" t="str">
        <f>IF(details!DW51="","",details!DW51)</f>
        <v/>
      </c>
      <c r="H1432" s="1008"/>
      <c r="I1432" s="1008"/>
      <c r="J1432" s="1008" t="str">
        <f>IF(details!EE51="","",details!EE51)</f>
        <v/>
      </c>
      <c r="K1432" s="1008"/>
      <c r="L1432" s="1008"/>
      <c r="M1432" s="1008" t="str">
        <f>IF(details!EA51="","",details!EA51)</f>
        <v/>
      </c>
      <c r="N1432" s="1008"/>
      <c r="O1432" s="1008"/>
      <c r="P1432" s="1008" t="str">
        <f>IF(details!EI51="","",details!EI51)</f>
        <v/>
      </c>
      <c r="Q1432" s="1008"/>
      <c r="R1432" s="1008"/>
      <c r="S1432" s="1088">
        <v>41757</v>
      </c>
      <c r="T1432" s="1089"/>
      <c r="U1432" s="1089"/>
      <c r="V1432" s="1090"/>
    </row>
    <row r="1433" spans="1:22" ht="15.95" customHeight="1">
      <c r="A1433" s="425"/>
      <c r="B1433" s="1023" t="s">
        <v>15</v>
      </c>
      <c r="C1433" s="1024"/>
      <c r="D1433" s="1009">
        <f>IF(details!DR51="","",details!DR51)</f>
        <v>83</v>
      </c>
      <c r="E1433" s="1009"/>
      <c r="F1433" s="1009"/>
      <c r="G1433" s="1009" t="str">
        <f>IF(details!DV51="","",details!DV51)</f>
        <v/>
      </c>
      <c r="H1433" s="1009"/>
      <c r="I1433" s="1009"/>
      <c r="J1433" s="1009" t="str">
        <f>IF(details!ED51="","",details!ED51)</f>
        <v/>
      </c>
      <c r="K1433" s="1009"/>
      <c r="L1433" s="1009"/>
      <c r="M1433" s="1009" t="str">
        <f>IF(details!DZ51="","",details!DZ51)</f>
        <v/>
      </c>
      <c r="N1433" s="1009"/>
      <c r="O1433" s="1009"/>
      <c r="P1433" s="1009" t="str">
        <f>IF(details!EH51="","",details!EH51)</f>
        <v/>
      </c>
      <c r="Q1433" s="1009"/>
      <c r="R1433" s="1009"/>
      <c r="S1433" s="1091"/>
      <c r="T1433" s="1092"/>
      <c r="U1433" s="1092"/>
      <c r="V1433" s="1093"/>
    </row>
    <row r="1434" spans="1:22" ht="15.95" customHeight="1">
      <c r="A1434" s="1072"/>
      <c r="B1434" s="1064" t="s">
        <v>250</v>
      </c>
      <c r="C1434" s="1065"/>
      <c r="D1434" s="1066" t="s">
        <v>3</v>
      </c>
      <c r="E1434" s="1066"/>
      <c r="F1434" s="1066"/>
      <c r="G1434" s="1066" t="s">
        <v>236</v>
      </c>
      <c r="H1434" s="1066"/>
      <c r="I1434" s="1066"/>
      <c r="J1434" s="1066" t="s">
        <v>5</v>
      </c>
      <c r="K1434" s="1066"/>
      <c r="L1434" s="1066"/>
      <c r="M1434" s="1066" t="s">
        <v>242</v>
      </c>
      <c r="N1434" s="1066"/>
      <c r="O1434" s="1066"/>
      <c r="P1434" s="1067" t="s">
        <v>225</v>
      </c>
      <c r="Q1434" s="1067"/>
      <c r="R1434" s="1067"/>
      <c r="S1434" s="1066" t="s">
        <v>250</v>
      </c>
      <c r="T1434" s="1066"/>
      <c r="U1434" s="1066"/>
      <c r="V1434" s="1068"/>
    </row>
    <row r="1435" spans="1:22" ht="15.95" customHeight="1">
      <c r="A1435" s="1072"/>
      <c r="B1435" s="1064"/>
      <c r="C1435" s="1065"/>
      <c r="D1435" s="1069" t="str">
        <f>'statement of marks'!HD51</f>
        <v/>
      </c>
      <c r="E1435" s="1069"/>
      <c r="F1435" s="1069"/>
      <c r="G1435" s="1069" t="str">
        <f>'statement of marks'!HE51</f>
        <v/>
      </c>
      <c r="H1435" s="1069"/>
      <c r="I1435" s="1069"/>
      <c r="J1435" s="1069" t="str">
        <f>'statement of marks'!HF51</f>
        <v/>
      </c>
      <c r="K1435" s="1069"/>
      <c r="L1435" s="1069"/>
      <c r="M1435" s="1069" t="str">
        <f>'statement of marks'!HI51</f>
        <v/>
      </c>
      <c r="N1435" s="1069"/>
      <c r="O1435" s="1069"/>
      <c r="P1435" s="1069" t="str">
        <f>'statement of marks'!HH51</f>
        <v/>
      </c>
      <c r="Q1435" s="1069"/>
      <c r="R1435" s="1069"/>
      <c r="S1435" s="1066" t="str">
        <f>'statement of marks'!HC51</f>
        <v/>
      </c>
      <c r="T1435" s="1066"/>
      <c r="U1435" s="1066"/>
      <c r="V1435" s="1068"/>
    </row>
    <row r="1436" spans="1:22" ht="15.95" customHeight="1">
      <c r="A1436" s="425"/>
      <c r="B1436" s="1036" t="s">
        <v>99</v>
      </c>
      <c r="C1436" s="1037"/>
      <c r="D1436" s="1007"/>
      <c r="E1436" s="1007"/>
      <c r="F1436" s="1007"/>
      <c r="G1436" s="1007"/>
      <c r="H1436" s="1007"/>
      <c r="I1436" s="1007"/>
      <c r="J1436" s="1007"/>
      <c r="K1436" s="1007"/>
      <c r="L1436" s="1007"/>
      <c r="M1436" s="1007"/>
      <c r="N1436" s="1007"/>
      <c r="O1436" s="1007"/>
      <c r="P1436" s="1007"/>
      <c r="Q1436" s="1007"/>
      <c r="R1436" s="1007"/>
      <c r="S1436" s="1007"/>
      <c r="T1436" s="1007"/>
      <c r="U1436" s="1007"/>
      <c r="V1436" s="1058"/>
    </row>
    <row r="1437" spans="1:22" ht="15.95" customHeight="1">
      <c r="A1437" s="425"/>
      <c r="B1437" s="1013" t="s">
        <v>79</v>
      </c>
      <c r="C1437" s="1014"/>
      <c r="D1437" s="1007"/>
      <c r="E1437" s="1007"/>
      <c r="F1437" s="1007"/>
      <c r="G1437" s="1007"/>
      <c r="H1437" s="1007"/>
      <c r="I1437" s="1007"/>
      <c r="J1437" s="1007"/>
      <c r="K1437" s="1007"/>
      <c r="L1437" s="1007"/>
      <c r="M1437" s="1007"/>
      <c r="N1437" s="1007"/>
      <c r="O1437" s="1007"/>
      <c r="P1437" s="1007"/>
      <c r="Q1437" s="1007"/>
      <c r="R1437" s="1007"/>
      <c r="S1437" s="1007"/>
      <c r="T1437" s="1007"/>
      <c r="U1437" s="1007"/>
      <c r="V1437" s="1058"/>
    </row>
    <row r="1438" spans="1:22" ht="15.95" customHeight="1">
      <c r="A1438" s="425"/>
      <c r="B1438" s="1036" t="s">
        <v>243</v>
      </c>
      <c r="C1438" s="1037"/>
      <c r="D1438" s="1007"/>
      <c r="E1438" s="1007"/>
      <c r="F1438" s="1007"/>
      <c r="G1438" s="1007"/>
      <c r="H1438" s="1007"/>
      <c r="I1438" s="1007"/>
      <c r="J1438" s="1007"/>
      <c r="K1438" s="1007"/>
      <c r="L1438" s="1007"/>
      <c r="M1438" s="1007"/>
      <c r="N1438" s="1007"/>
      <c r="O1438" s="1007"/>
      <c r="P1438" s="1007" t="s">
        <v>243</v>
      </c>
      <c r="Q1438" s="1007"/>
      <c r="R1438" s="1007"/>
      <c r="S1438" s="1007"/>
      <c r="T1438" s="1007"/>
      <c r="U1438" s="1007"/>
      <c r="V1438" s="1058"/>
    </row>
    <row r="1439" spans="1:22" ht="15.95" customHeight="1">
      <c r="A1439" s="425"/>
      <c r="B1439" s="1021" t="s">
        <v>100</v>
      </c>
      <c r="C1439" s="1022"/>
      <c r="D1439" s="1007"/>
      <c r="E1439" s="1007"/>
      <c r="F1439" s="1007"/>
      <c r="G1439" s="1007"/>
      <c r="H1439" s="1007"/>
      <c r="I1439" s="1007"/>
      <c r="J1439" s="1007"/>
      <c r="K1439" s="1007"/>
      <c r="L1439" s="1007"/>
      <c r="M1439" s="1007"/>
      <c r="N1439" s="1007"/>
      <c r="O1439" s="1007"/>
      <c r="P1439" s="1007"/>
      <c r="Q1439" s="1007"/>
      <c r="R1439" s="1007"/>
      <c r="S1439" s="1060" t="s">
        <v>100</v>
      </c>
      <c r="T1439" s="1060"/>
      <c r="U1439" s="1060"/>
      <c r="V1439" s="1061"/>
    </row>
    <row r="1440" spans="1:22" ht="15.95" customHeight="1" thickBot="1">
      <c r="A1440" s="427"/>
      <c r="B1440" s="1076" t="s">
        <v>101</v>
      </c>
      <c r="C1440" s="1077"/>
      <c r="D1440" s="1059"/>
      <c r="E1440" s="1059"/>
      <c r="F1440" s="1059"/>
      <c r="G1440" s="1059"/>
      <c r="H1440" s="1059"/>
      <c r="I1440" s="1059"/>
      <c r="J1440" s="1059"/>
      <c r="K1440" s="1059"/>
      <c r="L1440" s="1059"/>
      <c r="M1440" s="1059"/>
      <c r="N1440" s="1059"/>
      <c r="O1440" s="1059"/>
      <c r="P1440" s="1059"/>
      <c r="Q1440" s="1059"/>
      <c r="R1440" s="1059"/>
      <c r="S1440" s="1062" t="s">
        <v>134</v>
      </c>
      <c r="T1440" s="1062"/>
      <c r="U1440" s="1062"/>
      <c r="V1440" s="1063"/>
    </row>
    <row r="1441" spans="1:22" ht="15.95" customHeight="1">
      <c r="A1441" s="424"/>
      <c r="B1441" s="1038" t="s">
        <v>47</v>
      </c>
      <c r="C1441" s="1039"/>
      <c r="D1441" s="1039"/>
      <c r="E1441" s="1039"/>
      <c r="F1441" s="1039"/>
      <c r="G1441" s="1039"/>
      <c r="H1441" s="1039"/>
      <c r="I1441" s="1039"/>
      <c r="J1441" s="1039"/>
      <c r="K1441" s="1039"/>
      <c r="L1441" s="1039"/>
      <c r="M1441" s="1039"/>
      <c r="N1441" s="1039"/>
      <c r="O1441" s="1039"/>
      <c r="P1441" s="1039"/>
      <c r="Q1441" s="1039"/>
      <c r="R1441" s="1039"/>
      <c r="S1441" s="1039"/>
      <c r="T1441" s="1039"/>
      <c r="U1441" s="1039"/>
      <c r="V1441" s="1040"/>
    </row>
    <row r="1442" spans="1:22" ht="15.95" customHeight="1">
      <c r="A1442" s="425"/>
      <c r="B1442" s="1041" t="str">
        <f>'statement of marks'!$A$1</f>
        <v>MkW0Hkhejko vEcsMdj jkt0vkok0fo|k0cxMh]nkSlk</v>
      </c>
      <c r="C1442" s="1042"/>
      <c r="D1442" s="1042"/>
      <c r="E1442" s="1042"/>
      <c r="F1442" s="1042"/>
      <c r="G1442" s="1042"/>
      <c r="H1442" s="1042"/>
      <c r="I1442" s="1042"/>
      <c r="J1442" s="1042"/>
      <c r="K1442" s="1042"/>
      <c r="L1442" s="1042"/>
      <c r="M1442" s="1042"/>
      <c r="N1442" s="1042"/>
      <c r="O1442" s="1042"/>
      <c r="P1442" s="1042"/>
      <c r="Q1442" s="1042"/>
      <c r="R1442" s="1042"/>
      <c r="S1442" s="1042"/>
      <c r="T1442" s="1042"/>
      <c r="U1442" s="1042"/>
      <c r="V1442" s="1043"/>
    </row>
    <row r="1443" spans="1:22" ht="15.95" customHeight="1">
      <c r="A1443" s="425"/>
      <c r="B1443" s="990" t="s">
        <v>244</v>
      </c>
      <c r="C1443" s="991"/>
      <c r="D1443" s="992" t="str">
        <f>'statement of marks'!$H$3</f>
        <v>2016-17</v>
      </c>
      <c r="E1443" s="992"/>
      <c r="F1443" s="992"/>
      <c r="G1443" s="992"/>
      <c r="H1443" s="992"/>
      <c r="I1443" s="992"/>
      <c r="J1443" s="992"/>
      <c r="K1443" s="992"/>
      <c r="L1443" s="992"/>
      <c r="M1443" s="992"/>
      <c r="N1443" s="992"/>
      <c r="O1443" s="992"/>
      <c r="P1443" s="992"/>
      <c r="Q1443" s="992"/>
      <c r="R1443" s="992"/>
      <c r="S1443" s="992"/>
      <c r="T1443" s="992"/>
      <c r="U1443" s="992"/>
      <c r="V1443" s="1044"/>
    </row>
    <row r="1444" spans="1:22" ht="15.95" customHeight="1">
      <c r="A1444" s="425"/>
      <c r="B1444" s="990" t="s">
        <v>185</v>
      </c>
      <c r="C1444" s="991"/>
      <c r="D1444" s="991" t="str">
        <f>IF('statement of marks'!I52="","",'statement of marks'!I52)</f>
        <v/>
      </c>
      <c r="E1444" s="991"/>
      <c r="F1444" s="991"/>
      <c r="G1444" s="991"/>
      <c r="H1444" s="991"/>
      <c r="I1444" s="991"/>
      <c r="J1444" s="991"/>
      <c r="K1444" s="991"/>
      <c r="L1444" s="991"/>
      <c r="M1444" s="991"/>
      <c r="N1444" s="991"/>
      <c r="O1444" s="991"/>
      <c r="P1444" s="991"/>
      <c r="Q1444" s="991"/>
      <c r="R1444" s="991"/>
      <c r="S1444" s="991"/>
      <c r="T1444" s="991"/>
      <c r="U1444" s="991"/>
      <c r="V1444" s="1045"/>
    </row>
    <row r="1445" spans="1:22" ht="15.95" customHeight="1">
      <c r="A1445" s="425"/>
      <c r="B1445" s="990" t="s">
        <v>186</v>
      </c>
      <c r="C1445" s="991"/>
      <c r="D1445" s="991" t="str">
        <f>IF('statement of marks'!J52="","",'statement of marks'!J52)</f>
        <v/>
      </c>
      <c r="E1445" s="991"/>
      <c r="F1445" s="991"/>
      <c r="G1445" s="991"/>
      <c r="H1445" s="991"/>
      <c r="I1445" s="991"/>
      <c r="J1445" s="991"/>
      <c r="K1445" s="991"/>
      <c r="L1445" s="991"/>
      <c r="M1445" s="991"/>
      <c r="N1445" s="991"/>
      <c r="O1445" s="991"/>
      <c r="P1445" s="991"/>
      <c r="Q1445" s="991"/>
      <c r="R1445" s="991"/>
      <c r="S1445" s="991"/>
      <c r="T1445" s="991"/>
      <c r="U1445" s="991"/>
      <c r="V1445" s="1045"/>
    </row>
    <row r="1446" spans="1:22" ht="15.95" customHeight="1">
      <c r="A1446" s="425"/>
      <c r="B1446" s="990" t="s">
        <v>187</v>
      </c>
      <c r="C1446" s="991"/>
      <c r="D1446" s="991" t="str">
        <f>IF('statement of marks'!K52="","",'statement of marks'!K52)</f>
        <v/>
      </c>
      <c r="E1446" s="991"/>
      <c r="F1446" s="991"/>
      <c r="G1446" s="991"/>
      <c r="H1446" s="991"/>
      <c r="I1446" s="991"/>
      <c r="J1446" s="991"/>
      <c r="K1446" s="991"/>
      <c r="L1446" s="991"/>
      <c r="M1446" s="991"/>
      <c r="N1446" s="991"/>
      <c r="O1446" s="991"/>
      <c r="P1446" s="991"/>
      <c r="Q1446" s="991"/>
      <c r="R1446" s="991"/>
      <c r="S1446" s="991"/>
      <c r="T1446" s="991"/>
      <c r="U1446" s="991"/>
      <c r="V1446" s="1045"/>
    </row>
    <row r="1447" spans="1:22" ht="15.95" customHeight="1">
      <c r="A1447" s="425"/>
      <c r="B1447" s="990" t="s">
        <v>188</v>
      </c>
      <c r="C1447" s="991"/>
      <c r="D1447" s="992" t="str">
        <f>'statement of marks'!$G$3</f>
        <v>6 B</v>
      </c>
      <c r="E1447" s="992"/>
      <c r="F1447" s="992"/>
      <c r="G1447" s="991" t="s">
        <v>9</v>
      </c>
      <c r="H1447" s="991"/>
      <c r="I1447" s="991"/>
      <c r="J1447" s="992" t="str">
        <f>IF('statement of marks'!D52="","",'statement of marks'!D52)</f>
        <v/>
      </c>
      <c r="K1447" s="992"/>
      <c r="L1447" s="992"/>
      <c r="M1447" s="991" t="s">
        <v>189</v>
      </c>
      <c r="N1447" s="991"/>
      <c r="O1447" s="991"/>
      <c r="P1447" s="992" t="str">
        <f>IF('statement of marks'!F52="","",'statement of marks'!F52)</f>
        <v/>
      </c>
      <c r="Q1447" s="992"/>
      <c r="R1447" s="992"/>
      <c r="S1447" s="1054" t="str">
        <f>IF('statement of marks'!$I$3="","",'statement of marks'!$I$3)</f>
        <v xml:space="preserve">fo|ky; dk Mk;l dksM+ </v>
      </c>
      <c r="T1447" s="1054"/>
      <c r="U1447" s="1054"/>
      <c r="V1447" s="1055"/>
    </row>
    <row r="1448" spans="1:22" ht="15.95" customHeight="1">
      <c r="A1448" s="425"/>
      <c r="B1448" s="428" t="s">
        <v>0</v>
      </c>
      <c r="C1448" s="429"/>
      <c r="D1448" s="1032" t="str">
        <f>IF('statement of marks'!G52="","",'statement of marks'!G52)</f>
        <v/>
      </c>
      <c r="E1448" s="1032"/>
      <c r="F1448" s="1032"/>
      <c r="G1448" s="991" t="str">
        <f>IF('statement of marks'!H52="","",'statement of marks'!H52)</f>
        <v/>
      </c>
      <c r="H1448" s="991"/>
      <c r="I1448" s="991"/>
      <c r="J1448" s="991"/>
      <c r="K1448" s="991"/>
      <c r="L1448" s="991"/>
      <c r="M1448" s="991"/>
      <c r="N1448" s="991"/>
      <c r="O1448" s="991"/>
      <c r="P1448" s="991"/>
      <c r="Q1448" s="991"/>
      <c r="R1448" s="991"/>
      <c r="S1448" s="1056" t="str">
        <f>IF('statement of marks'!$J$3="","",'statement of marks'!$J$3)</f>
        <v xml:space="preserve">08291009401   </v>
      </c>
      <c r="T1448" s="1056"/>
      <c r="U1448" s="1056"/>
      <c r="V1448" s="1057"/>
    </row>
    <row r="1449" spans="1:22" ht="15.95" customHeight="1">
      <c r="A1449" s="425"/>
      <c r="B1449" s="404" t="s">
        <v>28</v>
      </c>
      <c r="C1449" s="430" t="s">
        <v>96</v>
      </c>
      <c r="D1449" s="1007" t="s">
        <v>1</v>
      </c>
      <c r="E1449" s="1007"/>
      <c r="F1449" s="1007"/>
      <c r="G1449" s="1007" t="s">
        <v>21</v>
      </c>
      <c r="H1449" s="1007"/>
      <c r="I1449" s="1007"/>
      <c r="J1449" s="1007" t="s">
        <v>68</v>
      </c>
      <c r="K1449" s="1007"/>
      <c r="L1449" s="1007"/>
      <c r="M1449" s="1007" t="s">
        <v>97</v>
      </c>
      <c r="N1449" s="1007"/>
      <c r="O1449" s="1007"/>
      <c r="P1449" s="1070" t="s">
        <v>200</v>
      </c>
      <c r="Q1449" s="1051" t="s">
        <v>238</v>
      </c>
      <c r="R1449" s="1051"/>
      <c r="S1449" s="1051"/>
      <c r="T1449" s="1052" t="s">
        <v>237</v>
      </c>
      <c r="U1449" s="1052"/>
      <c r="V1449" s="1053"/>
    </row>
    <row r="1450" spans="1:22" ht="15.95" customHeight="1">
      <c r="A1450" s="425"/>
      <c r="B1450" s="404"/>
      <c r="C1450" s="430"/>
      <c r="D1450" s="423" t="s">
        <v>245</v>
      </c>
      <c r="E1450" s="423" t="s">
        <v>246</v>
      </c>
      <c r="F1450" s="431" t="s">
        <v>2</v>
      </c>
      <c r="G1450" s="423" t="s">
        <v>245</v>
      </c>
      <c r="H1450" s="423" t="s">
        <v>246</v>
      </c>
      <c r="I1450" s="431" t="s">
        <v>2</v>
      </c>
      <c r="J1450" s="423" t="s">
        <v>245</v>
      </c>
      <c r="K1450" s="423" t="s">
        <v>246</v>
      </c>
      <c r="L1450" s="431" t="s">
        <v>2</v>
      </c>
      <c r="M1450" s="423" t="s">
        <v>245</v>
      </c>
      <c r="N1450" s="423" t="s">
        <v>246</v>
      </c>
      <c r="O1450" s="431" t="s">
        <v>2</v>
      </c>
      <c r="P1450" s="1070"/>
      <c r="Q1450" s="423" t="s">
        <v>245</v>
      </c>
      <c r="R1450" s="423" t="s">
        <v>246</v>
      </c>
      <c r="S1450" s="435" t="s">
        <v>2</v>
      </c>
      <c r="T1450" s="445" t="s">
        <v>223</v>
      </c>
      <c r="U1450" s="446" t="s">
        <v>5</v>
      </c>
      <c r="V1450" s="447" t="s">
        <v>241</v>
      </c>
    </row>
    <row r="1451" spans="1:22" ht="15.95" customHeight="1">
      <c r="A1451" s="426"/>
      <c r="B1451" s="1046" t="s">
        <v>3</v>
      </c>
      <c r="C1451" s="1047"/>
      <c r="D1451" s="421">
        <f>IF('statement of marks'!L$6="","",'statement of marks'!L$6)</f>
        <v>5</v>
      </c>
      <c r="E1451" s="421">
        <f>IF('statement of marks'!M$6="","",'statement of marks'!M$6)</f>
        <v>5</v>
      </c>
      <c r="F1451" s="432">
        <f>IF('statement of marks'!N$6="","",'statement of marks'!N$6)</f>
        <v>10</v>
      </c>
      <c r="G1451" s="421">
        <f>IF('statement of marks'!O$6="","",'statement of marks'!O$6)</f>
        <v>5</v>
      </c>
      <c r="H1451" s="421">
        <f>IF('statement of marks'!P$6="","",'statement of marks'!P$6)</f>
        <v>5</v>
      </c>
      <c r="I1451" s="432">
        <f>IF('statement of marks'!Q$6="","",'statement of marks'!Q$6)</f>
        <v>10</v>
      </c>
      <c r="J1451" s="421">
        <f>IF('statement of marks'!R$6="","",'statement of marks'!R$6)</f>
        <v>5</v>
      </c>
      <c r="K1451" s="421">
        <f>IF('statement of marks'!S$6="","",'statement of marks'!S$6)</f>
        <v>5</v>
      </c>
      <c r="L1451" s="432">
        <f>IF('statement of marks'!T$6="","",'statement of marks'!T$6)</f>
        <v>10</v>
      </c>
      <c r="M1451" s="421">
        <f>IF('statement of marks'!V$6="","",'statement of marks'!V$6)</f>
        <v>50</v>
      </c>
      <c r="N1451" s="421">
        <f>IF('statement of marks'!W$6="","",'statement of marks'!W$6)</f>
        <v>20</v>
      </c>
      <c r="O1451" s="432">
        <f>IF('statement of marks'!X$6="","",'statement of marks'!X$6)</f>
        <v>70</v>
      </c>
      <c r="P1451" s="422">
        <f>IF('statement of marks'!Y$6="","",'statement of marks'!Y$6)</f>
        <v>100</v>
      </c>
      <c r="Q1451" s="421">
        <f>IF('statement of marks'!Z$6="","",'statement of marks'!Z$6)</f>
        <v>70</v>
      </c>
      <c r="R1451" s="421">
        <f>IF('statement of marks'!AA$6="","",'statement of marks'!AA$6)</f>
        <v>30</v>
      </c>
      <c r="S1451" s="432">
        <f>IF('statement of marks'!AB$6="","",'statement of marks'!AB$6)</f>
        <v>100</v>
      </c>
      <c r="T1451" s="442">
        <f>IF('statement of marks'!AC$6="","",'statement of marks'!AC$6)</f>
        <v>200</v>
      </c>
      <c r="U1451" s="442" t="str">
        <f>IF('statement of marks'!AD$6="","",'statement of marks'!AD$6)</f>
        <v/>
      </c>
      <c r="V1451" s="448" t="str">
        <f>IF('statement of marks'!AE$6="","",'statement of marks'!AE$6)</f>
        <v/>
      </c>
    </row>
    <row r="1452" spans="1:22" ht="15.95" customHeight="1">
      <c r="A1452" s="425"/>
      <c r="B1452" s="990" t="str">
        <f>IF('statement of marks'!$L$3="","",'statement of marks'!$L$3)</f>
        <v>fgUnh</v>
      </c>
      <c r="C1452" s="991"/>
      <c r="D1452" s="207" t="str">
        <f>IF('statement of marks'!L52="","",'statement of marks'!L52)</f>
        <v/>
      </c>
      <c r="E1452" s="207" t="str">
        <f>IF('statement of marks'!M52="","",'statement of marks'!M52)</f>
        <v/>
      </c>
      <c r="F1452" s="433" t="str">
        <f>IF('statement of marks'!N52="","",'statement of marks'!N52)</f>
        <v/>
      </c>
      <c r="G1452" s="207" t="str">
        <f>IF('statement of marks'!O52="","",'statement of marks'!O52)</f>
        <v/>
      </c>
      <c r="H1452" s="207" t="str">
        <f>IF('statement of marks'!P52="","",'statement of marks'!P52)</f>
        <v/>
      </c>
      <c r="I1452" s="433" t="str">
        <f>IF('statement of marks'!Q52="","",'statement of marks'!Q52)</f>
        <v/>
      </c>
      <c r="J1452" s="207" t="str">
        <f>IF('statement of marks'!R52="","",'statement of marks'!R52)</f>
        <v/>
      </c>
      <c r="K1452" s="207" t="str">
        <f>IF('statement of marks'!S52="","",'statement of marks'!S52)</f>
        <v/>
      </c>
      <c r="L1452" s="433" t="str">
        <f>IF('statement of marks'!T52="","",'statement of marks'!T52)</f>
        <v/>
      </c>
      <c r="M1452" s="207" t="str">
        <f>IF('statement of marks'!V52="","",'statement of marks'!V52)</f>
        <v/>
      </c>
      <c r="N1452" s="207" t="str">
        <f>IF('statement of marks'!W52="","",'statement of marks'!W52)</f>
        <v/>
      </c>
      <c r="O1452" s="433" t="str">
        <f>IF('statement of marks'!X52="","",'statement of marks'!X52)</f>
        <v/>
      </c>
      <c r="P1452" s="209" t="str">
        <f>IF('statement of marks'!Y52="","",'statement of marks'!Y52)</f>
        <v/>
      </c>
      <c r="Q1452" s="207" t="str">
        <f>IF('statement of marks'!Z52="","",'statement of marks'!Z52)</f>
        <v/>
      </c>
      <c r="R1452" s="207" t="str">
        <f>IF('statement of marks'!AA52="","",'statement of marks'!AA52)</f>
        <v/>
      </c>
      <c r="S1452" s="433" t="str">
        <f>IF('statement of marks'!AB52="","",'statement of marks'!AB52)</f>
        <v/>
      </c>
      <c r="T1452" s="420" t="str">
        <f>IF('statement of marks'!AC52="","",'statement of marks'!AC52)</f>
        <v/>
      </c>
      <c r="U1452" s="420" t="str">
        <f>IF('statement of marks'!AD52="","",'statement of marks'!AD52)</f>
        <v/>
      </c>
      <c r="V1452" s="439" t="str">
        <f>IF('statement of marks'!AE52="","",'statement of marks'!AE52)</f>
        <v/>
      </c>
    </row>
    <row r="1453" spans="1:22" ht="15.95" customHeight="1">
      <c r="A1453" s="425"/>
      <c r="B1453" s="990" t="str">
        <f>IF('statement of marks'!$AH$3="","",'statement of marks'!$AH$3)</f>
        <v>vaxszth</v>
      </c>
      <c r="C1453" s="991"/>
      <c r="D1453" s="207" t="str">
        <f>IF('statement of marks'!AH52="","",'statement of marks'!AH52)</f>
        <v/>
      </c>
      <c r="E1453" s="207" t="str">
        <f>IF('statement of marks'!AI52="","",'statement of marks'!AI52)</f>
        <v/>
      </c>
      <c r="F1453" s="433" t="str">
        <f>IF('statement of marks'!AJ52="","",'statement of marks'!AJ52)</f>
        <v/>
      </c>
      <c r="G1453" s="207" t="str">
        <f>IF('statement of marks'!AK52="","",'statement of marks'!AK52)</f>
        <v/>
      </c>
      <c r="H1453" s="207" t="str">
        <f>IF('statement of marks'!AL52="","",'statement of marks'!AL52)</f>
        <v/>
      </c>
      <c r="I1453" s="433" t="str">
        <f>IF('statement of marks'!AM52="","",'statement of marks'!AM52)</f>
        <v/>
      </c>
      <c r="J1453" s="207" t="str">
        <f>IF('statement of marks'!AN52="","",'statement of marks'!AN52)</f>
        <v/>
      </c>
      <c r="K1453" s="207" t="str">
        <f>IF('statement of marks'!AO52="","",'statement of marks'!AO52)</f>
        <v/>
      </c>
      <c r="L1453" s="433" t="str">
        <f>IF('statement of marks'!AP52="","",'statement of marks'!AP52)</f>
        <v/>
      </c>
      <c r="M1453" s="207" t="str">
        <f>IF('statement of marks'!AR52="","",'statement of marks'!AR52)</f>
        <v/>
      </c>
      <c r="N1453" s="207" t="str">
        <f>IF('statement of marks'!AS52="","",'statement of marks'!AS52)</f>
        <v/>
      </c>
      <c r="O1453" s="433" t="str">
        <f>IF('statement of marks'!AT52="","",'statement of marks'!AT52)</f>
        <v/>
      </c>
      <c r="P1453" s="209" t="str">
        <f>IF('statement of marks'!AU52="","",'statement of marks'!AU52)</f>
        <v/>
      </c>
      <c r="Q1453" s="207" t="str">
        <f>IF('statement of marks'!AV52="","",'statement of marks'!AV52)</f>
        <v/>
      </c>
      <c r="R1453" s="207" t="str">
        <f>IF('statement of marks'!AW52="","",'statement of marks'!AW52)</f>
        <v/>
      </c>
      <c r="S1453" s="433" t="str">
        <f>IF('statement of marks'!AX52="","",'statement of marks'!AX52)</f>
        <v/>
      </c>
      <c r="T1453" s="420" t="str">
        <f>IF('statement of marks'!AY52="","",'statement of marks'!AY52)</f>
        <v/>
      </c>
      <c r="U1453" s="420" t="str">
        <f>IF('statement of marks'!AZ52="","",'statement of marks'!AZ52)</f>
        <v/>
      </c>
      <c r="V1453" s="439" t="str">
        <f>IF('statement of marks'!BA52="","",'statement of marks'!BA52)</f>
        <v/>
      </c>
    </row>
    <row r="1454" spans="1:22" ht="15.95" customHeight="1">
      <c r="A1454" s="425"/>
      <c r="B1454" s="990" t="str">
        <f>IF('statement of marks'!BD52="s","laLd`r",IF('statement of marks'!BD52="u","mnwZ",IF('statement of marks'!BD52="g","xqtjkrh",IF('statement of marks'!BD52="p","iatkch",IF('statement of marks'!BD52="sd","fla/kh","r`rh; Hkk""kk")))))</f>
        <v>r`rh; Hkk"kk</v>
      </c>
      <c r="C1454" s="991"/>
      <c r="D1454" s="207" t="str">
        <f>IF('statement of marks'!BE52="","",'statement of marks'!BE52)</f>
        <v/>
      </c>
      <c r="E1454" s="207" t="str">
        <f>IF('statement of marks'!BF52="","",'statement of marks'!BF52)</f>
        <v/>
      </c>
      <c r="F1454" s="433" t="str">
        <f>IF('statement of marks'!BG52="","",'statement of marks'!BG52)</f>
        <v/>
      </c>
      <c r="G1454" s="207" t="str">
        <f>IF('statement of marks'!BH52="","",'statement of marks'!BH52)</f>
        <v/>
      </c>
      <c r="H1454" s="207" t="str">
        <f>IF('statement of marks'!BI52="","",'statement of marks'!BI52)</f>
        <v/>
      </c>
      <c r="I1454" s="433" t="str">
        <f>IF('statement of marks'!BJ52="","",'statement of marks'!BJ52)</f>
        <v/>
      </c>
      <c r="J1454" s="207" t="str">
        <f>IF('statement of marks'!BK52="","",'statement of marks'!BK52)</f>
        <v/>
      </c>
      <c r="K1454" s="207" t="str">
        <f>IF('statement of marks'!BL52="","",'statement of marks'!BL52)</f>
        <v/>
      </c>
      <c r="L1454" s="433" t="str">
        <f>IF('statement of marks'!BM52="","",'statement of marks'!BM52)</f>
        <v/>
      </c>
      <c r="M1454" s="207" t="str">
        <f>IF('statement of marks'!BO52="","",'statement of marks'!BO52)</f>
        <v/>
      </c>
      <c r="N1454" s="207" t="str">
        <f>IF('statement of marks'!BP52="","",'statement of marks'!BP52)</f>
        <v/>
      </c>
      <c r="O1454" s="433" t="str">
        <f>IF('statement of marks'!BQ52="","",'statement of marks'!BQ52)</f>
        <v/>
      </c>
      <c r="P1454" s="209" t="str">
        <f>IF('statement of marks'!BR52="","",'statement of marks'!BR52)</f>
        <v/>
      </c>
      <c r="Q1454" s="207" t="str">
        <f>IF('statement of marks'!BS52="","",'statement of marks'!BS52)</f>
        <v/>
      </c>
      <c r="R1454" s="207" t="str">
        <f>IF('statement of marks'!BT52="","",'statement of marks'!BT52)</f>
        <v/>
      </c>
      <c r="S1454" s="433" t="str">
        <f>IF('statement of marks'!BU52="","",'statement of marks'!BU52)</f>
        <v/>
      </c>
      <c r="T1454" s="420" t="str">
        <f>IF('statement of marks'!BV52="","",'statement of marks'!BV52)</f>
        <v/>
      </c>
      <c r="U1454" s="420" t="str">
        <f>IF('statement of marks'!BW52="","",'statement of marks'!BW52)</f>
        <v/>
      </c>
      <c r="V1454" s="439" t="str">
        <f>IF('statement of marks'!BX52="","",'statement of marks'!BX52)</f>
        <v/>
      </c>
    </row>
    <row r="1455" spans="1:22" ht="15.95" customHeight="1">
      <c r="A1455" s="425"/>
      <c r="B1455" s="990" t="str">
        <f>IF('statement of marks'!$CA$3="","",'statement of marks'!$CA$3)</f>
        <v>xf.kr</v>
      </c>
      <c r="C1455" s="991"/>
      <c r="D1455" s="207" t="str">
        <f>IF('statement of marks'!CA52="","",'statement of marks'!CA52)</f>
        <v/>
      </c>
      <c r="E1455" s="207" t="str">
        <f>IF('statement of marks'!CB52="","",'statement of marks'!CB52)</f>
        <v/>
      </c>
      <c r="F1455" s="433" t="str">
        <f>IF('statement of marks'!CC52="","",'statement of marks'!CC52)</f>
        <v/>
      </c>
      <c r="G1455" s="207" t="str">
        <f>IF('statement of marks'!CD52="","",'statement of marks'!CD52)</f>
        <v/>
      </c>
      <c r="H1455" s="207" t="str">
        <f>IF('statement of marks'!CE52="","",'statement of marks'!CE52)</f>
        <v/>
      </c>
      <c r="I1455" s="433" t="str">
        <f>IF('statement of marks'!CF52="","",'statement of marks'!CF52)</f>
        <v/>
      </c>
      <c r="J1455" s="207" t="str">
        <f>IF('statement of marks'!CG52="","",'statement of marks'!CG52)</f>
        <v/>
      </c>
      <c r="K1455" s="207" t="str">
        <f>IF('statement of marks'!CH52="","",'statement of marks'!CH52)</f>
        <v/>
      </c>
      <c r="L1455" s="433" t="str">
        <f>IF('statement of marks'!CI52="","",'statement of marks'!CI52)</f>
        <v/>
      </c>
      <c r="M1455" s="207" t="str">
        <f>IF('statement of marks'!CK52="","",'statement of marks'!CK52)</f>
        <v/>
      </c>
      <c r="N1455" s="207" t="str">
        <f>IF('statement of marks'!CL52="","",'statement of marks'!CL52)</f>
        <v/>
      </c>
      <c r="O1455" s="433" t="str">
        <f>IF('statement of marks'!CM52="","",'statement of marks'!CM52)</f>
        <v/>
      </c>
      <c r="P1455" s="209" t="str">
        <f>IF('statement of marks'!CN52="","",'statement of marks'!CN52)</f>
        <v/>
      </c>
      <c r="Q1455" s="207" t="str">
        <f>IF('statement of marks'!CO52="","",'statement of marks'!CO52)</f>
        <v/>
      </c>
      <c r="R1455" s="207" t="str">
        <f>IF('statement of marks'!CP52="","",'statement of marks'!CP52)</f>
        <v/>
      </c>
      <c r="S1455" s="433" t="str">
        <f>IF('statement of marks'!CQ52="","",'statement of marks'!CQ52)</f>
        <v/>
      </c>
      <c r="T1455" s="420" t="str">
        <f>IF('statement of marks'!CR52="","",'statement of marks'!CR52)</f>
        <v/>
      </c>
      <c r="U1455" s="420" t="str">
        <f>IF('statement of marks'!CS52="","",'statement of marks'!CS52)</f>
        <v/>
      </c>
      <c r="V1455" s="439" t="str">
        <f>IF('statement of marks'!CT52="","",'statement of marks'!CT52)</f>
        <v/>
      </c>
    </row>
    <row r="1456" spans="1:22" ht="15.95" customHeight="1">
      <c r="A1456" s="425"/>
      <c r="B1456" s="990" t="str">
        <f>IF('statement of marks'!$CW$3="","",'statement of marks'!$CW$3)</f>
        <v>foKku</v>
      </c>
      <c r="C1456" s="991"/>
      <c r="D1456" s="207" t="str">
        <f>IF('statement of marks'!CW52="","",'statement of marks'!CW52)</f>
        <v/>
      </c>
      <c r="E1456" s="207" t="str">
        <f>IF('statement of marks'!CX52="","",'statement of marks'!CX52)</f>
        <v/>
      </c>
      <c r="F1456" s="433" t="str">
        <f>IF('statement of marks'!CY52="","",'statement of marks'!CY52)</f>
        <v/>
      </c>
      <c r="G1456" s="207" t="str">
        <f>IF('statement of marks'!CZ52="","",'statement of marks'!CZ52)</f>
        <v/>
      </c>
      <c r="H1456" s="207" t="str">
        <f>IF('statement of marks'!DA52="","",'statement of marks'!DA52)</f>
        <v/>
      </c>
      <c r="I1456" s="433" t="str">
        <f>IF('statement of marks'!DB52="","",'statement of marks'!DB52)</f>
        <v/>
      </c>
      <c r="J1456" s="207" t="str">
        <f>IF('statement of marks'!DC52="","",'statement of marks'!DC52)</f>
        <v/>
      </c>
      <c r="K1456" s="207" t="str">
        <f>IF('statement of marks'!DD52="","",'statement of marks'!DD52)</f>
        <v/>
      </c>
      <c r="L1456" s="433" t="str">
        <f>IF('statement of marks'!DE52="","",'statement of marks'!DE52)</f>
        <v/>
      </c>
      <c r="M1456" s="207" t="str">
        <f>IF('statement of marks'!DG52="","",'statement of marks'!DG52)</f>
        <v/>
      </c>
      <c r="N1456" s="207" t="str">
        <f>IF('statement of marks'!DH52="","",'statement of marks'!DH52)</f>
        <v/>
      </c>
      <c r="O1456" s="433" t="str">
        <f>IF('statement of marks'!DI52="","",'statement of marks'!DI52)</f>
        <v/>
      </c>
      <c r="P1456" s="209" t="str">
        <f>IF('statement of marks'!DJ52="","",'statement of marks'!DJ52)</f>
        <v/>
      </c>
      <c r="Q1456" s="207" t="str">
        <f>IF('statement of marks'!DK52="","",'statement of marks'!DK52)</f>
        <v/>
      </c>
      <c r="R1456" s="207" t="str">
        <f>IF('statement of marks'!DL52="","",'statement of marks'!DL52)</f>
        <v/>
      </c>
      <c r="S1456" s="433" t="str">
        <f>IF('statement of marks'!DM52="","",'statement of marks'!DM52)</f>
        <v/>
      </c>
      <c r="T1456" s="420" t="str">
        <f>IF('statement of marks'!DN52="","",'statement of marks'!DN52)</f>
        <v/>
      </c>
      <c r="U1456" s="420" t="str">
        <f>IF('statement of marks'!DO52="","",'statement of marks'!DO52)</f>
        <v/>
      </c>
      <c r="V1456" s="439" t="str">
        <f>IF('statement of marks'!DP52="","",'statement of marks'!DP52)</f>
        <v/>
      </c>
    </row>
    <row r="1457" spans="1:22" ht="15.95" customHeight="1">
      <c r="A1457" s="425"/>
      <c r="B1457" s="990" t="str">
        <f>IF('statement of marks'!$DS$3="","",'statement of marks'!$DS$3)</f>
        <v>lkekftd foKku</v>
      </c>
      <c r="C1457" s="991"/>
      <c r="D1457" s="207" t="str">
        <f>IF('statement of marks'!DS52="","",'statement of marks'!DS52)</f>
        <v/>
      </c>
      <c r="E1457" s="207" t="str">
        <f>IF('statement of marks'!DT52="","",'statement of marks'!DT52)</f>
        <v/>
      </c>
      <c r="F1457" s="433" t="str">
        <f>IF('statement of marks'!DU52="","",'statement of marks'!DU52)</f>
        <v/>
      </c>
      <c r="G1457" s="207" t="str">
        <f>IF('statement of marks'!DV52="","",'statement of marks'!DV52)</f>
        <v/>
      </c>
      <c r="H1457" s="207" t="str">
        <f>IF('statement of marks'!DW52="","",'statement of marks'!DW52)</f>
        <v/>
      </c>
      <c r="I1457" s="433" t="str">
        <f>IF('statement of marks'!DX52="","",'statement of marks'!DX52)</f>
        <v/>
      </c>
      <c r="J1457" s="207" t="str">
        <f>IF('statement of marks'!DY52="","",'statement of marks'!DY52)</f>
        <v/>
      </c>
      <c r="K1457" s="207" t="str">
        <f>IF('statement of marks'!DZ52="","",'statement of marks'!DZ52)</f>
        <v/>
      </c>
      <c r="L1457" s="433" t="str">
        <f>IF('statement of marks'!EA52="","",'statement of marks'!EA52)</f>
        <v/>
      </c>
      <c r="M1457" s="207" t="str">
        <f>IF('statement of marks'!EC52="","",'statement of marks'!EC52)</f>
        <v/>
      </c>
      <c r="N1457" s="207" t="str">
        <f>IF('statement of marks'!ED52="","",'statement of marks'!ED52)</f>
        <v/>
      </c>
      <c r="O1457" s="433" t="str">
        <f>IF('statement of marks'!EE52="","",'statement of marks'!EE52)</f>
        <v/>
      </c>
      <c r="P1457" s="209" t="str">
        <f>IF('statement of marks'!EF52="","",'statement of marks'!EF52)</f>
        <v/>
      </c>
      <c r="Q1457" s="207" t="str">
        <f>IF('statement of marks'!EG52="","",'statement of marks'!EG52)</f>
        <v/>
      </c>
      <c r="R1457" s="207" t="str">
        <f>IF('statement of marks'!EH52="","",'statement of marks'!EH52)</f>
        <v/>
      </c>
      <c r="S1457" s="433" t="str">
        <f>IF('statement of marks'!EI52="","",'statement of marks'!EI52)</f>
        <v/>
      </c>
      <c r="T1457" s="420" t="str">
        <f>IF('statement of marks'!EJ52="","",'statement of marks'!EJ52)</f>
        <v/>
      </c>
      <c r="U1457" s="420" t="str">
        <f>IF('statement of marks'!EK52="","",'statement of marks'!EK52)</f>
        <v/>
      </c>
      <c r="V1457" s="439" t="str">
        <f>IF('statement of marks'!EL52="","",'statement of marks'!EL52)</f>
        <v/>
      </c>
    </row>
    <row r="1458" spans="1:22" ht="15.95" customHeight="1">
      <c r="A1458" s="425"/>
      <c r="B1458" s="996" t="s">
        <v>193</v>
      </c>
      <c r="C1458" s="997"/>
      <c r="D1458" s="1007" t="s">
        <v>1</v>
      </c>
      <c r="E1458" s="1007"/>
      <c r="F1458" s="1007"/>
      <c r="G1458" s="1007" t="s">
        <v>21</v>
      </c>
      <c r="H1458" s="1007"/>
      <c r="I1458" s="1007"/>
      <c r="J1458" s="1007" t="s">
        <v>194</v>
      </c>
      <c r="K1458" s="1007"/>
      <c r="L1458" s="1007"/>
      <c r="M1458" s="1007" t="s">
        <v>68</v>
      </c>
      <c r="N1458" s="1007"/>
      <c r="O1458" s="1007"/>
      <c r="P1458" s="1007" t="s">
        <v>240</v>
      </c>
      <c r="Q1458" s="1007"/>
      <c r="R1458" s="1007"/>
      <c r="S1458" s="436"/>
      <c r="T1458" s="1073" t="s">
        <v>237</v>
      </c>
      <c r="U1458" s="1074"/>
      <c r="V1458" s="1075"/>
    </row>
    <row r="1459" spans="1:22" ht="15.95" customHeight="1">
      <c r="A1459" s="426"/>
      <c r="B1459" s="1048" t="s">
        <v>3</v>
      </c>
      <c r="C1459" s="1049"/>
      <c r="D1459" s="1050">
        <f>IF('statement of marks'!EO$6="","",'statement of marks'!EO$6)</f>
        <v>20</v>
      </c>
      <c r="E1459" s="1050"/>
      <c r="F1459" s="1050"/>
      <c r="G1459" s="1050">
        <f>IF('statement of marks'!EP$6="","",'statement of marks'!EP$6)</f>
        <v>20</v>
      </c>
      <c r="H1459" s="1050"/>
      <c r="I1459" s="1050"/>
      <c r="J1459" s="1050">
        <f>IF('statement of marks'!ER$6="","",'statement of marks'!ER$6)</f>
        <v>20</v>
      </c>
      <c r="K1459" s="1050"/>
      <c r="L1459" s="1050"/>
      <c r="M1459" s="1050">
        <f>IF('statement of marks'!EQ$6="","",'statement of marks'!EQ$6)</f>
        <v>20</v>
      </c>
      <c r="N1459" s="1050"/>
      <c r="O1459" s="1050"/>
      <c r="P1459" s="1050">
        <f>IF('statement of marks'!ES$6="","",'statement of marks'!ES$6)</f>
        <v>20</v>
      </c>
      <c r="Q1459" s="1050"/>
      <c r="R1459" s="1050"/>
      <c r="S1459" s="437" t="str">
        <f>IF('statement of marks'!FD$6="","",'statement of marks'!EW$6)</f>
        <v/>
      </c>
      <c r="T1459" s="442">
        <f>IF('statement of marks'!ET$6="","",'statement of marks'!ET$6)</f>
        <v>100</v>
      </c>
      <c r="U1459" s="443" t="s">
        <v>5</v>
      </c>
      <c r="V1459" s="444" t="s">
        <v>241</v>
      </c>
    </row>
    <row r="1460" spans="1:22" ht="15.95" customHeight="1">
      <c r="A1460" s="425"/>
      <c r="B1460" s="990" t="str">
        <f>IF('statement of marks'!$EO$3="","",'statement of marks'!$EO$3)</f>
        <v>dk;kZuqHko</v>
      </c>
      <c r="C1460" s="991"/>
      <c r="D1460" s="1031" t="str">
        <f>IF('statement of marks'!EO52="","",'statement of marks'!EO52)</f>
        <v/>
      </c>
      <c r="E1460" s="1031"/>
      <c r="F1460" s="1031"/>
      <c r="G1460" s="1031" t="str">
        <f>IF('statement of marks'!EP52="","",'statement of marks'!EP52)</f>
        <v/>
      </c>
      <c r="H1460" s="1031"/>
      <c r="I1460" s="1031"/>
      <c r="J1460" s="1031" t="str">
        <f>IF('statement of marks'!ER52="","",'statement of marks'!ER52)</f>
        <v/>
      </c>
      <c r="K1460" s="1031"/>
      <c r="L1460" s="1031"/>
      <c r="M1460" s="1031" t="str">
        <f>IF('statement of marks'!EQ52="","",'statement of marks'!EQ52)</f>
        <v/>
      </c>
      <c r="N1460" s="1031"/>
      <c r="O1460" s="1031"/>
      <c r="P1460" s="1031" t="str">
        <f>IF('statement of marks'!ES52="","",'statement of marks'!ES52)</f>
        <v/>
      </c>
      <c r="Q1460" s="1031"/>
      <c r="R1460" s="1031"/>
      <c r="S1460" s="438"/>
      <c r="T1460" s="440" t="str">
        <f>IF('statement of marks'!ET52="","",'statement of marks'!ET52)</f>
        <v/>
      </c>
      <c r="U1460" s="440" t="str">
        <f>IF('statement of marks'!EU52="","",'statement of marks'!EU52)</f>
        <v/>
      </c>
      <c r="V1460" s="441" t="str">
        <f>IF('statement of marks'!EV52="","",'statement of marks'!EV52)</f>
        <v/>
      </c>
    </row>
    <row r="1461" spans="1:22" ht="15.95" customHeight="1">
      <c r="A1461" s="425"/>
      <c r="B1461" s="1027" t="str">
        <f>IF('statement of marks'!$EY$3="","",'statement of marks'!$EY$3)</f>
        <v>dyk f'k{kk</v>
      </c>
      <c r="C1461" s="1028"/>
      <c r="D1461" s="1031" t="str">
        <f>IF('statement of marks'!EY52="","",'statement of marks'!EY52)</f>
        <v/>
      </c>
      <c r="E1461" s="1031"/>
      <c r="F1461" s="1031"/>
      <c r="G1461" s="1031" t="str">
        <f>IF('statement of marks'!EZ52="","",'statement of marks'!EZ52)</f>
        <v/>
      </c>
      <c r="H1461" s="1031"/>
      <c r="I1461" s="1031"/>
      <c r="J1461" s="1031" t="str">
        <f>IF('statement of marks'!FB52="","",'statement of marks'!FB52)</f>
        <v/>
      </c>
      <c r="K1461" s="1031"/>
      <c r="L1461" s="1031"/>
      <c r="M1461" s="1031" t="str">
        <f>IF('statement of marks'!FA52="","",'statement of marks'!FA52)</f>
        <v/>
      </c>
      <c r="N1461" s="1031"/>
      <c r="O1461" s="1031"/>
      <c r="P1461" s="1031" t="str">
        <f>IF('statement of marks'!FC52="","",'statement of marks'!FC52)</f>
        <v/>
      </c>
      <c r="Q1461" s="1031"/>
      <c r="R1461" s="1031"/>
      <c r="S1461" s="438"/>
      <c r="T1461" s="440" t="str">
        <f>IF('statement of marks'!FD52="","",'statement of marks'!FD52)</f>
        <v/>
      </c>
      <c r="U1461" s="440" t="str">
        <f>IF('statement of marks'!FE52="","",'statement of marks'!FE52)</f>
        <v/>
      </c>
      <c r="V1461" s="441" t="str">
        <f>IF('statement of marks'!FF52="","",'statement of marks'!FF52)</f>
        <v/>
      </c>
    </row>
    <row r="1462" spans="1:22" ht="15.95" customHeight="1">
      <c r="A1462" s="425"/>
      <c r="B1462" s="1029" t="str">
        <f>IF('statement of marks'!$FI$3="","",'statement of marks'!$FI$3)</f>
        <v>LokLF; ,oe~ 'kkjhfjd f'k{kk</v>
      </c>
      <c r="C1462" s="1030"/>
      <c r="D1462" s="1031" t="str">
        <f>IF('statement of marks'!FI52="","",'statement of marks'!FI52)</f>
        <v/>
      </c>
      <c r="E1462" s="1031"/>
      <c r="F1462" s="1031"/>
      <c r="G1462" s="1031" t="str">
        <f>IF('statement of marks'!FJ52="","",'statement of marks'!FJ52)</f>
        <v/>
      </c>
      <c r="H1462" s="1031"/>
      <c r="I1462" s="1031"/>
      <c r="J1462" s="1031" t="str">
        <f>IF('statement of marks'!FL52="","",'statement of marks'!FL52)</f>
        <v/>
      </c>
      <c r="K1462" s="1031"/>
      <c r="L1462" s="1031"/>
      <c r="M1462" s="1031" t="str">
        <f>IF('statement of marks'!FK52="","",'statement of marks'!FK52)</f>
        <v/>
      </c>
      <c r="N1462" s="1031"/>
      <c r="O1462" s="1031"/>
      <c r="P1462" s="1031" t="str">
        <f>IF('statement of marks'!FM52="","",'statement of marks'!FM52)</f>
        <v/>
      </c>
      <c r="Q1462" s="1031"/>
      <c r="R1462" s="1031"/>
      <c r="S1462" s="438"/>
      <c r="T1462" s="440" t="str">
        <f>IF('statement of marks'!FN52="","",'statement of marks'!FN52)</f>
        <v/>
      </c>
      <c r="U1462" s="440" t="str">
        <f>IF('statement of marks'!FO52="","",'statement of marks'!FO52)</f>
        <v/>
      </c>
      <c r="V1462" s="441" t="str">
        <f>IF('statement of marks'!FP52="","",'statement of marks'!FP52)</f>
        <v/>
      </c>
    </row>
    <row r="1463" spans="1:22" ht="15.95" customHeight="1">
      <c r="A1463" s="425"/>
      <c r="B1463" s="1000" t="s">
        <v>195</v>
      </c>
      <c r="C1463" s="1001"/>
      <c r="D1463" s="1071" t="str">
        <f>details!$DR$3</f>
        <v>vxLr rd</v>
      </c>
      <c r="E1463" s="1071"/>
      <c r="F1463" s="1071"/>
      <c r="G1463" s="1071" t="str">
        <f>details!$DV$3</f>
        <v>vDVwcj rd</v>
      </c>
      <c r="H1463" s="1071"/>
      <c r="I1463" s="1071"/>
      <c r="J1463" s="1071" t="str">
        <f>details!$ED$3</f>
        <v>Qjojh rd</v>
      </c>
      <c r="K1463" s="1071"/>
      <c r="L1463" s="1071"/>
      <c r="M1463" s="1071" t="str">
        <f>details!$DZ$3</f>
        <v>fnlEcj rd</v>
      </c>
      <c r="N1463" s="1071"/>
      <c r="O1463" s="1071"/>
      <c r="P1463" s="1071" t="str">
        <f>details!$EH$3</f>
        <v>loZ ;ksx</v>
      </c>
      <c r="Q1463" s="1071"/>
      <c r="R1463" s="1071"/>
      <c r="S1463" s="1010" t="s">
        <v>252</v>
      </c>
      <c r="T1463" s="1011"/>
      <c r="U1463" s="1011"/>
      <c r="V1463" s="1078"/>
    </row>
    <row r="1464" spans="1:22" ht="15.95" customHeight="1">
      <c r="A1464" s="425"/>
      <c r="B1464" s="1025" t="s">
        <v>98</v>
      </c>
      <c r="C1464" s="1026"/>
      <c r="D1464" s="1008" t="str">
        <f>IF(details!DS52="","",details!DS52)</f>
        <v/>
      </c>
      <c r="E1464" s="1008"/>
      <c r="F1464" s="1008"/>
      <c r="G1464" s="1008" t="str">
        <f>IF(details!DW52="","",details!DW52)</f>
        <v/>
      </c>
      <c r="H1464" s="1008"/>
      <c r="I1464" s="1008"/>
      <c r="J1464" s="1008" t="str">
        <f>IF(details!EE52="","",details!EE52)</f>
        <v/>
      </c>
      <c r="K1464" s="1008"/>
      <c r="L1464" s="1008"/>
      <c r="M1464" s="1008" t="str">
        <f>IF(details!EA52="","",details!EA52)</f>
        <v/>
      </c>
      <c r="N1464" s="1008"/>
      <c r="O1464" s="1008"/>
      <c r="P1464" s="1008" t="str">
        <f>IF(details!EI52="","",details!EI52)</f>
        <v/>
      </c>
      <c r="Q1464" s="1008"/>
      <c r="R1464" s="1008"/>
      <c r="S1464" s="1079">
        <f>'statement of marks'!$HF$108</f>
        <v>42855</v>
      </c>
      <c r="T1464" s="1080"/>
      <c r="U1464" s="1080"/>
      <c r="V1464" s="1081"/>
    </row>
    <row r="1465" spans="1:22" ht="15.95" customHeight="1">
      <c r="A1465" s="425"/>
      <c r="B1465" s="1023" t="s">
        <v>15</v>
      </c>
      <c r="C1465" s="1024"/>
      <c r="D1465" s="1009">
        <f>IF(details!DR52="","",details!DR52)</f>
        <v>83</v>
      </c>
      <c r="E1465" s="1009"/>
      <c r="F1465" s="1009"/>
      <c r="G1465" s="1009" t="str">
        <f>IF(details!DV52="","",details!DV52)</f>
        <v/>
      </c>
      <c r="H1465" s="1009"/>
      <c r="I1465" s="1009"/>
      <c r="J1465" s="1009" t="str">
        <f>IF(details!ED52="","",details!ED52)</f>
        <v/>
      </c>
      <c r="K1465" s="1009"/>
      <c r="L1465" s="1009"/>
      <c r="M1465" s="1009" t="str">
        <f>IF(details!DZ52="","",details!DZ52)</f>
        <v/>
      </c>
      <c r="N1465" s="1009"/>
      <c r="O1465" s="1009"/>
      <c r="P1465" s="1009" t="str">
        <f>IF(details!EH52="","",details!EH52)</f>
        <v/>
      </c>
      <c r="Q1465" s="1009"/>
      <c r="R1465" s="1009"/>
      <c r="S1465" s="1082"/>
      <c r="T1465" s="1083"/>
      <c r="U1465" s="1083"/>
      <c r="V1465" s="1084"/>
    </row>
    <row r="1466" spans="1:22" ht="15.95" customHeight="1">
      <c r="A1466" s="1072"/>
      <c r="B1466" s="1064" t="s">
        <v>250</v>
      </c>
      <c r="C1466" s="1065"/>
      <c r="D1466" s="1066" t="s">
        <v>3</v>
      </c>
      <c r="E1466" s="1066"/>
      <c r="F1466" s="1066"/>
      <c r="G1466" s="1066" t="s">
        <v>236</v>
      </c>
      <c r="H1466" s="1066"/>
      <c r="I1466" s="1066"/>
      <c r="J1466" s="1066" t="s">
        <v>5</v>
      </c>
      <c r="K1466" s="1066"/>
      <c r="L1466" s="1066"/>
      <c r="M1466" s="1066" t="s">
        <v>242</v>
      </c>
      <c r="N1466" s="1066"/>
      <c r="O1466" s="1066"/>
      <c r="P1466" s="1067" t="s">
        <v>225</v>
      </c>
      <c r="Q1466" s="1067"/>
      <c r="R1466" s="1067"/>
      <c r="S1466" s="1066" t="s">
        <v>250</v>
      </c>
      <c r="T1466" s="1066"/>
      <c r="U1466" s="1066"/>
      <c r="V1466" s="1068"/>
    </row>
    <row r="1467" spans="1:22" ht="15.95" customHeight="1">
      <c r="A1467" s="1072"/>
      <c r="B1467" s="1064"/>
      <c r="C1467" s="1065"/>
      <c r="D1467" s="1069" t="str">
        <f>'statement of marks'!HD52</f>
        <v/>
      </c>
      <c r="E1467" s="1069"/>
      <c r="F1467" s="1069"/>
      <c r="G1467" s="1069" t="str">
        <f>'statement of marks'!HE52</f>
        <v/>
      </c>
      <c r="H1467" s="1069"/>
      <c r="I1467" s="1069"/>
      <c r="J1467" s="1069" t="str">
        <f>'statement of marks'!HF52</f>
        <v/>
      </c>
      <c r="K1467" s="1069"/>
      <c r="L1467" s="1069"/>
      <c r="M1467" s="1069" t="str">
        <f>'statement of marks'!HI52</f>
        <v/>
      </c>
      <c r="N1467" s="1069"/>
      <c r="O1467" s="1069"/>
      <c r="P1467" s="1069" t="str">
        <f>'statement of marks'!HH52</f>
        <v/>
      </c>
      <c r="Q1467" s="1069"/>
      <c r="R1467" s="1069"/>
      <c r="S1467" s="1066" t="str">
        <f>'statement of marks'!HC52</f>
        <v/>
      </c>
      <c r="T1467" s="1066"/>
      <c r="U1467" s="1066"/>
      <c r="V1467" s="1068"/>
    </row>
    <row r="1468" spans="1:22" ht="15.95" customHeight="1">
      <c r="A1468" s="425"/>
      <c r="B1468" s="1036" t="s">
        <v>99</v>
      </c>
      <c r="C1468" s="1037"/>
      <c r="D1468" s="1007"/>
      <c r="E1468" s="1007"/>
      <c r="F1468" s="1007"/>
      <c r="G1468" s="1007"/>
      <c r="H1468" s="1007"/>
      <c r="I1468" s="1007"/>
      <c r="J1468" s="1007"/>
      <c r="K1468" s="1007"/>
      <c r="L1468" s="1007"/>
      <c r="M1468" s="1007"/>
      <c r="N1468" s="1007"/>
      <c r="O1468" s="1007"/>
      <c r="P1468" s="1007"/>
      <c r="Q1468" s="1007"/>
      <c r="R1468" s="1007"/>
      <c r="S1468" s="1007"/>
      <c r="T1468" s="1007"/>
      <c r="U1468" s="1007"/>
      <c r="V1468" s="1058"/>
    </row>
    <row r="1469" spans="1:22" ht="15.95" customHeight="1">
      <c r="A1469" s="425"/>
      <c r="B1469" s="1013" t="s">
        <v>79</v>
      </c>
      <c r="C1469" s="1014"/>
      <c r="D1469" s="1007"/>
      <c r="E1469" s="1007"/>
      <c r="F1469" s="1007"/>
      <c r="G1469" s="1007"/>
      <c r="H1469" s="1007"/>
      <c r="I1469" s="1007"/>
      <c r="J1469" s="1007"/>
      <c r="K1469" s="1007"/>
      <c r="L1469" s="1007"/>
      <c r="M1469" s="1007"/>
      <c r="N1469" s="1007"/>
      <c r="O1469" s="1007"/>
      <c r="P1469" s="1007"/>
      <c r="Q1469" s="1007"/>
      <c r="R1469" s="1007"/>
      <c r="S1469" s="1007"/>
      <c r="T1469" s="1007"/>
      <c r="U1469" s="1007"/>
      <c r="V1469" s="1058"/>
    </row>
    <row r="1470" spans="1:22" ht="15.95" customHeight="1">
      <c r="A1470" s="425"/>
      <c r="B1470" s="1036" t="s">
        <v>243</v>
      </c>
      <c r="C1470" s="1037"/>
      <c r="D1470" s="1007"/>
      <c r="E1470" s="1007"/>
      <c r="F1470" s="1007"/>
      <c r="G1470" s="1007"/>
      <c r="H1470" s="1007"/>
      <c r="I1470" s="1007"/>
      <c r="J1470" s="1007"/>
      <c r="K1470" s="1007"/>
      <c r="L1470" s="1007"/>
      <c r="M1470" s="1007"/>
      <c r="N1470" s="1007"/>
      <c r="O1470" s="1007"/>
      <c r="P1470" s="1007" t="s">
        <v>243</v>
      </c>
      <c r="Q1470" s="1007"/>
      <c r="R1470" s="1007"/>
      <c r="S1470" s="1007"/>
      <c r="T1470" s="1007"/>
      <c r="U1470" s="1007"/>
      <c r="V1470" s="1058"/>
    </row>
    <row r="1471" spans="1:22" ht="15.95" customHeight="1">
      <c r="A1471" s="425"/>
      <c r="B1471" s="1021" t="s">
        <v>100</v>
      </c>
      <c r="C1471" s="1022"/>
      <c r="D1471" s="1007"/>
      <c r="E1471" s="1007"/>
      <c r="F1471" s="1007"/>
      <c r="G1471" s="1007"/>
      <c r="H1471" s="1007"/>
      <c r="I1471" s="1007"/>
      <c r="J1471" s="1007"/>
      <c r="K1471" s="1007"/>
      <c r="L1471" s="1007"/>
      <c r="M1471" s="1007"/>
      <c r="N1471" s="1007"/>
      <c r="O1471" s="1007"/>
      <c r="P1471" s="1007"/>
      <c r="Q1471" s="1007"/>
      <c r="R1471" s="1007"/>
      <c r="S1471" s="1060" t="s">
        <v>100</v>
      </c>
      <c r="T1471" s="1060"/>
      <c r="U1471" s="1060"/>
      <c r="V1471" s="1061"/>
    </row>
    <row r="1472" spans="1:22" ht="15.95" customHeight="1" thickBot="1">
      <c r="A1472" s="427"/>
      <c r="B1472" s="1076" t="s">
        <v>101</v>
      </c>
      <c r="C1472" s="1077"/>
      <c r="D1472" s="1059"/>
      <c r="E1472" s="1059"/>
      <c r="F1472" s="1059"/>
      <c r="G1472" s="1059"/>
      <c r="H1472" s="1059"/>
      <c r="I1472" s="1059"/>
      <c r="J1472" s="1059"/>
      <c r="K1472" s="1059"/>
      <c r="L1472" s="1059"/>
      <c r="M1472" s="1059"/>
      <c r="N1472" s="1059"/>
      <c r="O1472" s="1059"/>
      <c r="P1472" s="1059"/>
      <c r="Q1472" s="1059"/>
      <c r="R1472" s="1059"/>
      <c r="S1472" s="1062" t="s">
        <v>134</v>
      </c>
      <c r="T1472" s="1062"/>
      <c r="U1472" s="1062"/>
      <c r="V1472" s="1063"/>
    </row>
    <row r="1473" spans="1:22" ht="15.95" customHeight="1">
      <c r="A1473" s="424"/>
      <c r="B1473" s="1038" t="s">
        <v>47</v>
      </c>
      <c r="C1473" s="1039"/>
      <c r="D1473" s="1039"/>
      <c r="E1473" s="1039"/>
      <c r="F1473" s="1039"/>
      <c r="G1473" s="1039"/>
      <c r="H1473" s="1039"/>
      <c r="I1473" s="1039"/>
      <c r="J1473" s="1039"/>
      <c r="K1473" s="1039"/>
      <c r="L1473" s="1039"/>
      <c r="M1473" s="1039"/>
      <c r="N1473" s="1039"/>
      <c r="O1473" s="1039"/>
      <c r="P1473" s="1039"/>
      <c r="Q1473" s="1039"/>
      <c r="R1473" s="1039"/>
      <c r="S1473" s="1039"/>
      <c r="T1473" s="1039"/>
      <c r="U1473" s="1039"/>
      <c r="V1473" s="1040"/>
    </row>
    <row r="1474" spans="1:22" ht="15.95" customHeight="1">
      <c r="A1474" s="425"/>
      <c r="B1474" s="1041" t="str">
        <f>'statement of marks'!$A$1</f>
        <v>MkW0Hkhejko vEcsMdj jkt0vkok0fo|k0cxMh]nkSlk</v>
      </c>
      <c r="C1474" s="1042"/>
      <c r="D1474" s="1042"/>
      <c r="E1474" s="1042"/>
      <c r="F1474" s="1042"/>
      <c r="G1474" s="1042"/>
      <c r="H1474" s="1042"/>
      <c r="I1474" s="1042"/>
      <c r="J1474" s="1042"/>
      <c r="K1474" s="1042"/>
      <c r="L1474" s="1042"/>
      <c r="M1474" s="1042"/>
      <c r="N1474" s="1042"/>
      <c r="O1474" s="1042"/>
      <c r="P1474" s="1042"/>
      <c r="Q1474" s="1042"/>
      <c r="R1474" s="1042"/>
      <c r="S1474" s="1042"/>
      <c r="T1474" s="1042"/>
      <c r="U1474" s="1042"/>
      <c r="V1474" s="1043"/>
    </row>
    <row r="1475" spans="1:22" ht="15.95" customHeight="1">
      <c r="A1475" s="425"/>
      <c r="B1475" s="990" t="s">
        <v>244</v>
      </c>
      <c r="C1475" s="991"/>
      <c r="D1475" s="992" t="str">
        <f>'statement of marks'!$H$3</f>
        <v>2016-17</v>
      </c>
      <c r="E1475" s="992"/>
      <c r="F1475" s="992"/>
      <c r="G1475" s="992"/>
      <c r="H1475" s="992"/>
      <c r="I1475" s="992"/>
      <c r="J1475" s="992"/>
      <c r="K1475" s="992"/>
      <c r="L1475" s="992"/>
      <c r="M1475" s="992"/>
      <c r="N1475" s="992"/>
      <c r="O1475" s="992"/>
      <c r="P1475" s="992"/>
      <c r="Q1475" s="992"/>
      <c r="R1475" s="992"/>
      <c r="S1475" s="992"/>
      <c r="T1475" s="992"/>
      <c r="U1475" s="992"/>
      <c r="V1475" s="1044"/>
    </row>
    <row r="1476" spans="1:22" ht="15.95" customHeight="1">
      <c r="A1476" s="425"/>
      <c r="B1476" s="990" t="s">
        <v>185</v>
      </c>
      <c r="C1476" s="991"/>
      <c r="D1476" s="991" t="str">
        <f>IF('statement of marks'!I53="","",'statement of marks'!I53)</f>
        <v/>
      </c>
      <c r="E1476" s="991"/>
      <c r="F1476" s="991"/>
      <c r="G1476" s="991"/>
      <c r="H1476" s="991"/>
      <c r="I1476" s="991"/>
      <c r="J1476" s="991"/>
      <c r="K1476" s="991"/>
      <c r="L1476" s="991"/>
      <c r="M1476" s="991"/>
      <c r="N1476" s="991"/>
      <c r="O1476" s="991"/>
      <c r="P1476" s="991"/>
      <c r="Q1476" s="991"/>
      <c r="R1476" s="991"/>
      <c r="S1476" s="991"/>
      <c r="T1476" s="991"/>
      <c r="U1476" s="991"/>
      <c r="V1476" s="1045"/>
    </row>
    <row r="1477" spans="1:22" ht="15.95" customHeight="1">
      <c r="A1477" s="425"/>
      <c r="B1477" s="990" t="s">
        <v>186</v>
      </c>
      <c r="C1477" s="991"/>
      <c r="D1477" s="991" t="str">
        <f>IF('statement of marks'!J53="","",'statement of marks'!J53)</f>
        <v/>
      </c>
      <c r="E1477" s="991"/>
      <c r="F1477" s="991"/>
      <c r="G1477" s="991"/>
      <c r="H1477" s="991"/>
      <c r="I1477" s="991"/>
      <c r="J1477" s="991"/>
      <c r="K1477" s="991"/>
      <c r="L1477" s="991"/>
      <c r="M1477" s="991"/>
      <c r="N1477" s="991"/>
      <c r="O1477" s="991"/>
      <c r="P1477" s="991"/>
      <c r="Q1477" s="991"/>
      <c r="R1477" s="991"/>
      <c r="S1477" s="991"/>
      <c r="T1477" s="991"/>
      <c r="U1477" s="991"/>
      <c r="V1477" s="1045"/>
    </row>
    <row r="1478" spans="1:22" ht="15.95" customHeight="1">
      <c r="A1478" s="425"/>
      <c r="B1478" s="990" t="s">
        <v>187</v>
      </c>
      <c r="C1478" s="991"/>
      <c r="D1478" s="991" t="str">
        <f>IF('statement of marks'!K53="","",'statement of marks'!K53)</f>
        <v/>
      </c>
      <c r="E1478" s="991"/>
      <c r="F1478" s="991"/>
      <c r="G1478" s="991"/>
      <c r="H1478" s="991"/>
      <c r="I1478" s="991"/>
      <c r="J1478" s="991"/>
      <c r="K1478" s="991"/>
      <c r="L1478" s="991"/>
      <c r="M1478" s="991"/>
      <c r="N1478" s="991"/>
      <c r="O1478" s="991"/>
      <c r="P1478" s="991"/>
      <c r="Q1478" s="991"/>
      <c r="R1478" s="991"/>
      <c r="S1478" s="991"/>
      <c r="T1478" s="991"/>
      <c r="U1478" s="991"/>
      <c r="V1478" s="1045"/>
    </row>
    <row r="1479" spans="1:22" ht="15.95" customHeight="1">
      <c r="A1479" s="425"/>
      <c r="B1479" s="990" t="s">
        <v>188</v>
      </c>
      <c r="C1479" s="991"/>
      <c r="D1479" s="992" t="str">
        <f>'statement of marks'!$G$3</f>
        <v>6 B</v>
      </c>
      <c r="E1479" s="992"/>
      <c r="F1479" s="992"/>
      <c r="G1479" s="991" t="s">
        <v>9</v>
      </c>
      <c r="H1479" s="991"/>
      <c r="I1479" s="991"/>
      <c r="J1479" s="992" t="str">
        <f>IF('statement of marks'!D53="","",'statement of marks'!D53)</f>
        <v/>
      </c>
      <c r="K1479" s="992"/>
      <c r="L1479" s="992"/>
      <c r="M1479" s="991" t="s">
        <v>189</v>
      </c>
      <c r="N1479" s="991"/>
      <c r="O1479" s="991"/>
      <c r="P1479" s="992" t="str">
        <f>IF('statement of marks'!F53="","",'statement of marks'!F53)</f>
        <v/>
      </c>
      <c r="Q1479" s="992"/>
      <c r="R1479" s="992"/>
      <c r="S1479" s="1054" t="str">
        <f>IF('statement of marks'!$I$3="","",'statement of marks'!$I$3)</f>
        <v xml:space="preserve">fo|ky; dk Mk;l dksM+ </v>
      </c>
      <c r="T1479" s="1054"/>
      <c r="U1479" s="1054"/>
      <c r="V1479" s="1055"/>
    </row>
    <row r="1480" spans="1:22" ht="15.95" customHeight="1">
      <c r="A1480" s="425"/>
      <c r="B1480" s="428" t="s">
        <v>0</v>
      </c>
      <c r="C1480" s="429"/>
      <c r="D1480" s="1032" t="str">
        <f>IF('statement of marks'!G53="","",'statement of marks'!G53)</f>
        <v/>
      </c>
      <c r="E1480" s="1032"/>
      <c r="F1480" s="1032"/>
      <c r="G1480" s="991" t="str">
        <f>IF('statement of marks'!H53="","",'statement of marks'!H53)</f>
        <v/>
      </c>
      <c r="H1480" s="991"/>
      <c r="I1480" s="991"/>
      <c r="J1480" s="991"/>
      <c r="K1480" s="991"/>
      <c r="L1480" s="991"/>
      <c r="M1480" s="991"/>
      <c r="N1480" s="991"/>
      <c r="O1480" s="991"/>
      <c r="P1480" s="991"/>
      <c r="Q1480" s="991"/>
      <c r="R1480" s="991"/>
      <c r="S1480" s="1056" t="str">
        <f>IF('statement of marks'!$J$3="","",'statement of marks'!$J$3)</f>
        <v xml:space="preserve">08291009401   </v>
      </c>
      <c r="T1480" s="1056"/>
      <c r="U1480" s="1056"/>
      <c r="V1480" s="1057"/>
    </row>
    <row r="1481" spans="1:22" ht="15.95" customHeight="1">
      <c r="A1481" s="425"/>
      <c r="B1481" s="404" t="s">
        <v>28</v>
      </c>
      <c r="C1481" s="430" t="s">
        <v>96</v>
      </c>
      <c r="D1481" s="1007" t="s">
        <v>1</v>
      </c>
      <c r="E1481" s="1007"/>
      <c r="F1481" s="1007"/>
      <c r="G1481" s="1007" t="s">
        <v>21</v>
      </c>
      <c r="H1481" s="1007"/>
      <c r="I1481" s="1007"/>
      <c r="J1481" s="1007" t="s">
        <v>68</v>
      </c>
      <c r="K1481" s="1007"/>
      <c r="L1481" s="1007"/>
      <c r="M1481" s="1007" t="s">
        <v>97</v>
      </c>
      <c r="N1481" s="1007"/>
      <c r="O1481" s="1007"/>
      <c r="P1481" s="1070" t="s">
        <v>200</v>
      </c>
      <c r="Q1481" s="1051" t="s">
        <v>238</v>
      </c>
      <c r="R1481" s="1051"/>
      <c r="S1481" s="1051"/>
      <c r="T1481" s="1052" t="s">
        <v>237</v>
      </c>
      <c r="U1481" s="1052"/>
      <c r="V1481" s="1053"/>
    </row>
    <row r="1482" spans="1:22" ht="15.95" customHeight="1">
      <c r="A1482" s="425"/>
      <c r="B1482" s="404"/>
      <c r="C1482" s="430"/>
      <c r="D1482" s="423" t="s">
        <v>245</v>
      </c>
      <c r="E1482" s="423" t="s">
        <v>246</v>
      </c>
      <c r="F1482" s="431" t="s">
        <v>2</v>
      </c>
      <c r="G1482" s="423" t="s">
        <v>245</v>
      </c>
      <c r="H1482" s="423" t="s">
        <v>246</v>
      </c>
      <c r="I1482" s="431" t="s">
        <v>2</v>
      </c>
      <c r="J1482" s="423" t="s">
        <v>245</v>
      </c>
      <c r="K1482" s="423" t="s">
        <v>246</v>
      </c>
      <c r="L1482" s="431" t="s">
        <v>2</v>
      </c>
      <c r="M1482" s="423" t="s">
        <v>245</v>
      </c>
      <c r="N1482" s="423" t="s">
        <v>246</v>
      </c>
      <c r="O1482" s="431" t="s">
        <v>2</v>
      </c>
      <c r="P1482" s="1070"/>
      <c r="Q1482" s="423" t="s">
        <v>245</v>
      </c>
      <c r="R1482" s="423" t="s">
        <v>246</v>
      </c>
      <c r="S1482" s="435" t="s">
        <v>2</v>
      </c>
      <c r="T1482" s="445" t="s">
        <v>223</v>
      </c>
      <c r="U1482" s="446" t="s">
        <v>5</v>
      </c>
      <c r="V1482" s="447" t="s">
        <v>241</v>
      </c>
    </row>
    <row r="1483" spans="1:22" ht="15.95" customHeight="1">
      <c r="A1483" s="426"/>
      <c r="B1483" s="1046" t="s">
        <v>3</v>
      </c>
      <c r="C1483" s="1047"/>
      <c r="D1483" s="421">
        <f>IF('statement of marks'!L$6="","",'statement of marks'!L$6)</f>
        <v>5</v>
      </c>
      <c r="E1483" s="421">
        <f>IF('statement of marks'!M$6="","",'statement of marks'!M$6)</f>
        <v>5</v>
      </c>
      <c r="F1483" s="432">
        <f>IF('statement of marks'!N$6="","",'statement of marks'!N$6)</f>
        <v>10</v>
      </c>
      <c r="G1483" s="421">
        <f>IF('statement of marks'!O$6="","",'statement of marks'!O$6)</f>
        <v>5</v>
      </c>
      <c r="H1483" s="421">
        <f>IF('statement of marks'!P$6="","",'statement of marks'!P$6)</f>
        <v>5</v>
      </c>
      <c r="I1483" s="432">
        <f>IF('statement of marks'!Q$6="","",'statement of marks'!Q$6)</f>
        <v>10</v>
      </c>
      <c r="J1483" s="421">
        <f>IF('statement of marks'!R$6="","",'statement of marks'!R$6)</f>
        <v>5</v>
      </c>
      <c r="K1483" s="421">
        <f>IF('statement of marks'!S$6="","",'statement of marks'!S$6)</f>
        <v>5</v>
      </c>
      <c r="L1483" s="432">
        <f>IF('statement of marks'!T$6="","",'statement of marks'!T$6)</f>
        <v>10</v>
      </c>
      <c r="M1483" s="421">
        <f>IF('statement of marks'!V$6="","",'statement of marks'!V$6)</f>
        <v>50</v>
      </c>
      <c r="N1483" s="421">
        <f>IF('statement of marks'!W$6="","",'statement of marks'!W$6)</f>
        <v>20</v>
      </c>
      <c r="O1483" s="432">
        <f>IF('statement of marks'!X$6="","",'statement of marks'!X$6)</f>
        <v>70</v>
      </c>
      <c r="P1483" s="422">
        <f>IF('statement of marks'!Y$6="","",'statement of marks'!Y$6)</f>
        <v>100</v>
      </c>
      <c r="Q1483" s="421">
        <f>IF('statement of marks'!Z$6="","",'statement of marks'!Z$6)</f>
        <v>70</v>
      </c>
      <c r="R1483" s="421">
        <f>IF('statement of marks'!AA$6="","",'statement of marks'!AA$6)</f>
        <v>30</v>
      </c>
      <c r="S1483" s="432">
        <f>IF('statement of marks'!AB$6="","",'statement of marks'!AB$6)</f>
        <v>100</v>
      </c>
      <c r="T1483" s="442">
        <f>IF('statement of marks'!AC$6="","",'statement of marks'!AC$6)</f>
        <v>200</v>
      </c>
      <c r="U1483" s="442" t="str">
        <f>IF('statement of marks'!AD$6="","",'statement of marks'!AD$6)</f>
        <v/>
      </c>
      <c r="V1483" s="448" t="str">
        <f>IF('statement of marks'!AE$6="","",'statement of marks'!AE$6)</f>
        <v/>
      </c>
    </row>
    <row r="1484" spans="1:22" ht="15.95" customHeight="1">
      <c r="A1484" s="425"/>
      <c r="B1484" s="990" t="str">
        <f>IF('statement of marks'!$L$3="","",'statement of marks'!$L$3)</f>
        <v>fgUnh</v>
      </c>
      <c r="C1484" s="991"/>
      <c r="D1484" s="207" t="str">
        <f>IF('statement of marks'!L53="","",'statement of marks'!L53)</f>
        <v/>
      </c>
      <c r="E1484" s="207" t="str">
        <f>IF('statement of marks'!M53="","",'statement of marks'!M53)</f>
        <v/>
      </c>
      <c r="F1484" s="433" t="str">
        <f>IF('statement of marks'!N53="","",'statement of marks'!N53)</f>
        <v/>
      </c>
      <c r="G1484" s="207" t="str">
        <f>IF('statement of marks'!O53="","",'statement of marks'!O53)</f>
        <v/>
      </c>
      <c r="H1484" s="207" t="str">
        <f>IF('statement of marks'!P53="","",'statement of marks'!P53)</f>
        <v/>
      </c>
      <c r="I1484" s="433" t="str">
        <f>IF('statement of marks'!Q53="","",'statement of marks'!Q53)</f>
        <v/>
      </c>
      <c r="J1484" s="207" t="str">
        <f>IF('statement of marks'!R53="","",'statement of marks'!R53)</f>
        <v/>
      </c>
      <c r="K1484" s="207" t="str">
        <f>IF('statement of marks'!S53="","",'statement of marks'!S53)</f>
        <v/>
      </c>
      <c r="L1484" s="433" t="str">
        <f>IF('statement of marks'!T53="","",'statement of marks'!T53)</f>
        <v/>
      </c>
      <c r="M1484" s="207" t="str">
        <f>IF('statement of marks'!V53="","",'statement of marks'!V53)</f>
        <v/>
      </c>
      <c r="N1484" s="207" t="str">
        <f>IF('statement of marks'!W53="","",'statement of marks'!W53)</f>
        <v/>
      </c>
      <c r="O1484" s="433" t="str">
        <f>IF('statement of marks'!X53="","",'statement of marks'!X53)</f>
        <v/>
      </c>
      <c r="P1484" s="209" t="str">
        <f>IF('statement of marks'!Y53="","",'statement of marks'!Y53)</f>
        <v/>
      </c>
      <c r="Q1484" s="207" t="str">
        <f>IF('statement of marks'!Z53="","",'statement of marks'!Z53)</f>
        <v/>
      </c>
      <c r="R1484" s="207" t="str">
        <f>IF('statement of marks'!AA53="","",'statement of marks'!AA53)</f>
        <v/>
      </c>
      <c r="S1484" s="433" t="str">
        <f>IF('statement of marks'!AB53="","",'statement of marks'!AB53)</f>
        <v/>
      </c>
      <c r="T1484" s="420" t="str">
        <f>IF('statement of marks'!AC53="","",'statement of marks'!AC53)</f>
        <v/>
      </c>
      <c r="U1484" s="420" t="str">
        <f>IF('statement of marks'!AD53="","",'statement of marks'!AD53)</f>
        <v/>
      </c>
      <c r="V1484" s="439" t="str">
        <f>IF('statement of marks'!AE53="","",'statement of marks'!AE53)</f>
        <v/>
      </c>
    </row>
    <row r="1485" spans="1:22" ht="15.95" customHeight="1">
      <c r="A1485" s="425"/>
      <c r="B1485" s="990" t="str">
        <f>IF('statement of marks'!$AH$3="","",'statement of marks'!$AH$3)</f>
        <v>vaxszth</v>
      </c>
      <c r="C1485" s="991"/>
      <c r="D1485" s="207" t="str">
        <f>IF('statement of marks'!AH53="","",'statement of marks'!AH53)</f>
        <v/>
      </c>
      <c r="E1485" s="207" t="str">
        <f>IF('statement of marks'!AI53="","",'statement of marks'!AI53)</f>
        <v/>
      </c>
      <c r="F1485" s="433" t="str">
        <f>IF('statement of marks'!AJ53="","",'statement of marks'!AJ53)</f>
        <v/>
      </c>
      <c r="G1485" s="207" t="str">
        <f>IF('statement of marks'!AK53="","",'statement of marks'!AK53)</f>
        <v/>
      </c>
      <c r="H1485" s="207" t="str">
        <f>IF('statement of marks'!AL53="","",'statement of marks'!AL53)</f>
        <v/>
      </c>
      <c r="I1485" s="433" t="str">
        <f>IF('statement of marks'!AM53="","",'statement of marks'!AM53)</f>
        <v/>
      </c>
      <c r="J1485" s="207" t="str">
        <f>IF('statement of marks'!AN53="","",'statement of marks'!AN53)</f>
        <v/>
      </c>
      <c r="K1485" s="207" t="str">
        <f>IF('statement of marks'!AO53="","",'statement of marks'!AO53)</f>
        <v/>
      </c>
      <c r="L1485" s="433" t="str">
        <f>IF('statement of marks'!AP53="","",'statement of marks'!AP53)</f>
        <v/>
      </c>
      <c r="M1485" s="207" t="str">
        <f>IF('statement of marks'!AR53="","",'statement of marks'!AR53)</f>
        <v/>
      </c>
      <c r="N1485" s="207" t="str">
        <f>IF('statement of marks'!AS53="","",'statement of marks'!AS53)</f>
        <v/>
      </c>
      <c r="O1485" s="433" t="str">
        <f>IF('statement of marks'!AT53="","",'statement of marks'!AT53)</f>
        <v/>
      </c>
      <c r="P1485" s="209" t="str">
        <f>IF('statement of marks'!AU53="","",'statement of marks'!AU53)</f>
        <v/>
      </c>
      <c r="Q1485" s="207" t="str">
        <f>IF('statement of marks'!AV53="","",'statement of marks'!AV53)</f>
        <v/>
      </c>
      <c r="R1485" s="207" t="str">
        <f>IF('statement of marks'!AW53="","",'statement of marks'!AW53)</f>
        <v/>
      </c>
      <c r="S1485" s="433" t="str">
        <f>IF('statement of marks'!AX53="","",'statement of marks'!AX53)</f>
        <v/>
      </c>
      <c r="T1485" s="420" t="str">
        <f>IF('statement of marks'!AY53="","",'statement of marks'!AY53)</f>
        <v/>
      </c>
      <c r="U1485" s="420" t="str">
        <f>IF('statement of marks'!AZ53="","",'statement of marks'!AZ53)</f>
        <v/>
      </c>
      <c r="V1485" s="439" t="str">
        <f>IF('statement of marks'!BA53="","",'statement of marks'!BA53)</f>
        <v/>
      </c>
    </row>
    <row r="1486" spans="1:22" ht="15.95" customHeight="1">
      <c r="A1486" s="425"/>
      <c r="B1486" s="990" t="str">
        <f>IF('statement of marks'!BD53="s","laLd`r",IF('statement of marks'!BD53="u","mnwZ",IF('statement of marks'!BD53="g","xqtjkrh",IF('statement of marks'!BD53="p","iatkch",IF('statement of marks'!BD53="sd","fla/kh","r`rh; Hkk""kk")))))</f>
        <v>r`rh; Hkk"kk</v>
      </c>
      <c r="C1486" s="991"/>
      <c r="D1486" s="207" t="str">
        <f>IF('statement of marks'!BE53="","",'statement of marks'!BE53)</f>
        <v/>
      </c>
      <c r="E1486" s="207" t="str">
        <f>IF('statement of marks'!BF53="","",'statement of marks'!BF53)</f>
        <v/>
      </c>
      <c r="F1486" s="433" t="str">
        <f>IF('statement of marks'!BG53="","",'statement of marks'!BG53)</f>
        <v/>
      </c>
      <c r="G1486" s="207" t="str">
        <f>IF('statement of marks'!BH53="","",'statement of marks'!BH53)</f>
        <v/>
      </c>
      <c r="H1486" s="207" t="str">
        <f>IF('statement of marks'!BI53="","",'statement of marks'!BI53)</f>
        <v/>
      </c>
      <c r="I1486" s="433" t="str">
        <f>IF('statement of marks'!BJ53="","",'statement of marks'!BJ53)</f>
        <v/>
      </c>
      <c r="J1486" s="207" t="str">
        <f>IF('statement of marks'!BK53="","",'statement of marks'!BK53)</f>
        <v/>
      </c>
      <c r="K1486" s="207" t="str">
        <f>IF('statement of marks'!BL53="","",'statement of marks'!BL53)</f>
        <v/>
      </c>
      <c r="L1486" s="433" t="str">
        <f>IF('statement of marks'!BM53="","",'statement of marks'!BM53)</f>
        <v/>
      </c>
      <c r="M1486" s="207" t="str">
        <f>IF('statement of marks'!BO53="","",'statement of marks'!BO53)</f>
        <v/>
      </c>
      <c r="N1486" s="207" t="str">
        <f>IF('statement of marks'!BP53="","",'statement of marks'!BP53)</f>
        <v/>
      </c>
      <c r="O1486" s="433" t="str">
        <f>IF('statement of marks'!BQ53="","",'statement of marks'!BQ53)</f>
        <v/>
      </c>
      <c r="P1486" s="209" t="str">
        <f>IF('statement of marks'!BR53="","",'statement of marks'!BR53)</f>
        <v/>
      </c>
      <c r="Q1486" s="207" t="str">
        <f>IF('statement of marks'!BS53="","",'statement of marks'!BS53)</f>
        <v/>
      </c>
      <c r="R1486" s="207" t="str">
        <f>IF('statement of marks'!BT53="","",'statement of marks'!BT53)</f>
        <v/>
      </c>
      <c r="S1486" s="433" t="str">
        <f>IF('statement of marks'!BU53="","",'statement of marks'!BU53)</f>
        <v/>
      </c>
      <c r="T1486" s="420" t="str">
        <f>IF('statement of marks'!BV53="","",'statement of marks'!BV53)</f>
        <v/>
      </c>
      <c r="U1486" s="420" t="str">
        <f>IF('statement of marks'!BW53="","",'statement of marks'!BW53)</f>
        <v/>
      </c>
      <c r="V1486" s="439" t="str">
        <f>IF('statement of marks'!BX53="","",'statement of marks'!BX53)</f>
        <v/>
      </c>
    </row>
    <row r="1487" spans="1:22" ht="15.95" customHeight="1">
      <c r="A1487" s="425"/>
      <c r="B1487" s="990" t="str">
        <f>IF('statement of marks'!$CA$3="","",'statement of marks'!$CA$3)</f>
        <v>xf.kr</v>
      </c>
      <c r="C1487" s="991"/>
      <c r="D1487" s="207" t="str">
        <f>IF('statement of marks'!CA53="","",'statement of marks'!CA53)</f>
        <v/>
      </c>
      <c r="E1487" s="207" t="str">
        <f>IF('statement of marks'!CB53="","",'statement of marks'!CB53)</f>
        <v/>
      </c>
      <c r="F1487" s="433" t="str">
        <f>IF('statement of marks'!CC53="","",'statement of marks'!CC53)</f>
        <v/>
      </c>
      <c r="G1487" s="207" t="str">
        <f>IF('statement of marks'!CD53="","",'statement of marks'!CD53)</f>
        <v/>
      </c>
      <c r="H1487" s="207" t="str">
        <f>IF('statement of marks'!CE53="","",'statement of marks'!CE53)</f>
        <v/>
      </c>
      <c r="I1487" s="433" t="str">
        <f>IF('statement of marks'!CF53="","",'statement of marks'!CF53)</f>
        <v/>
      </c>
      <c r="J1487" s="207" t="str">
        <f>IF('statement of marks'!CG53="","",'statement of marks'!CG53)</f>
        <v/>
      </c>
      <c r="K1487" s="207" t="str">
        <f>IF('statement of marks'!CH53="","",'statement of marks'!CH53)</f>
        <v/>
      </c>
      <c r="L1487" s="433" t="str">
        <f>IF('statement of marks'!CI53="","",'statement of marks'!CI53)</f>
        <v/>
      </c>
      <c r="M1487" s="207" t="str">
        <f>IF('statement of marks'!CK53="","",'statement of marks'!CK53)</f>
        <v/>
      </c>
      <c r="N1487" s="207" t="str">
        <f>IF('statement of marks'!CL53="","",'statement of marks'!CL53)</f>
        <v/>
      </c>
      <c r="O1487" s="433" t="str">
        <f>IF('statement of marks'!CM53="","",'statement of marks'!CM53)</f>
        <v/>
      </c>
      <c r="P1487" s="209" t="str">
        <f>IF('statement of marks'!CN53="","",'statement of marks'!CN53)</f>
        <v/>
      </c>
      <c r="Q1487" s="207" t="str">
        <f>IF('statement of marks'!CO53="","",'statement of marks'!CO53)</f>
        <v/>
      </c>
      <c r="R1487" s="207" t="str">
        <f>IF('statement of marks'!CP53="","",'statement of marks'!CP53)</f>
        <v/>
      </c>
      <c r="S1487" s="433" t="str">
        <f>IF('statement of marks'!CQ53="","",'statement of marks'!CQ53)</f>
        <v/>
      </c>
      <c r="T1487" s="420" t="str">
        <f>IF('statement of marks'!CR53="","",'statement of marks'!CR53)</f>
        <v/>
      </c>
      <c r="U1487" s="420" t="str">
        <f>IF('statement of marks'!CS53="","",'statement of marks'!CS53)</f>
        <v/>
      </c>
      <c r="V1487" s="439" t="str">
        <f>IF('statement of marks'!CT53="","",'statement of marks'!CT53)</f>
        <v/>
      </c>
    </row>
    <row r="1488" spans="1:22" ht="15.95" customHeight="1">
      <c r="A1488" s="425"/>
      <c r="B1488" s="990" t="str">
        <f>IF('statement of marks'!$CW$3="","",'statement of marks'!$CW$3)</f>
        <v>foKku</v>
      </c>
      <c r="C1488" s="991"/>
      <c r="D1488" s="207" t="str">
        <f>IF('statement of marks'!CW53="","",'statement of marks'!CW53)</f>
        <v/>
      </c>
      <c r="E1488" s="207" t="str">
        <f>IF('statement of marks'!CX53="","",'statement of marks'!CX53)</f>
        <v/>
      </c>
      <c r="F1488" s="433" t="str">
        <f>IF('statement of marks'!CY53="","",'statement of marks'!CY53)</f>
        <v/>
      </c>
      <c r="G1488" s="207" t="str">
        <f>IF('statement of marks'!CZ53="","",'statement of marks'!CZ53)</f>
        <v/>
      </c>
      <c r="H1488" s="207" t="str">
        <f>IF('statement of marks'!DA53="","",'statement of marks'!DA53)</f>
        <v/>
      </c>
      <c r="I1488" s="433" t="str">
        <f>IF('statement of marks'!DB53="","",'statement of marks'!DB53)</f>
        <v/>
      </c>
      <c r="J1488" s="207" t="str">
        <f>IF('statement of marks'!DC53="","",'statement of marks'!DC53)</f>
        <v/>
      </c>
      <c r="K1488" s="207" t="str">
        <f>IF('statement of marks'!DD53="","",'statement of marks'!DD53)</f>
        <v/>
      </c>
      <c r="L1488" s="433" t="str">
        <f>IF('statement of marks'!DE53="","",'statement of marks'!DE53)</f>
        <v/>
      </c>
      <c r="M1488" s="207" t="str">
        <f>IF('statement of marks'!DG53="","",'statement of marks'!DG53)</f>
        <v/>
      </c>
      <c r="N1488" s="207" t="str">
        <f>IF('statement of marks'!DH53="","",'statement of marks'!DH53)</f>
        <v/>
      </c>
      <c r="O1488" s="433" t="str">
        <f>IF('statement of marks'!DI53="","",'statement of marks'!DI53)</f>
        <v/>
      </c>
      <c r="P1488" s="209" t="str">
        <f>IF('statement of marks'!DJ53="","",'statement of marks'!DJ53)</f>
        <v/>
      </c>
      <c r="Q1488" s="207" t="str">
        <f>IF('statement of marks'!DK53="","",'statement of marks'!DK53)</f>
        <v/>
      </c>
      <c r="R1488" s="207" t="str">
        <f>IF('statement of marks'!DL53="","",'statement of marks'!DL53)</f>
        <v/>
      </c>
      <c r="S1488" s="433" t="str">
        <f>IF('statement of marks'!DM53="","",'statement of marks'!DM53)</f>
        <v/>
      </c>
      <c r="T1488" s="420" t="str">
        <f>IF('statement of marks'!DN53="","",'statement of marks'!DN53)</f>
        <v/>
      </c>
      <c r="U1488" s="420" t="str">
        <f>IF('statement of marks'!DO53="","",'statement of marks'!DO53)</f>
        <v/>
      </c>
      <c r="V1488" s="439" t="str">
        <f>IF('statement of marks'!DP53="","",'statement of marks'!DP53)</f>
        <v/>
      </c>
    </row>
    <row r="1489" spans="1:22" ht="15.95" customHeight="1">
      <c r="A1489" s="425"/>
      <c r="B1489" s="990" t="str">
        <f>IF('statement of marks'!$DS$3="","",'statement of marks'!$DS$3)</f>
        <v>lkekftd foKku</v>
      </c>
      <c r="C1489" s="991"/>
      <c r="D1489" s="207" t="str">
        <f>IF('statement of marks'!DS53="","",'statement of marks'!DS53)</f>
        <v/>
      </c>
      <c r="E1489" s="207" t="str">
        <f>IF('statement of marks'!DT53="","",'statement of marks'!DT53)</f>
        <v/>
      </c>
      <c r="F1489" s="433" t="str">
        <f>IF('statement of marks'!DU53="","",'statement of marks'!DU53)</f>
        <v/>
      </c>
      <c r="G1489" s="207" t="str">
        <f>IF('statement of marks'!DV53="","",'statement of marks'!DV53)</f>
        <v/>
      </c>
      <c r="H1489" s="207" t="str">
        <f>IF('statement of marks'!DW53="","",'statement of marks'!DW53)</f>
        <v/>
      </c>
      <c r="I1489" s="433" t="str">
        <f>IF('statement of marks'!DX53="","",'statement of marks'!DX53)</f>
        <v/>
      </c>
      <c r="J1489" s="207" t="str">
        <f>IF('statement of marks'!DY53="","",'statement of marks'!DY53)</f>
        <v/>
      </c>
      <c r="K1489" s="207" t="str">
        <f>IF('statement of marks'!DZ53="","",'statement of marks'!DZ53)</f>
        <v/>
      </c>
      <c r="L1489" s="433" t="str">
        <f>IF('statement of marks'!EA53="","",'statement of marks'!EA53)</f>
        <v/>
      </c>
      <c r="M1489" s="207" t="str">
        <f>IF('statement of marks'!EC53="","",'statement of marks'!EC53)</f>
        <v/>
      </c>
      <c r="N1489" s="207" t="str">
        <f>IF('statement of marks'!ED53="","",'statement of marks'!ED53)</f>
        <v/>
      </c>
      <c r="O1489" s="433" t="str">
        <f>IF('statement of marks'!EE53="","",'statement of marks'!EE53)</f>
        <v/>
      </c>
      <c r="P1489" s="209" t="str">
        <f>IF('statement of marks'!EF53="","",'statement of marks'!EF53)</f>
        <v/>
      </c>
      <c r="Q1489" s="207" t="str">
        <f>IF('statement of marks'!EG53="","",'statement of marks'!EG53)</f>
        <v/>
      </c>
      <c r="R1489" s="207" t="str">
        <f>IF('statement of marks'!EH53="","",'statement of marks'!EH53)</f>
        <v/>
      </c>
      <c r="S1489" s="433" t="str">
        <f>IF('statement of marks'!EI53="","",'statement of marks'!EI53)</f>
        <v/>
      </c>
      <c r="T1489" s="420" t="str">
        <f>IF('statement of marks'!EJ53="","",'statement of marks'!EJ53)</f>
        <v/>
      </c>
      <c r="U1489" s="420" t="str">
        <f>IF('statement of marks'!EK53="","",'statement of marks'!EK53)</f>
        <v/>
      </c>
      <c r="V1489" s="439" t="str">
        <f>IF('statement of marks'!EL53="","",'statement of marks'!EL53)</f>
        <v/>
      </c>
    </row>
    <row r="1490" spans="1:22" ht="15.95" customHeight="1">
      <c r="A1490" s="425"/>
      <c r="B1490" s="996" t="s">
        <v>193</v>
      </c>
      <c r="C1490" s="997"/>
      <c r="D1490" s="1007" t="s">
        <v>1</v>
      </c>
      <c r="E1490" s="1007"/>
      <c r="F1490" s="1007"/>
      <c r="G1490" s="1007" t="s">
        <v>21</v>
      </c>
      <c r="H1490" s="1007"/>
      <c r="I1490" s="1007"/>
      <c r="J1490" s="1007" t="s">
        <v>194</v>
      </c>
      <c r="K1490" s="1007"/>
      <c r="L1490" s="1007"/>
      <c r="M1490" s="1007" t="s">
        <v>68</v>
      </c>
      <c r="N1490" s="1007"/>
      <c r="O1490" s="1007"/>
      <c r="P1490" s="1007" t="s">
        <v>240</v>
      </c>
      <c r="Q1490" s="1007"/>
      <c r="R1490" s="1007"/>
      <c r="S1490" s="436"/>
      <c r="T1490" s="1073" t="s">
        <v>237</v>
      </c>
      <c r="U1490" s="1074"/>
      <c r="V1490" s="1075"/>
    </row>
    <row r="1491" spans="1:22" ht="15.95" customHeight="1">
      <c r="A1491" s="426"/>
      <c r="B1491" s="1048" t="s">
        <v>3</v>
      </c>
      <c r="C1491" s="1049"/>
      <c r="D1491" s="1050">
        <f>IF('statement of marks'!EO$6="","",'statement of marks'!EO$6)</f>
        <v>20</v>
      </c>
      <c r="E1491" s="1050"/>
      <c r="F1491" s="1050"/>
      <c r="G1491" s="1050">
        <f>IF('statement of marks'!EP$6="","",'statement of marks'!EP$6)</f>
        <v>20</v>
      </c>
      <c r="H1491" s="1050"/>
      <c r="I1491" s="1050"/>
      <c r="J1491" s="1050">
        <f>IF('statement of marks'!ER$6="","",'statement of marks'!ER$6)</f>
        <v>20</v>
      </c>
      <c r="K1491" s="1050"/>
      <c r="L1491" s="1050"/>
      <c r="M1491" s="1050">
        <f>IF('statement of marks'!EQ$6="","",'statement of marks'!EQ$6)</f>
        <v>20</v>
      </c>
      <c r="N1491" s="1050"/>
      <c r="O1491" s="1050"/>
      <c r="P1491" s="1050">
        <f>IF('statement of marks'!ES$6="","",'statement of marks'!ES$6)</f>
        <v>20</v>
      </c>
      <c r="Q1491" s="1050"/>
      <c r="R1491" s="1050"/>
      <c r="S1491" s="437" t="str">
        <f>IF('statement of marks'!FD$6="","",'statement of marks'!EW$6)</f>
        <v/>
      </c>
      <c r="T1491" s="442">
        <f>IF('statement of marks'!ET$6="","",'statement of marks'!ET$6)</f>
        <v>100</v>
      </c>
      <c r="U1491" s="443" t="s">
        <v>5</v>
      </c>
      <c r="V1491" s="444" t="s">
        <v>241</v>
      </c>
    </row>
    <row r="1492" spans="1:22" ht="15.95" customHeight="1">
      <c r="A1492" s="425"/>
      <c r="B1492" s="990" t="str">
        <f>IF('statement of marks'!$EO$3="","",'statement of marks'!$EO$3)</f>
        <v>dk;kZuqHko</v>
      </c>
      <c r="C1492" s="991"/>
      <c r="D1492" s="1031" t="str">
        <f>IF('statement of marks'!EO53="","",'statement of marks'!EO53)</f>
        <v/>
      </c>
      <c r="E1492" s="1031"/>
      <c r="F1492" s="1031"/>
      <c r="G1492" s="1031" t="str">
        <f>IF('statement of marks'!EP53="","",'statement of marks'!EP53)</f>
        <v/>
      </c>
      <c r="H1492" s="1031"/>
      <c r="I1492" s="1031"/>
      <c r="J1492" s="1031" t="str">
        <f>IF('statement of marks'!ER53="","",'statement of marks'!ER53)</f>
        <v/>
      </c>
      <c r="K1492" s="1031"/>
      <c r="L1492" s="1031"/>
      <c r="M1492" s="1031" t="str">
        <f>IF('statement of marks'!EQ53="","",'statement of marks'!EQ53)</f>
        <v/>
      </c>
      <c r="N1492" s="1031"/>
      <c r="O1492" s="1031"/>
      <c r="P1492" s="1031" t="str">
        <f>IF('statement of marks'!ES53="","",'statement of marks'!ES53)</f>
        <v/>
      </c>
      <c r="Q1492" s="1031"/>
      <c r="R1492" s="1031"/>
      <c r="S1492" s="438"/>
      <c r="T1492" s="440" t="str">
        <f>IF('statement of marks'!ET53="","",'statement of marks'!ET53)</f>
        <v/>
      </c>
      <c r="U1492" s="440" t="str">
        <f>IF('statement of marks'!EU53="","",'statement of marks'!EU53)</f>
        <v/>
      </c>
      <c r="V1492" s="441" t="str">
        <f>IF('statement of marks'!EV53="","",'statement of marks'!EV53)</f>
        <v/>
      </c>
    </row>
    <row r="1493" spans="1:22" ht="15.95" customHeight="1">
      <c r="A1493" s="425"/>
      <c r="B1493" s="1027" t="str">
        <f>IF('statement of marks'!$EY$3="","",'statement of marks'!$EY$3)</f>
        <v>dyk f'k{kk</v>
      </c>
      <c r="C1493" s="1028"/>
      <c r="D1493" s="1031" t="str">
        <f>IF('statement of marks'!EY53="","",'statement of marks'!EY53)</f>
        <v/>
      </c>
      <c r="E1493" s="1031"/>
      <c r="F1493" s="1031"/>
      <c r="G1493" s="1031" t="str">
        <f>IF('statement of marks'!EZ53="","",'statement of marks'!EZ53)</f>
        <v/>
      </c>
      <c r="H1493" s="1031"/>
      <c r="I1493" s="1031"/>
      <c r="J1493" s="1031" t="str">
        <f>IF('statement of marks'!FB53="","",'statement of marks'!FB53)</f>
        <v/>
      </c>
      <c r="K1493" s="1031"/>
      <c r="L1493" s="1031"/>
      <c r="M1493" s="1031" t="str">
        <f>IF('statement of marks'!FA53="","",'statement of marks'!FA53)</f>
        <v/>
      </c>
      <c r="N1493" s="1031"/>
      <c r="O1493" s="1031"/>
      <c r="P1493" s="1031" t="str">
        <f>IF('statement of marks'!FC53="","",'statement of marks'!FC53)</f>
        <v/>
      </c>
      <c r="Q1493" s="1031"/>
      <c r="R1493" s="1031"/>
      <c r="S1493" s="438"/>
      <c r="T1493" s="440" t="str">
        <f>IF('statement of marks'!FD53="","",'statement of marks'!FD53)</f>
        <v/>
      </c>
      <c r="U1493" s="440" t="str">
        <f>IF('statement of marks'!FE53="","",'statement of marks'!FE53)</f>
        <v/>
      </c>
      <c r="V1493" s="441" t="str">
        <f>IF('statement of marks'!FF53="","",'statement of marks'!FF53)</f>
        <v/>
      </c>
    </row>
    <row r="1494" spans="1:22" ht="15.95" customHeight="1">
      <c r="A1494" s="425"/>
      <c r="B1494" s="1029" t="str">
        <f>IF('statement of marks'!$FI$3="","",'statement of marks'!$FI$3)</f>
        <v>LokLF; ,oe~ 'kkjhfjd f'k{kk</v>
      </c>
      <c r="C1494" s="1030"/>
      <c r="D1494" s="1031" t="str">
        <f>IF('statement of marks'!FI53="","",'statement of marks'!FI53)</f>
        <v/>
      </c>
      <c r="E1494" s="1031"/>
      <c r="F1494" s="1031"/>
      <c r="G1494" s="1031" t="str">
        <f>IF('statement of marks'!FJ53="","",'statement of marks'!FJ53)</f>
        <v/>
      </c>
      <c r="H1494" s="1031"/>
      <c r="I1494" s="1031"/>
      <c r="J1494" s="1031" t="str">
        <f>IF('statement of marks'!FL53="","",'statement of marks'!FL53)</f>
        <v/>
      </c>
      <c r="K1494" s="1031"/>
      <c r="L1494" s="1031"/>
      <c r="M1494" s="1031" t="str">
        <f>IF('statement of marks'!FK53="","",'statement of marks'!FK53)</f>
        <v/>
      </c>
      <c r="N1494" s="1031"/>
      <c r="O1494" s="1031"/>
      <c r="P1494" s="1031" t="str">
        <f>IF('statement of marks'!FM53="","",'statement of marks'!FM53)</f>
        <v/>
      </c>
      <c r="Q1494" s="1031"/>
      <c r="R1494" s="1031"/>
      <c r="S1494" s="438"/>
      <c r="T1494" s="440" t="str">
        <f>IF('statement of marks'!FN53="","",'statement of marks'!FN53)</f>
        <v/>
      </c>
      <c r="U1494" s="440" t="str">
        <f>IF('statement of marks'!FO53="","",'statement of marks'!FO53)</f>
        <v/>
      </c>
      <c r="V1494" s="441" t="str">
        <f>IF('statement of marks'!FP53="","",'statement of marks'!FP53)</f>
        <v/>
      </c>
    </row>
    <row r="1495" spans="1:22" ht="15.95" customHeight="1">
      <c r="A1495" s="425"/>
      <c r="B1495" s="1000" t="s">
        <v>195</v>
      </c>
      <c r="C1495" s="1001"/>
      <c r="D1495" s="1071" t="str">
        <f>details!$DR$3</f>
        <v>vxLr rd</v>
      </c>
      <c r="E1495" s="1071"/>
      <c r="F1495" s="1071"/>
      <c r="G1495" s="1071" t="str">
        <f>details!$DV$3</f>
        <v>vDVwcj rd</v>
      </c>
      <c r="H1495" s="1071"/>
      <c r="I1495" s="1071"/>
      <c r="J1495" s="1071" t="str">
        <f>details!$ED$3</f>
        <v>Qjojh rd</v>
      </c>
      <c r="K1495" s="1071"/>
      <c r="L1495" s="1071"/>
      <c r="M1495" s="1071" t="str">
        <f>details!$DZ$3</f>
        <v>fnlEcj rd</v>
      </c>
      <c r="N1495" s="1071"/>
      <c r="O1495" s="1071"/>
      <c r="P1495" s="1071" t="str">
        <f>details!$EH$3</f>
        <v>loZ ;ksx</v>
      </c>
      <c r="Q1495" s="1071"/>
      <c r="R1495" s="1071"/>
      <c r="S1495" s="1085" t="s">
        <v>252</v>
      </c>
      <c r="T1495" s="1086"/>
      <c r="U1495" s="1086"/>
      <c r="V1495" s="1087"/>
    </row>
    <row r="1496" spans="1:22" ht="15.95" customHeight="1">
      <c r="A1496" s="425"/>
      <c r="B1496" s="1025" t="s">
        <v>98</v>
      </c>
      <c r="C1496" s="1026"/>
      <c r="D1496" s="1008" t="str">
        <f>IF(details!DS53="","",details!DS53)</f>
        <v/>
      </c>
      <c r="E1496" s="1008"/>
      <c r="F1496" s="1008"/>
      <c r="G1496" s="1008" t="str">
        <f>IF(details!DW53="","",details!DW53)</f>
        <v/>
      </c>
      <c r="H1496" s="1008"/>
      <c r="I1496" s="1008"/>
      <c r="J1496" s="1008" t="str">
        <f>IF(details!EE53="","",details!EE53)</f>
        <v/>
      </c>
      <c r="K1496" s="1008"/>
      <c r="L1496" s="1008"/>
      <c r="M1496" s="1008" t="str">
        <f>IF(details!EA53="","",details!EA53)</f>
        <v/>
      </c>
      <c r="N1496" s="1008"/>
      <c r="O1496" s="1008"/>
      <c r="P1496" s="1008" t="str">
        <f>IF(details!EI53="","",details!EI53)</f>
        <v/>
      </c>
      <c r="Q1496" s="1008"/>
      <c r="R1496" s="1008"/>
      <c r="S1496" s="1088">
        <v>41757</v>
      </c>
      <c r="T1496" s="1089"/>
      <c r="U1496" s="1089"/>
      <c r="V1496" s="1090"/>
    </row>
    <row r="1497" spans="1:22" ht="15.95" customHeight="1">
      <c r="A1497" s="425"/>
      <c r="B1497" s="1023" t="s">
        <v>15</v>
      </c>
      <c r="C1497" s="1024"/>
      <c r="D1497" s="1009">
        <f>IF(details!DR53="","",details!DR53)</f>
        <v>83</v>
      </c>
      <c r="E1497" s="1009"/>
      <c r="F1497" s="1009"/>
      <c r="G1497" s="1009" t="str">
        <f>IF(details!DV53="","",details!DV53)</f>
        <v/>
      </c>
      <c r="H1497" s="1009"/>
      <c r="I1497" s="1009"/>
      <c r="J1497" s="1009" t="str">
        <f>IF(details!ED53="","",details!ED53)</f>
        <v/>
      </c>
      <c r="K1497" s="1009"/>
      <c r="L1497" s="1009"/>
      <c r="M1497" s="1009" t="str">
        <f>IF(details!DZ53="","",details!DZ53)</f>
        <v/>
      </c>
      <c r="N1497" s="1009"/>
      <c r="O1497" s="1009"/>
      <c r="P1497" s="1009" t="str">
        <f>IF(details!EH53="","",details!EH53)</f>
        <v/>
      </c>
      <c r="Q1497" s="1009"/>
      <c r="R1497" s="1009"/>
      <c r="S1497" s="1091"/>
      <c r="T1497" s="1092"/>
      <c r="U1497" s="1092"/>
      <c r="V1497" s="1093"/>
    </row>
    <row r="1498" spans="1:22" ht="15.95" customHeight="1">
      <c r="A1498" s="1072"/>
      <c r="B1498" s="1064" t="s">
        <v>250</v>
      </c>
      <c r="C1498" s="1065"/>
      <c r="D1498" s="1066" t="s">
        <v>3</v>
      </c>
      <c r="E1498" s="1066"/>
      <c r="F1498" s="1066"/>
      <c r="G1498" s="1066" t="s">
        <v>236</v>
      </c>
      <c r="H1498" s="1066"/>
      <c r="I1498" s="1066"/>
      <c r="J1498" s="1066" t="s">
        <v>5</v>
      </c>
      <c r="K1498" s="1066"/>
      <c r="L1498" s="1066"/>
      <c r="M1498" s="1066" t="s">
        <v>242</v>
      </c>
      <c r="N1498" s="1066"/>
      <c r="O1498" s="1066"/>
      <c r="P1498" s="1067" t="s">
        <v>225</v>
      </c>
      <c r="Q1498" s="1067"/>
      <c r="R1498" s="1067"/>
      <c r="S1498" s="1066" t="s">
        <v>250</v>
      </c>
      <c r="T1498" s="1066"/>
      <c r="U1498" s="1066"/>
      <c r="V1498" s="1068"/>
    </row>
    <row r="1499" spans="1:22" ht="15.95" customHeight="1">
      <c r="A1499" s="1072"/>
      <c r="B1499" s="1064"/>
      <c r="C1499" s="1065"/>
      <c r="D1499" s="1069" t="str">
        <f>'statement of marks'!HD53</f>
        <v/>
      </c>
      <c r="E1499" s="1069"/>
      <c r="F1499" s="1069"/>
      <c r="G1499" s="1069" t="str">
        <f>'statement of marks'!HE53</f>
        <v/>
      </c>
      <c r="H1499" s="1069"/>
      <c r="I1499" s="1069"/>
      <c r="J1499" s="1069" t="str">
        <f>'statement of marks'!HF53</f>
        <v/>
      </c>
      <c r="K1499" s="1069"/>
      <c r="L1499" s="1069"/>
      <c r="M1499" s="1069" t="str">
        <f>'statement of marks'!HI53</f>
        <v/>
      </c>
      <c r="N1499" s="1069"/>
      <c r="O1499" s="1069"/>
      <c r="P1499" s="1069" t="str">
        <f>'statement of marks'!HH53</f>
        <v/>
      </c>
      <c r="Q1499" s="1069"/>
      <c r="R1499" s="1069"/>
      <c r="S1499" s="1066" t="str">
        <f>'statement of marks'!HC53</f>
        <v/>
      </c>
      <c r="T1499" s="1066"/>
      <c r="U1499" s="1066"/>
      <c r="V1499" s="1068"/>
    </row>
    <row r="1500" spans="1:22" ht="15.95" customHeight="1">
      <c r="A1500" s="425"/>
      <c r="B1500" s="1036" t="s">
        <v>99</v>
      </c>
      <c r="C1500" s="1037"/>
      <c r="D1500" s="1007"/>
      <c r="E1500" s="1007"/>
      <c r="F1500" s="1007"/>
      <c r="G1500" s="1007"/>
      <c r="H1500" s="1007"/>
      <c r="I1500" s="1007"/>
      <c r="J1500" s="1007"/>
      <c r="K1500" s="1007"/>
      <c r="L1500" s="1007"/>
      <c r="M1500" s="1007"/>
      <c r="N1500" s="1007"/>
      <c r="O1500" s="1007"/>
      <c r="P1500" s="1007"/>
      <c r="Q1500" s="1007"/>
      <c r="R1500" s="1007"/>
      <c r="S1500" s="1007"/>
      <c r="T1500" s="1007"/>
      <c r="U1500" s="1007"/>
      <c r="V1500" s="1058"/>
    </row>
    <row r="1501" spans="1:22" ht="15.95" customHeight="1">
      <c r="A1501" s="425"/>
      <c r="B1501" s="1013" t="s">
        <v>79</v>
      </c>
      <c r="C1501" s="1014"/>
      <c r="D1501" s="1007"/>
      <c r="E1501" s="1007"/>
      <c r="F1501" s="1007"/>
      <c r="G1501" s="1007"/>
      <c r="H1501" s="1007"/>
      <c r="I1501" s="1007"/>
      <c r="J1501" s="1007"/>
      <c r="K1501" s="1007"/>
      <c r="L1501" s="1007"/>
      <c r="M1501" s="1007"/>
      <c r="N1501" s="1007"/>
      <c r="O1501" s="1007"/>
      <c r="P1501" s="1007"/>
      <c r="Q1501" s="1007"/>
      <c r="R1501" s="1007"/>
      <c r="S1501" s="1007"/>
      <c r="T1501" s="1007"/>
      <c r="U1501" s="1007"/>
      <c r="V1501" s="1058"/>
    </row>
    <row r="1502" spans="1:22" ht="15.95" customHeight="1">
      <c r="A1502" s="425"/>
      <c r="B1502" s="1036" t="s">
        <v>243</v>
      </c>
      <c r="C1502" s="1037"/>
      <c r="D1502" s="1007"/>
      <c r="E1502" s="1007"/>
      <c r="F1502" s="1007"/>
      <c r="G1502" s="1007"/>
      <c r="H1502" s="1007"/>
      <c r="I1502" s="1007"/>
      <c r="J1502" s="1007"/>
      <c r="K1502" s="1007"/>
      <c r="L1502" s="1007"/>
      <c r="M1502" s="1007"/>
      <c r="N1502" s="1007"/>
      <c r="O1502" s="1007"/>
      <c r="P1502" s="1007" t="s">
        <v>243</v>
      </c>
      <c r="Q1502" s="1007"/>
      <c r="R1502" s="1007"/>
      <c r="S1502" s="1007"/>
      <c r="T1502" s="1007"/>
      <c r="U1502" s="1007"/>
      <c r="V1502" s="1058"/>
    </row>
    <row r="1503" spans="1:22" ht="15.95" customHeight="1">
      <c r="A1503" s="425"/>
      <c r="B1503" s="1021" t="s">
        <v>100</v>
      </c>
      <c r="C1503" s="1022"/>
      <c r="D1503" s="1007"/>
      <c r="E1503" s="1007"/>
      <c r="F1503" s="1007"/>
      <c r="G1503" s="1007"/>
      <c r="H1503" s="1007"/>
      <c r="I1503" s="1007"/>
      <c r="J1503" s="1007"/>
      <c r="K1503" s="1007"/>
      <c r="L1503" s="1007"/>
      <c r="M1503" s="1007"/>
      <c r="N1503" s="1007"/>
      <c r="O1503" s="1007"/>
      <c r="P1503" s="1007"/>
      <c r="Q1503" s="1007"/>
      <c r="R1503" s="1007"/>
      <c r="S1503" s="1060" t="s">
        <v>100</v>
      </c>
      <c r="T1503" s="1060"/>
      <c r="U1503" s="1060"/>
      <c r="V1503" s="1061"/>
    </row>
    <row r="1504" spans="1:22" ht="15.95" customHeight="1" thickBot="1">
      <c r="A1504" s="427"/>
      <c r="B1504" s="1076" t="s">
        <v>101</v>
      </c>
      <c r="C1504" s="1077"/>
      <c r="D1504" s="1059"/>
      <c r="E1504" s="1059"/>
      <c r="F1504" s="1059"/>
      <c r="G1504" s="1059"/>
      <c r="H1504" s="1059"/>
      <c r="I1504" s="1059"/>
      <c r="J1504" s="1059"/>
      <c r="K1504" s="1059"/>
      <c r="L1504" s="1059"/>
      <c r="M1504" s="1059"/>
      <c r="N1504" s="1059"/>
      <c r="O1504" s="1059"/>
      <c r="P1504" s="1059"/>
      <c r="Q1504" s="1059"/>
      <c r="R1504" s="1059"/>
      <c r="S1504" s="1062" t="s">
        <v>134</v>
      </c>
      <c r="T1504" s="1062"/>
      <c r="U1504" s="1062"/>
      <c r="V1504" s="1063"/>
    </row>
    <row r="1505" spans="1:22" ht="15.95" customHeight="1">
      <c r="A1505" s="424"/>
      <c r="B1505" s="1038" t="s">
        <v>47</v>
      </c>
      <c r="C1505" s="1039"/>
      <c r="D1505" s="1039"/>
      <c r="E1505" s="1039"/>
      <c r="F1505" s="1039"/>
      <c r="G1505" s="1039"/>
      <c r="H1505" s="1039"/>
      <c r="I1505" s="1039"/>
      <c r="J1505" s="1039"/>
      <c r="K1505" s="1039"/>
      <c r="L1505" s="1039"/>
      <c r="M1505" s="1039"/>
      <c r="N1505" s="1039"/>
      <c r="O1505" s="1039"/>
      <c r="P1505" s="1039"/>
      <c r="Q1505" s="1039"/>
      <c r="R1505" s="1039"/>
      <c r="S1505" s="1039"/>
      <c r="T1505" s="1039"/>
      <c r="U1505" s="1039"/>
      <c r="V1505" s="1040"/>
    </row>
    <row r="1506" spans="1:22" ht="15.95" customHeight="1">
      <c r="A1506" s="425"/>
      <c r="B1506" s="1041" t="str">
        <f>'statement of marks'!$A$1</f>
        <v>MkW0Hkhejko vEcsMdj jkt0vkok0fo|k0cxMh]nkSlk</v>
      </c>
      <c r="C1506" s="1042"/>
      <c r="D1506" s="1042"/>
      <c r="E1506" s="1042"/>
      <c r="F1506" s="1042"/>
      <c r="G1506" s="1042"/>
      <c r="H1506" s="1042"/>
      <c r="I1506" s="1042"/>
      <c r="J1506" s="1042"/>
      <c r="K1506" s="1042"/>
      <c r="L1506" s="1042"/>
      <c r="M1506" s="1042"/>
      <c r="N1506" s="1042"/>
      <c r="O1506" s="1042"/>
      <c r="P1506" s="1042"/>
      <c r="Q1506" s="1042"/>
      <c r="R1506" s="1042"/>
      <c r="S1506" s="1042"/>
      <c r="T1506" s="1042"/>
      <c r="U1506" s="1042"/>
      <c r="V1506" s="1043"/>
    </row>
    <row r="1507" spans="1:22" ht="15.95" customHeight="1">
      <c r="A1507" s="425"/>
      <c r="B1507" s="990" t="s">
        <v>244</v>
      </c>
      <c r="C1507" s="991"/>
      <c r="D1507" s="992" t="str">
        <f>'statement of marks'!$H$3</f>
        <v>2016-17</v>
      </c>
      <c r="E1507" s="992"/>
      <c r="F1507" s="992"/>
      <c r="G1507" s="992"/>
      <c r="H1507" s="992"/>
      <c r="I1507" s="992"/>
      <c r="J1507" s="992"/>
      <c r="K1507" s="992"/>
      <c r="L1507" s="992"/>
      <c r="M1507" s="992"/>
      <c r="N1507" s="992"/>
      <c r="O1507" s="992"/>
      <c r="P1507" s="992"/>
      <c r="Q1507" s="992"/>
      <c r="R1507" s="992"/>
      <c r="S1507" s="992"/>
      <c r="T1507" s="992"/>
      <c r="U1507" s="992"/>
      <c r="V1507" s="1044"/>
    </row>
    <row r="1508" spans="1:22" ht="15.95" customHeight="1">
      <c r="A1508" s="425"/>
      <c r="B1508" s="990" t="s">
        <v>185</v>
      </c>
      <c r="C1508" s="991"/>
      <c r="D1508" s="991" t="str">
        <f>IF('statement of marks'!I54="","",'statement of marks'!I54)</f>
        <v/>
      </c>
      <c r="E1508" s="991"/>
      <c r="F1508" s="991"/>
      <c r="G1508" s="991"/>
      <c r="H1508" s="991"/>
      <c r="I1508" s="991"/>
      <c r="J1508" s="991"/>
      <c r="K1508" s="991"/>
      <c r="L1508" s="991"/>
      <c r="M1508" s="991"/>
      <c r="N1508" s="991"/>
      <c r="O1508" s="991"/>
      <c r="P1508" s="991"/>
      <c r="Q1508" s="991"/>
      <c r="R1508" s="991"/>
      <c r="S1508" s="991"/>
      <c r="T1508" s="991"/>
      <c r="U1508" s="991"/>
      <c r="V1508" s="1045"/>
    </row>
    <row r="1509" spans="1:22" ht="15.95" customHeight="1">
      <c r="A1509" s="425"/>
      <c r="B1509" s="990" t="s">
        <v>186</v>
      </c>
      <c r="C1509" s="991"/>
      <c r="D1509" s="991" t="str">
        <f>IF('statement of marks'!J54="","",'statement of marks'!J54)</f>
        <v/>
      </c>
      <c r="E1509" s="991"/>
      <c r="F1509" s="991"/>
      <c r="G1509" s="991"/>
      <c r="H1509" s="991"/>
      <c r="I1509" s="991"/>
      <c r="J1509" s="991"/>
      <c r="K1509" s="991"/>
      <c r="L1509" s="991"/>
      <c r="M1509" s="991"/>
      <c r="N1509" s="991"/>
      <c r="O1509" s="991"/>
      <c r="P1509" s="991"/>
      <c r="Q1509" s="991"/>
      <c r="R1509" s="991"/>
      <c r="S1509" s="991"/>
      <c r="T1509" s="991"/>
      <c r="U1509" s="991"/>
      <c r="V1509" s="1045"/>
    </row>
    <row r="1510" spans="1:22" ht="15.95" customHeight="1">
      <c r="A1510" s="425"/>
      <c r="B1510" s="990" t="s">
        <v>187</v>
      </c>
      <c r="C1510" s="991"/>
      <c r="D1510" s="991" t="str">
        <f>IF('statement of marks'!K54="","",'statement of marks'!K54)</f>
        <v/>
      </c>
      <c r="E1510" s="991"/>
      <c r="F1510" s="991"/>
      <c r="G1510" s="991"/>
      <c r="H1510" s="991"/>
      <c r="I1510" s="991"/>
      <c r="J1510" s="991"/>
      <c r="K1510" s="991"/>
      <c r="L1510" s="991"/>
      <c r="M1510" s="991"/>
      <c r="N1510" s="991"/>
      <c r="O1510" s="991"/>
      <c r="P1510" s="991"/>
      <c r="Q1510" s="991"/>
      <c r="R1510" s="991"/>
      <c r="S1510" s="991"/>
      <c r="T1510" s="991"/>
      <c r="U1510" s="991"/>
      <c r="V1510" s="1045"/>
    </row>
    <row r="1511" spans="1:22" ht="15.95" customHeight="1">
      <c r="A1511" s="425"/>
      <c r="B1511" s="990" t="s">
        <v>188</v>
      </c>
      <c r="C1511" s="991"/>
      <c r="D1511" s="992" t="str">
        <f>'statement of marks'!$G$3</f>
        <v>6 B</v>
      </c>
      <c r="E1511" s="992"/>
      <c r="F1511" s="992"/>
      <c r="G1511" s="991" t="s">
        <v>9</v>
      </c>
      <c r="H1511" s="991"/>
      <c r="I1511" s="991"/>
      <c r="J1511" s="992" t="str">
        <f>IF('statement of marks'!D54="","",'statement of marks'!D54)</f>
        <v/>
      </c>
      <c r="K1511" s="992"/>
      <c r="L1511" s="992"/>
      <c r="M1511" s="991" t="s">
        <v>189</v>
      </c>
      <c r="N1511" s="991"/>
      <c r="O1511" s="991"/>
      <c r="P1511" s="992" t="str">
        <f>IF('statement of marks'!F54="","",'statement of marks'!F54)</f>
        <v/>
      </c>
      <c r="Q1511" s="992"/>
      <c r="R1511" s="992"/>
      <c r="S1511" s="1054" t="str">
        <f>IF('statement of marks'!$I$3="","",'statement of marks'!$I$3)</f>
        <v xml:space="preserve">fo|ky; dk Mk;l dksM+ </v>
      </c>
      <c r="T1511" s="1054"/>
      <c r="U1511" s="1054"/>
      <c r="V1511" s="1055"/>
    </row>
    <row r="1512" spans="1:22" ht="15.95" customHeight="1">
      <c r="A1512" s="425"/>
      <c r="B1512" s="428" t="s">
        <v>0</v>
      </c>
      <c r="C1512" s="429"/>
      <c r="D1512" s="1032" t="str">
        <f>IF('statement of marks'!G54="","",'statement of marks'!G54)</f>
        <v/>
      </c>
      <c r="E1512" s="1032"/>
      <c r="F1512" s="1032"/>
      <c r="G1512" s="991" t="str">
        <f>IF('statement of marks'!H54="","",'statement of marks'!H54)</f>
        <v/>
      </c>
      <c r="H1512" s="991"/>
      <c r="I1512" s="991"/>
      <c r="J1512" s="991"/>
      <c r="K1512" s="991"/>
      <c r="L1512" s="991"/>
      <c r="M1512" s="991"/>
      <c r="N1512" s="991"/>
      <c r="O1512" s="991"/>
      <c r="P1512" s="991"/>
      <c r="Q1512" s="991"/>
      <c r="R1512" s="991"/>
      <c r="S1512" s="1056" t="str">
        <f>IF('statement of marks'!$J$3="","",'statement of marks'!$J$3)</f>
        <v xml:space="preserve">08291009401   </v>
      </c>
      <c r="T1512" s="1056"/>
      <c r="U1512" s="1056"/>
      <c r="V1512" s="1057"/>
    </row>
    <row r="1513" spans="1:22" ht="15.95" customHeight="1">
      <c r="A1513" s="425"/>
      <c r="B1513" s="404" t="s">
        <v>28</v>
      </c>
      <c r="C1513" s="430" t="s">
        <v>96</v>
      </c>
      <c r="D1513" s="1007" t="s">
        <v>1</v>
      </c>
      <c r="E1513" s="1007"/>
      <c r="F1513" s="1007"/>
      <c r="G1513" s="1007" t="s">
        <v>21</v>
      </c>
      <c r="H1513" s="1007"/>
      <c r="I1513" s="1007"/>
      <c r="J1513" s="1007" t="s">
        <v>68</v>
      </c>
      <c r="K1513" s="1007"/>
      <c r="L1513" s="1007"/>
      <c r="M1513" s="1007" t="s">
        <v>97</v>
      </c>
      <c r="N1513" s="1007"/>
      <c r="O1513" s="1007"/>
      <c r="P1513" s="1070" t="s">
        <v>200</v>
      </c>
      <c r="Q1513" s="1051" t="s">
        <v>238</v>
      </c>
      <c r="R1513" s="1051"/>
      <c r="S1513" s="1051"/>
      <c r="T1513" s="1052" t="s">
        <v>237</v>
      </c>
      <c r="U1513" s="1052"/>
      <c r="V1513" s="1053"/>
    </row>
    <row r="1514" spans="1:22" ht="15.95" customHeight="1">
      <c r="A1514" s="425"/>
      <c r="B1514" s="404"/>
      <c r="C1514" s="430"/>
      <c r="D1514" s="423" t="s">
        <v>245</v>
      </c>
      <c r="E1514" s="423" t="s">
        <v>246</v>
      </c>
      <c r="F1514" s="431" t="s">
        <v>2</v>
      </c>
      <c r="G1514" s="423" t="s">
        <v>245</v>
      </c>
      <c r="H1514" s="423" t="s">
        <v>246</v>
      </c>
      <c r="I1514" s="431" t="s">
        <v>2</v>
      </c>
      <c r="J1514" s="423" t="s">
        <v>245</v>
      </c>
      <c r="K1514" s="423" t="s">
        <v>246</v>
      </c>
      <c r="L1514" s="431" t="s">
        <v>2</v>
      </c>
      <c r="M1514" s="423" t="s">
        <v>245</v>
      </c>
      <c r="N1514" s="423" t="s">
        <v>246</v>
      </c>
      <c r="O1514" s="431" t="s">
        <v>2</v>
      </c>
      <c r="P1514" s="1070"/>
      <c r="Q1514" s="423" t="s">
        <v>245</v>
      </c>
      <c r="R1514" s="423" t="s">
        <v>246</v>
      </c>
      <c r="S1514" s="435" t="s">
        <v>2</v>
      </c>
      <c r="T1514" s="445" t="s">
        <v>223</v>
      </c>
      <c r="U1514" s="446" t="s">
        <v>5</v>
      </c>
      <c r="V1514" s="447" t="s">
        <v>241</v>
      </c>
    </row>
    <row r="1515" spans="1:22" ht="15.95" customHeight="1">
      <c r="A1515" s="426"/>
      <c r="B1515" s="1046" t="s">
        <v>3</v>
      </c>
      <c r="C1515" s="1047"/>
      <c r="D1515" s="421">
        <f>IF('statement of marks'!L$6="","",'statement of marks'!L$6)</f>
        <v>5</v>
      </c>
      <c r="E1515" s="421">
        <f>IF('statement of marks'!M$6="","",'statement of marks'!M$6)</f>
        <v>5</v>
      </c>
      <c r="F1515" s="432">
        <f>IF('statement of marks'!N$6="","",'statement of marks'!N$6)</f>
        <v>10</v>
      </c>
      <c r="G1515" s="421">
        <f>IF('statement of marks'!O$6="","",'statement of marks'!O$6)</f>
        <v>5</v>
      </c>
      <c r="H1515" s="421">
        <f>IF('statement of marks'!P$6="","",'statement of marks'!P$6)</f>
        <v>5</v>
      </c>
      <c r="I1515" s="432">
        <f>IF('statement of marks'!Q$6="","",'statement of marks'!Q$6)</f>
        <v>10</v>
      </c>
      <c r="J1515" s="421">
        <f>IF('statement of marks'!R$6="","",'statement of marks'!R$6)</f>
        <v>5</v>
      </c>
      <c r="K1515" s="421">
        <f>IF('statement of marks'!S$6="","",'statement of marks'!S$6)</f>
        <v>5</v>
      </c>
      <c r="L1515" s="432">
        <f>IF('statement of marks'!T$6="","",'statement of marks'!T$6)</f>
        <v>10</v>
      </c>
      <c r="M1515" s="421">
        <f>IF('statement of marks'!V$6="","",'statement of marks'!V$6)</f>
        <v>50</v>
      </c>
      <c r="N1515" s="421">
        <f>IF('statement of marks'!W$6="","",'statement of marks'!W$6)</f>
        <v>20</v>
      </c>
      <c r="O1515" s="432">
        <f>IF('statement of marks'!X$6="","",'statement of marks'!X$6)</f>
        <v>70</v>
      </c>
      <c r="P1515" s="422">
        <f>IF('statement of marks'!Y$6="","",'statement of marks'!Y$6)</f>
        <v>100</v>
      </c>
      <c r="Q1515" s="421">
        <f>IF('statement of marks'!Z$6="","",'statement of marks'!Z$6)</f>
        <v>70</v>
      </c>
      <c r="R1515" s="421">
        <f>IF('statement of marks'!AA$6="","",'statement of marks'!AA$6)</f>
        <v>30</v>
      </c>
      <c r="S1515" s="432">
        <f>IF('statement of marks'!AB$6="","",'statement of marks'!AB$6)</f>
        <v>100</v>
      </c>
      <c r="T1515" s="442">
        <f>IF('statement of marks'!AC$6="","",'statement of marks'!AC$6)</f>
        <v>200</v>
      </c>
      <c r="U1515" s="442" t="str">
        <f>IF('statement of marks'!AD$6="","",'statement of marks'!AD$6)</f>
        <v/>
      </c>
      <c r="V1515" s="448" t="str">
        <f>IF('statement of marks'!AE$6="","",'statement of marks'!AE$6)</f>
        <v/>
      </c>
    </row>
    <row r="1516" spans="1:22" ht="15.95" customHeight="1">
      <c r="A1516" s="425"/>
      <c r="B1516" s="990" t="str">
        <f>IF('statement of marks'!$L$3="","",'statement of marks'!$L$3)</f>
        <v>fgUnh</v>
      </c>
      <c r="C1516" s="991"/>
      <c r="D1516" s="207" t="str">
        <f>IF('statement of marks'!L54="","",'statement of marks'!L54)</f>
        <v/>
      </c>
      <c r="E1516" s="207" t="str">
        <f>IF('statement of marks'!M54="","",'statement of marks'!M54)</f>
        <v/>
      </c>
      <c r="F1516" s="433" t="str">
        <f>IF('statement of marks'!N54="","",'statement of marks'!N54)</f>
        <v/>
      </c>
      <c r="G1516" s="207" t="str">
        <f>IF('statement of marks'!O54="","",'statement of marks'!O54)</f>
        <v/>
      </c>
      <c r="H1516" s="207" t="str">
        <f>IF('statement of marks'!P54="","",'statement of marks'!P54)</f>
        <v/>
      </c>
      <c r="I1516" s="433" t="str">
        <f>IF('statement of marks'!Q54="","",'statement of marks'!Q54)</f>
        <v/>
      </c>
      <c r="J1516" s="207" t="str">
        <f>IF('statement of marks'!R54="","",'statement of marks'!R54)</f>
        <v/>
      </c>
      <c r="K1516" s="207" t="str">
        <f>IF('statement of marks'!S54="","",'statement of marks'!S54)</f>
        <v/>
      </c>
      <c r="L1516" s="433" t="str">
        <f>IF('statement of marks'!T54="","",'statement of marks'!T54)</f>
        <v/>
      </c>
      <c r="M1516" s="207" t="str">
        <f>IF('statement of marks'!V54="","",'statement of marks'!V54)</f>
        <v/>
      </c>
      <c r="N1516" s="207" t="str">
        <f>IF('statement of marks'!W54="","",'statement of marks'!W54)</f>
        <v/>
      </c>
      <c r="O1516" s="433" t="str">
        <f>IF('statement of marks'!X54="","",'statement of marks'!X54)</f>
        <v/>
      </c>
      <c r="P1516" s="209" t="str">
        <f>IF('statement of marks'!Y54="","",'statement of marks'!Y54)</f>
        <v/>
      </c>
      <c r="Q1516" s="207" t="str">
        <f>IF('statement of marks'!Z54="","",'statement of marks'!Z54)</f>
        <v/>
      </c>
      <c r="R1516" s="207" t="str">
        <f>IF('statement of marks'!AA54="","",'statement of marks'!AA54)</f>
        <v/>
      </c>
      <c r="S1516" s="433" t="str">
        <f>IF('statement of marks'!AB54="","",'statement of marks'!AB54)</f>
        <v/>
      </c>
      <c r="T1516" s="420" t="str">
        <f>IF('statement of marks'!AC54="","",'statement of marks'!AC54)</f>
        <v/>
      </c>
      <c r="U1516" s="420" t="str">
        <f>IF('statement of marks'!AD54="","",'statement of marks'!AD54)</f>
        <v/>
      </c>
      <c r="V1516" s="439" t="str">
        <f>IF('statement of marks'!AE54="","",'statement of marks'!AE54)</f>
        <v/>
      </c>
    </row>
    <row r="1517" spans="1:22" ht="15.95" customHeight="1">
      <c r="A1517" s="425"/>
      <c r="B1517" s="990" t="str">
        <f>IF('statement of marks'!$AH$3="","",'statement of marks'!$AH$3)</f>
        <v>vaxszth</v>
      </c>
      <c r="C1517" s="991"/>
      <c r="D1517" s="207" t="str">
        <f>IF('statement of marks'!AH54="","",'statement of marks'!AH54)</f>
        <v/>
      </c>
      <c r="E1517" s="207" t="str">
        <f>IF('statement of marks'!AI54="","",'statement of marks'!AI54)</f>
        <v/>
      </c>
      <c r="F1517" s="433" t="str">
        <f>IF('statement of marks'!AJ54="","",'statement of marks'!AJ54)</f>
        <v/>
      </c>
      <c r="G1517" s="207" t="str">
        <f>IF('statement of marks'!AK54="","",'statement of marks'!AK54)</f>
        <v/>
      </c>
      <c r="H1517" s="207" t="str">
        <f>IF('statement of marks'!AL54="","",'statement of marks'!AL54)</f>
        <v/>
      </c>
      <c r="I1517" s="433" t="str">
        <f>IF('statement of marks'!AM54="","",'statement of marks'!AM54)</f>
        <v/>
      </c>
      <c r="J1517" s="207" t="str">
        <f>IF('statement of marks'!AN54="","",'statement of marks'!AN54)</f>
        <v/>
      </c>
      <c r="K1517" s="207" t="str">
        <f>IF('statement of marks'!AO54="","",'statement of marks'!AO54)</f>
        <v/>
      </c>
      <c r="L1517" s="433" t="str">
        <f>IF('statement of marks'!AP54="","",'statement of marks'!AP54)</f>
        <v/>
      </c>
      <c r="M1517" s="207" t="str">
        <f>IF('statement of marks'!AR54="","",'statement of marks'!AR54)</f>
        <v/>
      </c>
      <c r="N1517" s="207" t="str">
        <f>IF('statement of marks'!AS54="","",'statement of marks'!AS54)</f>
        <v/>
      </c>
      <c r="O1517" s="433" t="str">
        <f>IF('statement of marks'!AT54="","",'statement of marks'!AT54)</f>
        <v/>
      </c>
      <c r="P1517" s="209" t="str">
        <f>IF('statement of marks'!AU54="","",'statement of marks'!AU54)</f>
        <v/>
      </c>
      <c r="Q1517" s="207" t="str">
        <f>IF('statement of marks'!AV54="","",'statement of marks'!AV54)</f>
        <v/>
      </c>
      <c r="R1517" s="207" t="str">
        <f>IF('statement of marks'!AW54="","",'statement of marks'!AW54)</f>
        <v/>
      </c>
      <c r="S1517" s="433" t="str">
        <f>IF('statement of marks'!AX54="","",'statement of marks'!AX54)</f>
        <v/>
      </c>
      <c r="T1517" s="420" t="str">
        <f>IF('statement of marks'!AY54="","",'statement of marks'!AY54)</f>
        <v/>
      </c>
      <c r="U1517" s="420" t="str">
        <f>IF('statement of marks'!AZ54="","",'statement of marks'!AZ54)</f>
        <v/>
      </c>
      <c r="V1517" s="439" t="str">
        <f>IF('statement of marks'!BA54="","",'statement of marks'!BA54)</f>
        <v/>
      </c>
    </row>
    <row r="1518" spans="1:22" ht="15.95" customHeight="1">
      <c r="A1518" s="425"/>
      <c r="B1518" s="990" t="str">
        <f>IF('statement of marks'!BD54="s","laLd`r",IF('statement of marks'!BD54="u","mnwZ",IF('statement of marks'!BD54="g","xqtjkrh",IF('statement of marks'!BD54="p","iatkch",IF('statement of marks'!BD54="sd","fla/kh","r`rh; Hkk""kk")))))</f>
        <v>r`rh; Hkk"kk</v>
      </c>
      <c r="C1518" s="991"/>
      <c r="D1518" s="207" t="str">
        <f>IF('statement of marks'!BE54="","",'statement of marks'!BE54)</f>
        <v/>
      </c>
      <c r="E1518" s="207" t="str">
        <f>IF('statement of marks'!BF54="","",'statement of marks'!BF54)</f>
        <v/>
      </c>
      <c r="F1518" s="433" t="str">
        <f>IF('statement of marks'!BG54="","",'statement of marks'!BG54)</f>
        <v/>
      </c>
      <c r="G1518" s="207" t="str">
        <f>IF('statement of marks'!BH54="","",'statement of marks'!BH54)</f>
        <v/>
      </c>
      <c r="H1518" s="207" t="str">
        <f>IF('statement of marks'!BI54="","",'statement of marks'!BI54)</f>
        <v/>
      </c>
      <c r="I1518" s="433" t="str">
        <f>IF('statement of marks'!BJ54="","",'statement of marks'!BJ54)</f>
        <v/>
      </c>
      <c r="J1518" s="207" t="str">
        <f>IF('statement of marks'!BK54="","",'statement of marks'!BK54)</f>
        <v/>
      </c>
      <c r="K1518" s="207" t="str">
        <f>IF('statement of marks'!BL54="","",'statement of marks'!BL54)</f>
        <v/>
      </c>
      <c r="L1518" s="433" t="str">
        <f>IF('statement of marks'!BM54="","",'statement of marks'!BM54)</f>
        <v/>
      </c>
      <c r="M1518" s="207" t="str">
        <f>IF('statement of marks'!BO54="","",'statement of marks'!BO54)</f>
        <v/>
      </c>
      <c r="N1518" s="207" t="str">
        <f>IF('statement of marks'!BP54="","",'statement of marks'!BP54)</f>
        <v/>
      </c>
      <c r="O1518" s="433" t="str">
        <f>IF('statement of marks'!BQ54="","",'statement of marks'!BQ54)</f>
        <v/>
      </c>
      <c r="P1518" s="209" t="str">
        <f>IF('statement of marks'!BR54="","",'statement of marks'!BR54)</f>
        <v/>
      </c>
      <c r="Q1518" s="207" t="str">
        <f>IF('statement of marks'!BS54="","",'statement of marks'!BS54)</f>
        <v/>
      </c>
      <c r="R1518" s="207" t="str">
        <f>IF('statement of marks'!BT54="","",'statement of marks'!BT54)</f>
        <v/>
      </c>
      <c r="S1518" s="433" t="str">
        <f>IF('statement of marks'!BU54="","",'statement of marks'!BU54)</f>
        <v/>
      </c>
      <c r="T1518" s="420" t="str">
        <f>IF('statement of marks'!BV54="","",'statement of marks'!BV54)</f>
        <v/>
      </c>
      <c r="U1518" s="420" t="str">
        <f>IF('statement of marks'!BW54="","",'statement of marks'!BW54)</f>
        <v/>
      </c>
      <c r="V1518" s="439" t="str">
        <f>IF('statement of marks'!BX54="","",'statement of marks'!BX54)</f>
        <v/>
      </c>
    </row>
    <row r="1519" spans="1:22" ht="15.95" customHeight="1">
      <c r="A1519" s="425"/>
      <c r="B1519" s="990" t="str">
        <f>IF('statement of marks'!$CA$3="","",'statement of marks'!$CA$3)</f>
        <v>xf.kr</v>
      </c>
      <c r="C1519" s="991"/>
      <c r="D1519" s="207" t="str">
        <f>IF('statement of marks'!CA54="","",'statement of marks'!CA54)</f>
        <v/>
      </c>
      <c r="E1519" s="207" t="str">
        <f>IF('statement of marks'!CB54="","",'statement of marks'!CB54)</f>
        <v/>
      </c>
      <c r="F1519" s="433" t="str">
        <f>IF('statement of marks'!CC54="","",'statement of marks'!CC54)</f>
        <v/>
      </c>
      <c r="G1519" s="207" t="str">
        <f>IF('statement of marks'!CD54="","",'statement of marks'!CD54)</f>
        <v/>
      </c>
      <c r="H1519" s="207" t="str">
        <f>IF('statement of marks'!CE54="","",'statement of marks'!CE54)</f>
        <v/>
      </c>
      <c r="I1519" s="433" t="str">
        <f>IF('statement of marks'!CF54="","",'statement of marks'!CF54)</f>
        <v/>
      </c>
      <c r="J1519" s="207" t="str">
        <f>IF('statement of marks'!CG54="","",'statement of marks'!CG54)</f>
        <v/>
      </c>
      <c r="K1519" s="207" t="str">
        <f>IF('statement of marks'!CH54="","",'statement of marks'!CH54)</f>
        <v/>
      </c>
      <c r="L1519" s="433" t="str">
        <f>IF('statement of marks'!CI54="","",'statement of marks'!CI54)</f>
        <v/>
      </c>
      <c r="M1519" s="207" t="str">
        <f>IF('statement of marks'!CK54="","",'statement of marks'!CK54)</f>
        <v/>
      </c>
      <c r="N1519" s="207" t="str">
        <f>IF('statement of marks'!CL54="","",'statement of marks'!CL54)</f>
        <v/>
      </c>
      <c r="O1519" s="433" t="str">
        <f>IF('statement of marks'!CM54="","",'statement of marks'!CM54)</f>
        <v/>
      </c>
      <c r="P1519" s="209" t="str">
        <f>IF('statement of marks'!CN54="","",'statement of marks'!CN54)</f>
        <v/>
      </c>
      <c r="Q1519" s="207" t="str">
        <f>IF('statement of marks'!CO54="","",'statement of marks'!CO54)</f>
        <v/>
      </c>
      <c r="R1519" s="207" t="str">
        <f>IF('statement of marks'!CP54="","",'statement of marks'!CP54)</f>
        <v/>
      </c>
      <c r="S1519" s="433" t="str">
        <f>IF('statement of marks'!CQ54="","",'statement of marks'!CQ54)</f>
        <v/>
      </c>
      <c r="T1519" s="420" t="str">
        <f>IF('statement of marks'!CR54="","",'statement of marks'!CR54)</f>
        <v/>
      </c>
      <c r="U1519" s="420" t="str">
        <f>IF('statement of marks'!CS54="","",'statement of marks'!CS54)</f>
        <v/>
      </c>
      <c r="V1519" s="439" t="str">
        <f>IF('statement of marks'!CT54="","",'statement of marks'!CT54)</f>
        <v/>
      </c>
    </row>
    <row r="1520" spans="1:22" ht="15.95" customHeight="1">
      <c r="A1520" s="425"/>
      <c r="B1520" s="990" t="str">
        <f>IF('statement of marks'!$CW$3="","",'statement of marks'!$CW$3)</f>
        <v>foKku</v>
      </c>
      <c r="C1520" s="991"/>
      <c r="D1520" s="207" t="str">
        <f>IF('statement of marks'!CW54="","",'statement of marks'!CW54)</f>
        <v/>
      </c>
      <c r="E1520" s="207" t="str">
        <f>IF('statement of marks'!CX54="","",'statement of marks'!CX54)</f>
        <v/>
      </c>
      <c r="F1520" s="433" t="str">
        <f>IF('statement of marks'!CY54="","",'statement of marks'!CY54)</f>
        <v/>
      </c>
      <c r="G1520" s="207" t="str">
        <f>IF('statement of marks'!CZ54="","",'statement of marks'!CZ54)</f>
        <v/>
      </c>
      <c r="H1520" s="207" t="str">
        <f>IF('statement of marks'!DA54="","",'statement of marks'!DA54)</f>
        <v/>
      </c>
      <c r="I1520" s="433" t="str">
        <f>IF('statement of marks'!DB54="","",'statement of marks'!DB54)</f>
        <v/>
      </c>
      <c r="J1520" s="207" t="str">
        <f>IF('statement of marks'!DC54="","",'statement of marks'!DC54)</f>
        <v/>
      </c>
      <c r="K1520" s="207" t="str">
        <f>IF('statement of marks'!DD54="","",'statement of marks'!DD54)</f>
        <v/>
      </c>
      <c r="L1520" s="433" t="str">
        <f>IF('statement of marks'!DE54="","",'statement of marks'!DE54)</f>
        <v/>
      </c>
      <c r="M1520" s="207" t="str">
        <f>IF('statement of marks'!DG54="","",'statement of marks'!DG54)</f>
        <v/>
      </c>
      <c r="N1520" s="207" t="str">
        <f>IF('statement of marks'!DH54="","",'statement of marks'!DH54)</f>
        <v/>
      </c>
      <c r="O1520" s="433" t="str">
        <f>IF('statement of marks'!DI54="","",'statement of marks'!DI54)</f>
        <v/>
      </c>
      <c r="P1520" s="209" t="str">
        <f>IF('statement of marks'!DJ54="","",'statement of marks'!DJ54)</f>
        <v/>
      </c>
      <c r="Q1520" s="207" t="str">
        <f>IF('statement of marks'!DK54="","",'statement of marks'!DK54)</f>
        <v/>
      </c>
      <c r="R1520" s="207" t="str">
        <f>IF('statement of marks'!DL54="","",'statement of marks'!DL54)</f>
        <v/>
      </c>
      <c r="S1520" s="433" t="str">
        <f>IF('statement of marks'!DM54="","",'statement of marks'!DM54)</f>
        <v/>
      </c>
      <c r="T1520" s="420" t="str">
        <f>IF('statement of marks'!DN54="","",'statement of marks'!DN54)</f>
        <v/>
      </c>
      <c r="U1520" s="420" t="str">
        <f>IF('statement of marks'!DO54="","",'statement of marks'!DO54)</f>
        <v/>
      </c>
      <c r="V1520" s="439" t="str">
        <f>IF('statement of marks'!DP54="","",'statement of marks'!DP54)</f>
        <v/>
      </c>
    </row>
    <row r="1521" spans="1:22" ht="15.95" customHeight="1">
      <c r="A1521" s="425"/>
      <c r="B1521" s="990" t="str">
        <f>IF('statement of marks'!$DS$3="","",'statement of marks'!$DS$3)</f>
        <v>lkekftd foKku</v>
      </c>
      <c r="C1521" s="991"/>
      <c r="D1521" s="207" t="str">
        <f>IF('statement of marks'!DS54="","",'statement of marks'!DS54)</f>
        <v/>
      </c>
      <c r="E1521" s="207" t="str">
        <f>IF('statement of marks'!DT54="","",'statement of marks'!DT54)</f>
        <v/>
      </c>
      <c r="F1521" s="433" t="str">
        <f>IF('statement of marks'!DU54="","",'statement of marks'!DU54)</f>
        <v/>
      </c>
      <c r="G1521" s="207" t="str">
        <f>IF('statement of marks'!DV54="","",'statement of marks'!DV54)</f>
        <v/>
      </c>
      <c r="H1521" s="207" t="str">
        <f>IF('statement of marks'!DW54="","",'statement of marks'!DW54)</f>
        <v/>
      </c>
      <c r="I1521" s="433" t="str">
        <f>IF('statement of marks'!DX54="","",'statement of marks'!DX54)</f>
        <v/>
      </c>
      <c r="J1521" s="207" t="str">
        <f>IF('statement of marks'!DY54="","",'statement of marks'!DY54)</f>
        <v/>
      </c>
      <c r="K1521" s="207" t="str">
        <f>IF('statement of marks'!DZ54="","",'statement of marks'!DZ54)</f>
        <v/>
      </c>
      <c r="L1521" s="433" t="str">
        <f>IF('statement of marks'!EA54="","",'statement of marks'!EA54)</f>
        <v/>
      </c>
      <c r="M1521" s="207" t="str">
        <f>IF('statement of marks'!EC54="","",'statement of marks'!EC54)</f>
        <v/>
      </c>
      <c r="N1521" s="207" t="str">
        <f>IF('statement of marks'!ED54="","",'statement of marks'!ED54)</f>
        <v/>
      </c>
      <c r="O1521" s="433" t="str">
        <f>IF('statement of marks'!EE54="","",'statement of marks'!EE54)</f>
        <v/>
      </c>
      <c r="P1521" s="209" t="str">
        <f>IF('statement of marks'!EF54="","",'statement of marks'!EF54)</f>
        <v/>
      </c>
      <c r="Q1521" s="207" t="str">
        <f>IF('statement of marks'!EG54="","",'statement of marks'!EG54)</f>
        <v/>
      </c>
      <c r="R1521" s="207" t="str">
        <f>IF('statement of marks'!EH54="","",'statement of marks'!EH54)</f>
        <v/>
      </c>
      <c r="S1521" s="433" t="str">
        <f>IF('statement of marks'!EI54="","",'statement of marks'!EI54)</f>
        <v/>
      </c>
      <c r="T1521" s="420" t="str">
        <f>IF('statement of marks'!EJ54="","",'statement of marks'!EJ54)</f>
        <v/>
      </c>
      <c r="U1521" s="420" t="str">
        <f>IF('statement of marks'!EK54="","",'statement of marks'!EK54)</f>
        <v/>
      </c>
      <c r="V1521" s="439" t="str">
        <f>IF('statement of marks'!EL54="","",'statement of marks'!EL54)</f>
        <v/>
      </c>
    </row>
    <row r="1522" spans="1:22" ht="15.95" customHeight="1">
      <c r="A1522" s="425"/>
      <c r="B1522" s="996" t="s">
        <v>193</v>
      </c>
      <c r="C1522" s="997"/>
      <c r="D1522" s="1007" t="s">
        <v>1</v>
      </c>
      <c r="E1522" s="1007"/>
      <c r="F1522" s="1007"/>
      <c r="G1522" s="1007" t="s">
        <v>21</v>
      </c>
      <c r="H1522" s="1007"/>
      <c r="I1522" s="1007"/>
      <c r="J1522" s="1007" t="s">
        <v>194</v>
      </c>
      <c r="K1522" s="1007"/>
      <c r="L1522" s="1007"/>
      <c r="M1522" s="1007" t="s">
        <v>68</v>
      </c>
      <c r="N1522" s="1007"/>
      <c r="O1522" s="1007"/>
      <c r="P1522" s="1007" t="s">
        <v>240</v>
      </c>
      <c r="Q1522" s="1007"/>
      <c r="R1522" s="1007"/>
      <c r="S1522" s="436"/>
      <c r="T1522" s="1073" t="s">
        <v>237</v>
      </c>
      <c r="U1522" s="1074"/>
      <c r="V1522" s="1075"/>
    </row>
    <row r="1523" spans="1:22" ht="15.95" customHeight="1">
      <c r="A1523" s="426"/>
      <c r="B1523" s="1048" t="s">
        <v>3</v>
      </c>
      <c r="C1523" s="1049"/>
      <c r="D1523" s="1050">
        <f>IF('statement of marks'!EO$6="","",'statement of marks'!EO$6)</f>
        <v>20</v>
      </c>
      <c r="E1523" s="1050"/>
      <c r="F1523" s="1050"/>
      <c r="G1523" s="1050">
        <f>IF('statement of marks'!EP$6="","",'statement of marks'!EP$6)</f>
        <v>20</v>
      </c>
      <c r="H1523" s="1050"/>
      <c r="I1523" s="1050"/>
      <c r="J1523" s="1050">
        <f>IF('statement of marks'!ER$6="","",'statement of marks'!ER$6)</f>
        <v>20</v>
      </c>
      <c r="K1523" s="1050"/>
      <c r="L1523" s="1050"/>
      <c r="M1523" s="1050">
        <f>IF('statement of marks'!EQ$6="","",'statement of marks'!EQ$6)</f>
        <v>20</v>
      </c>
      <c r="N1523" s="1050"/>
      <c r="O1523" s="1050"/>
      <c r="P1523" s="1050">
        <f>IF('statement of marks'!ES$6="","",'statement of marks'!ES$6)</f>
        <v>20</v>
      </c>
      <c r="Q1523" s="1050"/>
      <c r="R1523" s="1050"/>
      <c r="S1523" s="437" t="str">
        <f>IF('statement of marks'!FD$6="","",'statement of marks'!EW$6)</f>
        <v/>
      </c>
      <c r="T1523" s="442">
        <f>IF('statement of marks'!ET$6="","",'statement of marks'!ET$6)</f>
        <v>100</v>
      </c>
      <c r="U1523" s="443" t="s">
        <v>5</v>
      </c>
      <c r="V1523" s="444" t="s">
        <v>241</v>
      </c>
    </row>
    <row r="1524" spans="1:22" ht="15.95" customHeight="1">
      <c r="A1524" s="425"/>
      <c r="B1524" s="990" t="str">
        <f>IF('statement of marks'!$EO$3="","",'statement of marks'!$EO$3)</f>
        <v>dk;kZuqHko</v>
      </c>
      <c r="C1524" s="991"/>
      <c r="D1524" s="1031" t="str">
        <f>IF('statement of marks'!EO54="","",'statement of marks'!EO54)</f>
        <v/>
      </c>
      <c r="E1524" s="1031"/>
      <c r="F1524" s="1031"/>
      <c r="G1524" s="1031" t="str">
        <f>IF('statement of marks'!EP54="","",'statement of marks'!EP54)</f>
        <v/>
      </c>
      <c r="H1524" s="1031"/>
      <c r="I1524" s="1031"/>
      <c r="J1524" s="1031" t="str">
        <f>IF('statement of marks'!ER54="","",'statement of marks'!ER54)</f>
        <v/>
      </c>
      <c r="K1524" s="1031"/>
      <c r="L1524" s="1031"/>
      <c r="M1524" s="1031" t="str">
        <f>IF('statement of marks'!EQ54="","",'statement of marks'!EQ54)</f>
        <v/>
      </c>
      <c r="N1524" s="1031"/>
      <c r="O1524" s="1031"/>
      <c r="P1524" s="1031" t="str">
        <f>IF('statement of marks'!ES54="","",'statement of marks'!ES54)</f>
        <v/>
      </c>
      <c r="Q1524" s="1031"/>
      <c r="R1524" s="1031"/>
      <c r="S1524" s="438"/>
      <c r="T1524" s="440" t="str">
        <f>IF('statement of marks'!ET54="","",'statement of marks'!ET54)</f>
        <v/>
      </c>
      <c r="U1524" s="440" t="str">
        <f>IF('statement of marks'!EU54="","",'statement of marks'!EU54)</f>
        <v/>
      </c>
      <c r="V1524" s="441" t="str">
        <f>IF('statement of marks'!EV54="","",'statement of marks'!EV54)</f>
        <v/>
      </c>
    </row>
    <row r="1525" spans="1:22" ht="15.95" customHeight="1">
      <c r="A1525" s="425"/>
      <c r="B1525" s="1027" t="str">
        <f>IF('statement of marks'!$EY$3="","",'statement of marks'!$EY$3)</f>
        <v>dyk f'k{kk</v>
      </c>
      <c r="C1525" s="1028"/>
      <c r="D1525" s="1031" t="str">
        <f>IF('statement of marks'!EY54="","",'statement of marks'!EY54)</f>
        <v/>
      </c>
      <c r="E1525" s="1031"/>
      <c r="F1525" s="1031"/>
      <c r="G1525" s="1031" t="str">
        <f>IF('statement of marks'!EZ54="","",'statement of marks'!EZ54)</f>
        <v/>
      </c>
      <c r="H1525" s="1031"/>
      <c r="I1525" s="1031"/>
      <c r="J1525" s="1031" t="str">
        <f>IF('statement of marks'!FB54="","",'statement of marks'!FB54)</f>
        <v/>
      </c>
      <c r="K1525" s="1031"/>
      <c r="L1525" s="1031"/>
      <c r="M1525" s="1031" t="str">
        <f>IF('statement of marks'!FA54="","",'statement of marks'!FA54)</f>
        <v/>
      </c>
      <c r="N1525" s="1031"/>
      <c r="O1525" s="1031"/>
      <c r="P1525" s="1031" t="str">
        <f>IF('statement of marks'!FC54="","",'statement of marks'!FC54)</f>
        <v/>
      </c>
      <c r="Q1525" s="1031"/>
      <c r="R1525" s="1031"/>
      <c r="S1525" s="438"/>
      <c r="T1525" s="440" t="str">
        <f>IF('statement of marks'!FD54="","",'statement of marks'!FD54)</f>
        <v/>
      </c>
      <c r="U1525" s="440" t="str">
        <f>IF('statement of marks'!FE54="","",'statement of marks'!FE54)</f>
        <v/>
      </c>
      <c r="V1525" s="441" t="str">
        <f>IF('statement of marks'!FF54="","",'statement of marks'!FF54)</f>
        <v/>
      </c>
    </row>
    <row r="1526" spans="1:22" ht="15.95" customHeight="1">
      <c r="A1526" s="425"/>
      <c r="B1526" s="1029" t="str">
        <f>IF('statement of marks'!$FI$3="","",'statement of marks'!$FI$3)</f>
        <v>LokLF; ,oe~ 'kkjhfjd f'k{kk</v>
      </c>
      <c r="C1526" s="1030"/>
      <c r="D1526" s="1031" t="str">
        <f>IF('statement of marks'!FI54="","",'statement of marks'!FI54)</f>
        <v/>
      </c>
      <c r="E1526" s="1031"/>
      <c r="F1526" s="1031"/>
      <c r="G1526" s="1031" t="str">
        <f>IF('statement of marks'!FJ54="","",'statement of marks'!FJ54)</f>
        <v/>
      </c>
      <c r="H1526" s="1031"/>
      <c r="I1526" s="1031"/>
      <c r="J1526" s="1031" t="str">
        <f>IF('statement of marks'!FL54="","",'statement of marks'!FL54)</f>
        <v/>
      </c>
      <c r="K1526" s="1031"/>
      <c r="L1526" s="1031"/>
      <c r="M1526" s="1031" t="str">
        <f>IF('statement of marks'!FK54="","",'statement of marks'!FK54)</f>
        <v/>
      </c>
      <c r="N1526" s="1031"/>
      <c r="O1526" s="1031"/>
      <c r="P1526" s="1031" t="str">
        <f>IF('statement of marks'!FM54="","",'statement of marks'!FM54)</f>
        <v/>
      </c>
      <c r="Q1526" s="1031"/>
      <c r="R1526" s="1031"/>
      <c r="S1526" s="438"/>
      <c r="T1526" s="440" t="str">
        <f>IF('statement of marks'!FN54="","",'statement of marks'!FN54)</f>
        <v/>
      </c>
      <c r="U1526" s="440" t="str">
        <f>IF('statement of marks'!FO54="","",'statement of marks'!FO54)</f>
        <v/>
      </c>
      <c r="V1526" s="441" t="str">
        <f>IF('statement of marks'!FP54="","",'statement of marks'!FP54)</f>
        <v/>
      </c>
    </row>
    <row r="1527" spans="1:22" ht="15.95" customHeight="1">
      <c r="A1527" s="425"/>
      <c r="B1527" s="1000" t="s">
        <v>195</v>
      </c>
      <c r="C1527" s="1001"/>
      <c r="D1527" s="1071" t="str">
        <f>details!$DR$3</f>
        <v>vxLr rd</v>
      </c>
      <c r="E1527" s="1071"/>
      <c r="F1527" s="1071"/>
      <c r="G1527" s="1071" t="str">
        <f>details!$DV$3</f>
        <v>vDVwcj rd</v>
      </c>
      <c r="H1527" s="1071"/>
      <c r="I1527" s="1071"/>
      <c r="J1527" s="1071" t="str">
        <f>details!$ED$3</f>
        <v>Qjojh rd</v>
      </c>
      <c r="K1527" s="1071"/>
      <c r="L1527" s="1071"/>
      <c r="M1527" s="1071" t="str">
        <f>details!$DZ$3</f>
        <v>fnlEcj rd</v>
      </c>
      <c r="N1527" s="1071"/>
      <c r="O1527" s="1071"/>
      <c r="P1527" s="1071" t="str">
        <f>details!$EH$3</f>
        <v>loZ ;ksx</v>
      </c>
      <c r="Q1527" s="1071"/>
      <c r="R1527" s="1071"/>
      <c r="S1527" s="1010" t="s">
        <v>252</v>
      </c>
      <c r="T1527" s="1011"/>
      <c r="U1527" s="1011"/>
      <c r="V1527" s="1078"/>
    </row>
    <row r="1528" spans="1:22" ht="15.95" customHeight="1">
      <c r="A1528" s="425"/>
      <c r="B1528" s="1025" t="s">
        <v>98</v>
      </c>
      <c r="C1528" s="1026"/>
      <c r="D1528" s="1008" t="str">
        <f>IF(details!DS54="","",details!DS54)</f>
        <v/>
      </c>
      <c r="E1528" s="1008"/>
      <c r="F1528" s="1008"/>
      <c r="G1528" s="1008" t="str">
        <f>IF(details!DW54="","",details!DW54)</f>
        <v/>
      </c>
      <c r="H1528" s="1008"/>
      <c r="I1528" s="1008"/>
      <c r="J1528" s="1008" t="str">
        <f>IF(details!EE54="","",details!EE54)</f>
        <v/>
      </c>
      <c r="K1528" s="1008"/>
      <c r="L1528" s="1008"/>
      <c r="M1528" s="1008" t="str">
        <f>IF(details!EA54="","",details!EA54)</f>
        <v/>
      </c>
      <c r="N1528" s="1008"/>
      <c r="O1528" s="1008"/>
      <c r="P1528" s="1008" t="str">
        <f>IF(details!EI54="","",details!EI54)</f>
        <v/>
      </c>
      <c r="Q1528" s="1008"/>
      <c r="R1528" s="1008"/>
      <c r="S1528" s="1079">
        <f>'statement of marks'!$HF$108</f>
        <v>42855</v>
      </c>
      <c r="T1528" s="1080"/>
      <c r="U1528" s="1080"/>
      <c r="V1528" s="1081"/>
    </row>
    <row r="1529" spans="1:22" ht="15.95" customHeight="1">
      <c r="A1529" s="425"/>
      <c r="B1529" s="1023" t="s">
        <v>15</v>
      </c>
      <c r="C1529" s="1024"/>
      <c r="D1529" s="1009">
        <f>IF(details!DR54="","",details!DR54)</f>
        <v>83</v>
      </c>
      <c r="E1529" s="1009"/>
      <c r="F1529" s="1009"/>
      <c r="G1529" s="1009" t="str">
        <f>IF(details!DV54="","",details!DV54)</f>
        <v/>
      </c>
      <c r="H1529" s="1009"/>
      <c r="I1529" s="1009"/>
      <c r="J1529" s="1009" t="str">
        <f>IF(details!ED54="","",details!ED54)</f>
        <v/>
      </c>
      <c r="K1529" s="1009"/>
      <c r="L1529" s="1009"/>
      <c r="M1529" s="1009" t="str">
        <f>IF(details!DZ54="","",details!DZ54)</f>
        <v/>
      </c>
      <c r="N1529" s="1009"/>
      <c r="O1529" s="1009"/>
      <c r="P1529" s="1009" t="str">
        <f>IF(details!EH54="","",details!EH54)</f>
        <v/>
      </c>
      <c r="Q1529" s="1009"/>
      <c r="R1529" s="1009"/>
      <c r="S1529" s="1082"/>
      <c r="T1529" s="1083"/>
      <c r="U1529" s="1083"/>
      <c r="V1529" s="1084"/>
    </row>
    <row r="1530" spans="1:22" ht="15.95" customHeight="1">
      <c r="A1530" s="1072"/>
      <c r="B1530" s="1064" t="s">
        <v>250</v>
      </c>
      <c r="C1530" s="1065"/>
      <c r="D1530" s="1066" t="s">
        <v>3</v>
      </c>
      <c r="E1530" s="1066"/>
      <c r="F1530" s="1066"/>
      <c r="G1530" s="1066" t="s">
        <v>236</v>
      </c>
      <c r="H1530" s="1066"/>
      <c r="I1530" s="1066"/>
      <c r="J1530" s="1066" t="s">
        <v>5</v>
      </c>
      <c r="K1530" s="1066"/>
      <c r="L1530" s="1066"/>
      <c r="M1530" s="1066" t="s">
        <v>242</v>
      </c>
      <c r="N1530" s="1066"/>
      <c r="O1530" s="1066"/>
      <c r="P1530" s="1067" t="s">
        <v>225</v>
      </c>
      <c r="Q1530" s="1067"/>
      <c r="R1530" s="1067"/>
      <c r="S1530" s="1066" t="s">
        <v>250</v>
      </c>
      <c r="T1530" s="1066"/>
      <c r="U1530" s="1066"/>
      <c r="V1530" s="1068"/>
    </row>
    <row r="1531" spans="1:22" ht="15.95" customHeight="1">
      <c r="A1531" s="1072"/>
      <c r="B1531" s="1064"/>
      <c r="C1531" s="1065"/>
      <c r="D1531" s="1069" t="str">
        <f>'statement of marks'!HD54</f>
        <v/>
      </c>
      <c r="E1531" s="1069"/>
      <c r="F1531" s="1069"/>
      <c r="G1531" s="1069" t="str">
        <f>'statement of marks'!HE54</f>
        <v/>
      </c>
      <c r="H1531" s="1069"/>
      <c r="I1531" s="1069"/>
      <c r="J1531" s="1069" t="str">
        <f>'statement of marks'!HF54</f>
        <v/>
      </c>
      <c r="K1531" s="1069"/>
      <c r="L1531" s="1069"/>
      <c r="M1531" s="1069" t="str">
        <f>'statement of marks'!HI54</f>
        <v/>
      </c>
      <c r="N1531" s="1069"/>
      <c r="O1531" s="1069"/>
      <c r="P1531" s="1069" t="str">
        <f>'statement of marks'!HH54</f>
        <v/>
      </c>
      <c r="Q1531" s="1069"/>
      <c r="R1531" s="1069"/>
      <c r="S1531" s="1066" t="str">
        <f>'statement of marks'!HC54</f>
        <v/>
      </c>
      <c r="T1531" s="1066"/>
      <c r="U1531" s="1066"/>
      <c r="V1531" s="1068"/>
    </row>
    <row r="1532" spans="1:22" ht="15.95" customHeight="1">
      <c r="A1532" s="425"/>
      <c r="B1532" s="1036" t="s">
        <v>99</v>
      </c>
      <c r="C1532" s="1037"/>
      <c r="D1532" s="1007"/>
      <c r="E1532" s="1007"/>
      <c r="F1532" s="1007"/>
      <c r="G1532" s="1007"/>
      <c r="H1532" s="1007"/>
      <c r="I1532" s="1007"/>
      <c r="J1532" s="1007"/>
      <c r="K1532" s="1007"/>
      <c r="L1532" s="1007"/>
      <c r="M1532" s="1007"/>
      <c r="N1532" s="1007"/>
      <c r="O1532" s="1007"/>
      <c r="P1532" s="1007"/>
      <c r="Q1532" s="1007"/>
      <c r="R1532" s="1007"/>
      <c r="S1532" s="1007"/>
      <c r="T1532" s="1007"/>
      <c r="U1532" s="1007"/>
      <c r="V1532" s="1058"/>
    </row>
    <row r="1533" spans="1:22" ht="15.95" customHeight="1">
      <c r="A1533" s="425"/>
      <c r="B1533" s="1013" t="s">
        <v>79</v>
      </c>
      <c r="C1533" s="1014"/>
      <c r="D1533" s="1007"/>
      <c r="E1533" s="1007"/>
      <c r="F1533" s="1007"/>
      <c r="G1533" s="1007"/>
      <c r="H1533" s="1007"/>
      <c r="I1533" s="1007"/>
      <c r="J1533" s="1007"/>
      <c r="K1533" s="1007"/>
      <c r="L1533" s="1007"/>
      <c r="M1533" s="1007"/>
      <c r="N1533" s="1007"/>
      <c r="O1533" s="1007"/>
      <c r="P1533" s="1007"/>
      <c r="Q1533" s="1007"/>
      <c r="R1533" s="1007"/>
      <c r="S1533" s="1007"/>
      <c r="T1533" s="1007"/>
      <c r="U1533" s="1007"/>
      <c r="V1533" s="1058"/>
    </row>
    <row r="1534" spans="1:22" ht="15.95" customHeight="1">
      <c r="A1534" s="425"/>
      <c r="B1534" s="1036" t="s">
        <v>243</v>
      </c>
      <c r="C1534" s="1037"/>
      <c r="D1534" s="1007"/>
      <c r="E1534" s="1007"/>
      <c r="F1534" s="1007"/>
      <c r="G1534" s="1007"/>
      <c r="H1534" s="1007"/>
      <c r="I1534" s="1007"/>
      <c r="J1534" s="1007"/>
      <c r="K1534" s="1007"/>
      <c r="L1534" s="1007"/>
      <c r="M1534" s="1007"/>
      <c r="N1534" s="1007"/>
      <c r="O1534" s="1007"/>
      <c r="P1534" s="1007" t="s">
        <v>243</v>
      </c>
      <c r="Q1534" s="1007"/>
      <c r="R1534" s="1007"/>
      <c r="S1534" s="1007"/>
      <c r="T1534" s="1007"/>
      <c r="U1534" s="1007"/>
      <c r="V1534" s="1058"/>
    </row>
    <row r="1535" spans="1:22" ht="15.95" customHeight="1">
      <c r="A1535" s="425"/>
      <c r="B1535" s="1021" t="s">
        <v>100</v>
      </c>
      <c r="C1535" s="1022"/>
      <c r="D1535" s="1007"/>
      <c r="E1535" s="1007"/>
      <c r="F1535" s="1007"/>
      <c r="G1535" s="1007"/>
      <c r="H1535" s="1007"/>
      <c r="I1535" s="1007"/>
      <c r="J1535" s="1007"/>
      <c r="K1535" s="1007"/>
      <c r="L1535" s="1007"/>
      <c r="M1535" s="1007"/>
      <c r="N1535" s="1007"/>
      <c r="O1535" s="1007"/>
      <c r="P1535" s="1007"/>
      <c r="Q1535" s="1007"/>
      <c r="R1535" s="1007"/>
      <c r="S1535" s="1060" t="s">
        <v>100</v>
      </c>
      <c r="T1535" s="1060"/>
      <c r="U1535" s="1060"/>
      <c r="V1535" s="1061"/>
    </row>
    <row r="1536" spans="1:22" ht="15.95" customHeight="1" thickBot="1">
      <c r="A1536" s="427"/>
      <c r="B1536" s="1076" t="s">
        <v>101</v>
      </c>
      <c r="C1536" s="1077"/>
      <c r="D1536" s="1059"/>
      <c r="E1536" s="1059"/>
      <c r="F1536" s="1059"/>
      <c r="G1536" s="1059"/>
      <c r="H1536" s="1059"/>
      <c r="I1536" s="1059"/>
      <c r="J1536" s="1059"/>
      <c r="K1536" s="1059"/>
      <c r="L1536" s="1059"/>
      <c r="M1536" s="1059"/>
      <c r="N1536" s="1059"/>
      <c r="O1536" s="1059"/>
      <c r="P1536" s="1059"/>
      <c r="Q1536" s="1059"/>
      <c r="R1536" s="1059"/>
      <c r="S1536" s="1062" t="s">
        <v>134</v>
      </c>
      <c r="T1536" s="1062"/>
      <c r="U1536" s="1062"/>
      <c r="V1536" s="1063"/>
    </row>
    <row r="1537" spans="1:22" ht="15.95" customHeight="1">
      <c r="A1537" s="424"/>
      <c r="B1537" s="1038" t="s">
        <v>47</v>
      </c>
      <c r="C1537" s="1039"/>
      <c r="D1537" s="1039"/>
      <c r="E1537" s="1039"/>
      <c r="F1537" s="1039"/>
      <c r="G1537" s="1039"/>
      <c r="H1537" s="1039"/>
      <c r="I1537" s="1039"/>
      <c r="J1537" s="1039"/>
      <c r="K1537" s="1039"/>
      <c r="L1537" s="1039"/>
      <c r="M1537" s="1039"/>
      <c r="N1537" s="1039"/>
      <c r="O1537" s="1039"/>
      <c r="P1537" s="1039"/>
      <c r="Q1537" s="1039"/>
      <c r="R1537" s="1039"/>
      <c r="S1537" s="1039"/>
      <c r="T1537" s="1039"/>
      <c r="U1537" s="1039"/>
      <c r="V1537" s="1040"/>
    </row>
    <row r="1538" spans="1:22" ht="15.95" customHeight="1">
      <c r="A1538" s="425"/>
      <c r="B1538" s="1041" t="str">
        <f>'statement of marks'!$A$1</f>
        <v>MkW0Hkhejko vEcsMdj jkt0vkok0fo|k0cxMh]nkSlk</v>
      </c>
      <c r="C1538" s="1042"/>
      <c r="D1538" s="1042"/>
      <c r="E1538" s="1042"/>
      <c r="F1538" s="1042"/>
      <c r="G1538" s="1042"/>
      <c r="H1538" s="1042"/>
      <c r="I1538" s="1042"/>
      <c r="J1538" s="1042"/>
      <c r="K1538" s="1042"/>
      <c r="L1538" s="1042"/>
      <c r="M1538" s="1042"/>
      <c r="N1538" s="1042"/>
      <c r="O1538" s="1042"/>
      <c r="P1538" s="1042"/>
      <c r="Q1538" s="1042"/>
      <c r="R1538" s="1042"/>
      <c r="S1538" s="1042"/>
      <c r="T1538" s="1042"/>
      <c r="U1538" s="1042"/>
      <c r="V1538" s="1043"/>
    </row>
    <row r="1539" spans="1:22" ht="15.95" customHeight="1">
      <c r="A1539" s="425"/>
      <c r="B1539" s="990" t="s">
        <v>244</v>
      </c>
      <c r="C1539" s="991"/>
      <c r="D1539" s="992" t="str">
        <f>'statement of marks'!$H$3</f>
        <v>2016-17</v>
      </c>
      <c r="E1539" s="992"/>
      <c r="F1539" s="992"/>
      <c r="G1539" s="992"/>
      <c r="H1539" s="992"/>
      <c r="I1539" s="992"/>
      <c r="J1539" s="992"/>
      <c r="K1539" s="992"/>
      <c r="L1539" s="992"/>
      <c r="M1539" s="992"/>
      <c r="N1539" s="992"/>
      <c r="O1539" s="992"/>
      <c r="P1539" s="992"/>
      <c r="Q1539" s="992"/>
      <c r="R1539" s="992"/>
      <c r="S1539" s="992"/>
      <c r="T1539" s="992"/>
      <c r="U1539" s="992"/>
      <c r="V1539" s="1044"/>
    </row>
    <row r="1540" spans="1:22" ht="15.95" customHeight="1">
      <c r="A1540" s="425"/>
      <c r="B1540" s="990" t="s">
        <v>185</v>
      </c>
      <c r="C1540" s="991"/>
      <c r="D1540" s="991" t="str">
        <f>IF('statement of marks'!I55="","",'statement of marks'!I55)</f>
        <v/>
      </c>
      <c r="E1540" s="991"/>
      <c r="F1540" s="991"/>
      <c r="G1540" s="991"/>
      <c r="H1540" s="991"/>
      <c r="I1540" s="991"/>
      <c r="J1540" s="991"/>
      <c r="K1540" s="991"/>
      <c r="L1540" s="991"/>
      <c r="M1540" s="991"/>
      <c r="N1540" s="991"/>
      <c r="O1540" s="991"/>
      <c r="P1540" s="991"/>
      <c r="Q1540" s="991"/>
      <c r="R1540" s="991"/>
      <c r="S1540" s="991"/>
      <c r="T1540" s="991"/>
      <c r="U1540" s="991"/>
      <c r="V1540" s="1045"/>
    </row>
    <row r="1541" spans="1:22" ht="15.95" customHeight="1">
      <c r="A1541" s="425"/>
      <c r="B1541" s="990" t="s">
        <v>186</v>
      </c>
      <c r="C1541" s="991"/>
      <c r="D1541" s="991" t="str">
        <f>IF('statement of marks'!J55="","",'statement of marks'!J55)</f>
        <v/>
      </c>
      <c r="E1541" s="991"/>
      <c r="F1541" s="991"/>
      <c r="G1541" s="991"/>
      <c r="H1541" s="991"/>
      <c r="I1541" s="991"/>
      <c r="J1541" s="991"/>
      <c r="K1541" s="991"/>
      <c r="L1541" s="991"/>
      <c r="M1541" s="991"/>
      <c r="N1541" s="991"/>
      <c r="O1541" s="991"/>
      <c r="P1541" s="991"/>
      <c r="Q1541" s="991"/>
      <c r="R1541" s="991"/>
      <c r="S1541" s="991"/>
      <c r="T1541" s="991"/>
      <c r="U1541" s="991"/>
      <c r="V1541" s="1045"/>
    </row>
    <row r="1542" spans="1:22" ht="15.95" customHeight="1">
      <c r="A1542" s="425"/>
      <c r="B1542" s="990" t="s">
        <v>187</v>
      </c>
      <c r="C1542" s="991"/>
      <c r="D1542" s="991" t="str">
        <f>IF('statement of marks'!K55="","",'statement of marks'!K55)</f>
        <v/>
      </c>
      <c r="E1542" s="991"/>
      <c r="F1542" s="991"/>
      <c r="G1542" s="991"/>
      <c r="H1542" s="991"/>
      <c r="I1542" s="991"/>
      <c r="J1542" s="991"/>
      <c r="K1542" s="991"/>
      <c r="L1542" s="991"/>
      <c r="M1542" s="991"/>
      <c r="N1542" s="991"/>
      <c r="O1542" s="991"/>
      <c r="P1542" s="991"/>
      <c r="Q1542" s="991"/>
      <c r="R1542" s="991"/>
      <c r="S1542" s="991"/>
      <c r="T1542" s="991"/>
      <c r="U1542" s="991"/>
      <c r="V1542" s="1045"/>
    </row>
    <row r="1543" spans="1:22" ht="15.95" customHeight="1">
      <c r="A1543" s="425"/>
      <c r="B1543" s="990" t="s">
        <v>188</v>
      </c>
      <c r="C1543" s="991"/>
      <c r="D1543" s="992" t="str">
        <f>'statement of marks'!$G$3</f>
        <v>6 B</v>
      </c>
      <c r="E1543" s="992"/>
      <c r="F1543" s="992"/>
      <c r="G1543" s="991" t="s">
        <v>9</v>
      </c>
      <c r="H1543" s="991"/>
      <c r="I1543" s="991"/>
      <c r="J1543" s="992" t="str">
        <f>IF('statement of marks'!D55="","",'statement of marks'!D55)</f>
        <v/>
      </c>
      <c r="K1543" s="992"/>
      <c r="L1543" s="992"/>
      <c r="M1543" s="991" t="s">
        <v>189</v>
      </c>
      <c r="N1543" s="991"/>
      <c r="O1543" s="991"/>
      <c r="P1543" s="992" t="str">
        <f>IF('statement of marks'!F55="","",'statement of marks'!F55)</f>
        <v/>
      </c>
      <c r="Q1543" s="992"/>
      <c r="R1543" s="992"/>
      <c r="S1543" s="1054" t="str">
        <f>IF('statement of marks'!$I$3="","",'statement of marks'!$I$3)</f>
        <v xml:space="preserve">fo|ky; dk Mk;l dksM+ </v>
      </c>
      <c r="T1543" s="1054"/>
      <c r="U1543" s="1054"/>
      <c r="V1543" s="1055"/>
    </row>
    <row r="1544" spans="1:22" ht="15.95" customHeight="1">
      <c r="A1544" s="425"/>
      <c r="B1544" s="428" t="s">
        <v>0</v>
      </c>
      <c r="C1544" s="429"/>
      <c r="D1544" s="1032" t="str">
        <f>IF('statement of marks'!G55="","",'statement of marks'!G55)</f>
        <v/>
      </c>
      <c r="E1544" s="1032"/>
      <c r="F1544" s="1032"/>
      <c r="G1544" s="991" t="str">
        <f>IF('statement of marks'!H55="","",'statement of marks'!H55)</f>
        <v/>
      </c>
      <c r="H1544" s="991"/>
      <c r="I1544" s="991"/>
      <c r="J1544" s="991"/>
      <c r="K1544" s="991"/>
      <c r="L1544" s="991"/>
      <c r="M1544" s="991"/>
      <c r="N1544" s="991"/>
      <c r="O1544" s="991"/>
      <c r="P1544" s="991"/>
      <c r="Q1544" s="991"/>
      <c r="R1544" s="991"/>
      <c r="S1544" s="1056" t="str">
        <f>IF('statement of marks'!$J$3="","",'statement of marks'!$J$3)</f>
        <v xml:space="preserve">08291009401   </v>
      </c>
      <c r="T1544" s="1056"/>
      <c r="U1544" s="1056"/>
      <c r="V1544" s="1057"/>
    </row>
    <row r="1545" spans="1:22" ht="15.95" customHeight="1">
      <c r="A1545" s="425"/>
      <c r="B1545" s="404" t="s">
        <v>28</v>
      </c>
      <c r="C1545" s="430" t="s">
        <v>96</v>
      </c>
      <c r="D1545" s="1007" t="s">
        <v>1</v>
      </c>
      <c r="E1545" s="1007"/>
      <c r="F1545" s="1007"/>
      <c r="G1545" s="1007" t="s">
        <v>21</v>
      </c>
      <c r="H1545" s="1007"/>
      <c r="I1545" s="1007"/>
      <c r="J1545" s="1007" t="s">
        <v>68</v>
      </c>
      <c r="K1545" s="1007"/>
      <c r="L1545" s="1007"/>
      <c r="M1545" s="1007" t="s">
        <v>97</v>
      </c>
      <c r="N1545" s="1007"/>
      <c r="O1545" s="1007"/>
      <c r="P1545" s="1070" t="s">
        <v>200</v>
      </c>
      <c r="Q1545" s="1051" t="s">
        <v>238</v>
      </c>
      <c r="R1545" s="1051"/>
      <c r="S1545" s="1051"/>
      <c r="T1545" s="1052" t="s">
        <v>237</v>
      </c>
      <c r="U1545" s="1052"/>
      <c r="V1545" s="1053"/>
    </row>
    <row r="1546" spans="1:22" ht="15.95" customHeight="1">
      <c r="A1546" s="425"/>
      <c r="B1546" s="404"/>
      <c r="C1546" s="430"/>
      <c r="D1546" s="423" t="s">
        <v>245</v>
      </c>
      <c r="E1546" s="423" t="s">
        <v>246</v>
      </c>
      <c r="F1546" s="431" t="s">
        <v>2</v>
      </c>
      <c r="G1546" s="423" t="s">
        <v>245</v>
      </c>
      <c r="H1546" s="423" t="s">
        <v>246</v>
      </c>
      <c r="I1546" s="431" t="s">
        <v>2</v>
      </c>
      <c r="J1546" s="423" t="s">
        <v>245</v>
      </c>
      <c r="K1546" s="423" t="s">
        <v>246</v>
      </c>
      <c r="L1546" s="431" t="s">
        <v>2</v>
      </c>
      <c r="M1546" s="423" t="s">
        <v>245</v>
      </c>
      <c r="N1546" s="423" t="s">
        <v>246</v>
      </c>
      <c r="O1546" s="431" t="s">
        <v>2</v>
      </c>
      <c r="P1546" s="1070"/>
      <c r="Q1546" s="423" t="s">
        <v>245</v>
      </c>
      <c r="R1546" s="423" t="s">
        <v>246</v>
      </c>
      <c r="S1546" s="435" t="s">
        <v>2</v>
      </c>
      <c r="T1546" s="445" t="s">
        <v>223</v>
      </c>
      <c r="U1546" s="446" t="s">
        <v>5</v>
      </c>
      <c r="V1546" s="447" t="s">
        <v>241</v>
      </c>
    </row>
    <row r="1547" spans="1:22" ht="15.95" customHeight="1">
      <c r="A1547" s="426"/>
      <c r="B1547" s="1046" t="s">
        <v>3</v>
      </c>
      <c r="C1547" s="1047"/>
      <c r="D1547" s="421">
        <f>IF('statement of marks'!L$6="","",'statement of marks'!L$6)</f>
        <v>5</v>
      </c>
      <c r="E1547" s="421">
        <f>IF('statement of marks'!M$6="","",'statement of marks'!M$6)</f>
        <v>5</v>
      </c>
      <c r="F1547" s="432">
        <f>IF('statement of marks'!N$6="","",'statement of marks'!N$6)</f>
        <v>10</v>
      </c>
      <c r="G1547" s="421">
        <f>IF('statement of marks'!O$6="","",'statement of marks'!O$6)</f>
        <v>5</v>
      </c>
      <c r="H1547" s="421">
        <f>IF('statement of marks'!P$6="","",'statement of marks'!P$6)</f>
        <v>5</v>
      </c>
      <c r="I1547" s="432">
        <f>IF('statement of marks'!Q$6="","",'statement of marks'!Q$6)</f>
        <v>10</v>
      </c>
      <c r="J1547" s="421">
        <f>IF('statement of marks'!R$6="","",'statement of marks'!R$6)</f>
        <v>5</v>
      </c>
      <c r="K1547" s="421">
        <f>IF('statement of marks'!S$6="","",'statement of marks'!S$6)</f>
        <v>5</v>
      </c>
      <c r="L1547" s="432">
        <f>IF('statement of marks'!T$6="","",'statement of marks'!T$6)</f>
        <v>10</v>
      </c>
      <c r="M1547" s="421">
        <f>IF('statement of marks'!V$6="","",'statement of marks'!V$6)</f>
        <v>50</v>
      </c>
      <c r="N1547" s="421">
        <f>IF('statement of marks'!W$6="","",'statement of marks'!W$6)</f>
        <v>20</v>
      </c>
      <c r="O1547" s="432">
        <f>IF('statement of marks'!X$6="","",'statement of marks'!X$6)</f>
        <v>70</v>
      </c>
      <c r="P1547" s="422">
        <f>IF('statement of marks'!Y$6="","",'statement of marks'!Y$6)</f>
        <v>100</v>
      </c>
      <c r="Q1547" s="421">
        <f>IF('statement of marks'!Z$6="","",'statement of marks'!Z$6)</f>
        <v>70</v>
      </c>
      <c r="R1547" s="421">
        <f>IF('statement of marks'!AA$6="","",'statement of marks'!AA$6)</f>
        <v>30</v>
      </c>
      <c r="S1547" s="432">
        <f>IF('statement of marks'!AB$6="","",'statement of marks'!AB$6)</f>
        <v>100</v>
      </c>
      <c r="T1547" s="442">
        <f>IF('statement of marks'!AC$6="","",'statement of marks'!AC$6)</f>
        <v>200</v>
      </c>
      <c r="U1547" s="442" t="str">
        <f>IF('statement of marks'!AD$6="","",'statement of marks'!AD$6)</f>
        <v/>
      </c>
      <c r="V1547" s="448" t="str">
        <f>IF('statement of marks'!AE$6="","",'statement of marks'!AE$6)</f>
        <v/>
      </c>
    </row>
    <row r="1548" spans="1:22" ht="15.95" customHeight="1">
      <c r="A1548" s="425"/>
      <c r="B1548" s="990" t="str">
        <f>IF('statement of marks'!$L$3="","",'statement of marks'!$L$3)</f>
        <v>fgUnh</v>
      </c>
      <c r="C1548" s="991"/>
      <c r="D1548" s="207" t="str">
        <f>IF('statement of marks'!L55="","",'statement of marks'!L55)</f>
        <v/>
      </c>
      <c r="E1548" s="207" t="str">
        <f>IF('statement of marks'!M55="","",'statement of marks'!M55)</f>
        <v/>
      </c>
      <c r="F1548" s="433" t="str">
        <f>IF('statement of marks'!N55="","",'statement of marks'!N55)</f>
        <v/>
      </c>
      <c r="G1548" s="207" t="str">
        <f>IF('statement of marks'!O55="","",'statement of marks'!O55)</f>
        <v/>
      </c>
      <c r="H1548" s="207" t="str">
        <f>IF('statement of marks'!P55="","",'statement of marks'!P55)</f>
        <v/>
      </c>
      <c r="I1548" s="433" t="str">
        <f>IF('statement of marks'!Q55="","",'statement of marks'!Q55)</f>
        <v/>
      </c>
      <c r="J1548" s="207" t="str">
        <f>IF('statement of marks'!R55="","",'statement of marks'!R55)</f>
        <v/>
      </c>
      <c r="K1548" s="207" t="str">
        <f>IF('statement of marks'!S55="","",'statement of marks'!S55)</f>
        <v/>
      </c>
      <c r="L1548" s="433" t="str">
        <f>IF('statement of marks'!T55="","",'statement of marks'!T55)</f>
        <v/>
      </c>
      <c r="M1548" s="207" t="str">
        <f>IF('statement of marks'!V55="","",'statement of marks'!V55)</f>
        <v/>
      </c>
      <c r="N1548" s="207" t="str">
        <f>IF('statement of marks'!W55="","",'statement of marks'!W55)</f>
        <v/>
      </c>
      <c r="O1548" s="433" t="str">
        <f>IF('statement of marks'!X55="","",'statement of marks'!X55)</f>
        <v/>
      </c>
      <c r="P1548" s="209" t="str">
        <f>IF('statement of marks'!Y55="","",'statement of marks'!Y55)</f>
        <v/>
      </c>
      <c r="Q1548" s="207" t="str">
        <f>IF('statement of marks'!Z55="","",'statement of marks'!Z55)</f>
        <v/>
      </c>
      <c r="R1548" s="207" t="str">
        <f>IF('statement of marks'!AA55="","",'statement of marks'!AA55)</f>
        <v/>
      </c>
      <c r="S1548" s="433" t="str">
        <f>IF('statement of marks'!AB55="","",'statement of marks'!AB55)</f>
        <v/>
      </c>
      <c r="T1548" s="420" t="str">
        <f>IF('statement of marks'!AC55="","",'statement of marks'!AC55)</f>
        <v/>
      </c>
      <c r="U1548" s="420" t="str">
        <f>IF('statement of marks'!AD55="","",'statement of marks'!AD55)</f>
        <v/>
      </c>
      <c r="V1548" s="439" t="str">
        <f>IF('statement of marks'!AE55="","",'statement of marks'!AE55)</f>
        <v/>
      </c>
    </row>
    <row r="1549" spans="1:22" ht="15.95" customHeight="1">
      <c r="A1549" s="425"/>
      <c r="B1549" s="990" t="str">
        <f>IF('statement of marks'!$AH$3="","",'statement of marks'!$AH$3)</f>
        <v>vaxszth</v>
      </c>
      <c r="C1549" s="991"/>
      <c r="D1549" s="207" t="str">
        <f>IF('statement of marks'!AH55="","",'statement of marks'!AH55)</f>
        <v/>
      </c>
      <c r="E1549" s="207" t="str">
        <f>IF('statement of marks'!AI55="","",'statement of marks'!AI55)</f>
        <v/>
      </c>
      <c r="F1549" s="433" t="str">
        <f>IF('statement of marks'!AJ55="","",'statement of marks'!AJ55)</f>
        <v/>
      </c>
      <c r="G1549" s="207" t="str">
        <f>IF('statement of marks'!AK55="","",'statement of marks'!AK55)</f>
        <v/>
      </c>
      <c r="H1549" s="207" t="str">
        <f>IF('statement of marks'!AL55="","",'statement of marks'!AL55)</f>
        <v/>
      </c>
      <c r="I1549" s="433" t="str">
        <f>IF('statement of marks'!AM55="","",'statement of marks'!AM55)</f>
        <v/>
      </c>
      <c r="J1549" s="207" t="str">
        <f>IF('statement of marks'!AN55="","",'statement of marks'!AN55)</f>
        <v/>
      </c>
      <c r="K1549" s="207" t="str">
        <f>IF('statement of marks'!AO55="","",'statement of marks'!AO55)</f>
        <v/>
      </c>
      <c r="L1549" s="433" t="str">
        <f>IF('statement of marks'!AP55="","",'statement of marks'!AP55)</f>
        <v/>
      </c>
      <c r="M1549" s="207" t="str">
        <f>IF('statement of marks'!AR55="","",'statement of marks'!AR55)</f>
        <v/>
      </c>
      <c r="N1549" s="207" t="str">
        <f>IF('statement of marks'!AS55="","",'statement of marks'!AS55)</f>
        <v/>
      </c>
      <c r="O1549" s="433" t="str">
        <f>IF('statement of marks'!AT55="","",'statement of marks'!AT55)</f>
        <v/>
      </c>
      <c r="P1549" s="209" t="str">
        <f>IF('statement of marks'!AU55="","",'statement of marks'!AU55)</f>
        <v/>
      </c>
      <c r="Q1549" s="207" t="str">
        <f>IF('statement of marks'!AV55="","",'statement of marks'!AV55)</f>
        <v/>
      </c>
      <c r="R1549" s="207" t="str">
        <f>IF('statement of marks'!AW55="","",'statement of marks'!AW55)</f>
        <v/>
      </c>
      <c r="S1549" s="433" t="str">
        <f>IF('statement of marks'!AX55="","",'statement of marks'!AX55)</f>
        <v/>
      </c>
      <c r="T1549" s="420" t="str">
        <f>IF('statement of marks'!AY55="","",'statement of marks'!AY55)</f>
        <v/>
      </c>
      <c r="U1549" s="420" t="str">
        <f>IF('statement of marks'!AZ55="","",'statement of marks'!AZ55)</f>
        <v/>
      </c>
      <c r="V1549" s="439" t="str">
        <f>IF('statement of marks'!BA55="","",'statement of marks'!BA55)</f>
        <v/>
      </c>
    </row>
    <row r="1550" spans="1:22" ht="15.95" customHeight="1">
      <c r="A1550" s="425"/>
      <c r="B1550" s="990" t="str">
        <f>IF('statement of marks'!BD55="s","laLd`r",IF('statement of marks'!BD55="u","mnwZ",IF('statement of marks'!BD55="g","xqtjkrh",IF('statement of marks'!BD55="p","iatkch",IF('statement of marks'!BD55="sd","fla/kh","r`rh; Hkk""kk")))))</f>
        <v>r`rh; Hkk"kk</v>
      </c>
      <c r="C1550" s="991"/>
      <c r="D1550" s="207" t="str">
        <f>IF('statement of marks'!BE55="","",'statement of marks'!BE55)</f>
        <v/>
      </c>
      <c r="E1550" s="207" t="str">
        <f>IF('statement of marks'!BF55="","",'statement of marks'!BF55)</f>
        <v/>
      </c>
      <c r="F1550" s="433" t="str">
        <f>IF('statement of marks'!BG55="","",'statement of marks'!BG55)</f>
        <v/>
      </c>
      <c r="G1550" s="207" t="str">
        <f>IF('statement of marks'!BH55="","",'statement of marks'!BH55)</f>
        <v/>
      </c>
      <c r="H1550" s="207" t="str">
        <f>IF('statement of marks'!BI55="","",'statement of marks'!BI55)</f>
        <v/>
      </c>
      <c r="I1550" s="433" t="str">
        <f>IF('statement of marks'!BJ55="","",'statement of marks'!BJ55)</f>
        <v/>
      </c>
      <c r="J1550" s="207" t="str">
        <f>IF('statement of marks'!BK55="","",'statement of marks'!BK55)</f>
        <v/>
      </c>
      <c r="K1550" s="207" t="str">
        <f>IF('statement of marks'!BL55="","",'statement of marks'!BL55)</f>
        <v/>
      </c>
      <c r="L1550" s="433" t="str">
        <f>IF('statement of marks'!BM55="","",'statement of marks'!BM55)</f>
        <v/>
      </c>
      <c r="M1550" s="207" t="str">
        <f>IF('statement of marks'!BO55="","",'statement of marks'!BO55)</f>
        <v/>
      </c>
      <c r="N1550" s="207" t="str">
        <f>IF('statement of marks'!BP55="","",'statement of marks'!BP55)</f>
        <v/>
      </c>
      <c r="O1550" s="433" t="str">
        <f>IF('statement of marks'!BQ55="","",'statement of marks'!BQ55)</f>
        <v/>
      </c>
      <c r="P1550" s="209" t="str">
        <f>IF('statement of marks'!BR55="","",'statement of marks'!BR55)</f>
        <v/>
      </c>
      <c r="Q1550" s="207" t="str">
        <f>IF('statement of marks'!BS55="","",'statement of marks'!BS55)</f>
        <v/>
      </c>
      <c r="R1550" s="207" t="str">
        <f>IF('statement of marks'!BT55="","",'statement of marks'!BT55)</f>
        <v/>
      </c>
      <c r="S1550" s="433" t="str">
        <f>IF('statement of marks'!BU55="","",'statement of marks'!BU55)</f>
        <v/>
      </c>
      <c r="T1550" s="420" t="str">
        <f>IF('statement of marks'!BV55="","",'statement of marks'!BV55)</f>
        <v/>
      </c>
      <c r="U1550" s="420" t="str">
        <f>IF('statement of marks'!BW55="","",'statement of marks'!BW55)</f>
        <v/>
      </c>
      <c r="V1550" s="439" t="str">
        <f>IF('statement of marks'!BX55="","",'statement of marks'!BX55)</f>
        <v/>
      </c>
    </row>
    <row r="1551" spans="1:22" ht="15.95" customHeight="1">
      <c r="A1551" s="425"/>
      <c r="B1551" s="990" t="str">
        <f>IF('statement of marks'!$CA$3="","",'statement of marks'!$CA$3)</f>
        <v>xf.kr</v>
      </c>
      <c r="C1551" s="991"/>
      <c r="D1551" s="207" t="str">
        <f>IF('statement of marks'!CA55="","",'statement of marks'!CA55)</f>
        <v/>
      </c>
      <c r="E1551" s="207" t="str">
        <f>IF('statement of marks'!CB55="","",'statement of marks'!CB55)</f>
        <v/>
      </c>
      <c r="F1551" s="433" t="str">
        <f>IF('statement of marks'!CC55="","",'statement of marks'!CC55)</f>
        <v/>
      </c>
      <c r="G1551" s="207" t="str">
        <f>IF('statement of marks'!CD55="","",'statement of marks'!CD55)</f>
        <v/>
      </c>
      <c r="H1551" s="207" t="str">
        <f>IF('statement of marks'!CE55="","",'statement of marks'!CE55)</f>
        <v/>
      </c>
      <c r="I1551" s="433" t="str">
        <f>IF('statement of marks'!CF55="","",'statement of marks'!CF55)</f>
        <v/>
      </c>
      <c r="J1551" s="207" t="str">
        <f>IF('statement of marks'!CG55="","",'statement of marks'!CG55)</f>
        <v/>
      </c>
      <c r="K1551" s="207" t="str">
        <f>IF('statement of marks'!CH55="","",'statement of marks'!CH55)</f>
        <v/>
      </c>
      <c r="L1551" s="433" t="str">
        <f>IF('statement of marks'!CI55="","",'statement of marks'!CI55)</f>
        <v/>
      </c>
      <c r="M1551" s="207" t="str">
        <f>IF('statement of marks'!CK55="","",'statement of marks'!CK55)</f>
        <v/>
      </c>
      <c r="N1551" s="207" t="str">
        <f>IF('statement of marks'!CL55="","",'statement of marks'!CL55)</f>
        <v/>
      </c>
      <c r="O1551" s="433" t="str">
        <f>IF('statement of marks'!CM55="","",'statement of marks'!CM55)</f>
        <v/>
      </c>
      <c r="P1551" s="209" t="str">
        <f>IF('statement of marks'!CN55="","",'statement of marks'!CN55)</f>
        <v/>
      </c>
      <c r="Q1551" s="207" t="str">
        <f>IF('statement of marks'!CO55="","",'statement of marks'!CO55)</f>
        <v/>
      </c>
      <c r="R1551" s="207" t="str">
        <f>IF('statement of marks'!CP55="","",'statement of marks'!CP55)</f>
        <v/>
      </c>
      <c r="S1551" s="433" t="str">
        <f>IF('statement of marks'!CQ55="","",'statement of marks'!CQ55)</f>
        <v/>
      </c>
      <c r="T1551" s="420" t="str">
        <f>IF('statement of marks'!CR55="","",'statement of marks'!CR55)</f>
        <v/>
      </c>
      <c r="U1551" s="420" t="str">
        <f>IF('statement of marks'!CS55="","",'statement of marks'!CS55)</f>
        <v/>
      </c>
      <c r="V1551" s="439" t="str">
        <f>IF('statement of marks'!CT55="","",'statement of marks'!CT55)</f>
        <v/>
      </c>
    </row>
    <row r="1552" spans="1:22" ht="15.95" customHeight="1">
      <c r="A1552" s="425"/>
      <c r="B1552" s="990" t="str">
        <f>IF('statement of marks'!$CW$3="","",'statement of marks'!$CW$3)</f>
        <v>foKku</v>
      </c>
      <c r="C1552" s="991"/>
      <c r="D1552" s="207" t="str">
        <f>IF('statement of marks'!CW55="","",'statement of marks'!CW55)</f>
        <v/>
      </c>
      <c r="E1552" s="207" t="str">
        <f>IF('statement of marks'!CX55="","",'statement of marks'!CX55)</f>
        <v/>
      </c>
      <c r="F1552" s="433" t="str">
        <f>IF('statement of marks'!CY55="","",'statement of marks'!CY55)</f>
        <v/>
      </c>
      <c r="G1552" s="207" t="str">
        <f>IF('statement of marks'!CZ55="","",'statement of marks'!CZ55)</f>
        <v/>
      </c>
      <c r="H1552" s="207" t="str">
        <f>IF('statement of marks'!DA55="","",'statement of marks'!DA55)</f>
        <v/>
      </c>
      <c r="I1552" s="433" t="str">
        <f>IF('statement of marks'!DB55="","",'statement of marks'!DB55)</f>
        <v/>
      </c>
      <c r="J1552" s="207" t="str">
        <f>IF('statement of marks'!DC55="","",'statement of marks'!DC55)</f>
        <v/>
      </c>
      <c r="K1552" s="207" t="str">
        <f>IF('statement of marks'!DD55="","",'statement of marks'!DD55)</f>
        <v/>
      </c>
      <c r="L1552" s="433" t="str">
        <f>IF('statement of marks'!DE55="","",'statement of marks'!DE55)</f>
        <v/>
      </c>
      <c r="M1552" s="207" t="str">
        <f>IF('statement of marks'!DG55="","",'statement of marks'!DG55)</f>
        <v/>
      </c>
      <c r="N1552" s="207" t="str">
        <f>IF('statement of marks'!DH55="","",'statement of marks'!DH55)</f>
        <v/>
      </c>
      <c r="O1552" s="433" t="str">
        <f>IF('statement of marks'!DI55="","",'statement of marks'!DI55)</f>
        <v/>
      </c>
      <c r="P1552" s="209" t="str">
        <f>IF('statement of marks'!DJ55="","",'statement of marks'!DJ55)</f>
        <v/>
      </c>
      <c r="Q1552" s="207" t="str">
        <f>IF('statement of marks'!DK55="","",'statement of marks'!DK55)</f>
        <v/>
      </c>
      <c r="R1552" s="207" t="str">
        <f>IF('statement of marks'!DL55="","",'statement of marks'!DL55)</f>
        <v/>
      </c>
      <c r="S1552" s="433" t="str">
        <f>IF('statement of marks'!DM55="","",'statement of marks'!DM55)</f>
        <v/>
      </c>
      <c r="T1552" s="420" t="str">
        <f>IF('statement of marks'!DN55="","",'statement of marks'!DN55)</f>
        <v/>
      </c>
      <c r="U1552" s="420" t="str">
        <f>IF('statement of marks'!DO55="","",'statement of marks'!DO55)</f>
        <v/>
      </c>
      <c r="V1552" s="439" t="str">
        <f>IF('statement of marks'!DP55="","",'statement of marks'!DP55)</f>
        <v/>
      </c>
    </row>
    <row r="1553" spans="1:22" ht="15.95" customHeight="1">
      <c r="A1553" s="425"/>
      <c r="B1553" s="990" t="str">
        <f>IF('statement of marks'!$DS$3="","",'statement of marks'!$DS$3)</f>
        <v>lkekftd foKku</v>
      </c>
      <c r="C1553" s="991"/>
      <c r="D1553" s="207" t="str">
        <f>IF('statement of marks'!DS55="","",'statement of marks'!DS55)</f>
        <v/>
      </c>
      <c r="E1553" s="207" t="str">
        <f>IF('statement of marks'!DT55="","",'statement of marks'!DT55)</f>
        <v/>
      </c>
      <c r="F1553" s="433" t="str">
        <f>IF('statement of marks'!DU55="","",'statement of marks'!DU55)</f>
        <v/>
      </c>
      <c r="G1553" s="207" t="str">
        <f>IF('statement of marks'!DV55="","",'statement of marks'!DV55)</f>
        <v/>
      </c>
      <c r="H1553" s="207" t="str">
        <f>IF('statement of marks'!DW55="","",'statement of marks'!DW55)</f>
        <v/>
      </c>
      <c r="I1553" s="433" t="str">
        <f>IF('statement of marks'!DX55="","",'statement of marks'!DX55)</f>
        <v/>
      </c>
      <c r="J1553" s="207" t="str">
        <f>IF('statement of marks'!DY55="","",'statement of marks'!DY55)</f>
        <v/>
      </c>
      <c r="K1553" s="207" t="str">
        <f>IF('statement of marks'!DZ55="","",'statement of marks'!DZ55)</f>
        <v/>
      </c>
      <c r="L1553" s="433" t="str">
        <f>IF('statement of marks'!EA55="","",'statement of marks'!EA55)</f>
        <v/>
      </c>
      <c r="M1553" s="207" t="str">
        <f>IF('statement of marks'!EC55="","",'statement of marks'!EC55)</f>
        <v/>
      </c>
      <c r="N1553" s="207" t="str">
        <f>IF('statement of marks'!ED55="","",'statement of marks'!ED55)</f>
        <v/>
      </c>
      <c r="O1553" s="433" t="str">
        <f>IF('statement of marks'!EE55="","",'statement of marks'!EE55)</f>
        <v/>
      </c>
      <c r="P1553" s="209" t="str">
        <f>IF('statement of marks'!EF55="","",'statement of marks'!EF55)</f>
        <v/>
      </c>
      <c r="Q1553" s="207" t="str">
        <f>IF('statement of marks'!EG55="","",'statement of marks'!EG55)</f>
        <v/>
      </c>
      <c r="R1553" s="207" t="str">
        <f>IF('statement of marks'!EH55="","",'statement of marks'!EH55)</f>
        <v/>
      </c>
      <c r="S1553" s="433" t="str">
        <f>IF('statement of marks'!EI55="","",'statement of marks'!EI55)</f>
        <v/>
      </c>
      <c r="T1553" s="420" t="str">
        <f>IF('statement of marks'!EJ55="","",'statement of marks'!EJ55)</f>
        <v/>
      </c>
      <c r="U1553" s="420" t="str">
        <f>IF('statement of marks'!EK55="","",'statement of marks'!EK55)</f>
        <v/>
      </c>
      <c r="V1553" s="439" t="str">
        <f>IF('statement of marks'!EL55="","",'statement of marks'!EL55)</f>
        <v/>
      </c>
    </row>
    <row r="1554" spans="1:22" ht="15.95" customHeight="1">
      <c r="A1554" s="425"/>
      <c r="B1554" s="996" t="s">
        <v>193</v>
      </c>
      <c r="C1554" s="997"/>
      <c r="D1554" s="1007" t="s">
        <v>1</v>
      </c>
      <c r="E1554" s="1007"/>
      <c r="F1554" s="1007"/>
      <c r="G1554" s="1007" t="s">
        <v>21</v>
      </c>
      <c r="H1554" s="1007"/>
      <c r="I1554" s="1007"/>
      <c r="J1554" s="1007" t="s">
        <v>194</v>
      </c>
      <c r="K1554" s="1007"/>
      <c r="L1554" s="1007"/>
      <c r="M1554" s="1007" t="s">
        <v>68</v>
      </c>
      <c r="N1554" s="1007"/>
      <c r="O1554" s="1007"/>
      <c r="P1554" s="1007" t="s">
        <v>240</v>
      </c>
      <c r="Q1554" s="1007"/>
      <c r="R1554" s="1007"/>
      <c r="S1554" s="436"/>
      <c r="T1554" s="1073" t="s">
        <v>237</v>
      </c>
      <c r="U1554" s="1074"/>
      <c r="V1554" s="1075"/>
    </row>
    <row r="1555" spans="1:22" ht="15.95" customHeight="1">
      <c r="A1555" s="426"/>
      <c r="B1555" s="1048" t="s">
        <v>3</v>
      </c>
      <c r="C1555" s="1049"/>
      <c r="D1555" s="1050">
        <f>IF('statement of marks'!EO$6="","",'statement of marks'!EO$6)</f>
        <v>20</v>
      </c>
      <c r="E1555" s="1050"/>
      <c r="F1555" s="1050"/>
      <c r="G1555" s="1050">
        <f>IF('statement of marks'!EP$6="","",'statement of marks'!EP$6)</f>
        <v>20</v>
      </c>
      <c r="H1555" s="1050"/>
      <c r="I1555" s="1050"/>
      <c r="J1555" s="1050">
        <f>IF('statement of marks'!ER$6="","",'statement of marks'!ER$6)</f>
        <v>20</v>
      </c>
      <c r="K1555" s="1050"/>
      <c r="L1555" s="1050"/>
      <c r="M1555" s="1050">
        <f>IF('statement of marks'!EQ$6="","",'statement of marks'!EQ$6)</f>
        <v>20</v>
      </c>
      <c r="N1555" s="1050"/>
      <c r="O1555" s="1050"/>
      <c r="P1555" s="1050">
        <f>IF('statement of marks'!ES$6="","",'statement of marks'!ES$6)</f>
        <v>20</v>
      </c>
      <c r="Q1555" s="1050"/>
      <c r="R1555" s="1050"/>
      <c r="S1555" s="437" t="str">
        <f>IF('statement of marks'!FD$6="","",'statement of marks'!EW$6)</f>
        <v/>
      </c>
      <c r="T1555" s="442">
        <f>IF('statement of marks'!ET$6="","",'statement of marks'!ET$6)</f>
        <v>100</v>
      </c>
      <c r="U1555" s="443" t="s">
        <v>5</v>
      </c>
      <c r="V1555" s="444" t="s">
        <v>241</v>
      </c>
    </row>
    <row r="1556" spans="1:22" ht="15.95" customHeight="1">
      <c r="A1556" s="425"/>
      <c r="B1556" s="990" t="str">
        <f>IF('statement of marks'!$EO$3="","",'statement of marks'!$EO$3)</f>
        <v>dk;kZuqHko</v>
      </c>
      <c r="C1556" s="991"/>
      <c r="D1556" s="1031" t="str">
        <f>IF('statement of marks'!EO55="","",'statement of marks'!EO55)</f>
        <v/>
      </c>
      <c r="E1556" s="1031"/>
      <c r="F1556" s="1031"/>
      <c r="G1556" s="1031" t="str">
        <f>IF('statement of marks'!EP55="","",'statement of marks'!EP55)</f>
        <v/>
      </c>
      <c r="H1556" s="1031"/>
      <c r="I1556" s="1031"/>
      <c r="J1556" s="1031" t="str">
        <f>IF('statement of marks'!ER55="","",'statement of marks'!ER55)</f>
        <v/>
      </c>
      <c r="K1556" s="1031"/>
      <c r="L1556" s="1031"/>
      <c r="M1556" s="1031" t="str">
        <f>IF('statement of marks'!EQ55="","",'statement of marks'!EQ55)</f>
        <v/>
      </c>
      <c r="N1556" s="1031"/>
      <c r="O1556" s="1031"/>
      <c r="P1556" s="1031" t="str">
        <f>IF('statement of marks'!ES55="","",'statement of marks'!ES55)</f>
        <v/>
      </c>
      <c r="Q1556" s="1031"/>
      <c r="R1556" s="1031"/>
      <c r="S1556" s="438"/>
      <c r="T1556" s="440" t="str">
        <f>IF('statement of marks'!ET55="","",'statement of marks'!ET55)</f>
        <v/>
      </c>
      <c r="U1556" s="440" t="str">
        <f>IF('statement of marks'!EU55="","",'statement of marks'!EU55)</f>
        <v/>
      </c>
      <c r="V1556" s="441" t="str">
        <f>IF('statement of marks'!EV55="","",'statement of marks'!EV55)</f>
        <v/>
      </c>
    </row>
    <row r="1557" spans="1:22" ht="15.95" customHeight="1">
      <c r="A1557" s="425"/>
      <c r="B1557" s="1027" t="str">
        <f>IF('statement of marks'!$EY$3="","",'statement of marks'!$EY$3)</f>
        <v>dyk f'k{kk</v>
      </c>
      <c r="C1557" s="1028"/>
      <c r="D1557" s="1031" t="str">
        <f>IF('statement of marks'!EY55="","",'statement of marks'!EY55)</f>
        <v/>
      </c>
      <c r="E1557" s="1031"/>
      <c r="F1557" s="1031"/>
      <c r="G1557" s="1031" t="str">
        <f>IF('statement of marks'!EZ55="","",'statement of marks'!EZ55)</f>
        <v/>
      </c>
      <c r="H1557" s="1031"/>
      <c r="I1557" s="1031"/>
      <c r="J1557" s="1031" t="str">
        <f>IF('statement of marks'!FB55="","",'statement of marks'!FB55)</f>
        <v/>
      </c>
      <c r="K1557" s="1031"/>
      <c r="L1557" s="1031"/>
      <c r="M1557" s="1031" t="str">
        <f>IF('statement of marks'!FA55="","",'statement of marks'!FA55)</f>
        <v/>
      </c>
      <c r="N1557" s="1031"/>
      <c r="O1557" s="1031"/>
      <c r="P1557" s="1031" t="str">
        <f>IF('statement of marks'!FC55="","",'statement of marks'!FC55)</f>
        <v/>
      </c>
      <c r="Q1557" s="1031"/>
      <c r="R1557" s="1031"/>
      <c r="S1557" s="438"/>
      <c r="T1557" s="440" t="str">
        <f>IF('statement of marks'!FD55="","",'statement of marks'!FD55)</f>
        <v/>
      </c>
      <c r="U1557" s="440" t="str">
        <f>IF('statement of marks'!FE55="","",'statement of marks'!FE55)</f>
        <v/>
      </c>
      <c r="V1557" s="441" t="str">
        <f>IF('statement of marks'!FF55="","",'statement of marks'!FF55)</f>
        <v/>
      </c>
    </row>
    <row r="1558" spans="1:22" ht="15.95" customHeight="1">
      <c r="A1558" s="425"/>
      <c r="B1558" s="1029" t="str">
        <f>IF('statement of marks'!$FI$3="","",'statement of marks'!$FI$3)</f>
        <v>LokLF; ,oe~ 'kkjhfjd f'k{kk</v>
      </c>
      <c r="C1558" s="1030"/>
      <c r="D1558" s="1031" t="str">
        <f>IF('statement of marks'!FI55="","",'statement of marks'!FI55)</f>
        <v/>
      </c>
      <c r="E1558" s="1031"/>
      <c r="F1558" s="1031"/>
      <c r="G1558" s="1031" t="str">
        <f>IF('statement of marks'!FJ55="","",'statement of marks'!FJ55)</f>
        <v/>
      </c>
      <c r="H1558" s="1031"/>
      <c r="I1558" s="1031"/>
      <c r="J1558" s="1031" t="str">
        <f>IF('statement of marks'!FL55="","",'statement of marks'!FL55)</f>
        <v/>
      </c>
      <c r="K1558" s="1031"/>
      <c r="L1558" s="1031"/>
      <c r="M1558" s="1031" t="str">
        <f>IF('statement of marks'!FK55="","",'statement of marks'!FK55)</f>
        <v/>
      </c>
      <c r="N1558" s="1031"/>
      <c r="O1558" s="1031"/>
      <c r="P1558" s="1031" t="str">
        <f>IF('statement of marks'!FM55="","",'statement of marks'!FM55)</f>
        <v/>
      </c>
      <c r="Q1558" s="1031"/>
      <c r="R1558" s="1031"/>
      <c r="S1558" s="438"/>
      <c r="T1558" s="440" t="str">
        <f>IF('statement of marks'!FN55="","",'statement of marks'!FN55)</f>
        <v/>
      </c>
      <c r="U1558" s="440" t="str">
        <f>IF('statement of marks'!FO55="","",'statement of marks'!FO55)</f>
        <v/>
      </c>
      <c r="V1558" s="441" t="str">
        <f>IF('statement of marks'!FP55="","",'statement of marks'!FP55)</f>
        <v/>
      </c>
    </row>
    <row r="1559" spans="1:22" ht="15.95" customHeight="1">
      <c r="A1559" s="425"/>
      <c r="B1559" s="1000" t="s">
        <v>195</v>
      </c>
      <c r="C1559" s="1001"/>
      <c r="D1559" s="1071" t="str">
        <f>details!$DR$3</f>
        <v>vxLr rd</v>
      </c>
      <c r="E1559" s="1071"/>
      <c r="F1559" s="1071"/>
      <c r="G1559" s="1071" t="str">
        <f>details!$DV$3</f>
        <v>vDVwcj rd</v>
      </c>
      <c r="H1559" s="1071"/>
      <c r="I1559" s="1071"/>
      <c r="J1559" s="1071" t="str">
        <f>details!$ED$3</f>
        <v>Qjojh rd</v>
      </c>
      <c r="K1559" s="1071"/>
      <c r="L1559" s="1071"/>
      <c r="M1559" s="1071" t="str">
        <f>details!$DZ$3</f>
        <v>fnlEcj rd</v>
      </c>
      <c r="N1559" s="1071"/>
      <c r="O1559" s="1071"/>
      <c r="P1559" s="1071" t="str">
        <f>details!$EH$3</f>
        <v>loZ ;ksx</v>
      </c>
      <c r="Q1559" s="1071"/>
      <c r="R1559" s="1071"/>
      <c r="S1559" s="1010" t="s">
        <v>252</v>
      </c>
      <c r="T1559" s="1011"/>
      <c r="U1559" s="1011"/>
      <c r="V1559" s="1078"/>
    </row>
    <row r="1560" spans="1:22" ht="15.95" customHeight="1">
      <c r="A1560" s="425"/>
      <c r="B1560" s="1025" t="s">
        <v>98</v>
      </c>
      <c r="C1560" s="1026"/>
      <c r="D1560" s="1008" t="str">
        <f>IF(details!DS55="","",details!DS55)</f>
        <v/>
      </c>
      <c r="E1560" s="1008"/>
      <c r="F1560" s="1008"/>
      <c r="G1560" s="1008" t="str">
        <f>IF(details!DW55="","",details!DW55)</f>
        <v/>
      </c>
      <c r="H1560" s="1008"/>
      <c r="I1560" s="1008"/>
      <c r="J1560" s="1008" t="str">
        <f>IF(details!EE55="","",details!EE55)</f>
        <v/>
      </c>
      <c r="K1560" s="1008"/>
      <c r="L1560" s="1008"/>
      <c r="M1560" s="1008" t="str">
        <f>IF(details!EA55="","",details!EA55)</f>
        <v/>
      </c>
      <c r="N1560" s="1008"/>
      <c r="O1560" s="1008"/>
      <c r="P1560" s="1008" t="str">
        <f>IF(details!EI55="","",details!EI55)</f>
        <v/>
      </c>
      <c r="Q1560" s="1008"/>
      <c r="R1560" s="1008"/>
      <c r="S1560" s="1079">
        <f>'statement of marks'!$HF$108</f>
        <v>42855</v>
      </c>
      <c r="T1560" s="1080"/>
      <c r="U1560" s="1080"/>
      <c r="V1560" s="1081"/>
    </row>
    <row r="1561" spans="1:22" ht="15.95" customHeight="1">
      <c r="A1561" s="425"/>
      <c r="B1561" s="1023" t="s">
        <v>15</v>
      </c>
      <c r="C1561" s="1024"/>
      <c r="D1561" s="1009">
        <f>IF(details!DR55="","",details!DR55)</f>
        <v>83</v>
      </c>
      <c r="E1561" s="1009"/>
      <c r="F1561" s="1009"/>
      <c r="G1561" s="1009" t="str">
        <f>IF(details!DV55="","",details!DV55)</f>
        <v/>
      </c>
      <c r="H1561" s="1009"/>
      <c r="I1561" s="1009"/>
      <c r="J1561" s="1009" t="str">
        <f>IF(details!ED55="","",details!ED55)</f>
        <v/>
      </c>
      <c r="K1561" s="1009"/>
      <c r="L1561" s="1009"/>
      <c r="M1561" s="1009" t="str">
        <f>IF(details!DZ55="","",details!DZ55)</f>
        <v/>
      </c>
      <c r="N1561" s="1009"/>
      <c r="O1561" s="1009"/>
      <c r="P1561" s="1009" t="str">
        <f>IF(details!EH55="","",details!EH55)</f>
        <v/>
      </c>
      <c r="Q1561" s="1009"/>
      <c r="R1561" s="1009"/>
      <c r="S1561" s="1082"/>
      <c r="T1561" s="1083"/>
      <c r="U1561" s="1083"/>
      <c r="V1561" s="1084"/>
    </row>
    <row r="1562" spans="1:22" ht="15.95" customHeight="1">
      <c r="A1562" s="1072"/>
      <c r="B1562" s="1064" t="s">
        <v>250</v>
      </c>
      <c r="C1562" s="1065"/>
      <c r="D1562" s="1066" t="s">
        <v>3</v>
      </c>
      <c r="E1562" s="1066"/>
      <c r="F1562" s="1066"/>
      <c r="G1562" s="1066" t="s">
        <v>236</v>
      </c>
      <c r="H1562" s="1066"/>
      <c r="I1562" s="1066"/>
      <c r="J1562" s="1066" t="s">
        <v>5</v>
      </c>
      <c r="K1562" s="1066"/>
      <c r="L1562" s="1066"/>
      <c r="M1562" s="1066" t="s">
        <v>242</v>
      </c>
      <c r="N1562" s="1066"/>
      <c r="O1562" s="1066"/>
      <c r="P1562" s="1067" t="s">
        <v>225</v>
      </c>
      <c r="Q1562" s="1067"/>
      <c r="R1562" s="1067"/>
      <c r="S1562" s="1066" t="s">
        <v>250</v>
      </c>
      <c r="T1562" s="1066"/>
      <c r="U1562" s="1066"/>
      <c r="V1562" s="1068"/>
    </row>
    <row r="1563" spans="1:22" ht="15.95" customHeight="1">
      <c r="A1563" s="1072"/>
      <c r="B1563" s="1064"/>
      <c r="C1563" s="1065"/>
      <c r="D1563" s="1069" t="str">
        <f>'statement of marks'!HD55</f>
        <v/>
      </c>
      <c r="E1563" s="1069"/>
      <c r="F1563" s="1069"/>
      <c r="G1563" s="1069" t="str">
        <f>'statement of marks'!HE55</f>
        <v/>
      </c>
      <c r="H1563" s="1069"/>
      <c r="I1563" s="1069"/>
      <c r="J1563" s="1069" t="str">
        <f>'statement of marks'!HF55</f>
        <v/>
      </c>
      <c r="K1563" s="1069"/>
      <c r="L1563" s="1069"/>
      <c r="M1563" s="1069" t="str">
        <f>'statement of marks'!HI55</f>
        <v/>
      </c>
      <c r="N1563" s="1069"/>
      <c r="O1563" s="1069"/>
      <c r="P1563" s="1069" t="str">
        <f>'statement of marks'!HH55</f>
        <v/>
      </c>
      <c r="Q1563" s="1069"/>
      <c r="R1563" s="1069"/>
      <c r="S1563" s="1066" t="str">
        <f>'statement of marks'!HC55</f>
        <v/>
      </c>
      <c r="T1563" s="1066"/>
      <c r="U1563" s="1066"/>
      <c r="V1563" s="1068"/>
    </row>
    <row r="1564" spans="1:22" ht="15.95" customHeight="1">
      <c r="A1564" s="425"/>
      <c r="B1564" s="1036" t="s">
        <v>99</v>
      </c>
      <c r="C1564" s="1037"/>
      <c r="D1564" s="1007"/>
      <c r="E1564" s="1007"/>
      <c r="F1564" s="1007"/>
      <c r="G1564" s="1007"/>
      <c r="H1564" s="1007"/>
      <c r="I1564" s="1007"/>
      <c r="J1564" s="1007"/>
      <c r="K1564" s="1007"/>
      <c r="L1564" s="1007"/>
      <c r="M1564" s="1007"/>
      <c r="N1564" s="1007"/>
      <c r="O1564" s="1007"/>
      <c r="P1564" s="1007"/>
      <c r="Q1564" s="1007"/>
      <c r="R1564" s="1007"/>
      <c r="S1564" s="1007"/>
      <c r="T1564" s="1007"/>
      <c r="U1564" s="1007"/>
      <c r="V1564" s="1058"/>
    </row>
    <row r="1565" spans="1:22" ht="15.95" customHeight="1">
      <c r="A1565" s="425"/>
      <c r="B1565" s="1013" t="s">
        <v>79</v>
      </c>
      <c r="C1565" s="1014"/>
      <c r="D1565" s="1007"/>
      <c r="E1565" s="1007"/>
      <c r="F1565" s="1007"/>
      <c r="G1565" s="1007"/>
      <c r="H1565" s="1007"/>
      <c r="I1565" s="1007"/>
      <c r="J1565" s="1007"/>
      <c r="K1565" s="1007"/>
      <c r="L1565" s="1007"/>
      <c r="M1565" s="1007"/>
      <c r="N1565" s="1007"/>
      <c r="O1565" s="1007"/>
      <c r="P1565" s="1007"/>
      <c r="Q1565" s="1007"/>
      <c r="R1565" s="1007"/>
      <c r="S1565" s="1007"/>
      <c r="T1565" s="1007"/>
      <c r="U1565" s="1007"/>
      <c r="V1565" s="1058"/>
    </row>
    <row r="1566" spans="1:22" ht="15.95" customHeight="1">
      <c r="A1566" s="425"/>
      <c r="B1566" s="1036" t="s">
        <v>243</v>
      </c>
      <c r="C1566" s="1037"/>
      <c r="D1566" s="1007"/>
      <c r="E1566" s="1007"/>
      <c r="F1566" s="1007"/>
      <c r="G1566" s="1007"/>
      <c r="H1566" s="1007"/>
      <c r="I1566" s="1007"/>
      <c r="J1566" s="1007"/>
      <c r="K1566" s="1007"/>
      <c r="L1566" s="1007"/>
      <c r="M1566" s="1007"/>
      <c r="N1566" s="1007"/>
      <c r="O1566" s="1007"/>
      <c r="P1566" s="1007" t="s">
        <v>243</v>
      </c>
      <c r="Q1566" s="1007"/>
      <c r="R1566" s="1007"/>
      <c r="S1566" s="1007"/>
      <c r="T1566" s="1007"/>
      <c r="U1566" s="1007"/>
      <c r="V1566" s="1058"/>
    </row>
    <row r="1567" spans="1:22" ht="15.95" customHeight="1">
      <c r="A1567" s="425"/>
      <c r="B1567" s="1021" t="s">
        <v>100</v>
      </c>
      <c r="C1567" s="1022"/>
      <c r="D1567" s="1007"/>
      <c r="E1567" s="1007"/>
      <c r="F1567" s="1007"/>
      <c r="G1567" s="1007"/>
      <c r="H1567" s="1007"/>
      <c r="I1567" s="1007"/>
      <c r="J1567" s="1007"/>
      <c r="K1567" s="1007"/>
      <c r="L1567" s="1007"/>
      <c r="M1567" s="1007"/>
      <c r="N1567" s="1007"/>
      <c r="O1567" s="1007"/>
      <c r="P1567" s="1007"/>
      <c r="Q1567" s="1007"/>
      <c r="R1567" s="1007"/>
      <c r="S1567" s="1060" t="s">
        <v>100</v>
      </c>
      <c r="T1567" s="1060"/>
      <c r="U1567" s="1060"/>
      <c r="V1567" s="1061"/>
    </row>
    <row r="1568" spans="1:22" ht="15.95" customHeight="1" thickBot="1">
      <c r="A1568" s="427"/>
      <c r="B1568" s="1076" t="s">
        <v>101</v>
      </c>
      <c r="C1568" s="1077"/>
      <c r="D1568" s="1059"/>
      <c r="E1568" s="1059"/>
      <c r="F1568" s="1059"/>
      <c r="G1568" s="1059"/>
      <c r="H1568" s="1059"/>
      <c r="I1568" s="1059"/>
      <c r="J1568" s="1059"/>
      <c r="K1568" s="1059"/>
      <c r="L1568" s="1059"/>
      <c r="M1568" s="1059"/>
      <c r="N1568" s="1059"/>
      <c r="O1568" s="1059"/>
      <c r="P1568" s="1059"/>
      <c r="Q1568" s="1059"/>
      <c r="R1568" s="1059"/>
      <c r="S1568" s="1062" t="s">
        <v>134</v>
      </c>
      <c r="T1568" s="1062"/>
      <c r="U1568" s="1062"/>
      <c r="V1568" s="1063"/>
    </row>
    <row r="1569" spans="1:22" ht="15.95" customHeight="1">
      <c r="A1569" s="424"/>
      <c r="B1569" s="1038" t="s">
        <v>47</v>
      </c>
      <c r="C1569" s="1039"/>
      <c r="D1569" s="1039"/>
      <c r="E1569" s="1039"/>
      <c r="F1569" s="1039"/>
      <c r="G1569" s="1039"/>
      <c r="H1569" s="1039"/>
      <c r="I1569" s="1039"/>
      <c r="J1569" s="1039"/>
      <c r="K1569" s="1039"/>
      <c r="L1569" s="1039"/>
      <c r="M1569" s="1039"/>
      <c r="N1569" s="1039"/>
      <c r="O1569" s="1039"/>
      <c r="P1569" s="1039"/>
      <c r="Q1569" s="1039"/>
      <c r="R1569" s="1039"/>
      <c r="S1569" s="1039"/>
      <c r="T1569" s="1039"/>
      <c r="U1569" s="1039"/>
      <c r="V1569" s="1040"/>
    </row>
    <row r="1570" spans="1:22" ht="15.95" customHeight="1">
      <c r="A1570" s="425"/>
      <c r="B1570" s="1041" t="str">
        <f>'statement of marks'!$A$1</f>
        <v>MkW0Hkhejko vEcsMdj jkt0vkok0fo|k0cxMh]nkSlk</v>
      </c>
      <c r="C1570" s="1042"/>
      <c r="D1570" s="1042"/>
      <c r="E1570" s="1042"/>
      <c r="F1570" s="1042"/>
      <c r="G1570" s="1042"/>
      <c r="H1570" s="1042"/>
      <c r="I1570" s="1042"/>
      <c r="J1570" s="1042"/>
      <c r="K1570" s="1042"/>
      <c r="L1570" s="1042"/>
      <c r="M1570" s="1042"/>
      <c r="N1570" s="1042"/>
      <c r="O1570" s="1042"/>
      <c r="P1570" s="1042"/>
      <c r="Q1570" s="1042"/>
      <c r="R1570" s="1042"/>
      <c r="S1570" s="1042"/>
      <c r="T1570" s="1042"/>
      <c r="U1570" s="1042"/>
      <c r="V1570" s="1043"/>
    </row>
    <row r="1571" spans="1:22" ht="15.95" customHeight="1">
      <c r="A1571" s="425"/>
      <c r="B1571" s="990" t="s">
        <v>244</v>
      </c>
      <c r="C1571" s="991"/>
      <c r="D1571" s="992" t="str">
        <f>'statement of marks'!$H$3</f>
        <v>2016-17</v>
      </c>
      <c r="E1571" s="992"/>
      <c r="F1571" s="992"/>
      <c r="G1571" s="992"/>
      <c r="H1571" s="992"/>
      <c r="I1571" s="992"/>
      <c r="J1571" s="992"/>
      <c r="K1571" s="992"/>
      <c r="L1571" s="992"/>
      <c r="M1571" s="992"/>
      <c r="N1571" s="992"/>
      <c r="O1571" s="992"/>
      <c r="P1571" s="992"/>
      <c r="Q1571" s="992"/>
      <c r="R1571" s="992"/>
      <c r="S1571" s="992"/>
      <c r="T1571" s="992"/>
      <c r="U1571" s="992"/>
      <c r="V1571" s="1044"/>
    </row>
    <row r="1572" spans="1:22" ht="15.95" customHeight="1">
      <c r="A1572" s="425"/>
      <c r="B1572" s="990" t="s">
        <v>185</v>
      </c>
      <c r="C1572" s="991"/>
      <c r="D1572" s="991" t="str">
        <f>IF('statement of marks'!I56="","",'statement of marks'!I56)</f>
        <v/>
      </c>
      <c r="E1572" s="991"/>
      <c r="F1572" s="991"/>
      <c r="G1572" s="991"/>
      <c r="H1572" s="991"/>
      <c r="I1572" s="991"/>
      <c r="J1572" s="991"/>
      <c r="K1572" s="991"/>
      <c r="L1572" s="991"/>
      <c r="M1572" s="991"/>
      <c r="N1572" s="991"/>
      <c r="O1572" s="991"/>
      <c r="P1572" s="991"/>
      <c r="Q1572" s="991"/>
      <c r="R1572" s="991"/>
      <c r="S1572" s="991"/>
      <c r="T1572" s="991"/>
      <c r="U1572" s="991"/>
      <c r="V1572" s="1045"/>
    </row>
    <row r="1573" spans="1:22" ht="15.95" customHeight="1">
      <c r="A1573" s="425"/>
      <c r="B1573" s="990" t="s">
        <v>186</v>
      </c>
      <c r="C1573" s="991"/>
      <c r="D1573" s="991" t="str">
        <f>IF('statement of marks'!J56="","",'statement of marks'!J56)</f>
        <v/>
      </c>
      <c r="E1573" s="991"/>
      <c r="F1573" s="991"/>
      <c r="G1573" s="991"/>
      <c r="H1573" s="991"/>
      <c r="I1573" s="991"/>
      <c r="J1573" s="991"/>
      <c r="K1573" s="991"/>
      <c r="L1573" s="991"/>
      <c r="M1573" s="991"/>
      <c r="N1573" s="991"/>
      <c r="O1573" s="991"/>
      <c r="P1573" s="991"/>
      <c r="Q1573" s="991"/>
      <c r="R1573" s="991"/>
      <c r="S1573" s="991"/>
      <c r="T1573" s="991"/>
      <c r="U1573" s="991"/>
      <c r="V1573" s="1045"/>
    </row>
    <row r="1574" spans="1:22" ht="15.95" customHeight="1">
      <c r="A1574" s="425"/>
      <c r="B1574" s="990" t="s">
        <v>187</v>
      </c>
      <c r="C1574" s="991"/>
      <c r="D1574" s="991" t="str">
        <f>IF('statement of marks'!K56="","",'statement of marks'!K56)</f>
        <v/>
      </c>
      <c r="E1574" s="991"/>
      <c r="F1574" s="991"/>
      <c r="G1574" s="991"/>
      <c r="H1574" s="991"/>
      <c r="I1574" s="991"/>
      <c r="J1574" s="991"/>
      <c r="K1574" s="991"/>
      <c r="L1574" s="991"/>
      <c r="M1574" s="991"/>
      <c r="N1574" s="991"/>
      <c r="O1574" s="991"/>
      <c r="P1574" s="991"/>
      <c r="Q1574" s="991"/>
      <c r="R1574" s="991"/>
      <c r="S1574" s="991"/>
      <c r="T1574" s="991"/>
      <c r="U1574" s="991"/>
      <c r="V1574" s="1045"/>
    </row>
    <row r="1575" spans="1:22" ht="15.95" customHeight="1">
      <c r="A1575" s="425"/>
      <c r="B1575" s="990" t="s">
        <v>188</v>
      </c>
      <c r="C1575" s="991"/>
      <c r="D1575" s="992" t="str">
        <f>'statement of marks'!$G$3</f>
        <v>6 B</v>
      </c>
      <c r="E1575" s="992"/>
      <c r="F1575" s="992"/>
      <c r="G1575" s="991" t="s">
        <v>9</v>
      </c>
      <c r="H1575" s="991"/>
      <c r="I1575" s="991"/>
      <c r="J1575" s="992" t="str">
        <f>IF('statement of marks'!D56="","",'statement of marks'!D56)</f>
        <v/>
      </c>
      <c r="K1575" s="992"/>
      <c r="L1575" s="992"/>
      <c r="M1575" s="991" t="s">
        <v>189</v>
      </c>
      <c r="N1575" s="991"/>
      <c r="O1575" s="991"/>
      <c r="P1575" s="992" t="str">
        <f>IF('statement of marks'!F56="","",'statement of marks'!F56)</f>
        <v/>
      </c>
      <c r="Q1575" s="992"/>
      <c r="R1575" s="992"/>
      <c r="S1575" s="1054" t="str">
        <f>IF('statement of marks'!$I$3="","",'statement of marks'!$I$3)</f>
        <v xml:space="preserve">fo|ky; dk Mk;l dksM+ </v>
      </c>
      <c r="T1575" s="1054"/>
      <c r="U1575" s="1054"/>
      <c r="V1575" s="1055"/>
    </row>
    <row r="1576" spans="1:22" ht="15.95" customHeight="1">
      <c r="A1576" s="425"/>
      <c r="B1576" s="428" t="s">
        <v>0</v>
      </c>
      <c r="C1576" s="429"/>
      <c r="D1576" s="1032" t="str">
        <f>IF('statement of marks'!G56="","",'statement of marks'!G56)</f>
        <v/>
      </c>
      <c r="E1576" s="1032"/>
      <c r="F1576" s="1032"/>
      <c r="G1576" s="991" t="str">
        <f>IF('statement of marks'!H56="","",'statement of marks'!H56)</f>
        <v/>
      </c>
      <c r="H1576" s="991"/>
      <c r="I1576" s="991"/>
      <c r="J1576" s="991"/>
      <c r="K1576" s="991"/>
      <c r="L1576" s="991"/>
      <c r="M1576" s="991"/>
      <c r="N1576" s="991"/>
      <c r="O1576" s="991"/>
      <c r="P1576" s="991"/>
      <c r="Q1576" s="991"/>
      <c r="R1576" s="991"/>
      <c r="S1576" s="1056" t="str">
        <f>IF('statement of marks'!$J$3="","",'statement of marks'!$J$3)</f>
        <v xml:space="preserve">08291009401   </v>
      </c>
      <c r="T1576" s="1056"/>
      <c r="U1576" s="1056"/>
      <c r="V1576" s="1057"/>
    </row>
    <row r="1577" spans="1:22" ht="15.95" customHeight="1">
      <c r="A1577" s="425"/>
      <c r="B1577" s="404" t="s">
        <v>28</v>
      </c>
      <c r="C1577" s="430" t="s">
        <v>96</v>
      </c>
      <c r="D1577" s="1007" t="s">
        <v>1</v>
      </c>
      <c r="E1577" s="1007"/>
      <c r="F1577" s="1007"/>
      <c r="G1577" s="1007" t="s">
        <v>21</v>
      </c>
      <c r="H1577" s="1007"/>
      <c r="I1577" s="1007"/>
      <c r="J1577" s="1007" t="s">
        <v>68</v>
      </c>
      <c r="K1577" s="1007"/>
      <c r="L1577" s="1007"/>
      <c r="M1577" s="1007" t="s">
        <v>97</v>
      </c>
      <c r="N1577" s="1007"/>
      <c r="O1577" s="1007"/>
      <c r="P1577" s="1070" t="s">
        <v>200</v>
      </c>
      <c r="Q1577" s="1051" t="s">
        <v>238</v>
      </c>
      <c r="R1577" s="1051"/>
      <c r="S1577" s="1051"/>
      <c r="T1577" s="1052" t="s">
        <v>237</v>
      </c>
      <c r="U1577" s="1052"/>
      <c r="V1577" s="1053"/>
    </row>
    <row r="1578" spans="1:22" ht="15.95" customHeight="1">
      <c r="A1578" s="425"/>
      <c r="B1578" s="404"/>
      <c r="C1578" s="430"/>
      <c r="D1578" s="423" t="s">
        <v>245</v>
      </c>
      <c r="E1578" s="423" t="s">
        <v>246</v>
      </c>
      <c r="F1578" s="431" t="s">
        <v>2</v>
      </c>
      <c r="G1578" s="423" t="s">
        <v>245</v>
      </c>
      <c r="H1578" s="423" t="s">
        <v>246</v>
      </c>
      <c r="I1578" s="431" t="s">
        <v>2</v>
      </c>
      <c r="J1578" s="423" t="s">
        <v>245</v>
      </c>
      <c r="K1578" s="423" t="s">
        <v>246</v>
      </c>
      <c r="L1578" s="431" t="s">
        <v>2</v>
      </c>
      <c r="M1578" s="423" t="s">
        <v>245</v>
      </c>
      <c r="N1578" s="423" t="s">
        <v>246</v>
      </c>
      <c r="O1578" s="431" t="s">
        <v>2</v>
      </c>
      <c r="P1578" s="1070"/>
      <c r="Q1578" s="423" t="s">
        <v>245</v>
      </c>
      <c r="R1578" s="423" t="s">
        <v>246</v>
      </c>
      <c r="S1578" s="435" t="s">
        <v>2</v>
      </c>
      <c r="T1578" s="445" t="s">
        <v>223</v>
      </c>
      <c r="U1578" s="446" t="s">
        <v>5</v>
      </c>
      <c r="V1578" s="447" t="s">
        <v>241</v>
      </c>
    </row>
    <row r="1579" spans="1:22" ht="15.95" customHeight="1">
      <c r="A1579" s="426"/>
      <c r="B1579" s="1046" t="s">
        <v>3</v>
      </c>
      <c r="C1579" s="1047"/>
      <c r="D1579" s="421">
        <f>IF('statement of marks'!L$6="","",'statement of marks'!L$6)</f>
        <v>5</v>
      </c>
      <c r="E1579" s="421">
        <f>IF('statement of marks'!M$6="","",'statement of marks'!M$6)</f>
        <v>5</v>
      </c>
      <c r="F1579" s="432">
        <f>IF('statement of marks'!N$6="","",'statement of marks'!N$6)</f>
        <v>10</v>
      </c>
      <c r="G1579" s="421">
        <f>IF('statement of marks'!O$6="","",'statement of marks'!O$6)</f>
        <v>5</v>
      </c>
      <c r="H1579" s="421">
        <f>IF('statement of marks'!P$6="","",'statement of marks'!P$6)</f>
        <v>5</v>
      </c>
      <c r="I1579" s="432">
        <f>IF('statement of marks'!Q$6="","",'statement of marks'!Q$6)</f>
        <v>10</v>
      </c>
      <c r="J1579" s="421">
        <f>IF('statement of marks'!R$6="","",'statement of marks'!R$6)</f>
        <v>5</v>
      </c>
      <c r="K1579" s="421">
        <f>IF('statement of marks'!S$6="","",'statement of marks'!S$6)</f>
        <v>5</v>
      </c>
      <c r="L1579" s="432">
        <f>IF('statement of marks'!T$6="","",'statement of marks'!T$6)</f>
        <v>10</v>
      </c>
      <c r="M1579" s="421">
        <f>IF('statement of marks'!V$6="","",'statement of marks'!V$6)</f>
        <v>50</v>
      </c>
      <c r="N1579" s="421">
        <f>IF('statement of marks'!W$6="","",'statement of marks'!W$6)</f>
        <v>20</v>
      </c>
      <c r="O1579" s="432">
        <f>IF('statement of marks'!X$6="","",'statement of marks'!X$6)</f>
        <v>70</v>
      </c>
      <c r="P1579" s="422">
        <f>IF('statement of marks'!Y$6="","",'statement of marks'!Y$6)</f>
        <v>100</v>
      </c>
      <c r="Q1579" s="421">
        <f>IF('statement of marks'!Z$6="","",'statement of marks'!Z$6)</f>
        <v>70</v>
      </c>
      <c r="R1579" s="421">
        <f>IF('statement of marks'!AA$6="","",'statement of marks'!AA$6)</f>
        <v>30</v>
      </c>
      <c r="S1579" s="432">
        <f>IF('statement of marks'!AB$6="","",'statement of marks'!AB$6)</f>
        <v>100</v>
      </c>
      <c r="T1579" s="442">
        <f>IF('statement of marks'!AC$6="","",'statement of marks'!AC$6)</f>
        <v>200</v>
      </c>
      <c r="U1579" s="442" t="str">
        <f>IF('statement of marks'!AD$6="","",'statement of marks'!AD$6)</f>
        <v/>
      </c>
      <c r="V1579" s="448" t="str">
        <f>IF('statement of marks'!AE$6="","",'statement of marks'!AE$6)</f>
        <v/>
      </c>
    </row>
    <row r="1580" spans="1:22" ht="15.95" customHeight="1">
      <c r="A1580" s="425"/>
      <c r="B1580" s="990" t="str">
        <f>IF('statement of marks'!$L$3="","",'statement of marks'!$L$3)</f>
        <v>fgUnh</v>
      </c>
      <c r="C1580" s="991"/>
      <c r="D1580" s="207" t="str">
        <f>IF('statement of marks'!L56="","",'statement of marks'!L56)</f>
        <v/>
      </c>
      <c r="E1580" s="207" t="str">
        <f>IF('statement of marks'!M56="","",'statement of marks'!M56)</f>
        <v/>
      </c>
      <c r="F1580" s="433" t="str">
        <f>IF('statement of marks'!N56="","",'statement of marks'!N56)</f>
        <v/>
      </c>
      <c r="G1580" s="207" t="str">
        <f>IF('statement of marks'!O56="","",'statement of marks'!O56)</f>
        <v/>
      </c>
      <c r="H1580" s="207" t="str">
        <f>IF('statement of marks'!P56="","",'statement of marks'!P56)</f>
        <v/>
      </c>
      <c r="I1580" s="433" t="str">
        <f>IF('statement of marks'!Q56="","",'statement of marks'!Q56)</f>
        <v/>
      </c>
      <c r="J1580" s="207" t="str">
        <f>IF('statement of marks'!R56="","",'statement of marks'!R56)</f>
        <v/>
      </c>
      <c r="K1580" s="207" t="str">
        <f>IF('statement of marks'!S56="","",'statement of marks'!S56)</f>
        <v/>
      </c>
      <c r="L1580" s="433" t="str">
        <f>IF('statement of marks'!T56="","",'statement of marks'!T56)</f>
        <v/>
      </c>
      <c r="M1580" s="207" t="str">
        <f>IF('statement of marks'!V56="","",'statement of marks'!V56)</f>
        <v/>
      </c>
      <c r="N1580" s="207" t="str">
        <f>IF('statement of marks'!W56="","",'statement of marks'!W56)</f>
        <v/>
      </c>
      <c r="O1580" s="433" t="str">
        <f>IF('statement of marks'!X56="","",'statement of marks'!X56)</f>
        <v/>
      </c>
      <c r="P1580" s="209" t="str">
        <f>IF('statement of marks'!Y56="","",'statement of marks'!Y56)</f>
        <v/>
      </c>
      <c r="Q1580" s="207" t="str">
        <f>IF('statement of marks'!Z56="","",'statement of marks'!Z56)</f>
        <v/>
      </c>
      <c r="R1580" s="207" t="str">
        <f>IF('statement of marks'!AA56="","",'statement of marks'!AA56)</f>
        <v/>
      </c>
      <c r="S1580" s="433" t="str">
        <f>IF('statement of marks'!AB56="","",'statement of marks'!AB56)</f>
        <v/>
      </c>
      <c r="T1580" s="420" t="str">
        <f>IF('statement of marks'!AC56="","",'statement of marks'!AC56)</f>
        <v/>
      </c>
      <c r="U1580" s="420" t="str">
        <f>IF('statement of marks'!AD56="","",'statement of marks'!AD56)</f>
        <v/>
      </c>
      <c r="V1580" s="439" t="str">
        <f>IF('statement of marks'!AE56="","",'statement of marks'!AE56)</f>
        <v/>
      </c>
    </row>
    <row r="1581" spans="1:22" ht="15.95" customHeight="1">
      <c r="A1581" s="425"/>
      <c r="B1581" s="990" t="str">
        <f>IF('statement of marks'!$AH$3="","",'statement of marks'!$AH$3)</f>
        <v>vaxszth</v>
      </c>
      <c r="C1581" s="991"/>
      <c r="D1581" s="207" t="str">
        <f>IF('statement of marks'!AH56="","",'statement of marks'!AH56)</f>
        <v/>
      </c>
      <c r="E1581" s="207" t="str">
        <f>IF('statement of marks'!AI56="","",'statement of marks'!AI56)</f>
        <v/>
      </c>
      <c r="F1581" s="433" t="str">
        <f>IF('statement of marks'!AJ56="","",'statement of marks'!AJ56)</f>
        <v/>
      </c>
      <c r="G1581" s="207" t="str">
        <f>IF('statement of marks'!AK56="","",'statement of marks'!AK56)</f>
        <v/>
      </c>
      <c r="H1581" s="207" t="str">
        <f>IF('statement of marks'!AL56="","",'statement of marks'!AL56)</f>
        <v/>
      </c>
      <c r="I1581" s="433" t="str">
        <f>IF('statement of marks'!AM56="","",'statement of marks'!AM56)</f>
        <v/>
      </c>
      <c r="J1581" s="207" t="str">
        <f>IF('statement of marks'!AN56="","",'statement of marks'!AN56)</f>
        <v/>
      </c>
      <c r="K1581" s="207" t="str">
        <f>IF('statement of marks'!AO56="","",'statement of marks'!AO56)</f>
        <v/>
      </c>
      <c r="L1581" s="433" t="str">
        <f>IF('statement of marks'!AP56="","",'statement of marks'!AP56)</f>
        <v/>
      </c>
      <c r="M1581" s="207" t="str">
        <f>IF('statement of marks'!AR56="","",'statement of marks'!AR56)</f>
        <v/>
      </c>
      <c r="N1581" s="207" t="str">
        <f>IF('statement of marks'!AS56="","",'statement of marks'!AS56)</f>
        <v/>
      </c>
      <c r="O1581" s="433" t="str">
        <f>IF('statement of marks'!AT56="","",'statement of marks'!AT56)</f>
        <v/>
      </c>
      <c r="P1581" s="209" t="str">
        <f>IF('statement of marks'!AU56="","",'statement of marks'!AU56)</f>
        <v/>
      </c>
      <c r="Q1581" s="207" t="str">
        <f>IF('statement of marks'!AV56="","",'statement of marks'!AV56)</f>
        <v/>
      </c>
      <c r="R1581" s="207" t="str">
        <f>IF('statement of marks'!AW56="","",'statement of marks'!AW56)</f>
        <v/>
      </c>
      <c r="S1581" s="433" t="str">
        <f>IF('statement of marks'!AX56="","",'statement of marks'!AX56)</f>
        <v/>
      </c>
      <c r="T1581" s="420" t="str">
        <f>IF('statement of marks'!AY56="","",'statement of marks'!AY56)</f>
        <v/>
      </c>
      <c r="U1581" s="420" t="str">
        <f>IF('statement of marks'!AZ56="","",'statement of marks'!AZ56)</f>
        <v/>
      </c>
      <c r="V1581" s="439" t="str">
        <f>IF('statement of marks'!BA56="","",'statement of marks'!BA56)</f>
        <v/>
      </c>
    </row>
    <row r="1582" spans="1:22" ht="15.95" customHeight="1">
      <c r="A1582" s="425"/>
      <c r="B1582" s="990" t="str">
        <f>IF('statement of marks'!BD56="s","laLd`r",IF('statement of marks'!BD56="u","mnwZ",IF('statement of marks'!BD56="g","xqtjkrh",IF('statement of marks'!BD56="p","iatkch",IF('statement of marks'!BD56="sd","fla/kh","r`rh; Hkk""kk")))))</f>
        <v>r`rh; Hkk"kk</v>
      </c>
      <c r="C1582" s="991"/>
      <c r="D1582" s="207" t="str">
        <f>IF('statement of marks'!BE56="","",'statement of marks'!BE56)</f>
        <v/>
      </c>
      <c r="E1582" s="207" t="str">
        <f>IF('statement of marks'!BF56="","",'statement of marks'!BF56)</f>
        <v/>
      </c>
      <c r="F1582" s="433" t="str">
        <f>IF('statement of marks'!BG56="","",'statement of marks'!BG56)</f>
        <v/>
      </c>
      <c r="G1582" s="207" t="str">
        <f>IF('statement of marks'!BH56="","",'statement of marks'!BH56)</f>
        <v/>
      </c>
      <c r="H1582" s="207" t="str">
        <f>IF('statement of marks'!BI56="","",'statement of marks'!BI56)</f>
        <v/>
      </c>
      <c r="I1582" s="433" t="str">
        <f>IF('statement of marks'!BJ56="","",'statement of marks'!BJ56)</f>
        <v/>
      </c>
      <c r="J1582" s="207" t="str">
        <f>IF('statement of marks'!BK56="","",'statement of marks'!BK56)</f>
        <v/>
      </c>
      <c r="K1582" s="207" t="str">
        <f>IF('statement of marks'!BL56="","",'statement of marks'!BL56)</f>
        <v/>
      </c>
      <c r="L1582" s="433" t="str">
        <f>IF('statement of marks'!BM56="","",'statement of marks'!BM56)</f>
        <v/>
      </c>
      <c r="M1582" s="207" t="str">
        <f>IF('statement of marks'!BO56="","",'statement of marks'!BO56)</f>
        <v/>
      </c>
      <c r="N1582" s="207" t="str">
        <f>IF('statement of marks'!BP56="","",'statement of marks'!BP56)</f>
        <v/>
      </c>
      <c r="O1582" s="433" t="str">
        <f>IF('statement of marks'!BQ56="","",'statement of marks'!BQ56)</f>
        <v/>
      </c>
      <c r="P1582" s="209" t="str">
        <f>IF('statement of marks'!BR56="","",'statement of marks'!BR56)</f>
        <v/>
      </c>
      <c r="Q1582" s="207" t="str">
        <f>IF('statement of marks'!BS56="","",'statement of marks'!BS56)</f>
        <v/>
      </c>
      <c r="R1582" s="207" t="str">
        <f>IF('statement of marks'!BT56="","",'statement of marks'!BT56)</f>
        <v/>
      </c>
      <c r="S1582" s="433" t="str">
        <f>IF('statement of marks'!BU56="","",'statement of marks'!BU56)</f>
        <v/>
      </c>
      <c r="T1582" s="420" t="str">
        <f>IF('statement of marks'!BV56="","",'statement of marks'!BV56)</f>
        <v/>
      </c>
      <c r="U1582" s="420" t="str">
        <f>IF('statement of marks'!BW56="","",'statement of marks'!BW56)</f>
        <v/>
      </c>
      <c r="V1582" s="439" t="str">
        <f>IF('statement of marks'!BX56="","",'statement of marks'!BX56)</f>
        <v/>
      </c>
    </row>
    <row r="1583" spans="1:22" ht="15.95" customHeight="1">
      <c r="A1583" s="425"/>
      <c r="B1583" s="990" t="str">
        <f>IF('statement of marks'!$CA$3="","",'statement of marks'!$CA$3)</f>
        <v>xf.kr</v>
      </c>
      <c r="C1583" s="991"/>
      <c r="D1583" s="207" t="str">
        <f>IF('statement of marks'!CA56="","",'statement of marks'!CA56)</f>
        <v/>
      </c>
      <c r="E1583" s="207" t="str">
        <f>IF('statement of marks'!CB56="","",'statement of marks'!CB56)</f>
        <v/>
      </c>
      <c r="F1583" s="433" t="str">
        <f>IF('statement of marks'!CC56="","",'statement of marks'!CC56)</f>
        <v/>
      </c>
      <c r="G1583" s="207" t="str">
        <f>IF('statement of marks'!CD56="","",'statement of marks'!CD56)</f>
        <v/>
      </c>
      <c r="H1583" s="207" t="str">
        <f>IF('statement of marks'!CE56="","",'statement of marks'!CE56)</f>
        <v/>
      </c>
      <c r="I1583" s="433" t="str">
        <f>IF('statement of marks'!CF56="","",'statement of marks'!CF56)</f>
        <v/>
      </c>
      <c r="J1583" s="207" t="str">
        <f>IF('statement of marks'!CG56="","",'statement of marks'!CG56)</f>
        <v/>
      </c>
      <c r="K1583" s="207" t="str">
        <f>IF('statement of marks'!CH56="","",'statement of marks'!CH56)</f>
        <v/>
      </c>
      <c r="L1583" s="433" t="str">
        <f>IF('statement of marks'!CI56="","",'statement of marks'!CI56)</f>
        <v/>
      </c>
      <c r="M1583" s="207" t="str">
        <f>IF('statement of marks'!CK56="","",'statement of marks'!CK56)</f>
        <v/>
      </c>
      <c r="N1583" s="207" t="str">
        <f>IF('statement of marks'!CL56="","",'statement of marks'!CL56)</f>
        <v/>
      </c>
      <c r="O1583" s="433" t="str">
        <f>IF('statement of marks'!CM56="","",'statement of marks'!CM56)</f>
        <v/>
      </c>
      <c r="P1583" s="209" t="str">
        <f>IF('statement of marks'!CN56="","",'statement of marks'!CN56)</f>
        <v/>
      </c>
      <c r="Q1583" s="207" t="str">
        <f>IF('statement of marks'!CO56="","",'statement of marks'!CO56)</f>
        <v/>
      </c>
      <c r="R1583" s="207" t="str">
        <f>IF('statement of marks'!CP56="","",'statement of marks'!CP56)</f>
        <v/>
      </c>
      <c r="S1583" s="433" t="str">
        <f>IF('statement of marks'!CQ56="","",'statement of marks'!CQ56)</f>
        <v/>
      </c>
      <c r="T1583" s="420" t="str">
        <f>IF('statement of marks'!CR56="","",'statement of marks'!CR56)</f>
        <v/>
      </c>
      <c r="U1583" s="420" t="str">
        <f>IF('statement of marks'!CS56="","",'statement of marks'!CS56)</f>
        <v/>
      </c>
      <c r="V1583" s="439" t="str">
        <f>IF('statement of marks'!CT56="","",'statement of marks'!CT56)</f>
        <v/>
      </c>
    </row>
    <row r="1584" spans="1:22" ht="15.95" customHeight="1">
      <c r="A1584" s="425"/>
      <c r="B1584" s="990" t="str">
        <f>IF('statement of marks'!$CW$3="","",'statement of marks'!$CW$3)</f>
        <v>foKku</v>
      </c>
      <c r="C1584" s="991"/>
      <c r="D1584" s="207" t="str">
        <f>IF('statement of marks'!CW56="","",'statement of marks'!CW56)</f>
        <v/>
      </c>
      <c r="E1584" s="207" t="str">
        <f>IF('statement of marks'!CX56="","",'statement of marks'!CX56)</f>
        <v/>
      </c>
      <c r="F1584" s="433" t="str">
        <f>IF('statement of marks'!CY56="","",'statement of marks'!CY56)</f>
        <v/>
      </c>
      <c r="G1584" s="207" t="str">
        <f>IF('statement of marks'!CZ56="","",'statement of marks'!CZ56)</f>
        <v/>
      </c>
      <c r="H1584" s="207" t="str">
        <f>IF('statement of marks'!DA56="","",'statement of marks'!DA56)</f>
        <v/>
      </c>
      <c r="I1584" s="433" t="str">
        <f>IF('statement of marks'!DB56="","",'statement of marks'!DB56)</f>
        <v/>
      </c>
      <c r="J1584" s="207" t="str">
        <f>IF('statement of marks'!DC56="","",'statement of marks'!DC56)</f>
        <v/>
      </c>
      <c r="K1584" s="207" t="str">
        <f>IF('statement of marks'!DD56="","",'statement of marks'!DD56)</f>
        <v/>
      </c>
      <c r="L1584" s="433" t="str">
        <f>IF('statement of marks'!DE56="","",'statement of marks'!DE56)</f>
        <v/>
      </c>
      <c r="M1584" s="207" t="str">
        <f>IF('statement of marks'!DG56="","",'statement of marks'!DG56)</f>
        <v/>
      </c>
      <c r="N1584" s="207" t="str">
        <f>IF('statement of marks'!DH56="","",'statement of marks'!DH56)</f>
        <v/>
      </c>
      <c r="O1584" s="433" t="str">
        <f>IF('statement of marks'!DI56="","",'statement of marks'!DI56)</f>
        <v/>
      </c>
      <c r="P1584" s="209" t="str">
        <f>IF('statement of marks'!DJ56="","",'statement of marks'!DJ56)</f>
        <v/>
      </c>
      <c r="Q1584" s="207" t="str">
        <f>IF('statement of marks'!DK56="","",'statement of marks'!DK56)</f>
        <v/>
      </c>
      <c r="R1584" s="207" t="str">
        <f>IF('statement of marks'!DL56="","",'statement of marks'!DL56)</f>
        <v/>
      </c>
      <c r="S1584" s="433" t="str">
        <f>IF('statement of marks'!DM56="","",'statement of marks'!DM56)</f>
        <v/>
      </c>
      <c r="T1584" s="420" t="str">
        <f>IF('statement of marks'!DN56="","",'statement of marks'!DN56)</f>
        <v/>
      </c>
      <c r="U1584" s="420" t="str">
        <f>IF('statement of marks'!DO56="","",'statement of marks'!DO56)</f>
        <v/>
      </c>
      <c r="V1584" s="439" t="str">
        <f>IF('statement of marks'!DP56="","",'statement of marks'!DP56)</f>
        <v/>
      </c>
    </row>
    <row r="1585" spans="1:22" ht="15.95" customHeight="1">
      <c r="A1585" s="425"/>
      <c r="B1585" s="990" t="str">
        <f>IF('statement of marks'!$DS$3="","",'statement of marks'!$DS$3)</f>
        <v>lkekftd foKku</v>
      </c>
      <c r="C1585" s="991"/>
      <c r="D1585" s="207" t="str">
        <f>IF('statement of marks'!DS56="","",'statement of marks'!DS56)</f>
        <v/>
      </c>
      <c r="E1585" s="207" t="str">
        <f>IF('statement of marks'!DT56="","",'statement of marks'!DT56)</f>
        <v/>
      </c>
      <c r="F1585" s="433" t="str">
        <f>IF('statement of marks'!DU56="","",'statement of marks'!DU56)</f>
        <v/>
      </c>
      <c r="G1585" s="207" t="str">
        <f>IF('statement of marks'!DV56="","",'statement of marks'!DV56)</f>
        <v/>
      </c>
      <c r="H1585" s="207" t="str">
        <f>IF('statement of marks'!DW56="","",'statement of marks'!DW56)</f>
        <v/>
      </c>
      <c r="I1585" s="433" t="str">
        <f>IF('statement of marks'!DX56="","",'statement of marks'!DX56)</f>
        <v/>
      </c>
      <c r="J1585" s="207" t="str">
        <f>IF('statement of marks'!DY56="","",'statement of marks'!DY56)</f>
        <v/>
      </c>
      <c r="K1585" s="207" t="str">
        <f>IF('statement of marks'!DZ56="","",'statement of marks'!DZ56)</f>
        <v/>
      </c>
      <c r="L1585" s="433" t="str">
        <f>IF('statement of marks'!EA56="","",'statement of marks'!EA56)</f>
        <v/>
      </c>
      <c r="M1585" s="207" t="str">
        <f>IF('statement of marks'!EC56="","",'statement of marks'!EC56)</f>
        <v/>
      </c>
      <c r="N1585" s="207" t="str">
        <f>IF('statement of marks'!ED56="","",'statement of marks'!ED56)</f>
        <v/>
      </c>
      <c r="O1585" s="433" t="str">
        <f>IF('statement of marks'!EE56="","",'statement of marks'!EE56)</f>
        <v/>
      </c>
      <c r="P1585" s="209" t="str">
        <f>IF('statement of marks'!EF56="","",'statement of marks'!EF56)</f>
        <v/>
      </c>
      <c r="Q1585" s="207" t="str">
        <f>IF('statement of marks'!EG56="","",'statement of marks'!EG56)</f>
        <v/>
      </c>
      <c r="R1585" s="207" t="str">
        <f>IF('statement of marks'!EH56="","",'statement of marks'!EH56)</f>
        <v/>
      </c>
      <c r="S1585" s="433" t="str">
        <f>IF('statement of marks'!EI56="","",'statement of marks'!EI56)</f>
        <v/>
      </c>
      <c r="T1585" s="420" t="str">
        <f>IF('statement of marks'!EJ56="","",'statement of marks'!EJ56)</f>
        <v/>
      </c>
      <c r="U1585" s="420" t="str">
        <f>IF('statement of marks'!EK56="","",'statement of marks'!EK56)</f>
        <v/>
      </c>
      <c r="V1585" s="439" t="str">
        <f>IF('statement of marks'!EL56="","",'statement of marks'!EL56)</f>
        <v/>
      </c>
    </row>
    <row r="1586" spans="1:22" ht="15.95" customHeight="1">
      <c r="A1586" s="425"/>
      <c r="B1586" s="996" t="s">
        <v>193</v>
      </c>
      <c r="C1586" s="997"/>
      <c r="D1586" s="1007" t="s">
        <v>1</v>
      </c>
      <c r="E1586" s="1007"/>
      <c r="F1586" s="1007"/>
      <c r="G1586" s="1007" t="s">
        <v>21</v>
      </c>
      <c r="H1586" s="1007"/>
      <c r="I1586" s="1007"/>
      <c r="J1586" s="1007" t="s">
        <v>194</v>
      </c>
      <c r="K1586" s="1007"/>
      <c r="L1586" s="1007"/>
      <c r="M1586" s="1007" t="s">
        <v>68</v>
      </c>
      <c r="N1586" s="1007"/>
      <c r="O1586" s="1007"/>
      <c r="P1586" s="1007" t="s">
        <v>240</v>
      </c>
      <c r="Q1586" s="1007"/>
      <c r="R1586" s="1007"/>
      <c r="S1586" s="436"/>
      <c r="T1586" s="1073" t="s">
        <v>237</v>
      </c>
      <c r="U1586" s="1074"/>
      <c r="V1586" s="1075"/>
    </row>
    <row r="1587" spans="1:22" ht="15.95" customHeight="1">
      <c r="A1587" s="426"/>
      <c r="B1587" s="1048" t="s">
        <v>3</v>
      </c>
      <c r="C1587" s="1049"/>
      <c r="D1587" s="1050">
        <f>IF('statement of marks'!EO$6="","",'statement of marks'!EO$6)</f>
        <v>20</v>
      </c>
      <c r="E1587" s="1050"/>
      <c r="F1587" s="1050"/>
      <c r="G1587" s="1050">
        <f>IF('statement of marks'!EP$6="","",'statement of marks'!EP$6)</f>
        <v>20</v>
      </c>
      <c r="H1587" s="1050"/>
      <c r="I1587" s="1050"/>
      <c r="J1587" s="1050">
        <f>IF('statement of marks'!ER$6="","",'statement of marks'!ER$6)</f>
        <v>20</v>
      </c>
      <c r="K1587" s="1050"/>
      <c r="L1587" s="1050"/>
      <c r="M1587" s="1050">
        <f>IF('statement of marks'!EQ$6="","",'statement of marks'!EQ$6)</f>
        <v>20</v>
      </c>
      <c r="N1587" s="1050"/>
      <c r="O1587" s="1050"/>
      <c r="P1587" s="1050">
        <f>IF('statement of marks'!ES$6="","",'statement of marks'!ES$6)</f>
        <v>20</v>
      </c>
      <c r="Q1587" s="1050"/>
      <c r="R1587" s="1050"/>
      <c r="S1587" s="437" t="str">
        <f>IF('statement of marks'!FD$6="","",'statement of marks'!EW$6)</f>
        <v/>
      </c>
      <c r="T1587" s="442">
        <f>IF('statement of marks'!ET$6="","",'statement of marks'!ET$6)</f>
        <v>100</v>
      </c>
      <c r="U1587" s="443" t="s">
        <v>5</v>
      </c>
      <c r="V1587" s="444" t="s">
        <v>241</v>
      </c>
    </row>
    <row r="1588" spans="1:22" ht="15.95" customHeight="1">
      <c r="A1588" s="425"/>
      <c r="B1588" s="990" t="str">
        <f>IF('statement of marks'!$EO$3="","",'statement of marks'!$EO$3)</f>
        <v>dk;kZuqHko</v>
      </c>
      <c r="C1588" s="991"/>
      <c r="D1588" s="1031" t="str">
        <f>IF('statement of marks'!EO56="","",'statement of marks'!EO56)</f>
        <v/>
      </c>
      <c r="E1588" s="1031"/>
      <c r="F1588" s="1031"/>
      <c r="G1588" s="1031" t="str">
        <f>IF('statement of marks'!EP56="","",'statement of marks'!EP56)</f>
        <v/>
      </c>
      <c r="H1588" s="1031"/>
      <c r="I1588" s="1031"/>
      <c r="J1588" s="1031" t="str">
        <f>IF('statement of marks'!ER56="","",'statement of marks'!ER56)</f>
        <v/>
      </c>
      <c r="K1588" s="1031"/>
      <c r="L1588" s="1031"/>
      <c r="M1588" s="1031" t="str">
        <f>IF('statement of marks'!EQ56="","",'statement of marks'!EQ56)</f>
        <v/>
      </c>
      <c r="N1588" s="1031"/>
      <c r="O1588" s="1031"/>
      <c r="P1588" s="1031" t="str">
        <f>IF('statement of marks'!ES56="","",'statement of marks'!ES56)</f>
        <v/>
      </c>
      <c r="Q1588" s="1031"/>
      <c r="R1588" s="1031"/>
      <c r="S1588" s="438"/>
      <c r="T1588" s="440" t="str">
        <f>IF('statement of marks'!ET56="","",'statement of marks'!ET56)</f>
        <v/>
      </c>
      <c r="U1588" s="440" t="str">
        <f>IF('statement of marks'!EU56="","",'statement of marks'!EU56)</f>
        <v/>
      </c>
      <c r="V1588" s="441" t="str">
        <f>IF('statement of marks'!EV56="","",'statement of marks'!EV56)</f>
        <v/>
      </c>
    </row>
    <row r="1589" spans="1:22" ht="15.95" customHeight="1">
      <c r="A1589" s="425"/>
      <c r="B1589" s="1027" t="str">
        <f>IF('statement of marks'!$EY$3="","",'statement of marks'!$EY$3)</f>
        <v>dyk f'k{kk</v>
      </c>
      <c r="C1589" s="1028"/>
      <c r="D1589" s="1031" t="str">
        <f>IF('statement of marks'!EY56="","",'statement of marks'!EY56)</f>
        <v/>
      </c>
      <c r="E1589" s="1031"/>
      <c r="F1589" s="1031"/>
      <c r="G1589" s="1031" t="str">
        <f>IF('statement of marks'!EZ56="","",'statement of marks'!EZ56)</f>
        <v/>
      </c>
      <c r="H1589" s="1031"/>
      <c r="I1589" s="1031"/>
      <c r="J1589" s="1031" t="str">
        <f>IF('statement of marks'!FB56="","",'statement of marks'!FB56)</f>
        <v/>
      </c>
      <c r="K1589" s="1031"/>
      <c r="L1589" s="1031"/>
      <c r="M1589" s="1031" t="str">
        <f>IF('statement of marks'!FA56="","",'statement of marks'!FA56)</f>
        <v/>
      </c>
      <c r="N1589" s="1031"/>
      <c r="O1589" s="1031"/>
      <c r="P1589" s="1031" t="str">
        <f>IF('statement of marks'!FC56="","",'statement of marks'!FC56)</f>
        <v/>
      </c>
      <c r="Q1589" s="1031"/>
      <c r="R1589" s="1031"/>
      <c r="S1589" s="438"/>
      <c r="T1589" s="440" t="str">
        <f>IF('statement of marks'!FD56="","",'statement of marks'!FD56)</f>
        <v/>
      </c>
      <c r="U1589" s="440" t="str">
        <f>IF('statement of marks'!FE56="","",'statement of marks'!FE56)</f>
        <v/>
      </c>
      <c r="V1589" s="441" t="str">
        <f>IF('statement of marks'!FF56="","",'statement of marks'!FF56)</f>
        <v/>
      </c>
    </row>
    <row r="1590" spans="1:22" ht="15.95" customHeight="1">
      <c r="A1590" s="425"/>
      <c r="B1590" s="1029" t="str">
        <f>IF('statement of marks'!$FI$3="","",'statement of marks'!$FI$3)</f>
        <v>LokLF; ,oe~ 'kkjhfjd f'k{kk</v>
      </c>
      <c r="C1590" s="1030"/>
      <c r="D1590" s="1031" t="str">
        <f>IF('statement of marks'!FI56="","",'statement of marks'!FI56)</f>
        <v/>
      </c>
      <c r="E1590" s="1031"/>
      <c r="F1590" s="1031"/>
      <c r="G1590" s="1031" t="str">
        <f>IF('statement of marks'!FJ56="","",'statement of marks'!FJ56)</f>
        <v/>
      </c>
      <c r="H1590" s="1031"/>
      <c r="I1590" s="1031"/>
      <c r="J1590" s="1031" t="str">
        <f>IF('statement of marks'!FL56="","",'statement of marks'!FL56)</f>
        <v/>
      </c>
      <c r="K1590" s="1031"/>
      <c r="L1590" s="1031"/>
      <c r="M1590" s="1031" t="str">
        <f>IF('statement of marks'!FK56="","",'statement of marks'!FK56)</f>
        <v/>
      </c>
      <c r="N1590" s="1031"/>
      <c r="O1590" s="1031"/>
      <c r="P1590" s="1031" t="str">
        <f>IF('statement of marks'!FM56="","",'statement of marks'!FM56)</f>
        <v/>
      </c>
      <c r="Q1590" s="1031"/>
      <c r="R1590" s="1031"/>
      <c r="S1590" s="438"/>
      <c r="T1590" s="440" t="str">
        <f>IF('statement of marks'!FN56="","",'statement of marks'!FN56)</f>
        <v/>
      </c>
      <c r="U1590" s="440" t="str">
        <f>IF('statement of marks'!FO56="","",'statement of marks'!FO56)</f>
        <v/>
      </c>
      <c r="V1590" s="441" t="str">
        <f>IF('statement of marks'!FP56="","",'statement of marks'!FP56)</f>
        <v/>
      </c>
    </row>
    <row r="1591" spans="1:22" ht="15.95" customHeight="1">
      <c r="A1591" s="425"/>
      <c r="B1591" s="1000" t="s">
        <v>195</v>
      </c>
      <c r="C1591" s="1001"/>
      <c r="D1591" s="1071" t="str">
        <f>details!$DR$3</f>
        <v>vxLr rd</v>
      </c>
      <c r="E1591" s="1071"/>
      <c r="F1591" s="1071"/>
      <c r="G1591" s="1071" t="str">
        <f>details!$DV$3</f>
        <v>vDVwcj rd</v>
      </c>
      <c r="H1591" s="1071"/>
      <c r="I1591" s="1071"/>
      <c r="J1591" s="1071" t="str">
        <f>details!$ED$3</f>
        <v>Qjojh rd</v>
      </c>
      <c r="K1591" s="1071"/>
      <c r="L1591" s="1071"/>
      <c r="M1591" s="1071" t="str">
        <f>details!$DZ$3</f>
        <v>fnlEcj rd</v>
      </c>
      <c r="N1591" s="1071"/>
      <c r="O1591" s="1071"/>
      <c r="P1591" s="1071" t="str">
        <f>details!$EH$3</f>
        <v>loZ ;ksx</v>
      </c>
      <c r="Q1591" s="1071"/>
      <c r="R1591" s="1071"/>
      <c r="S1591" s="1085" t="s">
        <v>252</v>
      </c>
      <c r="T1591" s="1086"/>
      <c r="U1591" s="1086"/>
      <c r="V1591" s="1087"/>
    </row>
    <row r="1592" spans="1:22" ht="15.95" customHeight="1">
      <c r="A1592" s="425"/>
      <c r="B1592" s="1025" t="s">
        <v>98</v>
      </c>
      <c r="C1592" s="1026"/>
      <c r="D1592" s="1008" t="str">
        <f>IF(details!DS56="","",details!DS56)</f>
        <v/>
      </c>
      <c r="E1592" s="1008"/>
      <c r="F1592" s="1008"/>
      <c r="G1592" s="1008" t="str">
        <f>IF(details!DW56="","",details!DW56)</f>
        <v/>
      </c>
      <c r="H1592" s="1008"/>
      <c r="I1592" s="1008"/>
      <c r="J1592" s="1008" t="str">
        <f>IF(details!EE56="","",details!EE56)</f>
        <v/>
      </c>
      <c r="K1592" s="1008"/>
      <c r="L1592" s="1008"/>
      <c r="M1592" s="1008" t="str">
        <f>IF(details!EA56="","",details!EA56)</f>
        <v/>
      </c>
      <c r="N1592" s="1008"/>
      <c r="O1592" s="1008"/>
      <c r="P1592" s="1008" t="str">
        <f>IF(details!EI56="","",details!EI56)</f>
        <v/>
      </c>
      <c r="Q1592" s="1008"/>
      <c r="R1592" s="1008"/>
      <c r="S1592" s="1088">
        <v>41757</v>
      </c>
      <c r="T1592" s="1089"/>
      <c r="U1592" s="1089"/>
      <c r="V1592" s="1090"/>
    </row>
    <row r="1593" spans="1:22" ht="15.95" customHeight="1">
      <c r="A1593" s="425"/>
      <c r="B1593" s="1023" t="s">
        <v>15</v>
      </c>
      <c r="C1593" s="1024"/>
      <c r="D1593" s="1009">
        <f>IF(details!DR56="","",details!DR56)</f>
        <v>83</v>
      </c>
      <c r="E1593" s="1009"/>
      <c r="F1593" s="1009"/>
      <c r="G1593" s="1009" t="str">
        <f>IF(details!DV56="","",details!DV56)</f>
        <v/>
      </c>
      <c r="H1593" s="1009"/>
      <c r="I1593" s="1009"/>
      <c r="J1593" s="1009" t="str">
        <f>IF(details!ED56="","",details!ED56)</f>
        <v/>
      </c>
      <c r="K1593" s="1009"/>
      <c r="L1593" s="1009"/>
      <c r="M1593" s="1009" t="str">
        <f>IF(details!DZ56="","",details!DZ56)</f>
        <v/>
      </c>
      <c r="N1593" s="1009"/>
      <c r="O1593" s="1009"/>
      <c r="P1593" s="1009" t="str">
        <f>IF(details!EH56="","",details!EH56)</f>
        <v/>
      </c>
      <c r="Q1593" s="1009"/>
      <c r="R1593" s="1009"/>
      <c r="S1593" s="1091"/>
      <c r="T1593" s="1092"/>
      <c r="U1593" s="1092"/>
      <c r="V1593" s="1093"/>
    </row>
    <row r="1594" spans="1:22" ht="15.95" customHeight="1">
      <c r="A1594" s="1072"/>
      <c r="B1594" s="1064" t="s">
        <v>250</v>
      </c>
      <c r="C1594" s="1065"/>
      <c r="D1594" s="1066" t="s">
        <v>3</v>
      </c>
      <c r="E1594" s="1066"/>
      <c r="F1594" s="1066"/>
      <c r="G1594" s="1066" t="s">
        <v>236</v>
      </c>
      <c r="H1594" s="1066"/>
      <c r="I1594" s="1066"/>
      <c r="J1594" s="1066" t="s">
        <v>5</v>
      </c>
      <c r="K1594" s="1066"/>
      <c r="L1594" s="1066"/>
      <c r="M1594" s="1066" t="s">
        <v>242</v>
      </c>
      <c r="N1594" s="1066"/>
      <c r="O1594" s="1066"/>
      <c r="P1594" s="1067" t="s">
        <v>225</v>
      </c>
      <c r="Q1594" s="1067"/>
      <c r="R1594" s="1067"/>
      <c r="S1594" s="1066" t="s">
        <v>250</v>
      </c>
      <c r="T1594" s="1066"/>
      <c r="U1594" s="1066"/>
      <c r="V1594" s="1068"/>
    </row>
    <row r="1595" spans="1:22" ht="15.95" customHeight="1">
      <c r="A1595" s="1072"/>
      <c r="B1595" s="1064"/>
      <c r="C1595" s="1065"/>
      <c r="D1595" s="1069" t="str">
        <f>'statement of marks'!HD56</f>
        <v/>
      </c>
      <c r="E1595" s="1069"/>
      <c r="F1595" s="1069"/>
      <c r="G1595" s="1069" t="str">
        <f>'statement of marks'!HE56</f>
        <v/>
      </c>
      <c r="H1595" s="1069"/>
      <c r="I1595" s="1069"/>
      <c r="J1595" s="1069" t="str">
        <f>'statement of marks'!HF56</f>
        <v/>
      </c>
      <c r="K1595" s="1069"/>
      <c r="L1595" s="1069"/>
      <c r="M1595" s="1069" t="str">
        <f>'statement of marks'!HI56</f>
        <v/>
      </c>
      <c r="N1595" s="1069"/>
      <c r="O1595" s="1069"/>
      <c r="P1595" s="1069" t="str">
        <f>'statement of marks'!HH56</f>
        <v/>
      </c>
      <c r="Q1595" s="1069"/>
      <c r="R1595" s="1069"/>
      <c r="S1595" s="1066" t="str">
        <f>'statement of marks'!HC56</f>
        <v/>
      </c>
      <c r="T1595" s="1066"/>
      <c r="U1595" s="1066"/>
      <c r="V1595" s="1068"/>
    </row>
    <row r="1596" spans="1:22" ht="15.95" customHeight="1">
      <c r="A1596" s="425"/>
      <c r="B1596" s="1036" t="s">
        <v>99</v>
      </c>
      <c r="C1596" s="1037"/>
      <c r="D1596" s="1007"/>
      <c r="E1596" s="1007"/>
      <c r="F1596" s="1007"/>
      <c r="G1596" s="1007"/>
      <c r="H1596" s="1007"/>
      <c r="I1596" s="1007"/>
      <c r="J1596" s="1007"/>
      <c r="K1596" s="1007"/>
      <c r="L1596" s="1007"/>
      <c r="M1596" s="1007"/>
      <c r="N1596" s="1007"/>
      <c r="O1596" s="1007"/>
      <c r="P1596" s="1007"/>
      <c r="Q1596" s="1007"/>
      <c r="R1596" s="1007"/>
      <c r="S1596" s="1007"/>
      <c r="T1596" s="1007"/>
      <c r="U1596" s="1007"/>
      <c r="V1596" s="1058"/>
    </row>
    <row r="1597" spans="1:22" ht="15.95" customHeight="1">
      <c r="A1597" s="425"/>
      <c r="B1597" s="1013" t="s">
        <v>79</v>
      </c>
      <c r="C1597" s="1014"/>
      <c r="D1597" s="1007"/>
      <c r="E1597" s="1007"/>
      <c r="F1597" s="1007"/>
      <c r="G1597" s="1007"/>
      <c r="H1597" s="1007"/>
      <c r="I1597" s="1007"/>
      <c r="J1597" s="1007"/>
      <c r="K1597" s="1007"/>
      <c r="L1597" s="1007"/>
      <c r="M1597" s="1007"/>
      <c r="N1597" s="1007"/>
      <c r="O1597" s="1007"/>
      <c r="P1597" s="1007"/>
      <c r="Q1597" s="1007"/>
      <c r="R1597" s="1007"/>
      <c r="S1597" s="1007"/>
      <c r="T1597" s="1007"/>
      <c r="U1597" s="1007"/>
      <c r="V1597" s="1058"/>
    </row>
    <row r="1598" spans="1:22" ht="15.95" customHeight="1">
      <c r="A1598" s="425"/>
      <c r="B1598" s="1036" t="s">
        <v>243</v>
      </c>
      <c r="C1598" s="1037"/>
      <c r="D1598" s="1007"/>
      <c r="E1598" s="1007"/>
      <c r="F1598" s="1007"/>
      <c r="G1598" s="1007"/>
      <c r="H1598" s="1007"/>
      <c r="I1598" s="1007"/>
      <c r="J1598" s="1007"/>
      <c r="K1598" s="1007"/>
      <c r="L1598" s="1007"/>
      <c r="M1598" s="1007"/>
      <c r="N1598" s="1007"/>
      <c r="O1598" s="1007"/>
      <c r="P1598" s="1007" t="s">
        <v>243</v>
      </c>
      <c r="Q1598" s="1007"/>
      <c r="R1598" s="1007"/>
      <c r="S1598" s="1007"/>
      <c r="T1598" s="1007"/>
      <c r="U1598" s="1007"/>
      <c r="V1598" s="1058"/>
    </row>
    <row r="1599" spans="1:22" ht="15.95" customHeight="1">
      <c r="A1599" s="425"/>
      <c r="B1599" s="1021" t="s">
        <v>100</v>
      </c>
      <c r="C1599" s="1022"/>
      <c r="D1599" s="1007"/>
      <c r="E1599" s="1007"/>
      <c r="F1599" s="1007"/>
      <c r="G1599" s="1007"/>
      <c r="H1599" s="1007"/>
      <c r="I1599" s="1007"/>
      <c r="J1599" s="1007"/>
      <c r="K1599" s="1007"/>
      <c r="L1599" s="1007"/>
      <c r="M1599" s="1007"/>
      <c r="N1599" s="1007"/>
      <c r="O1599" s="1007"/>
      <c r="P1599" s="1007"/>
      <c r="Q1599" s="1007"/>
      <c r="R1599" s="1007"/>
      <c r="S1599" s="1060" t="s">
        <v>100</v>
      </c>
      <c r="T1599" s="1060"/>
      <c r="U1599" s="1060"/>
      <c r="V1599" s="1061"/>
    </row>
    <row r="1600" spans="1:22" ht="15.95" customHeight="1" thickBot="1">
      <c r="A1600" s="427"/>
      <c r="B1600" s="1076" t="s">
        <v>101</v>
      </c>
      <c r="C1600" s="1077"/>
      <c r="D1600" s="1059"/>
      <c r="E1600" s="1059"/>
      <c r="F1600" s="1059"/>
      <c r="G1600" s="1059"/>
      <c r="H1600" s="1059"/>
      <c r="I1600" s="1059"/>
      <c r="J1600" s="1059"/>
      <c r="K1600" s="1059"/>
      <c r="L1600" s="1059"/>
      <c r="M1600" s="1059"/>
      <c r="N1600" s="1059"/>
      <c r="O1600" s="1059"/>
      <c r="P1600" s="1059"/>
      <c r="Q1600" s="1059"/>
      <c r="R1600" s="1059"/>
      <c r="S1600" s="1062" t="s">
        <v>134</v>
      </c>
      <c r="T1600" s="1062"/>
      <c r="U1600" s="1062"/>
      <c r="V1600" s="1063"/>
    </row>
    <row r="1601" spans="1:22" ht="15.95" customHeight="1">
      <c r="A1601" s="424"/>
      <c r="B1601" s="1038" t="s">
        <v>47</v>
      </c>
      <c r="C1601" s="1039"/>
      <c r="D1601" s="1039"/>
      <c r="E1601" s="1039"/>
      <c r="F1601" s="1039"/>
      <c r="G1601" s="1039"/>
      <c r="H1601" s="1039"/>
      <c r="I1601" s="1039"/>
      <c r="J1601" s="1039"/>
      <c r="K1601" s="1039"/>
      <c r="L1601" s="1039"/>
      <c r="M1601" s="1039"/>
      <c r="N1601" s="1039"/>
      <c r="O1601" s="1039"/>
      <c r="P1601" s="1039"/>
      <c r="Q1601" s="1039"/>
      <c r="R1601" s="1039"/>
      <c r="S1601" s="1039"/>
      <c r="T1601" s="1039"/>
      <c r="U1601" s="1039"/>
      <c r="V1601" s="1040"/>
    </row>
    <row r="1602" spans="1:22" ht="15.95" customHeight="1">
      <c r="A1602" s="425"/>
      <c r="B1602" s="1041" t="str">
        <f>'statement of marks'!$A$1</f>
        <v>MkW0Hkhejko vEcsMdj jkt0vkok0fo|k0cxMh]nkSlk</v>
      </c>
      <c r="C1602" s="1042"/>
      <c r="D1602" s="1042"/>
      <c r="E1602" s="1042"/>
      <c r="F1602" s="1042"/>
      <c r="G1602" s="1042"/>
      <c r="H1602" s="1042"/>
      <c r="I1602" s="1042"/>
      <c r="J1602" s="1042"/>
      <c r="K1602" s="1042"/>
      <c r="L1602" s="1042"/>
      <c r="M1602" s="1042"/>
      <c r="N1602" s="1042"/>
      <c r="O1602" s="1042"/>
      <c r="P1602" s="1042"/>
      <c r="Q1602" s="1042"/>
      <c r="R1602" s="1042"/>
      <c r="S1602" s="1042"/>
      <c r="T1602" s="1042"/>
      <c r="U1602" s="1042"/>
      <c r="V1602" s="1043"/>
    </row>
    <row r="1603" spans="1:22" ht="15.95" customHeight="1">
      <c r="A1603" s="425"/>
      <c r="B1603" s="990" t="s">
        <v>244</v>
      </c>
      <c r="C1603" s="991"/>
      <c r="D1603" s="992" t="str">
        <f>'statement of marks'!$H$3</f>
        <v>2016-17</v>
      </c>
      <c r="E1603" s="992"/>
      <c r="F1603" s="992"/>
      <c r="G1603" s="992"/>
      <c r="H1603" s="992"/>
      <c r="I1603" s="992"/>
      <c r="J1603" s="992"/>
      <c r="K1603" s="992"/>
      <c r="L1603" s="992"/>
      <c r="M1603" s="992"/>
      <c r="N1603" s="992"/>
      <c r="O1603" s="992"/>
      <c r="P1603" s="992"/>
      <c r="Q1603" s="992"/>
      <c r="R1603" s="992"/>
      <c r="S1603" s="992"/>
      <c r="T1603" s="992"/>
      <c r="U1603" s="992"/>
      <c r="V1603" s="1044"/>
    </row>
    <row r="1604" spans="1:22" ht="15.95" customHeight="1">
      <c r="A1604" s="425"/>
      <c r="B1604" s="990" t="s">
        <v>185</v>
      </c>
      <c r="C1604" s="991"/>
      <c r="D1604" s="991" t="str">
        <f>IF('statement of marks'!I57="","",'statement of marks'!I57)</f>
        <v/>
      </c>
      <c r="E1604" s="991"/>
      <c r="F1604" s="991"/>
      <c r="G1604" s="991"/>
      <c r="H1604" s="991"/>
      <c r="I1604" s="991"/>
      <c r="J1604" s="991"/>
      <c r="K1604" s="991"/>
      <c r="L1604" s="991"/>
      <c r="M1604" s="991"/>
      <c r="N1604" s="991"/>
      <c r="O1604" s="991"/>
      <c r="P1604" s="991"/>
      <c r="Q1604" s="991"/>
      <c r="R1604" s="991"/>
      <c r="S1604" s="991"/>
      <c r="T1604" s="991"/>
      <c r="U1604" s="991"/>
      <c r="V1604" s="1045"/>
    </row>
    <row r="1605" spans="1:22" ht="15.95" customHeight="1">
      <c r="A1605" s="425"/>
      <c r="B1605" s="990" t="s">
        <v>186</v>
      </c>
      <c r="C1605" s="991"/>
      <c r="D1605" s="991" t="str">
        <f>IF('statement of marks'!J57="","",'statement of marks'!J57)</f>
        <v/>
      </c>
      <c r="E1605" s="991"/>
      <c r="F1605" s="991"/>
      <c r="G1605" s="991"/>
      <c r="H1605" s="991"/>
      <c r="I1605" s="991"/>
      <c r="J1605" s="991"/>
      <c r="K1605" s="991"/>
      <c r="L1605" s="991"/>
      <c r="M1605" s="991"/>
      <c r="N1605" s="991"/>
      <c r="O1605" s="991"/>
      <c r="P1605" s="991"/>
      <c r="Q1605" s="991"/>
      <c r="R1605" s="991"/>
      <c r="S1605" s="991"/>
      <c r="T1605" s="991"/>
      <c r="U1605" s="991"/>
      <c r="V1605" s="1045"/>
    </row>
    <row r="1606" spans="1:22" ht="15.95" customHeight="1">
      <c r="A1606" s="425"/>
      <c r="B1606" s="990" t="s">
        <v>187</v>
      </c>
      <c r="C1606" s="991"/>
      <c r="D1606" s="991" t="str">
        <f>IF('statement of marks'!K57="","",'statement of marks'!K57)</f>
        <v/>
      </c>
      <c r="E1606" s="991"/>
      <c r="F1606" s="991"/>
      <c r="G1606" s="991"/>
      <c r="H1606" s="991"/>
      <c r="I1606" s="991"/>
      <c r="J1606" s="991"/>
      <c r="K1606" s="991"/>
      <c r="L1606" s="991"/>
      <c r="M1606" s="991"/>
      <c r="N1606" s="991"/>
      <c r="O1606" s="991"/>
      <c r="P1606" s="991"/>
      <c r="Q1606" s="991"/>
      <c r="R1606" s="991"/>
      <c r="S1606" s="991"/>
      <c r="T1606" s="991"/>
      <c r="U1606" s="991"/>
      <c r="V1606" s="1045"/>
    </row>
    <row r="1607" spans="1:22" ht="15.95" customHeight="1">
      <c r="A1607" s="425"/>
      <c r="B1607" s="990" t="s">
        <v>188</v>
      </c>
      <c r="C1607" s="991"/>
      <c r="D1607" s="992" t="str">
        <f>'statement of marks'!$G$3</f>
        <v>6 B</v>
      </c>
      <c r="E1607" s="992"/>
      <c r="F1607" s="992"/>
      <c r="G1607" s="991" t="s">
        <v>9</v>
      </c>
      <c r="H1607" s="991"/>
      <c r="I1607" s="991"/>
      <c r="J1607" s="992" t="str">
        <f>IF('statement of marks'!D57="","",'statement of marks'!D57)</f>
        <v/>
      </c>
      <c r="K1607" s="992"/>
      <c r="L1607" s="992"/>
      <c r="M1607" s="991" t="s">
        <v>189</v>
      </c>
      <c r="N1607" s="991"/>
      <c r="O1607" s="991"/>
      <c r="P1607" s="992" t="str">
        <f>IF('statement of marks'!F57="","",'statement of marks'!F57)</f>
        <v/>
      </c>
      <c r="Q1607" s="992"/>
      <c r="R1607" s="992"/>
      <c r="S1607" s="1054" t="str">
        <f>IF('statement of marks'!$I$3="","",'statement of marks'!$I$3)</f>
        <v xml:space="preserve">fo|ky; dk Mk;l dksM+ </v>
      </c>
      <c r="T1607" s="1054"/>
      <c r="U1607" s="1054"/>
      <c r="V1607" s="1055"/>
    </row>
    <row r="1608" spans="1:22" ht="15.95" customHeight="1">
      <c r="A1608" s="425"/>
      <c r="B1608" s="428" t="s">
        <v>0</v>
      </c>
      <c r="C1608" s="429"/>
      <c r="D1608" s="1032" t="str">
        <f>IF('statement of marks'!G57="","",'statement of marks'!G57)</f>
        <v/>
      </c>
      <c r="E1608" s="1032"/>
      <c r="F1608" s="1032"/>
      <c r="G1608" s="991" t="str">
        <f>IF('statement of marks'!H57="","",'statement of marks'!H57)</f>
        <v/>
      </c>
      <c r="H1608" s="991"/>
      <c r="I1608" s="991"/>
      <c r="J1608" s="991"/>
      <c r="K1608" s="991"/>
      <c r="L1608" s="991"/>
      <c r="M1608" s="991"/>
      <c r="N1608" s="991"/>
      <c r="O1608" s="991"/>
      <c r="P1608" s="991"/>
      <c r="Q1608" s="991"/>
      <c r="R1608" s="991"/>
      <c r="S1608" s="1056" t="str">
        <f>IF('statement of marks'!$J$3="","",'statement of marks'!$J$3)</f>
        <v xml:space="preserve">08291009401   </v>
      </c>
      <c r="T1608" s="1056"/>
      <c r="U1608" s="1056"/>
      <c r="V1608" s="1057"/>
    </row>
    <row r="1609" spans="1:22" ht="15.95" customHeight="1">
      <c r="A1609" s="425"/>
      <c r="B1609" s="404" t="s">
        <v>28</v>
      </c>
      <c r="C1609" s="430" t="s">
        <v>96</v>
      </c>
      <c r="D1609" s="1007" t="s">
        <v>1</v>
      </c>
      <c r="E1609" s="1007"/>
      <c r="F1609" s="1007"/>
      <c r="G1609" s="1007" t="s">
        <v>21</v>
      </c>
      <c r="H1609" s="1007"/>
      <c r="I1609" s="1007"/>
      <c r="J1609" s="1007" t="s">
        <v>68</v>
      </c>
      <c r="K1609" s="1007"/>
      <c r="L1609" s="1007"/>
      <c r="M1609" s="1007" t="s">
        <v>97</v>
      </c>
      <c r="N1609" s="1007"/>
      <c r="O1609" s="1007"/>
      <c r="P1609" s="1070" t="s">
        <v>200</v>
      </c>
      <c r="Q1609" s="1051" t="s">
        <v>238</v>
      </c>
      <c r="R1609" s="1051"/>
      <c r="S1609" s="1051"/>
      <c r="T1609" s="1052" t="s">
        <v>237</v>
      </c>
      <c r="U1609" s="1052"/>
      <c r="V1609" s="1053"/>
    </row>
    <row r="1610" spans="1:22" ht="15.95" customHeight="1">
      <c r="A1610" s="425"/>
      <c r="B1610" s="404"/>
      <c r="C1610" s="430"/>
      <c r="D1610" s="423" t="s">
        <v>245</v>
      </c>
      <c r="E1610" s="423" t="s">
        <v>246</v>
      </c>
      <c r="F1610" s="431" t="s">
        <v>2</v>
      </c>
      <c r="G1610" s="423" t="s">
        <v>245</v>
      </c>
      <c r="H1610" s="423" t="s">
        <v>246</v>
      </c>
      <c r="I1610" s="431" t="s">
        <v>2</v>
      </c>
      <c r="J1610" s="423" t="s">
        <v>245</v>
      </c>
      <c r="K1610" s="423" t="s">
        <v>246</v>
      </c>
      <c r="L1610" s="431" t="s">
        <v>2</v>
      </c>
      <c r="M1610" s="423" t="s">
        <v>245</v>
      </c>
      <c r="N1610" s="423" t="s">
        <v>246</v>
      </c>
      <c r="O1610" s="431" t="s">
        <v>2</v>
      </c>
      <c r="P1610" s="1070"/>
      <c r="Q1610" s="423" t="s">
        <v>245</v>
      </c>
      <c r="R1610" s="423" t="s">
        <v>246</v>
      </c>
      <c r="S1610" s="435" t="s">
        <v>2</v>
      </c>
      <c r="T1610" s="445" t="s">
        <v>223</v>
      </c>
      <c r="U1610" s="446" t="s">
        <v>5</v>
      </c>
      <c r="V1610" s="447" t="s">
        <v>241</v>
      </c>
    </row>
    <row r="1611" spans="1:22" ht="15.95" customHeight="1">
      <c r="A1611" s="426"/>
      <c r="B1611" s="1046" t="s">
        <v>3</v>
      </c>
      <c r="C1611" s="1047"/>
      <c r="D1611" s="421">
        <f>IF('statement of marks'!L$6="","",'statement of marks'!L$6)</f>
        <v>5</v>
      </c>
      <c r="E1611" s="421">
        <f>IF('statement of marks'!M$6="","",'statement of marks'!M$6)</f>
        <v>5</v>
      </c>
      <c r="F1611" s="432">
        <f>IF('statement of marks'!N$6="","",'statement of marks'!N$6)</f>
        <v>10</v>
      </c>
      <c r="G1611" s="421">
        <f>IF('statement of marks'!O$6="","",'statement of marks'!O$6)</f>
        <v>5</v>
      </c>
      <c r="H1611" s="421">
        <f>IF('statement of marks'!P$6="","",'statement of marks'!P$6)</f>
        <v>5</v>
      </c>
      <c r="I1611" s="432">
        <f>IF('statement of marks'!Q$6="","",'statement of marks'!Q$6)</f>
        <v>10</v>
      </c>
      <c r="J1611" s="421">
        <f>IF('statement of marks'!R$6="","",'statement of marks'!R$6)</f>
        <v>5</v>
      </c>
      <c r="K1611" s="421">
        <f>IF('statement of marks'!S$6="","",'statement of marks'!S$6)</f>
        <v>5</v>
      </c>
      <c r="L1611" s="432">
        <f>IF('statement of marks'!T$6="","",'statement of marks'!T$6)</f>
        <v>10</v>
      </c>
      <c r="M1611" s="421">
        <f>IF('statement of marks'!V$6="","",'statement of marks'!V$6)</f>
        <v>50</v>
      </c>
      <c r="N1611" s="421">
        <f>IF('statement of marks'!W$6="","",'statement of marks'!W$6)</f>
        <v>20</v>
      </c>
      <c r="O1611" s="432">
        <f>IF('statement of marks'!X$6="","",'statement of marks'!X$6)</f>
        <v>70</v>
      </c>
      <c r="P1611" s="422">
        <f>IF('statement of marks'!Y$6="","",'statement of marks'!Y$6)</f>
        <v>100</v>
      </c>
      <c r="Q1611" s="421">
        <f>IF('statement of marks'!Z$6="","",'statement of marks'!Z$6)</f>
        <v>70</v>
      </c>
      <c r="R1611" s="421">
        <f>IF('statement of marks'!AA$6="","",'statement of marks'!AA$6)</f>
        <v>30</v>
      </c>
      <c r="S1611" s="432">
        <f>IF('statement of marks'!AB$6="","",'statement of marks'!AB$6)</f>
        <v>100</v>
      </c>
      <c r="T1611" s="442">
        <f>IF('statement of marks'!AC$6="","",'statement of marks'!AC$6)</f>
        <v>200</v>
      </c>
      <c r="U1611" s="442" t="str">
        <f>IF('statement of marks'!AD$6="","",'statement of marks'!AD$6)</f>
        <v/>
      </c>
      <c r="V1611" s="448" t="str">
        <f>IF('statement of marks'!AE$6="","",'statement of marks'!AE$6)</f>
        <v/>
      </c>
    </row>
    <row r="1612" spans="1:22" ht="15.95" customHeight="1">
      <c r="A1612" s="425"/>
      <c r="B1612" s="990" t="str">
        <f>IF('statement of marks'!$L$3="","",'statement of marks'!$L$3)</f>
        <v>fgUnh</v>
      </c>
      <c r="C1612" s="991"/>
      <c r="D1612" s="207" t="str">
        <f>IF('statement of marks'!L57="","",'statement of marks'!L57)</f>
        <v/>
      </c>
      <c r="E1612" s="207" t="str">
        <f>IF('statement of marks'!M57="","",'statement of marks'!M57)</f>
        <v/>
      </c>
      <c r="F1612" s="433" t="str">
        <f>IF('statement of marks'!N57="","",'statement of marks'!N57)</f>
        <v/>
      </c>
      <c r="G1612" s="207" t="str">
        <f>IF('statement of marks'!O57="","",'statement of marks'!O57)</f>
        <v/>
      </c>
      <c r="H1612" s="207" t="str">
        <f>IF('statement of marks'!P57="","",'statement of marks'!P57)</f>
        <v/>
      </c>
      <c r="I1612" s="433" t="str">
        <f>IF('statement of marks'!Q57="","",'statement of marks'!Q57)</f>
        <v/>
      </c>
      <c r="J1612" s="207" t="str">
        <f>IF('statement of marks'!R57="","",'statement of marks'!R57)</f>
        <v/>
      </c>
      <c r="K1612" s="207" t="str">
        <f>IF('statement of marks'!S57="","",'statement of marks'!S57)</f>
        <v/>
      </c>
      <c r="L1612" s="433" t="str">
        <f>IF('statement of marks'!T57="","",'statement of marks'!T57)</f>
        <v/>
      </c>
      <c r="M1612" s="207" t="str">
        <f>IF('statement of marks'!V57="","",'statement of marks'!V57)</f>
        <v/>
      </c>
      <c r="N1612" s="207" t="str">
        <f>IF('statement of marks'!W57="","",'statement of marks'!W57)</f>
        <v/>
      </c>
      <c r="O1612" s="433" t="str">
        <f>IF('statement of marks'!X57="","",'statement of marks'!X57)</f>
        <v/>
      </c>
      <c r="P1612" s="209" t="str">
        <f>IF('statement of marks'!Y57="","",'statement of marks'!Y57)</f>
        <v/>
      </c>
      <c r="Q1612" s="207" t="str">
        <f>IF('statement of marks'!Z57="","",'statement of marks'!Z57)</f>
        <v/>
      </c>
      <c r="R1612" s="207" t="str">
        <f>IF('statement of marks'!AA57="","",'statement of marks'!AA57)</f>
        <v/>
      </c>
      <c r="S1612" s="433" t="str">
        <f>IF('statement of marks'!AB57="","",'statement of marks'!AB57)</f>
        <v/>
      </c>
      <c r="T1612" s="420" t="str">
        <f>IF('statement of marks'!AC57="","",'statement of marks'!AC57)</f>
        <v/>
      </c>
      <c r="U1612" s="420" t="str">
        <f>IF('statement of marks'!AD57="","",'statement of marks'!AD57)</f>
        <v/>
      </c>
      <c r="V1612" s="439" t="str">
        <f>IF('statement of marks'!AE57="","",'statement of marks'!AE57)</f>
        <v/>
      </c>
    </row>
    <row r="1613" spans="1:22" ht="15.95" customHeight="1">
      <c r="A1613" s="425"/>
      <c r="B1613" s="990" t="str">
        <f>IF('statement of marks'!$AH$3="","",'statement of marks'!$AH$3)</f>
        <v>vaxszth</v>
      </c>
      <c r="C1613" s="991"/>
      <c r="D1613" s="207" t="str">
        <f>IF('statement of marks'!AH57="","",'statement of marks'!AH57)</f>
        <v/>
      </c>
      <c r="E1613" s="207" t="str">
        <f>IF('statement of marks'!AI57="","",'statement of marks'!AI57)</f>
        <v/>
      </c>
      <c r="F1613" s="433" t="str">
        <f>IF('statement of marks'!AJ57="","",'statement of marks'!AJ57)</f>
        <v/>
      </c>
      <c r="G1613" s="207" t="str">
        <f>IF('statement of marks'!AK57="","",'statement of marks'!AK57)</f>
        <v/>
      </c>
      <c r="H1613" s="207" t="str">
        <f>IF('statement of marks'!AL57="","",'statement of marks'!AL57)</f>
        <v/>
      </c>
      <c r="I1613" s="433" t="str">
        <f>IF('statement of marks'!AM57="","",'statement of marks'!AM57)</f>
        <v/>
      </c>
      <c r="J1613" s="207" t="str">
        <f>IF('statement of marks'!AN57="","",'statement of marks'!AN57)</f>
        <v/>
      </c>
      <c r="K1613" s="207" t="str">
        <f>IF('statement of marks'!AO57="","",'statement of marks'!AO57)</f>
        <v/>
      </c>
      <c r="L1613" s="433" t="str">
        <f>IF('statement of marks'!AP57="","",'statement of marks'!AP57)</f>
        <v/>
      </c>
      <c r="M1613" s="207" t="str">
        <f>IF('statement of marks'!AR57="","",'statement of marks'!AR57)</f>
        <v/>
      </c>
      <c r="N1613" s="207" t="str">
        <f>IF('statement of marks'!AS57="","",'statement of marks'!AS57)</f>
        <v/>
      </c>
      <c r="O1613" s="433" t="str">
        <f>IF('statement of marks'!AT57="","",'statement of marks'!AT57)</f>
        <v/>
      </c>
      <c r="P1613" s="209" t="str">
        <f>IF('statement of marks'!AU57="","",'statement of marks'!AU57)</f>
        <v/>
      </c>
      <c r="Q1613" s="207" t="str">
        <f>IF('statement of marks'!AV57="","",'statement of marks'!AV57)</f>
        <v/>
      </c>
      <c r="R1613" s="207" t="str">
        <f>IF('statement of marks'!AW57="","",'statement of marks'!AW57)</f>
        <v/>
      </c>
      <c r="S1613" s="433" t="str">
        <f>IF('statement of marks'!AX57="","",'statement of marks'!AX57)</f>
        <v/>
      </c>
      <c r="T1613" s="420" t="str">
        <f>IF('statement of marks'!AY57="","",'statement of marks'!AY57)</f>
        <v/>
      </c>
      <c r="U1613" s="420" t="str">
        <f>IF('statement of marks'!AZ57="","",'statement of marks'!AZ57)</f>
        <v/>
      </c>
      <c r="V1613" s="439" t="str">
        <f>IF('statement of marks'!BA57="","",'statement of marks'!BA57)</f>
        <v/>
      </c>
    </row>
    <row r="1614" spans="1:22" ht="15.95" customHeight="1">
      <c r="A1614" s="425"/>
      <c r="B1614" s="990" t="str">
        <f>IF('statement of marks'!BD57="s","laLd`r",IF('statement of marks'!BD57="u","mnwZ",IF('statement of marks'!BD57="g","xqtjkrh",IF('statement of marks'!BD57="p","iatkch",IF('statement of marks'!BD57="sd","fla/kh","r`rh; Hkk""kk")))))</f>
        <v>r`rh; Hkk"kk</v>
      </c>
      <c r="C1614" s="991"/>
      <c r="D1614" s="207" t="str">
        <f>IF('statement of marks'!BE57="","",'statement of marks'!BE57)</f>
        <v/>
      </c>
      <c r="E1614" s="207" t="str">
        <f>IF('statement of marks'!BF57="","",'statement of marks'!BF57)</f>
        <v/>
      </c>
      <c r="F1614" s="433" t="str">
        <f>IF('statement of marks'!BG57="","",'statement of marks'!BG57)</f>
        <v/>
      </c>
      <c r="G1614" s="207" t="str">
        <f>IF('statement of marks'!BH57="","",'statement of marks'!BH57)</f>
        <v/>
      </c>
      <c r="H1614" s="207" t="str">
        <f>IF('statement of marks'!BI57="","",'statement of marks'!BI57)</f>
        <v/>
      </c>
      <c r="I1614" s="433" t="str">
        <f>IF('statement of marks'!BJ57="","",'statement of marks'!BJ57)</f>
        <v/>
      </c>
      <c r="J1614" s="207" t="str">
        <f>IF('statement of marks'!BK57="","",'statement of marks'!BK57)</f>
        <v/>
      </c>
      <c r="K1614" s="207" t="str">
        <f>IF('statement of marks'!BL57="","",'statement of marks'!BL57)</f>
        <v/>
      </c>
      <c r="L1614" s="433" t="str">
        <f>IF('statement of marks'!BM57="","",'statement of marks'!BM57)</f>
        <v/>
      </c>
      <c r="M1614" s="207" t="str">
        <f>IF('statement of marks'!BO57="","",'statement of marks'!BO57)</f>
        <v/>
      </c>
      <c r="N1614" s="207" t="str">
        <f>IF('statement of marks'!BP57="","",'statement of marks'!BP57)</f>
        <v/>
      </c>
      <c r="O1614" s="433" t="str">
        <f>IF('statement of marks'!BQ57="","",'statement of marks'!BQ57)</f>
        <v/>
      </c>
      <c r="P1614" s="209" t="str">
        <f>IF('statement of marks'!BR57="","",'statement of marks'!BR57)</f>
        <v/>
      </c>
      <c r="Q1614" s="207" t="str">
        <f>IF('statement of marks'!BS57="","",'statement of marks'!BS57)</f>
        <v/>
      </c>
      <c r="R1614" s="207" t="str">
        <f>IF('statement of marks'!BT57="","",'statement of marks'!BT57)</f>
        <v/>
      </c>
      <c r="S1614" s="433" t="str">
        <f>IF('statement of marks'!BU57="","",'statement of marks'!BU57)</f>
        <v/>
      </c>
      <c r="T1614" s="420" t="str">
        <f>IF('statement of marks'!BV57="","",'statement of marks'!BV57)</f>
        <v/>
      </c>
      <c r="U1614" s="420" t="str">
        <f>IF('statement of marks'!BW57="","",'statement of marks'!BW57)</f>
        <v/>
      </c>
      <c r="V1614" s="439" t="str">
        <f>IF('statement of marks'!BX57="","",'statement of marks'!BX57)</f>
        <v/>
      </c>
    </row>
    <row r="1615" spans="1:22" ht="15.95" customHeight="1">
      <c r="A1615" s="425"/>
      <c r="B1615" s="990" t="str">
        <f>IF('statement of marks'!$CA$3="","",'statement of marks'!$CA$3)</f>
        <v>xf.kr</v>
      </c>
      <c r="C1615" s="991"/>
      <c r="D1615" s="207" t="str">
        <f>IF('statement of marks'!CA57="","",'statement of marks'!CA57)</f>
        <v/>
      </c>
      <c r="E1615" s="207" t="str">
        <f>IF('statement of marks'!CB57="","",'statement of marks'!CB57)</f>
        <v/>
      </c>
      <c r="F1615" s="433" t="str">
        <f>IF('statement of marks'!CC57="","",'statement of marks'!CC57)</f>
        <v/>
      </c>
      <c r="G1615" s="207" t="str">
        <f>IF('statement of marks'!CD57="","",'statement of marks'!CD57)</f>
        <v/>
      </c>
      <c r="H1615" s="207" t="str">
        <f>IF('statement of marks'!CE57="","",'statement of marks'!CE57)</f>
        <v/>
      </c>
      <c r="I1615" s="433" t="str">
        <f>IF('statement of marks'!CF57="","",'statement of marks'!CF57)</f>
        <v/>
      </c>
      <c r="J1615" s="207" t="str">
        <f>IF('statement of marks'!CG57="","",'statement of marks'!CG57)</f>
        <v/>
      </c>
      <c r="K1615" s="207" t="str">
        <f>IF('statement of marks'!CH57="","",'statement of marks'!CH57)</f>
        <v/>
      </c>
      <c r="L1615" s="433" t="str">
        <f>IF('statement of marks'!CI57="","",'statement of marks'!CI57)</f>
        <v/>
      </c>
      <c r="M1615" s="207" t="str">
        <f>IF('statement of marks'!CK57="","",'statement of marks'!CK57)</f>
        <v/>
      </c>
      <c r="N1615" s="207" t="str">
        <f>IF('statement of marks'!CL57="","",'statement of marks'!CL57)</f>
        <v/>
      </c>
      <c r="O1615" s="433" t="str">
        <f>IF('statement of marks'!CM57="","",'statement of marks'!CM57)</f>
        <v/>
      </c>
      <c r="P1615" s="209" t="str">
        <f>IF('statement of marks'!CN57="","",'statement of marks'!CN57)</f>
        <v/>
      </c>
      <c r="Q1615" s="207" t="str">
        <f>IF('statement of marks'!CO57="","",'statement of marks'!CO57)</f>
        <v/>
      </c>
      <c r="R1615" s="207" t="str">
        <f>IF('statement of marks'!CP57="","",'statement of marks'!CP57)</f>
        <v/>
      </c>
      <c r="S1615" s="433" t="str">
        <f>IF('statement of marks'!CQ57="","",'statement of marks'!CQ57)</f>
        <v/>
      </c>
      <c r="T1615" s="420" t="str">
        <f>IF('statement of marks'!CR57="","",'statement of marks'!CR57)</f>
        <v/>
      </c>
      <c r="U1615" s="420" t="str">
        <f>IF('statement of marks'!CS57="","",'statement of marks'!CS57)</f>
        <v/>
      </c>
      <c r="V1615" s="439" t="str">
        <f>IF('statement of marks'!CT57="","",'statement of marks'!CT57)</f>
        <v/>
      </c>
    </row>
    <row r="1616" spans="1:22" ht="15.95" customHeight="1">
      <c r="A1616" s="425"/>
      <c r="B1616" s="990" t="str">
        <f>IF('statement of marks'!$CW$3="","",'statement of marks'!$CW$3)</f>
        <v>foKku</v>
      </c>
      <c r="C1616" s="991"/>
      <c r="D1616" s="207" t="str">
        <f>IF('statement of marks'!CW57="","",'statement of marks'!CW57)</f>
        <v/>
      </c>
      <c r="E1616" s="207" t="str">
        <f>IF('statement of marks'!CX57="","",'statement of marks'!CX57)</f>
        <v/>
      </c>
      <c r="F1616" s="433" t="str">
        <f>IF('statement of marks'!CY57="","",'statement of marks'!CY57)</f>
        <v/>
      </c>
      <c r="G1616" s="207" t="str">
        <f>IF('statement of marks'!CZ57="","",'statement of marks'!CZ57)</f>
        <v/>
      </c>
      <c r="H1616" s="207" t="str">
        <f>IF('statement of marks'!DA57="","",'statement of marks'!DA57)</f>
        <v/>
      </c>
      <c r="I1616" s="433" t="str">
        <f>IF('statement of marks'!DB57="","",'statement of marks'!DB57)</f>
        <v/>
      </c>
      <c r="J1616" s="207" t="str">
        <f>IF('statement of marks'!DC57="","",'statement of marks'!DC57)</f>
        <v/>
      </c>
      <c r="K1616" s="207" t="str">
        <f>IF('statement of marks'!DD57="","",'statement of marks'!DD57)</f>
        <v/>
      </c>
      <c r="L1616" s="433" t="str">
        <f>IF('statement of marks'!DE57="","",'statement of marks'!DE57)</f>
        <v/>
      </c>
      <c r="M1616" s="207" t="str">
        <f>IF('statement of marks'!DG57="","",'statement of marks'!DG57)</f>
        <v/>
      </c>
      <c r="N1616" s="207" t="str">
        <f>IF('statement of marks'!DH57="","",'statement of marks'!DH57)</f>
        <v/>
      </c>
      <c r="O1616" s="433" t="str">
        <f>IF('statement of marks'!DI57="","",'statement of marks'!DI57)</f>
        <v/>
      </c>
      <c r="P1616" s="209" t="str">
        <f>IF('statement of marks'!DJ57="","",'statement of marks'!DJ57)</f>
        <v/>
      </c>
      <c r="Q1616" s="207" t="str">
        <f>IF('statement of marks'!DK57="","",'statement of marks'!DK57)</f>
        <v/>
      </c>
      <c r="R1616" s="207" t="str">
        <f>IF('statement of marks'!DL57="","",'statement of marks'!DL57)</f>
        <v/>
      </c>
      <c r="S1616" s="433" t="str">
        <f>IF('statement of marks'!DM57="","",'statement of marks'!DM57)</f>
        <v/>
      </c>
      <c r="T1616" s="420" t="str">
        <f>IF('statement of marks'!DN57="","",'statement of marks'!DN57)</f>
        <v/>
      </c>
      <c r="U1616" s="420" t="str">
        <f>IF('statement of marks'!DO57="","",'statement of marks'!DO57)</f>
        <v/>
      </c>
      <c r="V1616" s="439" t="str">
        <f>IF('statement of marks'!DP57="","",'statement of marks'!DP57)</f>
        <v/>
      </c>
    </row>
    <row r="1617" spans="1:22" ht="15.95" customHeight="1">
      <c r="A1617" s="425"/>
      <c r="B1617" s="990" t="str">
        <f>IF('statement of marks'!$DS$3="","",'statement of marks'!$DS$3)</f>
        <v>lkekftd foKku</v>
      </c>
      <c r="C1617" s="991"/>
      <c r="D1617" s="207" t="str">
        <f>IF('statement of marks'!DS57="","",'statement of marks'!DS57)</f>
        <v/>
      </c>
      <c r="E1617" s="207" t="str">
        <f>IF('statement of marks'!DT57="","",'statement of marks'!DT57)</f>
        <v/>
      </c>
      <c r="F1617" s="433" t="str">
        <f>IF('statement of marks'!DU57="","",'statement of marks'!DU57)</f>
        <v/>
      </c>
      <c r="G1617" s="207" t="str">
        <f>IF('statement of marks'!DV57="","",'statement of marks'!DV57)</f>
        <v/>
      </c>
      <c r="H1617" s="207" t="str">
        <f>IF('statement of marks'!DW57="","",'statement of marks'!DW57)</f>
        <v/>
      </c>
      <c r="I1617" s="433" t="str">
        <f>IF('statement of marks'!DX57="","",'statement of marks'!DX57)</f>
        <v/>
      </c>
      <c r="J1617" s="207" t="str">
        <f>IF('statement of marks'!DY57="","",'statement of marks'!DY57)</f>
        <v/>
      </c>
      <c r="K1617" s="207" t="str">
        <f>IF('statement of marks'!DZ57="","",'statement of marks'!DZ57)</f>
        <v/>
      </c>
      <c r="L1617" s="433" t="str">
        <f>IF('statement of marks'!EA57="","",'statement of marks'!EA57)</f>
        <v/>
      </c>
      <c r="M1617" s="207" t="str">
        <f>IF('statement of marks'!EC57="","",'statement of marks'!EC57)</f>
        <v/>
      </c>
      <c r="N1617" s="207" t="str">
        <f>IF('statement of marks'!ED57="","",'statement of marks'!ED57)</f>
        <v/>
      </c>
      <c r="O1617" s="433" t="str">
        <f>IF('statement of marks'!EE57="","",'statement of marks'!EE57)</f>
        <v/>
      </c>
      <c r="P1617" s="209" t="str">
        <f>IF('statement of marks'!EF57="","",'statement of marks'!EF57)</f>
        <v/>
      </c>
      <c r="Q1617" s="207" t="str">
        <f>IF('statement of marks'!EG57="","",'statement of marks'!EG57)</f>
        <v/>
      </c>
      <c r="R1617" s="207" t="str">
        <f>IF('statement of marks'!EH57="","",'statement of marks'!EH57)</f>
        <v/>
      </c>
      <c r="S1617" s="433" t="str">
        <f>IF('statement of marks'!EI57="","",'statement of marks'!EI57)</f>
        <v/>
      </c>
      <c r="T1617" s="420" t="str">
        <f>IF('statement of marks'!EJ57="","",'statement of marks'!EJ57)</f>
        <v/>
      </c>
      <c r="U1617" s="420" t="str">
        <f>IF('statement of marks'!EK57="","",'statement of marks'!EK57)</f>
        <v/>
      </c>
      <c r="V1617" s="439" t="str">
        <f>IF('statement of marks'!EL57="","",'statement of marks'!EL57)</f>
        <v/>
      </c>
    </row>
    <row r="1618" spans="1:22" ht="15.95" customHeight="1">
      <c r="A1618" s="425"/>
      <c r="B1618" s="996" t="s">
        <v>193</v>
      </c>
      <c r="C1618" s="997"/>
      <c r="D1618" s="1007" t="s">
        <v>1</v>
      </c>
      <c r="E1618" s="1007"/>
      <c r="F1618" s="1007"/>
      <c r="G1618" s="1007" t="s">
        <v>21</v>
      </c>
      <c r="H1618" s="1007"/>
      <c r="I1618" s="1007"/>
      <c r="J1618" s="1007" t="s">
        <v>194</v>
      </c>
      <c r="K1618" s="1007"/>
      <c r="L1618" s="1007"/>
      <c r="M1618" s="1007" t="s">
        <v>68</v>
      </c>
      <c r="N1618" s="1007"/>
      <c r="O1618" s="1007"/>
      <c r="P1618" s="1007" t="s">
        <v>240</v>
      </c>
      <c r="Q1618" s="1007"/>
      <c r="R1618" s="1007"/>
      <c r="S1618" s="436"/>
      <c r="T1618" s="1073" t="s">
        <v>237</v>
      </c>
      <c r="U1618" s="1074"/>
      <c r="V1618" s="1075"/>
    </row>
    <row r="1619" spans="1:22" ht="15.95" customHeight="1">
      <c r="A1619" s="426"/>
      <c r="B1619" s="1048" t="s">
        <v>3</v>
      </c>
      <c r="C1619" s="1049"/>
      <c r="D1619" s="1050">
        <f>IF('statement of marks'!EO$6="","",'statement of marks'!EO$6)</f>
        <v>20</v>
      </c>
      <c r="E1619" s="1050"/>
      <c r="F1619" s="1050"/>
      <c r="G1619" s="1050">
        <f>IF('statement of marks'!EP$6="","",'statement of marks'!EP$6)</f>
        <v>20</v>
      </c>
      <c r="H1619" s="1050"/>
      <c r="I1619" s="1050"/>
      <c r="J1619" s="1050">
        <f>IF('statement of marks'!ER$6="","",'statement of marks'!ER$6)</f>
        <v>20</v>
      </c>
      <c r="K1619" s="1050"/>
      <c r="L1619" s="1050"/>
      <c r="M1619" s="1050">
        <f>IF('statement of marks'!EQ$6="","",'statement of marks'!EQ$6)</f>
        <v>20</v>
      </c>
      <c r="N1619" s="1050"/>
      <c r="O1619" s="1050"/>
      <c r="P1619" s="1050">
        <f>IF('statement of marks'!ES$6="","",'statement of marks'!ES$6)</f>
        <v>20</v>
      </c>
      <c r="Q1619" s="1050"/>
      <c r="R1619" s="1050"/>
      <c r="S1619" s="437" t="str">
        <f>IF('statement of marks'!FD$6="","",'statement of marks'!EW$6)</f>
        <v/>
      </c>
      <c r="T1619" s="442">
        <f>IF('statement of marks'!ET$6="","",'statement of marks'!ET$6)</f>
        <v>100</v>
      </c>
      <c r="U1619" s="443" t="s">
        <v>5</v>
      </c>
      <c r="V1619" s="444" t="s">
        <v>241</v>
      </c>
    </row>
    <row r="1620" spans="1:22" ht="15.95" customHeight="1">
      <c r="A1620" s="425"/>
      <c r="B1620" s="990" t="str">
        <f>IF('statement of marks'!$EO$3="","",'statement of marks'!$EO$3)</f>
        <v>dk;kZuqHko</v>
      </c>
      <c r="C1620" s="991"/>
      <c r="D1620" s="1031" t="str">
        <f>IF('statement of marks'!EO57="","",'statement of marks'!EO57)</f>
        <v/>
      </c>
      <c r="E1620" s="1031"/>
      <c r="F1620" s="1031"/>
      <c r="G1620" s="1031" t="str">
        <f>IF('statement of marks'!EP57="","",'statement of marks'!EP57)</f>
        <v/>
      </c>
      <c r="H1620" s="1031"/>
      <c r="I1620" s="1031"/>
      <c r="J1620" s="1031" t="str">
        <f>IF('statement of marks'!ER57="","",'statement of marks'!ER57)</f>
        <v/>
      </c>
      <c r="K1620" s="1031"/>
      <c r="L1620" s="1031"/>
      <c r="M1620" s="1031" t="str">
        <f>IF('statement of marks'!EQ57="","",'statement of marks'!EQ57)</f>
        <v/>
      </c>
      <c r="N1620" s="1031"/>
      <c r="O1620" s="1031"/>
      <c r="P1620" s="1031" t="str">
        <f>IF('statement of marks'!ES57="","",'statement of marks'!ES57)</f>
        <v/>
      </c>
      <c r="Q1620" s="1031"/>
      <c r="R1620" s="1031"/>
      <c r="S1620" s="438"/>
      <c r="T1620" s="440" t="str">
        <f>IF('statement of marks'!ET57="","",'statement of marks'!ET57)</f>
        <v/>
      </c>
      <c r="U1620" s="440" t="str">
        <f>IF('statement of marks'!EU57="","",'statement of marks'!EU57)</f>
        <v/>
      </c>
      <c r="V1620" s="441" t="str">
        <f>IF('statement of marks'!EV57="","",'statement of marks'!EV57)</f>
        <v/>
      </c>
    </row>
    <row r="1621" spans="1:22" ht="15.95" customHeight="1">
      <c r="A1621" s="425"/>
      <c r="B1621" s="1027" t="str">
        <f>IF('statement of marks'!$EY$3="","",'statement of marks'!$EY$3)</f>
        <v>dyk f'k{kk</v>
      </c>
      <c r="C1621" s="1028"/>
      <c r="D1621" s="1031" t="str">
        <f>IF('statement of marks'!EY57="","",'statement of marks'!EY57)</f>
        <v/>
      </c>
      <c r="E1621" s="1031"/>
      <c r="F1621" s="1031"/>
      <c r="G1621" s="1031" t="str">
        <f>IF('statement of marks'!EZ57="","",'statement of marks'!EZ57)</f>
        <v/>
      </c>
      <c r="H1621" s="1031"/>
      <c r="I1621" s="1031"/>
      <c r="J1621" s="1031" t="str">
        <f>IF('statement of marks'!FB57="","",'statement of marks'!FB57)</f>
        <v/>
      </c>
      <c r="K1621" s="1031"/>
      <c r="L1621" s="1031"/>
      <c r="M1621" s="1031" t="str">
        <f>IF('statement of marks'!FA57="","",'statement of marks'!FA57)</f>
        <v/>
      </c>
      <c r="N1621" s="1031"/>
      <c r="O1621" s="1031"/>
      <c r="P1621" s="1031" t="str">
        <f>IF('statement of marks'!FC57="","",'statement of marks'!FC57)</f>
        <v/>
      </c>
      <c r="Q1621" s="1031"/>
      <c r="R1621" s="1031"/>
      <c r="S1621" s="438"/>
      <c r="T1621" s="440" t="str">
        <f>IF('statement of marks'!FD57="","",'statement of marks'!FD57)</f>
        <v/>
      </c>
      <c r="U1621" s="440" t="str">
        <f>IF('statement of marks'!FE57="","",'statement of marks'!FE57)</f>
        <v/>
      </c>
      <c r="V1621" s="441" t="str">
        <f>IF('statement of marks'!FF57="","",'statement of marks'!FF57)</f>
        <v/>
      </c>
    </row>
    <row r="1622" spans="1:22" ht="15.95" customHeight="1">
      <c r="A1622" s="425"/>
      <c r="B1622" s="1029" t="str">
        <f>IF('statement of marks'!$FI$3="","",'statement of marks'!$FI$3)</f>
        <v>LokLF; ,oe~ 'kkjhfjd f'k{kk</v>
      </c>
      <c r="C1622" s="1030"/>
      <c r="D1622" s="1031" t="str">
        <f>IF('statement of marks'!FI57="","",'statement of marks'!FI57)</f>
        <v/>
      </c>
      <c r="E1622" s="1031"/>
      <c r="F1622" s="1031"/>
      <c r="G1622" s="1031" t="str">
        <f>IF('statement of marks'!FJ57="","",'statement of marks'!FJ57)</f>
        <v/>
      </c>
      <c r="H1622" s="1031"/>
      <c r="I1622" s="1031"/>
      <c r="J1622" s="1031" t="str">
        <f>IF('statement of marks'!FL57="","",'statement of marks'!FL57)</f>
        <v/>
      </c>
      <c r="K1622" s="1031"/>
      <c r="L1622" s="1031"/>
      <c r="M1622" s="1031" t="str">
        <f>IF('statement of marks'!FK57="","",'statement of marks'!FK57)</f>
        <v/>
      </c>
      <c r="N1622" s="1031"/>
      <c r="O1622" s="1031"/>
      <c r="P1622" s="1031" t="str">
        <f>IF('statement of marks'!FM57="","",'statement of marks'!FM57)</f>
        <v/>
      </c>
      <c r="Q1622" s="1031"/>
      <c r="R1622" s="1031"/>
      <c r="S1622" s="438"/>
      <c r="T1622" s="440" t="str">
        <f>IF('statement of marks'!FN57="","",'statement of marks'!FN57)</f>
        <v/>
      </c>
      <c r="U1622" s="440" t="str">
        <f>IF('statement of marks'!FO57="","",'statement of marks'!FO57)</f>
        <v/>
      </c>
      <c r="V1622" s="441" t="str">
        <f>IF('statement of marks'!FP57="","",'statement of marks'!FP57)</f>
        <v/>
      </c>
    </row>
    <row r="1623" spans="1:22" ht="15.95" customHeight="1">
      <c r="A1623" s="425"/>
      <c r="B1623" s="1000" t="s">
        <v>195</v>
      </c>
      <c r="C1623" s="1001"/>
      <c r="D1623" s="1071" t="str">
        <f>details!$DR$3</f>
        <v>vxLr rd</v>
      </c>
      <c r="E1623" s="1071"/>
      <c r="F1623" s="1071"/>
      <c r="G1623" s="1071" t="str">
        <f>details!$DV$3</f>
        <v>vDVwcj rd</v>
      </c>
      <c r="H1623" s="1071"/>
      <c r="I1623" s="1071"/>
      <c r="J1623" s="1071" t="str">
        <f>details!$ED$3</f>
        <v>Qjojh rd</v>
      </c>
      <c r="K1623" s="1071"/>
      <c r="L1623" s="1071"/>
      <c r="M1623" s="1071" t="str">
        <f>details!$DZ$3</f>
        <v>fnlEcj rd</v>
      </c>
      <c r="N1623" s="1071"/>
      <c r="O1623" s="1071"/>
      <c r="P1623" s="1071" t="str">
        <f>details!$EH$3</f>
        <v>loZ ;ksx</v>
      </c>
      <c r="Q1623" s="1071"/>
      <c r="R1623" s="1071"/>
      <c r="S1623" s="1010" t="s">
        <v>252</v>
      </c>
      <c r="T1623" s="1011"/>
      <c r="U1623" s="1011"/>
      <c r="V1623" s="1078"/>
    </row>
    <row r="1624" spans="1:22" ht="15.95" customHeight="1">
      <c r="A1624" s="425"/>
      <c r="B1624" s="1025" t="s">
        <v>98</v>
      </c>
      <c r="C1624" s="1026"/>
      <c r="D1624" s="1008" t="str">
        <f>IF(details!DS57="","",details!DS57)</f>
        <v/>
      </c>
      <c r="E1624" s="1008"/>
      <c r="F1624" s="1008"/>
      <c r="G1624" s="1008" t="str">
        <f>IF(details!DW57="","",details!DW57)</f>
        <v/>
      </c>
      <c r="H1624" s="1008"/>
      <c r="I1624" s="1008"/>
      <c r="J1624" s="1008" t="str">
        <f>IF(details!EE57="","",details!EE57)</f>
        <v/>
      </c>
      <c r="K1624" s="1008"/>
      <c r="L1624" s="1008"/>
      <c r="M1624" s="1008" t="str">
        <f>IF(details!EA57="","",details!EA57)</f>
        <v/>
      </c>
      <c r="N1624" s="1008"/>
      <c r="O1624" s="1008"/>
      <c r="P1624" s="1008" t="str">
        <f>IF(details!EI57="","",details!EI57)</f>
        <v/>
      </c>
      <c r="Q1624" s="1008"/>
      <c r="R1624" s="1008"/>
      <c r="S1624" s="1079">
        <f>'statement of marks'!$HF$108</f>
        <v>42855</v>
      </c>
      <c r="T1624" s="1080"/>
      <c r="U1624" s="1080"/>
      <c r="V1624" s="1081"/>
    </row>
    <row r="1625" spans="1:22" ht="15.95" customHeight="1">
      <c r="A1625" s="425"/>
      <c r="B1625" s="1023" t="s">
        <v>15</v>
      </c>
      <c r="C1625" s="1024"/>
      <c r="D1625" s="1009">
        <f>IF(details!DR57="","",details!DR57)</f>
        <v>83</v>
      </c>
      <c r="E1625" s="1009"/>
      <c r="F1625" s="1009"/>
      <c r="G1625" s="1009" t="str">
        <f>IF(details!DV57="","",details!DV57)</f>
        <v/>
      </c>
      <c r="H1625" s="1009"/>
      <c r="I1625" s="1009"/>
      <c r="J1625" s="1009" t="str">
        <f>IF(details!ED57="","",details!ED57)</f>
        <v/>
      </c>
      <c r="K1625" s="1009"/>
      <c r="L1625" s="1009"/>
      <c r="M1625" s="1009" t="str">
        <f>IF(details!DZ57="","",details!DZ57)</f>
        <v/>
      </c>
      <c r="N1625" s="1009"/>
      <c r="O1625" s="1009"/>
      <c r="P1625" s="1009" t="str">
        <f>IF(details!EH57="","",details!EH57)</f>
        <v/>
      </c>
      <c r="Q1625" s="1009"/>
      <c r="R1625" s="1009"/>
      <c r="S1625" s="1082"/>
      <c r="T1625" s="1083"/>
      <c r="U1625" s="1083"/>
      <c r="V1625" s="1084"/>
    </row>
    <row r="1626" spans="1:22" ht="15.95" customHeight="1">
      <c r="A1626" s="1072"/>
      <c r="B1626" s="1064" t="s">
        <v>250</v>
      </c>
      <c r="C1626" s="1065"/>
      <c r="D1626" s="1066" t="s">
        <v>3</v>
      </c>
      <c r="E1626" s="1066"/>
      <c r="F1626" s="1066"/>
      <c r="G1626" s="1066" t="s">
        <v>236</v>
      </c>
      <c r="H1626" s="1066"/>
      <c r="I1626" s="1066"/>
      <c r="J1626" s="1066" t="s">
        <v>5</v>
      </c>
      <c r="K1626" s="1066"/>
      <c r="L1626" s="1066"/>
      <c r="M1626" s="1066" t="s">
        <v>242</v>
      </c>
      <c r="N1626" s="1066"/>
      <c r="O1626" s="1066"/>
      <c r="P1626" s="1067" t="s">
        <v>225</v>
      </c>
      <c r="Q1626" s="1067"/>
      <c r="R1626" s="1067"/>
      <c r="S1626" s="1066" t="s">
        <v>250</v>
      </c>
      <c r="T1626" s="1066"/>
      <c r="U1626" s="1066"/>
      <c r="V1626" s="1068"/>
    </row>
    <row r="1627" spans="1:22" ht="15.95" customHeight="1">
      <c r="A1627" s="1072"/>
      <c r="B1627" s="1064"/>
      <c r="C1627" s="1065"/>
      <c r="D1627" s="1069" t="str">
        <f>'statement of marks'!HD57</f>
        <v/>
      </c>
      <c r="E1627" s="1069"/>
      <c r="F1627" s="1069"/>
      <c r="G1627" s="1069" t="str">
        <f>'statement of marks'!HE57</f>
        <v/>
      </c>
      <c r="H1627" s="1069"/>
      <c r="I1627" s="1069"/>
      <c r="J1627" s="1069" t="str">
        <f>'statement of marks'!HF57</f>
        <v/>
      </c>
      <c r="K1627" s="1069"/>
      <c r="L1627" s="1069"/>
      <c r="M1627" s="1069" t="str">
        <f>'statement of marks'!HI57</f>
        <v/>
      </c>
      <c r="N1627" s="1069"/>
      <c r="O1627" s="1069"/>
      <c r="P1627" s="1069" t="str">
        <f>'statement of marks'!HH57</f>
        <v/>
      </c>
      <c r="Q1627" s="1069"/>
      <c r="R1627" s="1069"/>
      <c r="S1627" s="1066" t="str">
        <f>'statement of marks'!HC57</f>
        <v/>
      </c>
      <c r="T1627" s="1066"/>
      <c r="U1627" s="1066"/>
      <c r="V1627" s="1068"/>
    </row>
    <row r="1628" spans="1:22" ht="15.95" customHeight="1">
      <c r="A1628" s="425"/>
      <c r="B1628" s="1036" t="s">
        <v>99</v>
      </c>
      <c r="C1628" s="1037"/>
      <c r="D1628" s="1007"/>
      <c r="E1628" s="1007"/>
      <c r="F1628" s="1007"/>
      <c r="G1628" s="1007"/>
      <c r="H1628" s="1007"/>
      <c r="I1628" s="1007"/>
      <c r="J1628" s="1007"/>
      <c r="K1628" s="1007"/>
      <c r="L1628" s="1007"/>
      <c r="M1628" s="1007"/>
      <c r="N1628" s="1007"/>
      <c r="O1628" s="1007"/>
      <c r="P1628" s="1007"/>
      <c r="Q1628" s="1007"/>
      <c r="R1628" s="1007"/>
      <c r="S1628" s="1007"/>
      <c r="T1628" s="1007"/>
      <c r="U1628" s="1007"/>
      <c r="V1628" s="1058"/>
    </row>
    <row r="1629" spans="1:22" ht="15.95" customHeight="1">
      <c r="A1629" s="425"/>
      <c r="B1629" s="1013" t="s">
        <v>79</v>
      </c>
      <c r="C1629" s="1014"/>
      <c r="D1629" s="1007"/>
      <c r="E1629" s="1007"/>
      <c r="F1629" s="1007"/>
      <c r="G1629" s="1007"/>
      <c r="H1629" s="1007"/>
      <c r="I1629" s="1007"/>
      <c r="J1629" s="1007"/>
      <c r="K1629" s="1007"/>
      <c r="L1629" s="1007"/>
      <c r="M1629" s="1007"/>
      <c r="N1629" s="1007"/>
      <c r="O1629" s="1007"/>
      <c r="P1629" s="1007"/>
      <c r="Q1629" s="1007"/>
      <c r="R1629" s="1007"/>
      <c r="S1629" s="1007"/>
      <c r="T1629" s="1007"/>
      <c r="U1629" s="1007"/>
      <c r="V1629" s="1058"/>
    </row>
    <row r="1630" spans="1:22" ht="15.95" customHeight="1">
      <c r="A1630" s="425"/>
      <c r="B1630" s="1036" t="s">
        <v>243</v>
      </c>
      <c r="C1630" s="1037"/>
      <c r="D1630" s="1007"/>
      <c r="E1630" s="1007"/>
      <c r="F1630" s="1007"/>
      <c r="G1630" s="1007"/>
      <c r="H1630" s="1007"/>
      <c r="I1630" s="1007"/>
      <c r="J1630" s="1007"/>
      <c r="K1630" s="1007"/>
      <c r="L1630" s="1007"/>
      <c r="M1630" s="1007"/>
      <c r="N1630" s="1007"/>
      <c r="O1630" s="1007"/>
      <c r="P1630" s="1007" t="s">
        <v>243</v>
      </c>
      <c r="Q1630" s="1007"/>
      <c r="R1630" s="1007"/>
      <c r="S1630" s="1007"/>
      <c r="T1630" s="1007"/>
      <c r="U1630" s="1007"/>
      <c r="V1630" s="1058"/>
    </row>
    <row r="1631" spans="1:22" ht="15.95" customHeight="1">
      <c r="A1631" s="425"/>
      <c r="B1631" s="1021" t="s">
        <v>100</v>
      </c>
      <c r="C1631" s="1022"/>
      <c r="D1631" s="1007"/>
      <c r="E1631" s="1007"/>
      <c r="F1631" s="1007"/>
      <c r="G1631" s="1007"/>
      <c r="H1631" s="1007"/>
      <c r="I1631" s="1007"/>
      <c r="J1631" s="1007"/>
      <c r="K1631" s="1007"/>
      <c r="L1631" s="1007"/>
      <c r="M1631" s="1007"/>
      <c r="N1631" s="1007"/>
      <c r="O1631" s="1007"/>
      <c r="P1631" s="1007"/>
      <c r="Q1631" s="1007"/>
      <c r="R1631" s="1007"/>
      <c r="S1631" s="1060" t="s">
        <v>100</v>
      </c>
      <c r="T1631" s="1060"/>
      <c r="U1631" s="1060"/>
      <c r="V1631" s="1061"/>
    </row>
    <row r="1632" spans="1:22" ht="15.95" customHeight="1" thickBot="1">
      <c r="A1632" s="427"/>
      <c r="B1632" s="1076" t="s">
        <v>101</v>
      </c>
      <c r="C1632" s="1077"/>
      <c r="D1632" s="1059"/>
      <c r="E1632" s="1059"/>
      <c r="F1632" s="1059"/>
      <c r="G1632" s="1059"/>
      <c r="H1632" s="1059"/>
      <c r="I1632" s="1059"/>
      <c r="J1632" s="1059"/>
      <c r="K1632" s="1059"/>
      <c r="L1632" s="1059"/>
      <c r="M1632" s="1059"/>
      <c r="N1632" s="1059"/>
      <c r="O1632" s="1059"/>
      <c r="P1632" s="1059"/>
      <c r="Q1632" s="1059"/>
      <c r="R1632" s="1059"/>
      <c r="S1632" s="1062" t="s">
        <v>134</v>
      </c>
      <c r="T1632" s="1062"/>
      <c r="U1632" s="1062"/>
      <c r="V1632" s="1063"/>
    </row>
    <row r="1633" spans="1:22" ht="15.95" customHeight="1">
      <c r="A1633" s="424"/>
      <c r="B1633" s="1038" t="s">
        <v>47</v>
      </c>
      <c r="C1633" s="1039"/>
      <c r="D1633" s="1039"/>
      <c r="E1633" s="1039"/>
      <c r="F1633" s="1039"/>
      <c r="G1633" s="1039"/>
      <c r="H1633" s="1039"/>
      <c r="I1633" s="1039"/>
      <c r="J1633" s="1039"/>
      <c r="K1633" s="1039"/>
      <c r="L1633" s="1039"/>
      <c r="M1633" s="1039"/>
      <c r="N1633" s="1039"/>
      <c r="O1633" s="1039"/>
      <c r="P1633" s="1039"/>
      <c r="Q1633" s="1039"/>
      <c r="R1633" s="1039"/>
      <c r="S1633" s="1039"/>
      <c r="T1633" s="1039"/>
      <c r="U1633" s="1039"/>
      <c r="V1633" s="1040"/>
    </row>
    <row r="1634" spans="1:22" ht="15.95" customHeight="1">
      <c r="A1634" s="425"/>
      <c r="B1634" s="1041" t="str">
        <f>'statement of marks'!$A$1</f>
        <v>MkW0Hkhejko vEcsMdj jkt0vkok0fo|k0cxMh]nkSlk</v>
      </c>
      <c r="C1634" s="1042"/>
      <c r="D1634" s="1042"/>
      <c r="E1634" s="1042"/>
      <c r="F1634" s="1042"/>
      <c r="G1634" s="1042"/>
      <c r="H1634" s="1042"/>
      <c r="I1634" s="1042"/>
      <c r="J1634" s="1042"/>
      <c r="K1634" s="1042"/>
      <c r="L1634" s="1042"/>
      <c r="M1634" s="1042"/>
      <c r="N1634" s="1042"/>
      <c r="O1634" s="1042"/>
      <c r="P1634" s="1042"/>
      <c r="Q1634" s="1042"/>
      <c r="R1634" s="1042"/>
      <c r="S1634" s="1042"/>
      <c r="T1634" s="1042"/>
      <c r="U1634" s="1042"/>
      <c r="V1634" s="1043"/>
    </row>
    <row r="1635" spans="1:22" ht="15.95" customHeight="1">
      <c r="A1635" s="425"/>
      <c r="B1635" s="990" t="s">
        <v>244</v>
      </c>
      <c r="C1635" s="991"/>
      <c r="D1635" s="992" t="str">
        <f>'statement of marks'!$H$3</f>
        <v>2016-17</v>
      </c>
      <c r="E1635" s="992"/>
      <c r="F1635" s="992"/>
      <c r="G1635" s="992"/>
      <c r="H1635" s="992"/>
      <c r="I1635" s="992"/>
      <c r="J1635" s="992"/>
      <c r="K1635" s="992"/>
      <c r="L1635" s="992"/>
      <c r="M1635" s="992"/>
      <c r="N1635" s="992"/>
      <c r="O1635" s="992"/>
      <c r="P1635" s="992"/>
      <c r="Q1635" s="992"/>
      <c r="R1635" s="992"/>
      <c r="S1635" s="992"/>
      <c r="T1635" s="992"/>
      <c r="U1635" s="992"/>
      <c r="V1635" s="1044"/>
    </row>
    <row r="1636" spans="1:22" ht="15.95" customHeight="1">
      <c r="A1636" s="425"/>
      <c r="B1636" s="990" t="s">
        <v>185</v>
      </c>
      <c r="C1636" s="991"/>
      <c r="D1636" s="991" t="str">
        <f>IF('statement of marks'!I58="","",'statement of marks'!I58)</f>
        <v/>
      </c>
      <c r="E1636" s="991"/>
      <c r="F1636" s="991"/>
      <c r="G1636" s="991"/>
      <c r="H1636" s="991"/>
      <c r="I1636" s="991"/>
      <c r="J1636" s="991"/>
      <c r="K1636" s="991"/>
      <c r="L1636" s="991"/>
      <c r="M1636" s="991"/>
      <c r="N1636" s="991"/>
      <c r="O1636" s="991"/>
      <c r="P1636" s="991"/>
      <c r="Q1636" s="991"/>
      <c r="R1636" s="991"/>
      <c r="S1636" s="991"/>
      <c r="T1636" s="991"/>
      <c r="U1636" s="991"/>
      <c r="V1636" s="1045"/>
    </row>
    <row r="1637" spans="1:22" ht="15.95" customHeight="1">
      <c r="A1637" s="425"/>
      <c r="B1637" s="990" t="s">
        <v>186</v>
      </c>
      <c r="C1637" s="991"/>
      <c r="D1637" s="991" t="str">
        <f>IF('statement of marks'!J58="","",'statement of marks'!J58)</f>
        <v/>
      </c>
      <c r="E1637" s="991"/>
      <c r="F1637" s="991"/>
      <c r="G1637" s="991"/>
      <c r="H1637" s="991"/>
      <c r="I1637" s="991"/>
      <c r="J1637" s="991"/>
      <c r="K1637" s="991"/>
      <c r="L1637" s="991"/>
      <c r="M1637" s="991"/>
      <c r="N1637" s="991"/>
      <c r="O1637" s="991"/>
      <c r="P1637" s="991"/>
      <c r="Q1637" s="991"/>
      <c r="R1637" s="991"/>
      <c r="S1637" s="991"/>
      <c r="T1637" s="991"/>
      <c r="U1637" s="991"/>
      <c r="V1637" s="1045"/>
    </row>
    <row r="1638" spans="1:22" ht="15.95" customHeight="1">
      <c r="A1638" s="425"/>
      <c r="B1638" s="990" t="s">
        <v>187</v>
      </c>
      <c r="C1638" s="991"/>
      <c r="D1638" s="991" t="str">
        <f>IF('statement of marks'!K58="","",'statement of marks'!K58)</f>
        <v/>
      </c>
      <c r="E1638" s="991"/>
      <c r="F1638" s="991"/>
      <c r="G1638" s="991"/>
      <c r="H1638" s="991"/>
      <c r="I1638" s="991"/>
      <c r="J1638" s="991"/>
      <c r="K1638" s="991"/>
      <c r="L1638" s="991"/>
      <c r="M1638" s="991"/>
      <c r="N1638" s="991"/>
      <c r="O1638" s="991"/>
      <c r="P1638" s="991"/>
      <c r="Q1638" s="991"/>
      <c r="R1638" s="991"/>
      <c r="S1638" s="991"/>
      <c r="T1638" s="991"/>
      <c r="U1638" s="991"/>
      <c r="V1638" s="1045"/>
    </row>
    <row r="1639" spans="1:22" ht="15.95" customHeight="1">
      <c r="A1639" s="425"/>
      <c r="B1639" s="990" t="s">
        <v>188</v>
      </c>
      <c r="C1639" s="991"/>
      <c r="D1639" s="992" t="str">
        <f>'statement of marks'!$G$3</f>
        <v>6 B</v>
      </c>
      <c r="E1639" s="992"/>
      <c r="F1639" s="992"/>
      <c r="G1639" s="991" t="s">
        <v>9</v>
      </c>
      <c r="H1639" s="991"/>
      <c r="I1639" s="991"/>
      <c r="J1639" s="992" t="str">
        <f>IF('statement of marks'!D58="","",'statement of marks'!D58)</f>
        <v/>
      </c>
      <c r="K1639" s="992"/>
      <c r="L1639" s="992"/>
      <c r="M1639" s="991" t="s">
        <v>189</v>
      </c>
      <c r="N1639" s="991"/>
      <c r="O1639" s="991"/>
      <c r="P1639" s="992" t="str">
        <f>IF('statement of marks'!F58="","",'statement of marks'!F58)</f>
        <v/>
      </c>
      <c r="Q1639" s="992"/>
      <c r="R1639" s="992"/>
      <c r="S1639" s="1054" t="str">
        <f>IF('statement of marks'!$I$3="","",'statement of marks'!$I$3)</f>
        <v xml:space="preserve">fo|ky; dk Mk;l dksM+ </v>
      </c>
      <c r="T1639" s="1054"/>
      <c r="U1639" s="1054"/>
      <c r="V1639" s="1055"/>
    </row>
    <row r="1640" spans="1:22" ht="15.95" customHeight="1">
      <c r="A1640" s="425"/>
      <c r="B1640" s="428" t="s">
        <v>0</v>
      </c>
      <c r="C1640" s="429"/>
      <c r="D1640" s="1032" t="str">
        <f>IF('statement of marks'!G58="","",'statement of marks'!G58)</f>
        <v/>
      </c>
      <c r="E1640" s="1032"/>
      <c r="F1640" s="1032"/>
      <c r="G1640" s="991" t="str">
        <f>IF('statement of marks'!H58="","",'statement of marks'!H58)</f>
        <v/>
      </c>
      <c r="H1640" s="991"/>
      <c r="I1640" s="991"/>
      <c r="J1640" s="991"/>
      <c r="K1640" s="991"/>
      <c r="L1640" s="991"/>
      <c r="M1640" s="991"/>
      <c r="N1640" s="991"/>
      <c r="O1640" s="991"/>
      <c r="P1640" s="991"/>
      <c r="Q1640" s="991"/>
      <c r="R1640" s="991"/>
      <c r="S1640" s="1056" t="str">
        <f>IF('statement of marks'!$J$3="","",'statement of marks'!$J$3)</f>
        <v xml:space="preserve">08291009401   </v>
      </c>
      <c r="T1640" s="1056"/>
      <c r="U1640" s="1056"/>
      <c r="V1640" s="1057"/>
    </row>
    <row r="1641" spans="1:22" ht="15.95" customHeight="1">
      <c r="A1641" s="425"/>
      <c r="B1641" s="404" t="s">
        <v>28</v>
      </c>
      <c r="C1641" s="430" t="s">
        <v>96</v>
      </c>
      <c r="D1641" s="1007" t="s">
        <v>1</v>
      </c>
      <c r="E1641" s="1007"/>
      <c r="F1641" s="1007"/>
      <c r="G1641" s="1007" t="s">
        <v>21</v>
      </c>
      <c r="H1641" s="1007"/>
      <c r="I1641" s="1007"/>
      <c r="J1641" s="1007" t="s">
        <v>68</v>
      </c>
      <c r="K1641" s="1007"/>
      <c r="L1641" s="1007"/>
      <c r="M1641" s="1007" t="s">
        <v>97</v>
      </c>
      <c r="N1641" s="1007"/>
      <c r="O1641" s="1007"/>
      <c r="P1641" s="1070" t="s">
        <v>200</v>
      </c>
      <c r="Q1641" s="1051" t="s">
        <v>238</v>
      </c>
      <c r="R1641" s="1051"/>
      <c r="S1641" s="1051"/>
      <c r="T1641" s="1052" t="s">
        <v>237</v>
      </c>
      <c r="U1641" s="1052"/>
      <c r="V1641" s="1053"/>
    </row>
    <row r="1642" spans="1:22" ht="15.95" customHeight="1">
      <c r="A1642" s="425"/>
      <c r="B1642" s="404"/>
      <c r="C1642" s="430"/>
      <c r="D1642" s="423" t="s">
        <v>245</v>
      </c>
      <c r="E1642" s="423" t="s">
        <v>246</v>
      </c>
      <c r="F1642" s="431" t="s">
        <v>2</v>
      </c>
      <c r="G1642" s="423" t="s">
        <v>245</v>
      </c>
      <c r="H1642" s="423" t="s">
        <v>246</v>
      </c>
      <c r="I1642" s="431" t="s">
        <v>2</v>
      </c>
      <c r="J1642" s="423" t="s">
        <v>245</v>
      </c>
      <c r="K1642" s="423" t="s">
        <v>246</v>
      </c>
      <c r="L1642" s="431" t="s">
        <v>2</v>
      </c>
      <c r="M1642" s="423" t="s">
        <v>245</v>
      </c>
      <c r="N1642" s="423" t="s">
        <v>246</v>
      </c>
      <c r="O1642" s="431" t="s">
        <v>2</v>
      </c>
      <c r="P1642" s="1070"/>
      <c r="Q1642" s="423" t="s">
        <v>245</v>
      </c>
      <c r="R1642" s="423" t="s">
        <v>246</v>
      </c>
      <c r="S1642" s="435" t="s">
        <v>2</v>
      </c>
      <c r="T1642" s="445" t="s">
        <v>223</v>
      </c>
      <c r="U1642" s="446" t="s">
        <v>5</v>
      </c>
      <c r="V1642" s="447" t="s">
        <v>241</v>
      </c>
    </row>
    <row r="1643" spans="1:22" ht="15.95" customHeight="1">
      <c r="A1643" s="426"/>
      <c r="B1643" s="1046" t="s">
        <v>3</v>
      </c>
      <c r="C1643" s="1047"/>
      <c r="D1643" s="421">
        <f>IF('statement of marks'!L$6="","",'statement of marks'!L$6)</f>
        <v>5</v>
      </c>
      <c r="E1643" s="421">
        <f>IF('statement of marks'!M$6="","",'statement of marks'!M$6)</f>
        <v>5</v>
      </c>
      <c r="F1643" s="432">
        <f>IF('statement of marks'!N$6="","",'statement of marks'!N$6)</f>
        <v>10</v>
      </c>
      <c r="G1643" s="421">
        <f>IF('statement of marks'!O$6="","",'statement of marks'!O$6)</f>
        <v>5</v>
      </c>
      <c r="H1643" s="421">
        <f>IF('statement of marks'!P$6="","",'statement of marks'!P$6)</f>
        <v>5</v>
      </c>
      <c r="I1643" s="432">
        <f>IF('statement of marks'!Q$6="","",'statement of marks'!Q$6)</f>
        <v>10</v>
      </c>
      <c r="J1643" s="421">
        <f>IF('statement of marks'!R$6="","",'statement of marks'!R$6)</f>
        <v>5</v>
      </c>
      <c r="K1643" s="421">
        <f>IF('statement of marks'!S$6="","",'statement of marks'!S$6)</f>
        <v>5</v>
      </c>
      <c r="L1643" s="432">
        <f>IF('statement of marks'!T$6="","",'statement of marks'!T$6)</f>
        <v>10</v>
      </c>
      <c r="M1643" s="421">
        <f>IF('statement of marks'!V$6="","",'statement of marks'!V$6)</f>
        <v>50</v>
      </c>
      <c r="N1643" s="421">
        <f>IF('statement of marks'!W$6="","",'statement of marks'!W$6)</f>
        <v>20</v>
      </c>
      <c r="O1643" s="432">
        <f>IF('statement of marks'!X$6="","",'statement of marks'!X$6)</f>
        <v>70</v>
      </c>
      <c r="P1643" s="422">
        <f>IF('statement of marks'!Y$6="","",'statement of marks'!Y$6)</f>
        <v>100</v>
      </c>
      <c r="Q1643" s="421">
        <f>IF('statement of marks'!Z$6="","",'statement of marks'!Z$6)</f>
        <v>70</v>
      </c>
      <c r="R1643" s="421">
        <f>IF('statement of marks'!AA$6="","",'statement of marks'!AA$6)</f>
        <v>30</v>
      </c>
      <c r="S1643" s="432">
        <f>IF('statement of marks'!AB$6="","",'statement of marks'!AB$6)</f>
        <v>100</v>
      </c>
      <c r="T1643" s="442">
        <f>IF('statement of marks'!AC$6="","",'statement of marks'!AC$6)</f>
        <v>200</v>
      </c>
      <c r="U1643" s="442" t="str">
        <f>IF('statement of marks'!AD$6="","",'statement of marks'!AD$6)</f>
        <v/>
      </c>
      <c r="V1643" s="448" t="str">
        <f>IF('statement of marks'!AE$6="","",'statement of marks'!AE$6)</f>
        <v/>
      </c>
    </row>
    <row r="1644" spans="1:22" ht="15.95" customHeight="1">
      <c r="A1644" s="425"/>
      <c r="B1644" s="990" t="str">
        <f>IF('statement of marks'!$L$3="","",'statement of marks'!$L$3)</f>
        <v>fgUnh</v>
      </c>
      <c r="C1644" s="991"/>
      <c r="D1644" s="207" t="str">
        <f>IF('statement of marks'!L58="","",'statement of marks'!L58)</f>
        <v/>
      </c>
      <c r="E1644" s="207" t="str">
        <f>IF('statement of marks'!M58="","",'statement of marks'!M58)</f>
        <v/>
      </c>
      <c r="F1644" s="433" t="str">
        <f>IF('statement of marks'!N58="","",'statement of marks'!N58)</f>
        <v/>
      </c>
      <c r="G1644" s="207" t="str">
        <f>IF('statement of marks'!O58="","",'statement of marks'!O58)</f>
        <v/>
      </c>
      <c r="H1644" s="207" t="str">
        <f>IF('statement of marks'!P58="","",'statement of marks'!P58)</f>
        <v/>
      </c>
      <c r="I1644" s="433" t="str">
        <f>IF('statement of marks'!Q58="","",'statement of marks'!Q58)</f>
        <v/>
      </c>
      <c r="J1644" s="207" t="str">
        <f>IF('statement of marks'!R58="","",'statement of marks'!R58)</f>
        <v/>
      </c>
      <c r="K1644" s="207" t="str">
        <f>IF('statement of marks'!S58="","",'statement of marks'!S58)</f>
        <v/>
      </c>
      <c r="L1644" s="433" t="str">
        <f>IF('statement of marks'!T58="","",'statement of marks'!T58)</f>
        <v/>
      </c>
      <c r="M1644" s="207" t="str">
        <f>IF('statement of marks'!V58="","",'statement of marks'!V58)</f>
        <v/>
      </c>
      <c r="N1644" s="207" t="str">
        <f>IF('statement of marks'!W58="","",'statement of marks'!W58)</f>
        <v/>
      </c>
      <c r="O1644" s="433" t="str">
        <f>IF('statement of marks'!X58="","",'statement of marks'!X58)</f>
        <v/>
      </c>
      <c r="P1644" s="209" t="str">
        <f>IF('statement of marks'!Y58="","",'statement of marks'!Y58)</f>
        <v/>
      </c>
      <c r="Q1644" s="207" t="str">
        <f>IF('statement of marks'!Z58="","",'statement of marks'!Z58)</f>
        <v/>
      </c>
      <c r="R1644" s="207" t="str">
        <f>IF('statement of marks'!AA58="","",'statement of marks'!AA58)</f>
        <v/>
      </c>
      <c r="S1644" s="433" t="str">
        <f>IF('statement of marks'!AB58="","",'statement of marks'!AB58)</f>
        <v/>
      </c>
      <c r="T1644" s="420" t="str">
        <f>IF('statement of marks'!AC58="","",'statement of marks'!AC58)</f>
        <v/>
      </c>
      <c r="U1644" s="420" t="str">
        <f>IF('statement of marks'!AD58="","",'statement of marks'!AD58)</f>
        <v/>
      </c>
      <c r="V1644" s="439" t="str">
        <f>IF('statement of marks'!AE58="","",'statement of marks'!AE58)</f>
        <v/>
      </c>
    </row>
    <row r="1645" spans="1:22" ht="15.95" customHeight="1">
      <c r="A1645" s="425"/>
      <c r="B1645" s="990" t="str">
        <f>IF('statement of marks'!$AH$3="","",'statement of marks'!$AH$3)</f>
        <v>vaxszth</v>
      </c>
      <c r="C1645" s="991"/>
      <c r="D1645" s="207" t="str">
        <f>IF('statement of marks'!AH58="","",'statement of marks'!AH58)</f>
        <v/>
      </c>
      <c r="E1645" s="207" t="str">
        <f>IF('statement of marks'!AI58="","",'statement of marks'!AI58)</f>
        <v/>
      </c>
      <c r="F1645" s="433" t="str">
        <f>IF('statement of marks'!AJ58="","",'statement of marks'!AJ58)</f>
        <v/>
      </c>
      <c r="G1645" s="207" t="str">
        <f>IF('statement of marks'!AK58="","",'statement of marks'!AK58)</f>
        <v/>
      </c>
      <c r="H1645" s="207" t="str">
        <f>IF('statement of marks'!AL58="","",'statement of marks'!AL58)</f>
        <v/>
      </c>
      <c r="I1645" s="433" t="str">
        <f>IF('statement of marks'!AM58="","",'statement of marks'!AM58)</f>
        <v/>
      </c>
      <c r="J1645" s="207" t="str">
        <f>IF('statement of marks'!AN58="","",'statement of marks'!AN58)</f>
        <v/>
      </c>
      <c r="K1645" s="207" t="str">
        <f>IF('statement of marks'!AO58="","",'statement of marks'!AO58)</f>
        <v/>
      </c>
      <c r="L1645" s="433" t="str">
        <f>IF('statement of marks'!AP58="","",'statement of marks'!AP58)</f>
        <v/>
      </c>
      <c r="M1645" s="207" t="str">
        <f>IF('statement of marks'!AR58="","",'statement of marks'!AR58)</f>
        <v/>
      </c>
      <c r="N1645" s="207" t="str">
        <f>IF('statement of marks'!AS58="","",'statement of marks'!AS58)</f>
        <v/>
      </c>
      <c r="O1645" s="433" t="str">
        <f>IF('statement of marks'!AT58="","",'statement of marks'!AT58)</f>
        <v/>
      </c>
      <c r="P1645" s="209" t="str">
        <f>IF('statement of marks'!AU58="","",'statement of marks'!AU58)</f>
        <v/>
      </c>
      <c r="Q1645" s="207" t="str">
        <f>IF('statement of marks'!AV58="","",'statement of marks'!AV58)</f>
        <v/>
      </c>
      <c r="R1645" s="207" t="str">
        <f>IF('statement of marks'!AW58="","",'statement of marks'!AW58)</f>
        <v/>
      </c>
      <c r="S1645" s="433" t="str">
        <f>IF('statement of marks'!AX58="","",'statement of marks'!AX58)</f>
        <v/>
      </c>
      <c r="T1645" s="420" t="str">
        <f>IF('statement of marks'!AY58="","",'statement of marks'!AY58)</f>
        <v/>
      </c>
      <c r="U1645" s="420" t="str">
        <f>IF('statement of marks'!AZ58="","",'statement of marks'!AZ58)</f>
        <v/>
      </c>
      <c r="V1645" s="439" t="str">
        <f>IF('statement of marks'!BA58="","",'statement of marks'!BA58)</f>
        <v/>
      </c>
    </row>
    <row r="1646" spans="1:22" ht="15.95" customHeight="1">
      <c r="A1646" s="425"/>
      <c r="B1646" s="990" t="str">
        <f>IF('statement of marks'!BD58="s","laLd`r",IF('statement of marks'!BD58="u","mnwZ",IF('statement of marks'!BD58="g","xqtjkrh",IF('statement of marks'!BD58="p","iatkch",IF('statement of marks'!BD58="sd","fla/kh","r`rh; Hkk""kk")))))</f>
        <v>r`rh; Hkk"kk</v>
      </c>
      <c r="C1646" s="991"/>
      <c r="D1646" s="207" t="str">
        <f>IF('statement of marks'!BE58="","",'statement of marks'!BE58)</f>
        <v/>
      </c>
      <c r="E1646" s="207" t="str">
        <f>IF('statement of marks'!BF58="","",'statement of marks'!BF58)</f>
        <v/>
      </c>
      <c r="F1646" s="433" t="str">
        <f>IF('statement of marks'!BG58="","",'statement of marks'!BG58)</f>
        <v/>
      </c>
      <c r="G1646" s="207" t="str">
        <f>IF('statement of marks'!BH58="","",'statement of marks'!BH58)</f>
        <v/>
      </c>
      <c r="H1646" s="207" t="str">
        <f>IF('statement of marks'!BI58="","",'statement of marks'!BI58)</f>
        <v/>
      </c>
      <c r="I1646" s="433" t="str">
        <f>IF('statement of marks'!BJ58="","",'statement of marks'!BJ58)</f>
        <v/>
      </c>
      <c r="J1646" s="207" t="str">
        <f>IF('statement of marks'!BK58="","",'statement of marks'!BK58)</f>
        <v/>
      </c>
      <c r="K1646" s="207" t="str">
        <f>IF('statement of marks'!BL58="","",'statement of marks'!BL58)</f>
        <v/>
      </c>
      <c r="L1646" s="433" t="str">
        <f>IF('statement of marks'!BM58="","",'statement of marks'!BM58)</f>
        <v/>
      </c>
      <c r="M1646" s="207" t="str">
        <f>IF('statement of marks'!BO58="","",'statement of marks'!BO58)</f>
        <v/>
      </c>
      <c r="N1646" s="207" t="str">
        <f>IF('statement of marks'!BP58="","",'statement of marks'!BP58)</f>
        <v/>
      </c>
      <c r="O1646" s="433" t="str">
        <f>IF('statement of marks'!BQ58="","",'statement of marks'!BQ58)</f>
        <v/>
      </c>
      <c r="P1646" s="209" t="str">
        <f>IF('statement of marks'!BR58="","",'statement of marks'!BR58)</f>
        <v/>
      </c>
      <c r="Q1646" s="207" t="str">
        <f>IF('statement of marks'!BS58="","",'statement of marks'!BS58)</f>
        <v/>
      </c>
      <c r="R1646" s="207" t="str">
        <f>IF('statement of marks'!BT58="","",'statement of marks'!BT58)</f>
        <v/>
      </c>
      <c r="S1646" s="433" t="str">
        <f>IF('statement of marks'!BU58="","",'statement of marks'!BU58)</f>
        <v/>
      </c>
      <c r="T1646" s="420" t="str">
        <f>IF('statement of marks'!BV58="","",'statement of marks'!BV58)</f>
        <v/>
      </c>
      <c r="U1646" s="420" t="str">
        <f>IF('statement of marks'!BW58="","",'statement of marks'!BW58)</f>
        <v/>
      </c>
      <c r="V1646" s="439" t="str">
        <f>IF('statement of marks'!BX58="","",'statement of marks'!BX58)</f>
        <v/>
      </c>
    </row>
    <row r="1647" spans="1:22" ht="15.95" customHeight="1">
      <c r="A1647" s="425"/>
      <c r="B1647" s="990" t="str">
        <f>IF('statement of marks'!$CA$3="","",'statement of marks'!$CA$3)</f>
        <v>xf.kr</v>
      </c>
      <c r="C1647" s="991"/>
      <c r="D1647" s="207" t="str">
        <f>IF('statement of marks'!CA58="","",'statement of marks'!CA58)</f>
        <v/>
      </c>
      <c r="E1647" s="207" t="str">
        <f>IF('statement of marks'!CB58="","",'statement of marks'!CB58)</f>
        <v/>
      </c>
      <c r="F1647" s="433" t="str">
        <f>IF('statement of marks'!CC58="","",'statement of marks'!CC58)</f>
        <v/>
      </c>
      <c r="G1647" s="207" t="str">
        <f>IF('statement of marks'!CD58="","",'statement of marks'!CD58)</f>
        <v/>
      </c>
      <c r="H1647" s="207" t="str">
        <f>IF('statement of marks'!CE58="","",'statement of marks'!CE58)</f>
        <v/>
      </c>
      <c r="I1647" s="433" t="str">
        <f>IF('statement of marks'!CF58="","",'statement of marks'!CF58)</f>
        <v/>
      </c>
      <c r="J1647" s="207" t="str">
        <f>IF('statement of marks'!CG58="","",'statement of marks'!CG58)</f>
        <v/>
      </c>
      <c r="K1647" s="207" t="str">
        <f>IF('statement of marks'!CH58="","",'statement of marks'!CH58)</f>
        <v/>
      </c>
      <c r="L1647" s="433" t="str">
        <f>IF('statement of marks'!CI58="","",'statement of marks'!CI58)</f>
        <v/>
      </c>
      <c r="M1647" s="207" t="str">
        <f>IF('statement of marks'!CK58="","",'statement of marks'!CK58)</f>
        <v/>
      </c>
      <c r="N1647" s="207" t="str">
        <f>IF('statement of marks'!CL58="","",'statement of marks'!CL58)</f>
        <v/>
      </c>
      <c r="O1647" s="433" t="str">
        <f>IF('statement of marks'!CM58="","",'statement of marks'!CM58)</f>
        <v/>
      </c>
      <c r="P1647" s="209" t="str">
        <f>IF('statement of marks'!CN58="","",'statement of marks'!CN58)</f>
        <v/>
      </c>
      <c r="Q1647" s="207" t="str">
        <f>IF('statement of marks'!CO58="","",'statement of marks'!CO58)</f>
        <v/>
      </c>
      <c r="R1647" s="207" t="str">
        <f>IF('statement of marks'!CP58="","",'statement of marks'!CP58)</f>
        <v/>
      </c>
      <c r="S1647" s="433" t="str">
        <f>IF('statement of marks'!CQ58="","",'statement of marks'!CQ58)</f>
        <v/>
      </c>
      <c r="T1647" s="420" t="str">
        <f>IF('statement of marks'!CR58="","",'statement of marks'!CR58)</f>
        <v/>
      </c>
      <c r="U1647" s="420" t="str">
        <f>IF('statement of marks'!CS58="","",'statement of marks'!CS58)</f>
        <v/>
      </c>
      <c r="V1647" s="439" t="str">
        <f>IF('statement of marks'!CT58="","",'statement of marks'!CT58)</f>
        <v/>
      </c>
    </row>
    <row r="1648" spans="1:22" ht="15.95" customHeight="1">
      <c r="A1648" s="425"/>
      <c r="B1648" s="990" t="str">
        <f>IF('statement of marks'!$CW$3="","",'statement of marks'!$CW$3)</f>
        <v>foKku</v>
      </c>
      <c r="C1648" s="991"/>
      <c r="D1648" s="207" t="str">
        <f>IF('statement of marks'!CW58="","",'statement of marks'!CW58)</f>
        <v/>
      </c>
      <c r="E1648" s="207" t="str">
        <f>IF('statement of marks'!CX58="","",'statement of marks'!CX58)</f>
        <v/>
      </c>
      <c r="F1648" s="433" t="str">
        <f>IF('statement of marks'!CY58="","",'statement of marks'!CY58)</f>
        <v/>
      </c>
      <c r="G1648" s="207" t="str">
        <f>IF('statement of marks'!CZ58="","",'statement of marks'!CZ58)</f>
        <v/>
      </c>
      <c r="H1648" s="207" t="str">
        <f>IF('statement of marks'!DA58="","",'statement of marks'!DA58)</f>
        <v/>
      </c>
      <c r="I1648" s="433" t="str">
        <f>IF('statement of marks'!DB58="","",'statement of marks'!DB58)</f>
        <v/>
      </c>
      <c r="J1648" s="207" t="str">
        <f>IF('statement of marks'!DC58="","",'statement of marks'!DC58)</f>
        <v/>
      </c>
      <c r="K1648" s="207" t="str">
        <f>IF('statement of marks'!DD58="","",'statement of marks'!DD58)</f>
        <v/>
      </c>
      <c r="L1648" s="433" t="str">
        <f>IF('statement of marks'!DE58="","",'statement of marks'!DE58)</f>
        <v/>
      </c>
      <c r="M1648" s="207" t="str">
        <f>IF('statement of marks'!DG58="","",'statement of marks'!DG58)</f>
        <v/>
      </c>
      <c r="N1648" s="207" t="str">
        <f>IF('statement of marks'!DH58="","",'statement of marks'!DH58)</f>
        <v/>
      </c>
      <c r="O1648" s="433" t="str">
        <f>IF('statement of marks'!DI58="","",'statement of marks'!DI58)</f>
        <v/>
      </c>
      <c r="P1648" s="209" t="str">
        <f>IF('statement of marks'!DJ58="","",'statement of marks'!DJ58)</f>
        <v/>
      </c>
      <c r="Q1648" s="207" t="str">
        <f>IF('statement of marks'!DK58="","",'statement of marks'!DK58)</f>
        <v/>
      </c>
      <c r="R1648" s="207" t="str">
        <f>IF('statement of marks'!DL58="","",'statement of marks'!DL58)</f>
        <v/>
      </c>
      <c r="S1648" s="433" t="str">
        <f>IF('statement of marks'!DM58="","",'statement of marks'!DM58)</f>
        <v/>
      </c>
      <c r="T1648" s="420" t="str">
        <f>IF('statement of marks'!DN58="","",'statement of marks'!DN58)</f>
        <v/>
      </c>
      <c r="U1648" s="420" t="str">
        <f>IF('statement of marks'!DO58="","",'statement of marks'!DO58)</f>
        <v/>
      </c>
      <c r="V1648" s="439" t="str">
        <f>IF('statement of marks'!DP58="","",'statement of marks'!DP58)</f>
        <v/>
      </c>
    </row>
    <row r="1649" spans="1:22" ht="15.95" customHeight="1">
      <c r="A1649" s="425"/>
      <c r="B1649" s="990" t="str">
        <f>IF('statement of marks'!$DS$3="","",'statement of marks'!$DS$3)</f>
        <v>lkekftd foKku</v>
      </c>
      <c r="C1649" s="991"/>
      <c r="D1649" s="207" t="str">
        <f>IF('statement of marks'!DS58="","",'statement of marks'!DS58)</f>
        <v/>
      </c>
      <c r="E1649" s="207" t="str">
        <f>IF('statement of marks'!DT58="","",'statement of marks'!DT58)</f>
        <v/>
      </c>
      <c r="F1649" s="433" t="str">
        <f>IF('statement of marks'!DU58="","",'statement of marks'!DU58)</f>
        <v/>
      </c>
      <c r="G1649" s="207" t="str">
        <f>IF('statement of marks'!DV58="","",'statement of marks'!DV58)</f>
        <v/>
      </c>
      <c r="H1649" s="207" t="str">
        <f>IF('statement of marks'!DW58="","",'statement of marks'!DW58)</f>
        <v/>
      </c>
      <c r="I1649" s="433" t="str">
        <f>IF('statement of marks'!DX58="","",'statement of marks'!DX58)</f>
        <v/>
      </c>
      <c r="J1649" s="207" t="str">
        <f>IF('statement of marks'!DY58="","",'statement of marks'!DY58)</f>
        <v/>
      </c>
      <c r="K1649" s="207" t="str">
        <f>IF('statement of marks'!DZ58="","",'statement of marks'!DZ58)</f>
        <v/>
      </c>
      <c r="L1649" s="433" t="str">
        <f>IF('statement of marks'!EA58="","",'statement of marks'!EA58)</f>
        <v/>
      </c>
      <c r="M1649" s="207" t="str">
        <f>IF('statement of marks'!EC58="","",'statement of marks'!EC58)</f>
        <v/>
      </c>
      <c r="N1649" s="207" t="str">
        <f>IF('statement of marks'!ED58="","",'statement of marks'!ED58)</f>
        <v/>
      </c>
      <c r="O1649" s="433" t="str">
        <f>IF('statement of marks'!EE58="","",'statement of marks'!EE58)</f>
        <v/>
      </c>
      <c r="P1649" s="209" t="str">
        <f>IF('statement of marks'!EF58="","",'statement of marks'!EF58)</f>
        <v/>
      </c>
      <c r="Q1649" s="207" t="str">
        <f>IF('statement of marks'!EG58="","",'statement of marks'!EG58)</f>
        <v/>
      </c>
      <c r="R1649" s="207" t="str">
        <f>IF('statement of marks'!EH58="","",'statement of marks'!EH58)</f>
        <v/>
      </c>
      <c r="S1649" s="433" t="str">
        <f>IF('statement of marks'!EI58="","",'statement of marks'!EI58)</f>
        <v/>
      </c>
      <c r="T1649" s="420" t="str">
        <f>IF('statement of marks'!EJ58="","",'statement of marks'!EJ58)</f>
        <v/>
      </c>
      <c r="U1649" s="420" t="str">
        <f>IF('statement of marks'!EK58="","",'statement of marks'!EK58)</f>
        <v/>
      </c>
      <c r="V1649" s="439" t="str">
        <f>IF('statement of marks'!EL58="","",'statement of marks'!EL58)</f>
        <v/>
      </c>
    </row>
    <row r="1650" spans="1:22" ht="15.95" customHeight="1">
      <c r="A1650" s="425"/>
      <c r="B1650" s="996" t="s">
        <v>193</v>
      </c>
      <c r="C1650" s="997"/>
      <c r="D1650" s="1007" t="s">
        <v>1</v>
      </c>
      <c r="E1650" s="1007"/>
      <c r="F1650" s="1007"/>
      <c r="G1650" s="1007" t="s">
        <v>21</v>
      </c>
      <c r="H1650" s="1007"/>
      <c r="I1650" s="1007"/>
      <c r="J1650" s="1007" t="s">
        <v>194</v>
      </c>
      <c r="K1650" s="1007"/>
      <c r="L1650" s="1007"/>
      <c r="M1650" s="1007" t="s">
        <v>68</v>
      </c>
      <c r="N1650" s="1007"/>
      <c r="O1650" s="1007"/>
      <c r="P1650" s="1007" t="s">
        <v>240</v>
      </c>
      <c r="Q1650" s="1007"/>
      <c r="R1650" s="1007"/>
      <c r="S1650" s="436"/>
      <c r="T1650" s="1073" t="s">
        <v>237</v>
      </c>
      <c r="U1650" s="1074"/>
      <c r="V1650" s="1075"/>
    </row>
    <row r="1651" spans="1:22" ht="15.95" customHeight="1">
      <c r="A1651" s="426"/>
      <c r="B1651" s="1048" t="s">
        <v>3</v>
      </c>
      <c r="C1651" s="1049"/>
      <c r="D1651" s="1050">
        <f>IF('statement of marks'!EO$6="","",'statement of marks'!EO$6)</f>
        <v>20</v>
      </c>
      <c r="E1651" s="1050"/>
      <c r="F1651" s="1050"/>
      <c r="G1651" s="1050">
        <f>IF('statement of marks'!EP$6="","",'statement of marks'!EP$6)</f>
        <v>20</v>
      </c>
      <c r="H1651" s="1050"/>
      <c r="I1651" s="1050"/>
      <c r="J1651" s="1050">
        <f>IF('statement of marks'!ER$6="","",'statement of marks'!ER$6)</f>
        <v>20</v>
      </c>
      <c r="K1651" s="1050"/>
      <c r="L1651" s="1050"/>
      <c r="M1651" s="1050">
        <f>IF('statement of marks'!EQ$6="","",'statement of marks'!EQ$6)</f>
        <v>20</v>
      </c>
      <c r="N1651" s="1050"/>
      <c r="O1651" s="1050"/>
      <c r="P1651" s="1050">
        <f>IF('statement of marks'!ES$6="","",'statement of marks'!ES$6)</f>
        <v>20</v>
      </c>
      <c r="Q1651" s="1050"/>
      <c r="R1651" s="1050"/>
      <c r="S1651" s="437" t="str">
        <f>IF('statement of marks'!FD$6="","",'statement of marks'!EW$6)</f>
        <v/>
      </c>
      <c r="T1651" s="442">
        <f>IF('statement of marks'!ET$6="","",'statement of marks'!ET$6)</f>
        <v>100</v>
      </c>
      <c r="U1651" s="443" t="s">
        <v>5</v>
      </c>
      <c r="V1651" s="444" t="s">
        <v>241</v>
      </c>
    </row>
    <row r="1652" spans="1:22" ht="15.95" customHeight="1">
      <c r="A1652" s="425"/>
      <c r="B1652" s="990" t="str">
        <f>IF('statement of marks'!$EO$3="","",'statement of marks'!$EO$3)</f>
        <v>dk;kZuqHko</v>
      </c>
      <c r="C1652" s="991"/>
      <c r="D1652" s="1031" t="str">
        <f>IF('statement of marks'!EO58="","",'statement of marks'!EO58)</f>
        <v/>
      </c>
      <c r="E1652" s="1031"/>
      <c r="F1652" s="1031"/>
      <c r="G1652" s="1031" t="str">
        <f>IF('statement of marks'!EP58="","",'statement of marks'!EP58)</f>
        <v/>
      </c>
      <c r="H1652" s="1031"/>
      <c r="I1652" s="1031"/>
      <c r="J1652" s="1031" t="str">
        <f>IF('statement of marks'!ER58="","",'statement of marks'!ER58)</f>
        <v/>
      </c>
      <c r="K1652" s="1031"/>
      <c r="L1652" s="1031"/>
      <c r="M1652" s="1031" t="str">
        <f>IF('statement of marks'!EQ58="","",'statement of marks'!EQ58)</f>
        <v/>
      </c>
      <c r="N1652" s="1031"/>
      <c r="O1652" s="1031"/>
      <c r="P1652" s="1031" t="str">
        <f>IF('statement of marks'!ES58="","",'statement of marks'!ES58)</f>
        <v/>
      </c>
      <c r="Q1652" s="1031"/>
      <c r="R1652" s="1031"/>
      <c r="S1652" s="438"/>
      <c r="T1652" s="440" t="str">
        <f>IF('statement of marks'!ET58="","",'statement of marks'!ET58)</f>
        <v/>
      </c>
      <c r="U1652" s="440" t="str">
        <f>IF('statement of marks'!EU58="","",'statement of marks'!EU58)</f>
        <v/>
      </c>
      <c r="V1652" s="441" t="str">
        <f>IF('statement of marks'!EV58="","",'statement of marks'!EV58)</f>
        <v/>
      </c>
    </row>
    <row r="1653" spans="1:22" ht="15.95" customHeight="1">
      <c r="A1653" s="425"/>
      <c r="B1653" s="1027" t="str">
        <f>IF('statement of marks'!$EY$3="","",'statement of marks'!$EY$3)</f>
        <v>dyk f'k{kk</v>
      </c>
      <c r="C1653" s="1028"/>
      <c r="D1653" s="1031" t="str">
        <f>IF('statement of marks'!EY58="","",'statement of marks'!EY58)</f>
        <v/>
      </c>
      <c r="E1653" s="1031"/>
      <c r="F1653" s="1031"/>
      <c r="G1653" s="1031" t="str">
        <f>IF('statement of marks'!EZ58="","",'statement of marks'!EZ58)</f>
        <v/>
      </c>
      <c r="H1653" s="1031"/>
      <c r="I1653" s="1031"/>
      <c r="J1653" s="1031" t="str">
        <f>IF('statement of marks'!FB58="","",'statement of marks'!FB58)</f>
        <v/>
      </c>
      <c r="K1653" s="1031"/>
      <c r="L1653" s="1031"/>
      <c r="M1653" s="1031" t="str">
        <f>IF('statement of marks'!FA58="","",'statement of marks'!FA58)</f>
        <v/>
      </c>
      <c r="N1653" s="1031"/>
      <c r="O1653" s="1031"/>
      <c r="P1653" s="1031" t="str">
        <f>IF('statement of marks'!FC58="","",'statement of marks'!FC58)</f>
        <v/>
      </c>
      <c r="Q1653" s="1031"/>
      <c r="R1653" s="1031"/>
      <c r="S1653" s="438"/>
      <c r="T1653" s="440" t="str">
        <f>IF('statement of marks'!FD58="","",'statement of marks'!FD58)</f>
        <v/>
      </c>
      <c r="U1653" s="440" t="str">
        <f>IF('statement of marks'!FE58="","",'statement of marks'!FE58)</f>
        <v/>
      </c>
      <c r="V1653" s="441" t="str">
        <f>IF('statement of marks'!FF58="","",'statement of marks'!FF58)</f>
        <v/>
      </c>
    </row>
    <row r="1654" spans="1:22" ht="15.95" customHeight="1">
      <c r="A1654" s="425"/>
      <c r="B1654" s="1029" t="str">
        <f>IF('statement of marks'!$FI$3="","",'statement of marks'!$FI$3)</f>
        <v>LokLF; ,oe~ 'kkjhfjd f'k{kk</v>
      </c>
      <c r="C1654" s="1030"/>
      <c r="D1654" s="1031" t="str">
        <f>IF('statement of marks'!FI58="","",'statement of marks'!FI58)</f>
        <v/>
      </c>
      <c r="E1654" s="1031"/>
      <c r="F1654" s="1031"/>
      <c r="G1654" s="1031" t="str">
        <f>IF('statement of marks'!FJ58="","",'statement of marks'!FJ58)</f>
        <v/>
      </c>
      <c r="H1654" s="1031"/>
      <c r="I1654" s="1031"/>
      <c r="J1654" s="1031" t="str">
        <f>IF('statement of marks'!FL58="","",'statement of marks'!FL58)</f>
        <v/>
      </c>
      <c r="K1654" s="1031"/>
      <c r="L1654" s="1031"/>
      <c r="M1654" s="1031" t="str">
        <f>IF('statement of marks'!FK58="","",'statement of marks'!FK58)</f>
        <v/>
      </c>
      <c r="N1654" s="1031"/>
      <c r="O1654" s="1031"/>
      <c r="P1654" s="1031" t="str">
        <f>IF('statement of marks'!FM58="","",'statement of marks'!FM58)</f>
        <v/>
      </c>
      <c r="Q1654" s="1031"/>
      <c r="R1654" s="1031"/>
      <c r="S1654" s="438"/>
      <c r="T1654" s="440" t="str">
        <f>IF('statement of marks'!FN58="","",'statement of marks'!FN58)</f>
        <v/>
      </c>
      <c r="U1654" s="440" t="str">
        <f>IF('statement of marks'!FO58="","",'statement of marks'!FO58)</f>
        <v/>
      </c>
      <c r="V1654" s="441" t="str">
        <f>IF('statement of marks'!FP58="","",'statement of marks'!FP58)</f>
        <v/>
      </c>
    </row>
    <row r="1655" spans="1:22" ht="15.95" customHeight="1">
      <c r="A1655" s="425"/>
      <c r="B1655" s="1000" t="s">
        <v>195</v>
      </c>
      <c r="C1655" s="1001"/>
      <c r="D1655" s="1071" t="str">
        <f>details!$DR$3</f>
        <v>vxLr rd</v>
      </c>
      <c r="E1655" s="1071"/>
      <c r="F1655" s="1071"/>
      <c r="G1655" s="1071" t="str">
        <f>details!$DV$3</f>
        <v>vDVwcj rd</v>
      </c>
      <c r="H1655" s="1071"/>
      <c r="I1655" s="1071"/>
      <c r="J1655" s="1071" t="str">
        <f>details!$ED$3</f>
        <v>Qjojh rd</v>
      </c>
      <c r="K1655" s="1071"/>
      <c r="L1655" s="1071"/>
      <c r="M1655" s="1071" t="str">
        <f>details!$DZ$3</f>
        <v>fnlEcj rd</v>
      </c>
      <c r="N1655" s="1071"/>
      <c r="O1655" s="1071"/>
      <c r="P1655" s="1071" t="str">
        <f>details!$EH$3</f>
        <v>loZ ;ksx</v>
      </c>
      <c r="Q1655" s="1071"/>
      <c r="R1655" s="1071"/>
      <c r="S1655" s="1010" t="s">
        <v>252</v>
      </c>
      <c r="T1655" s="1011"/>
      <c r="U1655" s="1011"/>
      <c r="V1655" s="1078"/>
    </row>
    <row r="1656" spans="1:22" ht="15.95" customHeight="1">
      <c r="A1656" s="425"/>
      <c r="B1656" s="1025" t="s">
        <v>98</v>
      </c>
      <c r="C1656" s="1026"/>
      <c r="D1656" s="1008" t="str">
        <f>IF(details!DS58="","",details!DS58)</f>
        <v/>
      </c>
      <c r="E1656" s="1008"/>
      <c r="F1656" s="1008"/>
      <c r="G1656" s="1008" t="str">
        <f>IF(details!DW58="","",details!DW58)</f>
        <v/>
      </c>
      <c r="H1656" s="1008"/>
      <c r="I1656" s="1008"/>
      <c r="J1656" s="1008" t="str">
        <f>IF(details!EE58="","",details!EE58)</f>
        <v/>
      </c>
      <c r="K1656" s="1008"/>
      <c r="L1656" s="1008"/>
      <c r="M1656" s="1008" t="str">
        <f>IF(details!EA58="","",details!EA58)</f>
        <v/>
      </c>
      <c r="N1656" s="1008"/>
      <c r="O1656" s="1008"/>
      <c r="P1656" s="1008" t="str">
        <f>IF(details!EI58="","",details!EI58)</f>
        <v/>
      </c>
      <c r="Q1656" s="1008"/>
      <c r="R1656" s="1008"/>
      <c r="S1656" s="1079">
        <f>'statement of marks'!$HF$108</f>
        <v>42855</v>
      </c>
      <c r="T1656" s="1080"/>
      <c r="U1656" s="1080"/>
      <c r="V1656" s="1081"/>
    </row>
    <row r="1657" spans="1:22" ht="15.95" customHeight="1">
      <c r="A1657" s="425"/>
      <c r="B1657" s="1023" t="s">
        <v>15</v>
      </c>
      <c r="C1657" s="1024"/>
      <c r="D1657" s="1009">
        <f>IF(details!DR58="","",details!DR58)</f>
        <v>83</v>
      </c>
      <c r="E1657" s="1009"/>
      <c r="F1657" s="1009"/>
      <c r="G1657" s="1009" t="str">
        <f>IF(details!DV58="","",details!DV58)</f>
        <v/>
      </c>
      <c r="H1657" s="1009"/>
      <c r="I1657" s="1009"/>
      <c r="J1657" s="1009" t="str">
        <f>IF(details!ED58="","",details!ED58)</f>
        <v/>
      </c>
      <c r="K1657" s="1009"/>
      <c r="L1657" s="1009"/>
      <c r="M1657" s="1009" t="str">
        <f>IF(details!DZ58="","",details!DZ58)</f>
        <v/>
      </c>
      <c r="N1657" s="1009"/>
      <c r="O1657" s="1009"/>
      <c r="P1657" s="1009" t="str">
        <f>IF(details!EH58="","",details!EH58)</f>
        <v/>
      </c>
      <c r="Q1657" s="1009"/>
      <c r="R1657" s="1009"/>
      <c r="S1657" s="1082"/>
      <c r="T1657" s="1083"/>
      <c r="U1657" s="1083"/>
      <c r="V1657" s="1084"/>
    </row>
    <row r="1658" spans="1:22" ht="15.95" customHeight="1">
      <c r="A1658" s="1072"/>
      <c r="B1658" s="1064" t="s">
        <v>250</v>
      </c>
      <c r="C1658" s="1065"/>
      <c r="D1658" s="1066" t="s">
        <v>3</v>
      </c>
      <c r="E1658" s="1066"/>
      <c r="F1658" s="1066"/>
      <c r="G1658" s="1066" t="s">
        <v>236</v>
      </c>
      <c r="H1658" s="1066"/>
      <c r="I1658" s="1066"/>
      <c r="J1658" s="1066" t="s">
        <v>5</v>
      </c>
      <c r="K1658" s="1066"/>
      <c r="L1658" s="1066"/>
      <c r="M1658" s="1066" t="s">
        <v>242</v>
      </c>
      <c r="N1658" s="1066"/>
      <c r="O1658" s="1066"/>
      <c r="P1658" s="1067" t="s">
        <v>225</v>
      </c>
      <c r="Q1658" s="1067"/>
      <c r="R1658" s="1067"/>
      <c r="S1658" s="1066" t="s">
        <v>250</v>
      </c>
      <c r="T1658" s="1066"/>
      <c r="U1658" s="1066"/>
      <c r="V1658" s="1068"/>
    </row>
    <row r="1659" spans="1:22" ht="15.95" customHeight="1">
      <c r="A1659" s="1072"/>
      <c r="B1659" s="1064"/>
      <c r="C1659" s="1065"/>
      <c r="D1659" s="1069" t="str">
        <f>'statement of marks'!HD58</f>
        <v/>
      </c>
      <c r="E1659" s="1069"/>
      <c r="F1659" s="1069"/>
      <c r="G1659" s="1069" t="str">
        <f>'statement of marks'!HE58</f>
        <v/>
      </c>
      <c r="H1659" s="1069"/>
      <c r="I1659" s="1069"/>
      <c r="J1659" s="1069" t="str">
        <f>'statement of marks'!HF58</f>
        <v/>
      </c>
      <c r="K1659" s="1069"/>
      <c r="L1659" s="1069"/>
      <c r="M1659" s="1069" t="str">
        <f>'statement of marks'!HI58</f>
        <v/>
      </c>
      <c r="N1659" s="1069"/>
      <c r="O1659" s="1069"/>
      <c r="P1659" s="1069" t="str">
        <f>'statement of marks'!HH58</f>
        <v/>
      </c>
      <c r="Q1659" s="1069"/>
      <c r="R1659" s="1069"/>
      <c r="S1659" s="1066" t="str">
        <f>'statement of marks'!HC58</f>
        <v/>
      </c>
      <c r="T1659" s="1066"/>
      <c r="U1659" s="1066"/>
      <c r="V1659" s="1068"/>
    </row>
    <row r="1660" spans="1:22" ht="15.95" customHeight="1">
      <c r="A1660" s="425"/>
      <c r="B1660" s="1036" t="s">
        <v>99</v>
      </c>
      <c r="C1660" s="1037"/>
      <c r="D1660" s="1007"/>
      <c r="E1660" s="1007"/>
      <c r="F1660" s="1007"/>
      <c r="G1660" s="1007"/>
      <c r="H1660" s="1007"/>
      <c r="I1660" s="1007"/>
      <c r="J1660" s="1007"/>
      <c r="K1660" s="1007"/>
      <c r="L1660" s="1007"/>
      <c r="M1660" s="1007"/>
      <c r="N1660" s="1007"/>
      <c r="O1660" s="1007"/>
      <c r="P1660" s="1007"/>
      <c r="Q1660" s="1007"/>
      <c r="R1660" s="1007"/>
      <c r="S1660" s="1007"/>
      <c r="T1660" s="1007"/>
      <c r="U1660" s="1007"/>
      <c r="V1660" s="1058"/>
    </row>
    <row r="1661" spans="1:22" ht="15.95" customHeight="1">
      <c r="A1661" s="425"/>
      <c r="B1661" s="1013" t="s">
        <v>79</v>
      </c>
      <c r="C1661" s="1014"/>
      <c r="D1661" s="1007"/>
      <c r="E1661" s="1007"/>
      <c r="F1661" s="1007"/>
      <c r="G1661" s="1007"/>
      <c r="H1661" s="1007"/>
      <c r="I1661" s="1007"/>
      <c r="J1661" s="1007"/>
      <c r="K1661" s="1007"/>
      <c r="L1661" s="1007"/>
      <c r="M1661" s="1007"/>
      <c r="N1661" s="1007"/>
      <c r="O1661" s="1007"/>
      <c r="P1661" s="1007"/>
      <c r="Q1661" s="1007"/>
      <c r="R1661" s="1007"/>
      <c r="S1661" s="1007"/>
      <c r="T1661" s="1007"/>
      <c r="U1661" s="1007"/>
      <c r="V1661" s="1058"/>
    </row>
    <row r="1662" spans="1:22" ht="15.95" customHeight="1">
      <c r="A1662" s="425"/>
      <c r="B1662" s="1036" t="s">
        <v>243</v>
      </c>
      <c r="C1662" s="1037"/>
      <c r="D1662" s="1007"/>
      <c r="E1662" s="1007"/>
      <c r="F1662" s="1007"/>
      <c r="G1662" s="1007"/>
      <c r="H1662" s="1007"/>
      <c r="I1662" s="1007"/>
      <c r="J1662" s="1007"/>
      <c r="K1662" s="1007"/>
      <c r="L1662" s="1007"/>
      <c r="M1662" s="1007"/>
      <c r="N1662" s="1007"/>
      <c r="O1662" s="1007"/>
      <c r="P1662" s="1007" t="s">
        <v>243</v>
      </c>
      <c r="Q1662" s="1007"/>
      <c r="R1662" s="1007"/>
      <c r="S1662" s="1007"/>
      <c r="T1662" s="1007"/>
      <c r="U1662" s="1007"/>
      <c r="V1662" s="1058"/>
    </row>
    <row r="1663" spans="1:22" ht="15.95" customHeight="1">
      <c r="A1663" s="425"/>
      <c r="B1663" s="1021" t="s">
        <v>100</v>
      </c>
      <c r="C1663" s="1022"/>
      <c r="D1663" s="1007"/>
      <c r="E1663" s="1007"/>
      <c r="F1663" s="1007"/>
      <c r="G1663" s="1007"/>
      <c r="H1663" s="1007"/>
      <c r="I1663" s="1007"/>
      <c r="J1663" s="1007"/>
      <c r="K1663" s="1007"/>
      <c r="L1663" s="1007"/>
      <c r="M1663" s="1007"/>
      <c r="N1663" s="1007"/>
      <c r="O1663" s="1007"/>
      <c r="P1663" s="1007"/>
      <c r="Q1663" s="1007"/>
      <c r="R1663" s="1007"/>
      <c r="S1663" s="1060" t="s">
        <v>100</v>
      </c>
      <c r="T1663" s="1060"/>
      <c r="U1663" s="1060"/>
      <c r="V1663" s="1061"/>
    </row>
    <row r="1664" spans="1:22" ht="15.95" customHeight="1" thickBot="1">
      <c r="A1664" s="427"/>
      <c r="B1664" s="1076" t="s">
        <v>101</v>
      </c>
      <c r="C1664" s="1077"/>
      <c r="D1664" s="1059"/>
      <c r="E1664" s="1059"/>
      <c r="F1664" s="1059"/>
      <c r="G1664" s="1059"/>
      <c r="H1664" s="1059"/>
      <c r="I1664" s="1059"/>
      <c r="J1664" s="1059"/>
      <c r="K1664" s="1059"/>
      <c r="L1664" s="1059"/>
      <c r="M1664" s="1059"/>
      <c r="N1664" s="1059"/>
      <c r="O1664" s="1059"/>
      <c r="P1664" s="1059"/>
      <c r="Q1664" s="1059"/>
      <c r="R1664" s="1059"/>
      <c r="S1664" s="1062" t="s">
        <v>134</v>
      </c>
      <c r="T1664" s="1062"/>
      <c r="U1664" s="1062"/>
      <c r="V1664" s="1063"/>
    </row>
    <row r="1665" spans="1:22" ht="15.95" customHeight="1">
      <c r="A1665" s="424"/>
      <c r="B1665" s="1038" t="s">
        <v>47</v>
      </c>
      <c r="C1665" s="1039"/>
      <c r="D1665" s="1039"/>
      <c r="E1665" s="1039"/>
      <c r="F1665" s="1039"/>
      <c r="G1665" s="1039"/>
      <c r="H1665" s="1039"/>
      <c r="I1665" s="1039"/>
      <c r="J1665" s="1039"/>
      <c r="K1665" s="1039"/>
      <c r="L1665" s="1039"/>
      <c r="M1665" s="1039"/>
      <c r="N1665" s="1039"/>
      <c r="O1665" s="1039"/>
      <c r="P1665" s="1039"/>
      <c r="Q1665" s="1039"/>
      <c r="R1665" s="1039"/>
      <c r="S1665" s="1039"/>
      <c r="T1665" s="1039"/>
      <c r="U1665" s="1039"/>
      <c r="V1665" s="1040"/>
    </row>
    <row r="1666" spans="1:22" ht="15.95" customHeight="1">
      <c r="A1666" s="425"/>
      <c r="B1666" s="1041" t="str">
        <f>'statement of marks'!$A$1</f>
        <v>MkW0Hkhejko vEcsMdj jkt0vkok0fo|k0cxMh]nkSlk</v>
      </c>
      <c r="C1666" s="1042"/>
      <c r="D1666" s="1042"/>
      <c r="E1666" s="1042"/>
      <c r="F1666" s="1042"/>
      <c r="G1666" s="1042"/>
      <c r="H1666" s="1042"/>
      <c r="I1666" s="1042"/>
      <c r="J1666" s="1042"/>
      <c r="K1666" s="1042"/>
      <c r="L1666" s="1042"/>
      <c r="M1666" s="1042"/>
      <c r="N1666" s="1042"/>
      <c r="O1666" s="1042"/>
      <c r="P1666" s="1042"/>
      <c r="Q1666" s="1042"/>
      <c r="R1666" s="1042"/>
      <c r="S1666" s="1042"/>
      <c r="T1666" s="1042"/>
      <c r="U1666" s="1042"/>
      <c r="V1666" s="1043"/>
    </row>
    <row r="1667" spans="1:22" ht="15.95" customHeight="1">
      <c r="A1667" s="425"/>
      <c r="B1667" s="990" t="s">
        <v>244</v>
      </c>
      <c r="C1667" s="991"/>
      <c r="D1667" s="992" t="str">
        <f>'statement of marks'!$H$3</f>
        <v>2016-17</v>
      </c>
      <c r="E1667" s="992"/>
      <c r="F1667" s="992"/>
      <c r="G1667" s="992"/>
      <c r="H1667" s="992"/>
      <c r="I1667" s="992"/>
      <c r="J1667" s="992"/>
      <c r="K1667" s="992"/>
      <c r="L1667" s="992"/>
      <c r="M1667" s="992"/>
      <c r="N1667" s="992"/>
      <c r="O1667" s="992"/>
      <c r="P1667" s="992"/>
      <c r="Q1667" s="992"/>
      <c r="R1667" s="992"/>
      <c r="S1667" s="992"/>
      <c r="T1667" s="992"/>
      <c r="U1667" s="992"/>
      <c r="V1667" s="1044"/>
    </row>
    <row r="1668" spans="1:22" ht="15.95" customHeight="1">
      <c r="A1668" s="425"/>
      <c r="B1668" s="990" t="s">
        <v>185</v>
      </c>
      <c r="C1668" s="991"/>
      <c r="D1668" s="991" t="str">
        <f>IF('statement of marks'!I59="","",'statement of marks'!I59)</f>
        <v/>
      </c>
      <c r="E1668" s="991"/>
      <c r="F1668" s="991"/>
      <c r="G1668" s="991"/>
      <c r="H1668" s="991"/>
      <c r="I1668" s="991"/>
      <c r="J1668" s="991"/>
      <c r="K1668" s="991"/>
      <c r="L1668" s="991"/>
      <c r="M1668" s="991"/>
      <c r="N1668" s="991"/>
      <c r="O1668" s="991"/>
      <c r="P1668" s="991"/>
      <c r="Q1668" s="991"/>
      <c r="R1668" s="991"/>
      <c r="S1668" s="991"/>
      <c r="T1668" s="991"/>
      <c r="U1668" s="991"/>
      <c r="V1668" s="1045"/>
    </row>
    <row r="1669" spans="1:22" ht="15.95" customHeight="1">
      <c r="A1669" s="425"/>
      <c r="B1669" s="990" t="s">
        <v>186</v>
      </c>
      <c r="C1669" s="991"/>
      <c r="D1669" s="991" t="str">
        <f>IF('statement of marks'!J59="","",'statement of marks'!J59)</f>
        <v/>
      </c>
      <c r="E1669" s="991"/>
      <c r="F1669" s="991"/>
      <c r="G1669" s="991"/>
      <c r="H1669" s="991"/>
      <c r="I1669" s="991"/>
      <c r="J1669" s="991"/>
      <c r="K1669" s="991"/>
      <c r="L1669" s="991"/>
      <c r="M1669" s="991"/>
      <c r="N1669" s="991"/>
      <c r="O1669" s="991"/>
      <c r="P1669" s="991"/>
      <c r="Q1669" s="991"/>
      <c r="R1669" s="991"/>
      <c r="S1669" s="991"/>
      <c r="T1669" s="991"/>
      <c r="U1669" s="991"/>
      <c r="V1669" s="1045"/>
    </row>
    <row r="1670" spans="1:22" ht="15.95" customHeight="1">
      <c r="A1670" s="425"/>
      <c r="B1670" s="990" t="s">
        <v>187</v>
      </c>
      <c r="C1670" s="991"/>
      <c r="D1670" s="991" t="str">
        <f>IF('statement of marks'!K59="","",'statement of marks'!K59)</f>
        <v/>
      </c>
      <c r="E1670" s="991"/>
      <c r="F1670" s="991"/>
      <c r="G1670" s="991"/>
      <c r="H1670" s="991"/>
      <c r="I1670" s="991"/>
      <c r="J1670" s="991"/>
      <c r="K1670" s="991"/>
      <c r="L1670" s="991"/>
      <c r="M1670" s="991"/>
      <c r="N1670" s="991"/>
      <c r="O1670" s="991"/>
      <c r="P1670" s="991"/>
      <c r="Q1670" s="991"/>
      <c r="R1670" s="991"/>
      <c r="S1670" s="991"/>
      <c r="T1670" s="991"/>
      <c r="U1670" s="991"/>
      <c r="V1670" s="1045"/>
    </row>
    <row r="1671" spans="1:22" ht="15.95" customHeight="1">
      <c r="A1671" s="425"/>
      <c r="B1671" s="990" t="s">
        <v>188</v>
      </c>
      <c r="C1671" s="991"/>
      <c r="D1671" s="992" t="str">
        <f>'statement of marks'!$G$3</f>
        <v>6 B</v>
      </c>
      <c r="E1671" s="992"/>
      <c r="F1671" s="992"/>
      <c r="G1671" s="991" t="s">
        <v>9</v>
      </c>
      <c r="H1671" s="991"/>
      <c r="I1671" s="991"/>
      <c r="J1671" s="992" t="str">
        <f>IF('statement of marks'!D59="","",'statement of marks'!D59)</f>
        <v/>
      </c>
      <c r="K1671" s="992"/>
      <c r="L1671" s="992"/>
      <c r="M1671" s="991" t="s">
        <v>189</v>
      </c>
      <c r="N1671" s="991"/>
      <c r="O1671" s="991"/>
      <c r="P1671" s="992" t="str">
        <f>IF('statement of marks'!F59="","",'statement of marks'!F59)</f>
        <v/>
      </c>
      <c r="Q1671" s="992"/>
      <c r="R1671" s="992"/>
      <c r="S1671" s="1054" t="str">
        <f>IF('statement of marks'!$I$3="","",'statement of marks'!$I$3)</f>
        <v xml:space="preserve">fo|ky; dk Mk;l dksM+ </v>
      </c>
      <c r="T1671" s="1054"/>
      <c r="U1671" s="1054"/>
      <c r="V1671" s="1055"/>
    </row>
    <row r="1672" spans="1:22" ht="15.95" customHeight="1">
      <c r="A1672" s="425"/>
      <c r="B1672" s="428" t="s">
        <v>0</v>
      </c>
      <c r="C1672" s="429"/>
      <c r="D1672" s="1032" t="str">
        <f>IF('statement of marks'!G59="","",'statement of marks'!G59)</f>
        <v/>
      </c>
      <c r="E1672" s="1032"/>
      <c r="F1672" s="1032"/>
      <c r="G1672" s="991" t="str">
        <f>IF('statement of marks'!H59="","",'statement of marks'!H59)</f>
        <v/>
      </c>
      <c r="H1672" s="991"/>
      <c r="I1672" s="991"/>
      <c r="J1672" s="991"/>
      <c r="K1672" s="991"/>
      <c r="L1672" s="991"/>
      <c r="M1672" s="991"/>
      <c r="N1672" s="991"/>
      <c r="O1672" s="991"/>
      <c r="P1672" s="991"/>
      <c r="Q1672" s="991"/>
      <c r="R1672" s="991"/>
      <c r="S1672" s="1056" t="str">
        <f>IF('statement of marks'!$J$3="","",'statement of marks'!$J$3)</f>
        <v xml:space="preserve">08291009401   </v>
      </c>
      <c r="T1672" s="1056"/>
      <c r="U1672" s="1056"/>
      <c r="V1672" s="1057"/>
    </row>
    <row r="1673" spans="1:22" ht="15.95" customHeight="1">
      <c r="A1673" s="425"/>
      <c r="B1673" s="404" t="s">
        <v>28</v>
      </c>
      <c r="C1673" s="430" t="s">
        <v>96</v>
      </c>
      <c r="D1673" s="1007" t="s">
        <v>1</v>
      </c>
      <c r="E1673" s="1007"/>
      <c r="F1673" s="1007"/>
      <c r="G1673" s="1007" t="s">
        <v>21</v>
      </c>
      <c r="H1673" s="1007"/>
      <c r="I1673" s="1007"/>
      <c r="J1673" s="1007" t="s">
        <v>68</v>
      </c>
      <c r="K1673" s="1007"/>
      <c r="L1673" s="1007"/>
      <c r="M1673" s="1007" t="s">
        <v>97</v>
      </c>
      <c r="N1673" s="1007"/>
      <c r="O1673" s="1007"/>
      <c r="P1673" s="1070" t="s">
        <v>200</v>
      </c>
      <c r="Q1673" s="1051" t="s">
        <v>238</v>
      </c>
      <c r="R1673" s="1051"/>
      <c r="S1673" s="1051"/>
      <c r="T1673" s="1052" t="s">
        <v>237</v>
      </c>
      <c r="U1673" s="1052"/>
      <c r="V1673" s="1053"/>
    </row>
    <row r="1674" spans="1:22" ht="15.95" customHeight="1">
      <c r="A1674" s="425"/>
      <c r="B1674" s="404"/>
      <c r="C1674" s="430"/>
      <c r="D1674" s="423" t="s">
        <v>245</v>
      </c>
      <c r="E1674" s="423" t="s">
        <v>246</v>
      </c>
      <c r="F1674" s="431" t="s">
        <v>2</v>
      </c>
      <c r="G1674" s="423" t="s">
        <v>245</v>
      </c>
      <c r="H1674" s="423" t="s">
        <v>246</v>
      </c>
      <c r="I1674" s="431" t="s">
        <v>2</v>
      </c>
      <c r="J1674" s="423" t="s">
        <v>245</v>
      </c>
      <c r="K1674" s="423" t="s">
        <v>246</v>
      </c>
      <c r="L1674" s="431" t="s">
        <v>2</v>
      </c>
      <c r="M1674" s="423" t="s">
        <v>245</v>
      </c>
      <c r="N1674" s="423" t="s">
        <v>246</v>
      </c>
      <c r="O1674" s="431" t="s">
        <v>2</v>
      </c>
      <c r="P1674" s="1070"/>
      <c r="Q1674" s="423" t="s">
        <v>245</v>
      </c>
      <c r="R1674" s="423" t="s">
        <v>246</v>
      </c>
      <c r="S1674" s="435" t="s">
        <v>2</v>
      </c>
      <c r="T1674" s="445" t="s">
        <v>223</v>
      </c>
      <c r="U1674" s="446" t="s">
        <v>5</v>
      </c>
      <c r="V1674" s="447" t="s">
        <v>241</v>
      </c>
    </row>
    <row r="1675" spans="1:22" ht="15.95" customHeight="1">
      <c r="A1675" s="426"/>
      <c r="B1675" s="1046" t="s">
        <v>3</v>
      </c>
      <c r="C1675" s="1047"/>
      <c r="D1675" s="421">
        <f>IF('statement of marks'!L$6="","",'statement of marks'!L$6)</f>
        <v>5</v>
      </c>
      <c r="E1675" s="421">
        <f>IF('statement of marks'!M$6="","",'statement of marks'!M$6)</f>
        <v>5</v>
      </c>
      <c r="F1675" s="432">
        <f>IF('statement of marks'!N$6="","",'statement of marks'!N$6)</f>
        <v>10</v>
      </c>
      <c r="G1675" s="421">
        <f>IF('statement of marks'!O$6="","",'statement of marks'!O$6)</f>
        <v>5</v>
      </c>
      <c r="H1675" s="421">
        <f>IF('statement of marks'!P$6="","",'statement of marks'!P$6)</f>
        <v>5</v>
      </c>
      <c r="I1675" s="432">
        <f>IF('statement of marks'!Q$6="","",'statement of marks'!Q$6)</f>
        <v>10</v>
      </c>
      <c r="J1675" s="421">
        <f>IF('statement of marks'!R$6="","",'statement of marks'!R$6)</f>
        <v>5</v>
      </c>
      <c r="K1675" s="421">
        <f>IF('statement of marks'!S$6="","",'statement of marks'!S$6)</f>
        <v>5</v>
      </c>
      <c r="L1675" s="432">
        <f>IF('statement of marks'!T$6="","",'statement of marks'!T$6)</f>
        <v>10</v>
      </c>
      <c r="M1675" s="421">
        <f>IF('statement of marks'!V$6="","",'statement of marks'!V$6)</f>
        <v>50</v>
      </c>
      <c r="N1675" s="421">
        <f>IF('statement of marks'!W$6="","",'statement of marks'!W$6)</f>
        <v>20</v>
      </c>
      <c r="O1675" s="432">
        <f>IF('statement of marks'!X$6="","",'statement of marks'!X$6)</f>
        <v>70</v>
      </c>
      <c r="P1675" s="422">
        <f>IF('statement of marks'!Y$6="","",'statement of marks'!Y$6)</f>
        <v>100</v>
      </c>
      <c r="Q1675" s="421">
        <f>IF('statement of marks'!Z$6="","",'statement of marks'!Z$6)</f>
        <v>70</v>
      </c>
      <c r="R1675" s="421">
        <f>IF('statement of marks'!AA$6="","",'statement of marks'!AA$6)</f>
        <v>30</v>
      </c>
      <c r="S1675" s="432">
        <f>IF('statement of marks'!AB$6="","",'statement of marks'!AB$6)</f>
        <v>100</v>
      </c>
      <c r="T1675" s="442">
        <f>IF('statement of marks'!AC$6="","",'statement of marks'!AC$6)</f>
        <v>200</v>
      </c>
      <c r="U1675" s="442" t="str">
        <f>IF('statement of marks'!AD$6="","",'statement of marks'!AD$6)</f>
        <v/>
      </c>
      <c r="V1675" s="448" t="str">
        <f>IF('statement of marks'!AE$6="","",'statement of marks'!AE$6)</f>
        <v/>
      </c>
    </row>
    <row r="1676" spans="1:22" ht="15.95" customHeight="1">
      <c r="A1676" s="425"/>
      <c r="B1676" s="990" t="str">
        <f>IF('statement of marks'!$L$3="","",'statement of marks'!$L$3)</f>
        <v>fgUnh</v>
      </c>
      <c r="C1676" s="991"/>
      <c r="D1676" s="207" t="str">
        <f>IF('statement of marks'!L59="","",'statement of marks'!L59)</f>
        <v/>
      </c>
      <c r="E1676" s="207" t="str">
        <f>IF('statement of marks'!M59="","",'statement of marks'!M59)</f>
        <v/>
      </c>
      <c r="F1676" s="433" t="str">
        <f>IF('statement of marks'!N59="","",'statement of marks'!N59)</f>
        <v/>
      </c>
      <c r="G1676" s="207" t="str">
        <f>IF('statement of marks'!O59="","",'statement of marks'!O59)</f>
        <v/>
      </c>
      <c r="H1676" s="207" t="str">
        <f>IF('statement of marks'!P59="","",'statement of marks'!P59)</f>
        <v/>
      </c>
      <c r="I1676" s="433" t="str">
        <f>IF('statement of marks'!Q59="","",'statement of marks'!Q59)</f>
        <v/>
      </c>
      <c r="J1676" s="207" t="str">
        <f>IF('statement of marks'!R59="","",'statement of marks'!R59)</f>
        <v/>
      </c>
      <c r="K1676" s="207" t="str">
        <f>IF('statement of marks'!S59="","",'statement of marks'!S59)</f>
        <v/>
      </c>
      <c r="L1676" s="433" t="str">
        <f>IF('statement of marks'!T59="","",'statement of marks'!T59)</f>
        <v/>
      </c>
      <c r="M1676" s="207" t="str">
        <f>IF('statement of marks'!V59="","",'statement of marks'!V59)</f>
        <v/>
      </c>
      <c r="N1676" s="207" t="str">
        <f>IF('statement of marks'!W59="","",'statement of marks'!W59)</f>
        <v/>
      </c>
      <c r="O1676" s="433" t="str">
        <f>IF('statement of marks'!X59="","",'statement of marks'!X59)</f>
        <v/>
      </c>
      <c r="P1676" s="209" t="str">
        <f>IF('statement of marks'!Y59="","",'statement of marks'!Y59)</f>
        <v/>
      </c>
      <c r="Q1676" s="207" t="str">
        <f>IF('statement of marks'!Z59="","",'statement of marks'!Z59)</f>
        <v/>
      </c>
      <c r="R1676" s="207" t="str">
        <f>IF('statement of marks'!AA59="","",'statement of marks'!AA59)</f>
        <v/>
      </c>
      <c r="S1676" s="433" t="str">
        <f>IF('statement of marks'!AB59="","",'statement of marks'!AB59)</f>
        <v/>
      </c>
      <c r="T1676" s="420" t="str">
        <f>IF('statement of marks'!AC59="","",'statement of marks'!AC59)</f>
        <v/>
      </c>
      <c r="U1676" s="420" t="str">
        <f>IF('statement of marks'!AD59="","",'statement of marks'!AD59)</f>
        <v/>
      </c>
      <c r="V1676" s="439" t="str">
        <f>IF('statement of marks'!AE59="","",'statement of marks'!AE59)</f>
        <v/>
      </c>
    </row>
    <row r="1677" spans="1:22" ht="15.95" customHeight="1">
      <c r="A1677" s="425"/>
      <c r="B1677" s="990" t="str">
        <f>IF('statement of marks'!$AH$3="","",'statement of marks'!$AH$3)</f>
        <v>vaxszth</v>
      </c>
      <c r="C1677" s="991"/>
      <c r="D1677" s="207" t="str">
        <f>IF('statement of marks'!AH59="","",'statement of marks'!AH59)</f>
        <v/>
      </c>
      <c r="E1677" s="207" t="str">
        <f>IF('statement of marks'!AI59="","",'statement of marks'!AI59)</f>
        <v/>
      </c>
      <c r="F1677" s="433" t="str">
        <f>IF('statement of marks'!AJ59="","",'statement of marks'!AJ59)</f>
        <v/>
      </c>
      <c r="G1677" s="207" t="str">
        <f>IF('statement of marks'!AK59="","",'statement of marks'!AK59)</f>
        <v/>
      </c>
      <c r="H1677" s="207" t="str">
        <f>IF('statement of marks'!AL59="","",'statement of marks'!AL59)</f>
        <v/>
      </c>
      <c r="I1677" s="433" t="str">
        <f>IF('statement of marks'!AM59="","",'statement of marks'!AM59)</f>
        <v/>
      </c>
      <c r="J1677" s="207" t="str">
        <f>IF('statement of marks'!AN59="","",'statement of marks'!AN59)</f>
        <v/>
      </c>
      <c r="K1677" s="207" t="str">
        <f>IF('statement of marks'!AO59="","",'statement of marks'!AO59)</f>
        <v/>
      </c>
      <c r="L1677" s="433" t="str">
        <f>IF('statement of marks'!AP59="","",'statement of marks'!AP59)</f>
        <v/>
      </c>
      <c r="M1677" s="207" t="str">
        <f>IF('statement of marks'!AR59="","",'statement of marks'!AR59)</f>
        <v/>
      </c>
      <c r="N1677" s="207" t="str">
        <f>IF('statement of marks'!AS59="","",'statement of marks'!AS59)</f>
        <v/>
      </c>
      <c r="O1677" s="433" t="str">
        <f>IF('statement of marks'!AT59="","",'statement of marks'!AT59)</f>
        <v/>
      </c>
      <c r="P1677" s="209" t="str">
        <f>IF('statement of marks'!AU59="","",'statement of marks'!AU59)</f>
        <v/>
      </c>
      <c r="Q1677" s="207" t="str">
        <f>IF('statement of marks'!AV59="","",'statement of marks'!AV59)</f>
        <v/>
      </c>
      <c r="R1677" s="207" t="str">
        <f>IF('statement of marks'!AW59="","",'statement of marks'!AW59)</f>
        <v/>
      </c>
      <c r="S1677" s="433" t="str">
        <f>IF('statement of marks'!AX59="","",'statement of marks'!AX59)</f>
        <v/>
      </c>
      <c r="T1677" s="420" t="str">
        <f>IF('statement of marks'!AY59="","",'statement of marks'!AY59)</f>
        <v/>
      </c>
      <c r="U1677" s="420" t="str">
        <f>IF('statement of marks'!AZ59="","",'statement of marks'!AZ59)</f>
        <v/>
      </c>
      <c r="V1677" s="439" t="str">
        <f>IF('statement of marks'!BA59="","",'statement of marks'!BA59)</f>
        <v/>
      </c>
    </row>
    <row r="1678" spans="1:22" ht="15.95" customHeight="1">
      <c r="A1678" s="425"/>
      <c r="B1678" s="990" t="str">
        <f>IF('statement of marks'!BD59="s","laLd`r",IF('statement of marks'!BD59="u","mnwZ",IF('statement of marks'!BD59="g","xqtjkrh",IF('statement of marks'!BD59="p","iatkch",IF('statement of marks'!BD59="sd","fla/kh","r`rh; Hkk""kk")))))</f>
        <v>r`rh; Hkk"kk</v>
      </c>
      <c r="C1678" s="991"/>
      <c r="D1678" s="207" t="str">
        <f>IF('statement of marks'!BE59="","",'statement of marks'!BE59)</f>
        <v/>
      </c>
      <c r="E1678" s="207" t="str">
        <f>IF('statement of marks'!BF59="","",'statement of marks'!BF59)</f>
        <v/>
      </c>
      <c r="F1678" s="433" t="str">
        <f>IF('statement of marks'!BG59="","",'statement of marks'!BG59)</f>
        <v/>
      </c>
      <c r="G1678" s="207" t="str">
        <f>IF('statement of marks'!BH59="","",'statement of marks'!BH59)</f>
        <v/>
      </c>
      <c r="H1678" s="207" t="str">
        <f>IF('statement of marks'!BI59="","",'statement of marks'!BI59)</f>
        <v/>
      </c>
      <c r="I1678" s="433" t="str">
        <f>IF('statement of marks'!BJ59="","",'statement of marks'!BJ59)</f>
        <v/>
      </c>
      <c r="J1678" s="207" t="str">
        <f>IF('statement of marks'!BK59="","",'statement of marks'!BK59)</f>
        <v/>
      </c>
      <c r="K1678" s="207" t="str">
        <f>IF('statement of marks'!BL59="","",'statement of marks'!BL59)</f>
        <v/>
      </c>
      <c r="L1678" s="433" t="str">
        <f>IF('statement of marks'!BM59="","",'statement of marks'!BM59)</f>
        <v/>
      </c>
      <c r="M1678" s="207" t="str">
        <f>IF('statement of marks'!BO59="","",'statement of marks'!BO59)</f>
        <v/>
      </c>
      <c r="N1678" s="207" t="str">
        <f>IF('statement of marks'!BP59="","",'statement of marks'!BP59)</f>
        <v/>
      </c>
      <c r="O1678" s="433" t="str">
        <f>IF('statement of marks'!BQ59="","",'statement of marks'!BQ59)</f>
        <v/>
      </c>
      <c r="P1678" s="209" t="str">
        <f>IF('statement of marks'!BR59="","",'statement of marks'!BR59)</f>
        <v/>
      </c>
      <c r="Q1678" s="207" t="str">
        <f>IF('statement of marks'!BS59="","",'statement of marks'!BS59)</f>
        <v/>
      </c>
      <c r="R1678" s="207" t="str">
        <f>IF('statement of marks'!BT59="","",'statement of marks'!BT59)</f>
        <v/>
      </c>
      <c r="S1678" s="433" t="str">
        <f>IF('statement of marks'!BU59="","",'statement of marks'!BU59)</f>
        <v/>
      </c>
      <c r="T1678" s="420" t="str">
        <f>IF('statement of marks'!BV59="","",'statement of marks'!BV59)</f>
        <v/>
      </c>
      <c r="U1678" s="420" t="str">
        <f>IF('statement of marks'!BW59="","",'statement of marks'!BW59)</f>
        <v/>
      </c>
      <c r="V1678" s="439" t="str">
        <f>IF('statement of marks'!BX59="","",'statement of marks'!BX59)</f>
        <v/>
      </c>
    </row>
    <row r="1679" spans="1:22" ht="15.95" customHeight="1">
      <c r="A1679" s="425"/>
      <c r="B1679" s="990" t="str">
        <f>IF('statement of marks'!$CA$3="","",'statement of marks'!$CA$3)</f>
        <v>xf.kr</v>
      </c>
      <c r="C1679" s="991"/>
      <c r="D1679" s="207" t="str">
        <f>IF('statement of marks'!CA59="","",'statement of marks'!CA59)</f>
        <v/>
      </c>
      <c r="E1679" s="207" t="str">
        <f>IF('statement of marks'!CB59="","",'statement of marks'!CB59)</f>
        <v/>
      </c>
      <c r="F1679" s="433" t="str">
        <f>IF('statement of marks'!CC59="","",'statement of marks'!CC59)</f>
        <v/>
      </c>
      <c r="G1679" s="207" t="str">
        <f>IF('statement of marks'!CD59="","",'statement of marks'!CD59)</f>
        <v/>
      </c>
      <c r="H1679" s="207" t="str">
        <f>IF('statement of marks'!CE59="","",'statement of marks'!CE59)</f>
        <v/>
      </c>
      <c r="I1679" s="433" t="str">
        <f>IF('statement of marks'!CF59="","",'statement of marks'!CF59)</f>
        <v/>
      </c>
      <c r="J1679" s="207" t="str">
        <f>IF('statement of marks'!CG59="","",'statement of marks'!CG59)</f>
        <v/>
      </c>
      <c r="K1679" s="207" t="str">
        <f>IF('statement of marks'!CH59="","",'statement of marks'!CH59)</f>
        <v/>
      </c>
      <c r="L1679" s="433" t="str">
        <f>IF('statement of marks'!CI59="","",'statement of marks'!CI59)</f>
        <v/>
      </c>
      <c r="M1679" s="207" t="str">
        <f>IF('statement of marks'!CK59="","",'statement of marks'!CK59)</f>
        <v/>
      </c>
      <c r="N1679" s="207" t="str">
        <f>IF('statement of marks'!CL59="","",'statement of marks'!CL59)</f>
        <v/>
      </c>
      <c r="O1679" s="433" t="str">
        <f>IF('statement of marks'!CM59="","",'statement of marks'!CM59)</f>
        <v/>
      </c>
      <c r="P1679" s="209" t="str">
        <f>IF('statement of marks'!CN59="","",'statement of marks'!CN59)</f>
        <v/>
      </c>
      <c r="Q1679" s="207" t="str">
        <f>IF('statement of marks'!CO59="","",'statement of marks'!CO59)</f>
        <v/>
      </c>
      <c r="R1679" s="207" t="str">
        <f>IF('statement of marks'!CP59="","",'statement of marks'!CP59)</f>
        <v/>
      </c>
      <c r="S1679" s="433" t="str">
        <f>IF('statement of marks'!CQ59="","",'statement of marks'!CQ59)</f>
        <v/>
      </c>
      <c r="T1679" s="420" t="str">
        <f>IF('statement of marks'!CR59="","",'statement of marks'!CR59)</f>
        <v/>
      </c>
      <c r="U1679" s="420" t="str">
        <f>IF('statement of marks'!CS59="","",'statement of marks'!CS59)</f>
        <v/>
      </c>
      <c r="V1679" s="439" t="str">
        <f>IF('statement of marks'!CT59="","",'statement of marks'!CT59)</f>
        <v/>
      </c>
    </row>
    <row r="1680" spans="1:22" ht="15.95" customHeight="1">
      <c r="A1680" s="425"/>
      <c r="B1680" s="990" t="str">
        <f>IF('statement of marks'!$CW$3="","",'statement of marks'!$CW$3)</f>
        <v>foKku</v>
      </c>
      <c r="C1680" s="991"/>
      <c r="D1680" s="207" t="str">
        <f>IF('statement of marks'!CW59="","",'statement of marks'!CW59)</f>
        <v/>
      </c>
      <c r="E1680" s="207" t="str">
        <f>IF('statement of marks'!CX59="","",'statement of marks'!CX59)</f>
        <v/>
      </c>
      <c r="F1680" s="433" t="str">
        <f>IF('statement of marks'!CY59="","",'statement of marks'!CY59)</f>
        <v/>
      </c>
      <c r="G1680" s="207" t="str">
        <f>IF('statement of marks'!CZ59="","",'statement of marks'!CZ59)</f>
        <v/>
      </c>
      <c r="H1680" s="207" t="str">
        <f>IF('statement of marks'!DA59="","",'statement of marks'!DA59)</f>
        <v/>
      </c>
      <c r="I1680" s="433" t="str">
        <f>IF('statement of marks'!DB59="","",'statement of marks'!DB59)</f>
        <v/>
      </c>
      <c r="J1680" s="207" t="str">
        <f>IF('statement of marks'!DC59="","",'statement of marks'!DC59)</f>
        <v/>
      </c>
      <c r="K1680" s="207" t="str">
        <f>IF('statement of marks'!DD59="","",'statement of marks'!DD59)</f>
        <v/>
      </c>
      <c r="L1680" s="433" t="str">
        <f>IF('statement of marks'!DE59="","",'statement of marks'!DE59)</f>
        <v/>
      </c>
      <c r="M1680" s="207" t="str">
        <f>IF('statement of marks'!DG59="","",'statement of marks'!DG59)</f>
        <v/>
      </c>
      <c r="N1680" s="207" t="str">
        <f>IF('statement of marks'!DH59="","",'statement of marks'!DH59)</f>
        <v/>
      </c>
      <c r="O1680" s="433" t="str">
        <f>IF('statement of marks'!DI59="","",'statement of marks'!DI59)</f>
        <v/>
      </c>
      <c r="P1680" s="209" t="str">
        <f>IF('statement of marks'!DJ59="","",'statement of marks'!DJ59)</f>
        <v/>
      </c>
      <c r="Q1680" s="207" t="str">
        <f>IF('statement of marks'!DK59="","",'statement of marks'!DK59)</f>
        <v/>
      </c>
      <c r="R1680" s="207" t="str">
        <f>IF('statement of marks'!DL59="","",'statement of marks'!DL59)</f>
        <v/>
      </c>
      <c r="S1680" s="433" t="str">
        <f>IF('statement of marks'!DM59="","",'statement of marks'!DM59)</f>
        <v/>
      </c>
      <c r="T1680" s="420" t="str">
        <f>IF('statement of marks'!DN59="","",'statement of marks'!DN59)</f>
        <v/>
      </c>
      <c r="U1680" s="420" t="str">
        <f>IF('statement of marks'!DO59="","",'statement of marks'!DO59)</f>
        <v/>
      </c>
      <c r="V1680" s="439" t="str">
        <f>IF('statement of marks'!DP59="","",'statement of marks'!DP59)</f>
        <v/>
      </c>
    </row>
    <row r="1681" spans="1:22" ht="15.95" customHeight="1">
      <c r="A1681" s="425"/>
      <c r="B1681" s="990" t="str">
        <f>IF('statement of marks'!$DS$3="","",'statement of marks'!$DS$3)</f>
        <v>lkekftd foKku</v>
      </c>
      <c r="C1681" s="991"/>
      <c r="D1681" s="207" t="str">
        <f>IF('statement of marks'!DS59="","",'statement of marks'!DS59)</f>
        <v/>
      </c>
      <c r="E1681" s="207" t="str">
        <f>IF('statement of marks'!DT59="","",'statement of marks'!DT59)</f>
        <v/>
      </c>
      <c r="F1681" s="433" t="str">
        <f>IF('statement of marks'!DU59="","",'statement of marks'!DU59)</f>
        <v/>
      </c>
      <c r="G1681" s="207" t="str">
        <f>IF('statement of marks'!DV59="","",'statement of marks'!DV59)</f>
        <v/>
      </c>
      <c r="H1681" s="207" t="str">
        <f>IF('statement of marks'!DW59="","",'statement of marks'!DW59)</f>
        <v/>
      </c>
      <c r="I1681" s="433" t="str">
        <f>IF('statement of marks'!DX59="","",'statement of marks'!DX59)</f>
        <v/>
      </c>
      <c r="J1681" s="207" t="str">
        <f>IF('statement of marks'!DY59="","",'statement of marks'!DY59)</f>
        <v/>
      </c>
      <c r="K1681" s="207" t="str">
        <f>IF('statement of marks'!DZ59="","",'statement of marks'!DZ59)</f>
        <v/>
      </c>
      <c r="L1681" s="433" t="str">
        <f>IF('statement of marks'!EA59="","",'statement of marks'!EA59)</f>
        <v/>
      </c>
      <c r="M1681" s="207" t="str">
        <f>IF('statement of marks'!EC59="","",'statement of marks'!EC59)</f>
        <v/>
      </c>
      <c r="N1681" s="207" t="str">
        <f>IF('statement of marks'!ED59="","",'statement of marks'!ED59)</f>
        <v/>
      </c>
      <c r="O1681" s="433" t="str">
        <f>IF('statement of marks'!EE59="","",'statement of marks'!EE59)</f>
        <v/>
      </c>
      <c r="P1681" s="209" t="str">
        <f>IF('statement of marks'!EF59="","",'statement of marks'!EF59)</f>
        <v/>
      </c>
      <c r="Q1681" s="207" t="str">
        <f>IF('statement of marks'!EG59="","",'statement of marks'!EG59)</f>
        <v/>
      </c>
      <c r="R1681" s="207" t="str">
        <f>IF('statement of marks'!EH59="","",'statement of marks'!EH59)</f>
        <v/>
      </c>
      <c r="S1681" s="433" t="str">
        <f>IF('statement of marks'!EI59="","",'statement of marks'!EI59)</f>
        <v/>
      </c>
      <c r="T1681" s="420" t="str">
        <f>IF('statement of marks'!EJ59="","",'statement of marks'!EJ59)</f>
        <v/>
      </c>
      <c r="U1681" s="420" t="str">
        <f>IF('statement of marks'!EK59="","",'statement of marks'!EK59)</f>
        <v/>
      </c>
      <c r="V1681" s="439" t="str">
        <f>IF('statement of marks'!EL59="","",'statement of marks'!EL59)</f>
        <v/>
      </c>
    </row>
    <row r="1682" spans="1:22" ht="15.95" customHeight="1">
      <c r="A1682" s="425"/>
      <c r="B1682" s="996" t="s">
        <v>193</v>
      </c>
      <c r="C1682" s="997"/>
      <c r="D1682" s="1007" t="s">
        <v>1</v>
      </c>
      <c r="E1682" s="1007"/>
      <c r="F1682" s="1007"/>
      <c r="G1682" s="1007" t="s">
        <v>21</v>
      </c>
      <c r="H1682" s="1007"/>
      <c r="I1682" s="1007"/>
      <c r="J1682" s="1007" t="s">
        <v>194</v>
      </c>
      <c r="K1682" s="1007"/>
      <c r="L1682" s="1007"/>
      <c r="M1682" s="1007" t="s">
        <v>68</v>
      </c>
      <c r="N1682" s="1007"/>
      <c r="O1682" s="1007"/>
      <c r="P1682" s="1007" t="s">
        <v>240</v>
      </c>
      <c r="Q1682" s="1007"/>
      <c r="R1682" s="1007"/>
      <c r="S1682" s="436"/>
      <c r="T1682" s="1073" t="s">
        <v>237</v>
      </c>
      <c r="U1682" s="1074"/>
      <c r="V1682" s="1075"/>
    </row>
    <row r="1683" spans="1:22" ht="15.95" customHeight="1">
      <c r="A1683" s="426"/>
      <c r="B1683" s="1048" t="s">
        <v>3</v>
      </c>
      <c r="C1683" s="1049"/>
      <c r="D1683" s="1050">
        <f>IF('statement of marks'!EO$6="","",'statement of marks'!EO$6)</f>
        <v>20</v>
      </c>
      <c r="E1683" s="1050"/>
      <c r="F1683" s="1050"/>
      <c r="G1683" s="1050">
        <f>IF('statement of marks'!EP$6="","",'statement of marks'!EP$6)</f>
        <v>20</v>
      </c>
      <c r="H1683" s="1050"/>
      <c r="I1683" s="1050"/>
      <c r="J1683" s="1050">
        <f>IF('statement of marks'!ER$6="","",'statement of marks'!ER$6)</f>
        <v>20</v>
      </c>
      <c r="K1683" s="1050"/>
      <c r="L1683" s="1050"/>
      <c r="M1683" s="1050">
        <f>IF('statement of marks'!EQ$6="","",'statement of marks'!EQ$6)</f>
        <v>20</v>
      </c>
      <c r="N1683" s="1050"/>
      <c r="O1683" s="1050"/>
      <c r="P1683" s="1050">
        <f>IF('statement of marks'!ES$6="","",'statement of marks'!ES$6)</f>
        <v>20</v>
      </c>
      <c r="Q1683" s="1050"/>
      <c r="R1683" s="1050"/>
      <c r="S1683" s="437" t="str">
        <f>IF('statement of marks'!FD$6="","",'statement of marks'!EW$6)</f>
        <v/>
      </c>
      <c r="T1683" s="442">
        <f>IF('statement of marks'!ET$6="","",'statement of marks'!ET$6)</f>
        <v>100</v>
      </c>
      <c r="U1683" s="443" t="s">
        <v>5</v>
      </c>
      <c r="V1683" s="444" t="s">
        <v>241</v>
      </c>
    </row>
    <row r="1684" spans="1:22" ht="15.95" customHeight="1">
      <c r="A1684" s="425"/>
      <c r="B1684" s="990" t="str">
        <f>IF('statement of marks'!$EO$3="","",'statement of marks'!$EO$3)</f>
        <v>dk;kZuqHko</v>
      </c>
      <c r="C1684" s="991"/>
      <c r="D1684" s="1031" t="str">
        <f>IF('statement of marks'!EO59="","",'statement of marks'!EO59)</f>
        <v/>
      </c>
      <c r="E1684" s="1031"/>
      <c r="F1684" s="1031"/>
      <c r="G1684" s="1031" t="str">
        <f>IF('statement of marks'!EP59="","",'statement of marks'!EP59)</f>
        <v/>
      </c>
      <c r="H1684" s="1031"/>
      <c r="I1684" s="1031"/>
      <c r="J1684" s="1031" t="str">
        <f>IF('statement of marks'!ER59="","",'statement of marks'!ER59)</f>
        <v/>
      </c>
      <c r="K1684" s="1031"/>
      <c r="L1684" s="1031"/>
      <c r="M1684" s="1031" t="str">
        <f>IF('statement of marks'!EQ59="","",'statement of marks'!EQ59)</f>
        <v/>
      </c>
      <c r="N1684" s="1031"/>
      <c r="O1684" s="1031"/>
      <c r="P1684" s="1031" t="str">
        <f>IF('statement of marks'!ES59="","",'statement of marks'!ES59)</f>
        <v/>
      </c>
      <c r="Q1684" s="1031"/>
      <c r="R1684" s="1031"/>
      <c r="S1684" s="438"/>
      <c r="T1684" s="440" t="str">
        <f>IF('statement of marks'!ET59="","",'statement of marks'!ET59)</f>
        <v/>
      </c>
      <c r="U1684" s="440" t="str">
        <f>IF('statement of marks'!EU59="","",'statement of marks'!EU59)</f>
        <v/>
      </c>
      <c r="V1684" s="441" t="str">
        <f>IF('statement of marks'!EV59="","",'statement of marks'!EV59)</f>
        <v/>
      </c>
    </row>
    <row r="1685" spans="1:22" ht="15.95" customHeight="1">
      <c r="A1685" s="425"/>
      <c r="B1685" s="1027" t="str">
        <f>IF('statement of marks'!$EY$3="","",'statement of marks'!$EY$3)</f>
        <v>dyk f'k{kk</v>
      </c>
      <c r="C1685" s="1028"/>
      <c r="D1685" s="1031" t="str">
        <f>IF('statement of marks'!EY59="","",'statement of marks'!EY59)</f>
        <v/>
      </c>
      <c r="E1685" s="1031"/>
      <c r="F1685" s="1031"/>
      <c r="G1685" s="1031" t="str">
        <f>IF('statement of marks'!EZ59="","",'statement of marks'!EZ59)</f>
        <v/>
      </c>
      <c r="H1685" s="1031"/>
      <c r="I1685" s="1031"/>
      <c r="J1685" s="1031" t="str">
        <f>IF('statement of marks'!FB59="","",'statement of marks'!FB59)</f>
        <v/>
      </c>
      <c r="K1685" s="1031"/>
      <c r="L1685" s="1031"/>
      <c r="M1685" s="1031" t="str">
        <f>IF('statement of marks'!FA59="","",'statement of marks'!FA59)</f>
        <v/>
      </c>
      <c r="N1685" s="1031"/>
      <c r="O1685" s="1031"/>
      <c r="P1685" s="1031" t="str">
        <f>IF('statement of marks'!FC59="","",'statement of marks'!FC59)</f>
        <v/>
      </c>
      <c r="Q1685" s="1031"/>
      <c r="R1685" s="1031"/>
      <c r="S1685" s="438"/>
      <c r="T1685" s="440" t="str">
        <f>IF('statement of marks'!FD59="","",'statement of marks'!FD59)</f>
        <v/>
      </c>
      <c r="U1685" s="440" t="str">
        <f>IF('statement of marks'!FE59="","",'statement of marks'!FE59)</f>
        <v/>
      </c>
      <c r="V1685" s="441" t="str">
        <f>IF('statement of marks'!FF59="","",'statement of marks'!FF59)</f>
        <v/>
      </c>
    </row>
    <row r="1686" spans="1:22" ht="15.95" customHeight="1">
      <c r="A1686" s="425"/>
      <c r="B1686" s="1029" t="str">
        <f>IF('statement of marks'!$FI$3="","",'statement of marks'!$FI$3)</f>
        <v>LokLF; ,oe~ 'kkjhfjd f'k{kk</v>
      </c>
      <c r="C1686" s="1030"/>
      <c r="D1686" s="1031" t="str">
        <f>IF('statement of marks'!FI59="","",'statement of marks'!FI59)</f>
        <v/>
      </c>
      <c r="E1686" s="1031"/>
      <c r="F1686" s="1031"/>
      <c r="G1686" s="1031" t="str">
        <f>IF('statement of marks'!FJ59="","",'statement of marks'!FJ59)</f>
        <v/>
      </c>
      <c r="H1686" s="1031"/>
      <c r="I1686" s="1031"/>
      <c r="J1686" s="1031" t="str">
        <f>IF('statement of marks'!FL59="","",'statement of marks'!FL59)</f>
        <v/>
      </c>
      <c r="K1686" s="1031"/>
      <c r="L1686" s="1031"/>
      <c r="M1686" s="1031" t="str">
        <f>IF('statement of marks'!FK59="","",'statement of marks'!FK59)</f>
        <v/>
      </c>
      <c r="N1686" s="1031"/>
      <c r="O1686" s="1031"/>
      <c r="P1686" s="1031" t="str">
        <f>IF('statement of marks'!FM59="","",'statement of marks'!FM59)</f>
        <v/>
      </c>
      <c r="Q1686" s="1031"/>
      <c r="R1686" s="1031"/>
      <c r="S1686" s="438"/>
      <c r="T1686" s="440" t="str">
        <f>IF('statement of marks'!FN59="","",'statement of marks'!FN59)</f>
        <v/>
      </c>
      <c r="U1686" s="440" t="str">
        <f>IF('statement of marks'!FO59="","",'statement of marks'!FO59)</f>
        <v/>
      </c>
      <c r="V1686" s="441" t="str">
        <f>IF('statement of marks'!FP59="","",'statement of marks'!FP59)</f>
        <v/>
      </c>
    </row>
    <row r="1687" spans="1:22" ht="15.95" customHeight="1">
      <c r="A1687" s="425"/>
      <c r="B1687" s="1000" t="s">
        <v>195</v>
      </c>
      <c r="C1687" s="1001"/>
      <c r="D1687" s="1071" t="str">
        <f>details!$DR$3</f>
        <v>vxLr rd</v>
      </c>
      <c r="E1687" s="1071"/>
      <c r="F1687" s="1071"/>
      <c r="G1687" s="1071" t="str">
        <f>details!$DV$3</f>
        <v>vDVwcj rd</v>
      </c>
      <c r="H1687" s="1071"/>
      <c r="I1687" s="1071"/>
      <c r="J1687" s="1071" t="str">
        <f>details!$ED$3</f>
        <v>Qjojh rd</v>
      </c>
      <c r="K1687" s="1071"/>
      <c r="L1687" s="1071"/>
      <c r="M1687" s="1071" t="str">
        <f>details!$DZ$3</f>
        <v>fnlEcj rd</v>
      </c>
      <c r="N1687" s="1071"/>
      <c r="O1687" s="1071"/>
      <c r="P1687" s="1071" t="str">
        <f>details!$EH$3</f>
        <v>loZ ;ksx</v>
      </c>
      <c r="Q1687" s="1071"/>
      <c r="R1687" s="1071"/>
      <c r="S1687" s="1085" t="s">
        <v>252</v>
      </c>
      <c r="T1687" s="1086"/>
      <c r="U1687" s="1086"/>
      <c r="V1687" s="1087"/>
    </row>
    <row r="1688" spans="1:22" ht="15.95" customHeight="1">
      <c r="A1688" s="425"/>
      <c r="B1688" s="1025" t="s">
        <v>98</v>
      </c>
      <c r="C1688" s="1026"/>
      <c r="D1688" s="1008" t="str">
        <f>IF(details!DS59="","",details!DS59)</f>
        <v/>
      </c>
      <c r="E1688" s="1008"/>
      <c r="F1688" s="1008"/>
      <c r="G1688" s="1008" t="str">
        <f>IF(details!DW59="","",details!DW59)</f>
        <v/>
      </c>
      <c r="H1688" s="1008"/>
      <c r="I1688" s="1008"/>
      <c r="J1688" s="1008" t="str">
        <f>IF(details!EE59="","",details!EE59)</f>
        <v/>
      </c>
      <c r="K1688" s="1008"/>
      <c r="L1688" s="1008"/>
      <c r="M1688" s="1008" t="str">
        <f>IF(details!EA59="","",details!EA59)</f>
        <v/>
      </c>
      <c r="N1688" s="1008"/>
      <c r="O1688" s="1008"/>
      <c r="P1688" s="1008" t="str">
        <f>IF(details!EI59="","",details!EI59)</f>
        <v/>
      </c>
      <c r="Q1688" s="1008"/>
      <c r="R1688" s="1008"/>
      <c r="S1688" s="1088">
        <v>41757</v>
      </c>
      <c r="T1688" s="1089"/>
      <c r="U1688" s="1089"/>
      <c r="V1688" s="1090"/>
    </row>
    <row r="1689" spans="1:22" ht="15.95" customHeight="1">
      <c r="A1689" s="425"/>
      <c r="B1689" s="1023" t="s">
        <v>15</v>
      </c>
      <c r="C1689" s="1024"/>
      <c r="D1689" s="1009">
        <f>IF(details!DR59="","",details!DR59)</f>
        <v>83</v>
      </c>
      <c r="E1689" s="1009"/>
      <c r="F1689" s="1009"/>
      <c r="G1689" s="1009" t="str">
        <f>IF(details!DV59="","",details!DV59)</f>
        <v/>
      </c>
      <c r="H1689" s="1009"/>
      <c r="I1689" s="1009"/>
      <c r="J1689" s="1009" t="str">
        <f>IF(details!ED59="","",details!ED59)</f>
        <v/>
      </c>
      <c r="K1689" s="1009"/>
      <c r="L1689" s="1009"/>
      <c r="M1689" s="1009" t="str">
        <f>IF(details!DZ59="","",details!DZ59)</f>
        <v/>
      </c>
      <c r="N1689" s="1009"/>
      <c r="O1689" s="1009"/>
      <c r="P1689" s="1009" t="str">
        <f>IF(details!EH59="","",details!EH59)</f>
        <v/>
      </c>
      <c r="Q1689" s="1009"/>
      <c r="R1689" s="1009"/>
      <c r="S1689" s="1091"/>
      <c r="T1689" s="1092"/>
      <c r="U1689" s="1092"/>
      <c r="V1689" s="1093"/>
    </row>
    <row r="1690" spans="1:22" ht="15.95" customHeight="1">
      <c r="A1690" s="1072"/>
      <c r="B1690" s="1064" t="s">
        <v>250</v>
      </c>
      <c r="C1690" s="1065"/>
      <c r="D1690" s="1066" t="s">
        <v>3</v>
      </c>
      <c r="E1690" s="1066"/>
      <c r="F1690" s="1066"/>
      <c r="G1690" s="1066" t="s">
        <v>236</v>
      </c>
      <c r="H1690" s="1066"/>
      <c r="I1690" s="1066"/>
      <c r="J1690" s="1066" t="s">
        <v>5</v>
      </c>
      <c r="K1690" s="1066"/>
      <c r="L1690" s="1066"/>
      <c r="M1690" s="1066" t="s">
        <v>242</v>
      </c>
      <c r="N1690" s="1066"/>
      <c r="O1690" s="1066"/>
      <c r="P1690" s="1067" t="s">
        <v>225</v>
      </c>
      <c r="Q1690" s="1067"/>
      <c r="R1690" s="1067"/>
      <c r="S1690" s="1066" t="s">
        <v>250</v>
      </c>
      <c r="T1690" s="1066"/>
      <c r="U1690" s="1066"/>
      <c r="V1690" s="1068"/>
    </row>
    <row r="1691" spans="1:22" ht="15.95" customHeight="1">
      <c r="A1691" s="1072"/>
      <c r="B1691" s="1064"/>
      <c r="C1691" s="1065"/>
      <c r="D1691" s="1069" t="str">
        <f>'statement of marks'!HD59</f>
        <v/>
      </c>
      <c r="E1691" s="1069"/>
      <c r="F1691" s="1069"/>
      <c r="G1691" s="1069" t="str">
        <f>'statement of marks'!HE59</f>
        <v/>
      </c>
      <c r="H1691" s="1069"/>
      <c r="I1691" s="1069"/>
      <c r="J1691" s="1069" t="str">
        <f>'statement of marks'!HF59</f>
        <v/>
      </c>
      <c r="K1691" s="1069"/>
      <c r="L1691" s="1069"/>
      <c r="M1691" s="1069" t="str">
        <f>'statement of marks'!HI59</f>
        <v/>
      </c>
      <c r="N1691" s="1069"/>
      <c r="O1691" s="1069"/>
      <c r="P1691" s="1069" t="str">
        <f>'statement of marks'!HH59</f>
        <v/>
      </c>
      <c r="Q1691" s="1069"/>
      <c r="R1691" s="1069"/>
      <c r="S1691" s="1066" t="str">
        <f>'statement of marks'!HC59</f>
        <v/>
      </c>
      <c r="T1691" s="1066"/>
      <c r="U1691" s="1066"/>
      <c r="V1691" s="1068"/>
    </row>
    <row r="1692" spans="1:22" ht="15.95" customHeight="1">
      <c r="A1692" s="425"/>
      <c r="B1692" s="1036" t="s">
        <v>99</v>
      </c>
      <c r="C1692" s="1037"/>
      <c r="D1692" s="1007"/>
      <c r="E1692" s="1007"/>
      <c r="F1692" s="1007"/>
      <c r="G1692" s="1007"/>
      <c r="H1692" s="1007"/>
      <c r="I1692" s="1007"/>
      <c r="J1692" s="1007"/>
      <c r="K1692" s="1007"/>
      <c r="L1692" s="1007"/>
      <c r="M1692" s="1007"/>
      <c r="N1692" s="1007"/>
      <c r="O1692" s="1007"/>
      <c r="P1692" s="1007"/>
      <c r="Q1692" s="1007"/>
      <c r="R1692" s="1007"/>
      <c r="S1692" s="1007"/>
      <c r="T1692" s="1007"/>
      <c r="U1692" s="1007"/>
      <c r="V1692" s="1058"/>
    </row>
    <row r="1693" spans="1:22" ht="15.95" customHeight="1">
      <c r="A1693" s="425"/>
      <c r="B1693" s="1013" t="s">
        <v>79</v>
      </c>
      <c r="C1693" s="1014"/>
      <c r="D1693" s="1007"/>
      <c r="E1693" s="1007"/>
      <c r="F1693" s="1007"/>
      <c r="G1693" s="1007"/>
      <c r="H1693" s="1007"/>
      <c r="I1693" s="1007"/>
      <c r="J1693" s="1007"/>
      <c r="K1693" s="1007"/>
      <c r="L1693" s="1007"/>
      <c r="M1693" s="1007"/>
      <c r="N1693" s="1007"/>
      <c r="O1693" s="1007"/>
      <c r="P1693" s="1007"/>
      <c r="Q1693" s="1007"/>
      <c r="R1693" s="1007"/>
      <c r="S1693" s="1007"/>
      <c r="T1693" s="1007"/>
      <c r="U1693" s="1007"/>
      <c r="V1693" s="1058"/>
    </row>
    <row r="1694" spans="1:22" ht="15.95" customHeight="1">
      <c r="A1694" s="425"/>
      <c r="B1694" s="1036" t="s">
        <v>243</v>
      </c>
      <c r="C1694" s="1037"/>
      <c r="D1694" s="1007"/>
      <c r="E1694" s="1007"/>
      <c r="F1694" s="1007"/>
      <c r="G1694" s="1007"/>
      <c r="H1694" s="1007"/>
      <c r="I1694" s="1007"/>
      <c r="J1694" s="1007"/>
      <c r="K1694" s="1007"/>
      <c r="L1694" s="1007"/>
      <c r="M1694" s="1007"/>
      <c r="N1694" s="1007"/>
      <c r="O1694" s="1007"/>
      <c r="P1694" s="1007" t="s">
        <v>243</v>
      </c>
      <c r="Q1694" s="1007"/>
      <c r="R1694" s="1007"/>
      <c r="S1694" s="1007"/>
      <c r="T1694" s="1007"/>
      <c r="U1694" s="1007"/>
      <c r="V1694" s="1058"/>
    </row>
    <row r="1695" spans="1:22" ht="15.95" customHeight="1">
      <c r="A1695" s="425"/>
      <c r="B1695" s="1021" t="s">
        <v>100</v>
      </c>
      <c r="C1695" s="1022"/>
      <c r="D1695" s="1007"/>
      <c r="E1695" s="1007"/>
      <c r="F1695" s="1007"/>
      <c r="G1695" s="1007"/>
      <c r="H1695" s="1007"/>
      <c r="I1695" s="1007"/>
      <c r="J1695" s="1007"/>
      <c r="K1695" s="1007"/>
      <c r="L1695" s="1007"/>
      <c r="M1695" s="1007"/>
      <c r="N1695" s="1007"/>
      <c r="O1695" s="1007"/>
      <c r="P1695" s="1007"/>
      <c r="Q1695" s="1007"/>
      <c r="R1695" s="1007"/>
      <c r="S1695" s="1060" t="s">
        <v>100</v>
      </c>
      <c r="T1695" s="1060"/>
      <c r="U1695" s="1060"/>
      <c r="V1695" s="1061"/>
    </row>
    <row r="1696" spans="1:22" ht="15.95" customHeight="1" thickBot="1">
      <c r="A1696" s="427"/>
      <c r="B1696" s="1076" t="s">
        <v>101</v>
      </c>
      <c r="C1696" s="1077"/>
      <c r="D1696" s="1059"/>
      <c r="E1696" s="1059"/>
      <c r="F1696" s="1059"/>
      <c r="G1696" s="1059"/>
      <c r="H1696" s="1059"/>
      <c r="I1696" s="1059"/>
      <c r="J1696" s="1059"/>
      <c r="K1696" s="1059"/>
      <c r="L1696" s="1059"/>
      <c r="M1696" s="1059"/>
      <c r="N1696" s="1059"/>
      <c r="O1696" s="1059"/>
      <c r="P1696" s="1059"/>
      <c r="Q1696" s="1059"/>
      <c r="R1696" s="1059"/>
      <c r="S1696" s="1062" t="s">
        <v>134</v>
      </c>
      <c r="T1696" s="1062"/>
      <c r="U1696" s="1062"/>
      <c r="V1696" s="1063"/>
    </row>
    <row r="1697" spans="1:22" ht="15.95" customHeight="1">
      <c r="A1697" s="424"/>
      <c r="B1697" s="1038" t="s">
        <v>47</v>
      </c>
      <c r="C1697" s="1039"/>
      <c r="D1697" s="1039"/>
      <c r="E1697" s="1039"/>
      <c r="F1697" s="1039"/>
      <c r="G1697" s="1039"/>
      <c r="H1697" s="1039"/>
      <c r="I1697" s="1039"/>
      <c r="J1697" s="1039"/>
      <c r="K1697" s="1039"/>
      <c r="L1697" s="1039"/>
      <c r="M1697" s="1039"/>
      <c r="N1697" s="1039"/>
      <c r="O1697" s="1039"/>
      <c r="P1697" s="1039"/>
      <c r="Q1697" s="1039"/>
      <c r="R1697" s="1039"/>
      <c r="S1697" s="1039"/>
      <c r="T1697" s="1039"/>
      <c r="U1697" s="1039"/>
      <c r="V1697" s="1040"/>
    </row>
    <row r="1698" spans="1:22" ht="15.95" customHeight="1">
      <c r="A1698" s="425"/>
      <c r="B1698" s="1041" t="str">
        <f>'statement of marks'!$A$1</f>
        <v>MkW0Hkhejko vEcsMdj jkt0vkok0fo|k0cxMh]nkSlk</v>
      </c>
      <c r="C1698" s="1042"/>
      <c r="D1698" s="1042"/>
      <c r="E1698" s="1042"/>
      <c r="F1698" s="1042"/>
      <c r="G1698" s="1042"/>
      <c r="H1698" s="1042"/>
      <c r="I1698" s="1042"/>
      <c r="J1698" s="1042"/>
      <c r="K1698" s="1042"/>
      <c r="L1698" s="1042"/>
      <c r="M1698" s="1042"/>
      <c r="N1698" s="1042"/>
      <c r="O1698" s="1042"/>
      <c r="P1698" s="1042"/>
      <c r="Q1698" s="1042"/>
      <c r="R1698" s="1042"/>
      <c r="S1698" s="1042"/>
      <c r="T1698" s="1042"/>
      <c r="U1698" s="1042"/>
      <c r="V1698" s="1043"/>
    </row>
    <row r="1699" spans="1:22" ht="15.95" customHeight="1">
      <c r="A1699" s="425"/>
      <c r="B1699" s="990" t="s">
        <v>244</v>
      </c>
      <c r="C1699" s="991"/>
      <c r="D1699" s="992" t="str">
        <f>'statement of marks'!$H$3</f>
        <v>2016-17</v>
      </c>
      <c r="E1699" s="992"/>
      <c r="F1699" s="992"/>
      <c r="G1699" s="992"/>
      <c r="H1699" s="992"/>
      <c r="I1699" s="992"/>
      <c r="J1699" s="992"/>
      <c r="K1699" s="992"/>
      <c r="L1699" s="992"/>
      <c r="M1699" s="992"/>
      <c r="N1699" s="992"/>
      <c r="O1699" s="992"/>
      <c r="P1699" s="992"/>
      <c r="Q1699" s="992"/>
      <c r="R1699" s="992"/>
      <c r="S1699" s="992"/>
      <c r="T1699" s="992"/>
      <c r="U1699" s="992"/>
      <c r="V1699" s="1044"/>
    </row>
    <row r="1700" spans="1:22" ht="15.95" customHeight="1">
      <c r="A1700" s="425"/>
      <c r="B1700" s="990" t="s">
        <v>185</v>
      </c>
      <c r="C1700" s="991"/>
      <c r="D1700" s="991" t="str">
        <f>IF('statement of marks'!I60="","",'statement of marks'!I60)</f>
        <v/>
      </c>
      <c r="E1700" s="991"/>
      <c r="F1700" s="991"/>
      <c r="G1700" s="991"/>
      <c r="H1700" s="991"/>
      <c r="I1700" s="991"/>
      <c r="J1700" s="991"/>
      <c r="K1700" s="991"/>
      <c r="L1700" s="991"/>
      <c r="M1700" s="991"/>
      <c r="N1700" s="991"/>
      <c r="O1700" s="991"/>
      <c r="P1700" s="991"/>
      <c r="Q1700" s="991"/>
      <c r="R1700" s="991"/>
      <c r="S1700" s="991"/>
      <c r="T1700" s="991"/>
      <c r="U1700" s="991"/>
      <c r="V1700" s="1045"/>
    </row>
    <row r="1701" spans="1:22" ht="15.95" customHeight="1">
      <c r="A1701" s="425"/>
      <c r="B1701" s="990" t="s">
        <v>186</v>
      </c>
      <c r="C1701" s="991"/>
      <c r="D1701" s="991" t="str">
        <f>IF('statement of marks'!J60="","",'statement of marks'!J60)</f>
        <v/>
      </c>
      <c r="E1701" s="991"/>
      <c r="F1701" s="991"/>
      <c r="G1701" s="991"/>
      <c r="H1701" s="991"/>
      <c r="I1701" s="991"/>
      <c r="J1701" s="991"/>
      <c r="K1701" s="991"/>
      <c r="L1701" s="991"/>
      <c r="M1701" s="991"/>
      <c r="N1701" s="991"/>
      <c r="O1701" s="991"/>
      <c r="P1701" s="991"/>
      <c r="Q1701" s="991"/>
      <c r="R1701" s="991"/>
      <c r="S1701" s="991"/>
      <c r="T1701" s="991"/>
      <c r="U1701" s="991"/>
      <c r="V1701" s="1045"/>
    </row>
    <row r="1702" spans="1:22" ht="15.95" customHeight="1">
      <c r="A1702" s="425"/>
      <c r="B1702" s="990" t="s">
        <v>187</v>
      </c>
      <c r="C1702" s="991"/>
      <c r="D1702" s="991" t="str">
        <f>IF('statement of marks'!K60="","",'statement of marks'!K60)</f>
        <v/>
      </c>
      <c r="E1702" s="991"/>
      <c r="F1702" s="991"/>
      <c r="G1702" s="991"/>
      <c r="H1702" s="991"/>
      <c r="I1702" s="991"/>
      <c r="J1702" s="991"/>
      <c r="K1702" s="991"/>
      <c r="L1702" s="991"/>
      <c r="M1702" s="991"/>
      <c r="N1702" s="991"/>
      <c r="O1702" s="991"/>
      <c r="P1702" s="991"/>
      <c r="Q1702" s="991"/>
      <c r="R1702" s="991"/>
      <c r="S1702" s="991"/>
      <c r="T1702" s="991"/>
      <c r="U1702" s="991"/>
      <c r="V1702" s="1045"/>
    </row>
    <row r="1703" spans="1:22" ht="15.95" customHeight="1">
      <c r="A1703" s="425"/>
      <c r="B1703" s="990" t="s">
        <v>188</v>
      </c>
      <c r="C1703" s="991"/>
      <c r="D1703" s="992" t="str">
        <f>'statement of marks'!$G$3</f>
        <v>6 B</v>
      </c>
      <c r="E1703" s="992"/>
      <c r="F1703" s="992"/>
      <c r="G1703" s="991" t="s">
        <v>9</v>
      </c>
      <c r="H1703" s="991"/>
      <c r="I1703" s="991"/>
      <c r="J1703" s="992" t="str">
        <f>IF('statement of marks'!D60="","",'statement of marks'!D60)</f>
        <v/>
      </c>
      <c r="K1703" s="992"/>
      <c r="L1703" s="992"/>
      <c r="M1703" s="991" t="s">
        <v>189</v>
      </c>
      <c r="N1703" s="991"/>
      <c r="O1703" s="991"/>
      <c r="P1703" s="992" t="str">
        <f>IF('statement of marks'!F60="","",'statement of marks'!F60)</f>
        <v/>
      </c>
      <c r="Q1703" s="992"/>
      <c r="R1703" s="992"/>
      <c r="S1703" s="1054" t="str">
        <f>IF('statement of marks'!$I$3="","",'statement of marks'!$I$3)</f>
        <v xml:space="preserve">fo|ky; dk Mk;l dksM+ </v>
      </c>
      <c r="T1703" s="1054"/>
      <c r="U1703" s="1054"/>
      <c r="V1703" s="1055"/>
    </row>
    <row r="1704" spans="1:22" ht="15.95" customHeight="1">
      <c r="A1704" s="425"/>
      <c r="B1704" s="428" t="s">
        <v>0</v>
      </c>
      <c r="C1704" s="429"/>
      <c r="D1704" s="1032" t="str">
        <f>IF('statement of marks'!G60="","",'statement of marks'!G60)</f>
        <v/>
      </c>
      <c r="E1704" s="1032"/>
      <c r="F1704" s="1032"/>
      <c r="G1704" s="991" t="str">
        <f>IF('statement of marks'!H60="","",'statement of marks'!H60)</f>
        <v/>
      </c>
      <c r="H1704" s="991"/>
      <c r="I1704" s="991"/>
      <c r="J1704" s="991"/>
      <c r="K1704" s="991"/>
      <c r="L1704" s="991"/>
      <c r="M1704" s="991"/>
      <c r="N1704" s="991"/>
      <c r="O1704" s="991"/>
      <c r="P1704" s="991"/>
      <c r="Q1704" s="991"/>
      <c r="R1704" s="991"/>
      <c r="S1704" s="1056" t="str">
        <f>IF('statement of marks'!$J$3="","",'statement of marks'!$J$3)</f>
        <v xml:space="preserve">08291009401   </v>
      </c>
      <c r="T1704" s="1056"/>
      <c r="U1704" s="1056"/>
      <c r="V1704" s="1057"/>
    </row>
    <row r="1705" spans="1:22" ht="15.95" customHeight="1">
      <c r="A1705" s="425"/>
      <c r="B1705" s="404" t="s">
        <v>28</v>
      </c>
      <c r="C1705" s="430" t="s">
        <v>96</v>
      </c>
      <c r="D1705" s="1007" t="s">
        <v>1</v>
      </c>
      <c r="E1705" s="1007"/>
      <c r="F1705" s="1007"/>
      <c r="G1705" s="1007" t="s">
        <v>21</v>
      </c>
      <c r="H1705" s="1007"/>
      <c r="I1705" s="1007"/>
      <c r="J1705" s="1007" t="s">
        <v>68</v>
      </c>
      <c r="K1705" s="1007"/>
      <c r="L1705" s="1007"/>
      <c r="M1705" s="1007" t="s">
        <v>97</v>
      </c>
      <c r="N1705" s="1007"/>
      <c r="O1705" s="1007"/>
      <c r="P1705" s="1070" t="s">
        <v>200</v>
      </c>
      <c r="Q1705" s="1051" t="s">
        <v>238</v>
      </c>
      <c r="R1705" s="1051"/>
      <c r="S1705" s="1051"/>
      <c r="T1705" s="1052" t="s">
        <v>237</v>
      </c>
      <c r="U1705" s="1052"/>
      <c r="V1705" s="1053"/>
    </row>
    <row r="1706" spans="1:22" ht="15.95" customHeight="1">
      <c r="A1706" s="425"/>
      <c r="B1706" s="404"/>
      <c r="C1706" s="430"/>
      <c r="D1706" s="423" t="s">
        <v>245</v>
      </c>
      <c r="E1706" s="423" t="s">
        <v>246</v>
      </c>
      <c r="F1706" s="431" t="s">
        <v>2</v>
      </c>
      <c r="G1706" s="423" t="s">
        <v>245</v>
      </c>
      <c r="H1706" s="423" t="s">
        <v>246</v>
      </c>
      <c r="I1706" s="431" t="s">
        <v>2</v>
      </c>
      <c r="J1706" s="423" t="s">
        <v>245</v>
      </c>
      <c r="K1706" s="423" t="s">
        <v>246</v>
      </c>
      <c r="L1706" s="431" t="s">
        <v>2</v>
      </c>
      <c r="M1706" s="423" t="s">
        <v>245</v>
      </c>
      <c r="N1706" s="423" t="s">
        <v>246</v>
      </c>
      <c r="O1706" s="431" t="s">
        <v>2</v>
      </c>
      <c r="P1706" s="1070"/>
      <c r="Q1706" s="423" t="s">
        <v>245</v>
      </c>
      <c r="R1706" s="423" t="s">
        <v>246</v>
      </c>
      <c r="S1706" s="435" t="s">
        <v>2</v>
      </c>
      <c r="T1706" s="445" t="s">
        <v>223</v>
      </c>
      <c r="U1706" s="446" t="s">
        <v>5</v>
      </c>
      <c r="V1706" s="447" t="s">
        <v>241</v>
      </c>
    </row>
    <row r="1707" spans="1:22" ht="15.95" customHeight="1">
      <c r="A1707" s="426"/>
      <c r="B1707" s="1046" t="s">
        <v>3</v>
      </c>
      <c r="C1707" s="1047"/>
      <c r="D1707" s="421">
        <f>IF('statement of marks'!L$6="","",'statement of marks'!L$6)</f>
        <v>5</v>
      </c>
      <c r="E1707" s="421">
        <f>IF('statement of marks'!M$6="","",'statement of marks'!M$6)</f>
        <v>5</v>
      </c>
      <c r="F1707" s="432">
        <f>IF('statement of marks'!N$6="","",'statement of marks'!N$6)</f>
        <v>10</v>
      </c>
      <c r="G1707" s="421">
        <f>IF('statement of marks'!O$6="","",'statement of marks'!O$6)</f>
        <v>5</v>
      </c>
      <c r="H1707" s="421">
        <f>IF('statement of marks'!P$6="","",'statement of marks'!P$6)</f>
        <v>5</v>
      </c>
      <c r="I1707" s="432">
        <f>IF('statement of marks'!Q$6="","",'statement of marks'!Q$6)</f>
        <v>10</v>
      </c>
      <c r="J1707" s="421">
        <f>IF('statement of marks'!R$6="","",'statement of marks'!R$6)</f>
        <v>5</v>
      </c>
      <c r="K1707" s="421">
        <f>IF('statement of marks'!S$6="","",'statement of marks'!S$6)</f>
        <v>5</v>
      </c>
      <c r="L1707" s="432">
        <f>IF('statement of marks'!T$6="","",'statement of marks'!T$6)</f>
        <v>10</v>
      </c>
      <c r="M1707" s="421">
        <f>IF('statement of marks'!V$6="","",'statement of marks'!V$6)</f>
        <v>50</v>
      </c>
      <c r="N1707" s="421">
        <f>IF('statement of marks'!W$6="","",'statement of marks'!W$6)</f>
        <v>20</v>
      </c>
      <c r="O1707" s="432">
        <f>IF('statement of marks'!X$6="","",'statement of marks'!X$6)</f>
        <v>70</v>
      </c>
      <c r="P1707" s="422">
        <f>IF('statement of marks'!Y$6="","",'statement of marks'!Y$6)</f>
        <v>100</v>
      </c>
      <c r="Q1707" s="421">
        <f>IF('statement of marks'!Z$6="","",'statement of marks'!Z$6)</f>
        <v>70</v>
      </c>
      <c r="R1707" s="421">
        <f>IF('statement of marks'!AA$6="","",'statement of marks'!AA$6)</f>
        <v>30</v>
      </c>
      <c r="S1707" s="432">
        <f>IF('statement of marks'!AB$6="","",'statement of marks'!AB$6)</f>
        <v>100</v>
      </c>
      <c r="T1707" s="442">
        <f>IF('statement of marks'!AC$6="","",'statement of marks'!AC$6)</f>
        <v>200</v>
      </c>
      <c r="U1707" s="442" t="str">
        <f>IF('statement of marks'!AD$6="","",'statement of marks'!AD$6)</f>
        <v/>
      </c>
      <c r="V1707" s="448" t="str">
        <f>IF('statement of marks'!AE$6="","",'statement of marks'!AE$6)</f>
        <v/>
      </c>
    </row>
    <row r="1708" spans="1:22" ht="15.95" customHeight="1">
      <c r="A1708" s="425"/>
      <c r="B1708" s="990" t="str">
        <f>IF('statement of marks'!$L$3="","",'statement of marks'!$L$3)</f>
        <v>fgUnh</v>
      </c>
      <c r="C1708" s="991"/>
      <c r="D1708" s="207" t="str">
        <f>IF('statement of marks'!L60="","",'statement of marks'!L60)</f>
        <v/>
      </c>
      <c r="E1708" s="207" t="str">
        <f>IF('statement of marks'!M60="","",'statement of marks'!M60)</f>
        <v/>
      </c>
      <c r="F1708" s="433" t="str">
        <f>IF('statement of marks'!N60="","",'statement of marks'!N60)</f>
        <v/>
      </c>
      <c r="G1708" s="207" t="str">
        <f>IF('statement of marks'!O60="","",'statement of marks'!O60)</f>
        <v/>
      </c>
      <c r="H1708" s="207" t="str">
        <f>IF('statement of marks'!P60="","",'statement of marks'!P60)</f>
        <v/>
      </c>
      <c r="I1708" s="433" t="str">
        <f>IF('statement of marks'!Q60="","",'statement of marks'!Q60)</f>
        <v/>
      </c>
      <c r="J1708" s="207" t="str">
        <f>IF('statement of marks'!R60="","",'statement of marks'!R60)</f>
        <v/>
      </c>
      <c r="K1708" s="207" t="str">
        <f>IF('statement of marks'!S60="","",'statement of marks'!S60)</f>
        <v/>
      </c>
      <c r="L1708" s="433" t="str">
        <f>IF('statement of marks'!T60="","",'statement of marks'!T60)</f>
        <v/>
      </c>
      <c r="M1708" s="207" t="str">
        <f>IF('statement of marks'!V60="","",'statement of marks'!V60)</f>
        <v/>
      </c>
      <c r="N1708" s="207" t="str">
        <f>IF('statement of marks'!W60="","",'statement of marks'!W60)</f>
        <v/>
      </c>
      <c r="O1708" s="433" t="str">
        <f>IF('statement of marks'!X60="","",'statement of marks'!X60)</f>
        <v/>
      </c>
      <c r="P1708" s="209" t="str">
        <f>IF('statement of marks'!Y60="","",'statement of marks'!Y60)</f>
        <v/>
      </c>
      <c r="Q1708" s="207" t="str">
        <f>IF('statement of marks'!Z60="","",'statement of marks'!Z60)</f>
        <v/>
      </c>
      <c r="R1708" s="207" t="str">
        <f>IF('statement of marks'!AA60="","",'statement of marks'!AA60)</f>
        <v/>
      </c>
      <c r="S1708" s="433" t="str">
        <f>IF('statement of marks'!AB60="","",'statement of marks'!AB60)</f>
        <v/>
      </c>
      <c r="T1708" s="420" t="str">
        <f>IF('statement of marks'!AC60="","",'statement of marks'!AC60)</f>
        <v/>
      </c>
      <c r="U1708" s="420" t="str">
        <f>IF('statement of marks'!AD60="","",'statement of marks'!AD60)</f>
        <v/>
      </c>
      <c r="V1708" s="439" t="str">
        <f>IF('statement of marks'!AE60="","",'statement of marks'!AE60)</f>
        <v/>
      </c>
    </row>
    <row r="1709" spans="1:22" ht="15.95" customHeight="1">
      <c r="A1709" s="425"/>
      <c r="B1709" s="990" t="str">
        <f>IF('statement of marks'!$AH$3="","",'statement of marks'!$AH$3)</f>
        <v>vaxszth</v>
      </c>
      <c r="C1709" s="991"/>
      <c r="D1709" s="207" t="str">
        <f>IF('statement of marks'!AH60="","",'statement of marks'!AH60)</f>
        <v/>
      </c>
      <c r="E1709" s="207" t="str">
        <f>IF('statement of marks'!AI60="","",'statement of marks'!AI60)</f>
        <v/>
      </c>
      <c r="F1709" s="433" t="str">
        <f>IF('statement of marks'!AJ60="","",'statement of marks'!AJ60)</f>
        <v/>
      </c>
      <c r="G1709" s="207" t="str">
        <f>IF('statement of marks'!AK60="","",'statement of marks'!AK60)</f>
        <v/>
      </c>
      <c r="H1709" s="207" t="str">
        <f>IF('statement of marks'!AL60="","",'statement of marks'!AL60)</f>
        <v/>
      </c>
      <c r="I1709" s="433" t="str">
        <f>IF('statement of marks'!AM60="","",'statement of marks'!AM60)</f>
        <v/>
      </c>
      <c r="J1709" s="207" t="str">
        <f>IF('statement of marks'!AN60="","",'statement of marks'!AN60)</f>
        <v/>
      </c>
      <c r="K1709" s="207" t="str">
        <f>IF('statement of marks'!AO60="","",'statement of marks'!AO60)</f>
        <v/>
      </c>
      <c r="L1709" s="433" t="str">
        <f>IF('statement of marks'!AP60="","",'statement of marks'!AP60)</f>
        <v/>
      </c>
      <c r="M1709" s="207" t="str">
        <f>IF('statement of marks'!AR60="","",'statement of marks'!AR60)</f>
        <v/>
      </c>
      <c r="N1709" s="207" t="str">
        <f>IF('statement of marks'!AS60="","",'statement of marks'!AS60)</f>
        <v/>
      </c>
      <c r="O1709" s="433" t="str">
        <f>IF('statement of marks'!AT60="","",'statement of marks'!AT60)</f>
        <v/>
      </c>
      <c r="P1709" s="209" t="str">
        <f>IF('statement of marks'!AU60="","",'statement of marks'!AU60)</f>
        <v/>
      </c>
      <c r="Q1709" s="207" t="str">
        <f>IF('statement of marks'!AV60="","",'statement of marks'!AV60)</f>
        <v/>
      </c>
      <c r="R1709" s="207" t="str">
        <f>IF('statement of marks'!AW60="","",'statement of marks'!AW60)</f>
        <v/>
      </c>
      <c r="S1709" s="433" t="str">
        <f>IF('statement of marks'!AX60="","",'statement of marks'!AX60)</f>
        <v/>
      </c>
      <c r="T1709" s="420" t="str">
        <f>IF('statement of marks'!AY60="","",'statement of marks'!AY60)</f>
        <v/>
      </c>
      <c r="U1709" s="420" t="str">
        <f>IF('statement of marks'!AZ60="","",'statement of marks'!AZ60)</f>
        <v/>
      </c>
      <c r="V1709" s="439" t="str">
        <f>IF('statement of marks'!BA60="","",'statement of marks'!BA60)</f>
        <v/>
      </c>
    </row>
    <row r="1710" spans="1:22" ht="15.95" customHeight="1">
      <c r="A1710" s="425"/>
      <c r="B1710" s="990" t="str">
        <f>IF('statement of marks'!BD60="s","laLd`r",IF('statement of marks'!BD60="u","mnwZ",IF('statement of marks'!BD60="g","xqtjkrh",IF('statement of marks'!BD60="p","iatkch",IF('statement of marks'!BD60="sd","fla/kh","r`rh; Hkk""kk")))))</f>
        <v>r`rh; Hkk"kk</v>
      </c>
      <c r="C1710" s="991"/>
      <c r="D1710" s="207" t="str">
        <f>IF('statement of marks'!BE60="","",'statement of marks'!BE60)</f>
        <v/>
      </c>
      <c r="E1710" s="207" t="str">
        <f>IF('statement of marks'!BF60="","",'statement of marks'!BF60)</f>
        <v/>
      </c>
      <c r="F1710" s="433" t="str">
        <f>IF('statement of marks'!BG60="","",'statement of marks'!BG60)</f>
        <v/>
      </c>
      <c r="G1710" s="207" t="str">
        <f>IF('statement of marks'!BH60="","",'statement of marks'!BH60)</f>
        <v/>
      </c>
      <c r="H1710" s="207" t="str">
        <f>IF('statement of marks'!BI60="","",'statement of marks'!BI60)</f>
        <v/>
      </c>
      <c r="I1710" s="433" t="str">
        <f>IF('statement of marks'!BJ60="","",'statement of marks'!BJ60)</f>
        <v/>
      </c>
      <c r="J1710" s="207" t="str">
        <f>IF('statement of marks'!BK60="","",'statement of marks'!BK60)</f>
        <v/>
      </c>
      <c r="K1710" s="207" t="str">
        <f>IF('statement of marks'!BL60="","",'statement of marks'!BL60)</f>
        <v/>
      </c>
      <c r="L1710" s="433" t="str">
        <f>IF('statement of marks'!BM60="","",'statement of marks'!BM60)</f>
        <v/>
      </c>
      <c r="M1710" s="207" t="str">
        <f>IF('statement of marks'!BO60="","",'statement of marks'!BO60)</f>
        <v/>
      </c>
      <c r="N1710" s="207" t="str">
        <f>IF('statement of marks'!BP60="","",'statement of marks'!BP60)</f>
        <v/>
      </c>
      <c r="O1710" s="433" t="str">
        <f>IF('statement of marks'!BQ60="","",'statement of marks'!BQ60)</f>
        <v/>
      </c>
      <c r="P1710" s="209" t="str">
        <f>IF('statement of marks'!BR60="","",'statement of marks'!BR60)</f>
        <v/>
      </c>
      <c r="Q1710" s="207" t="str">
        <f>IF('statement of marks'!BS60="","",'statement of marks'!BS60)</f>
        <v/>
      </c>
      <c r="R1710" s="207" t="str">
        <f>IF('statement of marks'!BT60="","",'statement of marks'!BT60)</f>
        <v/>
      </c>
      <c r="S1710" s="433" t="str">
        <f>IF('statement of marks'!BU60="","",'statement of marks'!BU60)</f>
        <v/>
      </c>
      <c r="T1710" s="420" t="str">
        <f>IF('statement of marks'!BV60="","",'statement of marks'!BV60)</f>
        <v/>
      </c>
      <c r="U1710" s="420" t="str">
        <f>IF('statement of marks'!BW60="","",'statement of marks'!BW60)</f>
        <v/>
      </c>
      <c r="V1710" s="439" t="str">
        <f>IF('statement of marks'!BX60="","",'statement of marks'!BX60)</f>
        <v/>
      </c>
    </row>
    <row r="1711" spans="1:22" ht="15.95" customHeight="1">
      <c r="A1711" s="425"/>
      <c r="B1711" s="990" t="str">
        <f>IF('statement of marks'!$CA$3="","",'statement of marks'!$CA$3)</f>
        <v>xf.kr</v>
      </c>
      <c r="C1711" s="991"/>
      <c r="D1711" s="207" t="str">
        <f>IF('statement of marks'!CA60="","",'statement of marks'!CA60)</f>
        <v/>
      </c>
      <c r="E1711" s="207" t="str">
        <f>IF('statement of marks'!CB60="","",'statement of marks'!CB60)</f>
        <v/>
      </c>
      <c r="F1711" s="433" t="str">
        <f>IF('statement of marks'!CC60="","",'statement of marks'!CC60)</f>
        <v/>
      </c>
      <c r="G1711" s="207" t="str">
        <f>IF('statement of marks'!CD60="","",'statement of marks'!CD60)</f>
        <v/>
      </c>
      <c r="H1711" s="207" t="str">
        <f>IF('statement of marks'!CE60="","",'statement of marks'!CE60)</f>
        <v/>
      </c>
      <c r="I1711" s="433" t="str">
        <f>IF('statement of marks'!CF60="","",'statement of marks'!CF60)</f>
        <v/>
      </c>
      <c r="J1711" s="207" t="str">
        <f>IF('statement of marks'!CG60="","",'statement of marks'!CG60)</f>
        <v/>
      </c>
      <c r="K1711" s="207" t="str">
        <f>IF('statement of marks'!CH60="","",'statement of marks'!CH60)</f>
        <v/>
      </c>
      <c r="L1711" s="433" t="str">
        <f>IF('statement of marks'!CI60="","",'statement of marks'!CI60)</f>
        <v/>
      </c>
      <c r="M1711" s="207" t="str">
        <f>IF('statement of marks'!CK60="","",'statement of marks'!CK60)</f>
        <v/>
      </c>
      <c r="N1711" s="207" t="str">
        <f>IF('statement of marks'!CL60="","",'statement of marks'!CL60)</f>
        <v/>
      </c>
      <c r="O1711" s="433" t="str">
        <f>IF('statement of marks'!CM60="","",'statement of marks'!CM60)</f>
        <v/>
      </c>
      <c r="P1711" s="209" t="str">
        <f>IF('statement of marks'!CN60="","",'statement of marks'!CN60)</f>
        <v/>
      </c>
      <c r="Q1711" s="207" t="str">
        <f>IF('statement of marks'!CO60="","",'statement of marks'!CO60)</f>
        <v/>
      </c>
      <c r="R1711" s="207" t="str">
        <f>IF('statement of marks'!CP60="","",'statement of marks'!CP60)</f>
        <v/>
      </c>
      <c r="S1711" s="433" t="str">
        <f>IF('statement of marks'!CQ60="","",'statement of marks'!CQ60)</f>
        <v/>
      </c>
      <c r="T1711" s="420" t="str">
        <f>IF('statement of marks'!CR60="","",'statement of marks'!CR60)</f>
        <v/>
      </c>
      <c r="U1711" s="420" t="str">
        <f>IF('statement of marks'!CS60="","",'statement of marks'!CS60)</f>
        <v/>
      </c>
      <c r="V1711" s="439" t="str">
        <f>IF('statement of marks'!CT60="","",'statement of marks'!CT60)</f>
        <v/>
      </c>
    </row>
    <row r="1712" spans="1:22" ht="15.95" customHeight="1">
      <c r="A1712" s="425"/>
      <c r="B1712" s="990" t="str">
        <f>IF('statement of marks'!$CW$3="","",'statement of marks'!$CW$3)</f>
        <v>foKku</v>
      </c>
      <c r="C1712" s="991"/>
      <c r="D1712" s="207" t="str">
        <f>IF('statement of marks'!CW60="","",'statement of marks'!CW60)</f>
        <v/>
      </c>
      <c r="E1712" s="207" t="str">
        <f>IF('statement of marks'!CX60="","",'statement of marks'!CX60)</f>
        <v/>
      </c>
      <c r="F1712" s="433" t="str">
        <f>IF('statement of marks'!CY60="","",'statement of marks'!CY60)</f>
        <v/>
      </c>
      <c r="G1712" s="207" t="str">
        <f>IF('statement of marks'!CZ60="","",'statement of marks'!CZ60)</f>
        <v/>
      </c>
      <c r="H1712" s="207" t="str">
        <f>IF('statement of marks'!DA60="","",'statement of marks'!DA60)</f>
        <v/>
      </c>
      <c r="I1712" s="433" t="str">
        <f>IF('statement of marks'!DB60="","",'statement of marks'!DB60)</f>
        <v/>
      </c>
      <c r="J1712" s="207" t="str">
        <f>IF('statement of marks'!DC60="","",'statement of marks'!DC60)</f>
        <v/>
      </c>
      <c r="K1712" s="207" t="str">
        <f>IF('statement of marks'!DD60="","",'statement of marks'!DD60)</f>
        <v/>
      </c>
      <c r="L1712" s="433" t="str">
        <f>IF('statement of marks'!DE60="","",'statement of marks'!DE60)</f>
        <v/>
      </c>
      <c r="M1712" s="207" t="str">
        <f>IF('statement of marks'!DG60="","",'statement of marks'!DG60)</f>
        <v/>
      </c>
      <c r="N1712" s="207" t="str">
        <f>IF('statement of marks'!DH60="","",'statement of marks'!DH60)</f>
        <v/>
      </c>
      <c r="O1712" s="433" t="str">
        <f>IF('statement of marks'!DI60="","",'statement of marks'!DI60)</f>
        <v/>
      </c>
      <c r="P1712" s="209" t="str">
        <f>IF('statement of marks'!DJ60="","",'statement of marks'!DJ60)</f>
        <v/>
      </c>
      <c r="Q1712" s="207" t="str">
        <f>IF('statement of marks'!DK60="","",'statement of marks'!DK60)</f>
        <v/>
      </c>
      <c r="R1712" s="207" t="str">
        <f>IF('statement of marks'!DL60="","",'statement of marks'!DL60)</f>
        <v/>
      </c>
      <c r="S1712" s="433" t="str">
        <f>IF('statement of marks'!DM60="","",'statement of marks'!DM60)</f>
        <v/>
      </c>
      <c r="T1712" s="420" t="str">
        <f>IF('statement of marks'!DN60="","",'statement of marks'!DN60)</f>
        <v/>
      </c>
      <c r="U1712" s="420" t="str">
        <f>IF('statement of marks'!DO60="","",'statement of marks'!DO60)</f>
        <v/>
      </c>
      <c r="V1712" s="439" t="str">
        <f>IF('statement of marks'!DP60="","",'statement of marks'!DP60)</f>
        <v/>
      </c>
    </row>
    <row r="1713" spans="1:22" ht="15.95" customHeight="1">
      <c r="A1713" s="425"/>
      <c r="B1713" s="990" t="str">
        <f>IF('statement of marks'!$DS$3="","",'statement of marks'!$DS$3)</f>
        <v>lkekftd foKku</v>
      </c>
      <c r="C1713" s="991"/>
      <c r="D1713" s="207" t="str">
        <f>IF('statement of marks'!DS60="","",'statement of marks'!DS60)</f>
        <v/>
      </c>
      <c r="E1713" s="207" t="str">
        <f>IF('statement of marks'!DT60="","",'statement of marks'!DT60)</f>
        <v/>
      </c>
      <c r="F1713" s="433" t="str">
        <f>IF('statement of marks'!DU60="","",'statement of marks'!DU60)</f>
        <v/>
      </c>
      <c r="G1713" s="207" t="str">
        <f>IF('statement of marks'!DV60="","",'statement of marks'!DV60)</f>
        <v/>
      </c>
      <c r="H1713" s="207" t="str">
        <f>IF('statement of marks'!DW60="","",'statement of marks'!DW60)</f>
        <v/>
      </c>
      <c r="I1713" s="433" t="str">
        <f>IF('statement of marks'!DX60="","",'statement of marks'!DX60)</f>
        <v/>
      </c>
      <c r="J1713" s="207" t="str">
        <f>IF('statement of marks'!DY60="","",'statement of marks'!DY60)</f>
        <v/>
      </c>
      <c r="K1713" s="207" t="str">
        <f>IF('statement of marks'!DZ60="","",'statement of marks'!DZ60)</f>
        <v/>
      </c>
      <c r="L1713" s="433" t="str">
        <f>IF('statement of marks'!EA60="","",'statement of marks'!EA60)</f>
        <v/>
      </c>
      <c r="M1713" s="207" t="str">
        <f>IF('statement of marks'!EC60="","",'statement of marks'!EC60)</f>
        <v/>
      </c>
      <c r="N1713" s="207" t="str">
        <f>IF('statement of marks'!ED60="","",'statement of marks'!ED60)</f>
        <v/>
      </c>
      <c r="O1713" s="433" t="str">
        <f>IF('statement of marks'!EE60="","",'statement of marks'!EE60)</f>
        <v/>
      </c>
      <c r="P1713" s="209" t="str">
        <f>IF('statement of marks'!EF60="","",'statement of marks'!EF60)</f>
        <v/>
      </c>
      <c r="Q1713" s="207" t="str">
        <f>IF('statement of marks'!EG60="","",'statement of marks'!EG60)</f>
        <v/>
      </c>
      <c r="R1713" s="207" t="str">
        <f>IF('statement of marks'!EH60="","",'statement of marks'!EH60)</f>
        <v/>
      </c>
      <c r="S1713" s="433" t="str">
        <f>IF('statement of marks'!EI60="","",'statement of marks'!EI60)</f>
        <v/>
      </c>
      <c r="T1713" s="420" t="str">
        <f>IF('statement of marks'!EJ60="","",'statement of marks'!EJ60)</f>
        <v/>
      </c>
      <c r="U1713" s="420" t="str">
        <f>IF('statement of marks'!EK60="","",'statement of marks'!EK60)</f>
        <v/>
      </c>
      <c r="V1713" s="439" t="str">
        <f>IF('statement of marks'!EL60="","",'statement of marks'!EL60)</f>
        <v/>
      </c>
    </row>
    <row r="1714" spans="1:22" ht="15.95" customHeight="1">
      <c r="A1714" s="425"/>
      <c r="B1714" s="996" t="s">
        <v>193</v>
      </c>
      <c r="C1714" s="997"/>
      <c r="D1714" s="1007" t="s">
        <v>1</v>
      </c>
      <c r="E1714" s="1007"/>
      <c r="F1714" s="1007"/>
      <c r="G1714" s="1007" t="s">
        <v>21</v>
      </c>
      <c r="H1714" s="1007"/>
      <c r="I1714" s="1007"/>
      <c r="J1714" s="1007" t="s">
        <v>194</v>
      </c>
      <c r="K1714" s="1007"/>
      <c r="L1714" s="1007"/>
      <c r="M1714" s="1007" t="s">
        <v>68</v>
      </c>
      <c r="N1714" s="1007"/>
      <c r="O1714" s="1007"/>
      <c r="P1714" s="1007" t="s">
        <v>240</v>
      </c>
      <c r="Q1714" s="1007"/>
      <c r="R1714" s="1007"/>
      <c r="S1714" s="436"/>
      <c r="T1714" s="1073" t="s">
        <v>237</v>
      </c>
      <c r="U1714" s="1074"/>
      <c r="V1714" s="1075"/>
    </row>
    <row r="1715" spans="1:22" ht="15.95" customHeight="1">
      <c r="A1715" s="426"/>
      <c r="B1715" s="1048" t="s">
        <v>3</v>
      </c>
      <c r="C1715" s="1049"/>
      <c r="D1715" s="1050">
        <f>IF('statement of marks'!EO$6="","",'statement of marks'!EO$6)</f>
        <v>20</v>
      </c>
      <c r="E1715" s="1050"/>
      <c r="F1715" s="1050"/>
      <c r="G1715" s="1050">
        <f>IF('statement of marks'!EP$6="","",'statement of marks'!EP$6)</f>
        <v>20</v>
      </c>
      <c r="H1715" s="1050"/>
      <c r="I1715" s="1050"/>
      <c r="J1715" s="1050">
        <f>IF('statement of marks'!ER$6="","",'statement of marks'!ER$6)</f>
        <v>20</v>
      </c>
      <c r="K1715" s="1050"/>
      <c r="L1715" s="1050"/>
      <c r="M1715" s="1050">
        <f>IF('statement of marks'!EQ$6="","",'statement of marks'!EQ$6)</f>
        <v>20</v>
      </c>
      <c r="N1715" s="1050"/>
      <c r="O1715" s="1050"/>
      <c r="P1715" s="1050">
        <f>IF('statement of marks'!ES$6="","",'statement of marks'!ES$6)</f>
        <v>20</v>
      </c>
      <c r="Q1715" s="1050"/>
      <c r="R1715" s="1050"/>
      <c r="S1715" s="437" t="str">
        <f>IF('statement of marks'!FD$6="","",'statement of marks'!EW$6)</f>
        <v/>
      </c>
      <c r="T1715" s="442">
        <f>IF('statement of marks'!ET$6="","",'statement of marks'!ET$6)</f>
        <v>100</v>
      </c>
      <c r="U1715" s="443" t="s">
        <v>5</v>
      </c>
      <c r="V1715" s="444" t="s">
        <v>241</v>
      </c>
    </row>
    <row r="1716" spans="1:22" ht="15.95" customHeight="1">
      <c r="A1716" s="425"/>
      <c r="B1716" s="990" t="str">
        <f>IF('statement of marks'!$EO$3="","",'statement of marks'!$EO$3)</f>
        <v>dk;kZuqHko</v>
      </c>
      <c r="C1716" s="991"/>
      <c r="D1716" s="1031" t="str">
        <f>IF('statement of marks'!EO60="","",'statement of marks'!EO60)</f>
        <v/>
      </c>
      <c r="E1716" s="1031"/>
      <c r="F1716" s="1031"/>
      <c r="G1716" s="1031" t="str">
        <f>IF('statement of marks'!EP60="","",'statement of marks'!EP60)</f>
        <v/>
      </c>
      <c r="H1716" s="1031"/>
      <c r="I1716" s="1031"/>
      <c r="J1716" s="1031" t="str">
        <f>IF('statement of marks'!ER60="","",'statement of marks'!ER60)</f>
        <v/>
      </c>
      <c r="K1716" s="1031"/>
      <c r="L1716" s="1031"/>
      <c r="M1716" s="1031" t="str">
        <f>IF('statement of marks'!EQ60="","",'statement of marks'!EQ60)</f>
        <v/>
      </c>
      <c r="N1716" s="1031"/>
      <c r="O1716" s="1031"/>
      <c r="P1716" s="1031" t="str">
        <f>IF('statement of marks'!ES60="","",'statement of marks'!ES60)</f>
        <v/>
      </c>
      <c r="Q1716" s="1031"/>
      <c r="R1716" s="1031"/>
      <c r="S1716" s="438"/>
      <c r="T1716" s="440" t="str">
        <f>IF('statement of marks'!ET60="","",'statement of marks'!ET60)</f>
        <v/>
      </c>
      <c r="U1716" s="440" t="str">
        <f>IF('statement of marks'!EU60="","",'statement of marks'!EU60)</f>
        <v/>
      </c>
      <c r="V1716" s="441" t="str">
        <f>IF('statement of marks'!EV60="","",'statement of marks'!EV60)</f>
        <v/>
      </c>
    </row>
    <row r="1717" spans="1:22" ht="15.95" customHeight="1">
      <c r="A1717" s="425"/>
      <c r="B1717" s="1027" t="str">
        <f>IF('statement of marks'!$EY$3="","",'statement of marks'!$EY$3)</f>
        <v>dyk f'k{kk</v>
      </c>
      <c r="C1717" s="1028"/>
      <c r="D1717" s="1031" t="str">
        <f>IF('statement of marks'!EY60="","",'statement of marks'!EY60)</f>
        <v/>
      </c>
      <c r="E1717" s="1031"/>
      <c r="F1717" s="1031"/>
      <c r="G1717" s="1031" t="str">
        <f>IF('statement of marks'!EZ60="","",'statement of marks'!EZ60)</f>
        <v/>
      </c>
      <c r="H1717" s="1031"/>
      <c r="I1717" s="1031"/>
      <c r="J1717" s="1031" t="str">
        <f>IF('statement of marks'!FB60="","",'statement of marks'!FB60)</f>
        <v/>
      </c>
      <c r="K1717" s="1031"/>
      <c r="L1717" s="1031"/>
      <c r="M1717" s="1031" t="str">
        <f>IF('statement of marks'!FA60="","",'statement of marks'!FA60)</f>
        <v/>
      </c>
      <c r="N1717" s="1031"/>
      <c r="O1717" s="1031"/>
      <c r="P1717" s="1031" t="str">
        <f>IF('statement of marks'!FC60="","",'statement of marks'!FC60)</f>
        <v/>
      </c>
      <c r="Q1717" s="1031"/>
      <c r="R1717" s="1031"/>
      <c r="S1717" s="438"/>
      <c r="T1717" s="440" t="str">
        <f>IF('statement of marks'!FD60="","",'statement of marks'!FD60)</f>
        <v/>
      </c>
      <c r="U1717" s="440" t="str">
        <f>IF('statement of marks'!FE60="","",'statement of marks'!FE60)</f>
        <v/>
      </c>
      <c r="V1717" s="441" t="str">
        <f>IF('statement of marks'!FF60="","",'statement of marks'!FF60)</f>
        <v/>
      </c>
    </row>
    <row r="1718" spans="1:22" ht="15.95" customHeight="1">
      <c r="A1718" s="425"/>
      <c r="B1718" s="1029" t="str">
        <f>IF('statement of marks'!$FI$3="","",'statement of marks'!$FI$3)</f>
        <v>LokLF; ,oe~ 'kkjhfjd f'k{kk</v>
      </c>
      <c r="C1718" s="1030"/>
      <c r="D1718" s="1031" t="str">
        <f>IF('statement of marks'!FI60="","",'statement of marks'!FI60)</f>
        <v/>
      </c>
      <c r="E1718" s="1031"/>
      <c r="F1718" s="1031"/>
      <c r="G1718" s="1031" t="str">
        <f>IF('statement of marks'!FJ60="","",'statement of marks'!FJ60)</f>
        <v/>
      </c>
      <c r="H1718" s="1031"/>
      <c r="I1718" s="1031"/>
      <c r="J1718" s="1031" t="str">
        <f>IF('statement of marks'!FL60="","",'statement of marks'!FL60)</f>
        <v/>
      </c>
      <c r="K1718" s="1031"/>
      <c r="L1718" s="1031"/>
      <c r="M1718" s="1031" t="str">
        <f>IF('statement of marks'!FK60="","",'statement of marks'!FK60)</f>
        <v/>
      </c>
      <c r="N1718" s="1031"/>
      <c r="O1718" s="1031"/>
      <c r="P1718" s="1031" t="str">
        <f>IF('statement of marks'!FM60="","",'statement of marks'!FM60)</f>
        <v/>
      </c>
      <c r="Q1718" s="1031"/>
      <c r="R1718" s="1031"/>
      <c r="S1718" s="438"/>
      <c r="T1718" s="440" t="str">
        <f>IF('statement of marks'!FN60="","",'statement of marks'!FN60)</f>
        <v/>
      </c>
      <c r="U1718" s="440" t="str">
        <f>IF('statement of marks'!FO60="","",'statement of marks'!FO60)</f>
        <v/>
      </c>
      <c r="V1718" s="441" t="str">
        <f>IF('statement of marks'!FP60="","",'statement of marks'!FP60)</f>
        <v/>
      </c>
    </row>
    <row r="1719" spans="1:22" ht="15.95" customHeight="1">
      <c r="A1719" s="425"/>
      <c r="B1719" s="1000" t="s">
        <v>195</v>
      </c>
      <c r="C1719" s="1001"/>
      <c r="D1719" s="1071" t="str">
        <f>details!$DR$3</f>
        <v>vxLr rd</v>
      </c>
      <c r="E1719" s="1071"/>
      <c r="F1719" s="1071"/>
      <c r="G1719" s="1071" t="str">
        <f>details!$DV$3</f>
        <v>vDVwcj rd</v>
      </c>
      <c r="H1719" s="1071"/>
      <c r="I1719" s="1071"/>
      <c r="J1719" s="1071" t="str">
        <f>details!$ED$3</f>
        <v>Qjojh rd</v>
      </c>
      <c r="K1719" s="1071"/>
      <c r="L1719" s="1071"/>
      <c r="M1719" s="1071" t="str">
        <f>details!$DZ$3</f>
        <v>fnlEcj rd</v>
      </c>
      <c r="N1719" s="1071"/>
      <c r="O1719" s="1071"/>
      <c r="P1719" s="1071" t="str">
        <f>details!$EH$3</f>
        <v>loZ ;ksx</v>
      </c>
      <c r="Q1719" s="1071"/>
      <c r="R1719" s="1071"/>
      <c r="S1719" s="1010" t="s">
        <v>252</v>
      </c>
      <c r="T1719" s="1011"/>
      <c r="U1719" s="1011"/>
      <c r="V1719" s="1078"/>
    </row>
    <row r="1720" spans="1:22" ht="15.95" customHeight="1">
      <c r="A1720" s="425"/>
      <c r="B1720" s="1025" t="s">
        <v>98</v>
      </c>
      <c r="C1720" s="1026"/>
      <c r="D1720" s="1008" t="str">
        <f>IF(details!DS60="","",details!DS60)</f>
        <v/>
      </c>
      <c r="E1720" s="1008"/>
      <c r="F1720" s="1008"/>
      <c r="G1720" s="1008" t="str">
        <f>IF(details!DW60="","",details!DW60)</f>
        <v/>
      </c>
      <c r="H1720" s="1008"/>
      <c r="I1720" s="1008"/>
      <c r="J1720" s="1008" t="str">
        <f>IF(details!EE60="","",details!EE60)</f>
        <v/>
      </c>
      <c r="K1720" s="1008"/>
      <c r="L1720" s="1008"/>
      <c r="M1720" s="1008" t="str">
        <f>IF(details!EA60="","",details!EA60)</f>
        <v/>
      </c>
      <c r="N1720" s="1008"/>
      <c r="O1720" s="1008"/>
      <c r="P1720" s="1008" t="str">
        <f>IF(details!EI60="","",details!EI60)</f>
        <v/>
      </c>
      <c r="Q1720" s="1008"/>
      <c r="R1720" s="1008"/>
      <c r="S1720" s="1079">
        <f>'statement of marks'!$HF$108</f>
        <v>42855</v>
      </c>
      <c r="T1720" s="1080"/>
      <c r="U1720" s="1080"/>
      <c r="V1720" s="1081"/>
    </row>
    <row r="1721" spans="1:22" ht="15.95" customHeight="1">
      <c r="A1721" s="425"/>
      <c r="B1721" s="1023" t="s">
        <v>15</v>
      </c>
      <c r="C1721" s="1024"/>
      <c r="D1721" s="1009">
        <f>IF(details!DR60="","",details!DR60)</f>
        <v>83</v>
      </c>
      <c r="E1721" s="1009"/>
      <c r="F1721" s="1009"/>
      <c r="G1721" s="1009" t="str">
        <f>IF(details!DV60="","",details!DV60)</f>
        <v/>
      </c>
      <c r="H1721" s="1009"/>
      <c r="I1721" s="1009"/>
      <c r="J1721" s="1009" t="str">
        <f>IF(details!ED60="","",details!ED60)</f>
        <v/>
      </c>
      <c r="K1721" s="1009"/>
      <c r="L1721" s="1009"/>
      <c r="M1721" s="1009" t="str">
        <f>IF(details!DZ60="","",details!DZ60)</f>
        <v/>
      </c>
      <c r="N1721" s="1009"/>
      <c r="O1721" s="1009"/>
      <c r="P1721" s="1009" t="str">
        <f>IF(details!EH60="","",details!EH60)</f>
        <v/>
      </c>
      <c r="Q1721" s="1009"/>
      <c r="R1721" s="1009"/>
      <c r="S1721" s="1082"/>
      <c r="T1721" s="1083"/>
      <c r="U1721" s="1083"/>
      <c r="V1721" s="1084"/>
    </row>
    <row r="1722" spans="1:22" ht="15.95" customHeight="1">
      <c r="A1722" s="1072"/>
      <c r="B1722" s="1064" t="s">
        <v>250</v>
      </c>
      <c r="C1722" s="1065"/>
      <c r="D1722" s="1066" t="s">
        <v>3</v>
      </c>
      <c r="E1722" s="1066"/>
      <c r="F1722" s="1066"/>
      <c r="G1722" s="1066" t="s">
        <v>236</v>
      </c>
      <c r="H1722" s="1066"/>
      <c r="I1722" s="1066"/>
      <c r="J1722" s="1066" t="s">
        <v>5</v>
      </c>
      <c r="K1722" s="1066"/>
      <c r="L1722" s="1066"/>
      <c r="M1722" s="1066" t="s">
        <v>242</v>
      </c>
      <c r="N1722" s="1066"/>
      <c r="O1722" s="1066"/>
      <c r="P1722" s="1067" t="s">
        <v>225</v>
      </c>
      <c r="Q1722" s="1067"/>
      <c r="R1722" s="1067"/>
      <c r="S1722" s="1066" t="s">
        <v>250</v>
      </c>
      <c r="T1722" s="1066"/>
      <c r="U1722" s="1066"/>
      <c r="V1722" s="1068"/>
    </row>
    <row r="1723" spans="1:22" ht="15.95" customHeight="1">
      <c r="A1723" s="1072"/>
      <c r="B1723" s="1064"/>
      <c r="C1723" s="1065"/>
      <c r="D1723" s="1069" t="str">
        <f>'statement of marks'!HD60</f>
        <v/>
      </c>
      <c r="E1723" s="1069"/>
      <c r="F1723" s="1069"/>
      <c r="G1723" s="1069" t="str">
        <f>'statement of marks'!HE60</f>
        <v/>
      </c>
      <c r="H1723" s="1069"/>
      <c r="I1723" s="1069"/>
      <c r="J1723" s="1069" t="str">
        <f>'statement of marks'!HF60</f>
        <v/>
      </c>
      <c r="K1723" s="1069"/>
      <c r="L1723" s="1069"/>
      <c r="M1723" s="1069" t="str">
        <f>'statement of marks'!HI60</f>
        <v/>
      </c>
      <c r="N1723" s="1069"/>
      <c r="O1723" s="1069"/>
      <c r="P1723" s="1069" t="str">
        <f>'statement of marks'!HH60</f>
        <v/>
      </c>
      <c r="Q1723" s="1069"/>
      <c r="R1723" s="1069"/>
      <c r="S1723" s="1066" t="str">
        <f>'statement of marks'!HC60</f>
        <v/>
      </c>
      <c r="T1723" s="1066"/>
      <c r="U1723" s="1066"/>
      <c r="V1723" s="1068"/>
    </row>
    <row r="1724" spans="1:22" ht="15.95" customHeight="1">
      <c r="A1724" s="425"/>
      <c r="B1724" s="1036" t="s">
        <v>99</v>
      </c>
      <c r="C1724" s="1037"/>
      <c r="D1724" s="1007"/>
      <c r="E1724" s="1007"/>
      <c r="F1724" s="1007"/>
      <c r="G1724" s="1007"/>
      <c r="H1724" s="1007"/>
      <c r="I1724" s="1007"/>
      <c r="J1724" s="1007"/>
      <c r="K1724" s="1007"/>
      <c r="L1724" s="1007"/>
      <c r="M1724" s="1007"/>
      <c r="N1724" s="1007"/>
      <c r="O1724" s="1007"/>
      <c r="P1724" s="1007"/>
      <c r="Q1724" s="1007"/>
      <c r="R1724" s="1007"/>
      <c r="S1724" s="1007"/>
      <c r="T1724" s="1007"/>
      <c r="U1724" s="1007"/>
      <c r="V1724" s="1058"/>
    </row>
    <row r="1725" spans="1:22" ht="15.95" customHeight="1">
      <c r="A1725" s="425"/>
      <c r="B1725" s="1013" t="s">
        <v>79</v>
      </c>
      <c r="C1725" s="1014"/>
      <c r="D1725" s="1007"/>
      <c r="E1725" s="1007"/>
      <c r="F1725" s="1007"/>
      <c r="G1725" s="1007"/>
      <c r="H1725" s="1007"/>
      <c r="I1725" s="1007"/>
      <c r="J1725" s="1007"/>
      <c r="K1725" s="1007"/>
      <c r="L1725" s="1007"/>
      <c r="M1725" s="1007"/>
      <c r="N1725" s="1007"/>
      <c r="O1725" s="1007"/>
      <c r="P1725" s="1007"/>
      <c r="Q1725" s="1007"/>
      <c r="R1725" s="1007"/>
      <c r="S1725" s="1007"/>
      <c r="T1725" s="1007"/>
      <c r="U1725" s="1007"/>
      <c r="V1725" s="1058"/>
    </row>
    <row r="1726" spans="1:22" ht="15.95" customHeight="1">
      <c r="A1726" s="425"/>
      <c r="B1726" s="1036" t="s">
        <v>243</v>
      </c>
      <c r="C1726" s="1037"/>
      <c r="D1726" s="1007"/>
      <c r="E1726" s="1007"/>
      <c r="F1726" s="1007"/>
      <c r="G1726" s="1007"/>
      <c r="H1726" s="1007"/>
      <c r="I1726" s="1007"/>
      <c r="J1726" s="1007"/>
      <c r="K1726" s="1007"/>
      <c r="L1726" s="1007"/>
      <c r="M1726" s="1007"/>
      <c r="N1726" s="1007"/>
      <c r="O1726" s="1007"/>
      <c r="P1726" s="1007" t="s">
        <v>243</v>
      </c>
      <c r="Q1726" s="1007"/>
      <c r="R1726" s="1007"/>
      <c r="S1726" s="1007"/>
      <c r="T1726" s="1007"/>
      <c r="U1726" s="1007"/>
      <c r="V1726" s="1058"/>
    </row>
    <row r="1727" spans="1:22" ht="15.95" customHeight="1">
      <c r="A1727" s="425"/>
      <c r="B1727" s="1021" t="s">
        <v>100</v>
      </c>
      <c r="C1727" s="1022"/>
      <c r="D1727" s="1007"/>
      <c r="E1727" s="1007"/>
      <c r="F1727" s="1007"/>
      <c r="G1727" s="1007"/>
      <c r="H1727" s="1007"/>
      <c r="I1727" s="1007"/>
      <c r="J1727" s="1007"/>
      <c r="K1727" s="1007"/>
      <c r="L1727" s="1007"/>
      <c r="M1727" s="1007"/>
      <c r="N1727" s="1007"/>
      <c r="O1727" s="1007"/>
      <c r="P1727" s="1007"/>
      <c r="Q1727" s="1007"/>
      <c r="R1727" s="1007"/>
      <c r="S1727" s="1060" t="s">
        <v>100</v>
      </c>
      <c r="T1727" s="1060"/>
      <c r="U1727" s="1060"/>
      <c r="V1727" s="1061"/>
    </row>
    <row r="1728" spans="1:22" ht="15.95" customHeight="1" thickBot="1">
      <c r="A1728" s="427"/>
      <c r="B1728" s="1076" t="s">
        <v>101</v>
      </c>
      <c r="C1728" s="1077"/>
      <c r="D1728" s="1059"/>
      <c r="E1728" s="1059"/>
      <c r="F1728" s="1059"/>
      <c r="G1728" s="1059"/>
      <c r="H1728" s="1059"/>
      <c r="I1728" s="1059"/>
      <c r="J1728" s="1059"/>
      <c r="K1728" s="1059"/>
      <c r="L1728" s="1059"/>
      <c r="M1728" s="1059"/>
      <c r="N1728" s="1059"/>
      <c r="O1728" s="1059"/>
      <c r="P1728" s="1059"/>
      <c r="Q1728" s="1059"/>
      <c r="R1728" s="1059"/>
      <c r="S1728" s="1062" t="s">
        <v>134</v>
      </c>
      <c r="T1728" s="1062"/>
      <c r="U1728" s="1062"/>
      <c r="V1728" s="1063"/>
    </row>
    <row r="1729" spans="1:22" ht="15.95" customHeight="1">
      <c r="A1729" s="424"/>
      <c r="B1729" s="1038" t="s">
        <v>47</v>
      </c>
      <c r="C1729" s="1039"/>
      <c r="D1729" s="1039"/>
      <c r="E1729" s="1039"/>
      <c r="F1729" s="1039"/>
      <c r="G1729" s="1039"/>
      <c r="H1729" s="1039"/>
      <c r="I1729" s="1039"/>
      <c r="J1729" s="1039"/>
      <c r="K1729" s="1039"/>
      <c r="L1729" s="1039"/>
      <c r="M1729" s="1039"/>
      <c r="N1729" s="1039"/>
      <c r="O1729" s="1039"/>
      <c r="P1729" s="1039"/>
      <c r="Q1729" s="1039"/>
      <c r="R1729" s="1039"/>
      <c r="S1729" s="1039"/>
      <c r="T1729" s="1039"/>
      <c r="U1729" s="1039"/>
      <c r="V1729" s="1040"/>
    </row>
    <row r="1730" spans="1:22" ht="15.95" customHeight="1">
      <c r="A1730" s="425"/>
      <c r="B1730" s="1041" t="str">
        <f>'statement of marks'!$A$1</f>
        <v>MkW0Hkhejko vEcsMdj jkt0vkok0fo|k0cxMh]nkSlk</v>
      </c>
      <c r="C1730" s="1042"/>
      <c r="D1730" s="1042"/>
      <c r="E1730" s="1042"/>
      <c r="F1730" s="1042"/>
      <c r="G1730" s="1042"/>
      <c r="H1730" s="1042"/>
      <c r="I1730" s="1042"/>
      <c r="J1730" s="1042"/>
      <c r="K1730" s="1042"/>
      <c r="L1730" s="1042"/>
      <c r="M1730" s="1042"/>
      <c r="N1730" s="1042"/>
      <c r="O1730" s="1042"/>
      <c r="P1730" s="1042"/>
      <c r="Q1730" s="1042"/>
      <c r="R1730" s="1042"/>
      <c r="S1730" s="1042"/>
      <c r="T1730" s="1042"/>
      <c r="U1730" s="1042"/>
      <c r="V1730" s="1043"/>
    </row>
    <row r="1731" spans="1:22" ht="15.95" customHeight="1">
      <c r="A1731" s="425"/>
      <c r="B1731" s="990" t="s">
        <v>244</v>
      </c>
      <c r="C1731" s="991"/>
      <c r="D1731" s="992" t="str">
        <f>'statement of marks'!$H$3</f>
        <v>2016-17</v>
      </c>
      <c r="E1731" s="992"/>
      <c r="F1731" s="992"/>
      <c r="G1731" s="992"/>
      <c r="H1731" s="992"/>
      <c r="I1731" s="992"/>
      <c r="J1731" s="992"/>
      <c r="K1731" s="992"/>
      <c r="L1731" s="992"/>
      <c r="M1731" s="992"/>
      <c r="N1731" s="992"/>
      <c r="O1731" s="992"/>
      <c r="P1731" s="992"/>
      <c r="Q1731" s="992"/>
      <c r="R1731" s="992"/>
      <c r="S1731" s="992"/>
      <c r="T1731" s="992"/>
      <c r="U1731" s="992"/>
      <c r="V1731" s="1044"/>
    </row>
    <row r="1732" spans="1:22" ht="15.95" customHeight="1">
      <c r="A1732" s="425"/>
      <c r="B1732" s="990" t="s">
        <v>185</v>
      </c>
      <c r="C1732" s="991"/>
      <c r="D1732" s="991" t="str">
        <f>IF('statement of marks'!I61="","",'statement of marks'!I61)</f>
        <v/>
      </c>
      <c r="E1732" s="991"/>
      <c r="F1732" s="991"/>
      <c r="G1732" s="991"/>
      <c r="H1732" s="991"/>
      <c r="I1732" s="991"/>
      <c r="J1732" s="991"/>
      <c r="K1732" s="991"/>
      <c r="L1732" s="991"/>
      <c r="M1732" s="991"/>
      <c r="N1732" s="991"/>
      <c r="O1732" s="991"/>
      <c r="P1732" s="991"/>
      <c r="Q1732" s="991"/>
      <c r="R1732" s="991"/>
      <c r="S1732" s="991"/>
      <c r="T1732" s="991"/>
      <c r="U1732" s="991"/>
      <c r="V1732" s="1045"/>
    </row>
    <row r="1733" spans="1:22" ht="15.95" customHeight="1">
      <c r="A1733" s="425"/>
      <c r="B1733" s="990" t="s">
        <v>186</v>
      </c>
      <c r="C1733" s="991"/>
      <c r="D1733" s="991" t="str">
        <f>IF('statement of marks'!J61="","",'statement of marks'!J61)</f>
        <v/>
      </c>
      <c r="E1733" s="991"/>
      <c r="F1733" s="991"/>
      <c r="G1733" s="991"/>
      <c r="H1733" s="991"/>
      <c r="I1733" s="991"/>
      <c r="J1733" s="991"/>
      <c r="K1733" s="991"/>
      <c r="L1733" s="991"/>
      <c r="M1733" s="991"/>
      <c r="N1733" s="991"/>
      <c r="O1733" s="991"/>
      <c r="P1733" s="991"/>
      <c r="Q1733" s="991"/>
      <c r="R1733" s="991"/>
      <c r="S1733" s="991"/>
      <c r="T1733" s="991"/>
      <c r="U1733" s="991"/>
      <c r="V1733" s="1045"/>
    </row>
    <row r="1734" spans="1:22" ht="15.95" customHeight="1">
      <c r="A1734" s="425"/>
      <c r="B1734" s="990" t="s">
        <v>187</v>
      </c>
      <c r="C1734" s="991"/>
      <c r="D1734" s="991" t="str">
        <f>IF('statement of marks'!K61="","",'statement of marks'!K61)</f>
        <v/>
      </c>
      <c r="E1734" s="991"/>
      <c r="F1734" s="991"/>
      <c r="G1734" s="991"/>
      <c r="H1734" s="991"/>
      <c r="I1734" s="991"/>
      <c r="J1734" s="991"/>
      <c r="K1734" s="991"/>
      <c r="L1734" s="991"/>
      <c r="M1734" s="991"/>
      <c r="N1734" s="991"/>
      <c r="O1734" s="991"/>
      <c r="P1734" s="991"/>
      <c r="Q1734" s="991"/>
      <c r="R1734" s="991"/>
      <c r="S1734" s="991"/>
      <c r="T1734" s="991"/>
      <c r="U1734" s="991"/>
      <c r="V1734" s="1045"/>
    </row>
    <row r="1735" spans="1:22" ht="15.95" customHeight="1">
      <c r="A1735" s="425"/>
      <c r="B1735" s="990" t="s">
        <v>188</v>
      </c>
      <c r="C1735" s="991"/>
      <c r="D1735" s="992" t="str">
        <f>'statement of marks'!$G$3</f>
        <v>6 B</v>
      </c>
      <c r="E1735" s="992"/>
      <c r="F1735" s="992"/>
      <c r="G1735" s="991" t="s">
        <v>9</v>
      </c>
      <c r="H1735" s="991"/>
      <c r="I1735" s="991"/>
      <c r="J1735" s="992" t="str">
        <f>IF('statement of marks'!D61="","",'statement of marks'!D61)</f>
        <v/>
      </c>
      <c r="K1735" s="992"/>
      <c r="L1735" s="992"/>
      <c r="M1735" s="991" t="s">
        <v>189</v>
      </c>
      <c r="N1735" s="991"/>
      <c r="O1735" s="991"/>
      <c r="P1735" s="992" t="str">
        <f>IF('statement of marks'!F61="","",'statement of marks'!F61)</f>
        <v/>
      </c>
      <c r="Q1735" s="992"/>
      <c r="R1735" s="992"/>
      <c r="S1735" s="1054" t="str">
        <f>IF('statement of marks'!$I$3="","",'statement of marks'!$I$3)</f>
        <v xml:space="preserve">fo|ky; dk Mk;l dksM+ </v>
      </c>
      <c r="T1735" s="1054"/>
      <c r="U1735" s="1054"/>
      <c r="V1735" s="1055"/>
    </row>
    <row r="1736" spans="1:22" ht="15.95" customHeight="1">
      <c r="A1736" s="425"/>
      <c r="B1736" s="428" t="s">
        <v>0</v>
      </c>
      <c r="C1736" s="429"/>
      <c r="D1736" s="1032" t="str">
        <f>IF('statement of marks'!G61="","",'statement of marks'!G61)</f>
        <v/>
      </c>
      <c r="E1736" s="1032"/>
      <c r="F1736" s="1032"/>
      <c r="G1736" s="991" t="str">
        <f>IF('statement of marks'!H61="","",'statement of marks'!H61)</f>
        <v/>
      </c>
      <c r="H1736" s="991"/>
      <c r="I1736" s="991"/>
      <c r="J1736" s="991"/>
      <c r="K1736" s="991"/>
      <c r="L1736" s="991"/>
      <c r="M1736" s="991"/>
      <c r="N1736" s="991"/>
      <c r="O1736" s="991"/>
      <c r="P1736" s="991"/>
      <c r="Q1736" s="991"/>
      <c r="R1736" s="991"/>
      <c r="S1736" s="1056" t="str">
        <f>IF('statement of marks'!$J$3="","",'statement of marks'!$J$3)</f>
        <v xml:space="preserve">08291009401   </v>
      </c>
      <c r="T1736" s="1056"/>
      <c r="U1736" s="1056"/>
      <c r="V1736" s="1057"/>
    </row>
    <row r="1737" spans="1:22" ht="15.95" customHeight="1">
      <c r="A1737" s="425"/>
      <c r="B1737" s="404" t="s">
        <v>28</v>
      </c>
      <c r="C1737" s="430" t="s">
        <v>96</v>
      </c>
      <c r="D1737" s="1007" t="s">
        <v>1</v>
      </c>
      <c r="E1737" s="1007"/>
      <c r="F1737" s="1007"/>
      <c r="G1737" s="1007" t="s">
        <v>21</v>
      </c>
      <c r="H1737" s="1007"/>
      <c r="I1737" s="1007"/>
      <c r="J1737" s="1007" t="s">
        <v>68</v>
      </c>
      <c r="K1737" s="1007"/>
      <c r="L1737" s="1007"/>
      <c r="M1737" s="1007" t="s">
        <v>97</v>
      </c>
      <c r="N1737" s="1007"/>
      <c r="O1737" s="1007"/>
      <c r="P1737" s="1070" t="s">
        <v>200</v>
      </c>
      <c r="Q1737" s="1051" t="s">
        <v>238</v>
      </c>
      <c r="R1737" s="1051"/>
      <c r="S1737" s="1051"/>
      <c r="T1737" s="1052" t="s">
        <v>237</v>
      </c>
      <c r="U1737" s="1052"/>
      <c r="V1737" s="1053"/>
    </row>
    <row r="1738" spans="1:22" ht="15.95" customHeight="1">
      <c r="A1738" s="425"/>
      <c r="B1738" s="404"/>
      <c r="C1738" s="430"/>
      <c r="D1738" s="423" t="s">
        <v>245</v>
      </c>
      <c r="E1738" s="423" t="s">
        <v>246</v>
      </c>
      <c r="F1738" s="431" t="s">
        <v>2</v>
      </c>
      <c r="G1738" s="423" t="s">
        <v>245</v>
      </c>
      <c r="H1738" s="423" t="s">
        <v>246</v>
      </c>
      <c r="I1738" s="431" t="s">
        <v>2</v>
      </c>
      <c r="J1738" s="423" t="s">
        <v>245</v>
      </c>
      <c r="K1738" s="423" t="s">
        <v>246</v>
      </c>
      <c r="L1738" s="431" t="s">
        <v>2</v>
      </c>
      <c r="M1738" s="423" t="s">
        <v>245</v>
      </c>
      <c r="N1738" s="423" t="s">
        <v>246</v>
      </c>
      <c r="O1738" s="431" t="s">
        <v>2</v>
      </c>
      <c r="P1738" s="1070"/>
      <c r="Q1738" s="423" t="s">
        <v>245</v>
      </c>
      <c r="R1738" s="423" t="s">
        <v>246</v>
      </c>
      <c r="S1738" s="435" t="s">
        <v>2</v>
      </c>
      <c r="T1738" s="445" t="s">
        <v>223</v>
      </c>
      <c r="U1738" s="446" t="s">
        <v>5</v>
      </c>
      <c r="V1738" s="447" t="s">
        <v>241</v>
      </c>
    </row>
    <row r="1739" spans="1:22" ht="15.95" customHeight="1">
      <c r="A1739" s="426"/>
      <c r="B1739" s="1046" t="s">
        <v>3</v>
      </c>
      <c r="C1739" s="1047"/>
      <c r="D1739" s="421">
        <f>IF('statement of marks'!L$6="","",'statement of marks'!L$6)</f>
        <v>5</v>
      </c>
      <c r="E1739" s="421">
        <f>IF('statement of marks'!M$6="","",'statement of marks'!M$6)</f>
        <v>5</v>
      </c>
      <c r="F1739" s="432">
        <f>IF('statement of marks'!N$6="","",'statement of marks'!N$6)</f>
        <v>10</v>
      </c>
      <c r="G1739" s="421">
        <f>IF('statement of marks'!O$6="","",'statement of marks'!O$6)</f>
        <v>5</v>
      </c>
      <c r="H1739" s="421">
        <f>IF('statement of marks'!P$6="","",'statement of marks'!P$6)</f>
        <v>5</v>
      </c>
      <c r="I1739" s="432">
        <f>IF('statement of marks'!Q$6="","",'statement of marks'!Q$6)</f>
        <v>10</v>
      </c>
      <c r="J1739" s="421">
        <f>IF('statement of marks'!R$6="","",'statement of marks'!R$6)</f>
        <v>5</v>
      </c>
      <c r="K1739" s="421">
        <f>IF('statement of marks'!S$6="","",'statement of marks'!S$6)</f>
        <v>5</v>
      </c>
      <c r="L1739" s="432">
        <f>IF('statement of marks'!T$6="","",'statement of marks'!T$6)</f>
        <v>10</v>
      </c>
      <c r="M1739" s="421">
        <f>IF('statement of marks'!V$6="","",'statement of marks'!V$6)</f>
        <v>50</v>
      </c>
      <c r="N1739" s="421">
        <f>IF('statement of marks'!W$6="","",'statement of marks'!W$6)</f>
        <v>20</v>
      </c>
      <c r="O1739" s="432">
        <f>IF('statement of marks'!X$6="","",'statement of marks'!X$6)</f>
        <v>70</v>
      </c>
      <c r="P1739" s="422">
        <f>IF('statement of marks'!Y$6="","",'statement of marks'!Y$6)</f>
        <v>100</v>
      </c>
      <c r="Q1739" s="421">
        <f>IF('statement of marks'!Z$6="","",'statement of marks'!Z$6)</f>
        <v>70</v>
      </c>
      <c r="R1739" s="421">
        <f>IF('statement of marks'!AA$6="","",'statement of marks'!AA$6)</f>
        <v>30</v>
      </c>
      <c r="S1739" s="432">
        <f>IF('statement of marks'!AB$6="","",'statement of marks'!AB$6)</f>
        <v>100</v>
      </c>
      <c r="T1739" s="442">
        <f>IF('statement of marks'!AC$6="","",'statement of marks'!AC$6)</f>
        <v>200</v>
      </c>
      <c r="U1739" s="442" t="str">
        <f>IF('statement of marks'!AD$6="","",'statement of marks'!AD$6)</f>
        <v/>
      </c>
      <c r="V1739" s="448" t="str">
        <f>IF('statement of marks'!AE$6="","",'statement of marks'!AE$6)</f>
        <v/>
      </c>
    </row>
    <row r="1740" spans="1:22" ht="15.95" customHeight="1">
      <c r="A1740" s="425"/>
      <c r="B1740" s="990" t="str">
        <f>IF('statement of marks'!$L$3="","",'statement of marks'!$L$3)</f>
        <v>fgUnh</v>
      </c>
      <c r="C1740" s="991"/>
      <c r="D1740" s="207" t="str">
        <f>IF('statement of marks'!L61="","",'statement of marks'!L61)</f>
        <v/>
      </c>
      <c r="E1740" s="207" t="str">
        <f>IF('statement of marks'!M61="","",'statement of marks'!M61)</f>
        <v/>
      </c>
      <c r="F1740" s="433" t="str">
        <f>IF('statement of marks'!N61="","",'statement of marks'!N61)</f>
        <v/>
      </c>
      <c r="G1740" s="207" t="str">
        <f>IF('statement of marks'!O61="","",'statement of marks'!O61)</f>
        <v/>
      </c>
      <c r="H1740" s="207" t="str">
        <f>IF('statement of marks'!P61="","",'statement of marks'!P61)</f>
        <v/>
      </c>
      <c r="I1740" s="433" t="str">
        <f>IF('statement of marks'!Q61="","",'statement of marks'!Q61)</f>
        <v/>
      </c>
      <c r="J1740" s="207" t="str">
        <f>IF('statement of marks'!R61="","",'statement of marks'!R61)</f>
        <v/>
      </c>
      <c r="K1740" s="207" t="str">
        <f>IF('statement of marks'!S61="","",'statement of marks'!S61)</f>
        <v/>
      </c>
      <c r="L1740" s="433" t="str">
        <f>IF('statement of marks'!T61="","",'statement of marks'!T61)</f>
        <v/>
      </c>
      <c r="M1740" s="207" t="str">
        <f>IF('statement of marks'!V61="","",'statement of marks'!V61)</f>
        <v/>
      </c>
      <c r="N1740" s="207" t="str">
        <f>IF('statement of marks'!W61="","",'statement of marks'!W61)</f>
        <v/>
      </c>
      <c r="O1740" s="433" t="str">
        <f>IF('statement of marks'!X61="","",'statement of marks'!X61)</f>
        <v/>
      </c>
      <c r="P1740" s="209" t="str">
        <f>IF('statement of marks'!Y61="","",'statement of marks'!Y61)</f>
        <v/>
      </c>
      <c r="Q1740" s="207" t="str">
        <f>IF('statement of marks'!Z61="","",'statement of marks'!Z61)</f>
        <v/>
      </c>
      <c r="R1740" s="207" t="str">
        <f>IF('statement of marks'!AA61="","",'statement of marks'!AA61)</f>
        <v/>
      </c>
      <c r="S1740" s="433" t="str">
        <f>IF('statement of marks'!AB61="","",'statement of marks'!AB61)</f>
        <v/>
      </c>
      <c r="T1740" s="420" t="str">
        <f>IF('statement of marks'!AC61="","",'statement of marks'!AC61)</f>
        <v/>
      </c>
      <c r="U1740" s="420" t="str">
        <f>IF('statement of marks'!AD61="","",'statement of marks'!AD61)</f>
        <v/>
      </c>
      <c r="V1740" s="439" t="str">
        <f>IF('statement of marks'!AE61="","",'statement of marks'!AE61)</f>
        <v/>
      </c>
    </row>
    <row r="1741" spans="1:22" ht="15.95" customHeight="1">
      <c r="A1741" s="425"/>
      <c r="B1741" s="990" t="str">
        <f>IF('statement of marks'!$AH$3="","",'statement of marks'!$AH$3)</f>
        <v>vaxszth</v>
      </c>
      <c r="C1741" s="991"/>
      <c r="D1741" s="207" t="str">
        <f>IF('statement of marks'!AH61="","",'statement of marks'!AH61)</f>
        <v/>
      </c>
      <c r="E1741" s="207" t="str">
        <f>IF('statement of marks'!AI61="","",'statement of marks'!AI61)</f>
        <v/>
      </c>
      <c r="F1741" s="433" t="str">
        <f>IF('statement of marks'!AJ61="","",'statement of marks'!AJ61)</f>
        <v/>
      </c>
      <c r="G1741" s="207" t="str">
        <f>IF('statement of marks'!AK61="","",'statement of marks'!AK61)</f>
        <v/>
      </c>
      <c r="H1741" s="207" t="str">
        <f>IF('statement of marks'!AL61="","",'statement of marks'!AL61)</f>
        <v/>
      </c>
      <c r="I1741" s="433" t="str">
        <f>IF('statement of marks'!AM61="","",'statement of marks'!AM61)</f>
        <v/>
      </c>
      <c r="J1741" s="207" t="str">
        <f>IF('statement of marks'!AN61="","",'statement of marks'!AN61)</f>
        <v/>
      </c>
      <c r="K1741" s="207" t="str">
        <f>IF('statement of marks'!AO61="","",'statement of marks'!AO61)</f>
        <v/>
      </c>
      <c r="L1741" s="433" t="str">
        <f>IF('statement of marks'!AP61="","",'statement of marks'!AP61)</f>
        <v/>
      </c>
      <c r="M1741" s="207" t="str">
        <f>IF('statement of marks'!AR61="","",'statement of marks'!AR61)</f>
        <v/>
      </c>
      <c r="N1741" s="207" t="str">
        <f>IF('statement of marks'!AS61="","",'statement of marks'!AS61)</f>
        <v/>
      </c>
      <c r="O1741" s="433" t="str">
        <f>IF('statement of marks'!AT61="","",'statement of marks'!AT61)</f>
        <v/>
      </c>
      <c r="P1741" s="209" t="str">
        <f>IF('statement of marks'!AU61="","",'statement of marks'!AU61)</f>
        <v/>
      </c>
      <c r="Q1741" s="207" t="str">
        <f>IF('statement of marks'!AV61="","",'statement of marks'!AV61)</f>
        <v/>
      </c>
      <c r="R1741" s="207" t="str">
        <f>IF('statement of marks'!AW61="","",'statement of marks'!AW61)</f>
        <v/>
      </c>
      <c r="S1741" s="433" t="str">
        <f>IF('statement of marks'!AX61="","",'statement of marks'!AX61)</f>
        <v/>
      </c>
      <c r="T1741" s="420" t="str">
        <f>IF('statement of marks'!AY61="","",'statement of marks'!AY61)</f>
        <v/>
      </c>
      <c r="U1741" s="420" t="str">
        <f>IF('statement of marks'!AZ61="","",'statement of marks'!AZ61)</f>
        <v/>
      </c>
      <c r="V1741" s="439" t="str">
        <f>IF('statement of marks'!BA61="","",'statement of marks'!BA61)</f>
        <v/>
      </c>
    </row>
    <row r="1742" spans="1:22" ht="15.95" customHeight="1">
      <c r="A1742" s="425"/>
      <c r="B1742" s="990" t="str">
        <f>IF('statement of marks'!BD61="s","laLd`r",IF('statement of marks'!BD61="u","mnwZ",IF('statement of marks'!BD61="g","xqtjkrh",IF('statement of marks'!BD61="p","iatkch",IF('statement of marks'!BD61="sd","fla/kh","r`rh; Hkk""kk")))))</f>
        <v>r`rh; Hkk"kk</v>
      </c>
      <c r="C1742" s="991"/>
      <c r="D1742" s="207" t="str">
        <f>IF('statement of marks'!BE61="","",'statement of marks'!BE61)</f>
        <v/>
      </c>
      <c r="E1742" s="207" t="str">
        <f>IF('statement of marks'!BF61="","",'statement of marks'!BF61)</f>
        <v/>
      </c>
      <c r="F1742" s="433" t="str">
        <f>IF('statement of marks'!BG61="","",'statement of marks'!BG61)</f>
        <v/>
      </c>
      <c r="G1742" s="207" t="str">
        <f>IF('statement of marks'!BH61="","",'statement of marks'!BH61)</f>
        <v/>
      </c>
      <c r="H1742" s="207" t="str">
        <f>IF('statement of marks'!BI61="","",'statement of marks'!BI61)</f>
        <v/>
      </c>
      <c r="I1742" s="433" t="str">
        <f>IF('statement of marks'!BJ61="","",'statement of marks'!BJ61)</f>
        <v/>
      </c>
      <c r="J1742" s="207" t="str">
        <f>IF('statement of marks'!BK61="","",'statement of marks'!BK61)</f>
        <v/>
      </c>
      <c r="K1742" s="207" t="str">
        <f>IF('statement of marks'!BL61="","",'statement of marks'!BL61)</f>
        <v/>
      </c>
      <c r="L1742" s="433" t="str">
        <f>IF('statement of marks'!BM61="","",'statement of marks'!BM61)</f>
        <v/>
      </c>
      <c r="M1742" s="207" t="str">
        <f>IF('statement of marks'!BO61="","",'statement of marks'!BO61)</f>
        <v/>
      </c>
      <c r="N1742" s="207" t="str">
        <f>IF('statement of marks'!BP61="","",'statement of marks'!BP61)</f>
        <v/>
      </c>
      <c r="O1742" s="433" t="str">
        <f>IF('statement of marks'!BQ61="","",'statement of marks'!BQ61)</f>
        <v/>
      </c>
      <c r="P1742" s="209" t="str">
        <f>IF('statement of marks'!BR61="","",'statement of marks'!BR61)</f>
        <v/>
      </c>
      <c r="Q1742" s="207" t="str">
        <f>IF('statement of marks'!BS61="","",'statement of marks'!BS61)</f>
        <v/>
      </c>
      <c r="R1742" s="207" t="str">
        <f>IF('statement of marks'!BT61="","",'statement of marks'!BT61)</f>
        <v/>
      </c>
      <c r="S1742" s="433" t="str">
        <f>IF('statement of marks'!BU61="","",'statement of marks'!BU61)</f>
        <v/>
      </c>
      <c r="T1742" s="420" t="str">
        <f>IF('statement of marks'!BV61="","",'statement of marks'!BV61)</f>
        <v/>
      </c>
      <c r="U1742" s="420" t="str">
        <f>IF('statement of marks'!BW61="","",'statement of marks'!BW61)</f>
        <v/>
      </c>
      <c r="V1742" s="439" t="str">
        <f>IF('statement of marks'!BX61="","",'statement of marks'!BX61)</f>
        <v/>
      </c>
    </row>
    <row r="1743" spans="1:22" ht="15.95" customHeight="1">
      <c r="A1743" s="425"/>
      <c r="B1743" s="990" t="str">
        <f>IF('statement of marks'!$CA$3="","",'statement of marks'!$CA$3)</f>
        <v>xf.kr</v>
      </c>
      <c r="C1743" s="991"/>
      <c r="D1743" s="207" t="str">
        <f>IF('statement of marks'!CA61="","",'statement of marks'!CA61)</f>
        <v/>
      </c>
      <c r="E1743" s="207" t="str">
        <f>IF('statement of marks'!CB61="","",'statement of marks'!CB61)</f>
        <v/>
      </c>
      <c r="F1743" s="433" t="str">
        <f>IF('statement of marks'!CC61="","",'statement of marks'!CC61)</f>
        <v/>
      </c>
      <c r="G1743" s="207" t="str">
        <f>IF('statement of marks'!CD61="","",'statement of marks'!CD61)</f>
        <v/>
      </c>
      <c r="H1743" s="207" t="str">
        <f>IF('statement of marks'!CE61="","",'statement of marks'!CE61)</f>
        <v/>
      </c>
      <c r="I1743" s="433" t="str">
        <f>IF('statement of marks'!CF61="","",'statement of marks'!CF61)</f>
        <v/>
      </c>
      <c r="J1743" s="207" t="str">
        <f>IF('statement of marks'!CG61="","",'statement of marks'!CG61)</f>
        <v/>
      </c>
      <c r="K1743" s="207" t="str">
        <f>IF('statement of marks'!CH61="","",'statement of marks'!CH61)</f>
        <v/>
      </c>
      <c r="L1743" s="433" t="str">
        <f>IF('statement of marks'!CI61="","",'statement of marks'!CI61)</f>
        <v/>
      </c>
      <c r="M1743" s="207" t="str">
        <f>IF('statement of marks'!CK61="","",'statement of marks'!CK61)</f>
        <v/>
      </c>
      <c r="N1743" s="207" t="str">
        <f>IF('statement of marks'!CL61="","",'statement of marks'!CL61)</f>
        <v/>
      </c>
      <c r="O1743" s="433" t="str">
        <f>IF('statement of marks'!CM61="","",'statement of marks'!CM61)</f>
        <v/>
      </c>
      <c r="P1743" s="209" t="str">
        <f>IF('statement of marks'!CN61="","",'statement of marks'!CN61)</f>
        <v/>
      </c>
      <c r="Q1743" s="207" t="str">
        <f>IF('statement of marks'!CO61="","",'statement of marks'!CO61)</f>
        <v/>
      </c>
      <c r="R1743" s="207" t="str">
        <f>IF('statement of marks'!CP61="","",'statement of marks'!CP61)</f>
        <v/>
      </c>
      <c r="S1743" s="433" t="str">
        <f>IF('statement of marks'!CQ61="","",'statement of marks'!CQ61)</f>
        <v/>
      </c>
      <c r="T1743" s="420" t="str">
        <f>IF('statement of marks'!CR61="","",'statement of marks'!CR61)</f>
        <v/>
      </c>
      <c r="U1743" s="420" t="str">
        <f>IF('statement of marks'!CS61="","",'statement of marks'!CS61)</f>
        <v/>
      </c>
      <c r="V1743" s="439" t="str">
        <f>IF('statement of marks'!CT61="","",'statement of marks'!CT61)</f>
        <v/>
      </c>
    </row>
    <row r="1744" spans="1:22" ht="15.95" customHeight="1">
      <c r="A1744" s="425"/>
      <c r="B1744" s="990" t="str">
        <f>IF('statement of marks'!$CW$3="","",'statement of marks'!$CW$3)</f>
        <v>foKku</v>
      </c>
      <c r="C1744" s="991"/>
      <c r="D1744" s="207" t="str">
        <f>IF('statement of marks'!CW61="","",'statement of marks'!CW61)</f>
        <v/>
      </c>
      <c r="E1744" s="207" t="str">
        <f>IF('statement of marks'!CX61="","",'statement of marks'!CX61)</f>
        <v/>
      </c>
      <c r="F1744" s="433" t="str">
        <f>IF('statement of marks'!CY61="","",'statement of marks'!CY61)</f>
        <v/>
      </c>
      <c r="G1744" s="207" t="str">
        <f>IF('statement of marks'!CZ61="","",'statement of marks'!CZ61)</f>
        <v/>
      </c>
      <c r="H1744" s="207" t="str">
        <f>IF('statement of marks'!DA61="","",'statement of marks'!DA61)</f>
        <v/>
      </c>
      <c r="I1744" s="433" t="str">
        <f>IF('statement of marks'!DB61="","",'statement of marks'!DB61)</f>
        <v/>
      </c>
      <c r="J1744" s="207" t="str">
        <f>IF('statement of marks'!DC61="","",'statement of marks'!DC61)</f>
        <v/>
      </c>
      <c r="K1744" s="207" t="str">
        <f>IF('statement of marks'!DD61="","",'statement of marks'!DD61)</f>
        <v/>
      </c>
      <c r="L1744" s="433" t="str">
        <f>IF('statement of marks'!DE61="","",'statement of marks'!DE61)</f>
        <v/>
      </c>
      <c r="M1744" s="207" t="str">
        <f>IF('statement of marks'!DG61="","",'statement of marks'!DG61)</f>
        <v/>
      </c>
      <c r="N1744" s="207" t="str">
        <f>IF('statement of marks'!DH61="","",'statement of marks'!DH61)</f>
        <v/>
      </c>
      <c r="O1744" s="433" t="str">
        <f>IF('statement of marks'!DI61="","",'statement of marks'!DI61)</f>
        <v/>
      </c>
      <c r="P1744" s="209" t="str">
        <f>IF('statement of marks'!DJ61="","",'statement of marks'!DJ61)</f>
        <v/>
      </c>
      <c r="Q1744" s="207" t="str">
        <f>IF('statement of marks'!DK61="","",'statement of marks'!DK61)</f>
        <v/>
      </c>
      <c r="R1744" s="207" t="str">
        <f>IF('statement of marks'!DL61="","",'statement of marks'!DL61)</f>
        <v/>
      </c>
      <c r="S1744" s="433" t="str">
        <f>IF('statement of marks'!DM61="","",'statement of marks'!DM61)</f>
        <v/>
      </c>
      <c r="T1744" s="420" t="str">
        <f>IF('statement of marks'!DN61="","",'statement of marks'!DN61)</f>
        <v/>
      </c>
      <c r="U1744" s="420" t="str">
        <f>IF('statement of marks'!DO61="","",'statement of marks'!DO61)</f>
        <v/>
      </c>
      <c r="V1744" s="439" t="str">
        <f>IF('statement of marks'!DP61="","",'statement of marks'!DP61)</f>
        <v/>
      </c>
    </row>
    <row r="1745" spans="1:22" ht="15.95" customHeight="1">
      <c r="A1745" s="425"/>
      <c r="B1745" s="990" t="str">
        <f>IF('statement of marks'!$DS$3="","",'statement of marks'!$DS$3)</f>
        <v>lkekftd foKku</v>
      </c>
      <c r="C1745" s="991"/>
      <c r="D1745" s="207" t="str">
        <f>IF('statement of marks'!DS61="","",'statement of marks'!DS61)</f>
        <v/>
      </c>
      <c r="E1745" s="207" t="str">
        <f>IF('statement of marks'!DT61="","",'statement of marks'!DT61)</f>
        <v/>
      </c>
      <c r="F1745" s="433" t="str">
        <f>IF('statement of marks'!DU61="","",'statement of marks'!DU61)</f>
        <v/>
      </c>
      <c r="G1745" s="207" t="str">
        <f>IF('statement of marks'!DV61="","",'statement of marks'!DV61)</f>
        <v/>
      </c>
      <c r="H1745" s="207" t="str">
        <f>IF('statement of marks'!DW61="","",'statement of marks'!DW61)</f>
        <v/>
      </c>
      <c r="I1745" s="433" t="str">
        <f>IF('statement of marks'!DX61="","",'statement of marks'!DX61)</f>
        <v/>
      </c>
      <c r="J1745" s="207" t="str">
        <f>IF('statement of marks'!DY61="","",'statement of marks'!DY61)</f>
        <v/>
      </c>
      <c r="K1745" s="207" t="str">
        <f>IF('statement of marks'!DZ61="","",'statement of marks'!DZ61)</f>
        <v/>
      </c>
      <c r="L1745" s="433" t="str">
        <f>IF('statement of marks'!EA61="","",'statement of marks'!EA61)</f>
        <v/>
      </c>
      <c r="M1745" s="207" t="str">
        <f>IF('statement of marks'!EC61="","",'statement of marks'!EC61)</f>
        <v/>
      </c>
      <c r="N1745" s="207" t="str">
        <f>IF('statement of marks'!ED61="","",'statement of marks'!ED61)</f>
        <v/>
      </c>
      <c r="O1745" s="433" t="str">
        <f>IF('statement of marks'!EE61="","",'statement of marks'!EE61)</f>
        <v/>
      </c>
      <c r="P1745" s="209" t="str">
        <f>IF('statement of marks'!EF61="","",'statement of marks'!EF61)</f>
        <v/>
      </c>
      <c r="Q1745" s="207" t="str">
        <f>IF('statement of marks'!EG61="","",'statement of marks'!EG61)</f>
        <v/>
      </c>
      <c r="R1745" s="207" t="str">
        <f>IF('statement of marks'!EH61="","",'statement of marks'!EH61)</f>
        <v/>
      </c>
      <c r="S1745" s="433" t="str">
        <f>IF('statement of marks'!EI61="","",'statement of marks'!EI61)</f>
        <v/>
      </c>
      <c r="T1745" s="420" t="str">
        <f>IF('statement of marks'!EJ61="","",'statement of marks'!EJ61)</f>
        <v/>
      </c>
      <c r="U1745" s="420" t="str">
        <f>IF('statement of marks'!EK61="","",'statement of marks'!EK61)</f>
        <v/>
      </c>
      <c r="V1745" s="439" t="str">
        <f>IF('statement of marks'!EL61="","",'statement of marks'!EL61)</f>
        <v/>
      </c>
    </row>
    <row r="1746" spans="1:22" ht="15.95" customHeight="1">
      <c r="A1746" s="425"/>
      <c r="B1746" s="996" t="s">
        <v>193</v>
      </c>
      <c r="C1746" s="997"/>
      <c r="D1746" s="1007" t="s">
        <v>1</v>
      </c>
      <c r="E1746" s="1007"/>
      <c r="F1746" s="1007"/>
      <c r="G1746" s="1007" t="s">
        <v>21</v>
      </c>
      <c r="H1746" s="1007"/>
      <c r="I1746" s="1007"/>
      <c r="J1746" s="1007" t="s">
        <v>194</v>
      </c>
      <c r="K1746" s="1007"/>
      <c r="L1746" s="1007"/>
      <c r="M1746" s="1007" t="s">
        <v>68</v>
      </c>
      <c r="N1746" s="1007"/>
      <c r="O1746" s="1007"/>
      <c r="P1746" s="1007" t="s">
        <v>240</v>
      </c>
      <c r="Q1746" s="1007"/>
      <c r="R1746" s="1007"/>
      <c r="S1746" s="436"/>
      <c r="T1746" s="1073" t="s">
        <v>237</v>
      </c>
      <c r="U1746" s="1074"/>
      <c r="V1746" s="1075"/>
    </row>
    <row r="1747" spans="1:22" ht="15.95" customHeight="1">
      <c r="A1747" s="426"/>
      <c r="B1747" s="1048" t="s">
        <v>3</v>
      </c>
      <c r="C1747" s="1049"/>
      <c r="D1747" s="1050">
        <f>IF('statement of marks'!EO$6="","",'statement of marks'!EO$6)</f>
        <v>20</v>
      </c>
      <c r="E1747" s="1050"/>
      <c r="F1747" s="1050"/>
      <c r="G1747" s="1050">
        <f>IF('statement of marks'!EP$6="","",'statement of marks'!EP$6)</f>
        <v>20</v>
      </c>
      <c r="H1747" s="1050"/>
      <c r="I1747" s="1050"/>
      <c r="J1747" s="1050">
        <f>IF('statement of marks'!ER$6="","",'statement of marks'!ER$6)</f>
        <v>20</v>
      </c>
      <c r="K1747" s="1050"/>
      <c r="L1747" s="1050"/>
      <c r="M1747" s="1050">
        <f>IF('statement of marks'!EQ$6="","",'statement of marks'!EQ$6)</f>
        <v>20</v>
      </c>
      <c r="N1747" s="1050"/>
      <c r="O1747" s="1050"/>
      <c r="P1747" s="1050">
        <f>IF('statement of marks'!ES$6="","",'statement of marks'!ES$6)</f>
        <v>20</v>
      </c>
      <c r="Q1747" s="1050"/>
      <c r="R1747" s="1050"/>
      <c r="S1747" s="437" t="str">
        <f>IF('statement of marks'!FD$6="","",'statement of marks'!EW$6)</f>
        <v/>
      </c>
      <c r="T1747" s="442">
        <f>IF('statement of marks'!ET$6="","",'statement of marks'!ET$6)</f>
        <v>100</v>
      </c>
      <c r="U1747" s="443" t="s">
        <v>5</v>
      </c>
      <c r="V1747" s="444" t="s">
        <v>241</v>
      </c>
    </row>
    <row r="1748" spans="1:22" ht="15.95" customHeight="1">
      <c r="A1748" s="425"/>
      <c r="B1748" s="990" t="str">
        <f>IF('statement of marks'!$EO$3="","",'statement of marks'!$EO$3)</f>
        <v>dk;kZuqHko</v>
      </c>
      <c r="C1748" s="991"/>
      <c r="D1748" s="1031" t="str">
        <f>IF('statement of marks'!EO61="","",'statement of marks'!EO61)</f>
        <v/>
      </c>
      <c r="E1748" s="1031"/>
      <c r="F1748" s="1031"/>
      <c r="G1748" s="1031" t="str">
        <f>IF('statement of marks'!EP61="","",'statement of marks'!EP61)</f>
        <v/>
      </c>
      <c r="H1748" s="1031"/>
      <c r="I1748" s="1031"/>
      <c r="J1748" s="1031" t="str">
        <f>IF('statement of marks'!ER61="","",'statement of marks'!ER61)</f>
        <v/>
      </c>
      <c r="K1748" s="1031"/>
      <c r="L1748" s="1031"/>
      <c r="M1748" s="1031" t="str">
        <f>IF('statement of marks'!EQ61="","",'statement of marks'!EQ61)</f>
        <v/>
      </c>
      <c r="N1748" s="1031"/>
      <c r="O1748" s="1031"/>
      <c r="P1748" s="1031" t="str">
        <f>IF('statement of marks'!ES61="","",'statement of marks'!ES61)</f>
        <v/>
      </c>
      <c r="Q1748" s="1031"/>
      <c r="R1748" s="1031"/>
      <c r="S1748" s="438"/>
      <c r="T1748" s="440" t="str">
        <f>IF('statement of marks'!ET61="","",'statement of marks'!ET61)</f>
        <v/>
      </c>
      <c r="U1748" s="440" t="str">
        <f>IF('statement of marks'!EU61="","",'statement of marks'!EU61)</f>
        <v/>
      </c>
      <c r="V1748" s="441" t="str">
        <f>IF('statement of marks'!EV61="","",'statement of marks'!EV61)</f>
        <v/>
      </c>
    </row>
    <row r="1749" spans="1:22" ht="15.95" customHeight="1">
      <c r="A1749" s="425"/>
      <c r="B1749" s="1027" t="str">
        <f>IF('statement of marks'!$EY$3="","",'statement of marks'!$EY$3)</f>
        <v>dyk f'k{kk</v>
      </c>
      <c r="C1749" s="1028"/>
      <c r="D1749" s="1031" t="str">
        <f>IF('statement of marks'!EY61="","",'statement of marks'!EY61)</f>
        <v/>
      </c>
      <c r="E1749" s="1031"/>
      <c r="F1749" s="1031"/>
      <c r="G1749" s="1031" t="str">
        <f>IF('statement of marks'!EZ61="","",'statement of marks'!EZ61)</f>
        <v/>
      </c>
      <c r="H1749" s="1031"/>
      <c r="I1749" s="1031"/>
      <c r="J1749" s="1031" t="str">
        <f>IF('statement of marks'!FB61="","",'statement of marks'!FB61)</f>
        <v/>
      </c>
      <c r="K1749" s="1031"/>
      <c r="L1749" s="1031"/>
      <c r="M1749" s="1031" t="str">
        <f>IF('statement of marks'!FA61="","",'statement of marks'!FA61)</f>
        <v/>
      </c>
      <c r="N1749" s="1031"/>
      <c r="O1749" s="1031"/>
      <c r="P1749" s="1031" t="str">
        <f>IF('statement of marks'!FC61="","",'statement of marks'!FC61)</f>
        <v/>
      </c>
      <c r="Q1749" s="1031"/>
      <c r="R1749" s="1031"/>
      <c r="S1749" s="438"/>
      <c r="T1749" s="440" t="str">
        <f>IF('statement of marks'!FD61="","",'statement of marks'!FD61)</f>
        <v/>
      </c>
      <c r="U1749" s="440" t="str">
        <f>IF('statement of marks'!FE61="","",'statement of marks'!FE61)</f>
        <v/>
      </c>
      <c r="V1749" s="441" t="str">
        <f>IF('statement of marks'!FF61="","",'statement of marks'!FF61)</f>
        <v/>
      </c>
    </row>
    <row r="1750" spans="1:22" ht="15.95" customHeight="1">
      <c r="A1750" s="425"/>
      <c r="B1750" s="1029" t="str">
        <f>IF('statement of marks'!$FI$3="","",'statement of marks'!$FI$3)</f>
        <v>LokLF; ,oe~ 'kkjhfjd f'k{kk</v>
      </c>
      <c r="C1750" s="1030"/>
      <c r="D1750" s="1031" t="str">
        <f>IF('statement of marks'!FI61="","",'statement of marks'!FI61)</f>
        <v/>
      </c>
      <c r="E1750" s="1031"/>
      <c r="F1750" s="1031"/>
      <c r="G1750" s="1031" t="str">
        <f>IF('statement of marks'!FJ61="","",'statement of marks'!FJ61)</f>
        <v/>
      </c>
      <c r="H1750" s="1031"/>
      <c r="I1750" s="1031"/>
      <c r="J1750" s="1031" t="str">
        <f>IF('statement of marks'!FL61="","",'statement of marks'!FL61)</f>
        <v/>
      </c>
      <c r="K1750" s="1031"/>
      <c r="L1750" s="1031"/>
      <c r="M1750" s="1031" t="str">
        <f>IF('statement of marks'!FK61="","",'statement of marks'!FK61)</f>
        <v/>
      </c>
      <c r="N1750" s="1031"/>
      <c r="O1750" s="1031"/>
      <c r="P1750" s="1031" t="str">
        <f>IF('statement of marks'!FM61="","",'statement of marks'!FM61)</f>
        <v/>
      </c>
      <c r="Q1750" s="1031"/>
      <c r="R1750" s="1031"/>
      <c r="S1750" s="438"/>
      <c r="T1750" s="440" t="str">
        <f>IF('statement of marks'!FN61="","",'statement of marks'!FN61)</f>
        <v/>
      </c>
      <c r="U1750" s="440" t="str">
        <f>IF('statement of marks'!FO61="","",'statement of marks'!FO61)</f>
        <v/>
      </c>
      <c r="V1750" s="441" t="str">
        <f>IF('statement of marks'!FP61="","",'statement of marks'!FP61)</f>
        <v/>
      </c>
    </row>
    <row r="1751" spans="1:22" ht="15.95" customHeight="1">
      <c r="A1751" s="425"/>
      <c r="B1751" s="1000" t="s">
        <v>195</v>
      </c>
      <c r="C1751" s="1001"/>
      <c r="D1751" s="1071" t="str">
        <f>details!$DR$3</f>
        <v>vxLr rd</v>
      </c>
      <c r="E1751" s="1071"/>
      <c r="F1751" s="1071"/>
      <c r="G1751" s="1071" t="str">
        <f>details!$DV$3</f>
        <v>vDVwcj rd</v>
      </c>
      <c r="H1751" s="1071"/>
      <c r="I1751" s="1071"/>
      <c r="J1751" s="1071" t="str">
        <f>details!$ED$3</f>
        <v>Qjojh rd</v>
      </c>
      <c r="K1751" s="1071"/>
      <c r="L1751" s="1071"/>
      <c r="M1751" s="1071" t="str">
        <f>details!$DZ$3</f>
        <v>fnlEcj rd</v>
      </c>
      <c r="N1751" s="1071"/>
      <c r="O1751" s="1071"/>
      <c r="P1751" s="1071" t="str">
        <f>details!$EH$3</f>
        <v>loZ ;ksx</v>
      </c>
      <c r="Q1751" s="1071"/>
      <c r="R1751" s="1071"/>
      <c r="S1751" s="1085" t="s">
        <v>252</v>
      </c>
      <c r="T1751" s="1086"/>
      <c r="U1751" s="1086"/>
      <c r="V1751" s="1087"/>
    </row>
    <row r="1752" spans="1:22" ht="15.95" customHeight="1">
      <c r="A1752" s="425"/>
      <c r="B1752" s="1025" t="s">
        <v>98</v>
      </c>
      <c r="C1752" s="1026"/>
      <c r="D1752" s="1008" t="str">
        <f>IF(details!DS61="","",details!DS61)</f>
        <v/>
      </c>
      <c r="E1752" s="1008"/>
      <c r="F1752" s="1008"/>
      <c r="G1752" s="1008" t="str">
        <f>IF(details!DW61="","",details!DW61)</f>
        <v/>
      </c>
      <c r="H1752" s="1008"/>
      <c r="I1752" s="1008"/>
      <c r="J1752" s="1008" t="str">
        <f>IF(details!EE61="","",details!EE61)</f>
        <v/>
      </c>
      <c r="K1752" s="1008"/>
      <c r="L1752" s="1008"/>
      <c r="M1752" s="1008" t="str">
        <f>IF(details!EA61="","",details!EA61)</f>
        <v/>
      </c>
      <c r="N1752" s="1008"/>
      <c r="O1752" s="1008"/>
      <c r="P1752" s="1008" t="str">
        <f>IF(details!EI61="","",details!EI61)</f>
        <v/>
      </c>
      <c r="Q1752" s="1008"/>
      <c r="R1752" s="1008"/>
      <c r="S1752" s="1088">
        <v>41757</v>
      </c>
      <c r="T1752" s="1089"/>
      <c r="U1752" s="1089"/>
      <c r="V1752" s="1090"/>
    </row>
    <row r="1753" spans="1:22" ht="15.95" customHeight="1">
      <c r="A1753" s="425"/>
      <c r="B1753" s="1023" t="s">
        <v>15</v>
      </c>
      <c r="C1753" s="1024"/>
      <c r="D1753" s="1009">
        <f>IF(details!DR61="","",details!DR61)</f>
        <v>83</v>
      </c>
      <c r="E1753" s="1009"/>
      <c r="F1753" s="1009"/>
      <c r="G1753" s="1009" t="str">
        <f>IF(details!DV61="","",details!DV61)</f>
        <v/>
      </c>
      <c r="H1753" s="1009"/>
      <c r="I1753" s="1009"/>
      <c r="J1753" s="1009" t="str">
        <f>IF(details!ED61="","",details!ED61)</f>
        <v/>
      </c>
      <c r="K1753" s="1009"/>
      <c r="L1753" s="1009"/>
      <c r="M1753" s="1009" t="str">
        <f>IF(details!DZ61="","",details!DZ61)</f>
        <v/>
      </c>
      <c r="N1753" s="1009"/>
      <c r="O1753" s="1009"/>
      <c r="P1753" s="1009" t="str">
        <f>IF(details!EH61="","",details!EH61)</f>
        <v/>
      </c>
      <c r="Q1753" s="1009"/>
      <c r="R1753" s="1009"/>
      <c r="S1753" s="1091"/>
      <c r="T1753" s="1092"/>
      <c r="U1753" s="1092"/>
      <c r="V1753" s="1093"/>
    </row>
    <row r="1754" spans="1:22" ht="15.95" customHeight="1">
      <c r="A1754" s="1072"/>
      <c r="B1754" s="1064" t="s">
        <v>250</v>
      </c>
      <c r="C1754" s="1065"/>
      <c r="D1754" s="1066" t="s">
        <v>3</v>
      </c>
      <c r="E1754" s="1066"/>
      <c r="F1754" s="1066"/>
      <c r="G1754" s="1066" t="s">
        <v>236</v>
      </c>
      <c r="H1754" s="1066"/>
      <c r="I1754" s="1066"/>
      <c r="J1754" s="1066" t="s">
        <v>5</v>
      </c>
      <c r="K1754" s="1066"/>
      <c r="L1754" s="1066"/>
      <c r="M1754" s="1066" t="s">
        <v>242</v>
      </c>
      <c r="N1754" s="1066"/>
      <c r="O1754" s="1066"/>
      <c r="P1754" s="1067" t="s">
        <v>225</v>
      </c>
      <c r="Q1754" s="1067"/>
      <c r="R1754" s="1067"/>
      <c r="S1754" s="1066" t="s">
        <v>250</v>
      </c>
      <c r="T1754" s="1066"/>
      <c r="U1754" s="1066"/>
      <c r="V1754" s="1068"/>
    </row>
    <row r="1755" spans="1:22" ht="15.95" customHeight="1">
      <c r="A1755" s="1072"/>
      <c r="B1755" s="1064"/>
      <c r="C1755" s="1065"/>
      <c r="D1755" s="1069" t="str">
        <f>'statement of marks'!HD61</f>
        <v/>
      </c>
      <c r="E1755" s="1069"/>
      <c r="F1755" s="1069"/>
      <c r="G1755" s="1069" t="str">
        <f>'statement of marks'!HE61</f>
        <v/>
      </c>
      <c r="H1755" s="1069"/>
      <c r="I1755" s="1069"/>
      <c r="J1755" s="1069" t="str">
        <f>'statement of marks'!HF61</f>
        <v/>
      </c>
      <c r="K1755" s="1069"/>
      <c r="L1755" s="1069"/>
      <c r="M1755" s="1069" t="str">
        <f>'statement of marks'!HI61</f>
        <v/>
      </c>
      <c r="N1755" s="1069"/>
      <c r="O1755" s="1069"/>
      <c r="P1755" s="1069" t="str">
        <f>'statement of marks'!HH61</f>
        <v/>
      </c>
      <c r="Q1755" s="1069"/>
      <c r="R1755" s="1069"/>
      <c r="S1755" s="1066" t="str">
        <f>'statement of marks'!HC61</f>
        <v/>
      </c>
      <c r="T1755" s="1066"/>
      <c r="U1755" s="1066"/>
      <c r="V1755" s="1068"/>
    </row>
    <row r="1756" spans="1:22" ht="15.95" customHeight="1">
      <c r="A1756" s="425"/>
      <c r="B1756" s="1036" t="s">
        <v>99</v>
      </c>
      <c r="C1756" s="1037"/>
      <c r="D1756" s="1007"/>
      <c r="E1756" s="1007"/>
      <c r="F1756" s="1007"/>
      <c r="G1756" s="1007"/>
      <c r="H1756" s="1007"/>
      <c r="I1756" s="1007"/>
      <c r="J1756" s="1007"/>
      <c r="K1756" s="1007"/>
      <c r="L1756" s="1007"/>
      <c r="M1756" s="1007"/>
      <c r="N1756" s="1007"/>
      <c r="O1756" s="1007"/>
      <c r="P1756" s="1007"/>
      <c r="Q1756" s="1007"/>
      <c r="R1756" s="1007"/>
      <c r="S1756" s="1007"/>
      <c r="T1756" s="1007"/>
      <c r="U1756" s="1007"/>
      <c r="V1756" s="1058"/>
    </row>
    <row r="1757" spans="1:22" ht="15.95" customHeight="1">
      <c r="A1757" s="425"/>
      <c r="B1757" s="1013" t="s">
        <v>79</v>
      </c>
      <c r="C1757" s="1014"/>
      <c r="D1757" s="1007"/>
      <c r="E1757" s="1007"/>
      <c r="F1757" s="1007"/>
      <c r="G1757" s="1007"/>
      <c r="H1757" s="1007"/>
      <c r="I1757" s="1007"/>
      <c r="J1757" s="1007"/>
      <c r="K1757" s="1007"/>
      <c r="L1757" s="1007"/>
      <c r="M1757" s="1007"/>
      <c r="N1757" s="1007"/>
      <c r="O1757" s="1007"/>
      <c r="P1757" s="1007"/>
      <c r="Q1757" s="1007"/>
      <c r="R1757" s="1007"/>
      <c r="S1757" s="1007"/>
      <c r="T1757" s="1007"/>
      <c r="U1757" s="1007"/>
      <c r="V1757" s="1058"/>
    </row>
    <row r="1758" spans="1:22" ht="15.95" customHeight="1">
      <c r="A1758" s="425"/>
      <c r="B1758" s="1036" t="s">
        <v>243</v>
      </c>
      <c r="C1758" s="1037"/>
      <c r="D1758" s="1007"/>
      <c r="E1758" s="1007"/>
      <c r="F1758" s="1007"/>
      <c r="G1758" s="1007"/>
      <c r="H1758" s="1007"/>
      <c r="I1758" s="1007"/>
      <c r="J1758" s="1007"/>
      <c r="K1758" s="1007"/>
      <c r="L1758" s="1007"/>
      <c r="M1758" s="1007"/>
      <c r="N1758" s="1007"/>
      <c r="O1758" s="1007"/>
      <c r="P1758" s="1007" t="s">
        <v>243</v>
      </c>
      <c r="Q1758" s="1007"/>
      <c r="R1758" s="1007"/>
      <c r="S1758" s="1007"/>
      <c r="T1758" s="1007"/>
      <c r="U1758" s="1007"/>
      <c r="V1758" s="1058"/>
    </row>
    <row r="1759" spans="1:22" ht="15.95" customHeight="1">
      <c r="A1759" s="425"/>
      <c r="B1759" s="1021" t="s">
        <v>100</v>
      </c>
      <c r="C1759" s="1022"/>
      <c r="D1759" s="1007"/>
      <c r="E1759" s="1007"/>
      <c r="F1759" s="1007"/>
      <c r="G1759" s="1007"/>
      <c r="H1759" s="1007"/>
      <c r="I1759" s="1007"/>
      <c r="J1759" s="1007"/>
      <c r="K1759" s="1007"/>
      <c r="L1759" s="1007"/>
      <c r="M1759" s="1007"/>
      <c r="N1759" s="1007"/>
      <c r="O1759" s="1007"/>
      <c r="P1759" s="1007"/>
      <c r="Q1759" s="1007"/>
      <c r="R1759" s="1007"/>
      <c r="S1759" s="1060" t="s">
        <v>100</v>
      </c>
      <c r="T1759" s="1060"/>
      <c r="U1759" s="1060"/>
      <c r="V1759" s="1061"/>
    </row>
    <row r="1760" spans="1:22" ht="15.95" customHeight="1" thickBot="1">
      <c r="A1760" s="427"/>
      <c r="B1760" s="1076" t="s">
        <v>101</v>
      </c>
      <c r="C1760" s="1077"/>
      <c r="D1760" s="1059"/>
      <c r="E1760" s="1059"/>
      <c r="F1760" s="1059"/>
      <c r="G1760" s="1059"/>
      <c r="H1760" s="1059"/>
      <c r="I1760" s="1059"/>
      <c r="J1760" s="1059"/>
      <c r="K1760" s="1059"/>
      <c r="L1760" s="1059"/>
      <c r="M1760" s="1059"/>
      <c r="N1760" s="1059"/>
      <c r="O1760" s="1059"/>
      <c r="P1760" s="1059"/>
      <c r="Q1760" s="1059"/>
      <c r="R1760" s="1059"/>
      <c r="S1760" s="1062" t="s">
        <v>134</v>
      </c>
      <c r="T1760" s="1062"/>
      <c r="U1760" s="1062"/>
      <c r="V1760" s="1063"/>
    </row>
    <row r="1761" spans="1:22" ht="15.95" customHeight="1">
      <c r="A1761" s="424"/>
      <c r="B1761" s="1038" t="s">
        <v>47</v>
      </c>
      <c r="C1761" s="1039"/>
      <c r="D1761" s="1039"/>
      <c r="E1761" s="1039"/>
      <c r="F1761" s="1039"/>
      <c r="G1761" s="1039"/>
      <c r="H1761" s="1039"/>
      <c r="I1761" s="1039"/>
      <c r="J1761" s="1039"/>
      <c r="K1761" s="1039"/>
      <c r="L1761" s="1039"/>
      <c r="M1761" s="1039"/>
      <c r="N1761" s="1039"/>
      <c r="O1761" s="1039"/>
      <c r="P1761" s="1039"/>
      <c r="Q1761" s="1039"/>
      <c r="R1761" s="1039"/>
      <c r="S1761" s="1039"/>
      <c r="T1761" s="1039"/>
      <c r="U1761" s="1039"/>
      <c r="V1761" s="1040"/>
    </row>
    <row r="1762" spans="1:22" ht="15.95" customHeight="1">
      <c r="A1762" s="425"/>
      <c r="B1762" s="1041" t="str">
        <f>'statement of marks'!$A$1</f>
        <v>MkW0Hkhejko vEcsMdj jkt0vkok0fo|k0cxMh]nkSlk</v>
      </c>
      <c r="C1762" s="1042"/>
      <c r="D1762" s="1042"/>
      <c r="E1762" s="1042"/>
      <c r="F1762" s="1042"/>
      <c r="G1762" s="1042"/>
      <c r="H1762" s="1042"/>
      <c r="I1762" s="1042"/>
      <c r="J1762" s="1042"/>
      <c r="K1762" s="1042"/>
      <c r="L1762" s="1042"/>
      <c r="M1762" s="1042"/>
      <c r="N1762" s="1042"/>
      <c r="O1762" s="1042"/>
      <c r="P1762" s="1042"/>
      <c r="Q1762" s="1042"/>
      <c r="R1762" s="1042"/>
      <c r="S1762" s="1042"/>
      <c r="T1762" s="1042"/>
      <c r="U1762" s="1042"/>
      <c r="V1762" s="1043"/>
    </row>
    <row r="1763" spans="1:22" ht="15.95" customHeight="1">
      <c r="A1763" s="425"/>
      <c r="B1763" s="990" t="s">
        <v>244</v>
      </c>
      <c r="C1763" s="991"/>
      <c r="D1763" s="992" t="str">
        <f>'statement of marks'!$H$3</f>
        <v>2016-17</v>
      </c>
      <c r="E1763" s="992"/>
      <c r="F1763" s="992"/>
      <c r="G1763" s="992"/>
      <c r="H1763" s="992"/>
      <c r="I1763" s="992"/>
      <c r="J1763" s="992"/>
      <c r="K1763" s="992"/>
      <c r="L1763" s="992"/>
      <c r="M1763" s="992"/>
      <c r="N1763" s="992"/>
      <c r="O1763" s="992"/>
      <c r="P1763" s="992"/>
      <c r="Q1763" s="992"/>
      <c r="R1763" s="992"/>
      <c r="S1763" s="992"/>
      <c r="T1763" s="992"/>
      <c r="U1763" s="992"/>
      <c r="V1763" s="1044"/>
    </row>
    <row r="1764" spans="1:22" ht="15.95" customHeight="1">
      <c r="A1764" s="425"/>
      <c r="B1764" s="990" t="s">
        <v>185</v>
      </c>
      <c r="C1764" s="991"/>
      <c r="D1764" s="991" t="str">
        <f>IF('statement of marks'!I62="","",'statement of marks'!I62)</f>
        <v/>
      </c>
      <c r="E1764" s="991"/>
      <c r="F1764" s="991"/>
      <c r="G1764" s="991"/>
      <c r="H1764" s="991"/>
      <c r="I1764" s="991"/>
      <c r="J1764" s="991"/>
      <c r="K1764" s="991"/>
      <c r="L1764" s="991"/>
      <c r="M1764" s="991"/>
      <c r="N1764" s="991"/>
      <c r="O1764" s="991"/>
      <c r="P1764" s="991"/>
      <c r="Q1764" s="991"/>
      <c r="R1764" s="991"/>
      <c r="S1764" s="991"/>
      <c r="T1764" s="991"/>
      <c r="U1764" s="991"/>
      <c r="V1764" s="1045"/>
    </row>
    <row r="1765" spans="1:22" ht="15.95" customHeight="1">
      <c r="A1765" s="425"/>
      <c r="B1765" s="990" t="s">
        <v>186</v>
      </c>
      <c r="C1765" s="991"/>
      <c r="D1765" s="991" t="str">
        <f>IF('statement of marks'!J62="","",'statement of marks'!J62)</f>
        <v/>
      </c>
      <c r="E1765" s="991"/>
      <c r="F1765" s="991"/>
      <c r="G1765" s="991"/>
      <c r="H1765" s="991"/>
      <c r="I1765" s="991"/>
      <c r="J1765" s="991"/>
      <c r="K1765" s="991"/>
      <c r="L1765" s="991"/>
      <c r="M1765" s="991"/>
      <c r="N1765" s="991"/>
      <c r="O1765" s="991"/>
      <c r="P1765" s="991"/>
      <c r="Q1765" s="991"/>
      <c r="R1765" s="991"/>
      <c r="S1765" s="991"/>
      <c r="T1765" s="991"/>
      <c r="U1765" s="991"/>
      <c r="V1765" s="1045"/>
    </row>
    <row r="1766" spans="1:22" ht="15.95" customHeight="1">
      <c r="A1766" s="425"/>
      <c r="B1766" s="990" t="s">
        <v>187</v>
      </c>
      <c r="C1766" s="991"/>
      <c r="D1766" s="991" t="str">
        <f>IF('statement of marks'!K62="","",'statement of marks'!K62)</f>
        <v/>
      </c>
      <c r="E1766" s="991"/>
      <c r="F1766" s="991"/>
      <c r="G1766" s="991"/>
      <c r="H1766" s="991"/>
      <c r="I1766" s="991"/>
      <c r="J1766" s="991"/>
      <c r="K1766" s="991"/>
      <c r="L1766" s="991"/>
      <c r="M1766" s="991"/>
      <c r="N1766" s="991"/>
      <c r="O1766" s="991"/>
      <c r="P1766" s="991"/>
      <c r="Q1766" s="991"/>
      <c r="R1766" s="991"/>
      <c r="S1766" s="991"/>
      <c r="T1766" s="991"/>
      <c r="U1766" s="991"/>
      <c r="V1766" s="1045"/>
    </row>
    <row r="1767" spans="1:22" ht="15.95" customHeight="1">
      <c r="A1767" s="425"/>
      <c r="B1767" s="990" t="s">
        <v>188</v>
      </c>
      <c r="C1767" s="991"/>
      <c r="D1767" s="992" t="str">
        <f>'statement of marks'!$G$3</f>
        <v>6 B</v>
      </c>
      <c r="E1767" s="992"/>
      <c r="F1767" s="992"/>
      <c r="G1767" s="991" t="s">
        <v>9</v>
      </c>
      <c r="H1767" s="991"/>
      <c r="I1767" s="991"/>
      <c r="J1767" s="992" t="str">
        <f>IF('statement of marks'!D62="","",'statement of marks'!D62)</f>
        <v/>
      </c>
      <c r="K1767" s="992"/>
      <c r="L1767" s="992"/>
      <c r="M1767" s="991" t="s">
        <v>189</v>
      </c>
      <c r="N1767" s="991"/>
      <c r="O1767" s="991"/>
      <c r="P1767" s="992" t="str">
        <f>IF('statement of marks'!F62="","",'statement of marks'!F62)</f>
        <v/>
      </c>
      <c r="Q1767" s="992"/>
      <c r="R1767" s="992"/>
      <c r="S1767" s="1054" t="str">
        <f>IF('statement of marks'!$I$3="","",'statement of marks'!$I$3)</f>
        <v xml:space="preserve">fo|ky; dk Mk;l dksM+ </v>
      </c>
      <c r="T1767" s="1054"/>
      <c r="U1767" s="1054"/>
      <c r="V1767" s="1055"/>
    </row>
    <row r="1768" spans="1:22" ht="15.95" customHeight="1">
      <c r="A1768" s="425"/>
      <c r="B1768" s="428" t="s">
        <v>0</v>
      </c>
      <c r="C1768" s="429"/>
      <c r="D1768" s="1032" t="str">
        <f>IF('statement of marks'!G62="","",'statement of marks'!G62)</f>
        <v/>
      </c>
      <c r="E1768" s="1032"/>
      <c r="F1768" s="1032"/>
      <c r="G1768" s="991" t="str">
        <f>IF('statement of marks'!H62="","",'statement of marks'!H62)</f>
        <v/>
      </c>
      <c r="H1768" s="991"/>
      <c r="I1768" s="991"/>
      <c r="J1768" s="991"/>
      <c r="K1768" s="991"/>
      <c r="L1768" s="991"/>
      <c r="M1768" s="991"/>
      <c r="N1768" s="991"/>
      <c r="O1768" s="991"/>
      <c r="P1768" s="991"/>
      <c r="Q1768" s="991"/>
      <c r="R1768" s="991"/>
      <c r="S1768" s="1056" t="str">
        <f>IF('statement of marks'!$J$3="","",'statement of marks'!$J$3)</f>
        <v xml:space="preserve">08291009401   </v>
      </c>
      <c r="T1768" s="1056"/>
      <c r="U1768" s="1056"/>
      <c r="V1768" s="1057"/>
    </row>
    <row r="1769" spans="1:22" ht="15.95" customHeight="1">
      <c r="A1769" s="425"/>
      <c r="B1769" s="404" t="s">
        <v>28</v>
      </c>
      <c r="C1769" s="430" t="s">
        <v>96</v>
      </c>
      <c r="D1769" s="1007" t="s">
        <v>1</v>
      </c>
      <c r="E1769" s="1007"/>
      <c r="F1769" s="1007"/>
      <c r="G1769" s="1007" t="s">
        <v>21</v>
      </c>
      <c r="H1769" s="1007"/>
      <c r="I1769" s="1007"/>
      <c r="J1769" s="1007" t="s">
        <v>68</v>
      </c>
      <c r="K1769" s="1007"/>
      <c r="L1769" s="1007"/>
      <c r="M1769" s="1007" t="s">
        <v>97</v>
      </c>
      <c r="N1769" s="1007"/>
      <c r="O1769" s="1007"/>
      <c r="P1769" s="1070" t="s">
        <v>200</v>
      </c>
      <c r="Q1769" s="1051" t="s">
        <v>238</v>
      </c>
      <c r="R1769" s="1051"/>
      <c r="S1769" s="1051"/>
      <c r="T1769" s="1052" t="s">
        <v>237</v>
      </c>
      <c r="U1769" s="1052"/>
      <c r="V1769" s="1053"/>
    </row>
    <row r="1770" spans="1:22" ht="15.95" customHeight="1">
      <c r="A1770" s="425"/>
      <c r="B1770" s="404"/>
      <c r="C1770" s="430"/>
      <c r="D1770" s="423" t="s">
        <v>245</v>
      </c>
      <c r="E1770" s="423" t="s">
        <v>246</v>
      </c>
      <c r="F1770" s="431" t="s">
        <v>2</v>
      </c>
      <c r="G1770" s="423" t="s">
        <v>245</v>
      </c>
      <c r="H1770" s="423" t="s">
        <v>246</v>
      </c>
      <c r="I1770" s="431" t="s">
        <v>2</v>
      </c>
      <c r="J1770" s="423" t="s">
        <v>245</v>
      </c>
      <c r="K1770" s="423" t="s">
        <v>246</v>
      </c>
      <c r="L1770" s="431" t="s">
        <v>2</v>
      </c>
      <c r="M1770" s="423" t="s">
        <v>245</v>
      </c>
      <c r="N1770" s="423" t="s">
        <v>246</v>
      </c>
      <c r="O1770" s="431" t="s">
        <v>2</v>
      </c>
      <c r="P1770" s="1070"/>
      <c r="Q1770" s="423" t="s">
        <v>245</v>
      </c>
      <c r="R1770" s="423" t="s">
        <v>246</v>
      </c>
      <c r="S1770" s="435" t="s">
        <v>2</v>
      </c>
      <c r="T1770" s="445" t="s">
        <v>223</v>
      </c>
      <c r="U1770" s="446" t="s">
        <v>5</v>
      </c>
      <c r="V1770" s="447" t="s">
        <v>241</v>
      </c>
    </row>
    <row r="1771" spans="1:22" ht="15.95" customHeight="1">
      <c r="A1771" s="426"/>
      <c r="B1771" s="1046" t="s">
        <v>3</v>
      </c>
      <c r="C1771" s="1047"/>
      <c r="D1771" s="421">
        <f>IF('statement of marks'!L$6="","",'statement of marks'!L$6)</f>
        <v>5</v>
      </c>
      <c r="E1771" s="421">
        <f>IF('statement of marks'!M$6="","",'statement of marks'!M$6)</f>
        <v>5</v>
      </c>
      <c r="F1771" s="432">
        <f>IF('statement of marks'!N$6="","",'statement of marks'!N$6)</f>
        <v>10</v>
      </c>
      <c r="G1771" s="421">
        <f>IF('statement of marks'!O$6="","",'statement of marks'!O$6)</f>
        <v>5</v>
      </c>
      <c r="H1771" s="421">
        <f>IF('statement of marks'!P$6="","",'statement of marks'!P$6)</f>
        <v>5</v>
      </c>
      <c r="I1771" s="432">
        <f>IF('statement of marks'!Q$6="","",'statement of marks'!Q$6)</f>
        <v>10</v>
      </c>
      <c r="J1771" s="421">
        <f>IF('statement of marks'!R$6="","",'statement of marks'!R$6)</f>
        <v>5</v>
      </c>
      <c r="K1771" s="421">
        <f>IF('statement of marks'!S$6="","",'statement of marks'!S$6)</f>
        <v>5</v>
      </c>
      <c r="L1771" s="432">
        <f>IF('statement of marks'!T$6="","",'statement of marks'!T$6)</f>
        <v>10</v>
      </c>
      <c r="M1771" s="421">
        <f>IF('statement of marks'!V$6="","",'statement of marks'!V$6)</f>
        <v>50</v>
      </c>
      <c r="N1771" s="421">
        <f>IF('statement of marks'!W$6="","",'statement of marks'!W$6)</f>
        <v>20</v>
      </c>
      <c r="O1771" s="432">
        <f>IF('statement of marks'!X$6="","",'statement of marks'!X$6)</f>
        <v>70</v>
      </c>
      <c r="P1771" s="422">
        <f>IF('statement of marks'!Y$6="","",'statement of marks'!Y$6)</f>
        <v>100</v>
      </c>
      <c r="Q1771" s="421">
        <f>IF('statement of marks'!Z$6="","",'statement of marks'!Z$6)</f>
        <v>70</v>
      </c>
      <c r="R1771" s="421">
        <f>IF('statement of marks'!AA$6="","",'statement of marks'!AA$6)</f>
        <v>30</v>
      </c>
      <c r="S1771" s="432">
        <f>IF('statement of marks'!AB$6="","",'statement of marks'!AB$6)</f>
        <v>100</v>
      </c>
      <c r="T1771" s="442">
        <f>IF('statement of marks'!AC$6="","",'statement of marks'!AC$6)</f>
        <v>200</v>
      </c>
      <c r="U1771" s="442" t="str">
        <f>IF('statement of marks'!AD$6="","",'statement of marks'!AD$6)</f>
        <v/>
      </c>
      <c r="V1771" s="448" t="str">
        <f>IF('statement of marks'!AE$6="","",'statement of marks'!AE$6)</f>
        <v/>
      </c>
    </row>
    <row r="1772" spans="1:22" ht="15.95" customHeight="1">
      <c r="A1772" s="425"/>
      <c r="B1772" s="990" t="str">
        <f>IF('statement of marks'!$L$3="","",'statement of marks'!$L$3)</f>
        <v>fgUnh</v>
      </c>
      <c r="C1772" s="991"/>
      <c r="D1772" s="207" t="str">
        <f>IF('statement of marks'!L62="","",'statement of marks'!L62)</f>
        <v/>
      </c>
      <c r="E1772" s="207" t="str">
        <f>IF('statement of marks'!M62="","",'statement of marks'!M62)</f>
        <v/>
      </c>
      <c r="F1772" s="433" t="str">
        <f>IF('statement of marks'!N62="","",'statement of marks'!N62)</f>
        <v/>
      </c>
      <c r="G1772" s="207" t="str">
        <f>IF('statement of marks'!O62="","",'statement of marks'!O62)</f>
        <v/>
      </c>
      <c r="H1772" s="207" t="str">
        <f>IF('statement of marks'!P62="","",'statement of marks'!P62)</f>
        <v/>
      </c>
      <c r="I1772" s="433" t="str">
        <f>IF('statement of marks'!Q62="","",'statement of marks'!Q62)</f>
        <v/>
      </c>
      <c r="J1772" s="207" t="str">
        <f>IF('statement of marks'!R62="","",'statement of marks'!R62)</f>
        <v/>
      </c>
      <c r="K1772" s="207" t="str">
        <f>IF('statement of marks'!S62="","",'statement of marks'!S62)</f>
        <v/>
      </c>
      <c r="L1772" s="433" t="str">
        <f>IF('statement of marks'!T62="","",'statement of marks'!T62)</f>
        <v/>
      </c>
      <c r="M1772" s="207" t="str">
        <f>IF('statement of marks'!V62="","",'statement of marks'!V62)</f>
        <v/>
      </c>
      <c r="N1772" s="207" t="str">
        <f>IF('statement of marks'!W62="","",'statement of marks'!W62)</f>
        <v/>
      </c>
      <c r="O1772" s="433" t="str">
        <f>IF('statement of marks'!X62="","",'statement of marks'!X62)</f>
        <v/>
      </c>
      <c r="P1772" s="209" t="str">
        <f>IF('statement of marks'!Y62="","",'statement of marks'!Y62)</f>
        <v/>
      </c>
      <c r="Q1772" s="207" t="str">
        <f>IF('statement of marks'!Z62="","",'statement of marks'!Z62)</f>
        <v/>
      </c>
      <c r="R1772" s="207" t="str">
        <f>IF('statement of marks'!AA62="","",'statement of marks'!AA62)</f>
        <v/>
      </c>
      <c r="S1772" s="433" t="str">
        <f>IF('statement of marks'!AB62="","",'statement of marks'!AB62)</f>
        <v/>
      </c>
      <c r="T1772" s="420" t="str">
        <f>IF('statement of marks'!AC62="","",'statement of marks'!AC62)</f>
        <v/>
      </c>
      <c r="U1772" s="420" t="str">
        <f>IF('statement of marks'!AD62="","",'statement of marks'!AD62)</f>
        <v/>
      </c>
      <c r="V1772" s="439" t="str">
        <f>IF('statement of marks'!AE62="","",'statement of marks'!AE62)</f>
        <v/>
      </c>
    </row>
    <row r="1773" spans="1:22" ht="15.95" customHeight="1">
      <c r="A1773" s="425"/>
      <c r="B1773" s="990" t="str">
        <f>IF('statement of marks'!$AH$3="","",'statement of marks'!$AH$3)</f>
        <v>vaxszth</v>
      </c>
      <c r="C1773" s="991"/>
      <c r="D1773" s="207" t="str">
        <f>IF('statement of marks'!AH62="","",'statement of marks'!AH62)</f>
        <v/>
      </c>
      <c r="E1773" s="207" t="str">
        <f>IF('statement of marks'!AI62="","",'statement of marks'!AI62)</f>
        <v/>
      </c>
      <c r="F1773" s="433" t="str">
        <f>IF('statement of marks'!AJ62="","",'statement of marks'!AJ62)</f>
        <v/>
      </c>
      <c r="G1773" s="207" t="str">
        <f>IF('statement of marks'!AK62="","",'statement of marks'!AK62)</f>
        <v/>
      </c>
      <c r="H1773" s="207" t="str">
        <f>IF('statement of marks'!AL62="","",'statement of marks'!AL62)</f>
        <v/>
      </c>
      <c r="I1773" s="433" t="str">
        <f>IF('statement of marks'!AM62="","",'statement of marks'!AM62)</f>
        <v/>
      </c>
      <c r="J1773" s="207" t="str">
        <f>IF('statement of marks'!AN62="","",'statement of marks'!AN62)</f>
        <v/>
      </c>
      <c r="K1773" s="207" t="str">
        <f>IF('statement of marks'!AO62="","",'statement of marks'!AO62)</f>
        <v/>
      </c>
      <c r="L1773" s="433" t="str">
        <f>IF('statement of marks'!AP62="","",'statement of marks'!AP62)</f>
        <v/>
      </c>
      <c r="M1773" s="207" t="str">
        <f>IF('statement of marks'!AR62="","",'statement of marks'!AR62)</f>
        <v/>
      </c>
      <c r="N1773" s="207" t="str">
        <f>IF('statement of marks'!AS62="","",'statement of marks'!AS62)</f>
        <v/>
      </c>
      <c r="O1773" s="433" t="str">
        <f>IF('statement of marks'!AT62="","",'statement of marks'!AT62)</f>
        <v/>
      </c>
      <c r="P1773" s="209" t="str">
        <f>IF('statement of marks'!AU62="","",'statement of marks'!AU62)</f>
        <v/>
      </c>
      <c r="Q1773" s="207" t="str">
        <f>IF('statement of marks'!AV62="","",'statement of marks'!AV62)</f>
        <v/>
      </c>
      <c r="R1773" s="207" t="str">
        <f>IF('statement of marks'!AW62="","",'statement of marks'!AW62)</f>
        <v/>
      </c>
      <c r="S1773" s="433" t="str">
        <f>IF('statement of marks'!AX62="","",'statement of marks'!AX62)</f>
        <v/>
      </c>
      <c r="T1773" s="420" t="str">
        <f>IF('statement of marks'!AY62="","",'statement of marks'!AY62)</f>
        <v/>
      </c>
      <c r="U1773" s="420" t="str">
        <f>IF('statement of marks'!AZ62="","",'statement of marks'!AZ62)</f>
        <v/>
      </c>
      <c r="V1773" s="439" t="str">
        <f>IF('statement of marks'!BA62="","",'statement of marks'!BA62)</f>
        <v/>
      </c>
    </row>
    <row r="1774" spans="1:22" ht="15.95" customHeight="1">
      <c r="A1774" s="425"/>
      <c r="B1774" s="990" t="str">
        <f>IF('statement of marks'!BD62="s","laLd`r",IF('statement of marks'!BD62="u","mnwZ",IF('statement of marks'!BD62="g","xqtjkrh",IF('statement of marks'!BD62="p","iatkch",IF('statement of marks'!BD62="sd","fla/kh","r`rh; Hkk""kk")))))</f>
        <v>r`rh; Hkk"kk</v>
      </c>
      <c r="C1774" s="991"/>
      <c r="D1774" s="207" t="str">
        <f>IF('statement of marks'!BE62="","",'statement of marks'!BE62)</f>
        <v/>
      </c>
      <c r="E1774" s="207" t="str">
        <f>IF('statement of marks'!BF62="","",'statement of marks'!BF62)</f>
        <v/>
      </c>
      <c r="F1774" s="433" t="str">
        <f>IF('statement of marks'!BG62="","",'statement of marks'!BG62)</f>
        <v/>
      </c>
      <c r="G1774" s="207" t="str">
        <f>IF('statement of marks'!BH62="","",'statement of marks'!BH62)</f>
        <v/>
      </c>
      <c r="H1774" s="207" t="str">
        <f>IF('statement of marks'!BI62="","",'statement of marks'!BI62)</f>
        <v/>
      </c>
      <c r="I1774" s="433" t="str">
        <f>IF('statement of marks'!BJ62="","",'statement of marks'!BJ62)</f>
        <v/>
      </c>
      <c r="J1774" s="207" t="str">
        <f>IF('statement of marks'!BK62="","",'statement of marks'!BK62)</f>
        <v/>
      </c>
      <c r="K1774" s="207" t="str">
        <f>IF('statement of marks'!BL62="","",'statement of marks'!BL62)</f>
        <v/>
      </c>
      <c r="L1774" s="433" t="str">
        <f>IF('statement of marks'!BM62="","",'statement of marks'!BM62)</f>
        <v/>
      </c>
      <c r="M1774" s="207" t="str">
        <f>IF('statement of marks'!BO62="","",'statement of marks'!BO62)</f>
        <v/>
      </c>
      <c r="N1774" s="207" t="str">
        <f>IF('statement of marks'!BP62="","",'statement of marks'!BP62)</f>
        <v/>
      </c>
      <c r="O1774" s="433" t="str">
        <f>IF('statement of marks'!BQ62="","",'statement of marks'!BQ62)</f>
        <v/>
      </c>
      <c r="P1774" s="209" t="str">
        <f>IF('statement of marks'!BR62="","",'statement of marks'!BR62)</f>
        <v/>
      </c>
      <c r="Q1774" s="207" t="str">
        <f>IF('statement of marks'!BS62="","",'statement of marks'!BS62)</f>
        <v/>
      </c>
      <c r="R1774" s="207" t="str">
        <f>IF('statement of marks'!BT62="","",'statement of marks'!BT62)</f>
        <v/>
      </c>
      <c r="S1774" s="433" t="str">
        <f>IF('statement of marks'!BU62="","",'statement of marks'!BU62)</f>
        <v/>
      </c>
      <c r="T1774" s="420" t="str">
        <f>IF('statement of marks'!BV62="","",'statement of marks'!BV62)</f>
        <v/>
      </c>
      <c r="U1774" s="420" t="str">
        <f>IF('statement of marks'!BW62="","",'statement of marks'!BW62)</f>
        <v/>
      </c>
      <c r="V1774" s="439" t="str">
        <f>IF('statement of marks'!BX62="","",'statement of marks'!BX62)</f>
        <v/>
      </c>
    </row>
    <row r="1775" spans="1:22" ht="15.95" customHeight="1">
      <c r="A1775" s="425"/>
      <c r="B1775" s="990" t="str">
        <f>IF('statement of marks'!$CA$3="","",'statement of marks'!$CA$3)</f>
        <v>xf.kr</v>
      </c>
      <c r="C1775" s="991"/>
      <c r="D1775" s="207" t="str">
        <f>IF('statement of marks'!CA62="","",'statement of marks'!CA62)</f>
        <v/>
      </c>
      <c r="E1775" s="207" t="str">
        <f>IF('statement of marks'!CB62="","",'statement of marks'!CB62)</f>
        <v/>
      </c>
      <c r="F1775" s="433" t="str">
        <f>IF('statement of marks'!CC62="","",'statement of marks'!CC62)</f>
        <v/>
      </c>
      <c r="G1775" s="207" t="str">
        <f>IF('statement of marks'!CD62="","",'statement of marks'!CD62)</f>
        <v/>
      </c>
      <c r="H1775" s="207" t="str">
        <f>IF('statement of marks'!CE62="","",'statement of marks'!CE62)</f>
        <v/>
      </c>
      <c r="I1775" s="433" t="str">
        <f>IF('statement of marks'!CF62="","",'statement of marks'!CF62)</f>
        <v/>
      </c>
      <c r="J1775" s="207" t="str">
        <f>IF('statement of marks'!CG62="","",'statement of marks'!CG62)</f>
        <v/>
      </c>
      <c r="K1775" s="207" t="str">
        <f>IF('statement of marks'!CH62="","",'statement of marks'!CH62)</f>
        <v/>
      </c>
      <c r="L1775" s="433" t="str">
        <f>IF('statement of marks'!CI62="","",'statement of marks'!CI62)</f>
        <v/>
      </c>
      <c r="M1775" s="207" t="str">
        <f>IF('statement of marks'!CK62="","",'statement of marks'!CK62)</f>
        <v/>
      </c>
      <c r="N1775" s="207" t="str">
        <f>IF('statement of marks'!CL62="","",'statement of marks'!CL62)</f>
        <v/>
      </c>
      <c r="O1775" s="433" t="str">
        <f>IF('statement of marks'!CM62="","",'statement of marks'!CM62)</f>
        <v/>
      </c>
      <c r="P1775" s="209" t="str">
        <f>IF('statement of marks'!CN62="","",'statement of marks'!CN62)</f>
        <v/>
      </c>
      <c r="Q1775" s="207" t="str">
        <f>IF('statement of marks'!CO62="","",'statement of marks'!CO62)</f>
        <v/>
      </c>
      <c r="R1775" s="207" t="str">
        <f>IF('statement of marks'!CP62="","",'statement of marks'!CP62)</f>
        <v/>
      </c>
      <c r="S1775" s="433" t="str">
        <f>IF('statement of marks'!CQ62="","",'statement of marks'!CQ62)</f>
        <v/>
      </c>
      <c r="T1775" s="420" t="str">
        <f>IF('statement of marks'!CR62="","",'statement of marks'!CR62)</f>
        <v/>
      </c>
      <c r="U1775" s="420" t="str">
        <f>IF('statement of marks'!CS62="","",'statement of marks'!CS62)</f>
        <v/>
      </c>
      <c r="V1775" s="439" t="str">
        <f>IF('statement of marks'!CT62="","",'statement of marks'!CT62)</f>
        <v/>
      </c>
    </row>
    <row r="1776" spans="1:22" ht="15.95" customHeight="1">
      <c r="A1776" s="425"/>
      <c r="B1776" s="990" t="str">
        <f>IF('statement of marks'!$CW$3="","",'statement of marks'!$CW$3)</f>
        <v>foKku</v>
      </c>
      <c r="C1776" s="991"/>
      <c r="D1776" s="207" t="str">
        <f>IF('statement of marks'!CW62="","",'statement of marks'!CW62)</f>
        <v/>
      </c>
      <c r="E1776" s="207" t="str">
        <f>IF('statement of marks'!CX62="","",'statement of marks'!CX62)</f>
        <v/>
      </c>
      <c r="F1776" s="433" t="str">
        <f>IF('statement of marks'!CY62="","",'statement of marks'!CY62)</f>
        <v/>
      </c>
      <c r="G1776" s="207" t="str">
        <f>IF('statement of marks'!CZ62="","",'statement of marks'!CZ62)</f>
        <v/>
      </c>
      <c r="H1776" s="207" t="str">
        <f>IF('statement of marks'!DA62="","",'statement of marks'!DA62)</f>
        <v/>
      </c>
      <c r="I1776" s="433" t="str">
        <f>IF('statement of marks'!DB62="","",'statement of marks'!DB62)</f>
        <v/>
      </c>
      <c r="J1776" s="207" t="str">
        <f>IF('statement of marks'!DC62="","",'statement of marks'!DC62)</f>
        <v/>
      </c>
      <c r="K1776" s="207" t="str">
        <f>IF('statement of marks'!DD62="","",'statement of marks'!DD62)</f>
        <v/>
      </c>
      <c r="L1776" s="433" t="str">
        <f>IF('statement of marks'!DE62="","",'statement of marks'!DE62)</f>
        <v/>
      </c>
      <c r="M1776" s="207" t="str">
        <f>IF('statement of marks'!DG62="","",'statement of marks'!DG62)</f>
        <v/>
      </c>
      <c r="N1776" s="207" t="str">
        <f>IF('statement of marks'!DH62="","",'statement of marks'!DH62)</f>
        <v/>
      </c>
      <c r="O1776" s="433" t="str">
        <f>IF('statement of marks'!DI62="","",'statement of marks'!DI62)</f>
        <v/>
      </c>
      <c r="P1776" s="209" t="str">
        <f>IF('statement of marks'!DJ62="","",'statement of marks'!DJ62)</f>
        <v/>
      </c>
      <c r="Q1776" s="207" t="str">
        <f>IF('statement of marks'!DK62="","",'statement of marks'!DK62)</f>
        <v/>
      </c>
      <c r="R1776" s="207" t="str">
        <f>IF('statement of marks'!DL62="","",'statement of marks'!DL62)</f>
        <v/>
      </c>
      <c r="S1776" s="433" t="str">
        <f>IF('statement of marks'!DM62="","",'statement of marks'!DM62)</f>
        <v/>
      </c>
      <c r="T1776" s="420" t="str">
        <f>IF('statement of marks'!DN62="","",'statement of marks'!DN62)</f>
        <v/>
      </c>
      <c r="U1776" s="420" t="str">
        <f>IF('statement of marks'!DO62="","",'statement of marks'!DO62)</f>
        <v/>
      </c>
      <c r="V1776" s="439" t="str">
        <f>IF('statement of marks'!DP62="","",'statement of marks'!DP62)</f>
        <v/>
      </c>
    </row>
    <row r="1777" spans="1:22" ht="15.95" customHeight="1">
      <c r="A1777" s="425"/>
      <c r="B1777" s="990" t="str">
        <f>IF('statement of marks'!$DS$3="","",'statement of marks'!$DS$3)</f>
        <v>lkekftd foKku</v>
      </c>
      <c r="C1777" s="991"/>
      <c r="D1777" s="207" t="str">
        <f>IF('statement of marks'!DS62="","",'statement of marks'!DS62)</f>
        <v/>
      </c>
      <c r="E1777" s="207" t="str">
        <f>IF('statement of marks'!DT62="","",'statement of marks'!DT62)</f>
        <v/>
      </c>
      <c r="F1777" s="433" t="str">
        <f>IF('statement of marks'!DU62="","",'statement of marks'!DU62)</f>
        <v/>
      </c>
      <c r="G1777" s="207" t="str">
        <f>IF('statement of marks'!DV62="","",'statement of marks'!DV62)</f>
        <v/>
      </c>
      <c r="H1777" s="207" t="str">
        <f>IF('statement of marks'!DW62="","",'statement of marks'!DW62)</f>
        <v/>
      </c>
      <c r="I1777" s="433" t="str">
        <f>IF('statement of marks'!DX62="","",'statement of marks'!DX62)</f>
        <v/>
      </c>
      <c r="J1777" s="207" t="str">
        <f>IF('statement of marks'!DY62="","",'statement of marks'!DY62)</f>
        <v/>
      </c>
      <c r="K1777" s="207" t="str">
        <f>IF('statement of marks'!DZ62="","",'statement of marks'!DZ62)</f>
        <v/>
      </c>
      <c r="L1777" s="433" t="str">
        <f>IF('statement of marks'!EA62="","",'statement of marks'!EA62)</f>
        <v/>
      </c>
      <c r="M1777" s="207" t="str">
        <f>IF('statement of marks'!EC62="","",'statement of marks'!EC62)</f>
        <v/>
      </c>
      <c r="N1777" s="207" t="str">
        <f>IF('statement of marks'!ED62="","",'statement of marks'!ED62)</f>
        <v/>
      </c>
      <c r="O1777" s="433" t="str">
        <f>IF('statement of marks'!EE62="","",'statement of marks'!EE62)</f>
        <v/>
      </c>
      <c r="P1777" s="209" t="str">
        <f>IF('statement of marks'!EF62="","",'statement of marks'!EF62)</f>
        <v/>
      </c>
      <c r="Q1777" s="207" t="str">
        <f>IF('statement of marks'!EG62="","",'statement of marks'!EG62)</f>
        <v/>
      </c>
      <c r="R1777" s="207" t="str">
        <f>IF('statement of marks'!EH62="","",'statement of marks'!EH62)</f>
        <v/>
      </c>
      <c r="S1777" s="433" t="str">
        <f>IF('statement of marks'!EI62="","",'statement of marks'!EI62)</f>
        <v/>
      </c>
      <c r="T1777" s="420" t="str">
        <f>IF('statement of marks'!EJ62="","",'statement of marks'!EJ62)</f>
        <v/>
      </c>
      <c r="U1777" s="420" t="str">
        <f>IF('statement of marks'!EK62="","",'statement of marks'!EK62)</f>
        <v/>
      </c>
      <c r="V1777" s="439" t="str">
        <f>IF('statement of marks'!EL62="","",'statement of marks'!EL62)</f>
        <v/>
      </c>
    </row>
    <row r="1778" spans="1:22" ht="15.95" customHeight="1">
      <c r="A1778" s="425"/>
      <c r="B1778" s="996" t="s">
        <v>193</v>
      </c>
      <c r="C1778" s="997"/>
      <c r="D1778" s="1007" t="s">
        <v>1</v>
      </c>
      <c r="E1778" s="1007"/>
      <c r="F1778" s="1007"/>
      <c r="G1778" s="1007" t="s">
        <v>21</v>
      </c>
      <c r="H1778" s="1007"/>
      <c r="I1778" s="1007"/>
      <c r="J1778" s="1007" t="s">
        <v>194</v>
      </c>
      <c r="K1778" s="1007"/>
      <c r="L1778" s="1007"/>
      <c r="M1778" s="1007" t="s">
        <v>68</v>
      </c>
      <c r="N1778" s="1007"/>
      <c r="O1778" s="1007"/>
      <c r="P1778" s="1007" t="s">
        <v>240</v>
      </c>
      <c r="Q1778" s="1007"/>
      <c r="R1778" s="1007"/>
      <c r="S1778" s="436"/>
      <c r="T1778" s="1073" t="s">
        <v>237</v>
      </c>
      <c r="U1778" s="1074"/>
      <c r="V1778" s="1075"/>
    </row>
    <row r="1779" spans="1:22" ht="15.95" customHeight="1">
      <c r="A1779" s="426"/>
      <c r="B1779" s="1048" t="s">
        <v>3</v>
      </c>
      <c r="C1779" s="1049"/>
      <c r="D1779" s="1050">
        <f>IF('statement of marks'!EO$6="","",'statement of marks'!EO$6)</f>
        <v>20</v>
      </c>
      <c r="E1779" s="1050"/>
      <c r="F1779" s="1050"/>
      <c r="G1779" s="1050">
        <f>IF('statement of marks'!EP$6="","",'statement of marks'!EP$6)</f>
        <v>20</v>
      </c>
      <c r="H1779" s="1050"/>
      <c r="I1779" s="1050"/>
      <c r="J1779" s="1050">
        <f>IF('statement of marks'!ER$6="","",'statement of marks'!ER$6)</f>
        <v>20</v>
      </c>
      <c r="K1779" s="1050"/>
      <c r="L1779" s="1050"/>
      <c r="M1779" s="1050">
        <f>IF('statement of marks'!EQ$6="","",'statement of marks'!EQ$6)</f>
        <v>20</v>
      </c>
      <c r="N1779" s="1050"/>
      <c r="O1779" s="1050"/>
      <c r="P1779" s="1050">
        <f>IF('statement of marks'!ES$6="","",'statement of marks'!ES$6)</f>
        <v>20</v>
      </c>
      <c r="Q1779" s="1050"/>
      <c r="R1779" s="1050"/>
      <c r="S1779" s="437" t="str">
        <f>IF('statement of marks'!FD$6="","",'statement of marks'!EW$6)</f>
        <v/>
      </c>
      <c r="T1779" s="442">
        <f>IF('statement of marks'!ET$6="","",'statement of marks'!ET$6)</f>
        <v>100</v>
      </c>
      <c r="U1779" s="443" t="s">
        <v>5</v>
      </c>
      <c r="V1779" s="444" t="s">
        <v>241</v>
      </c>
    </row>
    <row r="1780" spans="1:22" ht="15.95" customHeight="1">
      <c r="A1780" s="425"/>
      <c r="B1780" s="990" t="str">
        <f>IF('statement of marks'!$EO$3="","",'statement of marks'!$EO$3)</f>
        <v>dk;kZuqHko</v>
      </c>
      <c r="C1780" s="991"/>
      <c r="D1780" s="1031" t="str">
        <f>IF('statement of marks'!EO62="","",'statement of marks'!EO62)</f>
        <v/>
      </c>
      <c r="E1780" s="1031"/>
      <c r="F1780" s="1031"/>
      <c r="G1780" s="1031" t="str">
        <f>IF('statement of marks'!EP62="","",'statement of marks'!EP62)</f>
        <v/>
      </c>
      <c r="H1780" s="1031"/>
      <c r="I1780" s="1031"/>
      <c r="J1780" s="1031" t="str">
        <f>IF('statement of marks'!ER62="","",'statement of marks'!ER62)</f>
        <v/>
      </c>
      <c r="K1780" s="1031"/>
      <c r="L1780" s="1031"/>
      <c r="M1780" s="1031" t="str">
        <f>IF('statement of marks'!EQ62="","",'statement of marks'!EQ62)</f>
        <v/>
      </c>
      <c r="N1780" s="1031"/>
      <c r="O1780" s="1031"/>
      <c r="P1780" s="1031" t="str">
        <f>IF('statement of marks'!ES62="","",'statement of marks'!ES62)</f>
        <v/>
      </c>
      <c r="Q1780" s="1031"/>
      <c r="R1780" s="1031"/>
      <c r="S1780" s="438"/>
      <c r="T1780" s="440" t="str">
        <f>IF('statement of marks'!ET62="","",'statement of marks'!ET62)</f>
        <v/>
      </c>
      <c r="U1780" s="440" t="str">
        <f>IF('statement of marks'!EU62="","",'statement of marks'!EU62)</f>
        <v/>
      </c>
      <c r="V1780" s="441" t="str">
        <f>IF('statement of marks'!EV62="","",'statement of marks'!EV62)</f>
        <v/>
      </c>
    </row>
    <row r="1781" spans="1:22" ht="15.95" customHeight="1">
      <c r="A1781" s="425"/>
      <c r="B1781" s="1027" t="str">
        <f>IF('statement of marks'!$EY$3="","",'statement of marks'!$EY$3)</f>
        <v>dyk f'k{kk</v>
      </c>
      <c r="C1781" s="1028"/>
      <c r="D1781" s="1031" t="str">
        <f>IF('statement of marks'!EY62="","",'statement of marks'!EY62)</f>
        <v/>
      </c>
      <c r="E1781" s="1031"/>
      <c r="F1781" s="1031"/>
      <c r="G1781" s="1031" t="str">
        <f>IF('statement of marks'!EZ62="","",'statement of marks'!EZ62)</f>
        <v/>
      </c>
      <c r="H1781" s="1031"/>
      <c r="I1781" s="1031"/>
      <c r="J1781" s="1031" t="str">
        <f>IF('statement of marks'!FB62="","",'statement of marks'!FB62)</f>
        <v/>
      </c>
      <c r="K1781" s="1031"/>
      <c r="L1781" s="1031"/>
      <c r="M1781" s="1031" t="str">
        <f>IF('statement of marks'!FA62="","",'statement of marks'!FA62)</f>
        <v/>
      </c>
      <c r="N1781" s="1031"/>
      <c r="O1781" s="1031"/>
      <c r="P1781" s="1031" t="str">
        <f>IF('statement of marks'!FC62="","",'statement of marks'!FC62)</f>
        <v/>
      </c>
      <c r="Q1781" s="1031"/>
      <c r="R1781" s="1031"/>
      <c r="S1781" s="438"/>
      <c r="T1781" s="440" t="str">
        <f>IF('statement of marks'!FD62="","",'statement of marks'!FD62)</f>
        <v/>
      </c>
      <c r="U1781" s="440" t="str">
        <f>IF('statement of marks'!FE62="","",'statement of marks'!FE62)</f>
        <v/>
      </c>
      <c r="V1781" s="441" t="str">
        <f>IF('statement of marks'!FF62="","",'statement of marks'!FF62)</f>
        <v/>
      </c>
    </row>
    <row r="1782" spans="1:22" ht="15.95" customHeight="1">
      <c r="A1782" s="425"/>
      <c r="B1782" s="1029" t="str">
        <f>IF('statement of marks'!$FI$3="","",'statement of marks'!$FI$3)</f>
        <v>LokLF; ,oe~ 'kkjhfjd f'k{kk</v>
      </c>
      <c r="C1782" s="1030"/>
      <c r="D1782" s="1031" t="str">
        <f>IF('statement of marks'!FI62="","",'statement of marks'!FI62)</f>
        <v/>
      </c>
      <c r="E1782" s="1031"/>
      <c r="F1782" s="1031"/>
      <c r="G1782" s="1031" t="str">
        <f>IF('statement of marks'!FJ62="","",'statement of marks'!FJ62)</f>
        <v/>
      </c>
      <c r="H1782" s="1031"/>
      <c r="I1782" s="1031"/>
      <c r="J1782" s="1031" t="str">
        <f>IF('statement of marks'!FL62="","",'statement of marks'!FL62)</f>
        <v/>
      </c>
      <c r="K1782" s="1031"/>
      <c r="L1782" s="1031"/>
      <c r="M1782" s="1031" t="str">
        <f>IF('statement of marks'!FK62="","",'statement of marks'!FK62)</f>
        <v/>
      </c>
      <c r="N1782" s="1031"/>
      <c r="O1782" s="1031"/>
      <c r="P1782" s="1031" t="str">
        <f>IF('statement of marks'!FM62="","",'statement of marks'!FM62)</f>
        <v/>
      </c>
      <c r="Q1782" s="1031"/>
      <c r="R1782" s="1031"/>
      <c r="S1782" s="438"/>
      <c r="T1782" s="440" t="str">
        <f>IF('statement of marks'!FN62="","",'statement of marks'!FN62)</f>
        <v/>
      </c>
      <c r="U1782" s="440" t="str">
        <f>IF('statement of marks'!FO62="","",'statement of marks'!FO62)</f>
        <v/>
      </c>
      <c r="V1782" s="441" t="str">
        <f>IF('statement of marks'!FP62="","",'statement of marks'!FP62)</f>
        <v/>
      </c>
    </row>
    <row r="1783" spans="1:22" ht="15.95" customHeight="1">
      <c r="A1783" s="425"/>
      <c r="B1783" s="1000" t="s">
        <v>195</v>
      </c>
      <c r="C1783" s="1001"/>
      <c r="D1783" s="1071" t="str">
        <f>details!$DR$3</f>
        <v>vxLr rd</v>
      </c>
      <c r="E1783" s="1071"/>
      <c r="F1783" s="1071"/>
      <c r="G1783" s="1071" t="str">
        <f>details!$DV$3</f>
        <v>vDVwcj rd</v>
      </c>
      <c r="H1783" s="1071"/>
      <c r="I1783" s="1071"/>
      <c r="J1783" s="1071" t="str">
        <f>details!$ED$3</f>
        <v>Qjojh rd</v>
      </c>
      <c r="K1783" s="1071"/>
      <c r="L1783" s="1071"/>
      <c r="M1783" s="1071" t="str">
        <f>details!$DZ$3</f>
        <v>fnlEcj rd</v>
      </c>
      <c r="N1783" s="1071"/>
      <c r="O1783" s="1071"/>
      <c r="P1783" s="1071" t="str">
        <f>details!$EH$3</f>
        <v>loZ ;ksx</v>
      </c>
      <c r="Q1783" s="1071"/>
      <c r="R1783" s="1071"/>
      <c r="S1783" s="1010" t="s">
        <v>252</v>
      </c>
      <c r="T1783" s="1011"/>
      <c r="U1783" s="1011"/>
      <c r="V1783" s="1078"/>
    </row>
    <row r="1784" spans="1:22" ht="15.95" customHeight="1">
      <c r="A1784" s="425"/>
      <c r="B1784" s="1025" t="s">
        <v>98</v>
      </c>
      <c r="C1784" s="1026"/>
      <c r="D1784" s="1008" t="str">
        <f>IF(details!DS62="","",details!DS62)</f>
        <v/>
      </c>
      <c r="E1784" s="1008"/>
      <c r="F1784" s="1008"/>
      <c r="G1784" s="1008" t="str">
        <f>IF(details!DW62="","",details!DW62)</f>
        <v/>
      </c>
      <c r="H1784" s="1008"/>
      <c r="I1784" s="1008"/>
      <c r="J1784" s="1008" t="str">
        <f>IF(details!EE62="","",details!EE62)</f>
        <v/>
      </c>
      <c r="K1784" s="1008"/>
      <c r="L1784" s="1008"/>
      <c r="M1784" s="1008" t="str">
        <f>IF(details!EA62="","",details!EA62)</f>
        <v/>
      </c>
      <c r="N1784" s="1008"/>
      <c r="O1784" s="1008"/>
      <c r="P1784" s="1008" t="str">
        <f>IF(details!EI62="","",details!EI62)</f>
        <v/>
      </c>
      <c r="Q1784" s="1008"/>
      <c r="R1784" s="1008"/>
      <c r="S1784" s="1079">
        <f>'statement of marks'!$HF$108</f>
        <v>42855</v>
      </c>
      <c r="T1784" s="1080"/>
      <c r="U1784" s="1080"/>
      <c r="V1784" s="1081"/>
    </row>
    <row r="1785" spans="1:22" ht="15.95" customHeight="1">
      <c r="A1785" s="425"/>
      <c r="B1785" s="1023" t="s">
        <v>15</v>
      </c>
      <c r="C1785" s="1024"/>
      <c r="D1785" s="1009">
        <f>IF(details!DR62="","",details!DR62)</f>
        <v>83</v>
      </c>
      <c r="E1785" s="1009"/>
      <c r="F1785" s="1009"/>
      <c r="G1785" s="1009" t="str">
        <f>IF(details!DV62="","",details!DV62)</f>
        <v/>
      </c>
      <c r="H1785" s="1009"/>
      <c r="I1785" s="1009"/>
      <c r="J1785" s="1009" t="str">
        <f>IF(details!ED62="","",details!ED62)</f>
        <v/>
      </c>
      <c r="K1785" s="1009"/>
      <c r="L1785" s="1009"/>
      <c r="M1785" s="1009" t="str">
        <f>IF(details!DZ62="","",details!DZ62)</f>
        <v/>
      </c>
      <c r="N1785" s="1009"/>
      <c r="O1785" s="1009"/>
      <c r="P1785" s="1009" t="str">
        <f>IF(details!EH62="","",details!EH62)</f>
        <v/>
      </c>
      <c r="Q1785" s="1009"/>
      <c r="R1785" s="1009"/>
      <c r="S1785" s="1082"/>
      <c r="T1785" s="1083"/>
      <c r="U1785" s="1083"/>
      <c r="V1785" s="1084"/>
    </row>
    <row r="1786" spans="1:22" ht="15.95" customHeight="1">
      <c r="A1786" s="1072"/>
      <c r="B1786" s="1064" t="s">
        <v>250</v>
      </c>
      <c r="C1786" s="1065"/>
      <c r="D1786" s="1066" t="s">
        <v>3</v>
      </c>
      <c r="E1786" s="1066"/>
      <c r="F1786" s="1066"/>
      <c r="G1786" s="1066" t="s">
        <v>236</v>
      </c>
      <c r="H1786" s="1066"/>
      <c r="I1786" s="1066"/>
      <c r="J1786" s="1066" t="s">
        <v>5</v>
      </c>
      <c r="K1786" s="1066"/>
      <c r="L1786" s="1066"/>
      <c r="M1786" s="1066" t="s">
        <v>242</v>
      </c>
      <c r="N1786" s="1066"/>
      <c r="O1786" s="1066"/>
      <c r="P1786" s="1067" t="s">
        <v>225</v>
      </c>
      <c r="Q1786" s="1067"/>
      <c r="R1786" s="1067"/>
      <c r="S1786" s="1066" t="s">
        <v>250</v>
      </c>
      <c r="T1786" s="1066"/>
      <c r="U1786" s="1066"/>
      <c r="V1786" s="1068"/>
    </row>
    <row r="1787" spans="1:22" ht="15.95" customHeight="1">
      <c r="A1787" s="1072"/>
      <c r="B1787" s="1064"/>
      <c r="C1787" s="1065"/>
      <c r="D1787" s="1069" t="str">
        <f>'statement of marks'!HD62</f>
        <v/>
      </c>
      <c r="E1787" s="1069"/>
      <c r="F1787" s="1069"/>
      <c r="G1787" s="1069" t="str">
        <f>'statement of marks'!HE62</f>
        <v/>
      </c>
      <c r="H1787" s="1069"/>
      <c r="I1787" s="1069"/>
      <c r="J1787" s="1069" t="str">
        <f>'statement of marks'!HF62</f>
        <v/>
      </c>
      <c r="K1787" s="1069"/>
      <c r="L1787" s="1069"/>
      <c r="M1787" s="1069" t="str">
        <f>'statement of marks'!HI62</f>
        <v/>
      </c>
      <c r="N1787" s="1069"/>
      <c r="O1787" s="1069"/>
      <c r="P1787" s="1069" t="str">
        <f>'statement of marks'!HH62</f>
        <v/>
      </c>
      <c r="Q1787" s="1069"/>
      <c r="R1787" s="1069"/>
      <c r="S1787" s="1066" t="str">
        <f>'statement of marks'!HC62</f>
        <v/>
      </c>
      <c r="T1787" s="1066"/>
      <c r="U1787" s="1066"/>
      <c r="V1787" s="1068"/>
    </row>
    <row r="1788" spans="1:22" ht="15.95" customHeight="1">
      <c r="A1788" s="425"/>
      <c r="B1788" s="1036" t="s">
        <v>99</v>
      </c>
      <c r="C1788" s="1037"/>
      <c r="D1788" s="1007"/>
      <c r="E1788" s="1007"/>
      <c r="F1788" s="1007"/>
      <c r="G1788" s="1007"/>
      <c r="H1788" s="1007"/>
      <c r="I1788" s="1007"/>
      <c r="J1788" s="1007"/>
      <c r="K1788" s="1007"/>
      <c r="L1788" s="1007"/>
      <c r="M1788" s="1007"/>
      <c r="N1788" s="1007"/>
      <c r="O1788" s="1007"/>
      <c r="P1788" s="1007"/>
      <c r="Q1788" s="1007"/>
      <c r="R1788" s="1007"/>
      <c r="S1788" s="1007"/>
      <c r="T1788" s="1007"/>
      <c r="U1788" s="1007"/>
      <c r="V1788" s="1058"/>
    </row>
    <row r="1789" spans="1:22" ht="15.95" customHeight="1">
      <c r="A1789" s="425"/>
      <c r="B1789" s="1013" t="s">
        <v>79</v>
      </c>
      <c r="C1789" s="1014"/>
      <c r="D1789" s="1007"/>
      <c r="E1789" s="1007"/>
      <c r="F1789" s="1007"/>
      <c r="G1789" s="1007"/>
      <c r="H1789" s="1007"/>
      <c r="I1789" s="1007"/>
      <c r="J1789" s="1007"/>
      <c r="K1789" s="1007"/>
      <c r="L1789" s="1007"/>
      <c r="M1789" s="1007"/>
      <c r="N1789" s="1007"/>
      <c r="O1789" s="1007"/>
      <c r="P1789" s="1007"/>
      <c r="Q1789" s="1007"/>
      <c r="R1789" s="1007"/>
      <c r="S1789" s="1007"/>
      <c r="T1789" s="1007"/>
      <c r="U1789" s="1007"/>
      <c r="V1789" s="1058"/>
    </row>
    <row r="1790" spans="1:22" ht="15.95" customHeight="1">
      <c r="A1790" s="425"/>
      <c r="B1790" s="1036" t="s">
        <v>243</v>
      </c>
      <c r="C1790" s="1037"/>
      <c r="D1790" s="1007"/>
      <c r="E1790" s="1007"/>
      <c r="F1790" s="1007"/>
      <c r="G1790" s="1007"/>
      <c r="H1790" s="1007"/>
      <c r="I1790" s="1007"/>
      <c r="J1790" s="1007"/>
      <c r="K1790" s="1007"/>
      <c r="L1790" s="1007"/>
      <c r="M1790" s="1007"/>
      <c r="N1790" s="1007"/>
      <c r="O1790" s="1007"/>
      <c r="P1790" s="1007" t="s">
        <v>243</v>
      </c>
      <c r="Q1790" s="1007"/>
      <c r="R1790" s="1007"/>
      <c r="S1790" s="1007"/>
      <c r="T1790" s="1007"/>
      <c r="U1790" s="1007"/>
      <c r="V1790" s="1058"/>
    </row>
    <row r="1791" spans="1:22" ht="15.95" customHeight="1">
      <c r="A1791" s="425"/>
      <c r="B1791" s="1021" t="s">
        <v>100</v>
      </c>
      <c r="C1791" s="1022"/>
      <c r="D1791" s="1007"/>
      <c r="E1791" s="1007"/>
      <c r="F1791" s="1007"/>
      <c r="G1791" s="1007"/>
      <c r="H1791" s="1007"/>
      <c r="I1791" s="1007"/>
      <c r="J1791" s="1007"/>
      <c r="K1791" s="1007"/>
      <c r="L1791" s="1007"/>
      <c r="M1791" s="1007"/>
      <c r="N1791" s="1007"/>
      <c r="O1791" s="1007"/>
      <c r="P1791" s="1007"/>
      <c r="Q1791" s="1007"/>
      <c r="R1791" s="1007"/>
      <c r="S1791" s="1060" t="s">
        <v>100</v>
      </c>
      <c r="T1791" s="1060"/>
      <c r="U1791" s="1060"/>
      <c r="V1791" s="1061"/>
    </row>
    <row r="1792" spans="1:22" ht="15.95" customHeight="1" thickBot="1">
      <c r="A1792" s="427"/>
      <c r="B1792" s="1076" t="s">
        <v>101</v>
      </c>
      <c r="C1792" s="1077"/>
      <c r="D1792" s="1059"/>
      <c r="E1792" s="1059"/>
      <c r="F1792" s="1059"/>
      <c r="G1792" s="1059"/>
      <c r="H1792" s="1059"/>
      <c r="I1792" s="1059"/>
      <c r="J1792" s="1059"/>
      <c r="K1792" s="1059"/>
      <c r="L1792" s="1059"/>
      <c r="M1792" s="1059"/>
      <c r="N1792" s="1059"/>
      <c r="O1792" s="1059"/>
      <c r="P1792" s="1059"/>
      <c r="Q1792" s="1059"/>
      <c r="R1792" s="1059"/>
      <c r="S1792" s="1062" t="s">
        <v>134</v>
      </c>
      <c r="T1792" s="1062"/>
      <c r="U1792" s="1062"/>
      <c r="V1792" s="1063"/>
    </row>
    <row r="1793" spans="1:22" ht="15.95" customHeight="1">
      <c r="A1793" s="424"/>
      <c r="B1793" s="1038" t="s">
        <v>47</v>
      </c>
      <c r="C1793" s="1039"/>
      <c r="D1793" s="1039"/>
      <c r="E1793" s="1039"/>
      <c r="F1793" s="1039"/>
      <c r="G1793" s="1039"/>
      <c r="H1793" s="1039"/>
      <c r="I1793" s="1039"/>
      <c r="J1793" s="1039"/>
      <c r="K1793" s="1039"/>
      <c r="L1793" s="1039"/>
      <c r="M1793" s="1039"/>
      <c r="N1793" s="1039"/>
      <c r="O1793" s="1039"/>
      <c r="P1793" s="1039"/>
      <c r="Q1793" s="1039"/>
      <c r="R1793" s="1039"/>
      <c r="S1793" s="1039"/>
      <c r="T1793" s="1039"/>
      <c r="U1793" s="1039"/>
      <c r="V1793" s="1040"/>
    </row>
    <row r="1794" spans="1:22" ht="15.95" customHeight="1">
      <c r="A1794" s="425"/>
      <c r="B1794" s="1041" t="str">
        <f>'statement of marks'!$A$1</f>
        <v>MkW0Hkhejko vEcsMdj jkt0vkok0fo|k0cxMh]nkSlk</v>
      </c>
      <c r="C1794" s="1042"/>
      <c r="D1794" s="1042"/>
      <c r="E1794" s="1042"/>
      <c r="F1794" s="1042"/>
      <c r="G1794" s="1042"/>
      <c r="H1794" s="1042"/>
      <c r="I1794" s="1042"/>
      <c r="J1794" s="1042"/>
      <c r="K1794" s="1042"/>
      <c r="L1794" s="1042"/>
      <c r="M1794" s="1042"/>
      <c r="N1794" s="1042"/>
      <c r="O1794" s="1042"/>
      <c r="P1794" s="1042"/>
      <c r="Q1794" s="1042"/>
      <c r="R1794" s="1042"/>
      <c r="S1794" s="1042"/>
      <c r="T1794" s="1042"/>
      <c r="U1794" s="1042"/>
      <c r="V1794" s="1043"/>
    </row>
    <row r="1795" spans="1:22" ht="15.95" customHeight="1">
      <c r="A1795" s="425"/>
      <c r="B1795" s="990" t="s">
        <v>244</v>
      </c>
      <c r="C1795" s="991"/>
      <c r="D1795" s="992" t="str">
        <f>'statement of marks'!$H$3</f>
        <v>2016-17</v>
      </c>
      <c r="E1795" s="992"/>
      <c r="F1795" s="992"/>
      <c r="G1795" s="992"/>
      <c r="H1795" s="992"/>
      <c r="I1795" s="992"/>
      <c r="J1795" s="992"/>
      <c r="K1795" s="992"/>
      <c r="L1795" s="992"/>
      <c r="M1795" s="992"/>
      <c r="N1795" s="992"/>
      <c r="O1795" s="992"/>
      <c r="P1795" s="992"/>
      <c r="Q1795" s="992"/>
      <c r="R1795" s="992"/>
      <c r="S1795" s="992"/>
      <c r="T1795" s="992"/>
      <c r="U1795" s="992"/>
      <c r="V1795" s="1044"/>
    </row>
    <row r="1796" spans="1:22" ht="15.95" customHeight="1">
      <c r="A1796" s="425"/>
      <c r="B1796" s="990" t="s">
        <v>185</v>
      </c>
      <c r="C1796" s="991"/>
      <c r="D1796" s="991" t="str">
        <f>IF('statement of marks'!I63="","",'statement of marks'!I63)</f>
        <v/>
      </c>
      <c r="E1796" s="991"/>
      <c r="F1796" s="991"/>
      <c r="G1796" s="991"/>
      <c r="H1796" s="991"/>
      <c r="I1796" s="991"/>
      <c r="J1796" s="991"/>
      <c r="K1796" s="991"/>
      <c r="L1796" s="991"/>
      <c r="M1796" s="991"/>
      <c r="N1796" s="991"/>
      <c r="O1796" s="991"/>
      <c r="P1796" s="991"/>
      <c r="Q1796" s="991"/>
      <c r="R1796" s="991"/>
      <c r="S1796" s="991"/>
      <c r="T1796" s="991"/>
      <c r="U1796" s="991"/>
      <c r="V1796" s="1045"/>
    </row>
    <row r="1797" spans="1:22" ht="15.95" customHeight="1">
      <c r="A1797" s="425"/>
      <c r="B1797" s="990" t="s">
        <v>186</v>
      </c>
      <c r="C1797" s="991"/>
      <c r="D1797" s="991" t="str">
        <f>IF('statement of marks'!J63="","",'statement of marks'!J63)</f>
        <v/>
      </c>
      <c r="E1797" s="991"/>
      <c r="F1797" s="991"/>
      <c r="G1797" s="991"/>
      <c r="H1797" s="991"/>
      <c r="I1797" s="991"/>
      <c r="J1797" s="991"/>
      <c r="K1797" s="991"/>
      <c r="L1797" s="991"/>
      <c r="M1797" s="991"/>
      <c r="N1797" s="991"/>
      <c r="O1797" s="991"/>
      <c r="P1797" s="991"/>
      <c r="Q1797" s="991"/>
      <c r="R1797" s="991"/>
      <c r="S1797" s="991"/>
      <c r="T1797" s="991"/>
      <c r="U1797" s="991"/>
      <c r="V1797" s="1045"/>
    </row>
    <row r="1798" spans="1:22" ht="15.95" customHeight="1">
      <c r="A1798" s="425"/>
      <c r="B1798" s="990" t="s">
        <v>187</v>
      </c>
      <c r="C1798" s="991"/>
      <c r="D1798" s="991" t="str">
        <f>IF('statement of marks'!K63="","",'statement of marks'!K63)</f>
        <v/>
      </c>
      <c r="E1798" s="991"/>
      <c r="F1798" s="991"/>
      <c r="G1798" s="991"/>
      <c r="H1798" s="991"/>
      <c r="I1798" s="991"/>
      <c r="J1798" s="991"/>
      <c r="K1798" s="991"/>
      <c r="L1798" s="991"/>
      <c r="M1798" s="991"/>
      <c r="N1798" s="991"/>
      <c r="O1798" s="991"/>
      <c r="P1798" s="991"/>
      <c r="Q1798" s="991"/>
      <c r="R1798" s="991"/>
      <c r="S1798" s="991"/>
      <c r="T1798" s="991"/>
      <c r="U1798" s="991"/>
      <c r="V1798" s="1045"/>
    </row>
    <row r="1799" spans="1:22" ht="15.95" customHeight="1">
      <c r="A1799" s="425"/>
      <c r="B1799" s="990" t="s">
        <v>188</v>
      </c>
      <c r="C1799" s="991"/>
      <c r="D1799" s="992" t="str">
        <f>'statement of marks'!$G$3</f>
        <v>6 B</v>
      </c>
      <c r="E1799" s="992"/>
      <c r="F1799" s="992"/>
      <c r="G1799" s="991" t="s">
        <v>9</v>
      </c>
      <c r="H1799" s="991"/>
      <c r="I1799" s="991"/>
      <c r="J1799" s="992" t="str">
        <f>IF('statement of marks'!D63="","",'statement of marks'!D63)</f>
        <v/>
      </c>
      <c r="K1799" s="992"/>
      <c r="L1799" s="992"/>
      <c r="M1799" s="991" t="s">
        <v>189</v>
      </c>
      <c r="N1799" s="991"/>
      <c r="O1799" s="991"/>
      <c r="P1799" s="992" t="str">
        <f>IF('statement of marks'!F63="","",'statement of marks'!F63)</f>
        <v/>
      </c>
      <c r="Q1799" s="992"/>
      <c r="R1799" s="992"/>
      <c r="S1799" s="1054" t="str">
        <f>IF('statement of marks'!$I$3="","",'statement of marks'!$I$3)</f>
        <v xml:space="preserve">fo|ky; dk Mk;l dksM+ </v>
      </c>
      <c r="T1799" s="1054"/>
      <c r="U1799" s="1054"/>
      <c r="V1799" s="1055"/>
    </row>
    <row r="1800" spans="1:22" ht="15.95" customHeight="1">
      <c r="A1800" s="425"/>
      <c r="B1800" s="428" t="s">
        <v>0</v>
      </c>
      <c r="C1800" s="429"/>
      <c r="D1800" s="1032" t="str">
        <f>IF('statement of marks'!G63="","",'statement of marks'!G63)</f>
        <v/>
      </c>
      <c r="E1800" s="1032"/>
      <c r="F1800" s="1032"/>
      <c r="G1800" s="991" t="str">
        <f>IF('statement of marks'!H63="","",'statement of marks'!H63)</f>
        <v/>
      </c>
      <c r="H1800" s="991"/>
      <c r="I1800" s="991"/>
      <c r="J1800" s="991"/>
      <c r="K1800" s="991"/>
      <c r="L1800" s="991"/>
      <c r="M1800" s="991"/>
      <c r="N1800" s="991"/>
      <c r="O1800" s="991"/>
      <c r="P1800" s="991"/>
      <c r="Q1800" s="991"/>
      <c r="R1800" s="991"/>
      <c r="S1800" s="1056" t="str">
        <f>IF('statement of marks'!$J$3="","",'statement of marks'!$J$3)</f>
        <v xml:space="preserve">08291009401   </v>
      </c>
      <c r="T1800" s="1056"/>
      <c r="U1800" s="1056"/>
      <c r="V1800" s="1057"/>
    </row>
    <row r="1801" spans="1:22" ht="15.95" customHeight="1">
      <c r="A1801" s="425"/>
      <c r="B1801" s="404" t="s">
        <v>28</v>
      </c>
      <c r="C1801" s="430" t="s">
        <v>96</v>
      </c>
      <c r="D1801" s="1007" t="s">
        <v>1</v>
      </c>
      <c r="E1801" s="1007"/>
      <c r="F1801" s="1007"/>
      <c r="G1801" s="1007" t="s">
        <v>21</v>
      </c>
      <c r="H1801" s="1007"/>
      <c r="I1801" s="1007"/>
      <c r="J1801" s="1007" t="s">
        <v>68</v>
      </c>
      <c r="K1801" s="1007"/>
      <c r="L1801" s="1007"/>
      <c r="M1801" s="1007" t="s">
        <v>97</v>
      </c>
      <c r="N1801" s="1007"/>
      <c r="O1801" s="1007"/>
      <c r="P1801" s="1070" t="s">
        <v>200</v>
      </c>
      <c r="Q1801" s="1051" t="s">
        <v>238</v>
      </c>
      <c r="R1801" s="1051"/>
      <c r="S1801" s="1051"/>
      <c r="T1801" s="1052" t="s">
        <v>237</v>
      </c>
      <c r="U1801" s="1052"/>
      <c r="V1801" s="1053"/>
    </row>
    <row r="1802" spans="1:22" ht="15.95" customHeight="1">
      <c r="A1802" s="425"/>
      <c r="B1802" s="404"/>
      <c r="C1802" s="430"/>
      <c r="D1802" s="423" t="s">
        <v>245</v>
      </c>
      <c r="E1802" s="423" t="s">
        <v>246</v>
      </c>
      <c r="F1802" s="431" t="s">
        <v>2</v>
      </c>
      <c r="G1802" s="423" t="s">
        <v>245</v>
      </c>
      <c r="H1802" s="423" t="s">
        <v>246</v>
      </c>
      <c r="I1802" s="431" t="s">
        <v>2</v>
      </c>
      <c r="J1802" s="423" t="s">
        <v>245</v>
      </c>
      <c r="K1802" s="423" t="s">
        <v>246</v>
      </c>
      <c r="L1802" s="431" t="s">
        <v>2</v>
      </c>
      <c r="M1802" s="423" t="s">
        <v>245</v>
      </c>
      <c r="N1802" s="423" t="s">
        <v>246</v>
      </c>
      <c r="O1802" s="431" t="s">
        <v>2</v>
      </c>
      <c r="P1802" s="1070"/>
      <c r="Q1802" s="423" t="s">
        <v>245</v>
      </c>
      <c r="R1802" s="423" t="s">
        <v>246</v>
      </c>
      <c r="S1802" s="435" t="s">
        <v>2</v>
      </c>
      <c r="T1802" s="445" t="s">
        <v>223</v>
      </c>
      <c r="U1802" s="446" t="s">
        <v>5</v>
      </c>
      <c r="V1802" s="447" t="s">
        <v>241</v>
      </c>
    </row>
    <row r="1803" spans="1:22" ht="15.95" customHeight="1">
      <c r="A1803" s="426"/>
      <c r="B1803" s="1046" t="s">
        <v>3</v>
      </c>
      <c r="C1803" s="1047"/>
      <c r="D1803" s="421">
        <f>IF('statement of marks'!L$6="","",'statement of marks'!L$6)</f>
        <v>5</v>
      </c>
      <c r="E1803" s="421">
        <f>IF('statement of marks'!M$6="","",'statement of marks'!M$6)</f>
        <v>5</v>
      </c>
      <c r="F1803" s="432">
        <f>IF('statement of marks'!N$6="","",'statement of marks'!N$6)</f>
        <v>10</v>
      </c>
      <c r="G1803" s="421">
        <f>IF('statement of marks'!O$6="","",'statement of marks'!O$6)</f>
        <v>5</v>
      </c>
      <c r="H1803" s="421">
        <f>IF('statement of marks'!P$6="","",'statement of marks'!P$6)</f>
        <v>5</v>
      </c>
      <c r="I1803" s="432">
        <f>IF('statement of marks'!Q$6="","",'statement of marks'!Q$6)</f>
        <v>10</v>
      </c>
      <c r="J1803" s="421">
        <f>IF('statement of marks'!R$6="","",'statement of marks'!R$6)</f>
        <v>5</v>
      </c>
      <c r="K1803" s="421">
        <f>IF('statement of marks'!S$6="","",'statement of marks'!S$6)</f>
        <v>5</v>
      </c>
      <c r="L1803" s="432">
        <f>IF('statement of marks'!T$6="","",'statement of marks'!T$6)</f>
        <v>10</v>
      </c>
      <c r="M1803" s="421">
        <f>IF('statement of marks'!V$6="","",'statement of marks'!V$6)</f>
        <v>50</v>
      </c>
      <c r="N1803" s="421">
        <f>IF('statement of marks'!W$6="","",'statement of marks'!W$6)</f>
        <v>20</v>
      </c>
      <c r="O1803" s="432">
        <f>IF('statement of marks'!X$6="","",'statement of marks'!X$6)</f>
        <v>70</v>
      </c>
      <c r="P1803" s="422">
        <f>IF('statement of marks'!Y$6="","",'statement of marks'!Y$6)</f>
        <v>100</v>
      </c>
      <c r="Q1803" s="421">
        <f>IF('statement of marks'!Z$6="","",'statement of marks'!Z$6)</f>
        <v>70</v>
      </c>
      <c r="R1803" s="421">
        <f>IF('statement of marks'!AA$6="","",'statement of marks'!AA$6)</f>
        <v>30</v>
      </c>
      <c r="S1803" s="432">
        <f>IF('statement of marks'!AB$6="","",'statement of marks'!AB$6)</f>
        <v>100</v>
      </c>
      <c r="T1803" s="442">
        <f>IF('statement of marks'!AC$6="","",'statement of marks'!AC$6)</f>
        <v>200</v>
      </c>
      <c r="U1803" s="442" t="str">
        <f>IF('statement of marks'!AD$6="","",'statement of marks'!AD$6)</f>
        <v/>
      </c>
      <c r="V1803" s="448" t="str">
        <f>IF('statement of marks'!AE$6="","",'statement of marks'!AE$6)</f>
        <v/>
      </c>
    </row>
    <row r="1804" spans="1:22" ht="15.95" customHeight="1">
      <c r="A1804" s="425"/>
      <c r="B1804" s="990" t="str">
        <f>IF('statement of marks'!$L$3="","",'statement of marks'!$L$3)</f>
        <v>fgUnh</v>
      </c>
      <c r="C1804" s="991"/>
      <c r="D1804" s="207" t="str">
        <f>IF('statement of marks'!L63="","",'statement of marks'!L63)</f>
        <v/>
      </c>
      <c r="E1804" s="207" t="str">
        <f>IF('statement of marks'!M63="","",'statement of marks'!M63)</f>
        <v/>
      </c>
      <c r="F1804" s="433" t="str">
        <f>IF('statement of marks'!N63="","",'statement of marks'!N63)</f>
        <v/>
      </c>
      <c r="G1804" s="207" t="str">
        <f>IF('statement of marks'!O63="","",'statement of marks'!O63)</f>
        <v/>
      </c>
      <c r="H1804" s="207" t="str">
        <f>IF('statement of marks'!P63="","",'statement of marks'!P63)</f>
        <v/>
      </c>
      <c r="I1804" s="433" t="str">
        <f>IF('statement of marks'!Q63="","",'statement of marks'!Q63)</f>
        <v/>
      </c>
      <c r="J1804" s="207" t="str">
        <f>IF('statement of marks'!R63="","",'statement of marks'!R63)</f>
        <v/>
      </c>
      <c r="K1804" s="207" t="str">
        <f>IF('statement of marks'!S63="","",'statement of marks'!S63)</f>
        <v/>
      </c>
      <c r="L1804" s="433" t="str">
        <f>IF('statement of marks'!T63="","",'statement of marks'!T63)</f>
        <v/>
      </c>
      <c r="M1804" s="207" t="str">
        <f>IF('statement of marks'!V63="","",'statement of marks'!V63)</f>
        <v/>
      </c>
      <c r="N1804" s="207" t="str">
        <f>IF('statement of marks'!W63="","",'statement of marks'!W63)</f>
        <v/>
      </c>
      <c r="O1804" s="433" t="str">
        <f>IF('statement of marks'!X63="","",'statement of marks'!X63)</f>
        <v/>
      </c>
      <c r="P1804" s="209" t="str">
        <f>IF('statement of marks'!Y63="","",'statement of marks'!Y63)</f>
        <v/>
      </c>
      <c r="Q1804" s="207" t="str">
        <f>IF('statement of marks'!Z63="","",'statement of marks'!Z63)</f>
        <v/>
      </c>
      <c r="R1804" s="207" t="str">
        <f>IF('statement of marks'!AA63="","",'statement of marks'!AA63)</f>
        <v/>
      </c>
      <c r="S1804" s="433" t="str">
        <f>IF('statement of marks'!AB63="","",'statement of marks'!AB63)</f>
        <v/>
      </c>
      <c r="T1804" s="420" t="str">
        <f>IF('statement of marks'!AC63="","",'statement of marks'!AC63)</f>
        <v/>
      </c>
      <c r="U1804" s="420" t="str">
        <f>IF('statement of marks'!AD63="","",'statement of marks'!AD63)</f>
        <v/>
      </c>
      <c r="V1804" s="439" t="str">
        <f>IF('statement of marks'!AE63="","",'statement of marks'!AE63)</f>
        <v/>
      </c>
    </row>
    <row r="1805" spans="1:22" ht="15.95" customHeight="1">
      <c r="A1805" s="425"/>
      <c r="B1805" s="990" t="str">
        <f>IF('statement of marks'!$AH$3="","",'statement of marks'!$AH$3)</f>
        <v>vaxszth</v>
      </c>
      <c r="C1805" s="991"/>
      <c r="D1805" s="207" t="str">
        <f>IF('statement of marks'!AH63="","",'statement of marks'!AH63)</f>
        <v/>
      </c>
      <c r="E1805" s="207" t="str">
        <f>IF('statement of marks'!AI63="","",'statement of marks'!AI63)</f>
        <v/>
      </c>
      <c r="F1805" s="433" t="str">
        <f>IF('statement of marks'!AJ63="","",'statement of marks'!AJ63)</f>
        <v/>
      </c>
      <c r="G1805" s="207" t="str">
        <f>IF('statement of marks'!AK63="","",'statement of marks'!AK63)</f>
        <v/>
      </c>
      <c r="H1805" s="207" t="str">
        <f>IF('statement of marks'!AL63="","",'statement of marks'!AL63)</f>
        <v/>
      </c>
      <c r="I1805" s="433" t="str">
        <f>IF('statement of marks'!AM63="","",'statement of marks'!AM63)</f>
        <v/>
      </c>
      <c r="J1805" s="207" t="str">
        <f>IF('statement of marks'!AN63="","",'statement of marks'!AN63)</f>
        <v/>
      </c>
      <c r="K1805" s="207" t="str">
        <f>IF('statement of marks'!AO63="","",'statement of marks'!AO63)</f>
        <v/>
      </c>
      <c r="L1805" s="433" t="str">
        <f>IF('statement of marks'!AP63="","",'statement of marks'!AP63)</f>
        <v/>
      </c>
      <c r="M1805" s="207" t="str">
        <f>IF('statement of marks'!AR63="","",'statement of marks'!AR63)</f>
        <v/>
      </c>
      <c r="N1805" s="207" t="str">
        <f>IF('statement of marks'!AS63="","",'statement of marks'!AS63)</f>
        <v/>
      </c>
      <c r="O1805" s="433" t="str">
        <f>IF('statement of marks'!AT63="","",'statement of marks'!AT63)</f>
        <v/>
      </c>
      <c r="P1805" s="209" t="str">
        <f>IF('statement of marks'!AU63="","",'statement of marks'!AU63)</f>
        <v/>
      </c>
      <c r="Q1805" s="207" t="str">
        <f>IF('statement of marks'!AV63="","",'statement of marks'!AV63)</f>
        <v/>
      </c>
      <c r="R1805" s="207" t="str">
        <f>IF('statement of marks'!AW63="","",'statement of marks'!AW63)</f>
        <v/>
      </c>
      <c r="S1805" s="433" t="str">
        <f>IF('statement of marks'!AX63="","",'statement of marks'!AX63)</f>
        <v/>
      </c>
      <c r="T1805" s="420" t="str">
        <f>IF('statement of marks'!AY63="","",'statement of marks'!AY63)</f>
        <v/>
      </c>
      <c r="U1805" s="420" t="str">
        <f>IF('statement of marks'!AZ63="","",'statement of marks'!AZ63)</f>
        <v/>
      </c>
      <c r="V1805" s="439" t="str">
        <f>IF('statement of marks'!BA63="","",'statement of marks'!BA63)</f>
        <v/>
      </c>
    </row>
    <row r="1806" spans="1:22" ht="15.95" customHeight="1">
      <c r="A1806" s="425"/>
      <c r="B1806" s="990" t="str">
        <f>IF('statement of marks'!BD63="s","laLd`r",IF('statement of marks'!BD63="u","mnwZ",IF('statement of marks'!BD63="g","xqtjkrh",IF('statement of marks'!BD63="p","iatkch",IF('statement of marks'!BD63="sd","fla/kh","r`rh; Hkk""kk")))))</f>
        <v>r`rh; Hkk"kk</v>
      </c>
      <c r="C1806" s="991"/>
      <c r="D1806" s="207" t="str">
        <f>IF('statement of marks'!BE63="","",'statement of marks'!BE63)</f>
        <v/>
      </c>
      <c r="E1806" s="207" t="str">
        <f>IF('statement of marks'!BF63="","",'statement of marks'!BF63)</f>
        <v/>
      </c>
      <c r="F1806" s="433" t="str">
        <f>IF('statement of marks'!BG63="","",'statement of marks'!BG63)</f>
        <v/>
      </c>
      <c r="G1806" s="207" t="str">
        <f>IF('statement of marks'!BH63="","",'statement of marks'!BH63)</f>
        <v/>
      </c>
      <c r="H1806" s="207" t="str">
        <f>IF('statement of marks'!BI63="","",'statement of marks'!BI63)</f>
        <v/>
      </c>
      <c r="I1806" s="433" t="str">
        <f>IF('statement of marks'!BJ63="","",'statement of marks'!BJ63)</f>
        <v/>
      </c>
      <c r="J1806" s="207" t="str">
        <f>IF('statement of marks'!BK63="","",'statement of marks'!BK63)</f>
        <v/>
      </c>
      <c r="K1806" s="207" t="str">
        <f>IF('statement of marks'!BL63="","",'statement of marks'!BL63)</f>
        <v/>
      </c>
      <c r="L1806" s="433" t="str">
        <f>IF('statement of marks'!BM63="","",'statement of marks'!BM63)</f>
        <v/>
      </c>
      <c r="M1806" s="207" t="str">
        <f>IF('statement of marks'!BO63="","",'statement of marks'!BO63)</f>
        <v/>
      </c>
      <c r="N1806" s="207" t="str">
        <f>IF('statement of marks'!BP63="","",'statement of marks'!BP63)</f>
        <v/>
      </c>
      <c r="O1806" s="433" t="str">
        <f>IF('statement of marks'!BQ63="","",'statement of marks'!BQ63)</f>
        <v/>
      </c>
      <c r="P1806" s="209" t="str">
        <f>IF('statement of marks'!BR63="","",'statement of marks'!BR63)</f>
        <v/>
      </c>
      <c r="Q1806" s="207" t="str">
        <f>IF('statement of marks'!BS63="","",'statement of marks'!BS63)</f>
        <v/>
      </c>
      <c r="R1806" s="207" t="str">
        <f>IF('statement of marks'!BT63="","",'statement of marks'!BT63)</f>
        <v/>
      </c>
      <c r="S1806" s="433" t="str">
        <f>IF('statement of marks'!BU63="","",'statement of marks'!BU63)</f>
        <v/>
      </c>
      <c r="T1806" s="420" t="str">
        <f>IF('statement of marks'!BV63="","",'statement of marks'!BV63)</f>
        <v/>
      </c>
      <c r="U1806" s="420" t="str">
        <f>IF('statement of marks'!BW63="","",'statement of marks'!BW63)</f>
        <v/>
      </c>
      <c r="V1806" s="439" t="str">
        <f>IF('statement of marks'!BX63="","",'statement of marks'!BX63)</f>
        <v/>
      </c>
    </row>
    <row r="1807" spans="1:22" ht="15.95" customHeight="1">
      <c r="A1807" s="425"/>
      <c r="B1807" s="990" t="str">
        <f>IF('statement of marks'!$CA$3="","",'statement of marks'!$CA$3)</f>
        <v>xf.kr</v>
      </c>
      <c r="C1807" s="991"/>
      <c r="D1807" s="207" t="str">
        <f>IF('statement of marks'!CA63="","",'statement of marks'!CA63)</f>
        <v/>
      </c>
      <c r="E1807" s="207" t="str">
        <f>IF('statement of marks'!CB63="","",'statement of marks'!CB63)</f>
        <v/>
      </c>
      <c r="F1807" s="433" t="str">
        <f>IF('statement of marks'!CC63="","",'statement of marks'!CC63)</f>
        <v/>
      </c>
      <c r="G1807" s="207" t="str">
        <f>IF('statement of marks'!CD63="","",'statement of marks'!CD63)</f>
        <v/>
      </c>
      <c r="H1807" s="207" t="str">
        <f>IF('statement of marks'!CE63="","",'statement of marks'!CE63)</f>
        <v/>
      </c>
      <c r="I1807" s="433" t="str">
        <f>IF('statement of marks'!CF63="","",'statement of marks'!CF63)</f>
        <v/>
      </c>
      <c r="J1807" s="207" t="str">
        <f>IF('statement of marks'!CG63="","",'statement of marks'!CG63)</f>
        <v/>
      </c>
      <c r="K1807" s="207" t="str">
        <f>IF('statement of marks'!CH63="","",'statement of marks'!CH63)</f>
        <v/>
      </c>
      <c r="L1807" s="433" t="str">
        <f>IF('statement of marks'!CI63="","",'statement of marks'!CI63)</f>
        <v/>
      </c>
      <c r="M1807" s="207" t="str">
        <f>IF('statement of marks'!CK63="","",'statement of marks'!CK63)</f>
        <v/>
      </c>
      <c r="N1807" s="207" t="str">
        <f>IF('statement of marks'!CL63="","",'statement of marks'!CL63)</f>
        <v/>
      </c>
      <c r="O1807" s="433" t="str">
        <f>IF('statement of marks'!CM63="","",'statement of marks'!CM63)</f>
        <v/>
      </c>
      <c r="P1807" s="209" t="str">
        <f>IF('statement of marks'!CN63="","",'statement of marks'!CN63)</f>
        <v/>
      </c>
      <c r="Q1807" s="207" t="str">
        <f>IF('statement of marks'!CO63="","",'statement of marks'!CO63)</f>
        <v/>
      </c>
      <c r="R1807" s="207" t="str">
        <f>IF('statement of marks'!CP63="","",'statement of marks'!CP63)</f>
        <v/>
      </c>
      <c r="S1807" s="433" t="str">
        <f>IF('statement of marks'!CQ63="","",'statement of marks'!CQ63)</f>
        <v/>
      </c>
      <c r="T1807" s="420" t="str">
        <f>IF('statement of marks'!CR63="","",'statement of marks'!CR63)</f>
        <v/>
      </c>
      <c r="U1807" s="420" t="str">
        <f>IF('statement of marks'!CS63="","",'statement of marks'!CS63)</f>
        <v/>
      </c>
      <c r="V1807" s="439" t="str">
        <f>IF('statement of marks'!CT63="","",'statement of marks'!CT63)</f>
        <v/>
      </c>
    </row>
    <row r="1808" spans="1:22" ht="15.95" customHeight="1">
      <c r="A1808" s="425"/>
      <c r="B1808" s="990" t="str">
        <f>IF('statement of marks'!$CW$3="","",'statement of marks'!$CW$3)</f>
        <v>foKku</v>
      </c>
      <c r="C1808" s="991"/>
      <c r="D1808" s="207" t="str">
        <f>IF('statement of marks'!CW63="","",'statement of marks'!CW63)</f>
        <v/>
      </c>
      <c r="E1808" s="207" t="str">
        <f>IF('statement of marks'!CX63="","",'statement of marks'!CX63)</f>
        <v/>
      </c>
      <c r="F1808" s="433" t="str">
        <f>IF('statement of marks'!CY63="","",'statement of marks'!CY63)</f>
        <v/>
      </c>
      <c r="G1808" s="207" t="str">
        <f>IF('statement of marks'!CZ63="","",'statement of marks'!CZ63)</f>
        <v/>
      </c>
      <c r="H1808" s="207" t="str">
        <f>IF('statement of marks'!DA63="","",'statement of marks'!DA63)</f>
        <v/>
      </c>
      <c r="I1808" s="433" t="str">
        <f>IF('statement of marks'!DB63="","",'statement of marks'!DB63)</f>
        <v/>
      </c>
      <c r="J1808" s="207" t="str">
        <f>IF('statement of marks'!DC63="","",'statement of marks'!DC63)</f>
        <v/>
      </c>
      <c r="K1808" s="207" t="str">
        <f>IF('statement of marks'!DD63="","",'statement of marks'!DD63)</f>
        <v/>
      </c>
      <c r="L1808" s="433" t="str">
        <f>IF('statement of marks'!DE63="","",'statement of marks'!DE63)</f>
        <v/>
      </c>
      <c r="M1808" s="207" t="str">
        <f>IF('statement of marks'!DG63="","",'statement of marks'!DG63)</f>
        <v/>
      </c>
      <c r="N1808" s="207" t="str">
        <f>IF('statement of marks'!DH63="","",'statement of marks'!DH63)</f>
        <v/>
      </c>
      <c r="O1808" s="433" t="str">
        <f>IF('statement of marks'!DI63="","",'statement of marks'!DI63)</f>
        <v/>
      </c>
      <c r="P1808" s="209" t="str">
        <f>IF('statement of marks'!DJ63="","",'statement of marks'!DJ63)</f>
        <v/>
      </c>
      <c r="Q1808" s="207" t="str">
        <f>IF('statement of marks'!DK63="","",'statement of marks'!DK63)</f>
        <v/>
      </c>
      <c r="R1808" s="207" t="str">
        <f>IF('statement of marks'!DL63="","",'statement of marks'!DL63)</f>
        <v/>
      </c>
      <c r="S1808" s="433" t="str">
        <f>IF('statement of marks'!DM63="","",'statement of marks'!DM63)</f>
        <v/>
      </c>
      <c r="T1808" s="420" t="str">
        <f>IF('statement of marks'!DN63="","",'statement of marks'!DN63)</f>
        <v/>
      </c>
      <c r="U1808" s="420" t="str">
        <f>IF('statement of marks'!DO63="","",'statement of marks'!DO63)</f>
        <v/>
      </c>
      <c r="V1808" s="439" t="str">
        <f>IF('statement of marks'!DP63="","",'statement of marks'!DP63)</f>
        <v/>
      </c>
    </row>
    <row r="1809" spans="1:22" ht="15.95" customHeight="1">
      <c r="A1809" s="425"/>
      <c r="B1809" s="990" t="str">
        <f>IF('statement of marks'!$DS$3="","",'statement of marks'!$DS$3)</f>
        <v>lkekftd foKku</v>
      </c>
      <c r="C1809" s="991"/>
      <c r="D1809" s="207" t="str">
        <f>IF('statement of marks'!DS63="","",'statement of marks'!DS63)</f>
        <v/>
      </c>
      <c r="E1809" s="207" t="str">
        <f>IF('statement of marks'!DT63="","",'statement of marks'!DT63)</f>
        <v/>
      </c>
      <c r="F1809" s="433" t="str">
        <f>IF('statement of marks'!DU63="","",'statement of marks'!DU63)</f>
        <v/>
      </c>
      <c r="G1809" s="207" t="str">
        <f>IF('statement of marks'!DV63="","",'statement of marks'!DV63)</f>
        <v/>
      </c>
      <c r="H1809" s="207" t="str">
        <f>IF('statement of marks'!DW63="","",'statement of marks'!DW63)</f>
        <v/>
      </c>
      <c r="I1809" s="433" t="str">
        <f>IF('statement of marks'!DX63="","",'statement of marks'!DX63)</f>
        <v/>
      </c>
      <c r="J1809" s="207" t="str">
        <f>IF('statement of marks'!DY63="","",'statement of marks'!DY63)</f>
        <v/>
      </c>
      <c r="K1809" s="207" t="str">
        <f>IF('statement of marks'!DZ63="","",'statement of marks'!DZ63)</f>
        <v/>
      </c>
      <c r="L1809" s="433" t="str">
        <f>IF('statement of marks'!EA63="","",'statement of marks'!EA63)</f>
        <v/>
      </c>
      <c r="M1809" s="207" t="str">
        <f>IF('statement of marks'!EC63="","",'statement of marks'!EC63)</f>
        <v/>
      </c>
      <c r="N1809" s="207" t="str">
        <f>IF('statement of marks'!ED63="","",'statement of marks'!ED63)</f>
        <v/>
      </c>
      <c r="O1809" s="433" t="str">
        <f>IF('statement of marks'!EE63="","",'statement of marks'!EE63)</f>
        <v/>
      </c>
      <c r="P1809" s="209" t="str">
        <f>IF('statement of marks'!EF63="","",'statement of marks'!EF63)</f>
        <v/>
      </c>
      <c r="Q1809" s="207" t="str">
        <f>IF('statement of marks'!EG63="","",'statement of marks'!EG63)</f>
        <v/>
      </c>
      <c r="R1809" s="207" t="str">
        <f>IF('statement of marks'!EH63="","",'statement of marks'!EH63)</f>
        <v/>
      </c>
      <c r="S1809" s="433" t="str">
        <f>IF('statement of marks'!EI63="","",'statement of marks'!EI63)</f>
        <v/>
      </c>
      <c r="T1809" s="420" t="str">
        <f>IF('statement of marks'!EJ63="","",'statement of marks'!EJ63)</f>
        <v/>
      </c>
      <c r="U1809" s="420" t="str">
        <f>IF('statement of marks'!EK63="","",'statement of marks'!EK63)</f>
        <v/>
      </c>
      <c r="V1809" s="439" t="str">
        <f>IF('statement of marks'!EL63="","",'statement of marks'!EL63)</f>
        <v/>
      </c>
    </row>
    <row r="1810" spans="1:22" ht="15.95" customHeight="1">
      <c r="A1810" s="425"/>
      <c r="B1810" s="996" t="s">
        <v>193</v>
      </c>
      <c r="C1810" s="997"/>
      <c r="D1810" s="1007" t="s">
        <v>1</v>
      </c>
      <c r="E1810" s="1007"/>
      <c r="F1810" s="1007"/>
      <c r="G1810" s="1007" t="s">
        <v>21</v>
      </c>
      <c r="H1810" s="1007"/>
      <c r="I1810" s="1007"/>
      <c r="J1810" s="1007" t="s">
        <v>194</v>
      </c>
      <c r="K1810" s="1007"/>
      <c r="L1810" s="1007"/>
      <c r="M1810" s="1007" t="s">
        <v>68</v>
      </c>
      <c r="N1810" s="1007"/>
      <c r="O1810" s="1007"/>
      <c r="P1810" s="1007" t="s">
        <v>240</v>
      </c>
      <c r="Q1810" s="1007"/>
      <c r="R1810" s="1007"/>
      <c r="S1810" s="436"/>
      <c r="T1810" s="1073" t="s">
        <v>237</v>
      </c>
      <c r="U1810" s="1074"/>
      <c r="V1810" s="1075"/>
    </row>
    <row r="1811" spans="1:22" ht="15.95" customHeight="1">
      <c r="A1811" s="426"/>
      <c r="B1811" s="1048" t="s">
        <v>3</v>
      </c>
      <c r="C1811" s="1049"/>
      <c r="D1811" s="1050">
        <f>IF('statement of marks'!EO$6="","",'statement of marks'!EO$6)</f>
        <v>20</v>
      </c>
      <c r="E1811" s="1050"/>
      <c r="F1811" s="1050"/>
      <c r="G1811" s="1050">
        <f>IF('statement of marks'!EP$6="","",'statement of marks'!EP$6)</f>
        <v>20</v>
      </c>
      <c r="H1811" s="1050"/>
      <c r="I1811" s="1050"/>
      <c r="J1811" s="1050">
        <f>IF('statement of marks'!ER$6="","",'statement of marks'!ER$6)</f>
        <v>20</v>
      </c>
      <c r="K1811" s="1050"/>
      <c r="L1811" s="1050"/>
      <c r="M1811" s="1050">
        <f>IF('statement of marks'!EQ$6="","",'statement of marks'!EQ$6)</f>
        <v>20</v>
      </c>
      <c r="N1811" s="1050"/>
      <c r="O1811" s="1050"/>
      <c r="P1811" s="1050">
        <f>IF('statement of marks'!ES$6="","",'statement of marks'!ES$6)</f>
        <v>20</v>
      </c>
      <c r="Q1811" s="1050"/>
      <c r="R1811" s="1050"/>
      <c r="S1811" s="437" t="str">
        <f>IF('statement of marks'!FD$6="","",'statement of marks'!EW$6)</f>
        <v/>
      </c>
      <c r="T1811" s="442">
        <f>IF('statement of marks'!ET$6="","",'statement of marks'!ET$6)</f>
        <v>100</v>
      </c>
      <c r="U1811" s="443" t="s">
        <v>5</v>
      </c>
      <c r="V1811" s="444" t="s">
        <v>241</v>
      </c>
    </row>
    <row r="1812" spans="1:22" ht="15.95" customHeight="1">
      <c r="A1812" s="425"/>
      <c r="B1812" s="990" t="str">
        <f>IF('statement of marks'!$EO$3="","",'statement of marks'!$EO$3)</f>
        <v>dk;kZuqHko</v>
      </c>
      <c r="C1812" s="991"/>
      <c r="D1812" s="1031" t="str">
        <f>IF('statement of marks'!EO63="","",'statement of marks'!EO63)</f>
        <v/>
      </c>
      <c r="E1812" s="1031"/>
      <c r="F1812" s="1031"/>
      <c r="G1812" s="1031" t="str">
        <f>IF('statement of marks'!EP63="","",'statement of marks'!EP63)</f>
        <v/>
      </c>
      <c r="H1812" s="1031"/>
      <c r="I1812" s="1031"/>
      <c r="J1812" s="1031" t="str">
        <f>IF('statement of marks'!ER63="","",'statement of marks'!ER63)</f>
        <v/>
      </c>
      <c r="K1812" s="1031"/>
      <c r="L1812" s="1031"/>
      <c r="M1812" s="1031" t="str">
        <f>IF('statement of marks'!EQ63="","",'statement of marks'!EQ63)</f>
        <v/>
      </c>
      <c r="N1812" s="1031"/>
      <c r="O1812" s="1031"/>
      <c r="P1812" s="1031" t="str">
        <f>IF('statement of marks'!ES63="","",'statement of marks'!ES63)</f>
        <v/>
      </c>
      <c r="Q1812" s="1031"/>
      <c r="R1812" s="1031"/>
      <c r="S1812" s="438"/>
      <c r="T1812" s="440" t="str">
        <f>IF('statement of marks'!ET63="","",'statement of marks'!ET63)</f>
        <v/>
      </c>
      <c r="U1812" s="440" t="str">
        <f>IF('statement of marks'!EU63="","",'statement of marks'!EU63)</f>
        <v/>
      </c>
      <c r="V1812" s="441" t="str">
        <f>IF('statement of marks'!EV63="","",'statement of marks'!EV63)</f>
        <v/>
      </c>
    </row>
    <row r="1813" spans="1:22" ht="15.95" customHeight="1">
      <c r="A1813" s="425"/>
      <c r="B1813" s="1027" t="str">
        <f>IF('statement of marks'!$EY$3="","",'statement of marks'!$EY$3)</f>
        <v>dyk f'k{kk</v>
      </c>
      <c r="C1813" s="1028"/>
      <c r="D1813" s="1031" t="str">
        <f>IF('statement of marks'!EY63="","",'statement of marks'!EY63)</f>
        <v/>
      </c>
      <c r="E1813" s="1031"/>
      <c r="F1813" s="1031"/>
      <c r="G1813" s="1031" t="str">
        <f>IF('statement of marks'!EZ63="","",'statement of marks'!EZ63)</f>
        <v/>
      </c>
      <c r="H1813" s="1031"/>
      <c r="I1813" s="1031"/>
      <c r="J1813" s="1031" t="str">
        <f>IF('statement of marks'!FB63="","",'statement of marks'!FB63)</f>
        <v/>
      </c>
      <c r="K1813" s="1031"/>
      <c r="L1813" s="1031"/>
      <c r="M1813" s="1031" t="str">
        <f>IF('statement of marks'!FA63="","",'statement of marks'!FA63)</f>
        <v/>
      </c>
      <c r="N1813" s="1031"/>
      <c r="O1813" s="1031"/>
      <c r="P1813" s="1031" t="str">
        <f>IF('statement of marks'!FC63="","",'statement of marks'!FC63)</f>
        <v/>
      </c>
      <c r="Q1813" s="1031"/>
      <c r="R1813" s="1031"/>
      <c r="S1813" s="438"/>
      <c r="T1813" s="440" t="str">
        <f>IF('statement of marks'!FD63="","",'statement of marks'!FD63)</f>
        <v/>
      </c>
      <c r="U1813" s="440" t="str">
        <f>IF('statement of marks'!FE63="","",'statement of marks'!FE63)</f>
        <v/>
      </c>
      <c r="V1813" s="441" t="str">
        <f>IF('statement of marks'!FF63="","",'statement of marks'!FF63)</f>
        <v/>
      </c>
    </row>
    <row r="1814" spans="1:22" ht="15.95" customHeight="1">
      <c r="A1814" s="425"/>
      <c r="B1814" s="1029" t="str">
        <f>IF('statement of marks'!$FI$3="","",'statement of marks'!$FI$3)</f>
        <v>LokLF; ,oe~ 'kkjhfjd f'k{kk</v>
      </c>
      <c r="C1814" s="1030"/>
      <c r="D1814" s="1031" t="str">
        <f>IF('statement of marks'!FI63="","",'statement of marks'!FI63)</f>
        <v/>
      </c>
      <c r="E1814" s="1031"/>
      <c r="F1814" s="1031"/>
      <c r="G1814" s="1031" t="str">
        <f>IF('statement of marks'!FJ63="","",'statement of marks'!FJ63)</f>
        <v/>
      </c>
      <c r="H1814" s="1031"/>
      <c r="I1814" s="1031"/>
      <c r="J1814" s="1031" t="str">
        <f>IF('statement of marks'!FL63="","",'statement of marks'!FL63)</f>
        <v/>
      </c>
      <c r="K1814" s="1031"/>
      <c r="L1814" s="1031"/>
      <c r="M1814" s="1031" t="str">
        <f>IF('statement of marks'!FK63="","",'statement of marks'!FK63)</f>
        <v/>
      </c>
      <c r="N1814" s="1031"/>
      <c r="O1814" s="1031"/>
      <c r="P1814" s="1031" t="str">
        <f>IF('statement of marks'!FM63="","",'statement of marks'!FM63)</f>
        <v/>
      </c>
      <c r="Q1814" s="1031"/>
      <c r="R1814" s="1031"/>
      <c r="S1814" s="438"/>
      <c r="T1814" s="440" t="str">
        <f>IF('statement of marks'!FN63="","",'statement of marks'!FN63)</f>
        <v/>
      </c>
      <c r="U1814" s="440" t="str">
        <f>IF('statement of marks'!FO63="","",'statement of marks'!FO63)</f>
        <v/>
      </c>
      <c r="V1814" s="441" t="str">
        <f>IF('statement of marks'!FP63="","",'statement of marks'!FP63)</f>
        <v/>
      </c>
    </row>
    <row r="1815" spans="1:22" ht="15.95" customHeight="1">
      <c r="A1815" s="425"/>
      <c r="B1815" s="1000" t="s">
        <v>195</v>
      </c>
      <c r="C1815" s="1001"/>
      <c r="D1815" s="1071" t="str">
        <f>details!$DR$3</f>
        <v>vxLr rd</v>
      </c>
      <c r="E1815" s="1071"/>
      <c r="F1815" s="1071"/>
      <c r="G1815" s="1071" t="str">
        <f>details!$DV$3</f>
        <v>vDVwcj rd</v>
      </c>
      <c r="H1815" s="1071"/>
      <c r="I1815" s="1071"/>
      <c r="J1815" s="1071" t="str">
        <f>details!$ED$3</f>
        <v>Qjojh rd</v>
      </c>
      <c r="K1815" s="1071"/>
      <c r="L1815" s="1071"/>
      <c r="M1815" s="1071" t="str">
        <f>details!$DZ$3</f>
        <v>fnlEcj rd</v>
      </c>
      <c r="N1815" s="1071"/>
      <c r="O1815" s="1071"/>
      <c r="P1815" s="1071" t="str">
        <f>details!$EH$3</f>
        <v>loZ ;ksx</v>
      </c>
      <c r="Q1815" s="1071"/>
      <c r="R1815" s="1071"/>
      <c r="S1815" s="1085" t="s">
        <v>252</v>
      </c>
      <c r="T1815" s="1086"/>
      <c r="U1815" s="1086"/>
      <c r="V1815" s="1087"/>
    </row>
    <row r="1816" spans="1:22" ht="15.95" customHeight="1">
      <c r="A1816" s="425"/>
      <c r="B1816" s="1025" t="s">
        <v>98</v>
      </c>
      <c r="C1816" s="1026"/>
      <c r="D1816" s="1008" t="str">
        <f>IF(details!DS63="","",details!DS63)</f>
        <v/>
      </c>
      <c r="E1816" s="1008"/>
      <c r="F1816" s="1008"/>
      <c r="G1816" s="1008" t="str">
        <f>IF(details!DW63="","",details!DW63)</f>
        <v/>
      </c>
      <c r="H1816" s="1008"/>
      <c r="I1816" s="1008"/>
      <c r="J1816" s="1008" t="str">
        <f>IF(details!EE63="","",details!EE63)</f>
        <v/>
      </c>
      <c r="K1816" s="1008"/>
      <c r="L1816" s="1008"/>
      <c r="M1816" s="1008" t="str">
        <f>IF(details!EA63="","",details!EA63)</f>
        <v/>
      </c>
      <c r="N1816" s="1008"/>
      <c r="O1816" s="1008"/>
      <c r="P1816" s="1008" t="str">
        <f>IF(details!EI63="","",details!EI63)</f>
        <v/>
      </c>
      <c r="Q1816" s="1008"/>
      <c r="R1816" s="1008"/>
      <c r="S1816" s="1088">
        <v>41757</v>
      </c>
      <c r="T1816" s="1089"/>
      <c r="U1816" s="1089"/>
      <c r="V1816" s="1090"/>
    </row>
    <row r="1817" spans="1:22" ht="15.95" customHeight="1">
      <c r="A1817" s="425"/>
      <c r="B1817" s="1023" t="s">
        <v>15</v>
      </c>
      <c r="C1817" s="1024"/>
      <c r="D1817" s="1009">
        <f>IF(details!DR63="","",details!DR63)</f>
        <v>83</v>
      </c>
      <c r="E1817" s="1009"/>
      <c r="F1817" s="1009"/>
      <c r="G1817" s="1009" t="str">
        <f>IF(details!DV63="","",details!DV63)</f>
        <v/>
      </c>
      <c r="H1817" s="1009"/>
      <c r="I1817" s="1009"/>
      <c r="J1817" s="1009" t="str">
        <f>IF(details!ED63="","",details!ED63)</f>
        <v/>
      </c>
      <c r="K1817" s="1009"/>
      <c r="L1817" s="1009"/>
      <c r="M1817" s="1009" t="str">
        <f>IF(details!DZ63="","",details!DZ63)</f>
        <v/>
      </c>
      <c r="N1817" s="1009"/>
      <c r="O1817" s="1009"/>
      <c r="P1817" s="1009" t="str">
        <f>IF(details!EH63="","",details!EH63)</f>
        <v/>
      </c>
      <c r="Q1817" s="1009"/>
      <c r="R1817" s="1009"/>
      <c r="S1817" s="1091"/>
      <c r="T1817" s="1092"/>
      <c r="U1817" s="1092"/>
      <c r="V1817" s="1093"/>
    </row>
    <row r="1818" spans="1:22" ht="15.95" customHeight="1">
      <c r="A1818" s="1072"/>
      <c r="B1818" s="1064" t="s">
        <v>250</v>
      </c>
      <c r="C1818" s="1065"/>
      <c r="D1818" s="1066" t="s">
        <v>3</v>
      </c>
      <c r="E1818" s="1066"/>
      <c r="F1818" s="1066"/>
      <c r="G1818" s="1066" t="s">
        <v>236</v>
      </c>
      <c r="H1818" s="1066"/>
      <c r="I1818" s="1066"/>
      <c r="J1818" s="1066" t="s">
        <v>5</v>
      </c>
      <c r="K1818" s="1066"/>
      <c r="L1818" s="1066"/>
      <c r="M1818" s="1066" t="s">
        <v>242</v>
      </c>
      <c r="N1818" s="1066"/>
      <c r="O1818" s="1066"/>
      <c r="P1818" s="1067" t="s">
        <v>225</v>
      </c>
      <c r="Q1818" s="1067"/>
      <c r="R1818" s="1067"/>
      <c r="S1818" s="1066" t="s">
        <v>250</v>
      </c>
      <c r="T1818" s="1066"/>
      <c r="U1818" s="1066"/>
      <c r="V1818" s="1068"/>
    </row>
    <row r="1819" spans="1:22" ht="15.95" customHeight="1">
      <c r="A1819" s="1072"/>
      <c r="B1819" s="1064"/>
      <c r="C1819" s="1065"/>
      <c r="D1819" s="1069" t="str">
        <f>'statement of marks'!HD63</f>
        <v/>
      </c>
      <c r="E1819" s="1069"/>
      <c r="F1819" s="1069"/>
      <c r="G1819" s="1069" t="str">
        <f>'statement of marks'!HE63</f>
        <v/>
      </c>
      <c r="H1819" s="1069"/>
      <c r="I1819" s="1069"/>
      <c r="J1819" s="1069" t="str">
        <f>'statement of marks'!HF63</f>
        <v/>
      </c>
      <c r="K1819" s="1069"/>
      <c r="L1819" s="1069"/>
      <c r="M1819" s="1069" t="str">
        <f>'statement of marks'!HI63</f>
        <v/>
      </c>
      <c r="N1819" s="1069"/>
      <c r="O1819" s="1069"/>
      <c r="P1819" s="1069" t="str">
        <f>'statement of marks'!HH63</f>
        <v/>
      </c>
      <c r="Q1819" s="1069"/>
      <c r="R1819" s="1069"/>
      <c r="S1819" s="1066" t="str">
        <f>'statement of marks'!HC63</f>
        <v/>
      </c>
      <c r="T1819" s="1066"/>
      <c r="U1819" s="1066"/>
      <c r="V1819" s="1068"/>
    </row>
    <row r="1820" spans="1:22" ht="15.95" customHeight="1">
      <c r="A1820" s="425"/>
      <c r="B1820" s="1036" t="s">
        <v>99</v>
      </c>
      <c r="C1820" s="1037"/>
      <c r="D1820" s="1007"/>
      <c r="E1820" s="1007"/>
      <c r="F1820" s="1007"/>
      <c r="G1820" s="1007"/>
      <c r="H1820" s="1007"/>
      <c r="I1820" s="1007"/>
      <c r="J1820" s="1007"/>
      <c r="K1820" s="1007"/>
      <c r="L1820" s="1007"/>
      <c r="M1820" s="1007"/>
      <c r="N1820" s="1007"/>
      <c r="O1820" s="1007"/>
      <c r="P1820" s="1007"/>
      <c r="Q1820" s="1007"/>
      <c r="R1820" s="1007"/>
      <c r="S1820" s="1007"/>
      <c r="T1820" s="1007"/>
      <c r="U1820" s="1007"/>
      <c r="V1820" s="1058"/>
    </row>
    <row r="1821" spans="1:22" ht="15.95" customHeight="1">
      <c r="A1821" s="425"/>
      <c r="B1821" s="1013" t="s">
        <v>79</v>
      </c>
      <c r="C1821" s="1014"/>
      <c r="D1821" s="1007"/>
      <c r="E1821" s="1007"/>
      <c r="F1821" s="1007"/>
      <c r="G1821" s="1007"/>
      <c r="H1821" s="1007"/>
      <c r="I1821" s="1007"/>
      <c r="J1821" s="1007"/>
      <c r="K1821" s="1007"/>
      <c r="L1821" s="1007"/>
      <c r="M1821" s="1007"/>
      <c r="N1821" s="1007"/>
      <c r="O1821" s="1007"/>
      <c r="P1821" s="1007"/>
      <c r="Q1821" s="1007"/>
      <c r="R1821" s="1007"/>
      <c r="S1821" s="1007"/>
      <c r="T1821" s="1007"/>
      <c r="U1821" s="1007"/>
      <c r="V1821" s="1058"/>
    </row>
    <row r="1822" spans="1:22" ht="15.95" customHeight="1">
      <c r="A1822" s="425"/>
      <c r="B1822" s="1036" t="s">
        <v>243</v>
      </c>
      <c r="C1822" s="1037"/>
      <c r="D1822" s="1007"/>
      <c r="E1822" s="1007"/>
      <c r="F1822" s="1007"/>
      <c r="G1822" s="1007"/>
      <c r="H1822" s="1007"/>
      <c r="I1822" s="1007"/>
      <c r="J1822" s="1007"/>
      <c r="K1822" s="1007"/>
      <c r="L1822" s="1007"/>
      <c r="M1822" s="1007"/>
      <c r="N1822" s="1007"/>
      <c r="O1822" s="1007"/>
      <c r="P1822" s="1007" t="s">
        <v>243</v>
      </c>
      <c r="Q1822" s="1007"/>
      <c r="R1822" s="1007"/>
      <c r="S1822" s="1007"/>
      <c r="T1822" s="1007"/>
      <c r="U1822" s="1007"/>
      <c r="V1822" s="1058"/>
    </row>
    <row r="1823" spans="1:22" ht="15.95" customHeight="1">
      <c r="A1823" s="425"/>
      <c r="B1823" s="1021" t="s">
        <v>100</v>
      </c>
      <c r="C1823" s="1022"/>
      <c r="D1823" s="1007"/>
      <c r="E1823" s="1007"/>
      <c r="F1823" s="1007"/>
      <c r="G1823" s="1007"/>
      <c r="H1823" s="1007"/>
      <c r="I1823" s="1007"/>
      <c r="J1823" s="1007"/>
      <c r="K1823" s="1007"/>
      <c r="L1823" s="1007"/>
      <c r="M1823" s="1007"/>
      <c r="N1823" s="1007"/>
      <c r="O1823" s="1007"/>
      <c r="P1823" s="1007"/>
      <c r="Q1823" s="1007"/>
      <c r="R1823" s="1007"/>
      <c r="S1823" s="1060" t="s">
        <v>100</v>
      </c>
      <c r="T1823" s="1060"/>
      <c r="U1823" s="1060"/>
      <c r="V1823" s="1061"/>
    </row>
    <row r="1824" spans="1:22" ht="15.95" customHeight="1" thickBot="1">
      <c r="A1824" s="427"/>
      <c r="B1824" s="1076" t="s">
        <v>101</v>
      </c>
      <c r="C1824" s="1077"/>
      <c r="D1824" s="1059"/>
      <c r="E1824" s="1059"/>
      <c r="F1824" s="1059"/>
      <c r="G1824" s="1059"/>
      <c r="H1824" s="1059"/>
      <c r="I1824" s="1059"/>
      <c r="J1824" s="1059"/>
      <c r="K1824" s="1059"/>
      <c r="L1824" s="1059"/>
      <c r="M1824" s="1059"/>
      <c r="N1824" s="1059"/>
      <c r="O1824" s="1059"/>
      <c r="P1824" s="1059"/>
      <c r="Q1824" s="1059"/>
      <c r="R1824" s="1059"/>
      <c r="S1824" s="1062" t="s">
        <v>134</v>
      </c>
      <c r="T1824" s="1062"/>
      <c r="U1824" s="1062"/>
      <c r="V1824" s="1063"/>
    </row>
    <row r="1825" spans="1:22" ht="15.95" customHeight="1">
      <c r="A1825" s="424"/>
      <c r="B1825" s="1038" t="s">
        <v>47</v>
      </c>
      <c r="C1825" s="1039"/>
      <c r="D1825" s="1039"/>
      <c r="E1825" s="1039"/>
      <c r="F1825" s="1039"/>
      <c r="G1825" s="1039"/>
      <c r="H1825" s="1039"/>
      <c r="I1825" s="1039"/>
      <c r="J1825" s="1039"/>
      <c r="K1825" s="1039"/>
      <c r="L1825" s="1039"/>
      <c r="M1825" s="1039"/>
      <c r="N1825" s="1039"/>
      <c r="O1825" s="1039"/>
      <c r="P1825" s="1039"/>
      <c r="Q1825" s="1039"/>
      <c r="R1825" s="1039"/>
      <c r="S1825" s="1039"/>
      <c r="T1825" s="1039"/>
      <c r="U1825" s="1039"/>
      <c r="V1825" s="1040"/>
    </row>
    <row r="1826" spans="1:22" ht="15.95" customHeight="1">
      <c r="A1826" s="425"/>
      <c r="B1826" s="1041" t="str">
        <f>'statement of marks'!$A$1</f>
        <v>MkW0Hkhejko vEcsMdj jkt0vkok0fo|k0cxMh]nkSlk</v>
      </c>
      <c r="C1826" s="1042"/>
      <c r="D1826" s="1042"/>
      <c r="E1826" s="1042"/>
      <c r="F1826" s="1042"/>
      <c r="G1826" s="1042"/>
      <c r="H1826" s="1042"/>
      <c r="I1826" s="1042"/>
      <c r="J1826" s="1042"/>
      <c r="K1826" s="1042"/>
      <c r="L1826" s="1042"/>
      <c r="M1826" s="1042"/>
      <c r="N1826" s="1042"/>
      <c r="O1826" s="1042"/>
      <c r="P1826" s="1042"/>
      <c r="Q1826" s="1042"/>
      <c r="R1826" s="1042"/>
      <c r="S1826" s="1042"/>
      <c r="T1826" s="1042"/>
      <c r="U1826" s="1042"/>
      <c r="V1826" s="1043"/>
    </row>
    <row r="1827" spans="1:22" ht="15.95" customHeight="1">
      <c r="A1827" s="425"/>
      <c r="B1827" s="990" t="s">
        <v>244</v>
      </c>
      <c r="C1827" s="991"/>
      <c r="D1827" s="992" t="str">
        <f>'statement of marks'!$H$3</f>
        <v>2016-17</v>
      </c>
      <c r="E1827" s="992"/>
      <c r="F1827" s="992"/>
      <c r="G1827" s="992"/>
      <c r="H1827" s="992"/>
      <c r="I1827" s="992"/>
      <c r="J1827" s="992"/>
      <c r="K1827" s="992"/>
      <c r="L1827" s="992"/>
      <c r="M1827" s="992"/>
      <c r="N1827" s="992"/>
      <c r="O1827" s="992"/>
      <c r="P1827" s="992"/>
      <c r="Q1827" s="992"/>
      <c r="R1827" s="992"/>
      <c r="S1827" s="992"/>
      <c r="T1827" s="992"/>
      <c r="U1827" s="992"/>
      <c r="V1827" s="1044"/>
    </row>
    <row r="1828" spans="1:22" ht="15.95" customHeight="1">
      <c r="A1828" s="425"/>
      <c r="B1828" s="990" t="s">
        <v>185</v>
      </c>
      <c r="C1828" s="991"/>
      <c r="D1828" s="991" t="str">
        <f>IF('statement of marks'!I64="","",'statement of marks'!I64)</f>
        <v/>
      </c>
      <c r="E1828" s="991"/>
      <c r="F1828" s="991"/>
      <c r="G1828" s="991"/>
      <c r="H1828" s="991"/>
      <c r="I1828" s="991"/>
      <c r="J1828" s="991"/>
      <c r="K1828" s="991"/>
      <c r="L1828" s="991"/>
      <c r="M1828" s="991"/>
      <c r="N1828" s="991"/>
      <c r="O1828" s="991"/>
      <c r="P1828" s="991"/>
      <c r="Q1828" s="991"/>
      <c r="R1828" s="991"/>
      <c r="S1828" s="991"/>
      <c r="T1828" s="991"/>
      <c r="U1828" s="991"/>
      <c r="V1828" s="1045"/>
    </row>
    <row r="1829" spans="1:22" ht="15.95" customHeight="1">
      <c r="A1829" s="425"/>
      <c r="B1829" s="990" t="s">
        <v>186</v>
      </c>
      <c r="C1829" s="991"/>
      <c r="D1829" s="991" t="str">
        <f>IF('statement of marks'!J64="","",'statement of marks'!J64)</f>
        <v/>
      </c>
      <c r="E1829" s="991"/>
      <c r="F1829" s="991"/>
      <c r="G1829" s="991"/>
      <c r="H1829" s="991"/>
      <c r="I1829" s="991"/>
      <c r="J1829" s="991"/>
      <c r="K1829" s="991"/>
      <c r="L1829" s="991"/>
      <c r="M1829" s="991"/>
      <c r="N1829" s="991"/>
      <c r="O1829" s="991"/>
      <c r="P1829" s="991"/>
      <c r="Q1829" s="991"/>
      <c r="R1829" s="991"/>
      <c r="S1829" s="991"/>
      <c r="T1829" s="991"/>
      <c r="U1829" s="991"/>
      <c r="V1829" s="1045"/>
    </row>
    <row r="1830" spans="1:22" ht="15.95" customHeight="1">
      <c r="A1830" s="425"/>
      <c r="B1830" s="990" t="s">
        <v>187</v>
      </c>
      <c r="C1830" s="991"/>
      <c r="D1830" s="991" t="str">
        <f>IF('statement of marks'!K64="","",'statement of marks'!K64)</f>
        <v/>
      </c>
      <c r="E1830" s="991"/>
      <c r="F1830" s="991"/>
      <c r="G1830" s="991"/>
      <c r="H1830" s="991"/>
      <c r="I1830" s="991"/>
      <c r="J1830" s="991"/>
      <c r="K1830" s="991"/>
      <c r="L1830" s="991"/>
      <c r="M1830" s="991"/>
      <c r="N1830" s="991"/>
      <c r="O1830" s="991"/>
      <c r="P1830" s="991"/>
      <c r="Q1830" s="991"/>
      <c r="R1830" s="991"/>
      <c r="S1830" s="991"/>
      <c r="T1830" s="991"/>
      <c r="U1830" s="991"/>
      <c r="V1830" s="1045"/>
    </row>
    <row r="1831" spans="1:22" ht="15.95" customHeight="1">
      <c r="A1831" s="425"/>
      <c r="B1831" s="990" t="s">
        <v>188</v>
      </c>
      <c r="C1831" s="991"/>
      <c r="D1831" s="992" t="str">
        <f>'statement of marks'!$G$3</f>
        <v>6 B</v>
      </c>
      <c r="E1831" s="992"/>
      <c r="F1831" s="992"/>
      <c r="G1831" s="991" t="s">
        <v>9</v>
      </c>
      <c r="H1831" s="991"/>
      <c r="I1831" s="991"/>
      <c r="J1831" s="992" t="str">
        <f>IF('statement of marks'!D64="","",'statement of marks'!D64)</f>
        <v/>
      </c>
      <c r="K1831" s="992"/>
      <c r="L1831" s="992"/>
      <c r="M1831" s="991" t="s">
        <v>189</v>
      </c>
      <c r="N1831" s="991"/>
      <c r="O1831" s="991"/>
      <c r="P1831" s="992" t="str">
        <f>IF('statement of marks'!F64="","",'statement of marks'!F64)</f>
        <v/>
      </c>
      <c r="Q1831" s="992"/>
      <c r="R1831" s="992"/>
      <c r="S1831" s="1054" t="str">
        <f>IF('statement of marks'!$I$3="","",'statement of marks'!$I$3)</f>
        <v xml:space="preserve">fo|ky; dk Mk;l dksM+ </v>
      </c>
      <c r="T1831" s="1054"/>
      <c r="U1831" s="1054"/>
      <c r="V1831" s="1055"/>
    </row>
    <row r="1832" spans="1:22" ht="15.95" customHeight="1">
      <c r="A1832" s="425"/>
      <c r="B1832" s="428" t="s">
        <v>0</v>
      </c>
      <c r="C1832" s="429"/>
      <c r="D1832" s="1032" t="str">
        <f>IF('statement of marks'!G64="","",'statement of marks'!G64)</f>
        <v/>
      </c>
      <c r="E1832" s="1032"/>
      <c r="F1832" s="1032"/>
      <c r="G1832" s="991" t="str">
        <f>IF('statement of marks'!H64="","",'statement of marks'!H64)</f>
        <v/>
      </c>
      <c r="H1832" s="991"/>
      <c r="I1832" s="991"/>
      <c r="J1832" s="991"/>
      <c r="K1832" s="991"/>
      <c r="L1832" s="991"/>
      <c r="M1832" s="991"/>
      <c r="N1832" s="991"/>
      <c r="O1832" s="991"/>
      <c r="P1832" s="991"/>
      <c r="Q1832" s="991"/>
      <c r="R1832" s="991"/>
      <c r="S1832" s="1056" t="str">
        <f>IF('statement of marks'!$J$3="","",'statement of marks'!$J$3)</f>
        <v xml:space="preserve">08291009401   </v>
      </c>
      <c r="T1832" s="1056"/>
      <c r="U1832" s="1056"/>
      <c r="V1832" s="1057"/>
    </row>
    <row r="1833" spans="1:22" ht="15.95" customHeight="1">
      <c r="A1833" s="425"/>
      <c r="B1833" s="404" t="s">
        <v>28</v>
      </c>
      <c r="C1833" s="430" t="s">
        <v>96</v>
      </c>
      <c r="D1833" s="1007" t="s">
        <v>1</v>
      </c>
      <c r="E1833" s="1007"/>
      <c r="F1833" s="1007"/>
      <c r="G1833" s="1007" t="s">
        <v>21</v>
      </c>
      <c r="H1833" s="1007"/>
      <c r="I1833" s="1007"/>
      <c r="J1833" s="1007" t="s">
        <v>68</v>
      </c>
      <c r="K1833" s="1007"/>
      <c r="L1833" s="1007"/>
      <c r="M1833" s="1007" t="s">
        <v>97</v>
      </c>
      <c r="N1833" s="1007"/>
      <c r="O1833" s="1007"/>
      <c r="P1833" s="1070" t="s">
        <v>200</v>
      </c>
      <c r="Q1833" s="1051" t="s">
        <v>238</v>
      </c>
      <c r="R1833" s="1051"/>
      <c r="S1833" s="1051"/>
      <c r="T1833" s="1052" t="s">
        <v>237</v>
      </c>
      <c r="U1833" s="1052"/>
      <c r="V1833" s="1053"/>
    </row>
    <row r="1834" spans="1:22" ht="15.95" customHeight="1">
      <c r="A1834" s="425"/>
      <c r="B1834" s="404"/>
      <c r="C1834" s="430"/>
      <c r="D1834" s="423" t="s">
        <v>245</v>
      </c>
      <c r="E1834" s="423" t="s">
        <v>246</v>
      </c>
      <c r="F1834" s="431" t="s">
        <v>2</v>
      </c>
      <c r="G1834" s="423" t="s">
        <v>245</v>
      </c>
      <c r="H1834" s="423" t="s">
        <v>246</v>
      </c>
      <c r="I1834" s="431" t="s">
        <v>2</v>
      </c>
      <c r="J1834" s="423" t="s">
        <v>245</v>
      </c>
      <c r="K1834" s="423" t="s">
        <v>246</v>
      </c>
      <c r="L1834" s="431" t="s">
        <v>2</v>
      </c>
      <c r="M1834" s="423" t="s">
        <v>245</v>
      </c>
      <c r="N1834" s="423" t="s">
        <v>246</v>
      </c>
      <c r="O1834" s="431" t="s">
        <v>2</v>
      </c>
      <c r="P1834" s="1070"/>
      <c r="Q1834" s="423" t="s">
        <v>245</v>
      </c>
      <c r="R1834" s="423" t="s">
        <v>246</v>
      </c>
      <c r="S1834" s="435" t="s">
        <v>2</v>
      </c>
      <c r="T1834" s="445" t="s">
        <v>223</v>
      </c>
      <c r="U1834" s="446" t="s">
        <v>5</v>
      </c>
      <c r="V1834" s="447" t="s">
        <v>241</v>
      </c>
    </row>
    <row r="1835" spans="1:22" ht="15.95" customHeight="1">
      <c r="A1835" s="426"/>
      <c r="B1835" s="1046" t="s">
        <v>3</v>
      </c>
      <c r="C1835" s="1047"/>
      <c r="D1835" s="421">
        <f>IF('statement of marks'!L$6="","",'statement of marks'!L$6)</f>
        <v>5</v>
      </c>
      <c r="E1835" s="421">
        <f>IF('statement of marks'!M$6="","",'statement of marks'!M$6)</f>
        <v>5</v>
      </c>
      <c r="F1835" s="432">
        <f>IF('statement of marks'!N$6="","",'statement of marks'!N$6)</f>
        <v>10</v>
      </c>
      <c r="G1835" s="421">
        <f>IF('statement of marks'!O$6="","",'statement of marks'!O$6)</f>
        <v>5</v>
      </c>
      <c r="H1835" s="421">
        <f>IF('statement of marks'!P$6="","",'statement of marks'!P$6)</f>
        <v>5</v>
      </c>
      <c r="I1835" s="432">
        <f>IF('statement of marks'!Q$6="","",'statement of marks'!Q$6)</f>
        <v>10</v>
      </c>
      <c r="J1835" s="421">
        <f>IF('statement of marks'!R$6="","",'statement of marks'!R$6)</f>
        <v>5</v>
      </c>
      <c r="K1835" s="421">
        <f>IF('statement of marks'!S$6="","",'statement of marks'!S$6)</f>
        <v>5</v>
      </c>
      <c r="L1835" s="432">
        <f>IF('statement of marks'!T$6="","",'statement of marks'!T$6)</f>
        <v>10</v>
      </c>
      <c r="M1835" s="421">
        <f>IF('statement of marks'!V$6="","",'statement of marks'!V$6)</f>
        <v>50</v>
      </c>
      <c r="N1835" s="421">
        <f>IF('statement of marks'!W$6="","",'statement of marks'!W$6)</f>
        <v>20</v>
      </c>
      <c r="O1835" s="432">
        <f>IF('statement of marks'!X$6="","",'statement of marks'!X$6)</f>
        <v>70</v>
      </c>
      <c r="P1835" s="422">
        <f>IF('statement of marks'!Y$6="","",'statement of marks'!Y$6)</f>
        <v>100</v>
      </c>
      <c r="Q1835" s="421">
        <f>IF('statement of marks'!Z$6="","",'statement of marks'!Z$6)</f>
        <v>70</v>
      </c>
      <c r="R1835" s="421">
        <f>IF('statement of marks'!AA$6="","",'statement of marks'!AA$6)</f>
        <v>30</v>
      </c>
      <c r="S1835" s="432">
        <f>IF('statement of marks'!AB$6="","",'statement of marks'!AB$6)</f>
        <v>100</v>
      </c>
      <c r="T1835" s="442">
        <f>IF('statement of marks'!AC$6="","",'statement of marks'!AC$6)</f>
        <v>200</v>
      </c>
      <c r="U1835" s="442" t="str">
        <f>IF('statement of marks'!AD$6="","",'statement of marks'!AD$6)</f>
        <v/>
      </c>
      <c r="V1835" s="448" t="str">
        <f>IF('statement of marks'!AE$6="","",'statement of marks'!AE$6)</f>
        <v/>
      </c>
    </row>
    <row r="1836" spans="1:22" ht="15.95" customHeight="1">
      <c r="A1836" s="425"/>
      <c r="B1836" s="990" t="str">
        <f>IF('statement of marks'!$L$3="","",'statement of marks'!$L$3)</f>
        <v>fgUnh</v>
      </c>
      <c r="C1836" s="991"/>
      <c r="D1836" s="207" t="str">
        <f>IF('statement of marks'!L64="","",'statement of marks'!L64)</f>
        <v/>
      </c>
      <c r="E1836" s="207" t="str">
        <f>IF('statement of marks'!M64="","",'statement of marks'!M64)</f>
        <v/>
      </c>
      <c r="F1836" s="433" t="str">
        <f>IF('statement of marks'!N64="","",'statement of marks'!N64)</f>
        <v/>
      </c>
      <c r="G1836" s="207" t="str">
        <f>IF('statement of marks'!O64="","",'statement of marks'!O64)</f>
        <v/>
      </c>
      <c r="H1836" s="207" t="str">
        <f>IF('statement of marks'!P64="","",'statement of marks'!P64)</f>
        <v/>
      </c>
      <c r="I1836" s="433" t="str">
        <f>IF('statement of marks'!Q64="","",'statement of marks'!Q64)</f>
        <v/>
      </c>
      <c r="J1836" s="207" t="str">
        <f>IF('statement of marks'!R64="","",'statement of marks'!R64)</f>
        <v/>
      </c>
      <c r="K1836" s="207" t="str">
        <f>IF('statement of marks'!S64="","",'statement of marks'!S64)</f>
        <v/>
      </c>
      <c r="L1836" s="433" t="str">
        <f>IF('statement of marks'!T64="","",'statement of marks'!T64)</f>
        <v/>
      </c>
      <c r="M1836" s="207" t="str">
        <f>IF('statement of marks'!V64="","",'statement of marks'!V64)</f>
        <v/>
      </c>
      <c r="N1836" s="207" t="str">
        <f>IF('statement of marks'!W64="","",'statement of marks'!W64)</f>
        <v/>
      </c>
      <c r="O1836" s="433" t="str">
        <f>IF('statement of marks'!X64="","",'statement of marks'!X64)</f>
        <v/>
      </c>
      <c r="P1836" s="209" t="str">
        <f>IF('statement of marks'!Y64="","",'statement of marks'!Y64)</f>
        <v/>
      </c>
      <c r="Q1836" s="207" t="str">
        <f>IF('statement of marks'!Z64="","",'statement of marks'!Z64)</f>
        <v/>
      </c>
      <c r="R1836" s="207" t="str">
        <f>IF('statement of marks'!AA64="","",'statement of marks'!AA64)</f>
        <v/>
      </c>
      <c r="S1836" s="433" t="str">
        <f>IF('statement of marks'!AB64="","",'statement of marks'!AB64)</f>
        <v/>
      </c>
      <c r="T1836" s="420" t="str">
        <f>IF('statement of marks'!AC64="","",'statement of marks'!AC64)</f>
        <v/>
      </c>
      <c r="U1836" s="420" t="str">
        <f>IF('statement of marks'!AD64="","",'statement of marks'!AD64)</f>
        <v/>
      </c>
      <c r="V1836" s="439" t="str">
        <f>IF('statement of marks'!AE64="","",'statement of marks'!AE64)</f>
        <v/>
      </c>
    </row>
    <row r="1837" spans="1:22" ht="15.95" customHeight="1">
      <c r="A1837" s="425"/>
      <c r="B1837" s="990" t="str">
        <f>IF('statement of marks'!$AH$3="","",'statement of marks'!$AH$3)</f>
        <v>vaxszth</v>
      </c>
      <c r="C1837" s="991"/>
      <c r="D1837" s="207" t="str">
        <f>IF('statement of marks'!AH64="","",'statement of marks'!AH64)</f>
        <v/>
      </c>
      <c r="E1837" s="207" t="str">
        <f>IF('statement of marks'!AI64="","",'statement of marks'!AI64)</f>
        <v/>
      </c>
      <c r="F1837" s="433" t="str">
        <f>IF('statement of marks'!AJ64="","",'statement of marks'!AJ64)</f>
        <v/>
      </c>
      <c r="G1837" s="207" t="str">
        <f>IF('statement of marks'!AK64="","",'statement of marks'!AK64)</f>
        <v/>
      </c>
      <c r="H1837" s="207" t="str">
        <f>IF('statement of marks'!AL64="","",'statement of marks'!AL64)</f>
        <v/>
      </c>
      <c r="I1837" s="433" t="str">
        <f>IF('statement of marks'!AM64="","",'statement of marks'!AM64)</f>
        <v/>
      </c>
      <c r="J1837" s="207" t="str">
        <f>IF('statement of marks'!AN64="","",'statement of marks'!AN64)</f>
        <v/>
      </c>
      <c r="K1837" s="207" t="str">
        <f>IF('statement of marks'!AO64="","",'statement of marks'!AO64)</f>
        <v/>
      </c>
      <c r="L1837" s="433" t="str">
        <f>IF('statement of marks'!AP64="","",'statement of marks'!AP64)</f>
        <v/>
      </c>
      <c r="M1837" s="207" t="str">
        <f>IF('statement of marks'!AR64="","",'statement of marks'!AR64)</f>
        <v/>
      </c>
      <c r="N1837" s="207" t="str">
        <f>IF('statement of marks'!AS64="","",'statement of marks'!AS64)</f>
        <v/>
      </c>
      <c r="O1837" s="433" t="str">
        <f>IF('statement of marks'!AT64="","",'statement of marks'!AT64)</f>
        <v/>
      </c>
      <c r="P1837" s="209" t="str">
        <f>IF('statement of marks'!AU64="","",'statement of marks'!AU64)</f>
        <v/>
      </c>
      <c r="Q1837" s="207" t="str">
        <f>IF('statement of marks'!AV64="","",'statement of marks'!AV64)</f>
        <v/>
      </c>
      <c r="R1837" s="207" t="str">
        <f>IF('statement of marks'!AW64="","",'statement of marks'!AW64)</f>
        <v/>
      </c>
      <c r="S1837" s="433" t="str">
        <f>IF('statement of marks'!AX64="","",'statement of marks'!AX64)</f>
        <v/>
      </c>
      <c r="T1837" s="420" t="str">
        <f>IF('statement of marks'!AY64="","",'statement of marks'!AY64)</f>
        <v/>
      </c>
      <c r="U1837" s="420" t="str">
        <f>IF('statement of marks'!AZ64="","",'statement of marks'!AZ64)</f>
        <v/>
      </c>
      <c r="V1837" s="439" t="str">
        <f>IF('statement of marks'!BA64="","",'statement of marks'!BA64)</f>
        <v/>
      </c>
    </row>
    <row r="1838" spans="1:22" ht="15.95" customHeight="1">
      <c r="A1838" s="425"/>
      <c r="B1838" s="990" t="str">
        <f>IF('statement of marks'!BD64="s","laLd`r",IF('statement of marks'!BD64="u","mnwZ",IF('statement of marks'!BD64="g","xqtjkrh",IF('statement of marks'!BD64="p","iatkch",IF('statement of marks'!BD64="sd","fla/kh","r`rh; Hkk""kk")))))</f>
        <v>r`rh; Hkk"kk</v>
      </c>
      <c r="C1838" s="991"/>
      <c r="D1838" s="207" t="str">
        <f>IF('statement of marks'!BE64="","",'statement of marks'!BE64)</f>
        <v/>
      </c>
      <c r="E1838" s="207" t="str">
        <f>IF('statement of marks'!BF64="","",'statement of marks'!BF64)</f>
        <v/>
      </c>
      <c r="F1838" s="433" t="str">
        <f>IF('statement of marks'!BG64="","",'statement of marks'!BG64)</f>
        <v/>
      </c>
      <c r="G1838" s="207" t="str">
        <f>IF('statement of marks'!BH64="","",'statement of marks'!BH64)</f>
        <v/>
      </c>
      <c r="H1838" s="207" t="str">
        <f>IF('statement of marks'!BI64="","",'statement of marks'!BI64)</f>
        <v/>
      </c>
      <c r="I1838" s="433" t="str">
        <f>IF('statement of marks'!BJ64="","",'statement of marks'!BJ64)</f>
        <v/>
      </c>
      <c r="J1838" s="207" t="str">
        <f>IF('statement of marks'!BK64="","",'statement of marks'!BK64)</f>
        <v/>
      </c>
      <c r="K1838" s="207" t="str">
        <f>IF('statement of marks'!BL64="","",'statement of marks'!BL64)</f>
        <v/>
      </c>
      <c r="L1838" s="433" t="str">
        <f>IF('statement of marks'!BM64="","",'statement of marks'!BM64)</f>
        <v/>
      </c>
      <c r="M1838" s="207" t="str">
        <f>IF('statement of marks'!BO64="","",'statement of marks'!BO64)</f>
        <v/>
      </c>
      <c r="N1838" s="207" t="str">
        <f>IF('statement of marks'!BP64="","",'statement of marks'!BP64)</f>
        <v/>
      </c>
      <c r="O1838" s="433" t="str">
        <f>IF('statement of marks'!BQ64="","",'statement of marks'!BQ64)</f>
        <v/>
      </c>
      <c r="P1838" s="209" t="str">
        <f>IF('statement of marks'!BR64="","",'statement of marks'!BR64)</f>
        <v/>
      </c>
      <c r="Q1838" s="207" t="str">
        <f>IF('statement of marks'!BS64="","",'statement of marks'!BS64)</f>
        <v/>
      </c>
      <c r="R1838" s="207" t="str">
        <f>IF('statement of marks'!BT64="","",'statement of marks'!BT64)</f>
        <v/>
      </c>
      <c r="S1838" s="433" t="str">
        <f>IF('statement of marks'!BU64="","",'statement of marks'!BU64)</f>
        <v/>
      </c>
      <c r="T1838" s="420" t="str">
        <f>IF('statement of marks'!BV64="","",'statement of marks'!BV64)</f>
        <v/>
      </c>
      <c r="U1838" s="420" t="str">
        <f>IF('statement of marks'!BW64="","",'statement of marks'!BW64)</f>
        <v/>
      </c>
      <c r="V1838" s="439" t="str">
        <f>IF('statement of marks'!BX64="","",'statement of marks'!BX64)</f>
        <v/>
      </c>
    </row>
    <row r="1839" spans="1:22" ht="15.95" customHeight="1">
      <c r="A1839" s="425"/>
      <c r="B1839" s="990" t="str">
        <f>IF('statement of marks'!$CA$3="","",'statement of marks'!$CA$3)</f>
        <v>xf.kr</v>
      </c>
      <c r="C1839" s="991"/>
      <c r="D1839" s="207" t="str">
        <f>IF('statement of marks'!CA64="","",'statement of marks'!CA64)</f>
        <v/>
      </c>
      <c r="E1839" s="207" t="str">
        <f>IF('statement of marks'!CB64="","",'statement of marks'!CB64)</f>
        <v/>
      </c>
      <c r="F1839" s="433" t="str">
        <f>IF('statement of marks'!CC64="","",'statement of marks'!CC64)</f>
        <v/>
      </c>
      <c r="G1839" s="207" t="str">
        <f>IF('statement of marks'!CD64="","",'statement of marks'!CD64)</f>
        <v/>
      </c>
      <c r="H1839" s="207" t="str">
        <f>IF('statement of marks'!CE64="","",'statement of marks'!CE64)</f>
        <v/>
      </c>
      <c r="I1839" s="433" t="str">
        <f>IF('statement of marks'!CF64="","",'statement of marks'!CF64)</f>
        <v/>
      </c>
      <c r="J1839" s="207" t="str">
        <f>IF('statement of marks'!CG64="","",'statement of marks'!CG64)</f>
        <v/>
      </c>
      <c r="K1839" s="207" t="str">
        <f>IF('statement of marks'!CH64="","",'statement of marks'!CH64)</f>
        <v/>
      </c>
      <c r="L1839" s="433" t="str">
        <f>IF('statement of marks'!CI64="","",'statement of marks'!CI64)</f>
        <v/>
      </c>
      <c r="M1839" s="207" t="str">
        <f>IF('statement of marks'!CK64="","",'statement of marks'!CK64)</f>
        <v/>
      </c>
      <c r="N1839" s="207" t="str">
        <f>IF('statement of marks'!CL64="","",'statement of marks'!CL64)</f>
        <v/>
      </c>
      <c r="O1839" s="433" t="str">
        <f>IF('statement of marks'!CM64="","",'statement of marks'!CM64)</f>
        <v/>
      </c>
      <c r="P1839" s="209" t="str">
        <f>IF('statement of marks'!CN64="","",'statement of marks'!CN64)</f>
        <v/>
      </c>
      <c r="Q1839" s="207" t="str">
        <f>IF('statement of marks'!CO64="","",'statement of marks'!CO64)</f>
        <v/>
      </c>
      <c r="R1839" s="207" t="str">
        <f>IF('statement of marks'!CP64="","",'statement of marks'!CP64)</f>
        <v/>
      </c>
      <c r="S1839" s="433" t="str">
        <f>IF('statement of marks'!CQ64="","",'statement of marks'!CQ64)</f>
        <v/>
      </c>
      <c r="T1839" s="420" t="str">
        <f>IF('statement of marks'!CR64="","",'statement of marks'!CR64)</f>
        <v/>
      </c>
      <c r="U1839" s="420" t="str">
        <f>IF('statement of marks'!CS64="","",'statement of marks'!CS64)</f>
        <v/>
      </c>
      <c r="V1839" s="439" t="str">
        <f>IF('statement of marks'!CT64="","",'statement of marks'!CT64)</f>
        <v/>
      </c>
    </row>
    <row r="1840" spans="1:22" ht="15.95" customHeight="1">
      <c r="A1840" s="425"/>
      <c r="B1840" s="990" t="str">
        <f>IF('statement of marks'!$CW$3="","",'statement of marks'!$CW$3)</f>
        <v>foKku</v>
      </c>
      <c r="C1840" s="991"/>
      <c r="D1840" s="207" t="str">
        <f>IF('statement of marks'!CW64="","",'statement of marks'!CW64)</f>
        <v/>
      </c>
      <c r="E1840" s="207" t="str">
        <f>IF('statement of marks'!CX64="","",'statement of marks'!CX64)</f>
        <v/>
      </c>
      <c r="F1840" s="433" t="str">
        <f>IF('statement of marks'!CY64="","",'statement of marks'!CY64)</f>
        <v/>
      </c>
      <c r="G1840" s="207" t="str">
        <f>IF('statement of marks'!CZ64="","",'statement of marks'!CZ64)</f>
        <v/>
      </c>
      <c r="H1840" s="207" t="str">
        <f>IF('statement of marks'!DA64="","",'statement of marks'!DA64)</f>
        <v/>
      </c>
      <c r="I1840" s="433" t="str">
        <f>IF('statement of marks'!DB64="","",'statement of marks'!DB64)</f>
        <v/>
      </c>
      <c r="J1840" s="207" t="str">
        <f>IF('statement of marks'!DC64="","",'statement of marks'!DC64)</f>
        <v/>
      </c>
      <c r="K1840" s="207" t="str">
        <f>IF('statement of marks'!DD64="","",'statement of marks'!DD64)</f>
        <v/>
      </c>
      <c r="L1840" s="433" t="str">
        <f>IF('statement of marks'!DE64="","",'statement of marks'!DE64)</f>
        <v/>
      </c>
      <c r="M1840" s="207" t="str">
        <f>IF('statement of marks'!DG64="","",'statement of marks'!DG64)</f>
        <v/>
      </c>
      <c r="N1840" s="207" t="str">
        <f>IF('statement of marks'!DH64="","",'statement of marks'!DH64)</f>
        <v/>
      </c>
      <c r="O1840" s="433" t="str">
        <f>IF('statement of marks'!DI64="","",'statement of marks'!DI64)</f>
        <v/>
      </c>
      <c r="P1840" s="209" t="str">
        <f>IF('statement of marks'!DJ64="","",'statement of marks'!DJ64)</f>
        <v/>
      </c>
      <c r="Q1840" s="207" t="str">
        <f>IF('statement of marks'!DK64="","",'statement of marks'!DK64)</f>
        <v/>
      </c>
      <c r="R1840" s="207" t="str">
        <f>IF('statement of marks'!DL64="","",'statement of marks'!DL64)</f>
        <v/>
      </c>
      <c r="S1840" s="433" t="str">
        <f>IF('statement of marks'!DM64="","",'statement of marks'!DM64)</f>
        <v/>
      </c>
      <c r="T1840" s="420" t="str">
        <f>IF('statement of marks'!DN64="","",'statement of marks'!DN64)</f>
        <v/>
      </c>
      <c r="U1840" s="420" t="str">
        <f>IF('statement of marks'!DO64="","",'statement of marks'!DO64)</f>
        <v/>
      </c>
      <c r="V1840" s="439" t="str">
        <f>IF('statement of marks'!DP64="","",'statement of marks'!DP64)</f>
        <v/>
      </c>
    </row>
    <row r="1841" spans="1:22" ht="15.95" customHeight="1">
      <c r="A1841" s="425"/>
      <c r="B1841" s="990" t="str">
        <f>IF('statement of marks'!$DS$3="","",'statement of marks'!$DS$3)</f>
        <v>lkekftd foKku</v>
      </c>
      <c r="C1841" s="991"/>
      <c r="D1841" s="207" t="str">
        <f>IF('statement of marks'!DS64="","",'statement of marks'!DS64)</f>
        <v/>
      </c>
      <c r="E1841" s="207" t="str">
        <f>IF('statement of marks'!DT64="","",'statement of marks'!DT64)</f>
        <v/>
      </c>
      <c r="F1841" s="433" t="str">
        <f>IF('statement of marks'!DU64="","",'statement of marks'!DU64)</f>
        <v/>
      </c>
      <c r="G1841" s="207" t="str">
        <f>IF('statement of marks'!DV64="","",'statement of marks'!DV64)</f>
        <v/>
      </c>
      <c r="H1841" s="207" t="str">
        <f>IF('statement of marks'!DW64="","",'statement of marks'!DW64)</f>
        <v/>
      </c>
      <c r="I1841" s="433" t="str">
        <f>IF('statement of marks'!DX64="","",'statement of marks'!DX64)</f>
        <v/>
      </c>
      <c r="J1841" s="207" t="str">
        <f>IF('statement of marks'!DY64="","",'statement of marks'!DY64)</f>
        <v/>
      </c>
      <c r="K1841" s="207" t="str">
        <f>IF('statement of marks'!DZ64="","",'statement of marks'!DZ64)</f>
        <v/>
      </c>
      <c r="L1841" s="433" t="str">
        <f>IF('statement of marks'!EA64="","",'statement of marks'!EA64)</f>
        <v/>
      </c>
      <c r="M1841" s="207" t="str">
        <f>IF('statement of marks'!EC64="","",'statement of marks'!EC64)</f>
        <v/>
      </c>
      <c r="N1841" s="207" t="str">
        <f>IF('statement of marks'!ED64="","",'statement of marks'!ED64)</f>
        <v/>
      </c>
      <c r="O1841" s="433" t="str">
        <f>IF('statement of marks'!EE64="","",'statement of marks'!EE64)</f>
        <v/>
      </c>
      <c r="P1841" s="209" t="str">
        <f>IF('statement of marks'!EF64="","",'statement of marks'!EF64)</f>
        <v/>
      </c>
      <c r="Q1841" s="207" t="str">
        <f>IF('statement of marks'!EG64="","",'statement of marks'!EG64)</f>
        <v/>
      </c>
      <c r="R1841" s="207" t="str">
        <f>IF('statement of marks'!EH64="","",'statement of marks'!EH64)</f>
        <v/>
      </c>
      <c r="S1841" s="433" t="str">
        <f>IF('statement of marks'!EI64="","",'statement of marks'!EI64)</f>
        <v/>
      </c>
      <c r="T1841" s="420" t="str">
        <f>IF('statement of marks'!EJ64="","",'statement of marks'!EJ64)</f>
        <v/>
      </c>
      <c r="U1841" s="420" t="str">
        <f>IF('statement of marks'!EK64="","",'statement of marks'!EK64)</f>
        <v/>
      </c>
      <c r="V1841" s="439" t="str">
        <f>IF('statement of marks'!EL64="","",'statement of marks'!EL64)</f>
        <v/>
      </c>
    </row>
    <row r="1842" spans="1:22" ht="15.95" customHeight="1">
      <c r="A1842" s="425"/>
      <c r="B1842" s="996" t="s">
        <v>193</v>
      </c>
      <c r="C1842" s="997"/>
      <c r="D1842" s="1007" t="s">
        <v>1</v>
      </c>
      <c r="E1842" s="1007"/>
      <c r="F1842" s="1007"/>
      <c r="G1842" s="1007" t="s">
        <v>21</v>
      </c>
      <c r="H1842" s="1007"/>
      <c r="I1842" s="1007"/>
      <c r="J1842" s="1007" t="s">
        <v>194</v>
      </c>
      <c r="K1842" s="1007"/>
      <c r="L1842" s="1007"/>
      <c r="M1842" s="1007" t="s">
        <v>68</v>
      </c>
      <c r="N1842" s="1007"/>
      <c r="O1842" s="1007"/>
      <c r="P1842" s="1007" t="s">
        <v>240</v>
      </c>
      <c r="Q1842" s="1007"/>
      <c r="R1842" s="1007"/>
      <c r="S1842" s="436"/>
      <c r="T1842" s="1073" t="s">
        <v>237</v>
      </c>
      <c r="U1842" s="1074"/>
      <c r="V1842" s="1075"/>
    </row>
    <row r="1843" spans="1:22" ht="15.95" customHeight="1">
      <c r="A1843" s="426"/>
      <c r="B1843" s="1048" t="s">
        <v>3</v>
      </c>
      <c r="C1843" s="1049"/>
      <c r="D1843" s="1050">
        <f>IF('statement of marks'!EO$6="","",'statement of marks'!EO$6)</f>
        <v>20</v>
      </c>
      <c r="E1843" s="1050"/>
      <c r="F1843" s="1050"/>
      <c r="G1843" s="1050">
        <f>IF('statement of marks'!EP$6="","",'statement of marks'!EP$6)</f>
        <v>20</v>
      </c>
      <c r="H1843" s="1050"/>
      <c r="I1843" s="1050"/>
      <c r="J1843" s="1050">
        <f>IF('statement of marks'!ER$6="","",'statement of marks'!ER$6)</f>
        <v>20</v>
      </c>
      <c r="K1843" s="1050"/>
      <c r="L1843" s="1050"/>
      <c r="M1843" s="1050">
        <f>IF('statement of marks'!EQ$6="","",'statement of marks'!EQ$6)</f>
        <v>20</v>
      </c>
      <c r="N1843" s="1050"/>
      <c r="O1843" s="1050"/>
      <c r="P1843" s="1050">
        <f>IF('statement of marks'!ES$6="","",'statement of marks'!ES$6)</f>
        <v>20</v>
      </c>
      <c r="Q1843" s="1050"/>
      <c r="R1843" s="1050"/>
      <c r="S1843" s="437" t="str">
        <f>IF('statement of marks'!FD$6="","",'statement of marks'!EW$6)</f>
        <v/>
      </c>
      <c r="T1843" s="442">
        <f>IF('statement of marks'!ET$6="","",'statement of marks'!ET$6)</f>
        <v>100</v>
      </c>
      <c r="U1843" s="443" t="s">
        <v>5</v>
      </c>
      <c r="V1843" s="444" t="s">
        <v>241</v>
      </c>
    </row>
    <row r="1844" spans="1:22" ht="15.95" customHeight="1">
      <c r="A1844" s="425"/>
      <c r="B1844" s="990" t="str">
        <f>IF('statement of marks'!$EO$3="","",'statement of marks'!$EO$3)</f>
        <v>dk;kZuqHko</v>
      </c>
      <c r="C1844" s="991"/>
      <c r="D1844" s="1031" t="str">
        <f>IF('statement of marks'!EO64="","",'statement of marks'!EO64)</f>
        <v/>
      </c>
      <c r="E1844" s="1031"/>
      <c r="F1844" s="1031"/>
      <c r="G1844" s="1031" t="str">
        <f>IF('statement of marks'!EP64="","",'statement of marks'!EP64)</f>
        <v/>
      </c>
      <c r="H1844" s="1031"/>
      <c r="I1844" s="1031"/>
      <c r="J1844" s="1031" t="str">
        <f>IF('statement of marks'!ER64="","",'statement of marks'!ER64)</f>
        <v/>
      </c>
      <c r="K1844" s="1031"/>
      <c r="L1844" s="1031"/>
      <c r="M1844" s="1031" t="str">
        <f>IF('statement of marks'!EQ64="","",'statement of marks'!EQ64)</f>
        <v/>
      </c>
      <c r="N1844" s="1031"/>
      <c r="O1844" s="1031"/>
      <c r="P1844" s="1031" t="str">
        <f>IF('statement of marks'!ES64="","",'statement of marks'!ES64)</f>
        <v/>
      </c>
      <c r="Q1844" s="1031"/>
      <c r="R1844" s="1031"/>
      <c r="S1844" s="438"/>
      <c r="T1844" s="440" t="str">
        <f>IF('statement of marks'!ET64="","",'statement of marks'!ET64)</f>
        <v/>
      </c>
      <c r="U1844" s="440" t="str">
        <f>IF('statement of marks'!EU64="","",'statement of marks'!EU64)</f>
        <v/>
      </c>
      <c r="V1844" s="441" t="str">
        <f>IF('statement of marks'!EV64="","",'statement of marks'!EV64)</f>
        <v/>
      </c>
    </row>
    <row r="1845" spans="1:22" ht="15.95" customHeight="1">
      <c r="A1845" s="425"/>
      <c r="B1845" s="1027" t="str">
        <f>IF('statement of marks'!$EY$3="","",'statement of marks'!$EY$3)</f>
        <v>dyk f'k{kk</v>
      </c>
      <c r="C1845" s="1028"/>
      <c r="D1845" s="1031" t="str">
        <f>IF('statement of marks'!EY64="","",'statement of marks'!EY64)</f>
        <v/>
      </c>
      <c r="E1845" s="1031"/>
      <c r="F1845" s="1031"/>
      <c r="G1845" s="1031" t="str">
        <f>IF('statement of marks'!EZ64="","",'statement of marks'!EZ64)</f>
        <v/>
      </c>
      <c r="H1845" s="1031"/>
      <c r="I1845" s="1031"/>
      <c r="J1845" s="1031" t="str">
        <f>IF('statement of marks'!FB64="","",'statement of marks'!FB64)</f>
        <v/>
      </c>
      <c r="K1845" s="1031"/>
      <c r="L1845" s="1031"/>
      <c r="M1845" s="1031" t="str">
        <f>IF('statement of marks'!FA64="","",'statement of marks'!FA64)</f>
        <v/>
      </c>
      <c r="N1845" s="1031"/>
      <c r="O1845" s="1031"/>
      <c r="P1845" s="1031" t="str">
        <f>IF('statement of marks'!FC64="","",'statement of marks'!FC64)</f>
        <v/>
      </c>
      <c r="Q1845" s="1031"/>
      <c r="R1845" s="1031"/>
      <c r="S1845" s="438"/>
      <c r="T1845" s="440" t="str">
        <f>IF('statement of marks'!FD64="","",'statement of marks'!FD64)</f>
        <v/>
      </c>
      <c r="U1845" s="440" t="str">
        <f>IF('statement of marks'!FE64="","",'statement of marks'!FE64)</f>
        <v/>
      </c>
      <c r="V1845" s="441" t="str">
        <f>IF('statement of marks'!FF64="","",'statement of marks'!FF64)</f>
        <v/>
      </c>
    </row>
    <row r="1846" spans="1:22" ht="15.95" customHeight="1">
      <c r="A1846" s="425"/>
      <c r="B1846" s="1029" t="str">
        <f>IF('statement of marks'!$FI$3="","",'statement of marks'!$FI$3)</f>
        <v>LokLF; ,oe~ 'kkjhfjd f'k{kk</v>
      </c>
      <c r="C1846" s="1030"/>
      <c r="D1846" s="1031" t="str">
        <f>IF('statement of marks'!FI64="","",'statement of marks'!FI64)</f>
        <v/>
      </c>
      <c r="E1846" s="1031"/>
      <c r="F1846" s="1031"/>
      <c r="G1846" s="1031" t="str">
        <f>IF('statement of marks'!FJ64="","",'statement of marks'!FJ64)</f>
        <v/>
      </c>
      <c r="H1846" s="1031"/>
      <c r="I1846" s="1031"/>
      <c r="J1846" s="1031" t="str">
        <f>IF('statement of marks'!FL64="","",'statement of marks'!FL64)</f>
        <v/>
      </c>
      <c r="K1846" s="1031"/>
      <c r="L1846" s="1031"/>
      <c r="M1846" s="1031" t="str">
        <f>IF('statement of marks'!FK64="","",'statement of marks'!FK64)</f>
        <v/>
      </c>
      <c r="N1846" s="1031"/>
      <c r="O1846" s="1031"/>
      <c r="P1846" s="1031" t="str">
        <f>IF('statement of marks'!FM64="","",'statement of marks'!FM64)</f>
        <v/>
      </c>
      <c r="Q1846" s="1031"/>
      <c r="R1846" s="1031"/>
      <c r="S1846" s="438"/>
      <c r="T1846" s="440" t="str">
        <f>IF('statement of marks'!FN64="","",'statement of marks'!FN64)</f>
        <v/>
      </c>
      <c r="U1846" s="440" t="str">
        <f>IF('statement of marks'!FO64="","",'statement of marks'!FO64)</f>
        <v/>
      </c>
      <c r="V1846" s="441" t="str">
        <f>IF('statement of marks'!FP64="","",'statement of marks'!FP64)</f>
        <v/>
      </c>
    </row>
    <row r="1847" spans="1:22" ht="15.95" customHeight="1">
      <c r="A1847" s="425"/>
      <c r="B1847" s="1000" t="s">
        <v>195</v>
      </c>
      <c r="C1847" s="1001"/>
      <c r="D1847" s="1071" t="str">
        <f>details!$DR$3</f>
        <v>vxLr rd</v>
      </c>
      <c r="E1847" s="1071"/>
      <c r="F1847" s="1071"/>
      <c r="G1847" s="1071" t="str">
        <f>details!$DV$3</f>
        <v>vDVwcj rd</v>
      </c>
      <c r="H1847" s="1071"/>
      <c r="I1847" s="1071"/>
      <c r="J1847" s="1071" t="str">
        <f>details!$ED$3</f>
        <v>Qjojh rd</v>
      </c>
      <c r="K1847" s="1071"/>
      <c r="L1847" s="1071"/>
      <c r="M1847" s="1071" t="str">
        <f>details!$DZ$3</f>
        <v>fnlEcj rd</v>
      </c>
      <c r="N1847" s="1071"/>
      <c r="O1847" s="1071"/>
      <c r="P1847" s="1071" t="str">
        <f>details!$EH$3</f>
        <v>loZ ;ksx</v>
      </c>
      <c r="Q1847" s="1071"/>
      <c r="R1847" s="1071"/>
      <c r="S1847" s="1010" t="s">
        <v>252</v>
      </c>
      <c r="T1847" s="1011"/>
      <c r="U1847" s="1011"/>
      <c r="V1847" s="1078"/>
    </row>
    <row r="1848" spans="1:22" ht="15.95" customHeight="1">
      <c r="A1848" s="425"/>
      <c r="B1848" s="1025" t="s">
        <v>98</v>
      </c>
      <c r="C1848" s="1026"/>
      <c r="D1848" s="1008" t="str">
        <f>IF(details!DS64="","",details!DS64)</f>
        <v/>
      </c>
      <c r="E1848" s="1008"/>
      <c r="F1848" s="1008"/>
      <c r="G1848" s="1008" t="str">
        <f>IF(details!DW64="","",details!DW64)</f>
        <v/>
      </c>
      <c r="H1848" s="1008"/>
      <c r="I1848" s="1008"/>
      <c r="J1848" s="1008" t="str">
        <f>IF(details!EE64="","",details!EE64)</f>
        <v/>
      </c>
      <c r="K1848" s="1008"/>
      <c r="L1848" s="1008"/>
      <c r="M1848" s="1008" t="str">
        <f>IF(details!EA64="","",details!EA64)</f>
        <v/>
      </c>
      <c r="N1848" s="1008"/>
      <c r="O1848" s="1008"/>
      <c r="P1848" s="1008" t="str">
        <f>IF(details!EI64="","",details!EI64)</f>
        <v/>
      </c>
      <c r="Q1848" s="1008"/>
      <c r="R1848" s="1008"/>
      <c r="S1848" s="1079">
        <f>'statement of marks'!$HF$108</f>
        <v>42855</v>
      </c>
      <c r="T1848" s="1080"/>
      <c r="U1848" s="1080"/>
      <c r="V1848" s="1081"/>
    </row>
    <row r="1849" spans="1:22" ht="15.95" customHeight="1">
      <c r="A1849" s="425"/>
      <c r="B1849" s="1023" t="s">
        <v>15</v>
      </c>
      <c r="C1849" s="1024"/>
      <c r="D1849" s="1009">
        <f>IF(details!DR64="","",details!DR64)</f>
        <v>83</v>
      </c>
      <c r="E1849" s="1009"/>
      <c r="F1849" s="1009"/>
      <c r="G1849" s="1009" t="str">
        <f>IF(details!DV64="","",details!DV64)</f>
        <v/>
      </c>
      <c r="H1849" s="1009"/>
      <c r="I1849" s="1009"/>
      <c r="J1849" s="1009" t="str">
        <f>IF(details!ED64="","",details!ED64)</f>
        <v/>
      </c>
      <c r="K1849" s="1009"/>
      <c r="L1849" s="1009"/>
      <c r="M1849" s="1009" t="str">
        <f>IF(details!DZ64="","",details!DZ64)</f>
        <v/>
      </c>
      <c r="N1849" s="1009"/>
      <c r="O1849" s="1009"/>
      <c r="P1849" s="1009" t="str">
        <f>IF(details!EH64="","",details!EH64)</f>
        <v/>
      </c>
      <c r="Q1849" s="1009"/>
      <c r="R1849" s="1009"/>
      <c r="S1849" s="1082"/>
      <c r="T1849" s="1083"/>
      <c r="U1849" s="1083"/>
      <c r="V1849" s="1084"/>
    </row>
    <row r="1850" spans="1:22" ht="15.95" customHeight="1">
      <c r="A1850" s="1072"/>
      <c r="B1850" s="1064" t="s">
        <v>250</v>
      </c>
      <c r="C1850" s="1065"/>
      <c r="D1850" s="1066" t="s">
        <v>3</v>
      </c>
      <c r="E1850" s="1066"/>
      <c r="F1850" s="1066"/>
      <c r="G1850" s="1066" t="s">
        <v>236</v>
      </c>
      <c r="H1850" s="1066"/>
      <c r="I1850" s="1066"/>
      <c r="J1850" s="1066" t="s">
        <v>5</v>
      </c>
      <c r="K1850" s="1066"/>
      <c r="L1850" s="1066"/>
      <c r="M1850" s="1066" t="s">
        <v>242</v>
      </c>
      <c r="N1850" s="1066"/>
      <c r="O1850" s="1066"/>
      <c r="P1850" s="1067" t="s">
        <v>225</v>
      </c>
      <c r="Q1850" s="1067"/>
      <c r="R1850" s="1067"/>
      <c r="S1850" s="1066" t="s">
        <v>250</v>
      </c>
      <c r="T1850" s="1066"/>
      <c r="U1850" s="1066"/>
      <c r="V1850" s="1068"/>
    </row>
    <row r="1851" spans="1:22" ht="15.95" customHeight="1">
      <c r="A1851" s="1072"/>
      <c r="B1851" s="1064"/>
      <c r="C1851" s="1065"/>
      <c r="D1851" s="1069" t="str">
        <f>'statement of marks'!HD64</f>
        <v/>
      </c>
      <c r="E1851" s="1069"/>
      <c r="F1851" s="1069"/>
      <c r="G1851" s="1069" t="str">
        <f>'statement of marks'!HE64</f>
        <v/>
      </c>
      <c r="H1851" s="1069"/>
      <c r="I1851" s="1069"/>
      <c r="J1851" s="1069" t="str">
        <f>'statement of marks'!HF64</f>
        <v/>
      </c>
      <c r="K1851" s="1069"/>
      <c r="L1851" s="1069"/>
      <c r="M1851" s="1069" t="str">
        <f>'statement of marks'!HI64</f>
        <v/>
      </c>
      <c r="N1851" s="1069"/>
      <c r="O1851" s="1069"/>
      <c r="P1851" s="1069" t="str">
        <f>'statement of marks'!HH64</f>
        <v/>
      </c>
      <c r="Q1851" s="1069"/>
      <c r="R1851" s="1069"/>
      <c r="S1851" s="1066" t="str">
        <f>'statement of marks'!HC64</f>
        <v/>
      </c>
      <c r="T1851" s="1066"/>
      <c r="U1851" s="1066"/>
      <c r="V1851" s="1068"/>
    </row>
    <row r="1852" spans="1:22" ht="15.95" customHeight="1">
      <c r="A1852" s="425"/>
      <c r="B1852" s="1036" t="s">
        <v>99</v>
      </c>
      <c r="C1852" s="1037"/>
      <c r="D1852" s="1007"/>
      <c r="E1852" s="1007"/>
      <c r="F1852" s="1007"/>
      <c r="G1852" s="1007"/>
      <c r="H1852" s="1007"/>
      <c r="I1852" s="1007"/>
      <c r="J1852" s="1007"/>
      <c r="K1852" s="1007"/>
      <c r="L1852" s="1007"/>
      <c r="M1852" s="1007"/>
      <c r="N1852" s="1007"/>
      <c r="O1852" s="1007"/>
      <c r="P1852" s="1007"/>
      <c r="Q1852" s="1007"/>
      <c r="R1852" s="1007"/>
      <c r="S1852" s="1007"/>
      <c r="T1852" s="1007"/>
      <c r="U1852" s="1007"/>
      <c r="V1852" s="1058"/>
    </row>
    <row r="1853" spans="1:22" ht="15.95" customHeight="1">
      <c r="A1853" s="425"/>
      <c r="B1853" s="1013" t="s">
        <v>79</v>
      </c>
      <c r="C1853" s="1014"/>
      <c r="D1853" s="1007"/>
      <c r="E1853" s="1007"/>
      <c r="F1853" s="1007"/>
      <c r="G1853" s="1007"/>
      <c r="H1853" s="1007"/>
      <c r="I1853" s="1007"/>
      <c r="J1853" s="1007"/>
      <c r="K1853" s="1007"/>
      <c r="L1853" s="1007"/>
      <c r="M1853" s="1007"/>
      <c r="N1853" s="1007"/>
      <c r="O1853" s="1007"/>
      <c r="P1853" s="1007"/>
      <c r="Q1853" s="1007"/>
      <c r="R1853" s="1007"/>
      <c r="S1853" s="1007"/>
      <c r="T1853" s="1007"/>
      <c r="U1853" s="1007"/>
      <c r="V1853" s="1058"/>
    </row>
    <row r="1854" spans="1:22" ht="15.95" customHeight="1">
      <c r="A1854" s="425"/>
      <c r="B1854" s="1036" t="s">
        <v>243</v>
      </c>
      <c r="C1854" s="1037"/>
      <c r="D1854" s="1007"/>
      <c r="E1854" s="1007"/>
      <c r="F1854" s="1007"/>
      <c r="G1854" s="1007"/>
      <c r="H1854" s="1007"/>
      <c r="I1854" s="1007"/>
      <c r="J1854" s="1007"/>
      <c r="K1854" s="1007"/>
      <c r="L1854" s="1007"/>
      <c r="M1854" s="1007"/>
      <c r="N1854" s="1007"/>
      <c r="O1854" s="1007"/>
      <c r="P1854" s="1007" t="s">
        <v>243</v>
      </c>
      <c r="Q1854" s="1007"/>
      <c r="R1854" s="1007"/>
      <c r="S1854" s="1007"/>
      <c r="T1854" s="1007"/>
      <c r="U1854" s="1007"/>
      <c r="V1854" s="1058"/>
    </row>
    <row r="1855" spans="1:22" ht="15.95" customHeight="1">
      <c r="A1855" s="425"/>
      <c r="B1855" s="1021" t="s">
        <v>100</v>
      </c>
      <c r="C1855" s="1022"/>
      <c r="D1855" s="1007"/>
      <c r="E1855" s="1007"/>
      <c r="F1855" s="1007"/>
      <c r="G1855" s="1007"/>
      <c r="H1855" s="1007"/>
      <c r="I1855" s="1007"/>
      <c r="J1855" s="1007"/>
      <c r="K1855" s="1007"/>
      <c r="L1855" s="1007"/>
      <c r="M1855" s="1007"/>
      <c r="N1855" s="1007"/>
      <c r="O1855" s="1007"/>
      <c r="P1855" s="1007"/>
      <c r="Q1855" s="1007"/>
      <c r="R1855" s="1007"/>
      <c r="S1855" s="1060" t="s">
        <v>100</v>
      </c>
      <c r="T1855" s="1060"/>
      <c r="U1855" s="1060"/>
      <c r="V1855" s="1061"/>
    </row>
    <row r="1856" spans="1:22" ht="15.95" customHeight="1" thickBot="1">
      <c r="A1856" s="427"/>
      <c r="B1856" s="1076" t="s">
        <v>101</v>
      </c>
      <c r="C1856" s="1077"/>
      <c r="D1856" s="1059"/>
      <c r="E1856" s="1059"/>
      <c r="F1856" s="1059"/>
      <c r="G1856" s="1059"/>
      <c r="H1856" s="1059"/>
      <c r="I1856" s="1059"/>
      <c r="J1856" s="1059"/>
      <c r="K1856" s="1059"/>
      <c r="L1856" s="1059"/>
      <c r="M1856" s="1059"/>
      <c r="N1856" s="1059"/>
      <c r="O1856" s="1059"/>
      <c r="P1856" s="1059"/>
      <c r="Q1856" s="1059"/>
      <c r="R1856" s="1059"/>
      <c r="S1856" s="1062" t="s">
        <v>134</v>
      </c>
      <c r="T1856" s="1062"/>
      <c r="U1856" s="1062"/>
      <c r="V1856" s="1063"/>
    </row>
    <row r="1857" spans="1:22" ht="15.95" customHeight="1">
      <c r="A1857" s="424"/>
      <c r="B1857" s="1038" t="s">
        <v>47</v>
      </c>
      <c r="C1857" s="1039"/>
      <c r="D1857" s="1039"/>
      <c r="E1857" s="1039"/>
      <c r="F1857" s="1039"/>
      <c r="G1857" s="1039"/>
      <c r="H1857" s="1039"/>
      <c r="I1857" s="1039"/>
      <c r="J1857" s="1039"/>
      <c r="K1857" s="1039"/>
      <c r="L1857" s="1039"/>
      <c r="M1857" s="1039"/>
      <c r="N1857" s="1039"/>
      <c r="O1857" s="1039"/>
      <c r="P1857" s="1039"/>
      <c r="Q1857" s="1039"/>
      <c r="R1857" s="1039"/>
      <c r="S1857" s="1039"/>
      <c r="T1857" s="1039"/>
      <c r="U1857" s="1039"/>
      <c r="V1857" s="1040"/>
    </row>
    <row r="1858" spans="1:22" ht="15.95" customHeight="1">
      <c r="A1858" s="425"/>
      <c r="B1858" s="1041" t="str">
        <f>'statement of marks'!$A$1</f>
        <v>MkW0Hkhejko vEcsMdj jkt0vkok0fo|k0cxMh]nkSlk</v>
      </c>
      <c r="C1858" s="1042"/>
      <c r="D1858" s="1042"/>
      <c r="E1858" s="1042"/>
      <c r="F1858" s="1042"/>
      <c r="G1858" s="1042"/>
      <c r="H1858" s="1042"/>
      <c r="I1858" s="1042"/>
      <c r="J1858" s="1042"/>
      <c r="K1858" s="1042"/>
      <c r="L1858" s="1042"/>
      <c r="M1858" s="1042"/>
      <c r="N1858" s="1042"/>
      <c r="O1858" s="1042"/>
      <c r="P1858" s="1042"/>
      <c r="Q1858" s="1042"/>
      <c r="R1858" s="1042"/>
      <c r="S1858" s="1042"/>
      <c r="T1858" s="1042"/>
      <c r="U1858" s="1042"/>
      <c r="V1858" s="1043"/>
    </row>
    <row r="1859" spans="1:22" ht="15.95" customHeight="1">
      <c r="A1859" s="425"/>
      <c r="B1859" s="990" t="s">
        <v>244</v>
      </c>
      <c r="C1859" s="991"/>
      <c r="D1859" s="992" t="str">
        <f>'statement of marks'!$H$3</f>
        <v>2016-17</v>
      </c>
      <c r="E1859" s="992"/>
      <c r="F1859" s="992"/>
      <c r="G1859" s="992"/>
      <c r="H1859" s="992"/>
      <c r="I1859" s="992"/>
      <c r="J1859" s="992"/>
      <c r="K1859" s="992"/>
      <c r="L1859" s="992"/>
      <c r="M1859" s="992"/>
      <c r="N1859" s="992"/>
      <c r="O1859" s="992"/>
      <c r="P1859" s="992"/>
      <c r="Q1859" s="992"/>
      <c r="R1859" s="992"/>
      <c r="S1859" s="992"/>
      <c r="T1859" s="992"/>
      <c r="U1859" s="992"/>
      <c r="V1859" s="1044"/>
    </row>
    <row r="1860" spans="1:22" ht="15.95" customHeight="1">
      <c r="A1860" s="425"/>
      <c r="B1860" s="990" t="s">
        <v>185</v>
      </c>
      <c r="C1860" s="991"/>
      <c r="D1860" s="991" t="str">
        <f>IF('statement of marks'!I65="","",'statement of marks'!I65)</f>
        <v/>
      </c>
      <c r="E1860" s="991"/>
      <c r="F1860" s="991"/>
      <c r="G1860" s="991"/>
      <c r="H1860" s="991"/>
      <c r="I1860" s="991"/>
      <c r="J1860" s="991"/>
      <c r="K1860" s="991"/>
      <c r="L1860" s="991"/>
      <c r="M1860" s="991"/>
      <c r="N1860" s="991"/>
      <c r="O1860" s="991"/>
      <c r="P1860" s="991"/>
      <c r="Q1860" s="991"/>
      <c r="R1860" s="991"/>
      <c r="S1860" s="991"/>
      <c r="T1860" s="991"/>
      <c r="U1860" s="991"/>
      <c r="V1860" s="1045"/>
    </row>
    <row r="1861" spans="1:22" ht="15.95" customHeight="1">
      <c r="A1861" s="425"/>
      <c r="B1861" s="990" t="s">
        <v>186</v>
      </c>
      <c r="C1861" s="991"/>
      <c r="D1861" s="991" t="str">
        <f>IF('statement of marks'!J65="","",'statement of marks'!J65)</f>
        <v/>
      </c>
      <c r="E1861" s="991"/>
      <c r="F1861" s="991"/>
      <c r="G1861" s="991"/>
      <c r="H1861" s="991"/>
      <c r="I1861" s="991"/>
      <c r="J1861" s="991"/>
      <c r="K1861" s="991"/>
      <c r="L1861" s="991"/>
      <c r="M1861" s="991"/>
      <c r="N1861" s="991"/>
      <c r="O1861" s="991"/>
      <c r="P1861" s="991"/>
      <c r="Q1861" s="991"/>
      <c r="R1861" s="991"/>
      <c r="S1861" s="991"/>
      <c r="T1861" s="991"/>
      <c r="U1861" s="991"/>
      <c r="V1861" s="1045"/>
    </row>
    <row r="1862" spans="1:22" ht="15.95" customHeight="1">
      <c r="A1862" s="425"/>
      <c r="B1862" s="990" t="s">
        <v>187</v>
      </c>
      <c r="C1862" s="991"/>
      <c r="D1862" s="991" t="str">
        <f>IF('statement of marks'!K65="","",'statement of marks'!K65)</f>
        <v/>
      </c>
      <c r="E1862" s="991"/>
      <c r="F1862" s="991"/>
      <c r="G1862" s="991"/>
      <c r="H1862" s="991"/>
      <c r="I1862" s="991"/>
      <c r="J1862" s="991"/>
      <c r="K1862" s="991"/>
      <c r="L1862" s="991"/>
      <c r="M1862" s="991"/>
      <c r="N1862" s="991"/>
      <c r="O1862" s="991"/>
      <c r="P1862" s="991"/>
      <c r="Q1862" s="991"/>
      <c r="R1862" s="991"/>
      <c r="S1862" s="991"/>
      <c r="T1862" s="991"/>
      <c r="U1862" s="991"/>
      <c r="V1862" s="1045"/>
    </row>
    <row r="1863" spans="1:22" ht="15.95" customHeight="1">
      <c r="A1863" s="425"/>
      <c r="B1863" s="990" t="s">
        <v>188</v>
      </c>
      <c r="C1863" s="991"/>
      <c r="D1863" s="992" t="str">
        <f>'statement of marks'!$G$3</f>
        <v>6 B</v>
      </c>
      <c r="E1863" s="992"/>
      <c r="F1863" s="992"/>
      <c r="G1863" s="991" t="s">
        <v>9</v>
      </c>
      <c r="H1863" s="991"/>
      <c r="I1863" s="991"/>
      <c r="J1863" s="992" t="str">
        <f>IF('statement of marks'!D65="","",'statement of marks'!D65)</f>
        <v/>
      </c>
      <c r="K1863" s="992"/>
      <c r="L1863" s="992"/>
      <c r="M1863" s="991" t="s">
        <v>189</v>
      </c>
      <c r="N1863" s="991"/>
      <c r="O1863" s="991"/>
      <c r="P1863" s="992" t="str">
        <f>IF('statement of marks'!F65="","",'statement of marks'!F65)</f>
        <v/>
      </c>
      <c r="Q1863" s="992"/>
      <c r="R1863" s="992"/>
      <c r="S1863" s="1054" t="str">
        <f>IF('statement of marks'!$I$3="","",'statement of marks'!$I$3)</f>
        <v xml:space="preserve">fo|ky; dk Mk;l dksM+ </v>
      </c>
      <c r="T1863" s="1054"/>
      <c r="U1863" s="1054"/>
      <c r="V1863" s="1055"/>
    </row>
    <row r="1864" spans="1:22" ht="15.95" customHeight="1">
      <c r="A1864" s="425"/>
      <c r="B1864" s="428" t="s">
        <v>0</v>
      </c>
      <c r="C1864" s="429"/>
      <c r="D1864" s="1032" t="str">
        <f>IF('statement of marks'!G65="","",'statement of marks'!G65)</f>
        <v/>
      </c>
      <c r="E1864" s="1032"/>
      <c r="F1864" s="1032"/>
      <c r="G1864" s="991" t="str">
        <f>IF('statement of marks'!H65="","",'statement of marks'!H65)</f>
        <v/>
      </c>
      <c r="H1864" s="991"/>
      <c r="I1864" s="991"/>
      <c r="J1864" s="991"/>
      <c r="K1864" s="991"/>
      <c r="L1864" s="991"/>
      <c r="M1864" s="991"/>
      <c r="N1864" s="991"/>
      <c r="O1864" s="991"/>
      <c r="P1864" s="991"/>
      <c r="Q1864" s="991"/>
      <c r="R1864" s="991"/>
      <c r="S1864" s="1056" t="str">
        <f>IF('statement of marks'!$J$3="","",'statement of marks'!$J$3)</f>
        <v xml:space="preserve">08291009401   </v>
      </c>
      <c r="T1864" s="1056"/>
      <c r="U1864" s="1056"/>
      <c r="V1864" s="1057"/>
    </row>
    <row r="1865" spans="1:22" ht="15.95" customHeight="1">
      <c r="A1865" s="425"/>
      <c r="B1865" s="404" t="s">
        <v>28</v>
      </c>
      <c r="C1865" s="430" t="s">
        <v>96</v>
      </c>
      <c r="D1865" s="1007" t="s">
        <v>1</v>
      </c>
      <c r="E1865" s="1007"/>
      <c r="F1865" s="1007"/>
      <c r="G1865" s="1007" t="s">
        <v>21</v>
      </c>
      <c r="H1865" s="1007"/>
      <c r="I1865" s="1007"/>
      <c r="J1865" s="1007" t="s">
        <v>68</v>
      </c>
      <c r="K1865" s="1007"/>
      <c r="L1865" s="1007"/>
      <c r="M1865" s="1007" t="s">
        <v>97</v>
      </c>
      <c r="N1865" s="1007"/>
      <c r="O1865" s="1007"/>
      <c r="P1865" s="1070" t="s">
        <v>200</v>
      </c>
      <c r="Q1865" s="1051" t="s">
        <v>238</v>
      </c>
      <c r="R1865" s="1051"/>
      <c r="S1865" s="1051"/>
      <c r="T1865" s="1052" t="s">
        <v>237</v>
      </c>
      <c r="U1865" s="1052"/>
      <c r="V1865" s="1053"/>
    </row>
    <row r="1866" spans="1:22" ht="15.95" customHeight="1">
      <c r="A1866" s="425"/>
      <c r="B1866" s="404"/>
      <c r="C1866" s="430"/>
      <c r="D1866" s="423" t="s">
        <v>245</v>
      </c>
      <c r="E1866" s="423" t="s">
        <v>246</v>
      </c>
      <c r="F1866" s="431" t="s">
        <v>2</v>
      </c>
      <c r="G1866" s="423" t="s">
        <v>245</v>
      </c>
      <c r="H1866" s="423" t="s">
        <v>246</v>
      </c>
      <c r="I1866" s="431" t="s">
        <v>2</v>
      </c>
      <c r="J1866" s="423" t="s">
        <v>245</v>
      </c>
      <c r="K1866" s="423" t="s">
        <v>246</v>
      </c>
      <c r="L1866" s="431" t="s">
        <v>2</v>
      </c>
      <c r="M1866" s="423" t="s">
        <v>245</v>
      </c>
      <c r="N1866" s="423" t="s">
        <v>246</v>
      </c>
      <c r="O1866" s="431" t="s">
        <v>2</v>
      </c>
      <c r="P1866" s="1070"/>
      <c r="Q1866" s="423" t="s">
        <v>245</v>
      </c>
      <c r="R1866" s="423" t="s">
        <v>246</v>
      </c>
      <c r="S1866" s="435" t="s">
        <v>2</v>
      </c>
      <c r="T1866" s="445" t="s">
        <v>223</v>
      </c>
      <c r="U1866" s="446" t="s">
        <v>5</v>
      </c>
      <c r="V1866" s="447" t="s">
        <v>241</v>
      </c>
    </row>
    <row r="1867" spans="1:22" ht="15.95" customHeight="1">
      <c r="A1867" s="426"/>
      <c r="B1867" s="1046" t="s">
        <v>3</v>
      </c>
      <c r="C1867" s="1047"/>
      <c r="D1867" s="421">
        <f>IF('statement of marks'!L$6="","",'statement of marks'!L$6)</f>
        <v>5</v>
      </c>
      <c r="E1867" s="421">
        <f>IF('statement of marks'!M$6="","",'statement of marks'!M$6)</f>
        <v>5</v>
      </c>
      <c r="F1867" s="432">
        <f>IF('statement of marks'!N$6="","",'statement of marks'!N$6)</f>
        <v>10</v>
      </c>
      <c r="G1867" s="421">
        <f>IF('statement of marks'!O$6="","",'statement of marks'!O$6)</f>
        <v>5</v>
      </c>
      <c r="H1867" s="421">
        <f>IF('statement of marks'!P$6="","",'statement of marks'!P$6)</f>
        <v>5</v>
      </c>
      <c r="I1867" s="432">
        <f>IF('statement of marks'!Q$6="","",'statement of marks'!Q$6)</f>
        <v>10</v>
      </c>
      <c r="J1867" s="421">
        <f>IF('statement of marks'!R$6="","",'statement of marks'!R$6)</f>
        <v>5</v>
      </c>
      <c r="K1867" s="421">
        <f>IF('statement of marks'!S$6="","",'statement of marks'!S$6)</f>
        <v>5</v>
      </c>
      <c r="L1867" s="432">
        <f>IF('statement of marks'!T$6="","",'statement of marks'!T$6)</f>
        <v>10</v>
      </c>
      <c r="M1867" s="421">
        <f>IF('statement of marks'!V$6="","",'statement of marks'!V$6)</f>
        <v>50</v>
      </c>
      <c r="N1867" s="421">
        <f>IF('statement of marks'!W$6="","",'statement of marks'!W$6)</f>
        <v>20</v>
      </c>
      <c r="O1867" s="432">
        <f>IF('statement of marks'!X$6="","",'statement of marks'!X$6)</f>
        <v>70</v>
      </c>
      <c r="P1867" s="422">
        <f>IF('statement of marks'!Y$6="","",'statement of marks'!Y$6)</f>
        <v>100</v>
      </c>
      <c r="Q1867" s="421">
        <f>IF('statement of marks'!Z$6="","",'statement of marks'!Z$6)</f>
        <v>70</v>
      </c>
      <c r="R1867" s="421">
        <f>IF('statement of marks'!AA$6="","",'statement of marks'!AA$6)</f>
        <v>30</v>
      </c>
      <c r="S1867" s="432">
        <f>IF('statement of marks'!AB$6="","",'statement of marks'!AB$6)</f>
        <v>100</v>
      </c>
      <c r="T1867" s="442">
        <f>IF('statement of marks'!AC$6="","",'statement of marks'!AC$6)</f>
        <v>200</v>
      </c>
      <c r="U1867" s="442" t="str">
        <f>IF('statement of marks'!AD$6="","",'statement of marks'!AD$6)</f>
        <v/>
      </c>
      <c r="V1867" s="448" t="str">
        <f>IF('statement of marks'!AE$6="","",'statement of marks'!AE$6)</f>
        <v/>
      </c>
    </row>
    <row r="1868" spans="1:22" ht="15.95" customHeight="1">
      <c r="A1868" s="425"/>
      <c r="B1868" s="990" t="str">
        <f>IF('statement of marks'!$L$3="","",'statement of marks'!$L$3)</f>
        <v>fgUnh</v>
      </c>
      <c r="C1868" s="991"/>
      <c r="D1868" s="207" t="str">
        <f>IF('statement of marks'!L65="","",'statement of marks'!L65)</f>
        <v/>
      </c>
      <c r="E1868" s="207" t="str">
        <f>IF('statement of marks'!M65="","",'statement of marks'!M65)</f>
        <v/>
      </c>
      <c r="F1868" s="433" t="str">
        <f>IF('statement of marks'!N65="","",'statement of marks'!N65)</f>
        <v/>
      </c>
      <c r="G1868" s="207" t="str">
        <f>IF('statement of marks'!O65="","",'statement of marks'!O65)</f>
        <v/>
      </c>
      <c r="H1868" s="207" t="str">
        <f>IF('statement of marks'!P65="","",'statement of marks'!P65)</f>
        <v/>
      </c>
      <c r="I1868" s="433" t="str">
        <f>IF('statement of marks'!Q65="","",'statement of marks'!Q65)</f>
        <v/>
      </c>
      <c r="J1868" s="207" t="str">
        <f>IF('statement of marks'!R65="","",'statement of marks'!R65)</f>
        <v/>
      </c>
      <c r="K1868" s="207" t="str">
        <f>IF('statement of marks'!S65="","",'statement of marks'!S65)</f>
        <v/>
      </c>
      <c r="L1868" s="433" t="str">
        <f>IF('statement of marks'!T65="","",'statement of marks'!T65)</f>
        <v/>
      </c>
      <c r="M1868" s="207" t="str">
        <f>IF('statement of marks'!V65="","",'statement of marks'!V65)</f>
        <v/>
      </c>
      <c r="N1868" s="207" t="str">
        <f>IF('statement of marks'!W65="","",'statement of marks'!W65)</f>
        <v/>
      </c>
      <c r="O1868" s="433" t="str">
        <f>IF('statement of marks'!X65="","",'statement of marks'!X65)</f>
        <v/>
      </c>
      <c r="P1868" s="209" t="str">
        <f>IF('statement of marks'!Y65="","",'statement of marks'!Y65)</f>
        <v/>
      </c>
      <c r="Q1868" s="207" t="str">
        <f>IF('statement of marks'!Z65="","",'statement of marks'!Z65)</f>
        <v/>
      </c>
      <c r="R1868" s="207" t="str">
        <f>IF('statement of marks'!AA65="","",'statement of marks'!AA65)</f>
        <v/>
      </c>
      <c r="S1868" s="433" t="str">
        <f>IF('statement of marks'!AB65="","",'statement of marks'!AB65)</f>
        <v/>
      </c>
      <c r="T1868" s="420" t="str">
        <f>IF('statement of marks'!AC65="","",'statement of marks'!AC65)</f>
        <v/>
      </c>
      <c r="U1868" s="420" t="str">
        <f>IF('statement of marks'!AD65="","",'statement of marks'!AD65)</f>
        <v/>
      </c>
      <c r="V1868" s="439" t="str">
        <f>IF('statement of marks'!AE65="","",'statement of marks'!AE65)</f>
        <v/>
      </c>
    </row>
    <row r="1869" spans="1:22" ht="15.95" customHeight="1">
      <c r="A1869" s="425"/>
      <c r="B1869" s="990" t="str">
        <f>IF('statement of marks'!$AH$3="","",'statement of marks'!$AH$3)</f>
        <v>vaxszth</v>
      </c>
      <c r="C1869" s="991"/>
      <c r="D1869" s="207" t="str">
        <f>IF('statement of marks'!AH65="","",'statement of marks'!AH65)</f>
        <v/>
      </c>
      <c r="E1869" s="207" t="str">
        <f>IF('statement of marks'!AI65="","",'statement of marks'!AI65)</f>
        <v/>
      </c>
      <c r="F1869" s="433" t="str">
        <f>IF('statement of marks'!AJ65="","",'statement of marks'!AJ65)</f>
        <v/>
      </c>
      <c r="G1869" s="207" t="str">
        <f>IF('statement of marks'!AK65="","",'statement of marks'!AK65)</f>
        <v/>
      </c>
      <c r="H1869" s="207" t="str">
        <f>IF('statement of marks'!AL65="","",'statement of marks'!AL65)</f>
        <v/>
      </c>
      <c r="I1869" s="433" t="str">
        <f>IF('statement of marks'!AM65="","",'statement of marks'!AM65)</f>
        <v/>
      </c>
      <c r="J1869" s="207" t="str">
        <f>IF('statement of marks'!AN65="","",'statement of marks'!AN65)</f>
        <v/>
      </c>
      <c r="K1869" s="207" t="str">
        <f>IF('statement of marks'!AO65="","",'statement of marks'!AO65)</f>
        <v/>
      </c>
      <c r="L1869" s="433" t="str">
        <f>IF('statement of marks'!AP65="","",'statement of marks'!AP65)</f>
        <v/>
      </c>
      <c r="M1869" s="207" t="str">
        <f>IF('statement of marks'!AR65="","",'statement of marks'!AR65)</f>
        <v/>
      </c>
      <c r="N1869" s="207" t="str">
        <f>IF('statement of marks'!AS65="","",'statement of marks'!AS65)</f>
        <v/>
      </c>
      <c r="O1869" s="433" t="str">
        <f>IF('statement of marks'!AT65="","",'statement of marks'!AT65)</f>
        <v/>
      </c>
      <c r="P1869" s="209" t="str">
        <f>IF('statement of marks'!AU65="","",'statement of marks'!AU65)</f>
        <v/>
      </c>
      <c r="Q1869" s="207" t="str">
        <f>IF('statement of marks'!AV65="","",'statement of marks'!AV65)</f>
        <v/>
      </c>
      <c r="R1869" s="207" t="str">
        <f>IF('statement of marks'!AW65="","",'statement of marks'!AW65)</f>
        <v/>
      </c>
      <c r="S1869" s="433" t="str">
        <f>IF('statement of marks'!AX65="","",'statement of marks'!AX65)</f>
        <v/>
      </c>
      <c r="T1869" s="420" t="str">
        <f>IF('statement of marks'!AY65="","",'statement of marks'!AY65)</f>
        <v/>
      </c>
      <c r="U1869" s="420" t="str">
        <f>IF('statement of marks'!AZ65="","",'statement of marks'!AZ65)</f>
        <v/>
      </c>
      <c r="V1869" s="439" t="str">
        <f>IF('statement of marks'!BA65="","",'statement of marks'!BA65)</f>
        <v/>
      </c>
    </row>
    <row r="1870" spans="1:22" ht="15.95" customHeight="1">
      <c r="A1870" s="425"/>
      <c r="B1870" s="990" t="str">
        <f>IF('statement of marks'!BD65="s","laLd`r",IF('statement of marks'!BD65="u","mnwZ",IF('statement of marks'!BD65="g","xqtjkrh",IF('statement of marks'!BD65="p","iatkch",IF('statement of marks'!BD65="sd","fla/kh","r`rh; Hkk""kk")))))</f>
        <v>r`rh; Hkk"kk</v>
      </c>
      <c r="C1870" s="991"/>
      <c r="D1870" s="207" t="str">
        <f>IF('statement of marks'!BE65="","",'statement of marks'!BE65)</f>
        <v/>
      </c>
      <c r="E1870" s="207" t="str">
        <f>IF('statement of marks'!BF65="","",'statement of marks'!BF65)</f>
        <v/>
      </c>
      <c r="F1870" s="433" t="str">
        <f>IF('statement of marks'!BG65="","",'statement of marks'!BG65)</f>
        <v/>
      </c>
      <c r="G1870" s="207" t="str">
        <f>IF('statement of marks'!BH65="","",'statement of marks'!BH65)</f>
        <v/>
      </c>
      <c r="H1870" s="207" t="str">
        <f>IF('statement of marks'!BI65="","",'statement of marks'!BI65)</f>
        <v/>
      </c>
      <c r="I1870" s="433" t="str">
        <f>IF('statement of marks'!BJ65="","",'statement of marks'!BJ65)</f>
        <v/>
      </c>
      <c r="J1870" s="207" t="str">
        <f>IF('statement of marks'!BK65="","",'statement of marks'!BK65)</f>
        <v/>
      </c>
      <c r="K1870" s="207" t="str">
        <f>IF('statement of marks'!BL65="","",'statement of marks'!BL65)</f>
        <v/>
      </c>
      <c r="L1870" s="433" t="str">
        <f>IF('statement of marks'!BM65="","",'statement of marks'!BM65)</f>
        <v/>
      </c>
      <c r="M1870" s="207" t="str">
        <f>IF('statement of marks'!BO65="","",'statement of marks'!BO65)</f>
        <v/>
      </c>
      <c r="N1870" s="207" t="str">
        <f>IF('statement of marks'!BP65="","",'statement of marks'!BP65)</f>
        <v/>
      </c>
      <c r="O1870" s="433" t="str">
        <f>IF('statement of marks'!BQ65="","",'statement of marks'!BQ65)</f>
        <v/>
      </c>
      <c r="P1870" s="209" t="str">
        <f>IF('statement of marks'!BR65="","",'statement of marks'!BR65)</f>
        <v/>
      </c>
      <c r="Q1870" s="207" t="str">
        <f>IF('statement of marks'!BS65="","",'statement of marks'!BS65)</f>
        <v/>
      </c>
      <c r="R1870" s="207" t="str">
        <f>IF('statement of marks'!BT65="","",'statement of marks'!BT65)</f>
        <v/>
      </c>
      <c r="S1870" s="433" t="str">
        <f>IF('statement of marks'!BU65="","",'statement of marks'!BU65)</f>
        <v/>
      </c>
      <c r="T1870" s="420" t="str">
        <f>IF('statement of marks'!BV65="","",'statement of marks'!BV65)</f>
        <v/>
      </c>
      <c r="U1870" s="420" t="str">
        <f>IF('statement of marks'!BW65="","",'statement of marks'!BW65)</f>
        <v/>
      </c>
      <c r="V1870" s="439" t="str">
        <f>IF('statement of marks'!BX65="","",'statement of marks'!BX65)</f>
        <v/>
      </c>
    </row>
    <row r="1871" spans="1:22" ht="15.95" customHeight="1">
      <c r="A1871" s="425"/>
      <c r="B1871" s="990" t="str">
        <f>IF('statement of marks'!$CA$3="","",'statement of marks'!$CA$3)</f>
        <v>xf.kr</v>
      </c>
      <c r="C1871" s="991"/>
      <c r="D1871" s="207" t="str">
        <f>IF('statement of marks'!CA65="","",'statement of marks'!CA65)</f>
        <v/>
      </c>
      <c r="E1871" s="207" t="str">
        <f>IF('statement of marks'!CB65="","",'statement of marks'!CB65)</f>
        <v/>
      </c>
      <c r="F1871" s="433" t="str">
        <f>IF('statement of marks'!CC65="","",'statement of marks'!CC65)</f>
        <v/>
      </c>
      <c r="G1871" s="207" t="str">
        <f>IF('statement of marks'!CD65="","",'statement of marks'!CD65)</f>
        <v/>
      </c>
      <c r="H1871" s="207" t="str">
        <f>IF('statement of marks'!CE65="","",'statement of marks'!CE65)</f>
        <v/>
      </c>
      <c r="I1871" s="433" t="str">
        <f>IF('statement of marks'!CF65="","",'statement of marks'!CF65)</f>
        <v/>
      </c>
      <c r="J1871" s="207" t="str">
        <f>IF('statement of marks'!CG65="","",'statement of marks'!CG65)</f>
        <v/>
      </c>
      <c r="K1871" s="207" t="str">
        <f>IF('statement of marks'!CH65="","",'statement of marks'!CH65)</f>
        <v/>
      </c>
      <c r="L1871" s="433" t="str">
        <f>IF('statement of marks'!CI65="","",'statement of marks'!CI65)</f>
        <v/>
      </c>
      <c r="M1871" s="207" t="str">
        <f>IF('statement of marks'!CK65="","",'statement of marks'!CK65)</f>
        <v/>
      </c>
      <c r="N1871" s="207" t="str">
        <f>IF('statement of marks'!CL65="","",'statement of marks'!CL65)</f>
        <v/>
      </c>
      <c r="O1871" s="433" t="str">
        <f>IF('statement of marks'!CM65="","",'statement of marks'!CM65)</f>
        <v/>
      </c>
      <c r="P1871" s="209" t="str">
        <f>IF('statement of marks'!CN65="","",'statement of marks'!CN65)</f>
        <v/>
      </c>
      <c r="Q1871" s="207" t="str">
        <f>IF('statement of marks'!CO65="","",'statement of marks'!CO65)</f>
        <v/>
      </c>
      <c r="R1871" s="207" t="str">
        <f>IF('statement of marks'!CP65="","",'statement of marks'!CP65)</f>
        <v/>
      </c>
      <c r="S1871" s="433" t="str">
        <f>IF('statement of marks'!CQ65="","",'statement of marks'!CQ65)</f>
        <v/>
      </c>
      <c r="T1871" s="420" t="str">
        <f>IF('statement of marks'!CR65="","",'statement of marks'!CR65)</f>
        <v/>
      </c>
      <c r="U1871" s="420" t="str">
        <f>IF('statement of marks'!CS65="","",'statement of marks'!CS65)</f>
        <v/>
      </c>
      <c r="V1871" s="439" t="str">
        <f>IF('statement of marks'!CT65="","",'statement of marks'!CT65)</f>
        <v/>
      </c>
    </row>
    <row r="1872" spans="1:22" ht="15.95" customHeight="1">
      <c r="A1872" s="425"/>
      <c r="B1872" s="990" t="str">
        <f>IF('statement of marks'!$CW$3="","",'statement of marks'!$CW$3)</f>
        <v>foKku</v>
      </c>
      <c r="C1872" s="991"/>
      <c r="D1872" s="207" t="str">
        <f>IF('statement of marks'!CW65="","",'statement of marks'!CW65)</f>
        <v/>
      </c>
      <c r="E1872" s="207" t="str">
        <f>IF('statement of marks'!CX65="","",'statement of marks'!CX65)</f>
        <v/>
      </c>
      <c r="F1872" s="433" t="str">
        <f>IF('statement of marks'!CY65="","",'statement of marks'!CY65)</f>
        <v/>
      </c>
      <c r="G1872" s="207" t="str">
        <f>IF('statement of marks'!CZ65="","",'statement of marks'!CZ65)</f>
        <v/>
      </c>
      <c r="H1872" s="207" t="str">
        <f>IF('statement of marks'!DA65="","",'statement of marks'!DA65)</f>
        <v/>
      </c>
      <c r="I1872" s="433" t="str">
        <f>IF('statement of marks'!DB65="","",'statement of marks'!DB65)</f>
        <v/>
      </c>
      <c r="J1872" s="207" t="str">
        <f>IF('statement of marks'!DC65="","",'statement of marks'!DC65)</f>
        <v/>
      </c>
      <c r="K1872" s="207" t="str">
        <f>IF('statement of marks'!DD65="","",'statement of marks'!DD65)</f>
        <v/>
      </c>
      <c r="L1872" s="433" t="str">
        <f>IF('statement of marks'!DE65="","",'statement of marks'!DE65)</f>
        <v/>
      </c>
      <c r="M1872" s="207" t="str">
        <f>IF('statement of marks'!DG65="","",'statement of marks'!DG65)</f>
        <v/>
      </c>
      <c r="N1872" s="207" t="str">
        <f>IF('statement of marks'!DH65="","",'statement of marks'!DH65)</f>
        <v/>
      </c>
      <c r="O1872" s="433" t="str">
        <f>IF('statement of marks'!DI65="","",'statement of marks'!DI65)</f>
        <v/>
      </c>
      <c r="P1872" s="209" t="str">
        <f>IF('statement of marks'!DJ65="","",'statement of marks'!DJ65)</f>
        <v/>
      </c>
      <c r="Q1872" s="207" t="str">
        <f>IF('statement of marks'!DK65="","",'statement of marks'!DK65)</f>
        <v/>
      </c>
      <c r="R1872" s="207" t="str">
        <f>IF('statement of marks'!DL65="","",'statement of marks'!DL65)</f>
        <v/>
      </c>
      <c r="S1872" s="433" t="str">
        <f>IF('statement of marks'!DM65="","",'statement of marks'!DM65)</f>
        <v/>
      </c>
      <c r="T1872" s="420" t="str">
        <f>IF('statement of marks'!DN65="","",'statement of marks'!DN65)</f>
        <v/>
      </c>
      <c r="U1872" s="420" t="str">
        <f>IF('statement of marks'!DO65="","",'statement of marks'!DO65)</f>
        <v/>
      </c>
      <c r="V1872" s="439" t="str">
        <f>IF('statement of marks'!DP65="","",'statement of marks'!DP65)</f>
        <v/>
      </c>
    </row>
    <row r="1873" spans="1:22" ht="15.95" customHeight="1">
      <c r="A1873" s="425"/>
      <c r="B1873" s="990" t="str">
        <f>IF('statement of marks'!$DS$3="","",'statement of marks'!$DS$3)</f>
        <v>lkekftd foKku</v>
      </c>
      <c r="C1873" s="991"/>
      <c r="D1873" s="207" t="str">
        <f>IF('statement of marks'!DS65="","",'statement of marks'!DS65)</f>
        <v/>
      </c>
      <c r="E1873" s="207" t="str">
        <f>IF('statement of marks'!DT65="","",'statement of marks'!DT65)</f>
        <v/>
      </c>
      <c r="F1873" s="433" t="str">
        <f>IF('statement of marks'!DU65="","",'statement of marks'!DU65)</f>
        <v/>
      </c>
      <c r="G1873" s="207" t="str">
        <f>IF('statement of marks'!DV65="","",'statement of marks'!DV65)</f>
        <v/>
      </c>
      <c r="H1873" s="207" t="str">
        <f>IF('statement of marks'!DW65="","",'statement of marks'!DW65)</f>
        <v/>
      </c>
      <c r="I1873" s="433" t="str">
        <f>IF('statement of marks'!DX65="","",'statement of marks'!DX65)</f>
        <v/>
      </c>
      <c r="J1873" s="207" t="str">
        <f>IF('statement of marks'!DY65="","",'statement of marks'!DY65)</f>
        <v/>
      </c>
      <c r="K1873" s="207" t="str">
        <f>IF('statement of marks'!DZ65="","",'statement of marks'!DZ65)</f>
        <v/>
      </c>
      <c r="L1873" s="433" t="str">
        <f>IF('statement of marks'!EA65="","",'statement of marks'!EA65)</f>
        <v/>
      </c>
      <c r="M1873" s="207" t="str">
        <f>IF('statement of marks'!EC65="","",'statement of marks'!EC65)</f>
        <v/>
      </c>
      <c r="N1873" s="207" t="str">
        <f>IF('statement of marks'!ED65="","",'statement of marks'!ED65)</f>
        <v/>
      </c>
      <c r="O1873" s="433" t="str">
        <f>IF('statement of marks'!EE65="","",'statement of marks'!EE65)</f>
        <v/>
      </c>
      <c r="P1873" s="209" t="str">
        <f>IF('statement of marks'!EF65="","",'statement of marks'!EF65)</f>
        <v/>
      </c>
      <c r="Q1873" s="207" t="str">
        <f>IF('statement of marks'!EG65="","",'statement of marks'!EG65)</f>
        <v/>
      </c>
      <c r="R1873" s="207" t="str">
        <f>IF('statement of marks'!EH65="","",'statement of marks'!EH65)</f>
        <v/>
      </c>
      <c r="S1873" s="433" t="str">
        <f>IF('statement of marks'!EI65="","",'statement of marks'!EI65)</f>
        <v/>
      </c>
      <c r="T1873" s="420" t="str">
        <f>IF('statement of marks'!EJ65="","",'statement of marks'!EJ65)</f>
        <v/>
      </c>
      <c r="U1873" s="420" t="str">
        <f>IF('statement of marks'!EK65="","",'statement of marks'!EK65)</f>
        <v/>
      </c>
      <c r="V1873" s="439" t="str">
        <f>IF('statement of marks'!EL65="","",'statement of marks'!EL65)</f>
        <v/>
      </c>
    </row>
    <row r="1874" spans="1:22" ht="15.95" customHeight="1">
      <c r="A1874" s="425"/>
      <c r="B1874" s="996" t="s">
        <v>193</v>
      </c>
      <c r="C1874" s="997"/>
      <c r="D1874" s="1007" t="s">
        <v>1</v>
      </c>
      <c r="E1874" s="1007"/>
      <c r="F1874" s="1007"/>
      <c r="G1874" s="1007" t="s">
        <v>21</v>
      </c>
      <c r="H1874" s="1007"/>
      <c r="I1874" s="1007"/>
      <c r="J1874" s="1007" t="s">
        <v>194</v>
      </c>
      <c r="K1874" s="1007"/>
      <c r="L1874" s="1007"/>
      <c r="M1874" s="1007" t="s">
        <v>68</v>
      </c>
      <c r="N1874" s="1007"/>
      <c r="O1874" s="1007"/>
      <c r="P1874" s="1007" t="s">
        <v>240</v>
      </c>
      <c r="Q1874" s="1007"/>
      <c r="R1874" s="1007"/>
      <c r="S1874" s="436"/>
      <c r="T1874" s="1073" t="s">
        <v>237</v>
      </c>
      <c r="U1874" s="1074"/>
      <c r="V1874" s="1075"/>
    </row>
    <row r="1875" spans="1:22" ht="15.95" customHeight="1">
      <c r="A1875" s="426"/>
      <c r="B1875" s="1048" t="s">
        <v>3</v>
      </c>
      <c r="C1875" s="1049"/>
      <c r="D1875" s="1050">
        <f>IF('statement of marks'!EO$6="","",'statement of marks'!EO$6)</f>
        <v>20</v>
      </c>
      <c r="E1875" s="1050"/>
      <c r="F1875" s="1050"/>
      <c r="G1875" s="1050">
        <f>IF('statement of marks'!EP$6="","",'statement of marks'!EP$6)</f>
        <v>20</v>
      </c>
      <c r="H1875" s="1050"/>
      <c r="I1875" s="1050"/>
      <c r="J1875" s="1050">
        <f>IF('statement of marks'!ER$6="","",'statement of marks'!ER$6)</f>
        <v>20</v>
      </c>
      <c r="K1875" s="1050"/>
      <c r="L1875" s="1050"/>
      <c r="M1875" s="1050">
        <f>IF('statement of marks'!EQ$6="","",'statement of marks'!EQ$6)</f>
        <v>20</v>
      </c>
      <c r="N1875" s="1050"/>
      <c r="O1875" s="1050"/>
      <c r="P1875" s="1050">
        <f>IF('statement of marks'!ES$6="","",'statement of marks'!ES$6)</f>
        <v>20</v>
      </c>
      <c r="Q1875" s="1050"/>
      <c r="R1875" s="1050"/>
      <c r="S1875" s="437" t="str">
        <f>IF('statement of marks'!FD$6="","",'statement of marks'!EW$6)</f>
        <v/>
      </c>
      <c r="T1875" s="442">
        <f>IF('statement of marks'!ET$6="","",'statement of marks'!ET$6)</f>
        <v>100</v>
      </c>
      <c r="U1875" s="443" t="s">
        <v>5</v>
      </c>
      <c r="V1875" s="444" t="s">
        <v>241</v>
      </c>
    </row>
    <row r="1876" spans="1:22" ht="15.95" customHeight="1">
      <c r="A1876" s="425"/>
      <c r="B1876" s="990" t="str">
        <f>IF('statement of marks'!$EO$3="","",'statement of marks'!$EO$3)</f>
        <v>dk;kZuqHko</v>
      </c>
      <c r="C1876" s="991"/>
      <c r="D1876" s="1031" t="str">
        <f>IF('statement of marks'!EO65="","",'statement of marks'!EO65)</f>
        <v/>
      </c>
      <c r="E1876" s="1031"/>
      <c r="F1876" s="1031"/>
      <c r="G1876" s="1031" t="str">
        <f>IF('statement of marks'!EP65="","",'statement of marks'!EP65)</f>
        <v/>
      </c>
      <c r="H1876" s="1031"/>
      <c r="I1876" s="1031"/>
      <c r="J1876" s="1031" t="str">
        <f>IF('statement of marks'!ER65="","",'statement of marks'!ER65)</f>
        <v/>
      </c>
      <c r="K1876" s="1031"/>
      <c r="L1876" s="1031"/>
      <c r="M1876" s="1031" t="str">
        <f>IF('statement of marks'!EQ65="","",'statement of marks'!EQ65)</f>
        <v/>
      </c>
      <c r="N1876" s="1031"/>
      <c r="O1876" s="1031"/>
      <c r="P1876" s="1031" t="str">
        <f>IF('statement of marks'!ES65="","",'statement of marks'!ES65)</f>
        <v/>
      </c>
      <c r="Q1876" s="1031"/>
      <c r="R1876" s="1031"/>
      <c r="S1876" s="438"/>
      <c r="T1876" s="440" t="str">
        <f>IF('statement of marks'!ET65="","",'statement of marks'!ET65)</f>
        <v/>
      </c>
      <c r="U1876" s="440" t="str">
        <f>IF('statement of marks'!EU65="","",'statement of marks'!EU65)</f>
        <v/>
      </c>
      <c r="V1876" s="441" t="str">
        <f>IF('statement of marks'!EV65="","",'statement of marks'!EV65)</f>
        <v/>
      </c>
    </row>
    <row r="1877" spans="1:22" ht="15.95" customHeight="1">
      <c r="A1877" s="425"/>
      <c r="B1877" s="1027" t="str">
        <f>IF('statement of marks'!$EY$3="","",'statement of marks'!$EY$3)</f>
        <v>dyk f'k{kk</v>
      </c>
      <c r="C1877" s="1028"/>
      <c r="D1877" s="1031" t="str">
        <f>IF('statement of marks'!EY65="","",'statement of marks'!EY65)</f>
        <v/>
      </c>
      <c r="E1877" s="1031"/>
      <c r="F1877" s="1031"/>
      <c r="G1877" s="1031" t="str">
        <f>IF('statement of marks'!EZ65="","",'statement of marks'!EZ65)</f>
        <v/>
      </c>
      <c r="H1877" s="1031"/>
      <c r="I1877" s="1031"/>
      <c r="J1877" s="1031" t="str">
        <f>IF('statement of marks'!FB65="","",'statement of marks'!FB65)</f>
        <v/>
      </c>
      <c r="K1877" s="1031"/>
      <c r="L1877" s="1031"/>
      <c r="M1877" s="1031" t="str">
        <f>IF('statement of marks'!FA65="","",'statement of marks'!FA65)</f>
        <v/>
      </c>
      <c r="N1877" s="1031"/>
      <c r="O1877" s="1031"/>
      <c r="P1877" s="1031" t="str">
        <f>IF('statement of marks'!FC65="","",'statement of marks'!FC65)</f>
        <v/>
      </c>
      <c r="Q1877" s="1031"/>
      <c r="R1877" s="1031"/>
      <c r="S1877" s="438"/>
      <c r="T1877" s="440" t="str">
        <f>IF('statement of marks'!FD65="","",'statement of marks'!FD65)</f>
        <v/>
      </c>
      <c r="U1877" s="440" t="str">
        <f>IF('statement of marks'!FE65="","",'statement of marks'!FE65)</f>
        <v/>
      </c>
      <c r="V1877" s="441" t="str">
        <f>IF('statement of marks'!FF65="","",'statement of marks'!FF65)</f>
        <v/>
      </c>
    </row>
    <row r="1878" spans="1:22" ht="15.95" customHeight="1">
      <c r="A1878" s="425"/>
      <c r="B1878" s="1029" t="str">
        <f>IF('statement of marks'!$FI$3="","",'statement of marks'!$FI$3)</f>
        <v>LokLF; ,oe~ 'kkjhfjd f'k{kk</v>
      </c>
      <c r="C1878" s="1030"/>
      <c r="D1878" s="1031" t="str">
        <f>IF('statement of marks'!FI65="","",'statement of marks'!FI65)</f>
        <v/>
      </c>
      <c r="E1878" s="1031"/>
      <c r="F1878" s="1031"/>
      <c r="G1878" s="1031" t="str">
        <f>IF('statement of marks'!FJ65="","",'statement of marks'!FJ65)</f>
        <v/>
      </c>
      <c r="H1878" s="1031"/>
      <c r="I1878" s="1031"/>
      <c r="J1878" s="1031" t="str">
        <f>IF('statement of marks'!FL65="","",'statement of marks'!FL65)</f>
        <v/>
      </c>
      <c r="K1878" s="1031"/>
      <c r="L1878" s="1031"/>
      <c r="M1878" s="1031" t="str">
        <f>IF('statement of marks'!FK65="","",'statement of marks'!FK65)</f>
        <v/>
      </c>
      <c r="N1878" s="1031"/>
      <c r="O1878" s="1031"/>
      <c r="P1878" s="1031" t="str">
        <f>IF('statement of marks'!FM65="","",'statement of marks'!FM65)</f>
        <v/>
      </c>
      <c r="Q1878" s="1031"/>
      <c r="R1878" s="1031"/>
      <c r="S1878" s="438"/>
      <c r="T1878" s="440" t="str">
        <f>IF('statement of marks'!FN65="","",'statement of marks'!FN65)</f>
        <v/>
      </c>
      <c r="U1878" s="440" t="str">
        <f>IF('statement of marks'!FO65="","",'statement of marks'!FO65)</f>
        <v/>
      </c>
      <c r="V1878" s="441" t="str">
        <f>IF('statement of marks'!FP65="","",'statement of marks'!FP65)</f>
        <v/>
      </c>
    </row>
    <row r="1879" spans="1:22" ht="15.95" customHeight="1">
      <c r="A1879" s="425"/>
      <c r="B1879" s="1000" t="s">
        <v>195</v>
      </c>
      <c r="C1879" s="1001"/>
      <c r="D1879" s="1071" t="str">
        <f>details!$DR$3</f>
        <v>vxLr rd</v>
      </c>
      <c r="E1879" s="1071"/>
      <c r="F1879" s="1071"/>
      <c r="G1879" s="1071" t="str">
        <f>details!$DV$3</f>
        <v>vDVwcj rd</v>
      </c>
      <c r="H1879" s="1071"/>
      <c r="I1879" s="1071"/>
      <c r="J1879" s="1071" t="str">
        <f>details!$ED$3</f>
        <v>Qjojh rd</v>
      </c>
      <c r="K1879" s="1071"/>
      <c r="L1879" s="1071"/>
      <c r="M1879" s="1071" t="str">
        <f>details!$DZ$3</f>
        <v>fnlEcj rd</v>
      </c>
      <c r="N1879" s="1071"/>
      <c r="O1879" s="1071"/>
      <c r="P1879" s="1071" t="str">
        <f>details!$EH$3</f>
        <v>loZ ;ksx</v>
      </c>
      <c r="Q1879" s="1071"/>
      <c r="R1879" s="1071"/>
      <c r="S1879" s="1085" t="s">
        <v>252</v>
      </c>
      <c r="T1879" s="1086"/>
      <c r="U1879" s="1086"/>
      <c r="V1879" s="1087"/>
    </row>
    <row r="1880" spans="1:22" ht="15.95" customHeight="1">
      <c r="A1880" s="425"/>
      <c r="B1880" s="1025" t="s">
        <v>98</v>
      </c>
      <c r="C1880" s="1026"/>
      <c r="D1880" s="1008" t="str">
        <f>IF(details!DS65="","",details!DS65)</f>
        <v/>
      </c>
      <c r="E1880" s="1008"/>
      <c r="F1880" s="1008"/>
      <c r="G1880" s="1008" t="str">
        <f>IF(details!DW65="","",details!DW65)</f>
        <v/>
      </c>
      <c r="H1880" s="1008"/>
      <c r="I1880" s="1008"/>
      <c r="J1880" s="1008" t="str">
        <f>IF(details!EE65="","",details!EE65)</f>
        <v/>
      </c>
      <c r="K1880" s="1008"/>
      <c r="L1880" s="1008"/>
      <c r="M1880" s="1008" t="str">
        <f>IF(details!EA65="","",details!EA65)</f>
        <v/>
      </c>
      <c r="N1880" s="1008"/>
      <c r="O1880" s="1008"/>
      <c r="P1880" s="1008" t="str">
        <f>IF(details!EI65="","",details!EI65)</f>
        <v/>
      </c>
      <c r="Q1880" s="1008"/>
      <c r="R1880" s="1008"/>
      <c r="S1880" s="1088">
        <v>41757</v>
      </c>
      <c r="T1880" s="1089"/>
      <c r="U1880" s="1089"/>
      <c r="V1880" s="1090"/>
    </row>
    <row r="1881" spans="1:22" ht="15.95" customHeight="1">
      <c r="A1881" s="425"/>
      <c r="B1881" s="1023" t="s">
        <v>15</v>
      </c>
      <c r="C1881" s="1024"/>
      <c r="D1881" s="1009">
        <f>IF(details!DR65="","",details!DR65)</f>
        <v>83</v>
      </c>
      <c r="E1881" s="1009"/>
      <c r="F1881" s="1009"/>
      <c r="G1881" s="1009" t="str">
        <f>IF(details!DV65="","",details!DV65)</f>
        <v/>
      </c>
      <c r="H1881" s="1009"/>
      <c r="I1881" s="1009"/>
      <c r="J1881" s="1009" t="str">
        <f>IF(details!ED65="","",details!ED65)</f>
        <v/>
      </c>
      <c r="K1881" s="1009"/>
      <c r="L1881" s="1009"/>
      <c r="M1881" s="1009" t="str">
        <f>IF(details!DZ65="","",details!DZ65)</f>
        <v/>
      </c>
      <c r="N1881" s="1009"/>
      <c r="O1881" s="1009"/>
      <c r="P1881" s="1009" t="str">
        <f>IF(details!EH65="","",details!EH65)</f>
        <v/>
      </c>
      <c r="Q1881" s="1009"/>
      <c r="R1881" s="1009"/>
      <c r="S1881" s="1091"/>
      <c r="T1881" s="1092"/>
      <c r="U1881" s="1092"/>
      <c r="V1881" s="1093"/>
    </row>
    <row r="1882" spans="1:22" ht="15.95" customHeight="1">
      <c r="A1882" s="1072"/>
      <c r="B1882" s="1064" t="s">
        <v>250</v>
      </c>
      <c r="C1882" s="1065"/>
      <c r="D1882" s="1066" t="s">
        <v>3</v>
      </c>
      <c r="E1882" s="1066"/>
      <c r="F1882" s="1066"/>
      <c r="G1882" s="1066" t="s">
        <v>236</v>
      </c>
      <c r="H1882" s="1066"/>
      <c r="I1882" s="1066"/>
      <c r="J1882" s="1066" t="s">
        <v>5</v>
      </c>
      <c r="K1882" s="1066"/>
      <c r="L1882" s="1066"/>
      <c r="M1882" s="1066" t="s">
        <v>242</v>
      </c>
      <c r="N1882" s="1066"/>
      <c r="O1882" s="1066"/>
      <c r="P1882" s="1067" t="s">
        <v>225</v>
      </c>
      <c r="Q1882" s="1067"/>
      <c r="R1882" s="1067"/>
      <c r="S1882" s="1066" t="s">
        <v>250</v>
      </c>
      <c r="T1882" s="1066"/>
      <c r="U1882" s="1066"/>
      <c r="V1882" s="1068"/>
    </row>
    <row r="1883" spans="1:22" ht="15.95" customHeight="1">
      <c r="A1883" s="1072"/>
      <c r="B1883" s="1064"/>
      <c r="C1883" s="1065"/>
      <c r="D1883" s="1069" t="str">
        <f>'statement of marks'!HD65</f>
        <v/>
      </c>
      <c r="E1883" s="1069"/>
      <c r="F1883" s="1069"/>
      <c r="G1883" s="1069" t="str">
        <f>'statement of marks'!HE65</f>
        <v/>
      </c>
      <c r="H1883" s="1069"/>
      <c r="I1883" s="1069"/>
      <c r="J1883" s="1069" t="str">
        <f>'statement of marks'!HF65</f>
        <v/>
      </c>
      <c r="K1883" s="1069"/>
      <c r="L1883" s="1069"/>
      <c r="M1883" s="1069" t="str">
        <f>'statement of marks'!HI65</f>
        <v/>
      </c>
      <c r="N1883" s="1069"/>
      <c r="O1883" s="1069"/>
      <c r="P1883" s="1069" t="str">
        <f>'statement of marks'!HH65</f>
        <v/>
      </c>
      <c r="Q1883" s="1069"/>
      <c r="R1883" s="1069"/>
      <c r="S1883" s="1066" t="str">
        <f>'statement of marks'!HC65</f>
        <v/>
      </c>
      <c r="T1883" s="1066"/>
      <c r="U1883" s="1066"/>
      <c r="V1883" s="1068"/>
    </row>
    <row r="1884" spans="1:22" ht="15.95" customHeight="1">
      <c r="A1884" s="425"/>
      <c r="B1884" s="1036" t="s">
        <v>99</v>
      </c>
      <c r="C1884" s="1037"/>
      <c r="D1884" s="1007"/>
      <c r="E1884" s="1007"/>
      <c r="F1884" s="1007"/>
      <c r="G1884" s="1007"/>
      <c r="H1884" s="1007"/>
      <c r="I1884" s="1007"/>
      <c r="J1884" s="1007"/>
      <c r="K1884" s="1007"/>
      <c r="L1884" s="1007"/>
      <c r="M1884" s="1007"/>
      <c r="N1884" s="1007"/>
      <c r="O1884" s="1007"/>
      <c r="P1884" s="1007"/>
      <c r="Q1884" s="1007"/>
      <c r="R1884" s="1007"/>
      <c r="S1884" s="1007"/>
      <c r="T1884" s="1007"/>
      <c r="U1884" s="1007"/>
      <c r="V1884" s="1058"/>
    </row>
    <row r="1885" spans="1:22" ht="15.95" customHeight="1">
      <c r="A1885" s="425"/>
      <c r="B1885" s="1013" t="s">
        <v>79</v>
      </c>
      <c r="C1885" s="1014"/>
      <c r="D1885" s="1007"/>
      <c r="E1885" s="1007"/>
      <c r="F1885" s="1007"/>
      <c r="G1885" s="1007"/>
      <c r="H1885" s="1007"/>
      <c r="I1885" s="1007"/>
      <c r="J1885" s="1007"/>
      <c r="K1885" s="1007"/>
      <c r="L1885" s="1007"/>
      <c r="M1885" s="1007"/>
      <c r="N1885" s="1007"/>
      <c r="O1885" s="1007"/>
      <c r="P1885" s="1007"/>
      <c r="Q1885" s="1007"/>
      <c r="R1885" s="1007"/>
      <c r="S1885" s="1007"/>
      <c r="T1885" s="1007"/>
      <c r="U1885" s="1007"/>
      <c r="V1885" s="1058"/>
    </row>
    <row r="1886" spans="1:22" ht="15.95" customHeight="1">
      <c r="A1886" s="425"/>
      <c r="B1886" s="1036" t="s">
        <v>243</v>
      </c>
      <c r="C1886" s="1037"/>
      <c r="D1886" s="1007"/>
      <c r="E1886" s="1007"/>
      <c r="F1886" s="1007"/>
      <c r="G1886" s="1007"/>
      <c r="H1886" s="1007"/>
      <c r="I1886" s="1007"/>
      <c r="J1886" s="1007"/>
      <c r="K1886" s="1007"/>
      <c r="L1886" s="1007"/>
      <c r="M1886" s="1007"/>
      <c r="N1886" s="1007"/>
      <c r="O1886" s="1007"/>
      <c r="P1886" s="1007" t="s">
        <v>243</v>
      </c>
      <c r="Q1886" s="1007"/>
      <c r="R1886" s="1007"/>
      <c r="S1886" s="1007"/>
      <c r="T1886" s="1007"/>
      <c r="U1886" s="1007"/>
      <c r="V1886" s="1058"/>
    </row>
    <row r="1887" spans="1:22" ht="15.95" customHeight="1">
      <c r="A1887" s="425"/>
      <c r="B1887" s="1021" t="s">
        <v>100</v>
      </c>
      <c r="C1887" s="1022"/>
      <c r="D1887" s="1007"/>
      <c r="E1887" s="1007"/>
      <c r="F1887" s="1007"/>
      <c r="G1887" s="1007"/>
      <c r="H1887" s="1007"/>
      <c r="I1887" s="1007"/>
      <c r="J1887" s="1007"/>
      <c r="K1887" s="1007"/>
      <c r="L1887" s="1007"/>
      <c r="M1887" s="1007"/>
      <c r="N1887" s="1007"/>
      <c r="O1887" s="1007"/>
      <c r="P1887" s="1007"/>
      <c r="Q1887" s="1007"/>
      <c r="R1887" s="1007"/>
      <c r="S1887" s="1060" t="s">
        <v>100</v>
      </c>
      <c r="T1887" s="1060"/>
      <c r="U1887" s="1060"/>
      <c r="V1887" s="1061"/>
    </row>
    <row r="1888" spans="1:22" ht="15.95" customHeight="1" thickBot="1">
      <c r="A1888" s="427"/>
      <c r="B1888" s="1076" t="s">
        <v>101</v>
      </c>
      <c r="C1888" s="1077"/>
      <c r="D1888" s="1059"/>
      <c r="E1888" s="1059"/>
      <c r="F1888" s="1059"/>
      <c r="G1888" s="1059"/>
      <c r="H1888" s="1059"/>
      <c r="I1888" s="1059"/>
      <c r="J1888" s="1059"/>
      <c r="K1888" s="1059"/>
      <c r="L1888" s="1059"/>
      <c r="M1888" s="1059"/>
      <c r="N1888" s="1059"/>
      <c r="O1888" s="1059"/>
      <c r="P1888" s="1059"/>
      <c r="Q1888" s="1059"/>
      <c r="R1888" s="1059"/>
      <c r="S1888" s="1062" t="s">
        <v>134</v>
      </c>
      <c r="T1888" s="1062"/>
      <c r="U1888" s="1062"/>
      <c r="V1888" s="1063"/>
    </row>
    <row r="1889" spans="1:22" ht="15.95" customHeight="1">
      <c r="A1889" s="424"/>
      <c r="B1889" s="1038" t="s">
        <v>47</v>
      </c>
      <c r="C1889" s="1039"/>
      <c r="D1889" s="1039"/>
      <c r="E1889" s="1039"/>
      <c r="F1889" s="1039"/>
      <c r="G1889" s="1039"/>
      <c r="H1889" s="1039"/>
      <c r="I1889" s="1039"/>
      <c r="J1889" s="1039"/>
      <c r="K1889" s="1039"/>
      <c r="L1889" s="1039"/>
      <c r="M1889" s="1039"/>
      <c r="N1889" s="1039"/>
      <c r="O1889" s="1039"/>
      <c r="P1889" s="1039"/>
      <c r="Q1889" s="1039"/>
      <c r="R1889" s="1039"/>
      <c r="S1889" s="1039"/>
      <c r="T1889" s="1039"/>
      <c r="U1889" s="1039"/>
      <c r="V1889" s="1040"/>
    </row>
    <row r="1890" spans="1:22" ht="15.95" customHeight="1">
      <c r="A1890" s="425"/>
      <c r="B1890" s="1041" t="str">
        <f>'statement of marks'!$A$1</f>
        <v>MkW0Hkhejko vEcsMdj jkt0vkok0fo|k0cxMh]nkSlk</v>
      </c>
      <c r="C1890" s="1042"/>
      <c r="D1890" s="1042"/>
      <c r="E1890" s="1042"/>
      <c r="F1890" s="1042"/>
      <c r="G1890" s="1042"/>
      <c r="H1890" s="1042"/>
      <c r="I1890" s="1042"/>
      <c r="J1890" s="1042"/>
      <c r="K1890" s="1042"/>
      <c r="L1890" s="1042"/>
      <c r="M1890" s="1042"/>
      <c r="N1890" s="1042"/>
      <c r="O1890" s="1042"/>
      <c r="P1890" s="1042"/>
      <c r="Q1890" s="1042"/>
      <c r="R1890" s="1042"/>
      <c r="S1890" s="1042"/>
      <c r="T1890" s="1042"/>
      <c r="U1890" s="1042"/>
      <c r="V1890" s="1043"/>
    </row>
    <row r="1891" spans="1:22" ht="15.95" customHeight="1">
      <c r="A1891" s="425"/>
      <c r="B1891" s="990" t="s">
        <v>244</v>
      </c>
      <c r="C1891" s="991"/>
      <c r="D1891" s="992" t="str">
        <f>'statement of marks'!$H$3</f>
        <v>2016-17</v>
      </c>
      <c r="E1891" s="992"/>
      <c r="F1891" s="992"/>
      <c r="G1891" s="992"/>
      <c r="H1891" s="992"/>
      <c r="I1891" s="992"/>
      <c r="J1891" s="992"/>
      <c r="K1891" s="992"/>
      <c r="L1891" s="992"/>
      <c r="M1891" s="992"/>
      <c r="N1891" s="992"/>
      <c r="O1891" s="992"/>
      <c r="P1891" s="992"/>
      <c r="Q1891" s="992"/>
      <c r="R1891" s="992"/>
      <c r="S1891" s="992"/>
      <c r="T1891" s="992"/>
      <c r="U1891" s="992"/>
      <c r="V1891" s="1044"/>
    </row>
    <row r="1892" spans="1:22" ht="15.95" customHeight="1">
      <c r="A1892" s="425"/>
      <c r="B1892" s="990" t="s">
        <v>185</v>
      </c>
      <c r="C1892" s="991"/>
      <c r="D1892" s="991" t="str">
        <f>IF('statement of marks'!I66="","",'statement of marks'!I66)</f>
        <v/>
      </c>
      <c r="E1892" s="991"/>
      <c r="F1892" s="991"/>
      <c r="G1892" s="991"/>
      <c r="H1892" s="991"/>
      <c r="I1892" s="991"/>
      <c r="J1892" s="991"/>
      <c r="K1892" s="991"/>
      <c r="L1892" s="991"/>
      <c r="M1892" s="991"/>
      <c r="N1892" s="991"/>
      <c r="O1892" s="991"/>
      <c r="P1892" s="991"/>
      <c r="Q1892" s="991"/>
      <c r="R1892" s="991"/>
      <c r="S1892" s="991"/>
      <c r="T1892" s="991"/>
      <c r="U1892" s="991"/>
      <c r="V1892" s="1045"/>
    </row>
    <row r="1893" spans="1:22" ht="15.95" customHeight="1">
      <c r="A1893" s="425"/>
      <c r="B1893" s="990" t="s">
        <v>186</v>
      </c>
      <c r="C1893" s="991"/>
      <c r="D1893" s="991" t="str">
        <f>IF('statement of marks'!J66="","",'statement of marks'!J66)</f>
        <v/>
      </c>
      <c r="E1893" s="991"/>
      <c r="F1893" s="991"/>
      <c r="G1893" s="991"/>
      <c r="H1893" s="991"/>
      <c r="I1893" s="991"/>
      <c r="J1893" s="991"/>
      <c r="K1893" s="991"/>
      <c r="L1893" s="991"/>
      <c r="M1893" s="991"/>
      <c r="N1893" s="991"/>
      <c r="O1893" s="991"/>
      <c r="P1893" s="991"/>
      <c r="Q1893" s="991"/>
      <c r="R1893" s="991"/>
      <c r="S1893" s="991"/>
      <c r="T1893" s="991"/>
      <c r="U1893" s="991"/>
      <c r="V1893" s="1045"/>
    </row>
    <row r="1894" spans="1:22" ht="15.95" customHeight="1">
      <c r="A1894" s="425"/>
      <c r="B1894" s="990" t="s">
        <v>187</v>
      </c>
      <c r="C1894" s="991"/>
      <c r="D1894" s="991" t="str">
        <f>IF('statement of marks'!K66="","",'statement of marks'!K66)</f>
        <v/>
      </c>
      <c r="E1894" s="991"/>
      <c r="F1894" s="991"/>
      <c r="G1894" s="991"/>
      <c r="H1894" s="991"/>
      <c r="I1894" s="991"/>
      <c r="J1894" s="991"/>
      <c r="K1894" s="991"/>
      <c r="L1894" s="991"/>
      <c r="M1894" s="991"/>
      <c r="N1894" s="991"/>
      <c r="O1894" s="991"/>
      <c r="P1894" s="991"/>
      <c r="Q1894" s="991"/>
      <c r="R1894" s="991"/>
      <c r="S1894" s="991"/>
      <c r="T1894" s="991"/>
      <c r="U1894" s="991"/>
      <c r="V1894" s="1045"/>
    </row>
    <row r="1895" spans="1:22" ht="15.95" customHeight="1">
      <c r="A1895" s="425"/>
      <c r="B1895" s="990" t="s">
        <v>188</v>
      </c>
      <c r="C1895" s="991"/>
      <c r="D1895" s="992" t="str">
        <f>'statement of marks'!$G$3</f>
        <v>6 B</v>
      </c>
      <c r="E1895" s="992"/>
      <c r="F1895" s="992"/>
      <c r="G1895" s="991" t="s">
        <v>9</v>
      </c>
      <c r="H1895" s="991"/>
      <c r="I1895" s="991"/>
      <c r="J1895" s="992" t="str">
        <f>IF('statement of marks'!D66="","",'statement of marks'!D66)</f>
        <v/>
      </c>
      <c r="K1895" s="992"/>
      <c r="L1895" s="992"/>
      <c r="M1895" s="991" t="s">
        <v>189</v>
      </c>
      <c r="N1895" s="991"/>
      <c r="O1895" s="991"/>
      <c r="P1895" s="992" t="str">
        <f>IF('statement of marks'!F66="","",'statement of marks'!F66)</f>
        <v/>
      </c>
      <c r="Q1895" s="992"/>
      <c r="R1895" s="992"/>
      <c r="S1895" s="1054" t="str">
        <f>IF('statement of marks'!$I$3="","",'statement of marks'!$I$3)</f>
        <v xml:space="preserve">fo|ky; dk Mk;l dksM+ </v>
      </c>
      <c r="T1895" s="1054"/>
      <c r="U1895" s="1054"/>
      <c r="V1895" s="1055"/>
    </row>
    <row r="1896" spans="1:22" ht="15.95" customHeight="1">
      <c r="A1896" s="425"/>
      <c r="B1896" s="428" t="s">
        <v>0</v>
      </c>
      <c r="C1896" s="429"/>
      <c r="D1896" s="1032" t="str">
        <f>IF('statement of marks'!G66="","",'statement of marks'!G66)</f>
        <v/>
      </c>
      <c r="E1896" s="1032"/>
      <c r="F1896" s="1032"/>
      <c r="G1896" s="991" t="str">
        <f>IF('statement of marks'!H66="","",'statement of marks'!H66)</f>
        <v/>
      </c>
      <c r="H1896" s="991"/>
      <c r="I1896" s="991"/>
      <c r="J1896" s="991"/>
      <c r="K1896" s="991"/>
      <c r="L1896" s="991"/>
      <c r="M1896" s="991"/>
      <c r="N1896" s="991"/>
      <c r="O1896" s="991"/>
      <c r="P1896" s="991"/>
      <c r="Q1896" s="991"/>
      <c r="R1896" s="991"/>
      <c r="S1896" s="1056" t="str">
        <f>IF('statement of marks'!$J$3="","",'statement of marks'!$J$3)</f>
        <v xml:space="preserve">08291009401   </v>
      </c>
      <c r="T1896" s="1056"/>
      <c r="U1896" s="1056"/>
      <c r="V1896" s="1057"/>
    </row>
    <row r="1897" spans="1:22" ht="15.95" customHeight="1">
      <c r="A1897" s="425"/>
      <c r="B1897" s="404" t="s">
        <v>28</v>
      </c>
      <c r="C1897" s="430" t="s">
        <v>96</v>
      </c>
      <c r="D1897" s="1007" t="s">
        <v>1</v>
      </c>
      <c r="E1897" s="1007"/>
      <c r="F1897" s="1007"/>
      <c r="G1897" s="1007" t="s">
        <v>21</v>
      </c>
      <c r="H1897" s="1007"/>
      <c r="I1897" s="1007"/>
      <c r="J1897" s="1007" t="s">
        <v>68</v>
      </c>
      <c r="K1897" s="1007"/>
      <c r="L1897" s="1007"/>
      <c r="M1897" s="1007" t="s">
        <v>97</v>
      </c>
      <c r="N1897" s="1007"/>
      <c r="O1897" s="1007"/>
      <c r="P1897" s="1070" t="s">
        <v>200</v>
      </c>
      <c r="Q1897" s="1051" t="s">
        <v>238</v>
      </c>
      <c r="R1897" s="1051"/>
      <c r="S1897" s="1051"/>
      <c r="T1897" s="1052" t="s">
        <v>237</v>
      </c>
      <c r="U1897" s="1052"/>
      <c r="V1897" s="1053"/>
    </row>
    <row r="1898" spans="1:22" ht="15.95" customHeight="1">
      <c r="A1898" s="425"/>
      <c r="B1898" s="404"/>
      <c r="C1898" s="430"/>
      <c r="D1898" s="423" t="s">
        <v>245</v>
      </c>
      <c r="E1898" s="423" t="s">
        <v>246</v>
      </c>
      <c r="F1898" s="431" t="s">
        <v>2</v>
      </c>
      <c r="G1898" s="423" t="s">
        <v>245</v>
      </c>
      <c r="H1898" s="423" t="s">
        <v>246</v>
      </c>
      <c r="I1898" s="431" t="s">
        <v>2</v>
      </c>
      <c r="J1898" s="423" t="s">
        <v>245</v>
      </c>
      <c r="K1898" s="423" t="s">
        <v>246</v>
      </c>
      <c r="L1898" s="431" t="s">
        <v>2</v>
      </c>
      <c r="M1898" s="423" t="s">
        <v>245</v>
      </c>
      <c r="N1898" s="423" t="s">
        <v>246</v>
      </c>
      <c r="O1898" s="431" t="s">
        <v>2</v>
      </c>
      <c r="P1898" s="1070"/>
      <c r="Q1898" s="423" t="s">
        <v>245</v>
      </c>
      <c r="R1898" s="423" t="s">
        <v>246</v>
      </c>
      <c r="S1898" s="435" t="s">
        <v>2</v>
      </c>
      <c r="T1898" s="445" t="s">
        <v>223</v>
      </c>
      <c r="U1898" s="446" t="s">
        <v>5</v>
      </c>
      <c r="V1898" s="447" t="s">
        <v>241</v>
      </c>
    </row>
    <row r="1899" spans="1:22" ht="15.95" customHeight="1">
      <c r="A1899" s="426"/>
      <c r="B1899" s="1046" t="s">
        <v>3</v>
      </c>
      <c r="C1899" s="1047"/>
      <c r="D1899" s="421">
        <f>IF('statement of marks'!L$6="","",'statement of marks'!L$6)</f>
        <v>5</v>
      </c>
      <c r="E1899" s="421">
        <f>IF('statement of marks'!M$6="","",'statement of marks'!M$6)</f>
        <v>5</v>
      </c>
      <c r="F1899" s="432">
        <f>IF('statement of marks'!N$6="","",'statement of marks'!N$6)</f>
        <v>10</v>
      </c>
      <c r="G1899" s="421">
        <f>IF('statement of marks'!O$6="","",'statement of marks'!O$6)</f>
        <v>5</v>
      </c>
      <c r="H1899" s="421">
        <f>IF('statement of marks'!P$6="","",'statement of marks'!P$6)</f>
        <v>5</v>
      </c>
      <c r="I1899" s="432">
        <f>IF('statement of marks'!Q$6="","",'statement of marks'!Q$6)</f>
        <v>10</v>
      </c>
      <c r="J1899" s="421">
        <f>IF('statement of marks'!R$6="","",'statement of marks'!R$6)</f>
        <v>5</v>
      </c>
      <c r="K1899" s="421">
        <f>IF('statement of marks'!S$6="","",'statement of marks'!S$6)</f>
        <v>5</v>
      </c>
      <c r="L1899" s="432">
        <f>IF('statement of marks'!T$6="","",'statement of marks'!T$6)</f>
        <v>10</v>
      </c>
      <c r="M1899" s="421">
        <f>IF('statement of marks'!V$6="","",'statement of marks'!V$6)</f>
        <v>50</v>
      </c>
      <c r="N1899" s="421">
        <f>IF('statement of marks'!W$6="","",'statement of marks'!W$6)</f>
        <v>20</v>
      </c>
      <c r="O1899" s="432">
        <f>IF('statement of marks'!X$6="","",'statement of marks'!X$6)</f>
        <v>70</v>
      </c>
      <c r="P1899" s="422">
        <f>IF('statement of marks'!Y$6="","",'statement of marks'!Y$6)</f>
        <v>100</v>
      </c>
      <c r="Q1899" s="421">
        <f>IF('statement of marks'!Z$6="","",'statement of marks'!Z$6)</f>
        <v>70</v>
      </c>
      <c r="R1899" s="421">
        <f>IF('statement of marks'!AA$6="","",'statement of marks'!AA$6)</f>
        <v>30</v>
      </c>
      <c r="S1899" s="432">
        <f>IF('statement of marks'!AB$6="","",'statement of marks'!AB$6)</f>
        <v>100</v>
      </c>
      <c r="T1899" s="442">
        <f>IF('statement of marks'!AC$6="","",'statement of marks'!AC$6)</f>
        <v>200</v>
      </c>
      <c r="U1899" s="442" t="str">
        <f>IF('statement of marks'!AD$6="","",'statement of marks'!AD$6)</f>
        <v/>
      </c>
      <c r="V1899" s="448" t="str">
        <f>IF('statement of marks'!AE$6="","",'statement of marks'!AE$6)</f>
        <v/>
      </c>
    </row>
    <row r="1900" spans="1:22" ht="15.95" customHeight="1">
      <c r="A1900" s="425"/>
      <c r="B1900" s="990" t="str">
        <f>IF('statement of marks'!$L$3="","",'statement of marks'!$L$3)</f>
        <v>fgUnh</v>
      </c>
      <c r="C1900" s="991"/>
      <c r="D1900" s="207" t="str">
        <f>IF('statement of marks'!L66="","",'statement of marks'!L66)</f>
        <v/>
      </c>
      <c r="E1900" s="207" t="str">
        <f>IF('statement of marks'!M66="","",'statement of marks'!M66)</f>
        <v/>
      </c>
      <c r="F1900" s="433" t="str">
        <f>IF('statement of marks'!N66="","",'statement of marks'!N66)</f>
        <v/>
      </c>
      <c r="G1900" s="207" t="str">
        <f>IF('statement of marks'!O66="","",'statement of marks'!O66)</f>
        <v/>
      </c>
      <c r="H1900" s="207" t="str">
        <f>IF('statement of marks'!P66="","",'statement of marks'!P66)</f>
        <v/>
      </c>
      <c r="I1900" s="433" t="str">
        <f>IF('statement of marks'!Q66="","",'statement of marks'!Q66)</f>
        <v/>
      </c>
      <c r="J1900" s="207" t="str">
        <f>IF('statement of marks'!R66="","",'statement of marks'!R66)</f>
        <v/>
      </c>
      <c r="K1900" s="207" t="str">
        <f>IF('statement of marks'!S66="","",'statement of marks'!S66)</f>
        <v/>
      </c>
      <c r="L1900" s="433" t="str">
        <f>IF('statement of marks'!T66="","",'statement of marks'!T66)</f>
        <v/>
      </c>
      <c r="M1900" s="207" t="str">
        <f>IF('statement of marks'!V66="","",'statement of marks'!V66)</f>
        <v/>
      </c>
      <c r="N1900" s="207" t="str">
        <f>IF('statement of marks'!W66="","",'statement of marks'!W66)</f>
        <v/>
      </c>
      <c r="O1900" s="433" t="str">
        <f>IF('statement of marks'!X66="","",'statement of marks'!X66)</f>
        <v/>
      </c>
      <c r="P1900" s="209" t="str">
        <f>IF('statement of marks'!Y66="","",'statement of marks'!Y66)</f>
        <v/>
      </c>
      <c r="Q1900" s="207" t="str">
        <f>IF('statement of marks'!Z66="","",'statement of marks'!Z66)</f>
        <v/>
      </c>
      <c r="R1900" s="207" t="str">
        <f>IF('statement of marks'!AA66="","",'statement of marks'!AA66)</f>
        <v/>
      </c>
      <c r="S1900" s="433" t="str">
        <f>IF('statement of marks'!AB66="","",'statement of marks'!AB66)</f>
        <v/>
      </c>
      <c r="T1900" s="420" t="str">
        <f>IF('statement of marks'!AC66="","",'statement of marks'!AC66)</f>
        <v/>
      </c>
      <c r="U1900" s="420" t="str">
        <f>IF('statement of marks'!AD66="","",'statement of marks'!AD66)</f>
        <v/>
      </c>
      <c r="V1900" s="439" t="str">
        <f>IF('statement of marks'!AE66="","",'statement of marks'!AE66)</f>
        <v/>
      </c>
    </row>
    <row r="1901" spans="1:22" ht="15.95" customHeight="1">
      <c r="A1901" s="425"/>
      <c r="B1901" s="990" t="str">
        <f>IF('statement of marks'!$AH$3="","",'statement of marks'!$AH$3)</f>
        <v>vaxszth</v>
      </c>
      <c r="C1901" s="991"/>
      <c r="D1901" s="207" t="str">
        <f>IF('statement of marks'!AH66="","",'statement of marks'!AH66)</f>
        <v/>
      </c>
      <c r="E1901" s="207" t="str">
        <f>IF('statement of marks'!AI66="","",'statement of marks'!AI66)</f>
        <v/>
      </c>
      <c r="F1901" s="433" t="str">
        <f>IF('statement of marks'!AJ66="","",'statement of marks'!AJ66)</f>
        <v/>
      </c>
      <c r="G1901" s="207" t="str">
        <f>IF('statement of marks'!AK66="","",'statement of marks'!AK66)</f>
        <v/>
      </c>
      <c r="H1901" s="207" t="str">
        <f>IF('statement of marks'!AL66="","",'statement of marks'!AL66)</f>
        <v/>
      </c>
      <c r="I1901" s="433" t="str">
        <f>IF('statement of marks'!AM66="","",'statement of marks'!AM66)</f>
        <v/>
      </c>
      <c r="J1901" s="207" t="str">
        <f>IF('statement of marks'!AN66="","",'statement of marks'!AN66)</f>
        <v/>
      </c>
      <c r="K1901" s="207" t="str">
        <f>IF('statement of marks'!AO66="","",'statement of marks'!AO66)</f>
        <v/>
      </c>
      <c r="L1901" s="433" t="str">
        <f>IF('statement of marks'!AP66="","",'statement of marks'!AP66)</f>
        <v/>
      </c>
      <c r="M1901" s="207" t="str">
        <f>IF('statement of marks'!AR66="","",'statement of marks'!AR66)</f>
        <v/>
      </c>
      <c r="N1901" s="207" t="str">
        <f>IF('statement of marks'!AS66="","",'statement of marks'!AS66)</f>
        <v/>
      </c>
      <c r="O1901" s="433" t="str">
        <f>IF('statement of marks'!AT66="","",'statement of marks'!AT66)</f>
        <v/>
      </c>
      <c r="P1901" s="209" t="str">
        <f>IF('statement of marks'!AU66="","",'statement of marks'!AU66)</f>
        <v/>
      </c>
      <c r="Q1901" s="207" t="str">
        <f>IF('statement of marks'!AV66="","",'statement of marks'!AV66)</f>
        <v/>
      </c>
      <c r="R1901" s="207" t="str">
        <f>IF('statement of marks'!AW66="","",'statement of marks'!AW66)</f>
        <v/>
      </c>
      <c r="S1901" s="433" t="str">
        <f>IF('statement of marks'!AX66="","",'statement of marks'!AX66)</f>
        <v/>
      </c>
      <c r="T1901" s="420" t="str">
        <f>IF('statement of marks'!AY66="","",'statement of marks'!AY66)</f>
        <v/>
      </c>
      <c r="U1901" s="420" t="str">
        <f>IF('statement of marks'!AZ66="","",'statement of marks'!AZ66)</f>
        <v/>
      </c>
      <c r="V1901" s="439" t="str">
        <f>IF('statement of marks'!BA66="","",'statement of marks'!BA66)</f>
        <v/>
      </c>
    </row>
    <row r="1902" spans="1:22" ht="15.95" customHeight="1">
      <c r="A1902" s="425"/>
      <c r="B1902" s="990" t="str">
        <f>IF('statement of marks'!BD66="s","laLd`r",IF('statement of marks'!BD66="u","mnwZ",IF('statement of marks'!BD66="g","xqtjkrh",IF('statement of marks'!BD66="p","iatkch",IF('statement of marks'!BD66="sd","fla/kh","r`rh; Hkk""kk")))))</f>
        <v>r`rh; Hkk"kk</v>
      </c>
      <c r="C1902" s="991"/>
      <c r="D1902" s="207" t="str">
        <f>IF('statement of marks'!BE66="","",'statement of marks'!BE66)</f>
        <v/>
      </c>
      <c r="E1902" s="207" t="str">
        <f>IF('statement of marks'!BF66="","",'statement of marks'!BF66)</f>
        <v/>
      </c>
      <c r="F1902" s="433" t="str">
        <f>IF('statement of marks'!BG66="","",'statement of marks'!BG66)</f>
        <v/>
      </c>
      <c r="G1902" s="207" t="str">
        <f>IF('statement of marks'!BH66="","",'statement of marks'!BH66)</f>
        <v/>
      </c>
      <c r="H1902" s="207" t="str">
        <f>IF('statement of marks'!BI66="","",'statement of marks'!BI66)</f>
        <v/>
      </c>
      <c r="I1902" s="433" t="str">
        <f>IF('statement of marks'!BJ66="","",'statement of marks'!BJ66)</f>
        <v/>
      </c>
      <c r="J1902" s="207" t="str">
        <f>IF('statement of marks'!BK66="","",'statement of marks'!BK66)</f>
        <v/>
      </c>
      <c r="K1902" s="207" t="str">
        <f>IF('statement of marks'!BL66="","",'statement of marks'!BL66)</f>
        <v/>
      </c>
      <c r="L1902" s="433" t="str">
        <f>IF('statement of marks'!BM66="","",'statement of marks'!BM66)</f>
        <v/>
      </c>
      <c r="M1902" s="207" t="str">
        <f>IF('statement of marks'!BO66="","",'statement of marks'!BO66)</f>
        <v/>
      </c>
      <c r="N1902" s="207" t="str">
        <f>IF('statement of marks'!BP66="","",'statement of marks'!BP66)</f>
        <v/>
      </c>
      <c r="O1902" s="433" t="str">
        <f>IF('statement of marks'!BQ66="","",'statement of marks'!BQ66)</f>
        <v/>
      </c>
      <c r="P1902" s="209" t="str">
        <f>IF('statement of marks'!BR66="","",'statement of marks'!BR66)</f>
        <v/>
      </c>
      <c r="Q1902" s="207" t="str">
        <f>IF('statement of marks'!BS66="","",'statement of marks'!BS66)</f>
        <v/>
      </c>
      <c r="R1902" s="207" t="str">
        <f>IF('statement of marks'!BT66="","",'statement of marks'!BT66)</f>
        <v/>
      </c>
      <c r="S1902" s="433" t="str">
        <f>IF('statement of marks'!BU66="","",'statement of marks'!BU66)</f>
        <v/>
      </c>
      <c r="T1902" s="420" t="str">
        <f>IF('statement of marks'!BV66="","",'statement of marks'!BV66)</f>
        <v/>
      </c>
      <c r="U1902" s="420" t="str">
        <f>IF('statement of marks'!BW66="","",'statement of marks'!BW66)</f>
        <v/>
      </c>
      <c r="V1902" s="439" t="str">
        <f>IF('statement of marks'!BX66="","",'statement of marks'!BX66)</f>
        <v/>
      </c>
    </row>
    <row r="1903" spans="1:22" ht="15.95" customHeight="1">
      <c r="A1903" s="425"/>
      <c r="B1903" s="990" t="str">
        <f>IF('statement of marks'!$CA$3="","",'statement of marks'!$CA$3)</f>
        <v>xf.kr</v>
      </c>
      <c r="C1903" s="991"/>
      <c r="D1903" s="207" t="str">
        <f>IF('statement of marks'!CA66="","",'statement of marks'!CA66)</f>
        <v/>
      </c>
      <c r="E1903" s="207" t="str">
        <f>IF('statement of marks'!CB66="","",'statement of marks'!CB66)</f>
        <v/>
      </c>
      <c r="F1903" s="433" t="str">
        <f>IF('statement of marks'!CC66="","",'statement of marks'!CC66)</f>
        <v/>
      </c>
      <c r="G1903" s="207" t="str">
        <f>IF('statement of marks'!CD66="","",'statement of marks'!CD66)</f>
        <v/>
      </c>
      <c r="H1903" s="207" t="str">
        <f>IF('statement of marks'!CE66="","",'statement of marks'!CE66)</f>
        <v/>
      </c>
      <c r="I1903" s="433" t="str">
        <f>IF('statement of marks'!CF66="","",'statement of marks'!CF66)</f>
        <v/>
      </c>
      <c r="J1903" s="207" t="str">
        <f>IF('statement of marks'!CG66="","",'statement of marks'!CG66)</f>
        <v/>
      </c>
      <c r="K1903" s="207" t="str">
        <f>IF('statement of marks'!CH66="","",'statement of marks'!CH66)</f>
        <v/>
      </c>
      <c r="L1903" s="433" t="str">
        <f>IF('statement of marks'!CI66="","",'statement of marks'!CI66)</f>
        <v/>
      </c>
      <c r="M1903" s="207" t="str">
        <f>IF('statement of marks'!CK66="","",'statement of marks'!CK66)</f>
        <v/>
      </c>
      <c r="N1903" s="207" t="str">
        <f>IF('statement of marks'!CL66="","",'statement of marks'!CL66)</f>
        <v/>
      </c>
      <c r="O1903" s="433" t="str">
        <f>IF('statement of marks'!CM66="","",'statement of marks'!CM66)</f>
        <v/>
      </c>
      <c r="P1903" s="209" t="str">
        <f>IF('statement of marks'!CN66="","",'statement of marks'!CN66)</f>
        <v/>
      </c>
      <c r="Q1903" s="207" t="str">
        <f>IF('statement of marks'!CO66="","",'statement of marks'!CO66)</f>
        <v/>
      </c>
      <c r="R1903" s="207" t="str">
        <f>IF('statement of marks'!CP66="","",'statement of marks'!CP66)</f>
        <v/>
      </c>
      <c r="S1903" s="433" t="str">
        <f>IF('statement of marks'!CQ66="","",'statement of marks'!CQ66)</f>
        <v/>
      </c>
      <c r="T1903" s="420" t="str">
        <f>IF('statement of marks'!CR66="","",'statement of marks'!CR66)</f>
        <v/>
      </c>
      <c r="U1903" s="420" t="str">
        <f>IF('statement of marks'!CS66="","",'statement of marks'!CS66)</f>
        <v/>
      </c>
      <c r="V1903" s="439" t="str">
        <f>IF('statement of marks'!CT66="","",'statement of marks'!CT66)</f>
        <v/>
      </c>
    </row>
    <row r="1904" spans="1:22" ht="15.95" customHeight="1">
      <c r="A1904" s="425"/>
      <c r="B1904" s="990" t="str">
        <f>IF('statement of marks'!$CW$3="","",'statement of marks'!$CW$3)</f>
        <v>foKku</v>
      </c>
      <c r="C1904" s="991"/>
      <c r="D1904" s="207" t="str">
        <f>IF('statement of marks'!CW66="","",'statement of marks'!CW66)</f>
        <v/>
      </c>
      <c r="E1904" s="207" t="str">
        <f>IF('statement of marks'!CX66="","",'statement of marks'!CX66)</f>
        <v/>
      </c>
      <c r="F1904" s="433" t="str">
        <f>IF('statement of marks'!CY66="","",'statement of marks'!CY66)</f>
        <v/>
      </c>
      <c r="G1904" s="207" t="str">
        <f>IF('statement of marks'!CZ66="","",'statement of marks'!CZ66)</f>
        <v/>
      </c>
      <c r="H1904" s="207" t="str">
        <f>IF('statement of marks'!DA66="","",'statement of marks'!DA66)</f>
        <v/>
      </c>
      <c r="I1904" s="433" t="str">
        <f>IF('statement of marks'!DB66="","",'statement of marks'!DB66)</f>
        <v/>
      </c>
      <c r="J1904" s="207" t="str">
        <f>IF('statement of marks'!DC66="","",'statement of marks'!DC66)</f>
        <v/>
      </c>
      <c r="K1904" s="207" t="str">
        <f>IF('statement of marks'!DD66="","",'statement of marks'!DD66)</f>
        <v/>
      </c>
      <c r="L1904" s="433" t="str">
        <f>IF('statement of marks'!DE66="","",'statement of marks'!DE66)</f>
        <v/>
      </c>
      <c r="M1904" s="207" t="str">
        <f>IF('statement of marks'!DG66="","",'statement of marks'!DG66)</f>
        <v/>
      </c>
      <c r="N1904" s="207" t="str">
        <f>IF('statement of marks'!DH66="","",'statement of marks'!DH66)</f>
        <v/>
      </c>
      <c r="O1904" s="433" t="str">
        <f>IF('statement of marks'!DI66="","",'statement of marks'!DI66)</f>
        <v/>
      </c>
      <c r="P1904" s="209" t="str">
        <f>IF('statement of marks'!DJ66="","",'statement of marks'!DJ66)</f>
        <v/>
      </c>
      <c r="Q1904" s="207" t="str">
        <f>IF('statement of marks'!DK66="","",'statement of marks'!DK66)</f>
        <v/>
      </c>
      <c r="R1904" s="207" t="str">
        <f>IF('statement of marks'!DL66="","",'statement of marks'!DL66)</f>
        <v/>
      </c>
      <c r="S1904" s="433" t="str">
        <f>IF('statement of marks'!DM66="","",'statement of marks'!DM66)</f>
        <v/>
      </c>
      <c r="T1904" s="420" t="str">
        <f>IF('statement of marks'!DN66="","",'statement of marks'!DN66)</f>
        <v/>
      </c>
      <c r="U1904" s="420" t="str">
        <f>IF('statement of marks'!DO66="","",'statement of marks'!DO66)</f>
        <v/>
      </c>
      <c r="V1904" s="439" t="str">
        <f>IF('statement of marks'!DP66="","",'statement of marks'!DP66)</f>
        <v/>
      </c>
    </row>
    <row r="1905" spans="1:22" ht="15.95" customHeight="1">
      <c r="A1905" s="425"/>
      <c r="B1905" s="990" t="str">
        <f>IF('statement of marks'!$DS$3="","",'statement of marks'!$DS$3)</f>
        <v>lkekftd foKku</v>
      </c>
      <c r="C1905" s="991"/>
      <c r="D1905" s="207" t="str">
        <f>IF('statement of marks'!DS66="","",'statement of marks'!DS66)</f>
        <v/>
      </c>
      <c r="E1905" s="207" t="str">
        <f>IF('statement of marks'!DT66="","",'statement of marks'!DT66)</f>
        <v/>
      </c>
      <c r="F1905" s="433" t="str">
        <f>IF('statement of marks'!DU66="","",'statement of marks'!DU66)</f>
        <v/>
      </c>
      <c r="G1905" s="207" t="str">
        <f>IF('statement of marks'!DV66="","",'statement of marks'!DV66)</f>
        <v/>
      </c>
      <c r="H1905" s="207" t="str">
        <f>IF('statement of marks'!DW66="","",'statement of marks'!DW66)</f>
        <v/>
      </c>
      <c r="I1905" s="433" t="str">
        <f>IF('statement of marks'!DX66="","",'statement of marks'!DX66)</f>
        <v/>
      </c>
      <c r="J1905" s="207" t="str">
        <f>IF('statement of marks'!DY66="","",'statement of marks'!DY66)</f>
        <v/>
      </c>
      <c r="K1905" s="207" t="str">
        <f>IF('statement of marks'!DZ66="","",'statement of marks'!DZ66)</f>
        <v/>
      </c>
      <c r="L1905" s="433" t="str">
        <f>IF('statement of marks'!EA66="","",'statement of marks'!EA66)</f>
        <v/>
      </c>
      <c r="M1905" s="207" t="str">
        <f>IF('statement of marks'!EC66="","",'statement of marks'!EC66)</f>
        <v/>
      </c>
      <c r="N1905" s="207" t="str">
        <f>IF('statement of marks'!ED66="","",'statement of marks'!ED66)</f>
        <v/>
      </c>
      <c r="O1905" s="433" t="str">
        <f>IF('statement of marks'!EE66="","",'statement of marks'!EE66)</f>
        <v/>
      </c>
      <c r="P1905" s="209" t="str">
        <f>IF('statement of marks'!EF66="","",'statement of marks'!EF66)</f>
        <v/>
      </c>
      <c r="Q1905" s="207" t="str">
        <f>IF('statement of marks'!EG66="","",'statement of marks'!EG66)</f>
        <v/>
      </c>
      <c r="R1905" s="207" t="str">
        <f>IF('statement of marks'!EH66="","",'statement of marks'!EH66)</f>
        <v/>
      </c>
      <c r="S1905" s="433" t="str">
        <f>IF('statement of marks'!EI66="","",'statement of marks'!EI66)</f>
        <v/>
      </c>
      <c r="T1905" s="420" t="str">
        <f>IF('statement of marks'!EJ66="","",'statement of marks'!EJ66)</f>
        <v/>
      </c>
      <c r="U1905" s="420" t="str">
        <f>IF('statement of marks'!EK66="","",'statement of marks'!EK66)</f>
        <v/>
      </c>
      <c r="V1905" s="439" t="str">
        <f>IF('statement of marks'!EL66="","",'statement of marks'!EL66)</f>
        <v/>
      </c>
    </row>
    <row r="1906" spans="1:22" ht="15.95" customHeight="1">
      <c r="A1906" s="425"/>
      <c r="B1906" s="996" t="s">
        <v>193</v>
      </c>
      <c r="C1906" s="997"/>
      <c r="D1906" s="1007" t="s">
        <v>1</v>
      </c>
      <c r="E1906" s="1007"/>
      <c r="F1906" s="1007"/>
      <c r="G1906" s="1007" t="s">
        <v>21</v>
      </c>
      <c r="H1906" s="1007"/>
      <c r="I1906" s="1007"/>
      <c r="J1906" s="1007" t="s">
        <v>194</v>
      </c>
      <c r="K1906" s="1007"/>
      <c r="L1906" s="1007"/>
      <c r="M1906" s="1007" t="s">
        <v>68</v>
      </c>
      <c r="N1906" s="1007"/>
      <c r="O1906" s="1007"/>
      <c r="P1906" s="1007" t="s">
        <v>240</v>
      </c>
      <c r="Q1906" s="1007"/>
      <c r="R1906" s="1007"/>
      <c r="S1906" s="436"/>
      <c r="T1906" s="1073" t="s">
        <v>237</v>
      </c>
      <c r="U1906" s="1074"/>
      <c r="V1906" s="1075"/>
    </row>
    <row r="1907" spans="1:22" ht="15.95" customHeight="1">
      <c r="A1907" s="426"/>
      <c r="B1907" s="1048" t="s">
        <v>3</v>
      </c>
      <c r="C1907" s="1049"/>
      <c r="D1907" s="1050">
        <f>IF('statement of marks'!EO$6="","",'statement of marks'!EO$6)</f>
        <v>20</v>
      </c>
      <c r="E1907" s="1050"/>
      <c r="F1907" s="1050"/>
      <c r="G1907" s="1050">
        <f>IF('statement of marks'!EP$6="","",'statement of marks'!EP$6)</f>
        <v>20</v>
      </c>
      <c r="H1907" s="1050"/>
      <c r="I1907" s="1050"/>
      <c r="J1907" s="1050">
        <f>IF('statement of marks'!ER$6="","",'statement of marks'!ER$6)</f>
        <v>20</v>
      </c>
      <c r="K1907" s="1050"/>
      <c r="L1907" s="1050"/>
      <c r="M1907" s="1050">
        <f>IF('statement of marks'!EQ$6="","",'statement of marks'!EQ$6)</f>
        <v>20</v>
      </c>
      <c r="N1907" s="1050"/>
      <c r="O1907" s="1050"/>
      <c r="P1907" s="1050">
        <f>IF('statement of marks'!ES$6="","",'statement of marks'!ES$6)</f>
        <v>20</v>
      </c>
      <c r="Q1907" s="1050"/>
      <c r="R1907" s="1050"/>
      <c r="S1907" s="437" t="str">
        <f>IF('statement of marks'!FD$6="","",'statement of marks'!EW$6)</f>
        <v/>
      </c>
      <c r="T1907" s="442">
        <f>IF('statement of marks'!ET$6="","",'statement of marks'!ET$6)</f>
        <v>100</v>
      </c>
      <c r="U1907" s="443" t="s">
        <v>5</v>
      </c>
      <c r="V1907" s="444" t="s">
        <v>241</v>
      </c>
    </row>
    <row r="1908" spans="1:22" ht="15.95" customHeight="1">
      <c r="A1908" s="425"/>
      <c r="B1908" s="990" t="str">
        <f>IF('statement of marks'!$EO$3="","",'statement of marks'!$EO$3)</f>
        <v>dk;kZuqHko</v>
      </c>
      <c r="C1908" s="991"/>
      <c r="D1908" s="1031" t="str">
        <f>IF('statement of marks'!EO66="","",'statement of marks'!EO66)</f>
        <v/>
      </c>
      <c r="E1908" s="1031"/>
      <c r="F1908" s="1031"/>
      <c r="G1908" s="1031" t="str">
        <f>IF('statement of marks'!EP66="","",'statement of marks'!EP66)</f>
        <v/>
      </c>
      <c r="H1908" s="1031"/>
      <c r="I1908" s="1031"/>
      <c r="J1908" s="1031" t="str">
        <f>IF('statement of marks'!ER66="","",'statement of marks'!ER66)</f>
        <v/>
      </c>
      <c r="K1908" s="1031"/>
      <c r="L1908" s="1031"/>
      <c r="M1908" s="1031" t="str">
        <f>IF('statement of marks'!EQ66="","",'statement of marks'!EQ66)</f>
        <v/>
      </c>
      <c r="N1908" s="1031"/>
      <c r="O1908" s="1031"/>
      <c r="P1908" s="1031" t="str">
        <f>IF('statement of marks'!ES66="","",'statement of marks'!ES66)</f>
        <v/>
      </c>
      <c r="Q1908" s="1031"/>
      <c r="R1908" s="1031"/>
      <c r="S1908" s="438"/>
      <c r="T1908" s="440" t="str">
        <f>IF('statement of marks'!ET66="","",'statement of marks'!ET66)</f>
        <v/>
      </c>
      <c r="U1908" s="440" t="str">
        <f>IF('statement of marks'!EU66="","",'statement of marks'!EU66)</f>
        <v/>
      </c>
      <c r="V1908" s="441" t="str">
        <f>IF('statement of marks'!EV66="","",'statement of marks'!EV66)</f>
        <v/>
      </c>
    </row>
    <row r="1909" spans="1:22" ht="15.95" customHeight="1">
      <c r="A1909" s="425"/>
      <c r="B1909" s="1027" t="str">
        <f>IF('statement of marks'!$EY$3="","",'statement of marks'!$EY$3)</f>
        <v>dyk f'k{kk</v>
      </c>
      <c r="C1909" s="1028"/>
      <c r="D1909" s="1031" t="str">
        <f>IF('statement of marks'!EY66="","",'statement of marks'!EY66)</f>
        <v/>
      </c>
      <c r="E1909" s="1031"/>
      <c r="F1909" s="1031"/>
      <c r="G1909" s="1031" t="str">
        <f>IF('statement of marks'!EZ66="","",'statement of marks'!EZ66)</f>
        <v/>
      </c>
      <c r="H1909" s="1031"/>
      <c r="I1909" s="1031"/>
      <c r="J1909" s="1031" t="str">
        <f>IF('statement of marks'!FB66="","",'statement of marks'!FB66)</f>
        <v/>
      </c>
      <c r="K1909" s="1031"/>
      <c r="L1909" s="1031"/>
      <c r="M1909" s="1031" t="str">
        <f>IF('statement of marks'!FA66="","",'statement of marks'!FA66)</f>
        <v/>
      </c>
      <c r="N1909" s="1031"/>
      <c r="O1909" s="1031"/>
      <c r="P1909" s="1031" t="str">
        <f>IF('statement of marks'!FC66="","",'statement of marks'!FC66)</f>
        <v/>
      </c>
      <c r="Q1909" s="1031"/>
      <c r="R1909" s="1031"/>
      <c r="S1909" s="438"/>
      <c r="T1909" s="440" t="str">
        <f>IF('statement of marks'!FD66="","",'statement of marks'!FD66)</f>
        <v/>
      </c>
      <c r="U1909" s="440" t="str">
        <f>IF('statement of marks'!FE66="","",'statement of marks'!FE66)</f>
        <v/>
      </c>
      <c r="V1909" s="441" t="str">
        <f>IF('statement of marks'!FF66="","",'statement of marks'!FF66)</f>
        <v/>
      </c>
    </row>
    <row r="1910" spans="1:22" ht="15.95" customHeight="1">
      <c r="A1910" s="425"/>
      <c r="B1910" s="1029" t="str">
        <f>IF('statement of marks'!$FI$3="","",'statement of marks'!$FI$3)</f>
        <v>LokLF; ,oe~ 'kkjhfjd f'k{kk</v>
      </c>
      <c r="C1910" s="1030"/>
      <c r="D1910" s="1031" t="str">
        <f>IF('statement of marks'!FI66="","",'statement of marks'!FI66)</f>
        <v/>
      </c>
      <c r="E1910" s="1031"/>
      <c r="F1910" s="1031"/>
      <c r="G1910" s="1031" t="str">
        <f>IF('statement of marks'!FJ66="","",'statement of marks'!FJ66)</f>
        <v/>
      </c>
      <c r="H1910" s="1031"/>
      <c r="I1910" s="1031"/>
      <c r="J1910" s="1031" t="str">
        <f>IF('statement of marks'!FL66="","",'statement of marks'!FL66)</f>
        <v/>
      </c>
      <c r="K1910" s="1031"/>
      <c r="L1910" s="1031"/>
      <c r="M1910" s="1031" t="str">
        <f>IF('statement of marks'!FK66="","",'statement of marks'!FK66)</f>
        <v/>
      </c>
      <c r="N1910" s="1031"/>
      <c r="O1910" s="1031"/>
      <c r="P1910" s="1031" t="str">
        <f>IF('statement of marks'!FM66="","",'statement of marks'!FM66)</f>
        <v/>
      </c>
      <c r="Q1910" s="1031"/>
      <c r="R1910" s="1031"/>
      <c r="S1910" s="438"/>
      <c r="T1910" s="440" t="str">
        <f>IF('statement of marks'!FN66="","",'statement of marks'!FN66)</f>
        <v/>
      </c>
      <c r="U1910" s="440" t="str">
        <f>IF('statement of marks'!FO66="","",'statement of marks'!FO66)</f>
        <v/>
      </c>
      <c r="V1910" s="441" t="str">
        <f>IF('statement of marks'!FP66="","",'statement of marks'!FP66)</f>
        <v/>
      </c>
    </row>
    <row r="1911" spans="1:22" ht="15.95" customHeight="1">
      <c r="A1911" s="425"/>
      <c r="B1911" s="1000" t="s">
        <v>195</v>
      </c>
      <c r="C1911" s="1001"/>
      <c r="D1911" s="1071" t="str">
        <f>details!$DR$3</f>
        <v>vxLr rd</v>
      </c>
      <c r="E1911" s="1071"/>
      <c r="F1911" s="1071"/>
      <c r="G1911" s="1071" t="str">
        <f>details!$DV$3</f>
        <v>vDVwcj rd</v>
      </c>
      <c r="H1911" s="1071"/>
      <c r="I1911" s="1071"/>
      <c r="J1911" s="1071" t="str">
        <f>details!$ED$3</f>
        <v>Qjojh rd</v>
      </c>
      <c r="K1911" s="1071"/>
      <c r="L1911" s="1071"/>
      <c r="M1911" s="1071" t="str">
        <f>details!$DZ$3</f>
        <v>fnlEcj rd</v>
      </c>
      <c r="N1911" s="1071"/>
      <c r="O1911" s="1071"/>
      <c r="P1911" s="1071" t="str">
        <f>details!$EH$3</f>
        <v>loZ ;ksx</v>
      </c>
      <c r="Q1911" s="1071"/>
      <c r="R1911" s="1071"/>
      <c r="S1911" s="1010" t="s">
        <v>252</v>
      </c>
      <c r="T1911" s="1011"/>
      <c r="U1911" s="1011"/>
      <c r="V1911" s="1078"/>
    </row>
    <row r="1912" spans="1:22" ht="15.95" customHeight="1">
      <c r="A1912" s="425"/>
      <c r="B1912" s="1025" t="s">
        <v>98</v>
      </c>
      <c r="C1912" s="1026"/>
      <c r="D1912" s="1008" t="str">
        <f>IF(details!DS66="","",details!DS66)</f>
        <v/>
      </c>
      <c r="E1912" s="1008"/>
      <c r="F1912" s="1008"/>
      <c r="G1912" s="1008" t="str">
        <f>IF(details!DW66="","",details!DW66)</f>
        <v/>
      </c>
      <c r="H1912" s="1008"/>
      <c r="I1912" s="1008"/>
      <c r="J1912" s="1008" t="str">
        <f>IF(details!EE66="","",details!EE66)</f>
        <v/>
      </c>
      <c r="K1912" s="1008"/>
      <c r="L1912" s="1008"/>
      <c r="M1912" s="1008" t="str">
        <f>IF(details!EA66="","",details!EA66)</f>
        <v/>
      </c>
      <c r="N1912" s="1008"/>
      <c r="O1912" s="1008"/>
      <c r="P1912" s="1008" t="str">
        <f>IF(details!EI66="","",details!EI66)</f>
        <v/>
      </c>
      <c r="Q1912" s="1008"/>
      <c r="R1912" s="1008"/>
      <c r="S1912" s="1079">
        <f>'statement of marks'!$HF$108</f>
        <v>42855</v>
      </c>
      <c r="T1912" s="1080"/>
      <c r="U1912" s="1080"/>
      <c r="V1912" s="1081"/>
    </row>
    <row r="1913" spans="1:22" ht="15.95" customHeight="1">
      <c r="A1913" s="425"/>
      <c r="B1913" s="1023" t="s">
        <v>15</v>
      </c>
      <c r="C1913" s="1024"/>
      <c r="D1913" s="1009">
        <f>IF(details!DR66="","",details!DR66)</f>
        <v>83</v>
      </c>
      <c r="E1913" s="1009"/>
      <c r="F1913" s="1009"/>
      <c r="G1913" s="1009" t="str">
        <f>IF(details!DV66="","",details!DV66)</f>
        <v/>
      </c>
      <c r="H1913" s="1009"/>
      <c r="I1913" s="1009"/>
      <c r="J1913" s="1009" t="str">
        <f>IF(details!ED66="","",details!ED66)</f>
        <v/>
      </c>
      <c r="K1913" s="1009"/>
      <c r="L1913" s="1009"/>
      <c r="M1913" s="1009" t="str">
        <f>IF(details!DZ66="","",details!DZ66)</f>
        <v/>
      </c>
      <c r="N1913" s="1009"/>
      <c r="O1913" s="1009"/>
      <c r="P1913" s="1009" t="str">
        <f>IF(details!EH66="","",details!EH66)</f>
        <v/>
      </c>
      <c r="Q1913" s="1009"/>
      <c r="R1913" s="1009"/>
      <c r="S1913" s="1082"/>
      <c r="T1913" s="1083"/>
      <c r="U1913" s="1083"/>
      <c r="V1913" s="1084"/>
    </row>
    <row r="1914" spans="1:22" ht="15.95" customHeight="1">
      <c r="A1914" s="1072"/>
      <c r="B1914" s="1064" t="s">
        <v>250</v>
      </c>
      <c r="C1914" s="1065"/>
      <c r="D1914" s="1066" t="s">
        <v>3</v>
      </c>
      <c r="E1914" s="1066"/>
      <c r="F1914" s="1066"/>
      <c r="G1914" s="1066" t="s">
        <v>236</v>
      </c>
      <c r="H1914" s="1066"/>
      <c r="I1914" s="1066"/>
      <c r="J1914" s="1066" t="s">
        <v>5</v>
      </c>
      <c r="K1914" s="1066"/>
      <c r="L1914" s="1066"/>
      <c r="M1914" s="1066" t="s">
        <v>242</v>
      </c>
      <c r="N1914" s="1066"/>
      <c r="O1914" s="1066"/>
      <c r="P1914" s="1067" t="s">
        <v>225</v>
      </c>
      <c r="Q1914" s="1067"/>
      <c r="R1914" s="1067"/>
      <c r="S1914" s="1066" t="s">
        <v>250</v>
      </c>
      <c r="T1914" s="1066"/>
      <c r="U1914" s="1066"/>
      <c r="V1914" s="1068"/>
    </row>
    <row r="1915" spans="1:22" ht="15.95" customHeight="1">
      <c r="A1915" s="1072"/>
      <c r="B1915" s="1064"/>
      <c r="C1915" s="1065"/>
      <c r="D1915" s="1069" t="str">
        <f>'statement of marks'!HD66</f>
        <v/>
      </c>
      <c r="E1915" s="1069"/>
      <c r="F1915" s="1069"/>
      <c r="G1915" s="1069" t="str">
        <f>'statement of marks'!HE66</f>
        <v/>
      </c>
      <c r="H1915" s="1069"/>
      <c r="I1915" s="1069"/>
      <c r="J1915" s="1069" t="str">
        <f>'statement of marks'!HF66</f>
        <v/>
      </c>
      <c r="K1915" s="1069"/>
      <c r="L1915" s="1069"/>
      <c r="M1915" s="1069" t="str">
        <f>'statement of marks'!HI66</f>
        <v/>
      </c>
      <c r="N1915" s="1069"/>
      <c r="O1915" s="1069"/>
      <c r="P1915" s="1069" t="str">
        <f>'statement of marks'!HH66</f>
        <v/>
      </c>
      <c r="Q1915" s="1069"/>
      <c r="R1915" s="1069"/>
      <c r="S1915" s="1066" t="str">
        <f>'statement of marks'!HC66</f>
        <v/>
      </c>
      <c r="T1915" s="1066"/>
      <c r="U1915" s="1066"/>
      <c r="V1915" s="1068"/>
    </row>
    <row r="1916" spans="1:22" ht="15.95" customHeight="1">
      <c r="A1916" s="425"/>
      <c r="B1916" s="1036" t="s">
        <v>99</v>
      </c>
      <c r="C1916" s="1037"/>
      <c r="D1916" s="1007"/>
      <c r="E1916" s="1007"/>
      <c r="F1916" s="1007"/>
      <c r="G1916" s="1007"/>
      <c r="H1916" s="1007"/>
      <c r="I1916" s="1007"/>
      <c r="J1916" s="1007"/>
      <c r="K1916" s="1007"/>
      <c r="L1916" s="1007"/>
      <c r="M1916" s="1007"/>
      <c r="N1916" s="1007"/>
      <c r="O1916" s="1007"/>
      <c r="P1916" s="1007"/>
      <c r="Q1916" s="1007"/>
      <c r="R1916" s="1007"/>
      <c r="S1916" s="1007"/>
      <c r="T1916" s="1007"/>
      <c r="U1916" s="1007"/>
      <c r="V1916" s="1058"/>
    </row>
    <row r="1917" spans="1:22" ht="15.95" customHeight="1">
      <c r="A1917" s="425"/>
      <c r="B1917" s="1013" t="s">
        <v>79</v>
      </c>
      <c r="C1917" s="1014"/>
      <c r="D1917" s="1007"/>
      <c r="E1917" s="1007"/>
      <c r="F1917" s="1007"/>
      <c r="G1917" s="1007"/>
      <c r="H1917" s="1007"/>
      <c r="I1917" s="1007"/>
      <c r="J1917" s="1007"/>
      <c r="K1917" s="1007"/>
      <c r="L1917" s="1007"/>
      <c r="M1917" s="1007"/>
      <c r="N1917" s="1007"/>
      <c r="O1917" s="1007"/>
      <c r="P1917" s="1007"/>
      <c r="Q1917" s="1007"/>
      <c r="R1917" s="1007"/>
      <c r="S1917" s="1007"/>
      <c r="T1917" s="1007"/>
      <c r="U1917" s="1007"/>
      <c r="V1917" s="1058"/>
    </row>
    <row r="1918" spans="1:22" ht="15.95" customHeight="1">
      <c r="A1918" s="425"/>
      <c r="B1918" s="1036" t="s">
        <v>243</v>
      </c>
      <c r="C1918" s="1037"/>
      <c r="D1918" s="1007"/>
      <c r="E1918" s="1007"/>
      <c r="F1918" s="1007"/>
      <c r="G1918" s="1007"/>
      <c r="H1918" s="1007"/>
      <c r="I1918" s="1007"/>
      <c r="J1918" s="1007"/>
      <c r="K1918" s="1007"/>
      <c r="L1918" s="1007"/>
      <c r="M1918" s="1007"/>
      <c r="N1918" s="1007"/>
      <c r="O1918" s="1007"/>
      <c r="P1918" s="1007" t="s">
        <v>243</v>
      </c>
      <c r="Q1918" s="1007"/>
      <c r="R1918" s="1007"/>
      <c r="S1918" s="1007"/>
      <c r="T1918" s="1007"/>
      <c r="U1918" s="1007"/>
      <c r="V1918" s="1058"/>
    </row>
    <row r="1919" spans="1:22" ht="15.95" customHeight="1">
      <c r="A1919" s="425"/>
      <c r="B1919" s="1021" t="s">
        <v>100</v>
      </c>
      <c r="C1919" s="1022"/>
      <c r="D1919" s="1007"/>
      <c r="E1919" s="1007"/>
      <c r="F1919" s="1007"/>
      <c r="G1919" s="1007"/>
      <c r="H1919" s="1007"/>
      <c r="I1919" s="1007"/>
      <c r="J1919" s="1007"/>
      <c r="K1919" s="1007"/>
      <c r="L1919" s="1007"/>
      <c r="M1919" s="1007"/>
      <c r="N1919" s="1007"/>
      <c r="O1919" s="1007"/>
      <c r="P1919" s="1007"/>
      <c r="Q1919" s="1007"/>
      <c r="R1919" s="1007"/>
      <c r="S1919" s="1060" t="s">
        <v>100</v>
      </c>
      <c r="T1919" s="1060"/>
      <c r="U1919" s="1060"/>
      <c r="V1919" s="1061"/>
    </row>
    <row r="1920" spans="1:22" ht="15.95" customHeight="1" thickBot="1">
      <c r="A1920" s="427"/>
      <c r="B1920" s="1076" t="s">
        <v>101</v>
      </c>
      <c r="C1920" s="1077"/>
      <c r="D1920" s="1059"/>
      <c r="E1920" s="1059"/>
      <c r="F1920" s="1059"/>
      <c r="G1920" s="1059"/>
      <c r="H1920" s="1059"/>
      <c r="I1920" s="1059"/>
      <c r="J1920" s="1059"/>
      <c r="K1920" s="1059"/>
      <c r="L1920" s="1059"/>
      <c r="M1920" s="1059"/>
      <c r="N1920" s="1059"/>
      <c r="O1920" s="1059"/>
      <c r="P1920" s="1059"/>
      <c r="Q1920" s="1059"/>
      <c r="R1920" s="1059"/>
      <c r="S1920" s="1062" t="s">
        <v>134</v>
      </c>
      <c r="T1920" s="1062"/>
      <c r="U1920" s="1062"/>
      <c r="V1920" s="1063"/>
    </row>
    <row r="1921" spans="1:22" ht="15.95" customHeight="1">
      <c r="A1921" s="424"/>
      <c r="B1921" s="1038" t="s">
        <v>47</v>
      </c>
      <c r="C1921" s="1039"/>
      <c r="D1921" s="1039"/>
      <c r="E1921" s="1039"/>
      <c r="F1921" s="1039"/>
      <c r="G1921" s="1039"/>
      <c r="H1921" s="1039"/>
      <c r="I1921" s="1039"/>
      <c r="J1921" s="1039"/>
      <c r="K1921" s="1039"/>
      <c r="L1921" s="1039"/>
      <c r="M1921" s="1039"/>
      <c r="N1921" s="1039"/>
      <c r="O1921" s="1039"/>
      <c r="P1921" s="1039"/>
      <c r="Q1921" s="1039"/>
      <c r="R1921" s="1039"/>
      <c r="S1921" s="1039"/>
      <c r="T1921" s="1039"/>
      <c r="U1921" s="1039"/>
      <c r="V1921" s="1040"/>
    </row>
    <row r="1922" spans="1:22" ht="15.95" customHeight="1">
      <c r="A1922" s="425"/>
      <c r="B1922" s="1041" t="str">
        <f>'statement of marks'!$A$1</f>
        <v>MkW0Hkhejko vEcsMdj jkt0vkok0fo|k0cxMh]nkSlk</v>
      </c>
      <c r="C1922" s="1042"/>
      <c r="D1922" s="1042"/>
      <c r="E1922" s="1042"/>
      <c r="F1922" s="1042"/>
      <c r="G1922" s="1042"/>
      <c r="H1922" s="1042"/>
      <c r="I1922" s="1042"/>
      <c r="J1922" s="1042"/>
      <c r="K1922" s="1042"/>
      <c r="L1922" s="1042"/>
      <c r="M1922" s="1042"/>
      <c r="N1922" s="1042"/>
      <c r="O1922" s="1042"/>
      <c r="P1922" s="1042"/>
      <c r="Q1922" s="1042"/>
      <c r="R1922" s="1042"/>
      <c r="S1922" s="1042"/>
      <c r="T1922" s="1042"/>
      <c r="U1922" s="1042"/>
      <c r="V1922" s="1043"/>
    </row>
    <row r="1923" spans="1:22" ht="15.95" customHeight="1">
      <c r="A1923" s="425"/>
      <c r="B1923" s="990" t="s">
        <v>244</v>
      </c>
      <c r="C1923" s="991"/>
      <c r="D1923" s="992" t="str">
        <f>'statement of marks'!$H$3</f>
        <v>2016-17</v>
      </c>
      <c r="E1923" s="992"/>
      <c r="F1923" s="992"/>
      <c r="G1923" s="992"/>
      <c r="H1923" s="992"/>
      <c r="I1923" s="992"/>
      <c r="J1923" s="992"/>
      <c r="K1923" s="992"/>
      <c r="L1923" s="992"/>
      <c r="M1923" s="992"/>
      <c r="N1923" s="992"/>
      <c r="O1923" s="992"/>
      <c r="P1923" s="992"/>
      <c r="Q1923" s="992"/>
      <c r="R1923" s="992"/>
      <c r="S1923" s="992"/>
      <c r="T1923" s="992"/>
      <c r="U1923" s="992"/>
      <c r="V1923" s="1044"/>
    </row>
    <row r="1924" spans="1:22" ht="15.95" customHeight="1">
      <c r="A1924" s="425"/>
      <c r="B1924" s="990" t="s">
        <v>185</v>
      </c>
      <c r="C1924" s="991"/>
      <c r="D1924" s="991" t="str">
        <f>IF('statement of marks'!I67="","",'statement of marks'!I67)</f>
        <v/>
      </c>
      <c r="E1924" s="991"/>
      <c r="F1924" s="991"/>
      <c r="G1924" s="991"/>
      <c r="H1924" s="991"/>
      <c r="I1924" s="991"/>
      <c r="J1924" s="991"/>
      <c r="K1924" s="991"/>
      <c r="L1924" s="991"/>
      <c r="M1924" s="991"/>
      <c r="N1924" s="991"/>
      <c r="O1924" s="991"/>
      <c r="P1924" s="991"/>
      <c r="Q1924" s="991"/>
      <c r="R1924" s="991"/>
      <c r="S1924" s="991"/>
      <c r="T1924" s="991"/>
      <c r="U1924" s="991"/>
      <c r="V1924" s="1045"/>
    </row>
    <row r="1925" spans="1:22" ht="15.95" customHeight="1">
      <c r="A1925" s="425"/>
      <c r="B1925" s="990" t="s">
        <v>186</v>
      </c>
      <c r="C1925" s="991"/>
      <c r="D1925" s="991" t="str">
        <f>IF('statement of marks'!J67="","",'statement of marks'!J67)</f>
        <v/>
      </c>
      <c r="E1925" s="991"/>
      <c r="F1925" s="991"/>
      <c r="G1925" s="991"/>
      <c r="H1925" s="991"/>
      <c r="I1925" s="991"/>
      <c r="J1925" s="991"/>
      <c r="K1925" s="991"/>
      <c r="L1925" s="991"/>
      <c r="M1925" s="991"/>
      <c r="N1925" s="991"/>
      <c r="O1925" s="991"/>
      <c r="P1925" s="991"/>
      <c r="Q1925" s="991"/>
      <c r="R1925" s="991"/>
      <c r="S1925" s="991"/>
      <c r="T1925" s="991"/>
      <c r="U1925" s="991"/>
      <c r="V1925" s="1045"/>
    </row>
    <row r="1926" spans="1:22" ht="15.95" customHeight="1">
      <c r="A1926" s="425"/>
      <c r="B1926" s="990" t="s">
        <v>187</v>
      </c>
      <c r="C1926" s="991"/>
      <c r="D1926" s="991" t="str">
        <f>IF('statement of marks'!K67="","",'statement of marks'!K67)</f>
        <v/>
      </c>
      <c r="E1926" s="991"/>
      <c r="F1926" s="991"/>
      <c r="G1926" s="991"/>
      <c r="H1926" s="991"/>
      <c r="I1926" s="991"/>
      <c r="J1926" s="991"/>
      <c r="K1926" s="991"/>
      <c r="L1926" s="991"/>
      <c r="M1926" s="991"/>
      <c r="N1926" s="991"/>
      <c r="O1926" s="991"/>
      <c r="P1926" s="991"/>
      <c r="Q1926" s="991"/>
      <c r="R1926" s="991"/>
      <c r="S1926" s="991"/>
      <c r="T1926" s="991"/>
      <c r="U1926" s="991"/>
      <c r="V1926" s="1045"/>
    </row>
    <row r="1927" spans="1:22" ht="15.95" customHeight="1">
      <c r="A1927" s="425"/>
      <c r="B1927" s="990" t="s">
        <v>188</v>
      </c>
      <c r="C1927" s="991"/>
      <c r="D1927" s="992" t="str">
        <f>'statement of marks'!$G$3</f>
        <v>6 B</v>
      </c>
      <c r="E1927" s="992"/>
      <c r="F1927" s="992"/>
      <c r="G1927" s="991" t="s">
        <v>9</v>
      </c>
      <c r="H1927" s="991"/>
      <c r="I1927" s="991"/>
      <c r="J1927" s="992" t="str">
        <f>IF('statement of marks'!D67="","",'statement of marks'!D67)</f>
        <v/>
      </c>
      <c r="K1927" s="992"/>
      <c r="L1927" s="992"/>
      <c r="M1927" s="991" t="s">
        <v>189</v>
      </c>
      <c r="N1927" s="991"/>
      <c r="O1927" s="991"/>
      <c r="P1927" s="992" t="str">
        <f>IF('statement of marks'!F67="","",'statement of marks'!F67)</f>
        <v/>
      </c>
      <c r="Q1927" s="992"/>
      <c r="R1927" s="992"/>
      <c r="S1927" s="1054" t="str">
        <f>IF('statement of marks'!$I$3="","",'statement of marks'!$I$3)</f>
        <v xml:space="preserve">fo|ky; dk Mk;l dksM+ </v>
      </c>
      <c r="T1927" s="1054"/>
      <c r="U1927" s="1054"/>
      <c r="V1927" s="1055"/>
    </row>
    <row r="1928" spans="1:22" ht="15.95" customHeight="1">
      <c r="A1928" s="425"/>
      <c r="B1928" s="428" t="s">
        <v>0</v>
      </c>
      <c r="C1928" s="429"/>
      <c r="D1928" s="1032" t="str">
        <f>IF('statement of marks'!G67="","",'statement of marks'!G67)</f>
        <v/>
      </c>
      <c r="E1928" s="1032"/>
      <c r="F1928" s="1032"/>
      <c r="G1928" s="991" t="str">
        <f>IF('statement of marks'!H67="","",'statement of marks'!H67)</f>
        <v/>
      </c>
      <c r="H1928" s="991"/>
      <c r="I1928" s="991"/>
      <c r="J1928" s="991"/>
      <c r="K1928" s="991"/>
      <c r="L1928" s="991"/>
      <c r="M1928" s="991"/>
      <c r="N1928" s="991"/>
      <c r="O1928" s="991"/>
      <c r="P1928" s="991"/>
      <c r="Q1928" s="991"/>
      <c r="R1928" s="991"/>
      <c r="S1928" s="1056" t="str">
        <f>IF('statement of marks'!$J$3="","",'statement of marks'!$J$3)</f>
        <v xml:space="preserve">08291009401   </v>
      </c>
      <c r="T1928" s="1056"/>
      <c r="U1928" s="1056"/>
      <c r="V1928" s="1057"/>
    </row>
    <row r="1929" spans="1:22" ht="15.95" customHeight="1">
      <c r="A1929" s="425"/>
      <c r="B1929" s="404" t="s">
        <v>28</v>
      </c>
      <c r="C1929" s="430" t="s">
        <v>96</v>
      </c>
      <c r="D1929" s="1007" t="s">
        <v>1</v>
      </c>
      <c r="E1929" s="1007"/>
      <c r="F1929" s="1007"/>
      <c r="G1929" s="1007" t="s">
        <v>21</v>
      </c>
      <c r="H1929" s="1007"/>
      <c r="I1929" s="1007"/>
      <c r="J1929" s="1007" t="s">
        <v>68</v>
      </c>
      <c r="K1929" s="1007"/>
      <c r="L1929" s="1007"/>
      <c r="M1929" s="1007" t="s">
        <v>97</v>
      </c>
      <c r="N1929" s="1007"/>
      <c r="O1929" s="1007"/>
      <c r="P1929" s="1070" t="s">
        <v>200</v>
      </c>
      <c r="Q1929" s="1051" t="s">
        <v>238</v>
      </c>
      <c r="R1929" s="1051"/>
      <c r="S1929" s="1051"/>
      <c r="T1929" s="1052" t="s">
        <v>237</v>
      </c>
      <c r="U1929" s="1052"/>
      <c r="V1929" s="1053"/>
    </row>
    <row r="1930" spans="1:22" ht="15.95" customHeight="1">
      <c r="A1930" s="425"/>
      <c r="B1930" s="404"/>
      <c r="C1930" s="430"/>
      <c r="D1930" s="423" t="s">
        <v>245</v>
      </c>
      <c r="E1930" s="423" t="s">
        <v>246</v>
      </c>
      <c r="F1930" s="431" t="s">
        <v>2</v>
      </c>
      <c r="G1930" s="423" t="s">
        <v>245</v>
      </c>
      <c r="H1930" s="423" t="s">
        <v>246</v>
      </c>
      <c r="I1930" s="431" t="s">
        <v>2</v>
      </c>
      <c r="J1930" s="423" t="s">
        <v>245</v>
      </c>
      <c r="K1930" s="423" t="s">
        <v>246</v>
      </c>
      <c r="L1930" s="431" t="s">
        <v>2</v>
      </c>
      <c r="M1930" s="423" t="s">
        <v>245</v>
      </c>
      <c r="N1930" s="423" t="s">
        <v>246</v>
      </c>
      <c r="O1930" s="431" t="s">
        <v>2</v>
      </c>
      <c r="P1930" s="1070"/>
      <c r="Q1930" s="423" t="s">
        <v>245</v>
      </c>
      <c r="R1930" s="423" t="s">
        <v>246</v>
      </c>
      <c r="S1930" s="435" t="s">
        <v>2</v>
      </c>
      <c r="T1930" s="445" t="s">
        <v>223</v>
      </c>
      <c r="U1930" s="446" t="s">
        <v>5</v>
      </c>
      <c r="V1930" s="447" t="s">
        <v>241</v>
      </c>
    </row>
    <row r="1931" spans="1:22" ht="15.95" customHeight="1">
      <c r="A1931" s="426"/>
      <c r="B1931" s="1046" t="s">
        <v>3</v>
      </c>
      <c r="C1931" s="1047"/>
      <c r="D1931" s="421">
        <f>IF('statement of marks'!L$6="","",'statement of marks'!L$6)</f>
        <v>5</v>
      </c>
      <c r="E1931" s="421">
        <f>IF('statement of marks'!M$6="","",'statement of marks'!M$6)</f>
        <v>5</v>
      </c>
      <c r="F1931" s="432">
        <f>IF('statement of marks'!N$6="","",'statement of marks'!N$6)</f>
        <v>10</v>
      </c>
      <c r="G1931" s="421">
        <f>IF('statement of marks'!O$6="","",'statement of marks'!O$6)</f>
        <v>5</v>
      </c>
      <c r="H1931" s="421">
        <f>IF('statement of marks'!P$6="","",'statement of marks'!P$6)</f>
        <v>5</v>
      </c>
      <c r="I1931" s="432">
        <f>IF('statement of marks'!Q$6="","",'statement of marks'!Q$6)</f>
        <v>10</v>
      </c>
      <c r="J1931" s="421">
        <f>IF('statement of marks'!R$6="","",'statement of marks'!R$6)</f>
        <v>5</v>
      </c>
      <c r="K1931" s="421">
        <f>IF('statement of marks'!S$6="","",'statement of marks'!S$6)</f>
        <v>5</v>
      </c>
      <c r="L1931" s="432">
        <f>IF('statement of marks'!T$6="","",'statement of marks'!T$6)</f>
        <v>10</v>
      </c>
      <c r="M1931" s="421">
        <f>IF('statement of marks'!V$6="","",'statement of marks'!V$6)</f>
        <v>50</v>
      </c>
      <c r="N1931" s="421">
        <f>IF('statement of marks'!W$6="","",'statement of marks'!W$6)</f>
        <v>20</v>
      </c>
      <c r="O1931" s="432">
        <f>IF('statement of marks'!X$6="","",'statement of marks'!X$6)</f>
        <v>70</v>
      </c>
      <c r="P1931" s="422">
        <f>IF('statement of marks'!Y$6="","",'statement of marks'!Y$6)</f>
        <v>100</v>
      </c>
      <c r="Q1931" s="421">
        <f>IF('statement of marks'!Z$6="","",'statement of marks'!Z$6)</f>
        <v>70</v>
      </c>
      <c r="R1931" s="421">
        <f>IF('statement of marks'!AA$6="","",'statement of marks'!AA$6)</f>
        <v>30</v>
      </c>
      <c r="S1931" s="432">
        <f>IF('statement of marks'!AB$6="","",'statement of marks'!AB$6)</f>
        <v>100</v>
      </c>
      <c r="T1931" s="442">
        <f>IF('statement of marks'!AC$6="","",'statement of marks'!AC$6)</f>
        <v>200</v>
      </c>
      <c r="U1931" s="442" t="str">
        <f>IF('statement of marks'!AD$6="","",'statement of marks'!AD$6)</f>
        <v/>
      </c>
      <c r="V1931" s="448" t="str">
        <f>IF('statement of marks'!AE$6="","",'statement of marks'!AE$6)</f>
        <v/>
      </c>
    </row>
    <row r="1932" spans="1:22" ht="15.95" customHeight="1">
      <c r="A1932" s="425"/>
      <c r="B1932" s="990" t="str">
        <f>IF('statement of marks'!$L$3="","",'statement of marks'!$L$3)</f>
        <v>fgUnh</v>
      </c>
      <c r="C1932" s="991"/>
      <c r="D1932" s="207" t="str">
        <f>IF('statement of marks'!L67="","",'statement of marks'!L67)</f>
        <v/>
      </c>
      <c r="E1932" s="207" t="str">
        <f>IF('statement of marks'!M67="","",'statement of marks'!M67)</f>
        <v/>
      </c>
      <c r="F1932" s="433" t="str">
        <f>IF('statement of marks'!N67="","",'statement of marks'!N67)</f>
        <v/>
      </c>
      <c r="G1932" s="207" t="str">
        <f>IF('statement of marks'!O67="","",'statement of marks'!O67)</f>
        <v/>
      </c>
      <c r="H1932" s="207" t="str">
        <f>IF('statement of marks'!P67="","",'statement of marks'!P67)</f>
        <v/>
      </c>
      <c r="I1932" s="433" t="str">
        <f>IF('statement of marks'!Q67="","",'statement of marks'!Q67)</f>
        <v/>
      </c>
      <c r="J1932" s="207" t="str">
        <f>IF('statement of marks'!R67="","",'statement of marks'!R67)</f>
        <v/>
      </c>
      <c r="K1932" s="207" t="str">
        <f>IF('statement of marks'!S67="","",'statement of marks'!S67)</f>
        <v/>
      </c>
      <c r="L1932" s="433" t="str">
        <f>IF('statement of marks'!T67="","",'statement of marks'!T67)</f>
        <v/>
      </c>
      <c r="M1932" s="207" t="str">
        <f>IF('statement of marks'!V67="","",'statement of marks'!V67)</f>
        <v/>
      </c>
      <c r="N1932" s="207" t="str">
        <f>IF('statement of marks'!W67="","",'statement of marks'!W67)</f>
        <v/>
      </c>
      <c r="O1932" s="433" t="str">
        <f>IF('statement of marks'!X67="","",'statement of marks'!X67)</f>
        <v/>
      </c>
      <c r="P1932" s="209" t="str">
        <f>IF('statement of marks'!Y67="","",'statement of marks'!Y67)</f>
        <v/>
      </c>
      <c r="Q1932" s="207" t="str">
        <f>IF('statement of marks'!Z67="","",'statement of marks'!Z67)</f>
        <v/>
      </c>
      <c r="R1932" s="207" t="str">
        <f>IF('statement of marks'!AA67="","",'statement of marks'!AA67)</f>
        <v/>
      </c>
      <c r="S1932" s="433" t="str">
        <f>IF('statement of marks'!AB67="","",'statement of marks'!AB67)</f>
        <v/>
      </c>
      <c r="T1932" s="420" t="str">
        <f>IF('statement of marks'!AC67="","",'statement of marks'!AC67)</f>
        <v/>
      </c>
      <c r="U1932" s="420" t="str">
        <f>IF('statement of marks'!AD67="","",'statement of marks'!AD67)</f>
        <v/>
      </c>
      <c r="V1932" s="439" t="str">
        <f>IF('statement of marks'!AE67="","",'statement of marks'!AE67)</f>
        <v/>
      </c>
    </row>
    <row r="1933" spans="1:22" ht="15.95" customHeight="1">
      <c r="A1933" s="425"/>
      <c r="B1933" s="990" t="str">
        <f>IF('statement of marks'!$AH$3="","",'statement of marks'!$AH$3)</f>
        <v>vaxszth</v>
      </c>
      <c r="C1933" s="991"/>
      <c r="D1933" s="207" t="str">
        <f>IF('statement of marks'!AH67="","",'statement of marks'!AH67)</f>
        <v/>
      </c>
      <c r="E1933" s="207" t="str">
        <f>IF('statement of marks'!AI67="","",'statement of marks'!AI67)</f>
        <v/>
      </c>
      <c r="F1933" s="433" t="str">
        <f>IF('statement of marks'!AJ67="","",'statement of marks'!AJ67)</f>
        <v/>
      </c>
      <c r="G1933" s="207" t="str">
        <f>IF('statement of marks'!AK67="","",'statement of marks'!AK67)</f>
        <v/>
      </c>
      <c r="H1933" s="207" t="str">
        <f>IF('statement of marks'!AL67="","",'statement of marks'!AL67)</f>
        <v/>
      </c>
      <c r="I1933" s="433" t="str">
        <f>IF('statement of marks'!AM67="","",'statement of marks'!AM67)</f>
        <v/>
      </c>
      <c r="J1933" s="207" t="str">
        <f>IF('statement of marks'!AN67="","",'statement of marks'!AN67)</f>
        <v/>
      </c>
      <c r="K1933" s="207" t="str">
        <f>IF('statement of marks'!AO67="","",'statement of marks'!AO67)</f>
        <v/>
      </c>
      <c r="L1933" s="433" t="str">
        <f>IF('statement of marks'!AP67="","",'statement of marks'!AP67)</f>
        <v/>
      </c>
      <c r="M1933" s="207" t="str">
        <f>IF('statement of marks'!AR67="","",'statement of marks'!AR67)</f>
        <v/>
      </c>
      <c r="N1933" s="207" t="str">
        <f>IF('statement of marks'!AS67="","",'statement of marks'!AS67)</f>
        <v/>
      </c>
      <c r="O1933" s="433" t="str">
        <f>IF('statement of marks'!AT67="","",'statement of marks'!AT67)</f>
        <v/>
      </c>
      <c r="P1933" s="209" t="str">
        <f>IF('statement of marks'!AU67="","",'statement of marks'!AU67)</f>
        <v/>
      </c>
      <c r="Q1933" s="207" t="str">
        <f>IF('statement of marks'!AV67="","",'statement of marks'!AV67)</f>
        <v/>
      </c>
      <c r="R1933" s="207" t="str">
        <f>IF('statement of marks'!AW67="","",'statement of marks'!AW67)</f>
        <v/>
      </c>
      <c r="S1933" s="433" t="str">
        <f>IF('statement of marks'!AX67="","",'statement of marks'!AX67)</f>
        <v/>
      </c>
      <c r="T1933" s="420" t="str">
        <f>IF('statement of marks'!AY67="","",'statement of marks'!AY67)</f>
        <v/>
      </c>
      <c r="U1933" s="420" t="str">
        <f>IF('statement of marks'!AZ67="","",'statement of marks'!AZ67)</f>
        <v/>
      </c>
      <c r="V1933" s="439" t="str">
        <f>IF('statement of marks'!BA67="","",'statement of marks'!BA67)</f>
        <v/>
      </c>
    </row>
    <row r="1934" spans="1:22" ht="15.95" customHeight="1">
      <c r="A1934" s="425"/>
      <c r="B1934" s="990" t="str">
        <f>IF('statement of marks'!BD67="s","laLd`r",IF('statement of marks'!BD67="u","mnwZ",IF('statement of marks'!BD67="g","xqtjkrh",IF('statement of marks'!BD67="p","iatkch",IF('statement of marks'!BD67="sd","fla/kh","r`rh; Hkk""kk")))))</f>
        <v>r`rh; Hkk"kk</v>
      </c>
      <c r="C1934" s="991"/>
      <c r="D1934" s="207" t="str">
        <f>IF('statement of marks'!BE67="","",'statement of marks'!BE67)</f>
        <v/>
      </c>
      <c r="E1934" s="207" t="str">
        <f>IF('statement of marks'!BF67="","",'statement of marks'!BF67)</f>
        <v/>
      </c>
      <c r="F1934" s="433" t="str">
        <f>IF('statement of marks'!BG67="","",'statement of marks'!BG67)</f>
        <v/>
      </c>
      <c r="G1934" s="207" t="str">
        <f>IF('statement of marks'!BH67="","",'statement of marks'!BH67)</f>
        <v/>
      </c>
      <c r="H1934" s="207" t="str">
        <f>IF('statement of marks'!BI67="","",'statement of marks'!BI67)</f>
        <v/>
      </c>
      <c r="I1934" s="433" t="str">
        <f>IF('statement of marks'!BJ67="","",'statement of marks'!BJ67)</f>
        <v/>
      </c>
      <c r="J1934" s="207" t="str">
        <f>IF('statement of marks'!BK67="","",'statement of marks'!BK67)</f>
        <v/>
      </c>
      <c r="K1934" s="207" t="str">
        <f>IF('statement of marks'!BL67="","",'statement of marks'!BL67)</f>
        <v/>
      </c>
      <c r="L1934" s="433" t="str">
        <f>IF('statement of marks'!BM67="","",'statement of marks'!BM67)</f>
        <v/>
      </c>
      <c r="M1934" s="207" t="str">
        <f>IF('statement of marks'!BO67="","",'statement of marks'!BO67)</f>
        <v/>
      </c>
      <c r="N1934" s="207" t="str">
        <f>IF('statement of marks'!BP67="","",'statement of marks'!BP67)</f>
        <v/>
      </c>
      <c r="O1934" s="433" t="str">
        <f>IF('statement of marks'!BQ67="","",'statement of marks'!BQ67)</f>
        <v/>
      </c>
      <c r="P1934" s="209" t="str">
        <f>IF('statement of marks'!BR67="","",'statement of marks'!BR67)</f>
        <v/>
      </c>
      <c r="Q1934" s="207" t="str">
        <f>IF('statement of marks'!BS67="","",'statement of marks'!BS67)</f>
        <v/>
      </c>
      <c r="R1934" s="207" t="str">
        <f>IF('statement of marks'!BT67="","",'statement of marks'!BT67)</f>
        <v/>
      </c>
      <c r="S1934" s="433" t="str">
        <f>IF('statement of marks'!BU67="","",'statement of marks'!BU67)</f>
        <v/>
      </c>
      <c r="T1934" s="420" t="str">
        <f>IF('statement of marks'!BV67="","",'statement of marks'!BV67)</f>
        <v/>
      </c>
      <c r="U1934" s="420" t="str">
        <f>IF('statement of marks'!BW67="","",'statement of marks'!BW67)</f>
        <v/>
      </c>
      <c r="V1934" s="439" t="str">
        <f>IF('statement of marks'!BX67="","",'statement of marks'!BX67)</f>
        <v/>
      </c>
    </row>
    <row r="1935" spans="1:22" ht="15.95" customHeight="1">
      <c r="A1935" s="425"/>
      <c r="B1935" s="990" t="str">
        <f>IF('statement of marks'!$CA$3="","",'statement of marks'!$CA$3)</f>
        <v>xf.kr</v>
      </c>
      <c r="C1935" s="991"/>
      <c r="D1935" s="207" t="str">
        <f>IF('statement of marks'!CA67="","",'statement of marks'!CA67)</f>
        <v/>
      </c>
      <c r="E1935" s="207" t="str">
        <f>IF('statement of marks'!CB67="","",'statement of marks'!CB67)</f>
        <v/>
      </c>
      <c r="F1935" s="433" t="str">
        <f>IF('statement of marks'!CC67="","",'statement of marks'!CC67)</f>
        <v/>
      </c>
      <c r="G1935" s="207" t="str">
        <f>IF('statement of marks'!CD67="","",'statement of marks'!CD67)</f>
        <v/>
      </c>
      <c r="H1935" s="207" t="str">
        <f>IF('statement of marks'!CE67="","",'statement of marks'!CE67)</f>
        <v/>
      </c>
      <c r="I1935" s="433" t="str">
        <f>IF('statement of marks'!CF67="","",'statement of marks'!CF67)</f>
        <v/>
      </c>
      <c r="J1935" s="207" t="str">
        <f>IF('statement of marks'!CG67="","",'statement of marks'!CG67)</f>
        <v/>
      </c>
      <c r="K1935" s="207" t="str">
        <f>IF('statement of marks'!CH67="","",'statement of marks'!CH67)</f>
        <v/>
      </c>
      <c r="L1935" s="433" t="str">
        <f>IF('statement of marks'!CI67="","",'statement of marks'!CI67)</f>
        <v/>
      </c>
      <c r="M1935" s="207" t="str">
        <f>IF('statement of marks'!CK67="","",'statement of marks'!CK67)</f>
        <v/>
      </c>
      <c r="N1935" s="207" t="str">
        <f>IF('statement of marks'!CL67="","",'statement of marks'!CL67)</f>
        <v/>
      </c>
      <c r="O1935" s="433" t="str">
        <f>IF('statement of marks'!CM67="","",'statement of marks'!CM67)</f>
        <v/>
      </c>
      <c r="P1935" s="209" t="str">
        <f>IF('statement of marks'!CN67="","",'statement of marks'!CN67)</f>
        <v/>
      </c>
      <c r="Q1935" s="207" t="str">
        <f>IF('statement of marks'!CO67="","",'statement of marks'!CO67)</f>
        <v/>
      </c>
      <c r="R1935" s="207" t="str">
        <f>IF('statement of marks'!CP67="","",'statement of marks'!CP67)</f>
        <v/>
      </c>
      <c r="S1935" s="433" t="str">
        <f>IF('statement of marks'!CQ67="","",'statement of marks'!CQ67)</f>
        <v/>
      </c>
      <c r="T1935" s="420" t="str">
        <f>IF('statement of marks'!CR67="","",'statement of marks'!CR67)</f>
        <v/>
      </c>
      <c r="U1935" s="420" t="str">
        <f>IF('statement of marks'!CS67="","",'statement of marks'!CS67)</f>
        <v/>
      </c>
      <c r="V1935" s="439" t="str">
        <f>IF('statement of marks'!CT67="","",'statement of marks'!CT67)</f>
        <v/>
      </c>
    </row>
    <row r="1936" spans="1:22" ht="15.95" customHeight="1">
      <c r="A1936" s="425"/>
      <c r="B1936" s="990" t="str">
        <f>IF('statement of marks'!$CW$3="","",'statement of marks'!$CW$3)</f>
        <v>foKku</v>
      </c>
      <c r="C1936" s="991"/>
      <c r="D1936" s="207" t="str">
        <f>IF('statement of marks'!CW67="","",'statement of marks'!CW67)</f>
        <v/>
      </c>
      <c r="E1936" s="207" t="str">
        <f>IF('statement of marks'!CX67="","",'statement of marks'!CX67)</f>
        <v/>
      </c>
      <c r="F1936" s="433" t="str">
        <f>IF('statement of marks'!CY67="","",'statement of marks'!CY67)</f>
        <v/>
      </c>
      <c r="G1936" s="207" t="str">
        <f>IF('statement of marks'!CZ67="","",'statement of marks'!CZ67)</f>
        <v/>
      </c>
      <c r="H1936" s="207" t="str">
        <f>IF('statement of marks'!DA67="","",'statement of marks'!DA67)</f>
        <v/>
      </c>
      <c r="I1936" s="433" t="str">
        <f>IF('statement of marks'!DB67="","",'statement of marks'!DB67)</f>
        <v/>
      </c>
      <c r="J1936" s="207" t="str">
        <f>IF('statement of marks'!DC67="","",'statement of marks'!DC67)</f>
        <v/>
      </c>
      <c r="K1936" s="207" t="str">
        <f>IF('statement of marks'!DD67="","",'statement of marks'!DD67)</f>
        <v/>
      </c>
      <c r="L1936" s="433" t="str">
        <f>IF('statement of marks'!DE67="","",'statement of marks'!DE67)</f>
        <v/>
      </c>
      <c r="M1936" s="207" t="str">
        <f>IF('statement of marks'!DG67="","",'statement of marks'!DG67)</f>
        <v/>
      </c>
      <c r="N1936" s="207" t="str">
        <f>IF('statement of marks'!DH67="","",'statement of marks'!DH67)</f>
        <v/>
      </c>
      <c r="O1936" s="433" t="str">
        <f>IF('statement of marks'!DI67="","",'statement of marks'!DI67)</f>
        <v/>
      </c>
      <c r="P1936" s="209" t="str">
        <f>IF('statement of marks'!DJ67="","",'statement of marks'!DJ67)</f>
        <v/>
      </c>
      <c r="Q1936" s="207" t="str">
        <f>IF('statement of marks'!DK67="","",'statement of marks'!DK67)</f>
        <v/>
      </c>
      <c r="R1936" s="207" t="str">
        <f>IF('statement of marks'!DL67="","",'statement of marks'!DL67)</f>
        <v/>
      </c>
      <c r="S1936" s="433" t="str">
        <f>IF('statement of marks'!DM67="","",'statement of marks'!DM67)</f>
        <v/>
      </c>
      <c r="T1936" s="420" t="str">
        <f>IF('statement of marks'!DN67="","",'statement of marks'!DN67)</f>
        <v/>
      </c>
      <c r="U1936" s="420" t="str">
        <f>IF('statement of marks'!DO67="","",'statement of marks'!DO67)</f>
        <v/>
      </c>
      <c r="V1936" s="439" t="str">
        <f>IF('statement of marks'!DP67="","",'statement of marks'!DP67)</f>
        <v/>
      </c>
    </row>
    <row r="1937" spans="1:22" ht="15.95" customHeight="1">
      <c r="A1937" s="425"/>
      <c r="B1937" s="990" t="str">
        <f>IF('statement of marks'!$DS$3="","",'statement of marks'!$DS$3)</f>
        <v>lkekftd foKku</v>
      </c>
      <c r="C1937" s="991"/>
      <c r="D1937" s="207" t="str">
        <f>IF('statement of marks'!DS67="","",'statement of marks'!DS67)</f>
        <v/>
      </c>
      <c r="E1937" s="207" t="str">
        <f>IF('statement of marks'!DT67="","",'statement of marks'!DT67)</f>
        <v/>
      </c>
      <c r="F1937" s="433" t="str">
        <f>IF('statement of marks'!DU67="","",'statement of marks'!DU67)</f>
        <v/>
      </c>
      <c r="G1937" s="207" t="str">
        <f>IF('statement of marks'!DV67="","",'statement of marks'!DV67)</f>
        <v/>
      </c>
      <c r="H1937" s="207" t="str">
        <f>IF('statement of marks'!DW67="","",'statement of marks'!DW67)</f>
        <v/>
      </c>
      <c r="I1937" s="433" t="str">
        <f>IF('statement of marks'!DX67="","",'statement of marks'!DX67)</f>
        <v/>
      </c>
      <c r="J1937" s="207" t="str">
        <f>IF('statement of marks'!DY67="","",'statement of marks'!DY67)</f>
        <v/>
      </c>
      <c r="K1937" s="207" t="str">
        <f>IF('statement of marks'!DZ67="","",'statement of marks'!DZ67)</f>
        <v/>
      </c>
      <c r="L1937" s="433" t="str">
        <f>IF('statement of marks'!EA67="","",'statement of marks'!EA67)</f>
        <v/>
      </c>
      <c r="M1937" s="207" t="str">
        <f>IF('statement of marks'!EC67="","",'statement of marks'!EC67)</f>
        <v/>
      </c>
      <c r="N1937" s="207" t="str">
        <f>IF('statement of marks'!ED67="","",'statement of marks'!ED67)</f>
        <v/>
      </c>
      <c r="O1937" s="433" t="str">
        <f>IF('statement of marks'!EE67="","",'statement of marks'!EE67)</f>
        <v/>
      </c>
      <c r="P1937" s="209" t="str">
        <f>IF('statement of marks'!EF67="","",'statement of marks'!EF67)</f>
        <v/>
      </c>
      <c r="Q1937" s="207" t="str">
        <f>IF('statement of marks'!EG67="","",'statement of marks'!EG67)</f>
        <v/>
      </c>
      <c r="R1937" s="207" t="str">
        <f>IF('statement of marks'!EH67="","",'statement of marks'!EH67)</f>
        <v/>
      </c>
      <c r="S1937" s="433" t="str">
        <f>IF('statement of marks'!EI67="","",'statement of marks'!EI67)</f>
        <v/>
      </c>
      <c r="T1937" s="420" t="str">
        <f>IF('statement of marks'!EJ67="","",'statement of marks'!EJ67)</f>
        <v/>
      </c>
      <c r="U1937" s="420" t="str">
        <f>IF('statement of marks'!EK67="","",'statement of marks'!EK67)</f>
        <v/>
      </c>
      <c r="V1937" s="439" t="str">
        <f>IF('statement of marks'!EL67="","",'statement of marks'!EL67)</f>
        <v/>
      </c>
    </row>
    <row r="1938" spans="1:22" ht="15.95" customHeight="1">
      <c r="A1938" s="425"/>
      <c r="B1938" s="996" t="s">
        <v>193</v>
      </c>
      <c r="C1938" s="997"/>
      <c r="D1938" s="1007" t="s">
        <v>1</v>
      </c>
      <c r="E1938" s="1007"/>
      <c r="F1938" s="1007"/>
      <c r="G1938" s="1007" t="s">
        <v>21</v>
      </c>
      <c r="H1938" s="1007"/>
      <c r="I1938" s="1007"/>
      <c r="J1938" s="1007" t="s">
        <v>194</v>
      </c>
      <c r="K1938" s="1007"/>
      <c r="L1938" s="1007"/>
      <c r="M1938" s="1007" t="s">
        <v>68</v>
      </c>
      <c r="N1938" s="1007"/>
      <c r="O1938" s="1007"/>
      <c r="P1938" s="1007" t="s">
        <v>240</v>
      </c>
      <c r="Q1938" s="1007"/>
      <c r="R1938" s="1007"/>
      <c r="S1938" s="436"/>
      <c r="T1938" s="1073" t="s">
        <v>237</v>
      </c>
      <c r="U1938" s="1074"/>
      <c r="V1938" s="1075"/>
    </row>
    <row r="1939" spans="1:22" ht="15.95" customHeight="1">
      <c r="A1939" s="426"/>
      <c r="B1939" s="1048" t="s">
        <v>3</v>
      </c>
      <c r="C1939" s="1049"/>
      <c r="D1939" s="1050">
        <f>IF('statement of marks'!EO$6="","",'statement of marks'!EO$6)</f>
        <v>20</v>
      </c>
      <c r="E1939" s="1050"/>
      <c r="F1939" s="1050"/>
      <c r="G1939" s="1050">
        <f>IF('statement of marks'!EP$6="","",'statement of marks'!EP$6)</f>
        <v>20</v>
      </c>
      <c r="H1939" s="1050"/>
      <c r="I1939" s="1050"/>
      <c r="J1939" s="1050">
        <f>IF('statement of marks'!ER$6="","",'statement of marks'!ER$6)</f>
        <v>20</v>
      </c>
      <c r="K1939" s="1050"/>
      <c r="L1939" s="1050"/>
      <c r="M1939" s="1050">
        <f>IF('statement of marks'!EQ$6="","",'statement of marks'!EQ$6)</f>
        <v>20</v>
      </c>
      <c r="N1939" s="1050"/>
      <c r="O1939" s="1050"/>
      <c r="P1939" s="1050">
        <f>IF('statement of marks'!ES$6="","",'statement of marks'!ES$6)</f>
        <v>20</v>
      </c>
      <c r="Q1939" s="1050"/>
      <c r="R1939" s="1050"/>
      <c r="S1939" s="437" t="str">
        <f>IF('statement of marks'!FD$6="","",'statement of marks'!EW$6)</f>
        <v/>
      </c>
      <c r="T1939" s="442">
        <f>IF('statement of marks'!ET$6="","",'statement of marks'!ET$6)</f>
        <v>100</v>
      </c>
      <c r="U1939" s="443" t="s">
        <v>5</v>
      </c>
      <c r="V1939" s="444" t="s">
        <v>241</v>
      </c>
    </row>
    <row r="1940" spans="1:22" ht="15.95" customHeight="1">
      <c r="A1940" s="425"/>
      <c r="B1940" s="990" t="str">
        <f>IF('statement of marks'!$EO$3="","",'statement of marks'!$EO$3)</f>
        <v>dk;kZuqHko</v>
      </c>
      <c r="C1940" s="991"/>
      <c r="D1940" s="1031" t="str">
        <f>IF('statement of marks'!EO67="","",'statement of marks'!EO67)</f>
        <v/>
      </c>
      <c r="E1940" s="1031"/>
      <c r="F1940" s="1031"/>
      <c r="G1940" s="1031" t="str">
        <f>IF('statement of marks'!EP67="","",'statement of marks'!EP67)</f>
        <v/>
      </c>
      <c r="H1940" s="1031"/>
      <c r="I1940" s="1031"/>
      <c r="J1940" s="1031" t="str">
        <f>IF('statement of marks'!ER67="","",'statement of marks'!ER67)</f>
        <v/>
      </c>
      <c r="K1940" s="1031"/>
      <c r="L1940" s="1031"/>
      <c r="M1940" s="1031" t="str">
        <f>IF('statement of marks'!EQ67="","",'statement of marks'!EQ67)</f>
        <v/>
      </c>
      <c r="N1940" s="1031"/>
      <c r="O1940" s="1031"/>
      <c r="P1940" s="1031" t="str">
        <f>IF('statement of marks'!ES67="","",'statement of marks'!ES67)</f>
        <v/>
      </c>
      <c r="Q1940" s="1031"/>
      <c r="R1940" s="1031"/>
      <c r="S1940" s="438"/>
      <c r="T1940" s="440" t="str">
        <f>IF('statement of marks'!ET67="","",'statement of marks'!ET67)</f>
        <v/>
      </c>
      <c r="U1940" s="440" t="str">
        <f>IF('statement of marks'!EU67="","",'statement of marks'!EU67)</f>
        <v/>
      </c>
      <c r="V1940" s="441" t="str">
        <f>IF('statement of marks'!EV67="","",'statement of marks'!EV67)</f>
        <v/>
      </c>
    </row>
    <row r="1941" spans="1:22" ht="15.95" customHeight="1">
      <c r="A1941" s="425"/>
      <c r="B1941" s="1027" t="str">
        <f>IF('statement of marks'!$EY$3="","",'statement of marks'!$EY$3)</f>
        <v>dyk f'k{kk</v>
      </c>
      <c r="C1941" s="1028"/>
      <c r="D1941" s="1031" t="str">
        <f>IF('statement of marks'!EY67="","",'statement of marks'!EY67)</f>
        <v/>
      </c>
      <c r="E1941" s="1031"/>
      <c r="F1941" s="1031"/>
      <c r="G1941" s="1031" t="str">
        <f>IF('statement of marks'!EZ67="","",'statement of marks'!EZ67)</f>
        <v/>
      </c>
      <c r="H1941" s="1031"/>
      <c r="I1941" s="1031"/>
      <c r="J1941" s="1031" t="str">
        <f>IF('statement of marks'!FB67="","",'statement of marks'!FB67)</f>
        <v/>
      </c>
      <c r="K1941" s="1031"/>
      <c r="L1941" s="1031"/>
      <c r="M1941" s="1031" t="str">
        <f>IF('statement of marks'!FA67="","",'statement of marks'!FA67)</f>
        <v/>
      </c>
      <c r="N1941" s="1031"/>
      <c r="O1941" s="1031"/>
      <c r="P1941" s="1031" t="str">
        <f>IF('statement of marks'!FC67="","",'statement of marks'!FC67)</f>
        <v/>
      </c>
      <c r="Q1941" s="1031"/>
      <c r="R1941" s="1031"/>
      <c r="S1941" s="438"/>
      <c r="T1941" s="440" t="str">
        <f>IF('statement of marks'!FD67="","",'statement of marks'!FD67)</f>
        <v/>
      </c>
      <c r="U1941" s="440" t="str">
        <f>IF('statement of marks'!FE67="","",'statement of marks'!FE67)</f>
        <v/>
      </c>
      <c r="V1941" s="441" t="str">
        <f>IF('statement of marks'!FF67="","",'statement of marks'!FF67)</f>
        <v/>
      </c>
    </row>
    <row r="1942" spans="1:22" ht="15.95" customHeight="1">
      <c r="A1942" s="425"/>
      <c r="B1942" s="1029" t="str">
        <f>IF('statement of marks'!$FI$3="","",'statement of marks'!$FI$3)</f>
        <v>LokLF; ,oe~ 'kkjhfjd f'k{kk</v>
      </c>
      <c r="C1942" s="1030"/>
      <c r="D1942" s="1031" t="str">
        <f>IF('statement of marks'!FI67="","",'statement of marks'!FI67)</f>
        <v/>
      </c>
      <c r="E1942" s="1031"/>
      <c r="F1942" s="1031"/>
      <c r="G1942" s="1031" t="str">
        <f>IF('statement of marks'!FJ67="","",'statement of marks'!FJ67)</f>
        <v/>
      </c>
      <c r="H1942" s="1031"/>
      <c r="I1942" s="1031"/>
      <c r="J1942" s="1031" t="str">
        <f>IF('statement of marks'!FL67="","",'statement of marks'!FL67)</f>
        <v/>
      </c>
      <c r="K1942" s="1031"/>
      <c r="L1942" s="1031"/>
      <c r="M1942" s="1031" t="str">
        <f>IF('statement of marks'!FK67="","",'statement of marks'!FK67)</f>
        <v/>
      </c>
      <c r="N1942" s="1031"/>
      <c r="O1942" s="1031"/>
      <c r="P1942" s="1031" t="str">
        <f>IF('statement of marks'!FM67="","",'statement of marks'!FM67)</f>
        <v/>
      </c>
      <c r="Q1942" s="1031"/>
      <c r="R1942" s="1031"/>
      <c r="S1942" s="438"/>
      <c r="T1942" s="440" t="str">
        <f>IF('statement of marks'!FN67="","",'statement of marks'!FN67)</f>
        <v/>
      </c>
      <c r="U1942" s="440" t="str">
        <f>IF('statement of marks'!FO67="","",'statement of marks'!FO67)</f>
        <v/>
      </c>
      <c r="V1942" s="441" t="str">
        <f>IF('statement of marks'!FP67="","",'statement of marks'!FP67)</f>
        <v/>
      </c>
    </row>
    <row r="1943" spans="1:22" ht="15.95" customHeight="1">
      <c r="A1943" s="425"/>
      <c r="B1943" s="1000" t="s">
        <v>195</v>
      </c>
      <c r="C1943" s="1001"/>
      <c r="D1943" s="1071" t="str">
        <f>details!$DR$3</f>
        <v>vxLr rd</v>
      </c>
      <c r="E1943" s="1071"/>
      <c r="F1943" s="1071"/>
      <c r="G1943" s="1071" t="str">
        <f>details!$DV$3</f>
        <v>vDVwcj rd</v>
      </c>
      <c r="H1943" s="1071"/>
      <c r="I1943" s="1071"/>
      <c r="J1943" s="1071" t="str">
        <f>details!$ED$3</f>
        <v>Qjojh rd</v>
      </c>
      <c r="K1943" s="1071"/>
      <c r="L1943" s="1071"/>
      <c r="M1943" s="1071" t="str">
        <f>details!$DZ$3</f>
        <v>fnlEcj rd</v>
      </c>
      <c r="N1943" s="1071"/>
      <c r="O1943" s="1071"/>
      <c r="P1943" s="1071" t="str">
        <f>details!$EH$3</f>
        <v>loZ ;ksx</v>
      </c>
      <c r="Q1943" s="1071"/>
      <c r="R1943" s="1071"/>
      <c r="S1943" s="1085" t="s">
        <v>252</v>
      </c>
      <c r="T1943" s="1086"/>
      <c r="U1943" s="1086"/>
      <c r="V1943" s="1087"/>
    </row>
    <row r="1944" spans="1:22" ht="15.95" customHeight="1">
      <c r="A1944" s="425"/>
      <c r="B1944" s="1025" t="s">
        <v>98</v>
      </c>
      <c r="C1944" s="1026"/>
      <c r="D1944" s="1008" t="str">
        <f>IF(details!DS67="","",details!DS67)</f>
        <v/>
      </c>
      <c r="E1944" s="1008"/>
      <c r="F1944" s="1008"/>
      <c r="G1944" s="1008" t="str">
        <f>IF(details!DW67="","",details!DW67)</f>
        <v/>
      </c>
      <c r="H1944" s="1008"/>
      <c r="I1944" s="1008"/>
      <c r="J1944" s="1008" t="str">
        <f>IF(details!EE67="","",details!EE67)</f>
        <v/>
      </c>
      <c r="K1944" s="1008"/>
      <c r="L1944" s="1008"/>
      <c r="M1944" s="1008" t="str">
        <f>IF(details!EA67="","",details!EA67)</f>
        <v/>
      </c>
      <c r="N1944" s="1008"/>
      <c r="O1944" s="1008"/>
      <c r="P1944" s="1008" t="str">
        <f>IF(details!EI67="","",details!EI67)</f>
        <v/>
      </c>
      <c r="Q1944" s="1008"/>
      <c r="R1944" s="1008"/>
      <c r="S1944" s="1088">
        <v>41757</v>
      </c>
      <c r="T1944" s="1089"/>
      <c r="U1944" s="1089"/>
      <c r="V1944" s="1090"/>
    </row>
    <row r="1945" spans="1:22" ht="15.95" customHeight="1">
      <c r="A1945" s="425"/>
      <c r="B1945" s="1023" t="s">
        <v>15</v>
      </c>
      <c r="C1945" s="1024"/>
      <c r="D1945" s="1009">
        <f>IF(details!DR67="","",details!DR67)</f>
        <v>83</v>
      </c>
      <c r="E1945" s="1009"/>
      <c r="F1945" s="1009"/>
      <c r="G1945" s="1009" t="str">
        <f>IF(details!DV67="","",details!DV67)</f>
        <v/>
      </c>
      <c r="H1945" s="1009"/>
      <c r="I1945" s="1009"/>
      <c r="J1945" s="1009" t="str">
        <f>IF(details!ED67="","",details!ED67)</f>
        <v/>
      </c>
      <c r="K1945" s="1009"/>
      <c r="L1945" s="1009"/>
      <c r="M1945" s="1009" t="str">
        <f>IF(details!DZ67="","",details!DZ67)</f>
        <v/>
      </c>
      <c r="N1945" s="1009"/>
      <c r="O1945" s="1009"/>
      <c r="P1945" s="1009" t="str">
        <f>IF(details!EH67="","",details!EH67)</f>
        <v/>
      </c>
      <c r="Q1945" s="1009"/>
      <c r="R1945" s="1009"/>
      <c r="S1945" s="1091"/>
      <c r="T1945" s="1092"/>
      <c r="U1945" s="1092"/>
      <c r="V1945" s="1093"/>
    </row>
    <row r="1946" spans="1:22" ht="15.95" customHeight="1">
      <c r="A1946" s="1072"/>
      <c r="B1946" s="1064" t="s">
        <v>250</v>
      </c>
      <c r="C1946" s="1065"/>
      <c r="D1946" s="1066" t="s">
        <v>3</v>
      </c>
      <c r="E1946" s="1066"/>
      <c r="F1946" s="1066"/>
      <c r="G1946" s="1066" t="s">
        <v>236</v>
      </c>
      <c r="H1946" s="1066"/>
      <c r="I1946" s="1066"/>
      <c r="J1946" s="1066" t="s">
        <v>5</v>
      </c>
      <c r="K1946" s="1066"/>
      <c r="L1946" s="1066"/>
      <c r="M1946" s="1066" t="s">
        <v>242</v>
      </c>
      <c r="N1946" s="1066"/>
      <c r="O1946" s="1066"/>
      <c r="P1946" s="1067" t="s">
        <v>225</v>
      </c>
      <c r="Q1946" s="1067"/>
      <c r="R1946" s="1067"/>
      <c r="S1946" s="1066" t="s">
        <v>250</v>
      </c>
      <c r="T1946" s="1066"/>
      <c r="U1946" s="1066"/>
      <c r="V1946" s="1068"/>
    </row>
    <row r="1947" spans="1:22" ht="15.95" customHeight="1">
      <c r="A1947" s="1072"/>
      <c r="B1947" s="1064"/>
      <c r="C1947" s="1065"/>
      <c r="D1947" s="1069" t="str">
        <f>'statement of marks'!HD67</f>
        <v/>
      </c>
      <c r="E1947" s="1069"/>
      <c r="F1947" s="1069"/>
      <c r="G1947" s="1069" t="str">
        <f>'statement of marks'!HE67</f>
        <v/>
      </c>
      <c r="H1947" s="1069"/>
      <c r="I1947" s="1069"/>
      <c r="J1947" s="1069" t="str">
        <f>'statement of marks'!HF67</f>
        <v/>
      </c>
      <c r="K1947" s="1069"/>
      <c r="L1947" s="1069"/>
      <c r="M1947" s="1069" t="str">
        <f>'statement of marks'!HI67</f>
        <v/>
      </c>
      <c r="N1947" s="1069"/>
      <c r="O1947" s="1069"/>
      <c r="P1947" s="1069" t="str">
        <f>'statement of marks'!HH67</f>
        <v/>
      </c>
      <c r="Q1947" s="1069"/>
      <c r="R1947" s="1069"/>
      <c r="S1947" s="1066" t="str">
        <f>'statement of marks'!HC67</f>
        <v/>
      </c>
      <c r="T1947" s="1066"/>
      <c r="U1947" s="1066"/>
      <c r="V1947" s="1068"/>
    </row>
    <row r="1948" spans="1:22" ht="15.95" customHeight="1">
      <c r="A1948" s="425"/>
      <c r="B1948" s="1036" t="s">
        <v>99</v>
      </c>
      <c r="C1948" s="1037"/>
      <c r="D1948" s="1007"/>
      <c r="E1948" s="1007"/>
      <c r="F1948" s="1007"/>
      <c r="G1948" s="1007"/>
      <c r="H1948" s="1007"/>
      <c r="I1948" s="1007"/>
      <c r="J1948" s="1007"/>
      <c r="K1948" s="1007"/>
      <c r="L1948" s="1007"/>
      <c r="M1948" s="1007"/>
      <c r="N1948" s="1007"/>
      <c r="O1948" s="1007"/>
      <c r="P1948" s="1007"/>
      <c r="Q1948" s="1007"/>
      <c r="R1948" s="1007"/>
      <c r="S1948" s="1007"/>
      <c r="T1948" s="1007"/>
      <c r="U1948" s="1007"/>
      <c r="V1948" s="1058"/>
    </row>
    <row r="1949" spans="1:22" ht="15.95" customHeight="1">
      <c r="A1949" s="425"/>
      <c r="B1949" s="1013" t="s">
        <v>79</v>
      </c>
      <c r="C1949" s="1014"/>
      <c r="D1949" s="1007"/>
      <c r="E1949" s="1007"/>
      <c r="F1949" s="1007"/>
      <c r="G1949" s="1007"/>
      <c r="H1949" s="1007"/>
      <c r="I1949" s="1007"/>
      <c r="J1949" s="1007"/>
      <c r="K1949" s="1007"/>
      <c r="L1949" s="1007"/>
      <c r="M1949" s="1007"/>
      <c r="N1949" s="1007"/>
      <c r="O1949" s="1007"/>
      <c r="P1949" s="1007"/>
      <c r="Q1949" s="1007"/>
      <c r="R1949" s="1007"/>
      <c r="S1949" s="1007"/>
      <c r="T1949" s="1007"/>
      <c r="U1949" s="1007"/>
      <c r="V1949" s="1058"/>
    </row>
    <row r="1950" spans="1:22" ht="15.95" customHeight="1">
      <c r="A1950" s="425"/>
      <c r="B1950" s="1036" t="s">
        <v>243</v>
      </c>
      <c r="C1950" s="1037"/>
      <c r="D1950" s="1007"/>
      <c r="E1950" s="1007"/>
      <c r="F1950" s="1007"/>
      <c r="G1950" s="1007"/>
      <c r="H1950" s="1007"/>
      <c r="I1950" s="1007"/>
      <c r="J1950" s="1007"/>
      <c r="K1950" s="1007"/>
      <c r="L1950" s="1007"/>
      <c r="M1950" s="1007"/>
      <c r="N1950" s="1007"/>
      <c r="O1950" s="1007"/>
      <c r="P1950" s="1007" t="s">
        <v>243</v>
      </c>
      <c r="Q1950" s="1007"/>
      <c r="R1950" s="1007"/>
      <c r="S1950" s="1007"/>
      <c r="T1950" s="1007"/>
      <c r="U1950" s="1007"/>
      <c r="V1950" s="1058"/>
    </row>
    <row r="1951" spans="1:22" ht="15.95" customHeight="1">
      <c r="A1951" s="425"/>
      <c r="B1951" s="1021" t="s">
        <v>100</v>
      </c>
      <c r="C1951" s="1022"/>
      <c r="D1951" s="1007"/>
      <c r="E1951" s="1007"/>
      <c r="F1951" s="1007"/>
      <c r="G1951" s="1007"/>
      <c r="H1951" s="1007"/>
      <c r="I1951" s="1007"/>
      <c r="J1951" s="1007"/>
      <c r="K1951" s="1007"/>
      <c r="L1951" s="1007"/>
      <c r="M1951" s="1007"/>
      <c r="N1951" s="1007"/>
      <c r="O1951" s="1007"/>
      <c r="P1951" s="1007"/>
      <c r="Q1951" s="1007"/>
      <c r="R1951" s="1007"/>
      <c r="S1951" s="1060" t="s">
        <v>100</v>
      </c>
      <c r="T1951" s="1060"/>
      <c r="U1951" s="1060"/>
      <c r="V1951" s="1061"/>
    </row>
    <row r="1952" spans="1:22" ht="15.95" customHeight="1" thickBot="1">
      <c r="A1952" s="427"/>
      <c r="B1952" s="1076" t="s">
        <v>101</v>
      </c>
      <c r="C1952" s="1077"/>
      <c r="D1952" s="1059"/>
      <c r="E1952" s="1059"/>
      <c r="F1952" s="1059"/>
      <c r="G1952" s="1059"/>
      <c r="H1952" s="1059"/>
      <c r="I1952" s="1059"/>
      <c r="J1952" s="1059"/>
      <c r="K1952" s="1059"/>
      <c r="L1952" s="1059"/>
      <c r="M1952" s="1059"/>
      <c r="N1952" s="1059"/>
      <c r="O1952" s="1059"/>
      <c r="P1952" s="1059"/>
      <c r="Q1952" s="1059"/>
      <c r="R1952" s="1059"/>
      <c r="S1952" s="1062" t="s">
        <v>134</v>
      </c>
      <c r="T1952" s="1062"/>
      <c r="U1952" s="1062"/>
      <c r="V1952" s="1063"/>
    </row>
    <row r="1953" spans="1:22" ht="15.95" customHeight="1">
      <c r="A1953" s="424"/>
      <c r="B1953" s="1038" t="s">
        <v>47</v>
      </c>
      <c r="C1953" s="1039"/>
      <c r="D1953" s="1039"/>
      <c r="E1953" s="1039"/>
      <c r="F1953" s="1039"/>
      <c r="G1953" s="1039"/>
      <c r="H1953" s="1039"/>
      <c r="I1953" s="1039"/>
      <c r="J1953" s="1039"/>
      <c r="K1953" s="1039"/>
      <c r="L1953" s="1039"/>
      <c r="M1953" s="1039"/>
      <c r="N1953" s="1039"/>
      <c r="O1953" s="1039"/>
      <c r="P1953" s="1039"/>
      <c r="Q1953" s="1039"/>
      <c r="R1953" s="1039"/>
      <c r="S1953" s="1039"/>
      <c r="T1953" s="1039"/>
      <c r="U1953" s="1039"/>
      <c r="V1953" s="1040"/>
    </row>
    <row r="1954" spans="1:22" ht="15.95" customHeight="1">
      <c r="A1954" s="425"/>
      <c r="B1954" s="1041" t="str">
        <f>'statement of marks'!$A$1</f>
        <v>MkW0Hkhejko vEcsMdj jkt0vkok0fo|k0cxMh]nkSlk</v>
      </c>
      <c r="C1954" s="1042"/>
      <c r="D1954" s="1042"/>
      <c r="E1954" s="1042"/>
      <c r="F1954" s="1042"/>
      <c r="G1954" s="1042"/>
      <c r="H1954" s="1042"/>
      <c r="I1954" s="1042"/>
      <c r="J1954" s="1042"/>
      <c r="K1954" s="1042"/>
      <c r="L1954" s="1042"/>
      <c r="M1954" s="1042"/>
      <c r="N1954" s="1042"/>
      <c r="O1954" s="1042"/>
      <c r="P1954" s="1042"/>
      <c r="Q1954" s="1042"/>
      <c r="R1954" s="1042"/>
      <c r="S1954" s="1042"/>
      <c r="T1954" s="1042"/>
      <c r="U1954" s="1042"/>
      <c r="V1954" s="1043"/>
    </row>
    <row r="1955" spans="1:22" ht="15.95" customHeight="1">
      <c r="A1955" s="425"/>
      <c r="B1955" s="990" t="s">
        <v>244</v>
      </c>
      <c r="C1955" s="991"/>
      <c r="D1955" s="992" t="str">
        <f>'statement of marks'!$H$3</f>
        <v>2016-17</v>
      </c>
      <c r="E1955" s="992"/>
      <c r="F1955" s="992"/>
      <c r="G1955" s="992"/>
      <c r="H1955" s="992"/>
      <c r="I1955" s="992"/>
      <c r="J1955" s="992"/>
      <c r="K1955" s="992"/>
      <c r="L1955" s="992"/>
      <c r="M1955" s="992"/>
      <c r="N1955" s="992"/>
      <c r="O1955" s="992"/>
      <c r="P1955" s="992"/>
      <c r="Q1955" s="992"/>
      <c r="R1955" s="992"/>
      <c r="S1955" s="992"/>
      <c r="T1955" s="992"/>
      <c r="U1955" s="992"/>
      <c r="V1955" s="1044"/>
    </row>
    <row r="1956" spans="1:22" ht="15.95" customHeight="1">
      <c r="A1956" s="425"/>
      <c r="B1956" s="990" t="s">
        <v>185</v>
      </c>
      <c r="C1956" s="991"/>
      <c r="D1956" s="991" t="str">
        <f>IF('statement of marks'!I68="","",'statement of marks'!I68)</f>
        <v/>
      </c>
      <c r="E1956" s="991"/>
      <c r="F1956" s="991"/>
      <c r="G1956" s="991"/>
      <c r="H1956" s="991"/>
      <c r="I1956" s="991"/>
      <c r="J1956" s="991"/>
      <c r="K1956" s="991"/>
      <c r="L1956" s="991"/>
      <c r="M1956" s="991"/>
      <c r="N1956" s="991"/>
      <c r="O1956" s="991"/>
      <c r="P1956" s="991"/>
      <c r="Q1956" s="991"/>
      <c r="R1956" s="991"/>
      <c r="S1956" s="991"/>
      <c r="T1956" s="991"/>
      <c r="U1956" s="991"/>
      <c r="V1956" s="1045"/>
    </row>
    <row r="1957" spans="1:22" ht="15.95" customHeight="1">
      <c r="A1957" s="425"/>
      <c r="B1957" s="990" t="s">
        <v>186</v>
      </c>
      <c r="C1957" s="991"/>
      <c r="D1957" s="991" t="str">
        <f>IF('statement of marks'!J68="","",'statement of marks'!J68)</f>
        <v/>
      </c>
      <c r="E1957" s="991"/>
      <c r="F1957" s="991"/>
      <c r="G1957" s="991"/>
      <c r="H1957" s="991"/>
      <c r="I1957" s="991"/>
      <c r="J1957" s="991"/>
      <c r="K1957" s="991"/>
      <c r="L1957" s="991"/>
      <c r="M1957" s="991"/>
      <c r="N1957" s="991"/>
      <c r="O1957" s="991"/>
      <c r="P1957" s="991"/>
      <c r="Q1957" s="991"/>
      <c r="R1957" s="991"/>
      <c r="S1957" s="991"/>
      <c r="T1957" s="991"/>
      <c r="U1957" s="991"/>
      <c r="V1957" s="1045"/>
    </row>
    <row r="1958" spans="1:22" ht="15.95" customHeight="1">
      <c r="A1958" s="425"/>
      <c r="B1958" s="990" t="s">
        <v>187</v>
      </c>
      <c r="C1958" s="991"/>
      <c r="D1958" s="991" t="str">
        <f>IF('statement of marks'!K68="","",'statement of marks'!K68)</f>
        <v/>
      </c>
      <c r="E1958" s="991"/>
      <c r="F1958" s="991"/>
      <c r="G1958" s="991"/>
      <c r="H1958" s="991"/>
      <c r="I1958" s="991"/>
      <c r="J1958" s="991"/>
      <c r="K1958" s="991"/>
      <c r="L1958" s="991"/>
      <c r="M1958" s="991"/>
      <c r="N1958" s="991"/>
      <c r="O1958" s="991"/>
      <c r="P1958" s="991"/>
      <c r="Q1958" s="991"/>
      <c r="R1958" s="991"/>
      <c r="S1958" s="991"/>
      <c r="T1958" s="991"/>
      <c r="U1958" s="991"/>
      <c r="V1958" s="1045"/>
    </row>
    <row r="1959" spans="1:22" ht="15.95" customHeight="1">
      <c r="A1959" s="425"/>
      <c r="B1959" s="990" t="s">
        <v>188</v>
      </c>
      <c r="C1959" s="991"/>
      <c r="D1959" s="992" t="str">
        <f>'statement of marks'!$G$3</f>
        <v>6 B</v>
      </c>
      <c r="E1959" s="992"/>
      <c r="F1959" s="992"/>
      <c r="G1959" s="991" t="s">
        <v>9</v>
      </c>
      <c r="H1959" s="991"/>
      <c r="I1959" s="991"/>
      <c r="J1959" s="992" t="str">
        <f>IF('statement of marks'!D68="","",'statement of marks'!D68)</f>
        <v/>
      </c>
      <c r="K1959" s="992"/>
      <c r="L1959" s="992"/>
      <c r="M1959" s="991" t="s">
        <v>189</v>
      </c>
      <c r="N1959" s="991"/>
      <c r="O1959" s="991"/>
      <c r="P1959" s="992" t="str">
        <f>IF('statement of marks'!F68="","",'statement of marks'!F68)</f>
        <v/>
      </c>
      <c r="Q1959" s="992"/>
      <c r="R1959" s="992"/>
      <c r="S1959" s="1054" t="str">
        <f>IF('statement of marks'!$I$3="","",'statement of marks'!$I$3)</f>
        <v xml:space="preserve">fo|ky; dk Mk;l dksM+ </v>
      </c>
      <c r="T1959" s="1054"/>
      <c r="U1959" s="1054"/>
      <c r="V1959" s="1055"/>
    </row>
    <row r="1960" spans="1:22" ht="15.95" customHeight="1">
      <c r="A1960" s="425"/>
      <c r="B1960" s="428" t="s">
        <v>0</v>
      </c>
      <c r="C1960" s="429"/>
      <c r="D1960" s="1032" t="str">
        <f>IF('statement of marks'!G68="","",'statement of marks'!G68)</f>
        <v/>
      </c>
      <c r="E1960" s="1032"/>
      <c r="F1960" s="1032"/>
      <c r="G1960" s="991" t="str">
        <f>IF('statement of marks'!H68="","",'statement of marks'!H68)</f>
        <v/>
      </c>
      <c r="H1960" s="991"/>
      <c r="I1960" s="991"/>
      <c r="J1960" s="991"/>
      <c r="K1960" s="991"/>
      <c r="L1960" s="991"/>
      <c r="M1960" s="991"/>
      <c r="N1960" s="991"/>
      <c r="O1960" s="991"/>
      <c r="P1960" s="991"/>
      <c r="Q1960" s="991"/>
      <c r="R1960" s="991"/>
      <c r="S1960" s="1056" t="str">
        <f>IF('statement of marks'!$J$3="","",'statement of marks'!$J$3)</f>
        <v xml:space="preserve">08291009401   </v>
      </c>
      <c r="T1960" s="1056"/>
      <c r="U1960" s="1056"/>
      <c r="V1960" s="1057"/>
    </row>
    <row r="1961" spans="1:22" ht="15.95" customHeight="1">
      <c r="A1961" s="425"/>
      <c r="B1961" s="404" t="s">
        <v>28</v>
      </c>
      <c r="C1961" s="430" t="s">
        <v>96</v>
      </c>
      <c r="D1961" s="1007" t="s">
        <v>1</v>
      </c>
      <c r="E1961" s="1007"/>
      <c r="F1961" s="1007"/>
      <c r="G1961" s="1007" t="s">
        <v>21</v>
      </c>
      <c r="H1961" s="1007"/>
      <c r="I1961" s="1007"/>
      <c r="J1961" s="1007" t="s">
        <v>68</v>
      </c>
      <c r="K1961" s="1007"/>
      <c r="L1961" s="1007"/>
      <c r="M1961" s="1007" t="s">
        <v>97</v>
      </c>
      <c r="N1961" s="1007"/>
      <c r="O1961" s="1007"/>
      <c r="P1961" s="1070" t="s">
        <v>200</v>
      </c>
      <c r="Q1961" s="1051" t="s">
        <v>238</v>
      </c>
      <c r="R1961" s="1051"/>
      <c r="S1961" s="1051"/>
      <c r="T1961" s="1052" t="s">
        <v>237</v>
      </c>
      <c r="U1961" s="1052"/>
      <c r="V1961" s="1053"/>
    </row>
    <row r="1962" spans="1:22" ht="15.95" customHeight="1">
      <c r="A1962" s="425"/>
      <c r="B1962" s="404"/>
      <c r="C1962" s="430"/>
      <c r="D1962" s="423" t="s">
        <v>245</v>
      </c>
      <c r="E1962" s="423" t="s">
        <v>246</v>
      </c>
      <c r="F1962" s="431" t="s">
        <v>2</v>
      </c>
      <c r="G1962" s="423" t="s">
        <v>245</v>
      </c>
      <c r="H1962" s="423" t="s">
        <v>246</v>
      </c>
      <c r="I1962" s="431" t="s">
        <v>2</v>
      </c>
      <c r="J1962" s="423" t="s">
        <v>245</v>
      </c>
      <c r="K1962" s="423" t="s">
        <v>246</v>
      </c>
      <c r="L1962" s="431" t="s">
        <v>2</v>
      </c>
      <c r="M1962" s="423" t="s">
        <v>245</v>
      </c>
      <c r="N1962" s="423" t="s">
        <v>246</v>
      </c>
      <c r="O1962" s="431" t="s">
        <v>2</v>
      </c>
      <c r="P1962" s="1070"/>
      <c r="Q1962" s="423" t="s">
        <v>245</v>
      </c>
      <c r="R1962" s="423" t="s">
        <v>246</v>
      </c>
      <c r="S1962" s="435" t="s">
        <v>2</v>
      </c>
      <c r="T1962" s="445" t="s">
        <v>223</v>
      </c>
      <c r="U1962" s="446" t="s">
        <v>5</v>
      </c>
      <c r="V1962" s="447" t="s">
        <v>241</v>
      </c>
    </row>
    <row r="1963" spans="1:22" ht="15.95" customHeight="1">
      <c r="A1963" s="426"/>
      <c r="B1963" s="1046" t="s">
        <v>3</v>
      </c>
      <c r="C1963" s="1047"/>
      <c r="D1963" s="421">
        <f>IF('statement of marks'!L$6="","",'statement of marks'!L$6)</f>
        <v>5</v>
      </c>
      <c r="E1963" s="421">
        <f>IF('statement of marks'!M$6="","",'statement of marks'!M$6)</f>
        <v>5</v>
      </c>
      <c r="F1963" s="432">
        <f>IF('statement of marks'!N$6="","",'statement of marks'!N$6)</f>
        <v>10</v>
      </c>
      <c r="G1963" s="421">
        <f>IF('statement of marks'!O$6="","",'statement of marks'!O$6)</f>
        <v>5</v>
      </c>
      <c r="H1963" s="421">
        <f>IF('statement of marks'!P$6="","",'statement of marks'!P$6)</f>
        <v>5</v>
      </c>
      <c r="I1963" s="432">
        <f>IF('statement of marks'!Q$6="","",'statement of marks'!Q$6)</f>
        <v>10</v>
      </c>
      <c r="J1963" s="421">
        <f>IF('statement of marks'!R$6="","",'statement of marks'!R$6)</f>
        <v>5</v>
      </c>
      <c r="K1963" s="421">
        <f>IF('statement of marks'!S$6="","",'statement of marks'!S$6)</f>
        <v>5</v>
      </c>
      <c r="L1963" s="432">
        <f>IF('statement of marks'!T$6="","",'statement of marks'!T$6)</f>
        <v>10</v>
      </c>
      <c r="M1963" s="421">
        <f>IF('statement of marks'!V$6="","",'statement of marks'!V$6)</f>
        <v>50</v>
      </c>
      <c r="N1963" s="421">
        <f>IF('statement of marks'!W$6="","",'statement of marks'!W$6)</f>
        <v>20</v>
      </c>
      <c r="O1963" s="432">
        <f>IF('statement of marks'!X$6="","",'statement of marks'!X$6)</f>
        <v>70</v>
      </c>
      <c r="P1963" s="422">
        <f>IF('statement of marks'!Y$6="","",'statement of marks'!Y$6)</f>
        <v>100</v>
      </c>
      <c r="Q1963" s="421">
        <f>IF('statement of marks'!Z$6="","",'statement of marks'!Z$6)</f>
        <v>70</v>
      </c>
      <c r="R1963" s="421">
        <f>IF('statement of marks'!AA$6="","",'statement of marks'!AA$6)</f>
        <v>30</v>
      </c>
      <c r="S1963" s="432">
        <f>IF('statement of marks'!AB$6="","",'statement of marks'!AB$6)</f>
        <v>100</v>
      </c>
      <c r="T1963" s="442">
        <f>IF('statement of marks'!AC$6="","",'statement of marks'!AC$6)</f>
        <v>200</v>
      </c>
      <c r="U1963" s="442" t="str">
        <f>IF('statement of marks'!AD$6="","",'statement of marks'!AD$6)</f>
        <v/>
      </c>
      <c r="V1963" s="448" t="str">
        <f>IF('statement of marks'!AE$6="","",'statement of marks'!AE$6)</f>
        <v/>
      </c>
    </row>
    <row r="1964" spans="1:22" ht="15.95" customHeight="1">
      <c r="A1964" s="425"/>
      <c r="B1964" s="990" t="str">
        <f>IF('statement of marks'!$L$3="","",'statement of marks'!$L$3)</f>
        <v>fgUnh</v>
      </c>
      <c r="C1964" s="991"/>
      <c r="D1964" s="207" t="str">
        <f>IF('statement of marks'!L68="","",'statement of marks'!L68)</f>
        <v/>
      </c>
      <c r="E1964" s="207" t="str">
        <f>IF('statement of marks'!M68="","",'statement of marks'!M68)</f>
        <v/>
      </c>
      <c r="F1964" s="433" t="str">
        <f>IF('statement of marks'!N68="","",'statement of marks'!N68)</f>
        <v/>
      </c>
      <c r="G1964" s="207" t="str">
        <f>IF('statement of marks'!O68="","",'statement of marks'!O68)</f>
        <v/>
      </c>
      <c r="H1964" s="207" t="str">
        <f>IF('statement of marks'!P68="","",'statement of marks'!P68)</f>
        <v/>
      </c>
      <c r="I1964" s="433" t="str">
        <f>IF('statement of marks'!Q68="","",'statement of marks'!Q68)</f>
        <v/>
      </c>
      <c r="J1964" s="207" t="str">
        <f>IF('statement of marks'!R68="","",'statement of marks'!R68)</f>
        <v/>
      </c>
      <c r="K1964" s="207" t="str">
        <f>IF('statement of marks'!S68="","",'statement of marks'!S68)</f>
        <v/>
      </c>
      <c r="L1964" s="433" t="str">
        <f>IF('statement of marks'!T68="","",'statement of marks'!T68)</f>
        <v/>
      </c>
      <c r="M1964" s="207" t="str">
        <f>IF('statement of marks'!V68="","",'statement of marks'!V68)</f>
        <v/>
      </c>
      <c r="N1964" s="207" t="str">
        <f>IF('statement of marks'!W68="","",'statement of marks'!W68)</f>
        <v/>
      </c>
      <c r="O1964" s="433" t="str">
        <f>IF('statement of marks'!X68="","",'statement of marks'!X68)</f>
        <v/>
      </c>
      <c r="P1964" s="209" t="str">
        <f>IF('statement of marks'!Y68="","",'statement of marks'!Y68)</f>
        <v/>
      </c>
      <c r="Q1964" s="207" t="str">
        <f>IF('statement of marks'!Z68="","",'statement of marks'!Z68)</f>
        <v/>
      </c>
      <c r="R1964" s="207" t="str">
        <f>IF('statement of marks'!AA68="","",'statement of marks'!AA68)</f>
        <v/>
      </c>
      <c r="S1964" s="433" t="str">
        <f>IF('statement of marks'!AB68="","",'statement of marks'!AB68)</f>
        <v/>
      </c>
      <c r="T1964" s="420" t="str">
        <f>IF('statement of marks'!AC68="","",'statement of marks'!AC68)</f>
        <v/>
      </c>
      <c r="U1964" s="420" t="str">
        <f>IF('statement of marks'!AD68="","",'statement of marks'!AD68)</f>
        <v/>
      </c>
      <c r="V1964" s="439" t="str">
        <f>IF('statement of marks'!AE68="","",'statement of marks'!AE68)</f>
        <v/>
      </c>
    </row>
    <row r="1965" spans="1:22" ht="15.95" customHeight="1">
      <c r="A1965" s="425"/>
      <c r="B1965" s="990" t="str">
        <f>IF('statement of marks'!$AH$3="","",'statement of marks'!$AH$3)</f>
        <v>vaxszth</v>
      </c>
      <c r="C1965" s="991"/>
      <c r="D1965" s="207" t="str">
        <f>IF('statement of marks'!AH68="","",'statement of marks'!AH68)</f>
        <v/>
      </c>
      <c r="E1965" s="207" t="str">
        <f>IF('statement of marks'!AI68="","",'statement of marks'!AI68)</f>
        <v/>
      </c>
      <c r="F1965" s="433" t="str">
        <f>IF('statement of marks'!AJ68="","",'statement of marks'!AJ68)</f>
        <v/>
      </c>
      <c r="G1965" s="207" t="str">
        <f>IF('statement of marks'!AK68="","",'statement of marks'!AK68)</f>
        <v/>
      </c>
      <c r="H1965" s="207" t="str">
        <f>IF('statement of marks'!AL68="","",'statement of marks'!AL68)</f>
        <v/>
      </c>
      <c r="I1965" s="433" t="str">
        <f>IF('statement of marks'!AM68="","",'statement of marks'!AM68)</f>
        <v/>
      </c>
      <c r="J1965" s="207" t="str">
        <f>IF('statement of marks'!AN68="","",'statement of marks'!AN68)</f>
        <v/>
      </c>
      <c r="K1965" s="207" t="str">
        <f>IF('statement of marks'!AO68="","",'statement of marks'!AO68)</f>
        <v/>
      </c>
      <c r="L1965" s="433" t="str">
        <f>IF('statement of marks'!AP68="","",'statement of marks'!AP68)</f>
        <v/>
      </c>
      <c r="M1965" s="207" t="str">
        <f>IF('statement of marks'!AR68="","",'statement of marks'!AR68)</f>
        <v/>
      </c>
      <c r="N1965" s="207" t="str">
        <f>IF('statement of marks'!AS68="","",'statement of marks'!AS68)</f>
        <v/>
      </c>
      <c r="O1965" s="433" t="str">
        <f>IF('statement of marks'!AT68="","",'statement of marks'!AT68)</f>
        <v/>
      </c>
      <c r="P1965" s="209" t="str">
        <f>IF('statement of marks'!AU68="","",'statement of marks'!AU68)</f>
        <v/>
      </c>
      <c r="Q1965" s="207" t="str">
        <f>IF('statement of marks'!AV68="","",'statement of marks'!AV68)</f>
        <v/>
      </c>
      <c r="R1965" s="207" t="str">
        <f>IF('statement of marks'!AW68="","",'statement of marks'!AW68)</f>
        <v/>
      </c>
      <c r="S1965" s="433" t="str">
        <f>IF('statement of marks'!AX68="","",'statement of marks'!AX68)</f>
        <v/>
      </c>
      <c r="T1965" s="420" t="str">
        <f>IF('statement of marks'!AY68="","",'statement of marks'!AY68)</f>
        <v/>
      </c>
      <c r="U1965" s="420" t="str">
        <f>IF('statement of marks'!AZ68="","",'statement of marks'!AZ68)</f>
        <v/>
      </c>
      <c r="V1965" s="439" t="str">
        <f>IF('statement of marks'!BA68="","",'statement of marks'!BA68)</f>
        <v/>
      </c>
    </row>
    <row r="1966" spans="1:22" ht="15.95" customHeight="1">
      <c r="A1966" s="425"/>
      <c r="B1966" s="990" t="str">
        <f>IF('statement of marks'!BD68="s","laLd`r",IF('statement of marks'!BD68="u","mnwZ",IF('statement of marks'!BD68="g","xqtjkrh",IF('statement of marks'!BD68="p","iatkch",IF('statement of marks'!BD68="sd","fla/kh","r`rh; Hkk""kk")))))</f>
        <v>r`rh; Hkk"kk</v>
      </c>
      <c r="C1966" s="991"/>
      <c r="D1966" s="207" t="str">
        <f>IF('statement of marks'!BE68="","",'statement of marks'!BE68)</f>
        <v/>
      </c>
      <c r="E1966" s="207" t="str">
        <f>IF('statement of marks'!BF68="","",'statement of marks'!BF68)</f>
        <v/>
      </c>
      <c r="F1966" s="433" t="str">
        <f>IF('statement of marks'!BG68="","",'statement of marks'!BG68)</f>
        <v/>
      </c>
      <c r="G1966" s="207" t="str">
        <f>IF('statement of marks'!BH68="","",'statement of marks'!BH68)</f>
        <v/>
      </c>
      <c r="H1966" s="207" t="str">
        <f>IF('statement of marks'!BI68="","",'statement of marks'!BI68)</f>
        <v/>
      </c>
      <c r="I1966" s="433" t="str">
        <f>IF('statement of marks'!BJ68="","",'statement of marks'!BJ68)</f>
        <v/>
      </c>
      <c r="J1966" s="207" t="str">
        <f>IF('statement of marks'!BK68="","",'statement of marks'!BK68)</f>
        <v/>
      </c>
      <c r="K1966" s="207" t="str">
        <f>IF('statement of marks'!BL68="","",'statement of marks'!BL68)</f>
        <v/>
      </c>
      <c r="L1966" s="433" t="str">
        <f>IF('statement of marks'!BM68="","",'statement of marks'!BM68)</f>
        <v/>
      </c>
      <c r="M1966" s="207" t="str">
        <f>IF('statement of marks'!BO68="","",'statement of marks'!BO68)</f>
        <v/>
      </c>
      <c r="N1966" s="207" t="str">
        <f>IF('statement of marks'!BP68="","",'statement of marks'!BP68)</f>
        <v/>
      </c>
      <c r="O1966" s="433" t="str">
        <f>IF('statement of marks'!BQ68="","",'statement of marks'!BQ68)</f>
        <v/>
      </c>
      <c r="P1966" s="209" t="str">
        <f>IF('statement of marks'!BR68="","",'statement of marks'!BR68)</f>
        <v/>
      </c>
      <c r="Q1966" s="207" t="str">
        <f>IF('statement of marks'!BS68="","",'statement of marks'!BS68)</f>
        <v/>
      </c>
      <c r="R1966" s="207" t="str">
        <f>IF('statement of marks'!BT68="","",'statement of marks'!BT68)</f>
        <v/>
      </c>
      <c r="S1966" s="433" t="str">
        <f>IF('statement of marks'!BU68="","",'statement of marks'!BU68)</f>
        <v/>
      </c>
      <c r="T1966" s="420" t="str">
        <f>IF('statement of marks'!BV68="","",'statement of marks'!BV68)</f>
        <v/>
      </c>
      <c r="U1966" s="420" t="str">
        <f>IF('statement of marks'!BW68="","",'statement of marks'!BW68)</f>
        <v/>
      </c>
      <c r="V1966" s="439" t="str">
        <f>IF('statement of marks'!BX68="","",'statement of marks'!BX68)</f>
        <v/>
      </c>
    </row>
    <row r="1967" spans="1:22" ht="15.95" customHeight="1">
      <c r="A1967" s="425"/>
      <c r="B1967" s="990" t="str">
        <f>IF('statement of marks'!$CA$3="","",'statement of marks'!$CA$3)</f>
        <v>xf.kr</v>
      </c>
      <c r="C1967" s="991"/>
      <c r="D1967" s="207" t="str">
        <f>IF('statement of marks'!CA68="","",'statement of marks'!CA68)</f>
        <v/>
      </c>
      <c r="E1967" s="207" t="str">
        <f>IF('statement of marks'!CB68="","",'statement of marks'!CB68)</f>
        <v/>
      </c>
      <c r="F1967" s="433" t="str">
        <f>IF('statement of marks'!CC68="","",'statement of marks'!CC68)</f>
        <v/>
      </c>
      <c r="G1967" s="207" t="str">
        <f>IF('statement of marks'!CD68="","",'statement of marks'!CD68)</f>
        <v/>
      </c>
      <c r="H1967" s="207" t="str">
        <f>IF('statement of marks'!CE68="","",'statement of marks'!CE68)</f>
        <v/>
      </c>
      <c r="I1967" s="433" t="str">
        <f>IF('statement of marks'!CF68="","",'statement of marks'!CF68)</f>
        <v/>
      </c>
      <c r="J1967" s="207" t="str">
        <f>IF('statement of marks'!CG68="","",'statement of marks'!CG68)</f>
        <v/>
      </c>
      <c r="K1967" s="207" t="str">
        <f>IF('statement of marks'!CH68="","",'statement of marks'!CH68)</f>
        <v/>
      </c>
      <c r="L1967" s="433" t="str">
        <f>IF('statement of marks'!CI68="","",'statement of marks'!CI68)</f>
        <v/>
      </c>
      <c r="M1967" s="207" t="str">
        <f>IF('statement of marks'!CK68="","",'statement of marks'!CK68)</f>
        <v/>
      </c>
      <c r="N1967" s="207" t="str">
        <f>IF('statement of marks'!CL68="","",'statement of marks'!CL68)</f>
        <v/>
      </c>
      <c r="O1967" s="433" t="str">
        <f>IF('statement of marks'!CM68="","",'statement of marks'!CM68)</f>
        <v/>
      </c>
      <c r="P1967" s="209" t="str">
        <f>IF('statement of marks'!CN68="","",'statement of marks'!CN68)</f>
        <v/>
      </c>
      <c r="Q1967" s="207" t="str">
        <f>IF('statement of marks'!CO68="","",'statement of marks'!CO68)</f>
        <v/>
      </c>
      <c r="R1967" s="207" t="str">
        <f>IF('statement of marks'!CP68="","",'statement of marks'!CP68)</f>
        <v/>
      </c>
      <c r="S1967" s="433" t="str">
        <f>IF('statement of marks'!CQ68="","",'statement of marks'!CQ68)</f>
        <v/>
      </c>
      <c r="T1967" s="420" t="str">
        <f>IF('statement of marks'!CR68="","",'statement of marks'!CR68)</f>
        <v/>
      </c>
      <c r="U1967" s="420" t="str">
        <f>IF('statement of marks'!CS68="","",'statement of marks'!CS68)</f>
        <v/>
      </c>
      <c r="V1967" s="439" t="str">
        <f>IF('statement of marks'!CT68="","",'statement of marks'!CT68)</f>
        <v/>
      </c>
    </row>
    <row r="1968" spans="1:22" ht="15.95" customHeight="1">
      <c r="A1968" s="425"/>
      <c r="B1968" s="990" t="str">
        <f>IF('statement of marks'!$CW$3="","",'statement of marks'!$CW$3)</f>
        <v>foKku</v>
      </c>
      <c r="C1968" s="991"/>
      <c r="D1968" s="207" t="str">
        <f>IF('statement of marks'!CW68="","",'statement of marks'!CW68)</f>
        <v/>
      </c>
      <c r="E1968" s="207" t="str">
        <f>IF('statement of marks'!CX68="","",'statement of marks'!CX68)</f>
        <v/>
      </c>
      <c r="F1968" s="433" t="str">
        <f>IF('statement of marks'!CY68="","",'statement of marks'!CY68)</f>
        <v/>
      </c>
      <c r="G1968" s="207" t="str">
        <f>IF('statement of marks'!CZ68="","",'statement of marks'!CZ68)</f>
        <v/>
      </c>
      <c r="H1968" s="207" t="str">
        <f>IF('statement of marks'!DA68="","",'statement of marks'!DA68)</f>
        <v/>
      </c>
      <c r="I1968" s="433" t="str">
        <f>IF('statement of marks'!DB68="","",'statement of marks'!DB68)</f>
        <v/>
      </c>
      <c r="J1968" s="207" t="str">
        <f>IF('statement of marks'!DC68="","",'statement of marks'!DC68)</f>
        <v/>
      </c>
      <c r="K1968" s="207" t="str">
        <f>IF('statement of marks'!DD68="","",'statement of marks'!DD68)</f>
        <v/>
      </c>
      <c r="L1968" s="433" t="str">
        <f>IF('statement of marks'!DE68="","",'statement of marks'!DE68)</f>
        <v/>
      </c>
      <c r="M1968" s="207" t="str">
        <f>IF('statement of marks'!DG68="","",'statement of marks'!DG68)</f>
        <v/>
      </c>
      <c r="N1968" s="207" t="str">
        <f>IF('statement of marks'!DH68="","",'statement of marks'!DH68)</f>
        <v/>
      </c>
      <c r="O1968" s="433" t="str">
        <f>IF('statement of marks'!DI68="","",'statement of marks'!DI68)</f>
        <v/>
      </c>
      <c r="P1968" s="209" t="str">
        <f>IF('statement of marks'!DJ68="","",'statement of marks'!DJ68)</f>
        <v/>
      </c>
      <c r="Q1968" s="207" t="str">
        <f>IF('statement of marks'!DK68="","",'statement of marks'!DK68)</f>
        <v/>
      </c>
      <c r="R1968" s="207" t="str">
        <f>IF('statement of marks'!DL68="","",'statement of marks'!DL68)</f>
        <v/>
      </c>
      <c r="S1968" s="433" t="str">
        <f>IF('statement of marks'!DM68="","",'statement of marks'!DM68)</f>
        <v/>
      </c>
      <c r="T1968" s="420" t="str">
        <f>IF('statement of marks'!DN68="","",'statement of marks'!DN68)</f>
        <v/>
      </c>
      <c r="U1968" s="420" t="str">
        <f>IF('statement of marks'!DO68="","",'statement of marks'!DO68)</f>
        <v/>
      </c>
      <c r="V1968" s="439" t="str">
        <f>IF('statement of marks'!DP68="","",'statement of marks'!DP68)</f>
        <v/>
      </c>
    </row>
    <row r="1969" spans="1:22" ht="15.95" customHeight="1">
      <c r="A1969" s="425"/>
      <c r="B1969" s="990" t="str">
        <f>IF('statement of marks'!$DS$3="","",'statement of marks'!$DS$3)</f>
        <v>lkekftd foKku</v>
      </c>
      <c r="C1969" s="991"/>
      <c r="D1969" s="207" t="str">
        <f>IF('statement of marks'!DS68="","",'statement of marks'!DS68)</f>
        <v/>
      </c>
      <c r="E1969" s="207" t="str">
        <f>IF('statement of marks'!DT68="","",'statement of marks'!DT68)</f>
        <v/>
      </c>
      <c r="F1969" s="433" t="str">
        <f>IF('statement of marks'!DU68="","",'statement of marks'!DU68)</f>
        <v/>
      </c>
      <c r="G1969" s="207" t="str">
        <f>IF('statement of marks'!DV68="","",'statement of marks'!DV68)</f>
        <v/>
      </c>
      <c r="H1969" s="207" t="str">
        <f>IF('statement of marks'!DW68="","",'statement of marks'!DW68)</f>
        <v/>
      </c>
      <c r="I1969" s="433" t="str">
        <f>IF('statement of marks'!DX68="","",'statement of marks'!DX68)</f>
        <v/>
      </c>
      <c r="J1969" s="207" t="str">
        <f>IF('statement of marks'!DY68="","",'statement of marks'!DY68)</f>
        <v/>
      </c>
      <c r="K1969" s="207" t="str">
        <f>IF('statement of marks'!DZ68="","",'statement of marks'!DZ68)</f>
        <v/>
      </c>
      <c r="L1969" s="433" t="str">
        <f>IF('statement of marks'!EA68="","",'statement of marks'!EA68)</f>
        <v/>
      </c>
      <c r="M1969" s="207" t="str">
        <f>IF('statement of marks'!EC68="","",'statement of marks'!EC68)</f>
        <v/>
      </c>
      <c r="N1969" s="207" t="str">
        <f>IF('statement of marks'!ED68="","",'statement of marks'!ED68)</f>
        <v/>
      </c>
      <c r="O1969" s="433" t="str">
        <f>IF('statement of marks'!EE68="","",'statement of marks'!EE68)</f>
        <v/>
      </c>
      <c r="P1969" s="209" t="str">
        <f>IF('statement of marks'!EF68="","",'statement of marks'!EF68)</f>
        <v/>
      </c>
      <c r="Q1969" s="207" t="str">
        <f>IF('statement of marks'!EG68="","",'statement of marks'!EG68)</f>
        <v/>
      </c>
      <c r="R1969" s="207" t="str">
        <f>IF('statement of marks'!EH68="","",'statement of marks'!EH68)</f>
        <v/>
      </c>
      <c r="S1969" s="433" t="str">
        <f>IF('statement of marks'!EI68="","",'statement of marks'!EI68)</f>
        <v/>
      </c>
      <c r="T1969" s="420" t="str">
        <f>IF('statement of marks'!EJ68="","",'statement of marks'!EJ68)</f>
        <v/>
      </c>
      <c r="U1969" s="420" t="str">
        <f>IF('statement of marks'!EK68="","",'statement of marks'!EK68)</f>
        <v/>
      </c>
      <c r="V1969" s="439" t="str">
        <f>IF('statement of marks'!EL68="","",'statement of marks'!EL68)</f>
        <v/>
      </c>
    </row>
    <row r="1970" spans="1:22" ht="15.95" customHeight="1">
      <c r="A1970" s="425"/>
      <c r="B1970" s="996" t="s">
        <v>193</v>
      </c>
      <c r="C1970" s="997"/>
      <c r="D1970" s="1007" t="s">
        <v>1</v>
      </c>
      <c r="E1970" s="1007"/>
      <c r="F1970" s="1007"/>
      <c r="G1970" s="1007" t="s">
        <v>21</v>
      </c>
      <c r="H1970" s="1007"/>
      <c r="I1970" s="1007"/>
      <c r="J1970" s="1007" t="s">
        <v>194</v>
      </c>
      <c r="K1970" s="1007"/>
      <c r="L1970" s="1007"/>
      <c r="M1970" s="1007" t="s">
        <v>68</v>
      </c>
      <c r="N1970" s="1007"/>
      <c r="O1970" s="1007"/>
      <c r="P1970" s="1007" t="s">
        <v>240</v>
      </c>
      <c r="Q1970" s="1007"/>
      <c r="R1970" s="1007"/>
      <c r="S1970" s="436"/>
      <c r="T1970" s="1073" t="s">
        <v>237</v>
      </c>
      <c r="U1970" s="1074"/>
      <c r="V1970" s="1075"/>
    </row>
    <row r="1971" spans="1:22" ht="15.95" customHeight="1">
      <c r="A1971" s="426"/>
      <c r="B1971" s="1048" t="s">
        <v>3</v>
      </c>
      <c r="C1971" s="1049"/>
      <c r="D1971" s="1050">
        <f>IF('statement of marks'!EO$6="","",'statement of marks'!EO$6)</f>
        <v>20</v>
      </c>
      <c r="E1971" s="1050"/>
      <c r="F1971" s="1050"/>
      <c r="G1971" s="1050">
        <f>IF('statement of marks'!EP$6="","",'statement of marks'!EP$6)</f>
        <v>20</v>
      </c>
      <c r="H1971" s="1050"/>
      <c r="I1971" s="1050"/>
      <c r="J1971" s="1050">
        <f>IF('statement of marks'!ER$6="","",'statement of marks'!ER$6)</f>
        <v>20</v>
      </c>
      <c r="K1971" s="1050"/>
      <c r="L1971" s="1050"/>
      <c r="M1971" s="1050">
        <f>IF('statement of marks'!EQ$6="","",'statement of marks'!EQ$6)</f>
        <v>20</v>
      </c>
      <c r="N1971" s="1050"/>
      <c r="O1971" s="1050"/>
      <c r="P1971" s="1050">
        <f>IF('statement of marks'!ES$6="","",'statement of marks'!ES$6)</f>
        <v>20</v>
      </c>
      <c r="Q1971" s="1050"/>
      <c r="R1971" s="1050"/>
      <c r="S1971" s="437" t="str">
        <f>IF('statement of marks'!FD$6="","",'statement of marks'!EW$6)</f>
        <v/>
      </c>
      <c r="T1971" s="442">
        <f>IF('statement of marks'!ET$6="","",'statement of marks'!ET$6)</f>
        <v>100</v>
      </c>
      <c r="U1971" s="443" t="s">
        <v>5</v>
      </c>
      <c r="V1971" s="444" t="s">
        <v>241</v>
      </c>
    </row>
    <row r="1972" spans="1:22" ht="15.95" customHeight="1">
      <c r="A1972" s="425"/>
      <c r="B1972" s="990" t="str">
        <f>IF('statement of marks'!$EO$3="","",'statement of marks'!$EO$3)</f>
        <v>dk;kZuqHko</v>
      </c>
      <c r="C1972" s="991"/>
      <c r="D1972" s="1031" t="str">
        <f>IF('statement of marks'!EO68="","",'statement of marks'!EO68)</f>
        <v/>
      </c>
      <c r="E1972" s="1031"/>
      <c r="F1972" s="1031"/>
      <c r="G1972" s="1031" t="str">
        <f>IF('statement of marks'!EP68="","",'statement of marks'!EP68)</f>
        <v/>
      </c>
      <c r="H1972" s="1031"/>
      <c r="I1972" s="1031"/>
      <c r="J1972" s="1031" t="str">
        <f>IF('statement of marks'!ER68="","",'statement of marks'!ER68)</f>
        <v/>
      </c>
      <c r="K1972" s="1031"/>
      <c r="L1972" s="1031"/>
      <c r="M1972" s="1031" t="str">
        <f>IF('statement of marks'!EQ68="","",'statement of marks'!EQ68)</f>
        <v/>
      </c>
      <c r="N1972" s="1031"/>
      <c r="O1972" s="1031"/>
      <c r="P1972" s="1031" t="str">
        <f>IF('statement of marks'!ES68="","",'statement of marks'!ES68)</f>
        <v/>
      </c>
      <c r="Q1972" s="1031"/>
      <c r="R1972" s="1031"/>
      <c r="S1972" s="438"/>
      <c r="T1972" s="440" t="str">
        <f>IF('statement of marks'!ET68="","",'statement of marks'!ET68)</f>
        <v/>
      </c>
      <c r="U1972" s="440" t="str">
        <f>IF('statement of marks'!EU68="","",'statement of marks'!EU68)</f>
        <v/>
      </c>
      <c r="V1972" s="441" t="str">
        <f>IF('statement of marks'!EV68="","",'statement of marks'!EV68)</f>
        <v/>
      </c>
    </row>
    <row r="1973" spans="1:22" ht="15.95" customHeight="1">
      <c r="A1973" s="425"/>
      <c r="B1973" s="1027" t="str">
        <f>IF('statement of marks'!$EY$3="","",'statement of marks'!$EY$3)</f>
        <v>dyk f'k{kk</v>
      </c>
      <c r="C1973" s="1028"/>
      <c r="D1973" s="1031" t="str">
        <f>IF('statement of marks'!EY68="","",'statement of marks'!EY68)</f>
        <v/>
      </c>
      <c r="E1973" s="1031"/>
      <c r="F1973" s="1031"/>
      <c r="G1973" s="1031" t="str">
        <f>IF('statement of marks'!EZ68="","",'statement of marks'!EZ68)</f>
        <v/>
      </c>
      <c r="H1973" s="1031"/>
      <c r="I1973" s="1031"/>
      <c r="J1973" s="1031" t="str">
        <f>IF('statement of marks'!FB68="","",'statement of marks'!FB68)</f>
        <v/>
      </c>
      <c r="K1973" s="1031"/>
      <c r="L1973" s="1031"/>
      <c r="M1973" s="1031" t="str">
        <f>IF('statement of marks'!FA68="","",'statement of marks'!FA68)</f>
        <v/>
      </c>
      <c r="N1973" s="1031"/>
      <c r="O1973" s="1031"/>
      <c r="P1973" s="1031" t="str">
        <f>IF('statement of marks'!FC68="","",'statement of marks'!FC68)</f>
        <v/>
      </c>
      <c r="Q1973" s="1031"/>
      <c r="R1973" s="1031"/>
      <c r="S1973" s="438"/>
      <c r="T1973" s="440" t="str">
        <f>IF('statement of marks'!FD68="","",'statement of marks'!FD68)</f>
        <v/>
      </c>
      <c r="U1973" s="440" t="str">
        <f>IF('statement of marks'!FE68="","",'statement of marks'!FE68)</f>
        <v/>
      </c>
      <c r="V1973" s="441" t="str">
        <f>IF('statement of marks'!FF68="","",'statement of marks'!FF68)</f>
        <v/>
      </c>
    </row>
    <row r="1974" spans="1:22" ht="15.95" customHeight="1">
      <c r="A1974" s="425"/>
      <c r="B1974" s="1029" t="str">
        <f>IF('statement of marks'!$FI$3="","",'statement of marks'!$FI$3)</f>
        <v>LokLF; ,oe~ 'kkjhfjd f'k{kk</v>
      </c>
      <c r="C1974" s="1030"/>
      <c r="D1974" s="1031" t="str">
        <f>IF('statement of marks'!FI68="","",'statement of marks'!FI68)</f>
        <v/>
      </c>
      <c r="E1974" s="1031"/>
      <c r="F1974" s="1031"/>
      <c r="G1974" s="1031" t="str">
        <f>IF('statement of marks'!FJ68="","",'statement of marks'!FJ68)</f>
        <v/>
      </c>
      <c r="H1974" s="1031"/>
      <c r="I1974" s="1031"/>
      <c r="J1974" s="1031" t="str">
        <f>IF('statement of marks'!FL68="","",'statement of marks'!FL68)</f>
        <v/>
      </c>
      <c r="K1974" s="1031"/>
      <c r="L1974" s="1031"/>
      <c r="M1974" s="1031" t="str">
        <f>IF('statement of marks'!FK68="","",'statement of marks'!FK68)</f>
        <v/>
      </c>
      <c r="N1974" s="1031"/>
      <c r="O1974" s="1031"/>
      <c r="P1974" s="1031" t="str">
        <f>IF('statement of marks'!FM68="","",'statement of marks'!FM68)</f>
        <v/>
      </c>
      <c r="Q1974" s="1031"/>
      <c r="R1974" s="1031"/>
      <c r="S1974" s="438"/>
      <c r="T1974" s="440" t="str">
        <f>IF('statement of marks'!FN68="","",'statement of marks'!FN68)</f>
        <v/>
      </c>
      <c r="U1974" s="440" t="str">
        <f>IF('statement of marks'!FO68="","",'statement of marks'!FO68)</f>
        <v/>
      </c>
      <c r="V1974" s="441" t="str">
        <f>IF('statement of marks'!FP68="","",'statement of marks'!FP68)</f>
        <v/>
      </c>
    </row>
    <row r="1975" spans="1:22" ht="15.95" customHeight="1">
      <c r="A1975" s="425"/>
      <c r="B1975" s="1000" t="s">
        <v>195</v>
      </c>
      <c r="C1975" s="1001"/>
      <c r="D1975" s="1071" t="str">
        <f>details!$DR$3</f>
        <v>vxLr rd</v>
      </c>
      <c r="E1975" s="1071"/>
      <c r="F1975" s="1071"/>
      <c r="G1975" s="1071" t="str">
        <f>details!$DV$3</f>
        <v>vDVwcj rd</v>
      </c>
      <c r="H1975" s="1071"/>
      <c r="I1975" s="1071"/>
      <c r="J1975" s="1071" t="str">
        <f>details!$ED$3</f>
        <v>Qjojh rd</v>
      </c>
      <c r="K1975" s="1071"/>
      <c r="L1975" s="1071"/>
      <c r="M1975" s="1071" t="str">
        <f>details!$DZ$3</f>
        <v>fnlEcj rd</v>
      </c>
      <c r="N1975" s="1071"/>
      <c r="O1975" s="1071"/>
      <c r="P1975" s="1071" t="str">
        <f>details!$EH$3</f>
        <v>loZ ;ksx</v>
      </c>
      <c r="Q1975" s="1071"/>
      <c r="R1975" s="1071"/>
      <c r="S1975" s="1010" t="s">
        <v>252</v>
      </c>
      <c r="T1975" s="1011"/>
      <c r="U1975" s="1011"/>
      <c r="V1975" s="1078"/>
    </row>
    <row r="1976" spans="1:22" ht="15.95" customHeight="1">
      <c r="A1976" s="425"/>
      <c r="B1976" s="1025" t="s">
        <v>98</v>
      </c>
      <c r="C1976" s="1026"/>
      <c r="D1976" s="1008" t="str">
        <f>IF(details!DS68="","",details!DS68)</f>
        <v/>
      </c>
      <c r="E1976" s="1008"/>
      <c r="F1976" s="1008"/>
      <c r="G1976" s="1008" t="str">
        <f>IF(details!DW68="","",details!DW68)</f>
        <v/>
      </c>
      <c r="H1976" s="1008"/>
      <c r="I1976" s="1008"/>
      <c r="J1976" s="1008" t="str">
        <f>IF(details!EE68="","",details!EE68)</f>
        <v/>
      </c>
      <c r="K1976" s="1008"/>
      <c r="L1976" s="1008"/>
      <c r="M1976" s="1008" t="str">
        <f>IF(details!EA68="","",details!EA68)</f>
        <v/>
      </c>
      <c r="N1976" s="1008"/>
      <c r="O1976" s="1008"/>
      <c r="P1976" s="1008" t="str">
        <f>IF(details!EI68="","",details!EI68)</f>
        <v/>
      </c>
      <c r="Q1976" s="1008"/>
      <c r="R1976" s="1008"/>
      <c r="S1976" s="1079">
        <f>'statement of marks'!$HF$108</f>
        <v>42855</v>
      </c>
      <c r="T1976" s="1080"/>
      <c r="U1976" s="1080"/>
      <c r="V1976" s="1081"/>
    </row>
    <row r="1977" spans="1:22" ht="15.95" customHeight="1">
      <c r="A1977" s="425"/>
      <c r="B1977" s="1023" t="s">
        <v>15</v>
      </c>
      <c r="C1977" s="1024"/>
      <c r="D1977" s="1009">
        <f>IF(details!DR68="","",details!DR68)</f>
        <v>83</v>
      </c>
      <c r="E1977" s="1009"/>
      <c r="F1977" s="1009"/>
      <c r="G1977" s="1009" t="str">
        <f>IF(details!DV68="","",details!DV68)</f>
        <v/>
      </c>
      <c r="H1977" s="1009"/>
      <c r="I1977" s="1009"/>
      <c r="J1977" s="1009" t="str">
        <f>IF(details!ED68="","",details!ED68)</f>
        <v/>
      </c>
      <c r="K1977" s="1009"/>
      <c r="L1977" s="1009"/>
      <c r="M1977" s="1009" t="str">
        <f>IF(details!DZ68="","",details!DZ68)</f>
        <v/>
      </c>
      <c r="N1977" s="1009"/>
      <c r="O1977" s="1009"/>
      <c r="P1977" s="1009" t="str">
        <f>IF(details!EH68="","",details!EH68)</f>
        <v/>
      </c>
      <c r="Q1977" s="1009"/>
      <c r="R1977" s="1009"/>
      <c r="S1977" s="1082"/>
      <c r="T1977" s="1083"/>
      <c r="U1977" s="1083"/>
      <c r="V1977" s="1084"/>
    </row>
    <row r="1978" spans="1:22" ht="15.95" customHeight="1">
      <c r="A1978" s="1072"/>
      <c r="B1978" s="1064" t="s">
        <v>250</v>
      </c>
      <c r="C1978" s="1065"/>
      <c r="D1978" s="1066" t="s">
        <v>3</v>
      </c>
      <c r="E1978" s="1066"/>
      <c r="F1978" s="1066"/>
      <c r="G1978" s="1066" t="s">
        <v>236</v>
      </c>
      <c r="H1978" s="1066"/>
      <c r="I1978" s="1066"/>
      <c r="J1978" s="1066" t="s">
        <v>5</v>
      </c>
      <c r="K1978" s="1066"/>
      <c r="L1978" s="1066"/>
      <c r="M1978" s="1066" t="s">
        <v>242</v>
      </c>
      <c r="N1978" s="1066"/>
      <c r="O1978" s="1066"/>
      <c r="P1978" s="1067" t="s">
        <v>225</v>
      </c>
      <c r="Q1978" s="1067"/>
      <c r="R1978" s="1067"/>
      <c r="S1978" s="1066" t="s">
        <v>250</v>
      </c>
      <c r="T1978" s="1066"/>
      <c r="U1978" s="1066"/>
      <c r="V1978" s="1068"/>
    </row>
    <row r="1979" spans="1:22" ht="15.95" customHeight="1">
      <c r="A1979" s="1072"/>
      <c r="B1979" s="1064"/>
      <c r="C1979" s="1065"/>
      <c r="D1979" s="1069" t="str">
        <f>'statement of marks'!HD68</f>
        <v/>
      </c>
      <c r="E1979" s="1069"/>
      <c r="F1979" s="1069"/>
      <c r="G1979" s="1069" t="str">
        <f>'statement of marks'!HE68</f>
        <v/>
      </c>
      <c r="H1979" s="1069"/>
      <c r="I1979" s="1069"/>
      <c r="J1979" s="1069" t="str">
        <f>'statement of marks'!HF68</f>
        <v/>
      </c>
      <c r="K1979" s="1069"/>
      <c r="L1979" s="1069"/>
      <c r="M1979" s="1069" t="str">
        <f>'statement of marks'!HI68</f>
        <v/>
      </c>
      <c r="N1979" s="1069"/>
      <c r="O1979" s="1069"/>
      <c r="P1979" s="1069" t="str">
        <f>'statement of marks'!HH68</f>
        <v/>
      </c>
      <c r="Q1979" s="1069"/>
      <c r="R1979" s="1069"/>
      <c r="S1979" s="1066" t="str">
        <f>'statement of marks'!HC68</f>
        <v/>
      </c>
      <c r="T1979" s="1066"/>
      <c r="U1979" s="1066"/>
      <c r="V1979" s="1068"/>
    </row>
    <row r="1980" spans="1:22" ht="15.95" customHeight="1">
      <c r="A1980" s="425"/>
      <c r="B1980" s="1036" t="s">
        <v>99</v>
      </c>
      <c r="C1980" s="1037"/>
      <c r="D1980" s="1007"/>
      <c r="E1980" s="1007"/>
      <c r="F1980" s="1007"/>
      <c r="G1980" s="1007"/>
      <c r="H1980" s="1007"/>
      <c r="I1980" s="1007"/>
      <c r="J1980" s="1007"/>
      <c r="K1980" s="1007"/>
      <c r="L1980" s="1007"/>
      <c r="M1980" s="1007"/>
      <c r="N1980" s="1007"/>
      <c r="O1980" s="1007"/>
      <c r="P1980" s="1007"/>
      <c r="Q1980" s="1007"/>
      <c r="R1980" s="1007"/>
      <c r="S1980" s="1007"/>
      <c r="T1980" s="1007"/>
      <c r="U1980" s="1007"/>
      <c r="V1980" s="1058"/>
    </row>
    <row r="1981" spans="1:22" ht="15.95" customHeight="1">
      <c r="A1981" s="425"/>
      <c r="B1981" s="1013" t="s">
        <v>79</v>
      </c>
      <c r="C1981" s="1014"/>
      <c r="D1981" s="1007"/>
      <c r="E1981" s="1007"/>
      <c r="F1981" s="1007"/>
      <c r="G1981" s="1007"/>
      <c r="H1981" s="1007"/>
      <c r="I1981" s="1007"/>
      <c r="J1981" s="1007"/>
      <c r="K1981" s="1007"/>
      <c r="L1981" s="1007"/>
      <c r="M1981" s="1007"/>
      <c r="N1981" s="1007"/>
      <c r="O1981" s="1007"/>
      <c r="P1981" s="1007"/>
      <c r="Q1981" s="1007"/>
      <c r="R1981" s="1007"/>
      <c r="S1981" s="1007"/>
      <c r="T1981" s="1007"/>
      <c r="U1981" s="1007"/>
      <c r="V1981" s="1058"/>
    </row>
    <row r="1982" spans="1:22" ht="15.95" customHeight="1">
      <c r="A1982" s="425"/>
      <c r="B1982" s="1036" t="s">
        <v>243</v>
      </c>
      <c r="C1982" s="1037"/>
      <c r="D1982" s="1007"/>
      <c r="E1982" s="1007"/>
      <c r="F1982" s="1007"/>
      <c r="G1982" s="1007"/>
      <c r="H1982" s="1007"/>
      <c r="I1982" s="1007"/>
      <c r="J1982" s="1007"/>
      <c r="K1982" s="1007"/>
      <c r="L1982" s="1007"/>
      <c r="M1982" s="1007"/>
      <c r="N1982" s="1007"/>
      <c r="O1982" s="1007"/>
      <c r="P1982" s="1007" t="s">
        <v>243</v>
      </c>
      <c r="Q1982" s="1007"/>
      <c r="R1982" s="1007"/>
      <c r="S1982" s="1007"/>
      <c r="T1982" s="1007"/>
      <c r="U1982" s="1007"/>
      <c r="V1982" s="1058"/>
    </row>
    <row r="1983" spans="1:22" ht="15.95" customHeight="1">
      <c r="A1983" s="425"/>
      <c r="B1983" s="1021" t="s">
        <v>100</v>
      </c>
      <c r="C1983" s="1022"/>
      <c r="D1983" s="1007"/>
      <c r="E1983" s="1007"/>
      <c r="F1983" s="1007"/>
      <c r="G1983" s="1007"/>
      <c r="H1983" s="1007"/>
      <c r="I1983" s="1007"/>
      <c r="J1983" s="1007"/>
      <c r="K1983" s="1007"/>
      <c r="L1983" s="1007"/>
      <c r="M1983" s="1007"/>
      <c r="N1983" s="1007"/>
      <c r="O1983" s="1007"/>
      <c r="P1983" s="1007"/>
      <c r="Q1983" s="1007"/>
      <c r="R1983" s="1007"/>
      <c r="S1983" s="1060" t="s">
        <v>100</v>
      </c>
      <c r="T1983" s="1060"/>
      <c r="U1983" s="1060"/>
      <c r="V1983" s="1061"/>
    </row>
    <row r="1984" spans="1:22" ht="15.95" customHeight="1" thickBot="1">
      <c r="A1984" s="427"/>
      <c r="B1984" s="1076" t="s">
        <v>101</v>
      </c>
      <c r="C1984" s="1077"/>
      <c r="D1984" s="1059"/>
      <c r="E1984" s="1059"/>
      <c r="F1984" s="1059"/>
      <c r="G1984" s="1059"/>
      <c r="H1984" s="1059"/>
      <c r="I1984" s="1059"/>
      <c r="J1984" s="1059"/>
      <c r="K1984" s="1059"/>
      <c r="L1984" s="1059"/>
      <c r="M1984" s="1059"/>
      <c r="N1984" s="1059"/>
      <c r="O1984" s="1059"/>
      <c r="P1984" s="1059"/>
      <c r="Q1984" s="1059"/>
      <c r="R1984" s="1059"/>
      <c r="S1984" s="1062" t="s">
        <v>134</v>
      </c>
      <c r="T1984" s="1062"/>
      <c r="U1984" s="1062"/>
      <c r="V1984" s="1063"/>
    </row>
    <row r="1985" spans="1:22" ht="15.95" customHeight="1">
      <c r="A1985" s="424"/>
      <c r="B1985" s="1038" t="s">
        <v>47</v>
      </c>
      <c r="C1985" s="1039"/>
      <c r="D1985" s="1039"/>
      <c r="E1985" s="1039"/>
      <c r="F1985" s="1039"/>
      <c r="G1985" s="1039"/>
      <c r="H1985" s="1039"/>
      <c r="I1985" s="1039"/>
      <c r="J1985" s="1039"/>
      <c r="K1985" s="1039"/>
      <c r="L1985" s="1039"/>
      <c r="M1985" s="1039"/>
      <c r="N1985" s="1039"/>
      <c r="O1985" s="1039"/>
      <c r="P1985" s="1039"/>
      <c r="Q1985" s="1039"/>
      <c r="R1985" s="1039"/>
      <c r="S1985" s="1039"/>
      <c r="T1985" s="1039"/>
      <c r="U1985" s="1039"/>
      <c r="V1985" s="1040"/>
    </row>
    <row r="1986" spans="1:22" ht="15.95" customHeight="1">
      <c r="A1986" s="425"/>
      <c r="B1986" s="1041" t="str">
        <f>'statement of marks'!$A$1</f>
        <v>MkW0Hkhejko vEcsMdj jkt0vkok0fo|k0cxMh]nkSlk</v>
      </c>
      <c r="C1986" s="1042"/>
      <c r="D1986" s="1042"/>
      <c r="E1986" s="1042"/>
      <c r="F1986" s="1042"/>
      <c r="G1986" s="1042"/>
      <c r="H1986" s="1042"/>
      <c r="I1986" s="1042"/>
      <c r="J1986" s="1042"/>
      <c r="K1986" s="1042"/>
      <c r="L1986" s="1042"/>
      <c r="M1986" s="1042"/>
      <c r="N1986" s="1042"/>
      <c r="O1986" s="1042"/>
      <c r="P1986" s="1042"/>
      <c r="Q1986" s="1042"/>
      <c r="R1986" s="1042"/>
      <c r="S1986" s="1042"/>
      <c r="T1986" s="1042"/>
      <c r="U1986" s="1042"/>
      <c r="V1986" s="1043"/>
    </row>
    <row r="1987" spans="1:22" ht="15.95" customHeight="1">
      <c r="A1987" s="425"/>
      <c r="B1987" s="990" t="s">
        <v>244</v>
      </c>
      <c r="C1987" s="991"/>
      <c r="D1987" s="992" t="str">
        <f>'statement of marks'!$H$3</f>
        <v>2016-17</v>
      </c>
      <c r="E1987" s="992"/>
      <c r="F1987" s="992"/>
      <c r="G1987" s="992"/>
      <c r="H1987" s="992"/>
      <c r="I1987" s="992"/>
      <c r="J1987" s="992"/>
      <c r="K1987" s="992"/>
      <c r="L1987" s="992"/>
      <c r="M1987" s="992"/>
      <c r="N1987" s="992"/>
      <c r="O1987" s="992"/>
      <c r="P1987" s="992"/>
      <c r="Q1987" s="992"/>
      <c r="R1987" s="992"/>
      <c r="S1987" s="992"/>
      <c r="T1987" s="992"/>
      <c r="U1987" s="992"/>
      <c r="V1987" s="1044"/>
    </row>
    <row r="1988" spans="1:22" ht="15.95" customHeight="1">
      <c r="A1988" s="425"/>
      <c r="B1988" s="990" t="s">
        <v>185</v>
      </c>
      <c r="C1988" s="991"/>
      <c r="D1988" s="991" t="str">
        <f>IF('statement of marks'!I69="","",'statement of marks'!I69)</f>
        <v/>
      </c>
      <c r="E1988" s="991"/>
      <c r="F1988" s="991"/>
      <c r="G1988" s="991"/>
      <c r="H1988" s="991"/>
      <c r="I1988" s="991"/>
      <c r="J1988" s="991"/>
      <c r="K1988" s="991"/>
      <c r="L1988" s="991"/>
      <c r="M1988" s="991"/>
      <c r="N1988" s="991"/>
      <c r="O1988" s="991"/>
      <c r="P1988" s="991"/>
      <c r="Q1988" s="991"/>
      <c r="R1988" s="991"/>
      <c r="S1988" s="991"/>
      <c r="T1988" s="991"/>
      <c r="U1988" s="991"/>
      <c r="V1988" s="1045"/>
    </row>
    <row r="1989" spans="1:22" ht="15.95" customHeight="1">
      <c r="A1989" s="425"/>
      <c r="B1989" s="990" t="s">
        <v>186</v>
      </c>
      <c r="C1989" s="991"/>
      <c r="D1989" s="991" t="str">
        <f>IF('statement of marks'!J69="","",'statement of marks'!J69)</f>
        <v/>
      </c>
      <c r="E1989" s="991"/>
      <c r="F1989" s="991"/>
      <c r="G1989" s="991"/>
      <c r="H1989" s="991"/>
      <c r="I1989" s="991"/>
      <c r="J1989" s="991"/>
      <c r="K1989" s="991"/>
      <c r="L1989" s="991"/>
      <c r="M1989" s="991"/>
      <c r="N1989" s="991"/>
      <c r="O1989" s="991"/>
      <c r="P1989" s="991"/>
      <c r="Q1989" s="991"/>
      <c r="R1989" s="991"/>
      <c r="S1989" s="991"/>
      <c r="T1989" s="991"/>
      <c r="U1989" s="991"/>
      <c r="V1989" s="1045"/>
    </row>
    <row r="1990" spans="1:22" ht="15.95" customHeight="1">
      <c r="A1990" s="425"/>
      <c r="B1990" s="990" t="s">
        <v>187</v>
      </c>
      <c r="C1990" s="991"/>
      <c r="D1990" s="991" t="str">
        <f>IF('statement of marks'!K69="","",'statement of marks'!K69)</f>
        <v/>
      </c>
      <c r="E1990" s="991"/>
      <c r="F1990" s="991"/>
      <c r="G1990" s="991"/>
      <c r="H1990" s="991"/>
      <c r="I1990" s="991"/>
      <c r="J1990" s="991"/>
      <c r="K1990" s="991"/>
      <c r="L1990" s="991"/>
      <c r="M1990" s="991"/>
      <c r="N1990" s="991"/>
      <c r="O1990" s="991"/>
      <c r="P1990" s="991"/>
      <c r="Q1990" s="991"/>
      <c r="R1990" s="991"/>
      <c r="S1990" s="991"/>
      <c r="T1990" s="991"/>
      <c r="U1990" s="991"/>
      <c r="V1990" s="1045"/>
    </row>
    <row r="1991" spans="1:22" ht="15.95" customHeight="1">
      <c r="A1991" s="425"/>
      <c r="B1991" s="990" t="s">
        <v>188</v>
      </c>
      <c r="C1991" s="991"/>
      <c r="D1991" s="992" t="str">
        <f>'statement of marks'!$G$3</f>
        <v>6 B</v>
      </c>
      <c r="E1991" s="992"/>
      <c r="F1991" s="992"/>
      <c r="G1991" s="991" t="s">
        <v>9</v>
      </c>
      <c r="H1991" s="991"/>
      <c r="I1991" s="991"/>
      <c r="J1991" s="992" t="str">
        <f>IF('statement of marks'!D69="","",'statement of marks'!D69)</f>
        <v/>
      </c>
      <c r="K1991" s="992"/>
      <c r="L1991" s="992"/>
      <c r="M1991" s="991" t="s">
        <v>189</v>
      </c>
      <c r="N1991" s="991"/>
      <c r="O1991" s="991"/>
      <c r="P1991" s="992" t="str">
        <f>IF('statement of marks'!F69="","",'statement of marks'!F69)</f>
        <v/>
      </c>
      <c r="Q1991" s="992"/>
      <c r="R1991" s="992"/>
      <c r="S1991" s="1054" t="str">
        <f>IF('statement of marks'!$I$3="","",'statement of marks'!$I$3)</f>
        <v xml:space="preserve">fo|ky; dk Mk;l dksM+ </v>
      </c>
      <c r="T1991" s="1054"/>
      <c r="U1991" s="1054"/>
      <c r="V1991" s="1055"/>
    </row>
    <row r="1992" spans="1:22" ht="15.95" customHeight="1">
      <c r="A1992" s="425"/>
      <c r="B1992" s="428" t="s">
        <v>0</v>
      </c>
      <c r="C1992" s="429"/>
      <c r="D1992" s="1032" t="str">
        <f>IF('statement of marks'!G69="","",'statement of marks'!G69)</f>
        <v/>
      </c>
      <c r="E1992" s="1032"/>
      <c r="F1992" s="1032"/>
      <c r="G1992" s="991" t="str">
        <f>IF('statement of marks'!H69="","",'statement of marks'!H69)</f>
        <v/>
      </c>
      <c r="H1992" s="991"/>
      <c r="I1992" s="991"/>
      <c r="J1992" s="991"/>
      <c r="K1992" s="991"/>
      <c r="L1992" s="991"/>
      <c r="M1992" s="991"/>
      <c r="N1992" s="991"/>
      <c r="O1992" s="991"/>
      <c r="P1992" s="991"/>
      <c r="Q1992" s="991"/>
      <c r="R1992" s="991"/>
      <c r="S1992" s="1056" t="str">
        <f>IF('statement of marks'!$J$3="","",'statement of marks'!$J$3)</f>
        <v xml:space="preserve">08291009401   </v>
      </c>
      <c r="T1992" s="1056"/>
      <c r="U1992" s="1056"/>
      <c r="V1992" s="1057"/>
    </row>
    <row r="1993" spans="1:22" ht="15.95" customHeight="1">
      <c r="A1993" s="425"/>
      <c r="B1993" s="404" t="s">
        <v>28</v>
      </c>
      <c r="C1993" s="430" t="s">
        <v>96</v>
      </c>
      <c r="D1993" s="1007" t="s">
        <v>1</v>
      </c>
      <c r="E1993" s="1007"/>
      <c r="F1993" s="1007"/>
      <c r="G1993" s="1007" t="s">
        <v>21</v>
      </c>
      <c r="H1993" s="1007"/>
      <c r="I1993" s="1007"/>
      <c r="J1993" s="1007" t="s">
        <v>68</v>
      </c>
      <c r="K1993" s="1007"/>
      <c r="L1993" s="1007"/>
      <c r="M1993" s="1007" t="s">
        <v>97</v>
      </c>
      <c r="N1993" s="1007"/>
      <c r="O1993" s="1007"/>
      <c r="P1993" s="1070" t="s">
        <v>200</v>
      </c>
      <c r="Q1993" s="1051" t="s">
        <v>238</v>
      </c>
      <c r="R1993" s="1051"/>
      <c r="S1993" s="1051"/>
      <c r="T1993" s="1052" t="s">
        <v>237</v>
      </c>
      <c r="U1993" s="1052"/>
      <c r="V1993" s="1053"/>
    </row>
    <row r="1994" spans="1:22" ht="15.95" customHeight="1">
      <c r="A1994" s="425"/>
      <c r="B1994" s="404"/>
      <c r="C1994" s="430"/>
      <c r="D1994" s="423" t="s">
        <v>245</v>
      </c>
      <c r="E1994" s="423" t="s">
        <v>246</v>
      </c>
      <c r="F1994" s="431" t="s">
        <v>2</v>
      </c>
      <c r="G1994" s="423" t="s">
        <v>245</v>
      </c>
      <c r="H1994" s="423" t="s">
        <v>246</v>
      </c>
      <c r="I1994" s="431" t="s">
        <v>2</v>
      </c>
      <c r="J1994" s="423" t="s">
        <v>245</v>
      </c>
      <c r="K1994" s="423" t="s">
        <v>246</v>
      </c>
      <c r="L1994" s="431" t="s">
        <v>2</v>
      </c>
      <c r="M1994" s="423" t="s">
        <v>245</v>
      </c>
      <c r="N1994" s="423" t="s">
        <v>246</v>
      </c>
      <c r="O1994" s="431" t="s">
        <v>2</v>
      </c>
      <c r="P1994" s="1070"/>
      <c r="Q1994" s="423" t="s">
        <v>245</v>
      </c>
      <c r="R1994" s="423" t="s">
        <v>246</v>
      </c>
      <c r="S1994" s="435" t="s">
        <v>2</v>
      </c>
      <c r="T1994" s="445" t="s">
        <v>223</v>
      </c>
      <c r="U1994" s="446" t="s">
        <v>5</v>
      </c>
      <c r="V1994" s="447" t="s">
        <v>241</v>
      </c>
    </row>
    <row r="1995" spans="1:22" ht="15.95" customHeight="1">
      <c r="A1995" s="426"/>
      <c r="B1995" s="1046" t="s">
        <v>3</v>
      </c>
      <c r="C1995" s="1047"/>
      <c r="D1995" s="421">
        <f>IF('statement of marks'!L$6="","",'statement of marks'!L$6)</f>
        <v>5</v>
      </c>
      <c r="E1995" s="421">
        <f>IF('statement of marks'!M$6="","",'statement of marks'!M$6)</f>
        <v>5</v>
      </c>
      <c r="F1995" s="432">
        <f>IF('statement of marks'!N$6="","",'statement of marks'!N$6)</f>
        <v>10</v>
      </c>
      <c r="G1995" s="421">
        <f>IF('statement of marks'!O$6="","",'statement of marks'!O$6)</f>
        <v>5</v>
      </c>
      <c r="H1995" s="421">
        <f>IF('statement of marks'!P$6="","",'statement of marks'!P$6)</f>
        <v>5</v>
      </c>
      <c r="I1995" s="432">
        <f>IF('statement of marks'!Q$6="","",'statement of marks'!Q$6)</f>
        <v>10</v>
      </c>
      <c r="J1995" s="421">
        <f>IF('statement of marks'!R$6="","",'statement of marks'!R$6)</f>
        <v>5</v>
      </c>
      <c r="K1995" s="421">
        <f>IF('statement of marks'!S$6="","",'statement of marks'!S$6)</f>
        <v>5</v>
      </c>
      <c r="L1995" s="432">
        <f>IF('statement of marks'!T$6="","",'statement of marks'!T$6)</f>
        <v>10</v>
      </c>
      <c r="M1995" s="421">
        <f>IF('statement of marks'!V$6="","",'statement of marks'!V$6)</f>
        <v>50</v>
      </c>
      <c r="N1995" s="421">
        <f>IF('statement of marks'!W$6="","",'statement of marks'!W$6)</f>
        <v>20</v>
      </c>
      <c r="O1995" s="432">
        <f>IF('statement of marks'!X$6="","",'statement of marks'!X$6)</f>
        <v>70</v>
      </c>
      <c r="P1995" s="422">
        <f>IF('statement of marks'!Y$6="","",'statement of marks'!Y$6)</f>
        <v>100</v>
      </c>
      <c r="Q1995" s="421">
        <f>IF('statement of marks'!Z$6="","",'statement of marks'!Z$6)</f>
        <v>70</v>
      </c>
      <c r="R1995" s="421">
        <f>IF('statement of marks'!AA$6="","",'statement of marks'!AA$6)</f>
        <v>30</v>
      </c>
      <c r="S1995" s="432">
        <f>IF('statement of marks'!AB$6="","",'statement of marks'!AB$6)</f>
        <v>100</v>
      </c>
      <c r="T1995" s="442">
        <f>IF('statement of marks'!AC$6="","",'statement of marks'!AC$6)</f>
        <v>200</v>
      </c>
      <c r="U1995" s="442" t="str">
        <f>IF('statement of marks'!AD$6="","",'statement of marks'!AD$6)</f>
        <v/>
      </c>
      <c r="V1995" s="448" t="str">
        <f>IF('statement of marks'!AE$6="","",'statement of marks'!AE$6)</f>
        <v/>
      </c>
    </row>
    <row r="1996" spans="1:22" ht="15.95" customHeight="1">
      <c r="A1996" s="425"/>
      <c r="B1996" s="990" t="str">
        <f>IF('statement of marks'!$L$3="","",'statement of marks'!$L$3)</f>
        <v>fgUnh</v>
      </c>
      <c r="C1996" s="991"/>
      <c r="D1996" s="207" t="str">
        <f>IF('statement of marks'!L69="","",'statement of marks'!L69)</f>
        <v/>
      </c>
      <c r="E1996" s="207" t="str">
        <f>IF('statement of marks'!M69="","",'statement of marks'!M69)</f>
        <v/>
      </c>
      <c r="F1996" s="433" t="str">
        <f>IF('statement of marks'!N69="","",'statement of marks'!N69)</f>
        <v/>
      </c>
      <c r="G1996" s="207" t="str">
        <f>IF('statement of marks'!O69="","",'statement of marks'!O69)</f>
        <v/>
      </c>
      <c r="H1996" s="207" t="str">
        <f>IF('statement of marks'!P69="","",'statement of marks'!P69)</f>
        <v/>
      </c>
      <c r="I1996" s="433" t="str">
        <f>IF('statement of marks'!Q69="","",'statement of marks'!Q69)</f>
        <v/>
      </c>
      <c r="J1996" s="207" t="str">
        <f>IF('statement of marks'!R69="","",'statement of marks'!R69)</f>
        <v/>
      </c>
      <c r="K1996" s="207" t="str">
        <f>IF('statement of marks'!S69="","",'statement of marks'!S69)</f>
        <v/>
      </c>
      <c r="L1996" s="433" t="str">
        <f>IF('statement of marks'!T69="","",'statement of marks'!T69)</f>
        <v/>
      </c>
      <c r="M1996" s="207" t="str">
        <f>IF('statement of marks'!V69="","",'statement of marks'!V69)</f>
        <v/>
      </c>
      <c r="N1996" s="207" t="str">
        <f>IF('statement of marks'!W69="","",'statement of marks'!W69)</f>
        <v/>
      </c>
      <c r="O1996" s="433" t="str">
        <f>IF('statement of marks'!X69="","",'statement of marks'!X69)</f>
        <v/>
      </c>
      <c r="P1996" s="209" t="str">
        <f>IF('statement of marks'!Y69="","",'statement of marks'!Y69)</f>
        <v/>
      </c>
      <c r="Q1996" s="207" t="str">
        <f>IF('statement of marks'!Z69="","",'statement of marks'!Z69)</f>
        <v/>
      </c>
      <c r="R1996" s="207" t="str">
        <f>IF('statement of marks'!AA69="","",'statement of marks'!AA69)</f>
        <v/>
      </c>
      <c r="S1996" s="433" t="str">
        <f>IF('statement of marks'!AB69="","",'statement of marks'!AB69)</f>
        <v/>
      </c>
      <c r="T1996" s="420" t="str">
        <f>IF('statement of marks'!AC69="","",'statement of marks'!AC69)</f>
        <v/>
      </c>
      <c r="U1996" s="420" t="str">
        <f>IF('statement of marks'!AD69="","",'statement of marks'!AD69)</f>
        <v/>
      </c>
      <c r="V1996" s="439" t="str">
        <f>IF('statement of marks'!AE69="","",'statement of marks'!AE69)</f>
        <v/>
      </c>
    </row>
    <row r="1997" spans="1:22" ht="15.95" customHeight="1">
      <c r="A1997" s="425"/>
      <c r="B1997" s="990" t="str">
        <f>IF('statement of marks'!$AH$3="","",'statement of marks'!$AH$3)</f>
        <v>vaxszth</v>
      </c>
      <c r="C1997" s="991"/>
      <c r="D1997" s="207" t="str">
        <f>IF('statement of marks'!AH69="","",'statement of marks'!AH69)</f>
        <v/>
      </c>
      <c r="E1997" s="207" t="str">
        <f>IF('statement of marks'!AI69="","",'statement of marks'!AI69)</f>
        <v/>
      </c>
      <c r="F1997" s="433" t="str">
        <f>IF('statement of marks'!AJ69="","",'statement of marks'!AJ69)</f>
        <v/>
      </c>
      <c r="G1997" s="207" t="str">
        <f>IF('statement of marks'!AK69="","",'statement of marks'!AK69)</f>
        <v/>
      </c>
      <c r="H1997" s="207" t="str">
        <f>IF('statement of marks'!AL69="","",'statement of marks'!AL69)</f>
        <v/>
      </c>
      <c r="I1997" s="433" t="str">
        <f>IF('statement of marks'!AM69="","",'statement of marks'!AM69)</f>
        <v/>
      </c>
      <c r="J1997" s="207" t="str">
        <f>IF('statement of marks'!AN69="","",'statement of marks'!AN69)</f>
        <v/>
      </c>
      <c r="K1997" s="207" t="str">
        <f>IF('statement of marks'!AO69="","",'statement of marks'!AO69)</f>
        <v/>
      </c>
      <c r="L1997" s="433" t="str">
        <f>IF('statement of marks'!AP69="","",'statement of marks'!AP69)</f>
        <v/>
      </c>
      <c r="M1997" s="207" t="str">
        <f>IF('statement of marks'!AR69="","",'statement of marks'!AR69)</f>
        <v/>
      </c>
      <c r="N1997" s="207" t="str">
        <f>IF('statement of marks'!AS69="","",'statement of marks'!AS69)</f>
        <v/>
      </c>
      <c r="O1997" s="433" t="str">
        <f>IF('statement of marks'!AT69="","",'statement of marks'!AT69)</f>
        <v/>
      </c>
      <c r="P1997" s="209" t="str">
        <f>IF('statement of marks'!AU69="","",'statement of marks'!AU69)</f>
        <v/>
      </c>
      <c r="Q1997" s="207" t="str">
        <f>IF('statement of marks'!AV69="","",'statement of marks'!AV69)</f>
        <v/>
      </c>
      <c r="R1997" s="207" t="str">
        <f>IF('statement of marks'!AW69="","",'statement of marks'!AW69)</f>
        <v/>
      </c>
      <c r="S1997" s="433" t="str">
        <f>IF('statement of marks'!AX69="","",'statement of marks'!AX69)</f>
        <v/>
      </c>
      <c r="T1997" s="420" t="str">
        <f>IF('statement of marks'!AY69="","",'statement of marks'!AY69)</f>
        <v/>
      </c>
      <c r="U1997" s="420" t="str">
        <f>IF('statement of marks'!AZ69="","",'statement of marks'!AZ69)</f>
        <v/>
      </c>
      <c r="V1997" s="439" t="str">
        <f>IF('statement of marks'!BA69="","",'statement of marks'!BA69)</f>
        <v/>
      </c>
    </row>
    <row r="1998" spans="1:22" ht="15.95" customHeight="1">
      <c r="A1998" s="425"/>
      <c r="B1998" s="990" t="str">
        <f>IF('statement of marks'!BD69="s","laLd`r",IF('statement of marks'!BD69="u","mnwZ",IF('statement of marks'!BD69="g","xqtjkrh",IF('statement of marks'!BD69="p","iatkch",IF('statement of marks'!BD69="sd","fla/kh","r`rh; Hkk""kk")))))</f>
        <v>r`rh; Hkk"kk</v>
      </c>
      <c r="C1998" s="991"/>
      <c r="D1998" s="207" t="str">
        <f>IF('statement of marks'!BE69="","",'statement of marks'!BE69)</f>
        <v/>
      </c>
      <c r="E1998" s="207" t="str">
        <f>IF('statement of marks'!BF69="","",'statement of marks'!BF69)</f>
        <v/>
      </c>
      <c r="F1998" s="433" t="str">
        <f>IF('statement of marks'!BG69="","",'statement of marks'!BG69)</f>
        <v/>
      </c>
      <c r="G1998" s="207" t="str">
        <f>IF('statement of marks'!BH69="","",'statement of marks'!BH69)</f>
        <v/>
      </c>
      <c r="H1998" s="207" t="str">
        <f>IF('statement of marks'!BI69="","",'statement of marks'!BI69)</f>
        <v/>
      </c>
      <c r="I1998" s="433" t="str">
        <f>IF('statement of marks'!BJ69="","",'statement of marks'!BJ69)</f>
        <v/>
      </c>
      <c r="J1998" s="207" t="str">
        <f>IF('statement of marks'!BK69="","",'statement of marks'!BK69)</f>
        <v/>
      </c>
      <c r="K1998" s="207" t="str">
        <f>IF('statement of marks'!BL69="","",'statement of marks'!BL69)</f>
        <v/>
      </c>
      <c r="L1998" s="433" t="str">
        <f>IF('statement of marks'!BM69="","",'statement of marks'!BM69)</f>
        <v/>
      </c>
      <c r="M1998" s="207" t="str">
        <f>IF('statement of marks'!BO69="","",'statement of marks'!BO69)</f>
        <v/>
      </c>
      <c r="N1998" s="207" t="str">
        <f>IF('statement of marks'!BP69="","",'statement of marks'!BP69)</f>
        <v/>
      </c>
      <c r="O1998" s="433" t="str">
        <f>IF('statement of marks'!BQ69="","",'statement of marks'!BQ69)</f>
        <v/>
      </c>
      <c r="P1998" s="209" t="str">
        <f>IF('statement of marks'!BR69="","",'statement of marks'!BR69)</f>
        <v/>
      </c>
      <c r="Q1998" s="207" t="str">
        <f>IF('statement of marks'!BS69="","",'statement of marks'!BS69)</f>
        <v/>
      </c>
      <c r="R1998" s="207" t="str">
        <f>IF('statement of marks'!BT69="","",'statement of marks'!BT69)</f>
        <v/>
      </c>
      <c r="S1998" s="433" t="str">
        <f>IF('statement of marks'!BU69="","",'statement of marks'!BU69)</f>
        <v/>
      </c>
      <c r="T1998" s="420" t="str">
        <f>IF('statement of marks'!BV69="","",'statement of marks'!BV69)</f>
        <v/>
      </c>
      <c r="U1998" s="420" t="str">
        <f>IF('statement of marks'!BW69="","",'statement of marks'!BW69)</f>
        <v/>
      </c>
      <c r="V1998" s="439" t="str">
        <f>IF('statement of marks'!BX69="","",'statement of marks'!BX69)</f>
        <v/>
      </c>
    </row>
    <row r="1999" spans="1:22" ht="15.95" customHeight="1">
      <c r="A1999" s="425"/>
      <c r="B1999" s="990" t="str">
        <f>IF('statement of marks'!$CA$3="","",'statement of marks'!$CA$3)</f>
        <v>xf.kr</v>
      </c>
      <c r="C1999" s="991"/>
      <c r="D1999" s="207" t="str">
        <f>IF('statement of marks'!CA69="","",'statement of marks'!CA69)</f>
        <v/>
      </c>
      <c r="E1999" s="207" t="str">
        <f>IF('statement of marks'!CB69="","",'statement of marks'!CB69)</f>
        <v/>
      </c>
      <c r="F1999" s="433" t="str">
        <f>IF('statement of marks'!CC69="","",'statement of marks'!CC69)</f>
        <v/>
      </c>
      <c r="G1999" s="207" t="str">
        <f>IF('statement of marks'!CD69="","",'statement of marks'!CD69)</f>
        <v/>
      </c>
      <c r="H1999" s="207" t="str">
        <f>IF('statement of marks'!CE69="","",'statement of marks'!CE69)</f>
        <v/>
      </c>
      <c r="I1999" s="433" t="str">
        <f>IF('statement of marks'!CF69="","",'statement of marks'!CF69)</f>
        <v/>
      </c>
      <c r="J1999" s="207" t="str">
        <f>IF('statement of marks'!CG69="","",'statement of marks'!CG69)</f>
        <v/>
      </c>
      <c r="K1999" s="207" t="str">
        <f>IF('statement of marks'!CH69="","",'statement of marks'!CH69)</f>
        <v/>
      </c>
      <c r="L1999" s="433" t="str">
        <f>IF('statement of marks'!CI69="","",'statement of marks'!CI69)</f>
        <v/>
      </c>
      <c r="M1999" s="207" t="str">
        <f>IF('statement of marks'!CK69="","",'statement of marks'!CK69)</f>
        <v/>
      </c>
      <c r="N1999" s="207" t="str">
        <f>IF('statement of marks'!CL69="","",'statement of marks'!CL69)</f>
        <v/>
      </c>
      <c r="O1999" s="433" t="str">
        <f>IF('statement of marks'!CM69="","",'statement of marks'!CM69)</f>
        <v/>
      </c>
      <c r="P1999" s="209" t="str">
        <f>IF('statement of marks'!CN69="","",'statement of marks'!CN69)</f>
        <v/>
      </c>
      <c r="Q1999" s="207" t="str">
        <f>IF('statement of marks'!CO69="","",'statement of marks'!CO69)</f>
        <v/>
      </c>
      <c r="R1999" s="207" t="str">
        <f>IF('statement of marks'!CP69="","",'statement of marks'!CP69)</f>
        <v/>
      </c>
      <c r="S1999" s="433" t="str">
        <f>IF('statement of marks'!CQ69="","",'statement of marks'!CQ69)</f>
        <v/>
      </c>
      <c r="T1999" s="420" t="str">
        <f>IF('statement of marks'!CR69="","",'statement of marks'!CR69)</f>
        <v/>
      </c>
      <c r="U1999" s="420" t="str">
        <f>IF('statement of marks'!CS69="","",'statement of marks'!CS69)</f>
        <v/>
      </c>
      <c r="V1999" s="439" t="str">
        <f>IF('statement of marks'!CT69="","",'statement of marks'!CT69)</f>
        <v/>
      </c>
    </row>
    <row r="2000" spans="1:22" ht="15.95" customHeight="1">
      <c r="A2000" s="425"/>
      <c r="B2000" s="990" t="str">
        <f>IF('statement of marks'!$CW$3="","",'statement of marks'!$CW$3)</f>
        <v>foKku</v>
      </c>
      <c r="C2000" s="991"/>
      <c r="D2000" s="207" t="str">
        <f>IF('statement of marks'!CW69="","",'statement of marks'!CW69)</f>
        <v/>
      </c>
      <c r="E2000" s="207" t="str">
        <f>IF('statement of marks'!CX69="","",'statement of marks'!CX69)</f>
        <v/>
      </c>
      <c r="F2000" s="433" t="str">
        <f>IF('statement of marks'!CY69="","",'statement of marks'!CY69)</f>
        <v/>
      </c>
      <c r="G2000" s="207" t="str">
        <f>IF('statement of marks'!CZ69="","",'statement of marks'!CZ69)</f>
        <v/>
      </c>
      <c r="H2000" s="207" t="str">
        <f>IF('statement of marks'!DA69="","",'statement of marks'!DA69)</f>
        <v/>
      </c>
      <c r="I2000" s="433" t="str">
        <f>IF('statement of marks'!DB69="","",'statement of marks'!DB69)</f>
        <v/>
      </c>
      <c r="J2000" s="207" t="str">
        <f>IF('statement of marks'!DC69="","",'statement of marks'!DC69)</f>
        <v/>
      </c>
      <c r="K2000" s="207" t="str">
        <f>IF('statement of marks'!DD69="","",'statement of marks'!DD69)</f>
        <v/>
      </c>
      <c r="L2000" s="433" t="str">
        <f>IF('statement of marks'!DE69="","",'statement of marks'!DE69)</f>
        <v/>
      </c>
      <c r="M2000" s="207" t="str">
        <f>IF('statement of marks'!DG69="","",'statement of marks'!DG69)</f>
        <v/>
      </c>
      <c r="N2000" s="207" t="str">
        <f>IF('statement of marks'!DH69="","",'statement of marks'!DH69)</f>
        <v/>
      </c>
      <c r="O2000" s="433" t="str">
        <f>IF('statement of marks'!DI69="","",'statement of marks'!DI69)</f>
        <v/>
      </c>
      <c r="P2000" s="209" t="str">
        <f>IF('statement of marks'!DJ69="","",'statement of marks'!DJ69)</f>
        <v/>
      </c>
      <c r="Q2000" s="207" t="str">
        <f>IF('statement of marks'!DK69="","",'statement of marks'!DK69)</f>
        <v/>
      </c>
      <c r="R2000" s="207" t="str">
        <f>IF('statement of marks'!DL69="","",'statement of marks'!DL69)</f>
        <v/>
      </c>
      <c r="S2000" s="433" t="str">
        <f>IF('statement of marks'!DM69="","",'statement of marks'!DM69)</f>
        <v/>
      </c>
      <c r="T2000" s="420" t="str">
        <f>IF('statement of marks'!DN69="","",'statement of marks'!DN69)</f>
        <v/>
      </c>
      <c r="U2000" s="420" t="str">
        <f>IF('statement of marks'!DO69="","",'statement of marks'!DO69)</f>
        <v/>
      </c>
      <c r="V2000" s="439" t="str">
        <f>IF('statement of marks'!DP69="","",'statement of marks'!DP69)</f>
        <v/>
      </c>
    </row>
    <row r="2001" spans="1:22" ht="15.95" customHeight="1">
      <c r="A2001" s="425"/>
      <c r="B2001" s="990" t="str">
        <f>IF('statement of marks'!$DS$3="","",'statement of marks'!$DS$3)</f>
        <v>lkekftd foKku</v>
      </c>
      <c r="C2001" s="991"/>
      <c r="D2001" s="207" t="str">
        <f>IF('statement of marks'!DS69="","",'statement of marks'!DS69)</f>
        <v/>
      </c>
      <c r="E2001" s="207" t="str">
        <f>IF('statement of marks'!DT69="","",'statement of marks'!DT69)</f>
        <v/>
      </c>
      <c r="F2001" s="433" t="str">
        <f>IF('statement of marks'!DU69="","",'statement of marks'!DU69)</f>
        <v/>
      </c>
      <c r="G2001" s="207" t="str">
        <f>IF('statement of marks'!DV69="","",'statement of marks'!DV69)</f>
        <v/>
      </c>
      <c r="H2001" s="207" t="str">
        <f>IF('statement of marks'!DW69="","",'statement of marks'!DW69)</f>
        <v/>
      </c>
      <c r="I2001" s="433" t="str">
        <f>IF('statement of marks'!DX69="","",'statement of marks'!DX69)</f>
        <v/>
      </c>
      <c r="J2001" s="207" t="str">
        <f>IF('statement of marks'!DY69="","",'statement of marks'!DY69)</f>
        <v/>
      </c>
      <c r="K2001" s="207" t="str">
        <f>IF('statement of marks'!DZ69="","",'statement of marks'!DZ69)</f>
        <v/>
      </c>
      <c r="L2001" s="433" t="str">
        <f>IF('statement of marks'!EA69="","",'statement of marks'!EA69)</f>
        <v/>
      </c>
      <c r="M2001" s="207" t="str">
        <f>IF('statement of marks'!EC69="","",'statement of marks'!EC69)</f>
        <v/>
      </c>
      <c r="N2001" s="207" t="str">
        <f>IF('statement of marks'!ED69="","",'statement of marks'!ED69)</f>
        <v/>
      </c>
      <c r="O2001" s="433" t="str">
        <f>IF('statement of marks'!EE69="","",'statement of marks'!EE69)</f>
        <v/>
      </c>
      <c r="P2001" s="209" t="str">
        <f>IF('statement of marks'!EF69="","",'statement of marks'!EF69)</f>
        <v/>
      </c>
      <c r="Q2001" s="207" t="str">
        <f>IF('statement of marks'!EG69="","",'statement of marks'!EG69)</f>
        <v/>
      </c>
      <c r="R2001" s="207" t="str">
        <f>IF('statement of marks'!EH69="","",'statement of marks'!EH69)</f>
        <v/>
      </c>
      <c r="S2001" s="433" t="str">
        <f>IF('statement of marks'!EI69="","",'statement of marks'!EI69)</f>
        <v/>
      </c>
      <c r="T2001" s="420" t="str">
        <f>IF('statement of marks'!EJ69="","",'statement of marks'!EJ69)</f>
        <v/>
      </c>
      <c r="U2001" s="420" t="str">
        <f>IF('statement of marks'!EK69="","",'statement of marks'!EK69)</f>
        <v/>
      </c>
      <c r="V2001" s="439" t="str">
        <f>IF('statement of marks'!EL69="","",'statement of marks'!EL69)</f>
        <v/>
      </c>
    </row>
    <row r="2002" spans="1:22" ht="15.95" customHeight="1">
      <c r="A2002" s="425"/>
      <c r="B2002" s="996" t="s">
        <v>193</v>
      </c>
      <c r="C2002" s="997"/>
      <c r="D2002" s="1007" t="s">
        <v>1</v>
      </c>
      <c r="E2002" s="1007"/>
      <c r="F2002" s="1007"/>
      <c r="G2002" s="1007" t="s">
        <v>21</v>
      </c>
      <c r="H2002" s="1007"/>
      <c r="I2002" s="1007"/>
      <c r="J2002" s="1007" t="s">
        <v>194</v>
      </c>
      <c r="K2002" s="1007"/>
      <c r="L2002" s="1007"/>
      <c r="M2002" s="1007" t="s">
        <v>68</v>
      </c>
      <c r="N2002" s="1007"/>
      <c r="O2002" s="1007"/>
      <c r="P2002" s="1007" t="s">
        <v>240</v>
      </c>
      <c r="Q2002" s="1007"/>
      <c r="R2002" s="1007"/>
      <c r="S2002" s="436"/>
      <c r="T2002" s="1073" t="s">
        <v>237</v>
      </c>
      <c r="U2002" s="1074"/>
      <c r="V2002" s="1075"/>
    </row>
    <row r="2003" spans="1:22" ht="15.95" customHeight="1">
      <c r="A2003" s="426"/>
      <c r="B2003" s="1048" t="s">
        <v>3</v>
      </c>
      <c r="C2003" s="1049"/>
      <c r="D2003" s="1050">
        <f>IF('statement of marks'!EO$6="","",'statement of marks'!EO$6)</f>
        <v>20</v>
      </c>
      <c r="E2003" s="1050"/>
      <c r="F2003" s="1050"/>
      <c r="G2003" s="1050">
        <f>IF('statement of marks'!EP$6="","",'statement of marks'!EP$6)</f>
        <v>20</v>
      </c>
      <c r="H2003" s="1050"/>
      <c r="I2003" s="1050"/>
      <c r="J2003" s="1050">
        <f>IF('statement of marks'!ER$6="","",'statement of marks'!ER$6)</f>
        <v>20</v>
      </c>
      <c r="K2003" s="1050"/>
      <c r="L2003" s="1050"/>
      <c r="M2003" s="1050">
        <f>IF('statement of marks'!EQ$6="","",'statement of marks'!EQ$6)</f>
        <v>20</v>
      </c>
      <c r="N2003" s="1050"/>
      <c r="O2003" s="1050"/>
      <c r="P2003" s="1050">
        <f>IF('statement of marks'!ES$6="","",'statement of marks'!ES$6)</f>
        <v>20</v>
      </c>
      <c r="Q2003" s="1050"/>
      <c r="R2003" s="1050"/>
      <c r="S2003" s="437" t="str">
        <f>IF('statement of marks'!FD$6="","",'statement of marks'!EW$6)</f>
        <v/>
      </c>
      <c r="T2003" s="442">
        <f>IF('statement of marks'!ET$6="","",'statement of marks'!ET$6)</f>
        <v>100</v>
      </c>
      <c r="U2003" s="443" t="s">
        <v>5</v>
      </c>
      <c r="V2003" s="444" t="s">
        <v>241</v>
      </c>
    </row>
    <row r="2004" spans="1:22" ht="15.95" customHeight="1">
      <c r="A2004" s="425"/>
      <c r="B2004" s="990" t="str">
        <f>IF('statement of marks'!$EO$3="","",'statement of marks'!$EO$3)</f>
        <v>dk;kZuqHko</v>
      </c>
      <c r="C2004" s="991"/>
      <c r="D2004" s="1031" t="str">
        <f>IF('statement of marks'!EO69="","",'statement of marks'!EO69)</f>
        <v/>
      </c>
      <c r="E2004" s="1031"/>
      <c r="F2004" s="1031"/>
      <c r="G2004" s="1031" t="str">
        <f>IF('statement of marks'!EP69="","",'statement of marks'!EP69)</f>
        <v/>
      </c>
      <c r="H2004" s="1031"/>
      <c r="I2004" s="1031"/>
      <c r="J2004" s="1031" t="str">
        <f>IF('statement of marks'!ER69="","",'statement of marks'!ER69)</f>
        <v/>
      </c>
      <c r="K2004" s="1031"/>
      <c r="L2004" s="1031"/>
      <c r="M2004" s="1031" t="str">
        <f>IF('statement of marks'!EQ69="","",'statement of marks'!EQ69)</f>
        <v/>
      </c>
      <c r="N2004" s="1031"/>
      <c r="O2004" s="1031"/>
      <c r="P2004" s="1031" t="str">
        <f>IF('statement of marks'!ES69="","",'statement of marks'!ES69)</f>
        <v/>
      </c>
      <c r="Q2004" s="1031"/>
      <c r="R2004" s="1031"/>
      <c r="S2004" s="438"/>
      <c r="T2004" s="440" t="str">
        <f>IF('statement of marks'!ET69="","",'statement of marks'!ET69)</f>
        <v/>
      </c>
      <c r="U2004" s="440" t="str">
        <f>IF('statement of marks'!EU69="","",'statement of marks'!EU69)</f>
        <v/>
      </c>
      <c r="V2004" s="441" t="str">
        <f>IF('statement of marks'!EV69="","",'statement of marks'!EV69)</f>
        <v/>
      </c>
    </row>
    <row r="2005" spans="1:22" ht="15.95" customHeight="1">
      <c r="A2005" s="425"/>
      <c r="B2005" s="1027" t="str">
        <f>IF('statement of marks'!$EY$3="","",'statement of marks'!$EY$3)</f>
        <v>dyk f'k{kk</v>
      </c>
      <c r="C2005" s="1028"/>
      <c r="D2005" s="1031" t="str">
        <f>IF('statement of marks'!EY69="","",'statement of marks'!EY69)</f>
        <v/>
      </c>
      <c r="E2005" s="1031"/>
      <c r="F2005" s="1031"/>
      <c r="G2005" s="1031" t="str">
        <f>IF('statement of marks'!EZ69="","",'statement of marks'!EZ69)</f>
        <v/>
      </c>
      <c r="H2005" s="1031"/>
      <c r="I2005" s="1031"/>
      <c r="J2005" s="1031" t="str">
        <f>IF('statement of marks'!FB69="","",'statement of marks'!FB69)</f>
        <v/>
      </c>
      <c r="K2005" s="1031"/>
      <c r="L2005" s="1031"/>
      <c r="M2005" s="1031" t="str">
        <f>IF('statement of marks'!FA69="","",'statement of marks'!FA69)</f>
        <v/>
      </c>
      <c r="N2005" s="1031"/>
      <c r="O2005" s="1031"/>
      <c r="P2005" s="1031" t="str">
        <f>IF('statement of marks'!FC69="","",'statement of marks'!FC69)</f>
        <v/>
      </c>
      <c r="Q2005" s="1031"/>
      <c r="R2005" s="1031"/>
      <c r="S2005" s="438"/>
      <c r="T2005" s="440" t="str">
        <f>IF('statement of marks'!FD69="","",'statement of marks'!FD69)</f>
        <v/>
      </c>
      <c r="U2005" s="440" t="str">
        <f>IF('statement of marks'!FE69="","",'statement of marks'!FE69)</f>
        <v/>
      </c>
      <c r="V2005" s="441" t="str">
        <f>IF('statement of marks'!FF69="","",'statement of marks'!FF69)</f>
        <v/>
      </c>
    </row>
    <row r="2006" spans="1:22" ht="15.95" customHeight="1">
      <c r="A2006" s="425"/>
      <c r="B2006" s="1029" t="str">
        <f>IF('statement of marks'!$FI$3="","",'statement of marks'!$FI$3)</f>
        <v>LokLF; ,oe~ 'kkjhfjd f'k{kk</v>
      </c>
      <c r="C2006" s="1030"/>
      <c r="D2006" s="1031" t="str">
        <f>IF('statement of marks'!FI69="","",'statement of marks'!FI69)</f>
        <v/>
      </c>
      <c r="E2006" s="1031"/>
      <c r="F2006" s="1031"/>
      <c r="G2006" s="1031" t="str">
        <f>IF('statement of marks'!FJ69="","",'statement of marks'!FJ69)</f>
        <v/>
      </c>
      <c r="H2006" s="1031"/>
      <c r="I2006" s="1031"/>
      <c r="J2006" s="1031" t="str">
        <f>IF('statement of marks'!FL69="","",'statement of marks'!FL69)</f>
        <v/>
      </c>
      <c r="K2006" s="1031"/>
      <c r="L2006" s="1031"/>
      <c r="M2006" s="1031" t="str">
        <f>IF('statement of marks'!FK69="","",'statement of marks'!FK69)</f>
        <v/>
      </c>
      <c r="N2006" s="1031"/>
      <c r="O2006" s="1031"/>
      <c r="P2006" s="1031" t="str">
        <f>IF('statement of marks'!FM69="","",'statement of marks'!FM69)</f>
        <v/>
      </c>
      <c r="Q2006" s="1031"/>
      <c r="R2006" s="1031"/>
      <c r="S2006" s="438"/>
      <c r="T2006" s="440" t="str">
        <f>IF('statement of marks'!FN69="","",'statement of marks'!FN69)</f>
        <v/>
      </c>
      <c r="U2006" s="440" t="str">
        <f>IF('statement of marks'!FO69="","",'statement of marks'!FO69)</f>
        <v/>
      </c>
      <c r="V2006" s="441" t="str">
        <f>IF('statement of marks'!FP69="","",'statement of marks'!FP69)</f>
        <v/>
      </c>
    </row>
    <row r="2007" spans="1:22" ht="15.95" customHeight="1">
      <c r="A2007" s="425"/>
      <c r="B2007" s="1000" t="s">
        <v>195</v>
      </c>
      <c r="C2007" s="1001"/>
      <c r="D2007" s="1071" t="str">
        <f>details!$DR$3</f>
        <v>vxLr rd</v>
      </c>
      <c r="E2007" s="1071"/>
      <c r="F2007" s="1071"/>
      <c r="G2007" s="1071" t="str">
        <f>details!$DV$3</f>
        <v>vDVwcj rd</v>
      </c>
      <c r="H2007" s="1071"/>
      <c r="I2007" s="1071"/>
      <c r="J2007" s="1071" t="str">
        <f>details!$ED$3</f>
        <v>Qjojh rd</v>
      </c>
      <c r="K2007" s="1071"/>
      <c r="L2007" s="1071"/>
      <c r="M2007" s="1071" t="str">
        <f>details!$DZ$3</f>
        <v>fnlEcj rd</v>
      </c>
      <c r="N2007" s="1071"/>
      <c r="O2007" s="1071"/>
      <c r="P2007" s="1071" t="str">
        <f>details!$EH$3</f>
        <v>loZ ;ksx</v>
      </c>
      <c r="Q2007" s="1071"/>
      <c r="R2007" s="1071"/>
      <c r="S2007" s="1010" t="s">
        <v>252</v>
      </c>
      <c r="T2007" s="1011"/>
      <c r="U2007" s="1011"/>
      <c r="V2007" s="1078"/>
    </row>
    <row r="2008" spans="1:22" ht="15.95" customHeight="1">
      <c r="A2008" s="425"/>
      <c r="B2008" s="1025" t="s">
        <v>98</v>
      </c>
      <c r="C2008" s="1026"/>
      <c r="D2008" s="1008" t="str">
        <f>IF(details!DS69="","",details!DS69)</f>
        <v/>
      </c>
      <c r="E2008" s="1008"/>
      <c r="F2008" s="1008"/>
      <c r="G2008" s="1008" t="str">
        <f>IF(details!DW69="","",details!DW69)</f>
        <v/>
      </c>
      <c r="H2008" s="1008"/>
      <c r="I2008" s="1008"/>
      <c r="J2008" s="1008" t="str">
        <f>IF(details!EE69="","",details!EE69)</f>
        <v/>
      </c>
      <c r="K2008" s="1008"/>
      <c r="L2008" s="1008"/>
      <c r="M2008" s="1008" t="str">
        <f>IF(details!EA69="","",details!EA69)</f>
        <v/>
      </c>
      <c r="N2008" s="1008"/>
      <c r="O2008" s="1008"/>
      <c r="P2008" s="1008" t="str">
        <f>IF(details!EI69="","",details!EI69)</f>
        <v/>
      </c>
      <c r="Q2008" s="1008"/>
      <c r="R2008" s="1008"/>
      <c r="S2008" s="1079">
        <f>'statement of marks'!$HF$108</f>
        <v>42855</v>
      </c>
      <c r="T2008" s="1080"/>
      <c r="U2008" s="1080"/>
      <c r="V2008" s="1081"/>
    </row>
    <row r="2009" spans="1:22" ht="15.95" customHeight="1">
      <c r="A2009" s="425"/>
      <c r="B2009" s="1023" t="s">
        <v>15</v>
      </c>
      <c r="C2009" s="1024"/>
      <c r="D2009" s="1009">
        <f>IF(details!DR69="","",details!DR69)</f>
        <v>83</v>
      </c>
      <c r="E2009" s="1009"/>
      <c r="F2009" s="1009"/>
      <c r="G2009" s="1009" t="str">
        <f>IF(details!DV69="","",details!DV69)</f>
        <v/>
      </c>
      <c r="H2009" s="1009"/>
      <c r="I2009" s="1009"/>
      <c r="J2009" s="1009" t="str">
        <f>IF(details!ED69="","",details!ED69)</f>
        <v/>
      </c>
      <c r="K2009" s="1009"/>
      <c r="L2009" s="1009"/>
      <c r="M2009" s="1009" t="str">
        <f>IF(details!DZ69="","",details!DZ69)</f>
        <v/>
      </c>
      <c r="N2009" s="1009"/>
      <c r="O2009" s="1009"/>
      <c r="P2009" s="1009" t="str">
        <f>IF(details!EH69="","",details!EH69)</f>
        <v/>
      </c>
      <c r="Q2009" s="1009"/>
      <c r="R2009" s="1009"/>
      <c r="S2009" s="1082"/>
      <c r="T2009" s="1083"/>
      <c r="U2009" s="1083"/>
      <c r="V2009" s="1084"/>
    </row>
    <row r="2010" spans="1:22" ht="15.95" customHeight="1">
      <c r="A2010" s="1072"/>
      <c r="B2010" s="1064" t="s">
        <v>250</v>
      </c>
      <c r="C2010" s="1065"/>
      <c r="D2010" s="1066" t="s">
        <v>3</v>
      </c>
      <c r="E2010" s="1066"/>
      <c r="F2010" s="1066"/>
      <c r="G2010" s="1066" t="s">
        <v>236</v>
      </c>
      <c r="H2010" s="1066"/>
      <c r="I2010" s="1066"/>
      <c r="J2010" s="1066" t="s">
        <v>5</v>
      </c>
      <c r="K2010" s="1066"/>
      <c r="L2010" s="1066"/>
      <c r="M2010" s="1066" t="s">
        <v>242</v>
      </c>
      <c r="N2010" s="1066"/>
      <c r="O2010" s="1066"/>
      <c r="P2010" s="1067" t="s">
        <v>225</v>
      </c>
      <c r="Q2010" s="1067"/>
      <c r="R2010" s="1067"/>
      <c r="S2010" s="1066" t="s">
        <v>250</v>
      </c>
      <c r="T2010" s="1066"/>
      <c r="U2010" s="1066"/>
      <c r="V2010" s="1068"/>
    </row>
    <row r="2011" spans="1:22" ht="15.95" customHeight="1">
      <c r="A2011" s="1072"/>
      <c r="B2011" s="1064"/>
      <c r="C2011" s="1065"/>
      <c r="D2011" s="1069" t="str">
        <f>'statement of marks'!HD69</f>
        <v/>
      </c>
      <c r="E2011" s="1069"/>
      <c r="F2011" s="1069"/>
      <c r="G2011" s="1069" t="str">
        <f>'statement of marks'!HE69</f>
        <v/>
      </c>
      <c r="H2011" s="1069"/>
      <c r="I2011" s="1069"/>
      <c r="J2011" s="1069" t="str">
        <f>'statement of marks'!HF69</f>
        <v/>
      </c>
      <c r="K2011" s="1069"/>
      <c r="L2011" s="1069"/>
      <c r="M2011" s="1069" t="str">
        <f>'statement of marks'!HI69</f>
        <v/>
      </c>
      <c r="N2011" s="1069"/>
      <c r="O2011" s="1069"/>
      <c r="P2011" s="1069" t="str">
        <f>'statement of marks'!HH69</f>
        <v/>
      </c>
      <c r="Q2011" s="1069"/>
      <c r="R2011" s="1069"/>
      <c r="S2011" s="1066" t="str">
        <f>'statement of marks'!HC69</f>
        <v/>
      </c>
      <c r="T2011" s="1066"/>
      <c r="U2011" s="1066"/>
      <c r="V2011" s="1068"/>
    </row>
    <row r="2012" spans="1:22" ht="15.95" customHeight="1">
      <c r="A2012" s="425"/>
      <c r="B2012" s="1036" t="s">
        <v>99</v>
      </c>
      <c r="C2012" s="1037"/>
      <c r="D2012" s="1007"/>
      <c r="E2012" s="1007"/>
      <c r="F2012" s="1007"/>
      <c r="G2012" s="1007"/>
      <c r="H2012" s="1007"/>
      <c r="I2012" s="1007"/>
      <c r="J2012" s="1007"/>
      <c r="K2012" s="1007"/>
      <c r="L2012" s="1007"/>
      <c r="M2012" s="1007"/>
      <c r="N2012" s="1007"/>
      <c r="O2012" s="1007"/>
      <c r="P2012" s="1007"/>
      <c r="Q2012" s="1007"/>
      <c r="R2012" s="1007"/>
      <c r="S2012" s="1007"/>
      <c r="T2012" s="1007"/>
      <c r="U2012" s="1007"/>
      <c r="V2012" s="1058"/>
    </row>
    <row r="2013" spans="1:22" ht="15.95" customHeight="1">
      <c r="A2013" s="425"/>
      <c r="B2013" s="1013" t="s">
        <v>79</v>
      </c>
      <c r="C2013" s="1014"/>
      <c r="D2013" s="1007"/>
      <c r="E2013" s="1007"/>
      <c r="F2013" s="1007"/>
      <c r="G2013" s="1007"/>
      <c r="H2013" s="1007"/>
      <c r="I2013" s="1007"/>
      <c r="J2013" s="1007"/>
      <c r="K2013" s="1007"/>
      <c r="L2013" s="1007"/>
      <c r="M2013" s="1007"/>
      <c r="N2013" s="1007"/>
      <c r="O2013" s="1007"/>
      <c r="P2013" s="1007"/>
      <c r="Q2013" s="1007"/>
      <c r="R2013" s="1007"/>
      <c r="S2013" s="1007"/>
      <c r="T2013" s="1007"/>
      <c r="U2013" s="1007"/>
      <c r="V2013" s="1058"/>
    </row>
    <row r="2014" spans="1:22" ht="15.95" customHeight="1">
      <c r="A2014" s="425"/>
      <c r="B2014" s="1036" t="s">
        <v>243</v>
      </c>
      <c r="C2014" s="1037"/>
      <c r="D2014" s="1007"/>
      <c r="E2014" s="1007"/>
      <c r="F2014" s="1007"/>
      <c r="G2014" s="1007"/>
      <c r="H2014" s="1007"/>
      <c r="I2014" s="1007"/>
      <c r="J2014" s="1007"/>
      <c r="K2014" s="1007"/>
      <c r="L2014" s="1007"/>
      <c r="M2014" s="1007"/>
      <c r="N2014" s="1007"/>
      <c r="O2014" s="1007"/>
      <c r="P2014" s="1007" t="s">
        <v>243</v>
      </c>
      <c r="Q2014" s="1007"/>
      <c r="R2014" s="1007"/>
      <c r="S2014" s="1007"/>
      <c r="T2014" s="1007"/>
      <c r="U2014" s="1007"/>
      <c r="V2014" s="1058"/>
    </row>
    <row r="2015" spans="1:22" ht="15.95" customHeight="1">
      <c r="A2015" s="425"/>
      <c r="B2015" s="1021" t="s">
        <v>100</v>
      </c>
      <c r="C2015" s="1022"/>
      <c r="D2015" s="1007"/>
      <c r="E2015" s="1007"/>
      <c r="F2015" s="1007"/>
      <c r="G2015" s="1007"/>
      <c r="H2015" s="1007"/>
      <c r="I2015" s="1007"/>
      <c r="J2015" s="1007"/>
      <c r="K2015" s="1007"/>
      <c r="L2015" s="1007"/>
      <c r="M2015" s="1007"/>
      <c r="N2015" s="1007"/>
      <c r="O2015" s="1007"/>
      <c r="P2015" s="1007"/>
      <c r="Q2015" s="1007"/>
      <c r="R2015" s="1007"/>
      <c r="S2015" s="1060" t="s">
        <v>100</v>
      </c>
      <c r="T2015" s="1060"/>
      <c r="U2015" s="1060"/>
      <c r="V2015" s="1061"/>
    </row>
    <row r="2016" spans="1:22" ht="15.95" customHeight="1" thickBot="1">
      <c r="A2016" s="427"/>
      <c r="B2016" s="1076" t="s">
        <v>101</v>
      </c>
      <c r="C2016" s="1077"/>
      <c r="D2016" s="1059"/>
      <c r="E2016" s="1059"/>
      <c r="F2016" s="1059"/>
      <c r="G2016" s="1059"/>
      <c r="H2016" s="1059"/>
      <c r="I2016" s="1059"/>
      <c r="J2016" s="1059"/>
      <c r="K2016" s="1059"/>
      <c r="L2016" s="1059"/>
      <c r="M2016" s="1059"/>
      <c r="N2016" s="1059"/>
      <c r="O2016" s="1059"/>
      <c r="P2016" s="1059"/>
      <c r="Q2016" s="1059"/>
      <c r="R2016" s="1059"/>
      <c r="S2016" s="1062" t="s">
        <v>134</v>
      </c>
      <c r="T2016" s="1062"/>
      <c r="U2016" s="1062"/>
      <c r="V2016" s="1063"/>
    </row>
    <row r="2017" spans="1:22" ht="15.95" customHeight="1">
      <c r="A2017" s="424"/>
      <c r="B2017" s="1038" t="s">
        <v>47</v>
      </c>
      <c r="C2017" s="1039"/>
      <c r="D2017" s="1039"/>
      <c r="E2017" s="1039"/>
      <c r="F2017" s="1039"/>
      <c r="G2017" s="1039"/>
      <c r="H2017" s="1039"/>
      <c r="I2017" s="1039"/>
      <c r="J2017" s="1039"/>
      <c r="K2017" s="1039"/>
      <c r="L2017" s="1039"/>
      <c r="M2017" s="1039"/>
      <c r="N2017" s="1039"/>
      <c r="O2017" s="1039"/>
      <c r="P2017" s="1039"/>
      <c r="Q2017" s="1039"/>
      <c r="R2017" s="1039"/>
      <c r="S2017" s="1039"/>
      <c r="T2017" s="1039"/>
      <c r="U2017" s="1039"/>
      <c r="V2017" s="1040"/>
    </row>
    <row r="2018" spans="1:22" ht="15.95" customHeight="1">
      <c r="A2018" s="425"/>
      <c r="B2018" s="1041" t="str">
        <f>'statement of marks'!$A$1</f>
        <v>MkW0Hkhejko vEcsMdj jkt0vkok0fo|k0cxMh]nkSlk</v>
      </c>
      <c r="C2018" s="1042"/>
      <c r="D2018" s="1042"/>
      <c r="E2018" s="1042"/>
      <c r="F2018" s="1042"/>
      <c r="G2018" s="1042"/>
      <c r="H2018" s="1042"/>
      <c r="I2018" s="1042"/>
      <c r="J2018" s="1042"/>
      <c r="K2018" s="1042"/>
      <c r="L2018" s="1042"/>
      <c r="M2018" s="1042"/>
      <c r="N2018" s="1042"/>
      <c r="O2018" s="1042"/>
      <c r="P2018" s="1042"/>
      <c r="Q2018" s="1042"/>
      <c r="R2018" s="1042"/>
      <c r="S2018" s="1042"/>
      <c r="T2018" s="1042"/>
      <c r="U2018" s="1042"/>
      <c r="V2018" s="1043"/>
    </row>
    <row r="2019" spans="1:22" ht="15.95" customHeight="1">
      <c r="A2019" s="425"/>
      <c r="B2019" s="990" t="s">
        <v>244</v>
      </c>
      <c r="C2019" s="991"/>
      <c r="D2019" s="992" t="str">
        <f>'statement of marks'!$H$3</f>
        <v>2016-17</v>
      </c>
      <c r="E2019" s="992"/>
      <c r="F2019" s="992"/>
      <c r="G2019" s="992"/>
      <c r="H2019" s="992"/>
      <c r="I2019" s="992"/>
      <c r="J2019" s="992"/>
      <c r="K2019" s="992"/>
      <c r="L2019" s="992"/>
      <c r="M2019" s="992"/>
      <c r="N2019" s="992"/>
      <c r="O2019" s="992"/>
      <c r="P2019" s="992"/>
      <c r="Q2019" s="992"/>
      <c r="R2019" s="992"/>
      <c r="S2019" s="992"/>
      <c r="T2019" s="992"/>
      <c r="U2019" s="992"/>
      <c r="V2019" s="1044"/>
    </row>
    <row r="2020" spans="1:22" ht="15.95" customHeight="1">
      <c r="A2020" s="425"/>
      <c r="B2020" s="990" t="s">
        <v>185</v>
      </c>
      <c r="C2020" s="991"/>
      <c r="D2020" s="991" t="str">
        <f>IF('statement of marks'!I70="","",'statement of marks'!I70)</f>
        <v/>
      </c>
      <c r="E2020" s="991"/>
      <c r="F2020" s="991"/>
      <c r="G2020" s="991"/>
      <c r="H2020" s="991"/>
      <c r="I2020" s="991"/>
      <c r="J2020" s="991"/>
      <c r="K2020" s="991"/>
      <c r="L2020" s="991"/>
      <c r="M2020" s="991"/>
      <c r="N2020" s="991"/>
      <c r="O2020" s="991"/>
      <c r="P2020" s="991"/>
      <c r="Q2020" s="991"/>
      <c r="R2020" s="991"/>
      <c r="S2020" s="991"/>
      <c r="T2020" s="991"/>
      <c r="U2020" s="991"/>
      <c r="V2020" s="1045"/>
    </row>
    <row r="2021" spans="1:22" ht="15.95" customHeight="1">
      <c r="A2021" s="425"/>
      <c r="B2021" s="990" t="s">
        <v>186</v>
      </c>
      <c r="C2021" s="991"/>
      <c r="D2021" s="991" t="str">
        <f>IF('statement of marks'!J70="","",'statement of marks'!J70)</f>
        <v/>
      </c>
      <c r="E2021" s="991"/>
      <c r="F2021" s="991"/>
      <c r="G2021" s="991"/>
      <c r="H2021" s="991"/>
      <c r="I2021" s="991"/>
      <c r="J2021" s="991"/>
      <c r="K2021" s="991"/>
      <c r="L2021" s="991"/>
      <c r="M2021" s="991"/>
      <c r="N2021" s="991"/>
      <c r="O2021" s="991"/>
      <c r="P2021" s="991"/>
      <c r="Q2021" s="991"/>
      <c r="R2021" s="991"/>
      <c r="S2021" s="991"/>
      <c r="T2021" s="991"/>
      <c r="U2021" s="991"/>
      <c r="V2021" s="1045"/>
    </row>
    <row r="2022" spans="1:22" ht="15.95" customHeight="1">
      <c r="A2022" s="425"/>
      <c r="B2022" s="990" t="s">
        <v>187</v>
      </c>
      <c r="C2022" s="991"/>
      <c r="D2022" s="991" t="str">
        <f>IF('statement of marks'!K70="","",'statement of marks'!K70)</f>
        <v/>
      </c>
      <c r="E2022" s="991"/>
      <c r="F2022" s="991"/>
      <c r="G2022" s="991"/>
      <c r="H2022" s="991"/>
      <c r="I2022" s="991"/>
      <c r="J2022" s="991"/>
      <c r="K2022" s="991"/>
      <c r="L2022" s="991"/>
      <c r="M2022" s="991"/>
      <c r="N2022" s="991"/>
      <c r="O2022" s="991"/>
      <c r="P2022" s="991"/>
      <c r="Q2022" s="991"/>
      <c r="R2022" s="991"/>
      <c r="S2022" s="991"/>
      <c r="T2022" s="991"/>
      <c r="U2022" s="991"/>
      <c r="V2022" s="1045"/>
    </row>
    <row r="2023" spans="1:22" ht="15.95" customHeight="1">
      <c r="A2023" s="425"/>
      <c r="B2023" s="990" t="s">
        <v>188</v>
      </c>
      <c r="C2023" s="991"/>
      <c r="D2023" s="992" t="str">
        <f>'statement of marks'!$G$3</f>
        <v>6 B</v>
      </c>
      <c r="E2023" s="992"/>
      <c r="F2023" s="992"/>
      <c r="G2023" s="991" t="s">
        <v>9</v>
      </c>
      <c r="H2023" s="991"/>
      <c r="I2023" s="991"/>
      <c r="J2023" s="992" t="str">
        <f>IF('statement of marks'!D70="","",'statement of marks'!D70)</f>
        <v/>
      </c>
      <c r="K2023" s="992"/>
      <c r="L2023" s="992"/>
      <c r="M2023" s="991" t="s">
        <v>189</v>
      </c>
      <c r="N2023" s="991"/>
      <c r="O2023" s="991"/>
      <c r="P2023" s="992" t="str">
        <f>IF('statement of marks'!F70="","",'statement of marks'!F70)</f>
        <v/>
      </c>
      <c r="Q2023" s="992"/>
      <c r="R2023" s="992"/>
      <c r="S2023" s="1054" t="str">
        <f>IF('statement of marks'!$I$3="","",'statement of marks'!$I$3)</f>
        <v xml:space="preserve">fo|ky; dk Mk;l dksM+ </v>
      </c>
      <c r="T2023" s="1054"/>
      <c r="U2023" s="1054"/>
      <c r="V2023" s="1055"/>
    </row>
    <row r="2024" spans="1:22" ht="15.95" customHeight="1">
      <c r="A2024" s="425"/>
      <c r="B2024" s="428" t="s">
        <v>0</v>
      </c>
      <c r="C2024" s="429"/>
      <c r="D2024" s="1032" t="str">
        <f>IF('statement of marks'!G70="","",'statement of marks'!G70)</f>
        <v/>
      </c>
      <c r="E2024" s="1032"/>
      <c r="F2024" s="1032"/>
      <c r="G2024" s="991" t="str">
        <f>IF('statement of marks'!H70="","",'statement of marks'!H70)</f>
        <v/>
      </c>
      <c r="H2024" s="991"/>
      <c r="I2024" s="991"/>
      <c r="J2024" s="991"/>
      <c r="K2024" s="991"/>
      <c r="L2024" s="991"/>
      <c r="M2024" s="991"/>
      <c r="N2024" s="991"/>
      <c r="O2024" s="991"/>
      <c r="P2024" s="991"/>
      <c r="Q2024" s="991"/>
      <c r="R2024" s="991"/>
      <c r="S2024" s="1056" t="str">
        <f>IF('statement of marks'!$J$3="","",'statement of marks'!$J$3)</f>
        <v xml:space="preserve">08291009401   </v>
      </c>
      <c r="T2024" s="1056"/>
      <c r="U2024" s="1056"/>
      <c r="V2024" s="1057"/>
    </row>
    <row r="2025" spans="1:22" ht="15.95" customHeight="1">
      <c r="A2025" s="425"/>
      <c r="B2025" s="404" t="s">
        <v>28</v>
      </c>
      <c r="C2025" s="430" t="s">
        <v>96</v>
      </c>
      <c r="D2025" s="1007" t="s">
        <v>1</v>
      </c>
      <c r="E2025" s="1007"/>
      <c r="F2025" s="1007"/>
      <c r="G2025" s="1007" t="s">
        <v>21</v>
      </c>
      <c r="H2025" s="1007"/>
      <c r="I2025" s="1007"/>
      <c r="J2025" s="1007" t="s">
        <v>68</v>
      </c>
      <c r="K2025" s="1007"/>
      <c r="L2025" s="1007"/>
      <c r="M2025" s="1007" t="s">
        <v>97</v>
      </c>
      <c r="N2025" s="1007"/>
      <c r="O2025" s="1007"/>
      <c r="P2025" s="1070" t="s">
        <v>200</v>
      </c>
      <c r="Q2025" s="1051" t="s">
        <v>238</v>
      </c>
      <c r="R2025" s="1051"/>
      <c r="S2025" s="1051"/>
      <c r="T2025" s="1052" t="s">
        <v>237</v>
      </c>
      <c r="U2025" s="1052"/>
      <c r="V2025" s="1053"/>
    </row>
    <row r="2026" spans="1:22" ht="15.95" customHeight="1">
      <c r="A2026" s="425"/>
      <c r="B2026" s="404"/>
      <c r="C2026" s="430"/>
      <c r="D2026" s="423" t="s">
        <v>245</v>
      </c>
      <c r="E2026" s="423" t="s">
        <v>246</v>
      </c>
      <c r="F2026" s="431" t="s">
        <v>2</v>
      </c>
      <c r="G2026" s="423" t="s">
        <v>245</v>
      </c>
      <c r="H2026" s="423" t="s">
        <v>246</v>
      </c>
      <c r="I2026" s="431" t="s">
        <v>2</v>
      </c>
      <c r="J2026" s="423" t="s">
        <v>245</v>
      </c>
      <c r="K2026" s="423" t="s">
        <v>246</v>
      </c>
      <c r="L2026" s="431" t="s">
        <v>2</v>
      </c>
      <c r="M2026" s="423" t="s">
        <v>245</v>
      </c>
      <c r="N2026" s="423" t="s">
        <v>246</v>
      </c>
      <c r="O2026" s="431" t="s">
        <v>2</v>
      </c>
      <c r="P2026" s="1070"/>
      <c r="Q2026" s="423" t="s">
        <v>245</v>
      </c>
      <c r="R2026" s="423" t="s">
        <v>246</v>
      </c>
      <c r="S2026" s="435" t="s">
        <v>2</v>
      </c>
      <c r="T2026" s="445" t="s">
        <v>223</v>
      </c>
      <c r="U2026" s="446" t="s">
        <v>5</v>
      </c>
      <c r="V2026" s="447" t="s">
        <v>241</v>
      </c>
    </row>
    <row r="2027" spans="1:22" ht="15.95" customHeight="1">
      <c r="A2027" s="426"/>
      <c r="B2027" s="1046" t="s">
        <v>3</v>
      </c>
      <c r="C2027" s="1047"/>
      <c r="D2027" s="421">
        <f>IF('statement of marks'!L$6="","",'statement of marks'!L$6)</f>
        <v>5</v>
      </c>
      <c r="E2027" s="421">
        <f>IF('statement of marks'!M$6="","",'statement of marks'!M$6)</f>
        <v>5</v>
      </c>
      <c r="F2027" s="432">
        <f>IF('statement of marks'!N$6="","",'statement of marks'!N$6)</f>
        <v>10</v>
      </c>
      <c r="G2027" s="421">
        <f>IF('statement of marks'!O$6="","",'statement of marks'!O$6)</f>
        <v>5</v>
      </c>
      <c r="H2027" s="421">
        <f>IF('statement of marks'!P$6="","",'statement of marks'!P$6)</f>
        <v>5</v>
      </c>
      <c r="I2027" s="432">
        <f>IF('statement of marks'!Q$6="","",'statement of marks'!Q$6)</f>
        <v>10</v>
      </c>
      <c r="J2027" s="421">
        <f>IF('statement of marks'!R$6="","",'statement of marks'!R$6)</f>
        <v>5</v>
      </c>
      <c r="K2027" s="421">
        <f>IF('statement of marks'!S$6="","",'statement of marks'!S$6)</f>
        <v>5</v>
      </c>
      <c r="L2027" s="432">
        <f>IF('statement of marks'!T$6="","",'statement of marks'!T$6)</f>
        <v>10</v>
      </c>
      <c r="M2027" s="421">
        <f>IF('statement of marks'!V$6="","",'statement of marks'!V$6)</f>
        <v>50</v>
      </c>
      <c r="N2027" s="421">
        <f>IF('statement of marks'!W$6="","",'statement of marks'!W$6)</f>
        <v>20</v>
      </c>
      <c r="O2027" s="432">
        <f>IF('statement of marks'!X$6="","",'statement of marks'!X$6)</f>
        <v>70</v>
      </c>
      <c r="P2027" s="422">
        <f>IF('statement of marks'!Y$6="","",'statement of marks'!Y$6)</f>
        <v>100</v>
      </c>
      <c r="Q2027" s="421">
        <f>IF('statement of marks'!Z$6="","",'statement of marks'!Z$6)</f>
        <v>70</v>
      </c>
      <c r="R2027" s="421">
        <f>IF('statement of marks'!AA$6="","",'statement of marks'!AA$6)</f>
        <v>30</v>
      </c>
      <c r="S2027" s="432">
        <f>IF('statement of marks'!AB$6="","",'statement of marks'!AB$6)</f>
        <v>100</v>
      </c>
      <c r="T2027" s="442">
        <f>IF('statement of marks'!AC$6="","",'statement of marks'!AC$6)</f>
        <v>200</v>
      </c>
      <c r="U2027" s="442" t="str">
        <f>IF('statement of marks'!AD$6="","",'statement of marks'!AD$6)</f>
        <v/>
      </c>
      <c r="V2027" s="448" t="str">
        <f>IF('statement of marks'!AE$6="","",'statement of marks'!AE$6)</f>
        <v/>
      </c>
    </row>
    <row r="2028" spans="1:22" ht="15.95" customHeight="1">
      <c r="A2028" s="425"/>
      <c r="B2028" s="990" t="str">
        <f>IF('statement of marks'!$L$3="","",'statement of marks'!$L$3)</f>
        <v>fgUnh</v>
      </c>
      <c r="C2028" s="991"/>
      <c r="D2028" s="207" t="str">
        <f>IF('statement of marks'!L70="","",'statement of marks'!L70)</f>
        <v/>
      </c>
      <c r="E2028" s="207" t="str">
        <f>IF('statement of marks'!M70="","",'statement of marks'!M70)</f>
        <v/>
      </c>
      <c r="F2028" s="433" t="str">
        <f>IF('statement of marks'!N70="","",'statement of marks'!N70)</f>
        <v/>
      </c>
      <c r="G2028" s="207" t="str">
        <f>IF('statement of marks'!O70="","",'statement of marks'!O70)</f>
        <v/>
      </c>
      <c r="H2028" s="207" t="str">
        <f>IF('statement of marks'!P70="","",'statement of marks'!P70)</f>
        <v/>
      </c>
      <c r="I2028" s="433" t="str">
        <f>IF('statement of marks'!Q70="","",'statement of marks'!Q70)</f>
        <v/>
      </c>
      <c r="J2028" s="207" t="str">
        <f>IF('statement of marks'!R70="","",'statement of marks'!R70)</f>
        <v/>
      </c>
      <c r="K2028" s="207" t="str">
        <f>IF('statement of marks'!S70="","",'statement of marks'!S70)</f>
        <v/>
      </c>
      <c r="L2028" s="433" t="str">
        <f>IF('statement of marks'!T70="","",'statement of marks'!T70)</f>
        <v/>
      </c>
      <c r="M2028" s="207" t="str">
        <f>IF('statement of marks'!V70="","",'statement of marks'!V70)</f>
        <v/>
      </c>
      <c r="N2028" s="207" t="str">
        <f>IF('statement of marks'!W70="","",'statement of marks'!W70)</f>
        <v/>
      </c>
      <c r="O2028" s="433" t="str">
        <f>IF('statement of marks'!X70="","",'statement of marks'!X70)</f>
        <v/>
      </c>
      <c r="P2028" s="209" t="str">
        <f>IF('statement of marks'!Y70="","",'statement of marks'!Y70)</f>
        <v/>
      </c>
      <c r="Q2028" s="207" t="str">
        <f>IF('statement of marks'!Z70="","",'statement of marks'!Z70)</f>
        <v/>
      </c>
      <c r="R2028" s="207" t="str">
        <f>IF('statement of marks'!AA70="","",'statement of marks'!AA70)</f>
        <v/>
      </c>
      <c r="S2028" s="433" t="str">
        <f>IF('statement of marks'!AB70="","",'statement of marks'!AB70)</f>
        <v/>
      </c>
      <c r="T2028" s="420" t="str">
        <f>IF('statement of marks'!AC70="","",'statement of marks'!AC70)</f>
        <v/>
      </c>
      <c r="U2028" s="420" t="str">
        <f>IF('statement of marks'!AD70="","",'statement of marks'!AD70)</f>
        <v/>
      </c>
      <c r="V2028" s="439" t="str">
        <f>IF('statement of marks'!AE70="","",'statement of marks'!AE70)</f>
        <v/>
      </c>
    </row>
    <row r="2029" spans="1:22" ht="15.95" customHeight="1">
      <c r="A2029" s="425"/>
      <c r="B2029" s="990" t="str">
        <f>IF('statement of marks'!$AH$3="","",'statement of marks'!$AH$3)</f>
        <v>vaxszth</v>
      </c>
      <c r="C2029" s="991"/>
      <c r="D2029" s="207" t="str">
        <f>IF('statement of marks'!AH70="","",'statement of marks'!AH70)</f>
        <v/>
      </c>
      <c r="E2029" s="207" t="str">
        <f>IF('statement of marks'!AI70="","",'statement of marks'!AI70)</f>
        <v/>
      </c>
      <c r="F2029" s="433" t="str">
        <f>IF('statement of marks'!AJ70="","",'statement of marks'!AJ70)</f>
        <v/>
      </c>
      <c r="G2029" s="207" t="str">
        <f>IF('statement of marks'!AK70="","",'statement of marks'!AK70)</f>
        <v/>
      </c>
      <c r="H2029" s="207" t="str">
        <f>IF('statement of marks'!AL70="","",'statement of marks'!AL70)</f>
        <v/>
      </c>
      <c r="I2029" s="433" t="str">
        <f>IF('statement of marks'!AM70="","",'statement of marks'!AM70)</f>
        <v/>
      </c>
      <c r="J2029" s="207" t="str">
        <f>IF('statement of marks'!AN70="","",'statement of marks'!AN70)</f>
        <v/>
      </c>
      <c r="K2029" s="207" t="str">
        <f>IF('statement of marks'!AO70="","",'statement of marks'!AO70)</f>
        <v/>
      </c>
      <c r="L2029" s="433" t="str">
        <f>IF('statement of marks'!AP70="","",'statement of marks'!AP70)</f>
        <v/>
      </c>
      <c r="M2029" s="207" t="str">
        <f>IF('statement of marks'!AR70="","",'statement of marks'!AR70)</f>
        <v/>
      </c>
      <c r="N2029" s="207" t="str">
        <f>IF('statement of marks'!AS70="","",'statement of marks'!AS70)</f>
        <v/>
      </c>
      <c r="O2029" s="433" t="str">
        <f>IF('statement of marks'!AT70="","",'statement of marks'!AT70)</f>
        <v/>
      </c>
      <c r="P2029" s="209" t="str">
        <f>IF('statement of marks'!AU70="","",'statement of marks'!AU70)</f>
        <v/>
      </c>
      <c r="Q2029" s="207" t="str">
        <f>IF('statement of marks'!AV70="","",'statement of marks'!AV70)</f>
        <v/>
      </c>
      <c r="R2029" s="207" t="str">
        <f>IF('statement of marks'!AW70="","",'statement of marks'!AW70)</f>
        <v/>
      </c>
      <c r="S2029" s="433" t="str">
        <f>IF('statement of marks'!AX70="","",'statement of marks'!AX70)</f>
        <v/>
      </c>
      <c r="T2029" s="420" t="str">
        <f>IF('statement of marks'!AY70="","",'statement of marks'!AY70)</f>
        <v/>
      </c>
      <c r="U2029" s="420" t="str">
        <f>IF('statement of marks'!AZ70="","",'statement of marks'!AZ70)</f>
        <v/>
      </c>
      <c r="V2029" s="439" t="str">
        <f>IF('statement of marks'!BA70="","",'statement of marks'!BA70)</f>
        <v/>
      </c>
    </row>
    <row r="2030" spans="1:22" ht="15.95" customHeight="1">
      <c r="A2030" s="425"/>
      <c r="B2030" s="990" t="str">
        <f>IF('statement of marks'!BD70="s","laLd`r",IF('statement of marks'!BD70="u","mnwZ",IF('statement of marks'!BD70="g","xqtjkrh",IF('statement of marks'!BD70="p","iatkch",IF('statement of marks'!BD70="sd","fla/kh","r`rh; Hkk""kk")))))</f>
        <v>r`rh; Hkk"kk</v>
      </c>
      <c r="C2030" s="991"/>
      <c r="D2030" s="207" t="str">
        <f>IF('statement of marks'!BE70="","",'statement of marks'!BE70)</f>
        <v/>
      </c>
      <c r="E2030" s="207" t="str">
        <f>IF('statement of marks'!BF70="","",'statement of marks'!BF70)</f>
        <v/>
      </c>
      <c r="F2030" s="433" t="str">
        <f>IF('statement of marks'!BG70="","",'statement of marks'!BG70)</f>
        <v/>
      </c>
      <c r="G2030" s="207" t="str">
        <f>IF('statement of marks'!BH70="","",'statement of marks'!BH70)</f>
        <v/>
      </c>
      <c r="H2030" s="207" t="str">
        <f>IF('statement of marks'!BI70="","",'statement of marks'!BI70)</f>
        <v/>
      </c>
      <c r="I2030" s="433" t="str">
        <f>IF('statement of marks'!BJ70="","",'statement of marks'!BJ70)</f>
        <v/>
      </c>
      <c r="J2030" s="207" t="str">
        <f>IF('statement of marks'!BK70="","",'statement of marks'!BK70)</f>
        <v/>
      </c>
      <c r="K2030" s="207" t="str">
        <f>IF('statement of marks'!BL70="","",'statement of marks'!BL70)</f>
        <v/>
      </c>
      <c r="L2030" s="433" t="str">
        <f>IF('statement of marks'!BM70="","",'statement of marks'!BM70)</f>
        <v/>
      </c>
      <c r="M2030" s="207" t="str">
        <f>IF('statement of marks'!BO70="","",'statement of marks'!BO70)</f>
        <v/>
      </c>
      <c r="N2030" s="207" t="str">
        <f>IF('statement of marks'!BP70="","",'statement of marks'!BP70)</f>
        <v/>
      </c>
      <c r="O2030" s="433" t="str">
        <f>IF('statement of marks'!BQ70="","",'statement of marks'!BQ70)</f>
        <v/>
      </c>
      <c r="P2030" s="209" t="str">
        <f>IF('statement of marks'!BR70="","",'statement of marks'!BR70)</f>
        <v/>
      </c>
      <c r="Q2030" s="207" t="str">
        <f>IF('statement of marks'!BS70="","",'statement of marks'!BS70)</f>
        <v/>
      </c>
      <c r="R2030" s="207" t="str">
        <f>IF('statement of marks'!BT70="","",'statement of marks'!BT70)</f>
        <v/>
      </c>
      <c r="S2030" s="433" t="str">
        <f>IF('statement of marks'!BU70="","",'statement of marks'!BU70)</f>
        <v/>
      </c>
      <c r="T2030" s="420" t="str">
        <f>IF('statement of marks'!BV70="","",'statement of marks'!BV70)</f>
        <v/>
      </c>
      <c r="U2030" s="420" t="str">
        <f>IF('statement of marks'!BW70="","",'statement of marks'!BW70)</f>
        <v/>
      </c>
      <c r="V2030" s="439" t="str">
        <f>IF('statement of marks'!BX70="","",'statement of marks'!BX70)</f>
        <v/>
      </c>
    </row>
    <row r="2031" spans="1:22" ht="15.95" customHeight="1">
      <c r="A2031" s="425"/>
      <c r="B2031" s="990" t="str">
        <f>IF('statement of marks'!$CA$3="","",'statement of marks'!$CA$3)</f>
        <v>xf.kr</v>
      </c>
      <c r="C2031" s="991"/>
      <c r="D2031" s="207" t="str">
        <f>IF('statement of marks'!CA70="","",'statement of marks'!CA70)</f>
        <v/>
      </c>
      <c r="E2031" s="207" t="str">
        <f>IF('statement of marks'!CB70="","",'statement of marks'!CB70)</f>
        <v/>
      </c>
      <c r="F2031" s="433" t="str">
        <f>IF('statement of marks'!CC70="","",'statement of marks'!CC70)</f>
        <v/>
      </c>
      <c r="G2031" s="207" t="str">
        <f>IF('statement of marks'!CD70="","",'statement of marks'!CD70)</f>
        <v/>
      </c>
      <c r="H2031" s="207" t="str">
        <f>IF('statement of marks'!CE70="","",'statement of marks'!CE70)</f>
        <v/>
      </c>
      <c r="I2031" s="433" t="str">
        <f>IF('statement of marks'!CF70="","",'statement of marks'!CF70)</f>
        <v/>
      </c>
      <c r="J2031" s="207" t="str">
        <f>IF('statement of marks'!CG70="","",'statement of marks'!CG70)</f>
        <v/>
      </c>
      <c r="K2031" s="207" t="str">
        <f>IF('statement of marks'!CH70="","",'statement of marks'!CH70)</f>
        <v/>
      </c>
      <c r="L2031" s="433" t="str">
        <f>IF('statement of marks'!CI70="","",'statement of marks'!CI70)</f>
        <v/>
      </c>
      <c r="M2031" s="207" t="str">
        <f>IF('statement of marks'!CK70="","",'statement of marks'!CK70)</f>
        <v/>
      </c>
      <c r="N2031" s="207" t="str">
        <f>IF('statement of marks'!CL70="","",'statement of marks'!CL70)</f>
        <v/>
      </c>
      <c r="O2031" s="433" t="str">
        <f>IF('statement of marks'!CM70="","",'statement of marks'!CM70)</f>
        <v/>
      </c>
      <c r="P2031" s="209" t="str">
        <f>IF('statement of marks'!CN70="","",'statement of marks'!CN70)</f>
        <v/>
      </c>
      <c r="Q2031" s="207" t="str">
        <f>IF('statement of marks'!CO70="","",'statement of marks'!CO70)</f>
        <v/>
      </c>
      <c r="R2031" s="207" t="str">
        <f>IF('statement of marks'!CP70="","",'statement of marks'!CP70)</f>
        <v/>
      </c>
      <c r="S2031" s="433" t="str">
        <f>IF('statement of marks'!CQ70="","",'statement of marks'!CQ70)</f>
        <v/>
      </c>
      <c r="T2031" s="420" t="str">
        <f>IF('statement of marks'!CR70="","",'statement of marks'!CR70)</f>
        <v/>
      </c>
      <c r="U2031" s="420" t="str">
        <f>IF('statement of marks'!CS70="","",'statement of marks'!CS70)</f>
        <v/>
      </c>
      <c r="V2031" s="439" t="str">
        <f>IF('statement of marks'!CT70="","",'statement of marks'!CT70)</f>
        <v/>
      </c>
    </row>
    <row r="2032" spans="1:22" ht="15.95" customHeight="1">
      <c r="A2032" s="425"/>
      <c r="B2032" s="990" t="str">
        <f>IF('statement of marks'!$CW$3="","",'statement of marks'!$CW$3)</f>
        <v>foKku</v>
      </c>
      <c r="C2032" s="991"/>
      <c r="D2032" s="207" t="str">
        <f>IF('statement of marks'!CW70="","",'statement of marks'!CW70)</f>
        <v/>
      </c>
      <c r="E2032" s="207" t="str">
        <f>IF('statement of marks'!CX70="","",'statement of marks'!CX70)</f>
        <v/>
      </c>
      <c r="F2032" s="433" t="str">
        <f>IF('statement of marks'!CY70="","",'statement of marks'!CY70)</f>
        <v/>
      </c>
      <c r="G2032" s="207" t="str">
        <f>IF('statement of marks'!CZ70="","",'statement of marks'!CZ70)</f>
        <v/>
      </c>
      <c r="H2032" s="207" t="str">
        <f>IF('statement of marks'!DA70="","",'statement of marks'!DA70)</f>
        <v/>
      </c>
      <c r="I2032" s="433" t="str">
        <f>IF('statement of marks'!DB70="","",'statement of marks'!DB70)</f>
        <v/>
      </c>
      <c r="J2032" s="207" t="str">
        <f>IF('statement of marks'!DC70="","",'statement of marks'!DC70)</f>
        <v/>
      </c>
      <c r="K2032" s="207" t="str">
        <f>IF('statement of marks'!DD70="","",'statement of marks'!DD70)</f>
        <v/>
      </c>
      <c r="L2032" s="433" t="str">
        <f>IF('statement of marks'!DE70="","",'statement of marks'!DE70)</f>
        <v/>
      </c>
      <c r="M2032" s="207" t="str">
        <f>IF('statement of marks'!DG70="","",'statement of marks'!DG70)</f>
        <v/>
      </c>
      <c r="N2032" s="207" t="str">
        <f>IF('statement of marks'!DH70="","",'statement of marks'!DH70)</f>
        <v/>
      </c>
      <c r="O2032" s="433" t="str">
        <f>IF('statement of marks'!DI70="","",'statement of marks'!DI70)</f>
        <v/>
      </c>
      <c r="P2032" s="209" t="str">
        <f>IF('statement of marks'!DJ70="","",'statement of marks'!DJ70)</f>
        <v/>
      </c>
      <c r="Q2032" s="207" t="str">
        <f>IF('statement of marks'!DK70="","",'statement of marks'!DK70)</f>
        <v/>
      </c>
      <c r="R2032" s="207" t="str">
        <f>IF('statement of marks'!DL70="","",'statement of marks'!DL70)</f>
        <v/>
      </c>
      <c r="S2032" s="433" t="str">
        <f>IF('statement of marks'!DM70="","",'statement of marks'!DM70)</f>
        <v/>
      </c>
      <c r="T2032" s="420" t="str">
        <f>IF('statement of marks'!DN70="","",'statement of marks'!DN70)</f>
        <v/>
      </c>
      <c r="U2032" s="420" t="str">
        <f>IF('statement of marks'!DO70="","",'statement of marks'!DO70)</f>
        <v/>
      </c>
      <c r="V2032" s="439" t="str">
        <f>IF('statement of marks'!DP70="","",'statement of marks'!DP70)</f>
        <v/>
      </c>
    </row>
    <row r="2033" spans="1:22" ht="15.95" customHeight="1">
      <c r="A2033" s="425"/>
      <c r="B2033" s="990" t="str">
        <f>IF('statement of marks'!$DS$3="","",'statement of marks'!$DS$3)</f>
        <v>lkekftd foKku</v>
      </c>
      <c r="C2033" s="991"/>
      <c r="D2033" s="207" t="str">
        <f>IF('statement of marks'!DS70="","",'statement of marks'!DS70)</f>
        <v/>
      </c>
      <c r="E2033" s="207" t="str">
        <f>IF('statement of marks'!DT70="","",'statement of marks'!DT70)</f>
        <v/>
      </c>
      <c r="F2033" s="433" t="str">
        <f>IF('statement of marks'!DU70="","",'statement of marks'!DU70)</f>
        <v/>
      </c>
      <c r="G2033" s="207" t="str">
        <f>IF('statement of marks'!DV70="","",'statement of marks'!DV70)</f>
        <v/>
      </c>
      <c r="H2033" s="207" t="str">
        <f>IF('statement of marks'!DW70="","",'statement of marks'!DW70)</f>
        <v/>
      </c>
      <c r="I2033" s="433" t="str">
        <f>IF('statement of marks'!DX70="","",'statement of marks'!DX70)</f>
        <v/>
      </c>
      <c r="J2033" s="207" t="str">
        <f>IF('statement of marks'!DY70="","",'statement of marks'!DY70)</f>
        <v/>
      </c>
      <c r="K2033" s="207" t="str">
        <f>IF('statement of marks'!DZ70="","",'statement of marks'!DZ70)</f>
        <v/>
      </c>
      <c r="L2033" s="433" t="str">
        <f>IF('statement of marks'!EA70="","",'statement of marks'!EA70)</f>
        <v/>
      </c>
      <c r="M2033" s="207" t="str">
        <f>IF('statement of marks'!EC70="","",'statement of marks'!EC70)</f>
        <v/>
      </c>
      <c r="N2033" s="207" t="str">
        <f>IF('statement of marks'!ED70="","",'statement of marks'!ED70)</f>
        <v/>
      </c>
      <c r="O2033" s="433" t="str">
        <f>IF('statement of marks'!EE70="","",'statement of marks'!EE70)</f>
        <v/>
      </c>
      <c r="P2033" s="209" t="str">
        <f>IF('statement of marks'!EF70="","",'statement of marks'!EF70)</f>
        <v/>
      </c>
      <c r="Q2033" s="207" t="str">
        <f>IF('statement of marks'!EG70="","",'statement of marks'!EG70)</f>
        <v/>
      </c>
      <c r="R2033" s="207" t="str">
        <f>IF('statement of marks'!EH70="","",'statement of marks'!EH70)</f>
        <v/>
      </c>
      <c r="S2033" s="433" t="str">
        <f>IF('statement of marks'!EI70="","",'statement of marks'!EI70)</f>
        <v/>
      </c>
      <c r="T2033" s="420" t="str">
        <f>IF('statement of marks'!EJ70="","",'statement of marks'!EJ70)</f>
        <v/>
      </c>
      <c r="U2033" s="420" t="str">
        <f>IF('statement of marks'!EK70="","",'statement of marks'!EK70)</f>
        <v/>
      </c>
      <c r="V2033" s="439" t="str">
        <f>IF('statement of marks'!EL70="","",'statement of marks'!EL70)</f>
        <v/>
      </c>
    </row>
    <row r="2034" spans="1:22" ht="15.95" customHeight="1">
      <c r="A2034" s="425"/>
      <c r="B2034" s="996" t="s">
        <v>193</v>
      </c>
      <c r="C2034" s="997"/>
      <c r="D2034" s="1007" t="s">
        <v>1</v>
      </c>
      <c r="E2034" s="1007"/>
      <c r="F2034" s="1007"/>
      <c r="G2034" s="1007" t="s">
        <v>21</v>
      </c>
      <c r="H2034" s="1007"/>
      <c r="I2034" s="1007"/>
      <c r="J2034" s="1007" t="s">
        <v>194</v>
      </c>
      <c r="K2034" s="1007"/>
      <c r="L2034" s="1007"/>
      <c r="M2034" s="1007" t="s">
        <v>68</v>
      </c>
      <c r="N2034" s="1007"/>
      <c r="O2034" s="1007"/>
      <c r="P2034" s="1007" t="s">
        <v>240</v>
      </c>
      <c r="Q2034" s="1007"/>
      <c r="R2034" s="1007"/>
      <c r="S2034" s="436"/>
      <c r="T2034" s="1073" t="s">
        <v>237</v>
      </c>
      <c r="U2034" s="1074"/>
      <c r="V2034" s="1075"/>
    </row>
    <row r="2035" spans="1:22" ht="15.95" customHeight="1">
      <c r="A2035" s="426"/>
      <c r="B2035" s="1048" t="s">
        <v>3</v>
      </c>
      <c r="C2035" s="1049"/>
      <c r="D2035" s="1050">
        <f>IF('statement of marks'!EO$6="","",'statement of marks'!EO$6)</f>
        <v>20</v>
      </c>
      <c r="E2035" s="1050"/>
      <c r="F2035" s="1050"/>
      <c r="G2035" s="1050">
        <f>IF('statement of marks'!EP$6="","",'statement of marks'!EP$6)</f>
        <v>20</v>
      </c>
      <c r="H2035" s="1050"/>
      <c r="I2035" s="1050"/>
      <c r="J2035" s="1050">
        <f>IF('statement of marks'!ER$6="","",'statement of marks'!ER$6)</f>
        <v>20</v>
      </c>
      <c r="K2035" s="1050"/>
      <c r="L2035" s="1050"/>
      <c r="M2035" s="1050">
        <f>IF('statement of marks'!EQ$6="","",'statement of marks'!EQ$6)</f>
        <v>20</v>
      </c>
      <c r="N2035" s="1050"/>
      <c r="O2035" s="1050"/>
      <c r="P2035" s="1050">
        <f>IF('statement of marks'!ES$6="","",'statement of marks'!ES$6)</f>
        <v>20</v>
      </c>
      <c r="Q2035" s="1050"/>
      <c r="R2035" s="1050"/>
      <c r="S2035" s="437" t="str">
        <f>IF('statement of marks'!FD$6="","",'statement of marks'!EW$6)</f>
        <v/>
      </c>
      <c r="T2035" s="442">
        <f>IF('statement of marks'!ET$6="","",'statement of marks'!ET$6)</f>
        <v>100</v>
      </c>
      <c r="U2035" s="443" t="s">
        <v>5</v>
      </c>
      <c r="V2035" s="444" t="s">
        <v>241</v>
      </c>
    </row>
    <row r="2036" spans="1:22" ht="15.95" customHeight="1">
      <c r="A2036" s="425"/>
      <c r="B2036" s="990" t="str">
        <f>IF('statement of marks'!$EO$3="","",'statement of marks'!$EO$3)</f>
        <v>dk;kZuqHko</v>
      </c>
      <c r="C2036" s="991"/>
      <c r="D2036" s="1031" t="str">
        <f>IF('statement of marks'!EO70="","",'statement of marks'!EO70)</f>
        <v/>
      </c>
      <c r="E2036" s="1031"/>
      <c r="F2036" s="1031"/>
      <c r="G2036" s="1031" t="str">
        <f>IF('statement of marks'!EP70="","",'statement of marks'!EP70)</f>
        <v/>
      </c>
      <c r="H2036" s="1031"/>
      <c r="I2036" s="1031"/>
      <c r="J2036" s="1031" t="str">
        <f>IF('statement of marks'!ER70="","",'statement of marks'!ER70)</f>
        <v/>
      </c>
      <c r="K2036" s="1031"/>
      <c r="L2036" s="1031"/>
      <c r="M2036" s="1031" t="str">
        <f>IF('statement of marks'!EQ70="","",'statement of marks'!EQ70)</f>
        <v/>
      </c>
      <c r="N2036" s="1031"/>
      <c r="O2036" s="1031"/>
      <c r="P2036" s="1031" t="str">
        <f>IF('statement of marks'!ES70="","",'statement of marks'!ES70)</f>
        <v/>
      </c>
      <c r="Q2036" s="1031"/>
      <c r="R2036" s="1031"/>
      <c r="S2036" s="438"/>
      <c r="T2036" s="440" t="str">
        <f>IF('statement of marks'!ET70="","",'statement of marks'!ET70)</f>
        <v/>
      </c>
      <c r="U2036" s="440" t="str">
        <f>IF('statement of marks'!EU70="","",'statement of marks'!EU70)</f>
        <v/>
      </c>
      <c r="V2036" s="441" t="str">
        <f>IF('statement of marks'!EV70="","",'statement of marks'!EV70)</f>
        <v/>
      </c>
    </row>
    <row r="2037" spans="1:22" ht="15.95" customHeight="1">
      <c r="A2037" s="425"/>
      <c r="B2037" s="1027" t="str">
        <f>IF('statement of marks'!$EY$3="","",'statement of marks'!$EY$3)</f>
        <v>dyk f'k{kk</v>
      </c>
      <c r="C2037" s="1028"/>
      <c r="D2037" s="1031" t="str">
        <f>IF('statement of marks'!EY70="","",'statement of marks'!EY70)</f>
        <v/>
      </c>
      <c r="E2037" s="1031"/>
      <c r="F2037" s="1031"/>
      <c r="G2037" s="1031" t="str">
        <f>IF('statement of marks'!EZ70="","",'statement of marks'!EZ70)</f>
        <v/>
      </c>
      <c r="H2037" s="1031"/>
      <c r="I2037" s="1031"/>
      <c r="J2037" s="1031" t="str">
        <f>IF('statement of marks'!FB70="","",'statement of marks'!FB70)</f>
        <v/>
      </c>
      <c r="K2037" s="1031"/>
      <c r="L2037" s="1031"/>
      <c r="M2037" s="1031" t="str">
        <f>IF('statement of marks'!FA70="","",'statement of marks'!FA70)</f>
        <v/>
      </c>
      <c r="N2037" s="1031"/>
      <c r="O2037" s="1031"/>
      <c r="P2037" s="1031" t="str">
        <f>IF('statement of marks'!FC70="","",'statement of marks'!FC70)</f>
        <v/>
      </c>
      <c r="Q2037" s="1031"/>
      <c r="R2037" s="1031"/>
      <c r="S2037" s="438"/>
      <c r="T2037" s="440" t="str">
        <f>IF('statement of marks'!FD70="","",'statement of marks'!FD70)</f>
        <v/>
      </c>
      <c r="U2037" s="440" t="str">
        <f>IF('statement of marks'!FE70="","",'statement of marks'!FE70)</f>
        <v/>
      </c>
      <c r="V2037" s="441" t="str">
        <f>IF('statement of marks'!FF70="","",'statement of marks'!FF70)</f>
        <v/>
      </c>
    </row>
    <row r="2038" spans="1:22" ht="15.95" customHeight="1">
      <c r="A2038" s="425"/>
      <c r="B2038" s="1029" t="str">
        <f>IF('statement of marks'!$FI$3="","",'statement of marks'!$FI$3)</f>
        <v>LokLF; ,oe~ 'kkjhfjd f'k{kk</v>
      </c>
      <c r="C2038" s="1030"/>
      <c r="D2038" s="1031" t="str">
        <f>IF('statement of marks'!FI70="","",'statement of marks'!FI70)</f>
        <v/>
      </c>
      <c r="E2038" s="1031"/>
      <c r="F2038" s="1031"/>
      <c r="G2038" s="1031" t="str">
        <f>IF('statement of marks'!FJ70="","",'statement of marks'!FJ70)</f>
        <v/>
      </c>
      <c r="H2038" s="1031"/>
      <c r="I2038" s="1031"/>
      <c r="J2038" s="1031" t="str">
        <f>IF('statement of marks'!FL70="","",'statement of marks'!FL70)</f>
        <v/>
      </c>
      <c r="K2038" s="1031"/>
      <c r="L2038" s="1031"/>
      <c r="M2038" s="1031" t="str">
        <f>IF('statement of marks'!FK70="","",'statement of marks'!FK70)</f>
        <v/>
      </c>
      <c r="N2038" s="1031"/>
      <c r="O2038" s="1031"/>
      <c r="P2038" s="1031" t="str">
        <f>IF('statement of marks'!FM70="","",'statement of marks'!FM70)</f>
        <v/>
      </c>
      <c r="Q2038" s="1031"/>
      <c r="R2038" s="1031"/>
      <c r="S2038" s="438"/>
      <c r="T2038" s="440" t="str">
        <f>IF('statement of marks'!FN70="","",'statement of marks'!FN70)</f>
        <v/>
      </c>
      <c r="U2038" s="440" t="str">
        <f>IF('statement of marks'!FO70="","",'statement of marks'!FO70)</f>
        <v/>
      </c>
      <c r="V2038" s="441" t="str">
        <f>IF('statement of marks'!FP70="","",'statement of marks'!FP70)</f>
        <v/>
      </c>
    </row>
    <row r="2039" spans="1:22" ht="15.95" customHeight="1">
      <c r="A2039" s="425"/>
      <c r="B2039" s="1000" t="s">
        <v>195</v>
      </c>
      <c r="C2039" s="1001"/>
      <c r="D2039" s="1071" t="str">
        <f>details!$DR$3</f>
        <v>vxLr rd</v>
      </c>
      <c r="E2039" s="1071"/>
      <c r="F2039" s="1071"/>
      <c r="G2039" s="1071" t="str">
        <f>details!$DV$3</f>
        <v>vDVwcj rd</v>
      </c>
      <c r="H2039" s="1071"/>
      <c r="I2039" s="1071"/>
      <c r="J2039" s="1071" t="str">
        <f>details!$ED$3</f>
        <v>Qjojh rd</v>
      </c>
      <c r="K2039" s="1071"/>
      <c r="L2039" s="1071"/>
      <c r="M2039" s="1071" t="str">
        <f>details!$DZ$3</f>
        <v>fnlEcj rd</v>
      </c>
      <c r="N2039" s="1071"/>
      <c r="O2039" s="1071"/>
      <c r="P2039" s="1071" t="str">
        <f>details!$EH$3</f>
        <v>loZ ;ksx</v>
      </c>
      <c r="Q2039" s="1071"/>
      <c r="R2039" s="1071"/>
      <c r="S2039" s="1085" t="s">
        <v>252</v>
      </c>
      <c r="T2039" s="1086"/>
      <c r="U2039" s="1086"/>
      <c r="V2039" s="1087"/>
    </row>
    <row r="2040" spans="1:22" ht="15.95" customHeight="1">
      <c r="A2040" s="425"/>
      <c r="B2040" s="1025" t="s">
        <v>98</v>
      </c>
      <c r="C2040" s="1026"/>
      <c r="D2040" s="1008" t="str">
        <f>IF(details!DS70="","",details!DS70)</f>
        <v/>
      </c>
      <c r="E2040" s="1008"/>
      <c r="F2040" s="1008"/>
      <c r="G2040" s="1008" t="str">
        <f>IF(details!DW70="","",details!DW70)</f>
        <v/>
      </c>
      <c r="H2040" s="1008"/>
      <c r="I2040" s="1008"/>
      <c r="J2040" s="1008" t="str">
        <f>IF(details!EE70="","",details!EE70)</f>
        <v/>
      </c>
      <c r="K2040" s="1008"/>
      <c r="L2040" s="1008"/>
      <c r="M2040" s="1008" t="str">
        <f>IF(details!EA70="","",details!EA70)</f>
        <v/>
      </c>
      <c r="N2040" s="1008"/>
      <c r="O2040" s="1008"/>
      <c r="P2040" s="1008" t="str">
        <f>IF(details!EI70="","",details!EI70)</f>
        <v/>
      </c>
      <c r="Q2040" s="1008"/>
      <c r="R2040" s="1008"/>
      <c r="S2040" s="1088">
        <v>41757</v>
      </c>
      <c r="T2040" s="1089"/>
      <c r="U2040" s="1089"/>
      <c r="V2040" s="1090"/>
    </row>
    <row r="2041" spans="1:22" ht="15.95" customHeight="1">
      <c r="A2041" s="425"/>
      <c r="B2041" s="1023" t="s">
        <v>15</v>
      </c>
      <c r="C2041" s="1024"/>
      <c r="D2041" s="1009">
        <f>IF(details!DR70="","",details!DR70)</f>
        <v>83</v>
      </c>
      <c r="E2041" s="1009"/>
      <c r="F2041" s="1009"/>
      <c r="G2041" s="1009" t="str">
        <f>IF(details!DV70="","",details!DV70)</f>
        <v/>
      </c>
      <c r="H2041" s="1009"/>
      <c r="I2041" s="1009"/>
      <c r="J2041" s="1009" t="str">
        <f>IF(details!ED70="","",details!ED70)</f>
        <v/>
      </c>
      <c r="K2041" s="1009"/>
      <c r="L2041" s="1009"/>
      <c r="M2041" s="1009" t="str">
        <f>IF(details!DZ70="","",details!DZ70)</f>
        <v/>
      </c>
      <c r="N2041" s="1009"/>
      <c r="O2041" s="1009"/>
      <c r="P2041" s="1009" t="str">
        <f>IF(details!EH70="","",details!EH70)</f>
        <v/>
      </c>
      <c r="Q2041" s="1009"/>
      <c r="R2041" s="1009"/>
      <c r="S2041" s="1091"/>
      <c r="T2041" s="1092"/>
      <c r="U2041" s="1092"/>
      <c r="V2041" s="1093"/>
    </row>
    <row r="2042" spans="1:22" ht="15.95" customHeight="1">
      <c r="A2042" s="1072"/>
      <c r="B2042" s="1064" t="s">
        <v>250</v>
      </c>
      <c r="C2042" s="1065"/>
      <c r="D2042" s="1066" t="s">
        <v>3</v>
      </c>
      <c r="E2042" s="1066"/>
      <c r="F2042" s="1066"/>
      <c r="G2042" s="1066" t="s">
        <v>236</v>
      </c>
      <c r="H2042" s="1066"/>
      <c r="I2042" s="1066"/>
      <c r="J2042" s="1066" t="s">
        <v>5</v>
      </c>
      <c r="K2042" s="1066"/>
      <c r="L2042" s="1066"/>
      <c r="M2042" s="1066" t="s">
        <v>242</v>
      </c>
      <c r="N2042" s="1066"/>
      <c r="O2042" s="1066"/>
      <c r="P2042" s="1067" t="s">
        <v>225</v>
      </c>
      <c r="Q2042" s="1067"/>
      <c r="R2042" s="1067"/>
      <c r="S2042" s="1066" t="s">
        <v>250</v>
      </c>
      <c r="T2042" s="1066"/>
      <c r="U2042" s="1066"/>
      <c r="V2042" s="1068"/>
    </row>
    <row r="2043" spans="1:22" ht="15.95" customHeight="1">
      <c r="A2043" s="1072"/>
      <c r="B2043" s="1064"/>
      <c r="C2043" s="1065"/>
      <c r="D2043" s="1069" t="str">
        <f>'statement of marks'!HD70</f>
        <v/>
      </c>
      <c r="E2043" s="1069"/>
      <c r="F2043" s="1069"/>
      <c r="G2043" s="1069" t="str">
        <f>'statement of marks'!HE70</f>
        <v/>
      </c>
      <c r="H2043" s="1069"/>
      <c r="I2043" s="1069"/>
      <c r="J2043" s="1069" t="str">
        <f>'statement of marks'!HF70</f>
        <v/>
      </c>
      <c r="K2043" s="1069"/>
      <c r="L2043" s="1069"/>
      <c r="M2043" s="1069" t="str">
        <f>'statement of marks'!HI70</f>
        <v/>
      </c>
      <c r="N2043" s="1069"/>
      <c r="O2043" s="1069"/>
      <c r="P2043" s="1069" t="str">
        <f>'statement of marks'!HH70</f>
        <v/>
      </c>
      <c r="Q2043" s="1069"/>
      <c r="R2043" s="1069"/>
      <c r="S2043" s="1066" t="str">
        <f>'statement of marks'!HC70</f>
        <v/>
      </c>
      <c r="T2043" s="1066"/>
      <c r="U2043" s="1066"/>
      <c r="V2043" s="1068"/>
    </row>
    <row r="2044" spans="1:22" ht="15.95" customHeight="1">
      <c r="A2044" s="425"/>
      <c r="B2044" s="1036" t="s">
        <v>99</v>
      </c>
      <c r="C2044" s="1037"/>
      <c r="D2044" s="1007"/>
      <c r="E2044" s="1007"/>
      <c r="F2044" s="1007"/>
      <c r="G2044" s="1007"/>
      <c r="H2044" s="1007"/>
      <c r="I2044" s="1007"/>
      <c r="J2044" s="1007"/>
      <c r="K2044" s="1007"/>
      <c r="L2044" s="1007"/>
      <c r="M2044" s="1007"/>
      <c r="N2044" s="1007"/>
      <c r="O2044" s="1007"/>
      <c r="P2044" s="1007"/>
      <c r="Q2044" s="1007"/>
      <c r="R2044" s="1007"/>
      <c r="S2044" s="1007"/>
      <c r="T2044" s="1007"/>
      <c r="U2044" s="1007"/>
      <c r="V2044" s="1058"/>
    </row>
    <row r="2045" spans="1:22" ht="15.95" customHeight="1">
      <c r="A2045" s="425"/>
      <c r="B2045" s="1013" t="s">
        <v>79</v>
      </c>
      <c r="C2045" s="1014"/>
      <c r="D2045" s="1007"/>
      <c r="E2045" s="1007"/>
      <c r="F2045" s="1007"/>
      <c r="G2045" s="1007"/>
      <c r="H2045" s="1007"/>
      <c r="I2045" s="1007"/>
      <c r="J2045" s="1007"/>
      <c r="K2045" s="1007"/>
      <c r="L2045" s="1007"/>
      <c r="M2045" s="1007"/>
      <c r="N2045" s="1007"/>
      <c r="O2045" s="1007"/>
      <c r="P2045" s="1007"/>
      <c r="Q2045" s="1007"/>
      <c r="R2045" s="1007"/>
      <c r="S2045" s="1007"/>
      <c r="T2045" s="1007"/>
      <c r="U2045" s="1007"/>
      <c r="V2045" s="1058"/>
    </row>
    <row r="2046" spans="1:22" ht="15.95" customHeight="1">
      <c r="A2046" s="425"/>
      <c r="B2046" s="1036" t="s">
        <v>243</v>
      </c>
      <c r="C2046" s="1037"/>
      <c r="D2046" s="1007"/>
      <c r="E2046" s="1007"/>
      <c r="F2046" s="1007"/>
      <c r="G2046" s="1007"/>
      <c r="H2046" s="1007"/>
      <c r="I2046" s="1007"/>
      <c r="J2046" s="1007"/>
      <c r="K2046" s="1007"/>
      <c r="L2046" s="1007"/>
      <c r="M2046" s="1007"/>
      <c r="N2046" s="1007"/>
      <c r="O2046" s="1007"/>
      <c r="P2046" s="1007" t="s">
        <v>243</v>
      </c>
      <c r="Q2046" s="1007"/>
      <c r="R2046" s="1007"/>
      <c r="S2046" s="1007"/>
      <c r="T2046" s="1007"/>
      <c r="U2046" s="1007"/>
      <c r="V2046" s="1058"/>
    </row>
    <row r="2047" spans="1:22" ht="15.95" customHeight="1">
      <c r="A2047" s="425"/>
      <c r="B2047" s="1021" t="s">
        <v>100</v>
      </c>
      <c r="C2047" s="1022"/>
      <c r="D2047" s="1007"/>
      <c r="E2047" s="1007"/>
      <c r="F2047" s="1007"/>
      <c r="G2047" s="1007"/>
      <c r="H2047" s="1007"/>
      <c r="I2047" s="1007"/>
      <c r="J2047" s="1007"/>
      <c r="K2047" s="1007"/>
      <c r="L2047" s="1007"/>
      <c r="M2047" s="1007"/>
      <c r="N2047" s="1007"/>
      <c r="O2047" s="1007"/>
      <c r="P2047" s="1007"/>
      <c r="Q2047" s="1007"/>
      <c r="R2047" s="1007"/>
      <c r="S2047" s="1060" t="s">
        <v>100</v>
      </c>
      <c r="T2047" s="1060"/>
      <c r="U2047" s="1060"/>
      <c r="V2047" s="1061"/>
    </row>
    <row r="2048" spans="1:22" ht="15.95" customHeight="1" thickBot="1">
      <c r="A2048" s="427"/>
      <c r="B2048" s="1076" t="s">
        <v>101</v>
      </c>
      <c r="C2048" s="1077"/>
      <c r="D2048" s="1059"/>
      <c r="E2048" s="1059"/>
      <c r="F2048" s="1059"/>
      <c r="G2048" s="1059"/>
      <c r="H2048" s="1059"/>
      <c r="I2048" s="1059"/>
      <c r="J2048" s="1059"/>
      <c r="K2048" s="1059"/>
      <c r="L2048" s="1059"/>
      <c r="M2048" s="1059"/>
      <c r="N2048" s="1059"/>
      <c r="O2048" s="1059"/>
      <c r="P2048" s="1059"/>
      <c r="Q2048" s="1059"/>
      <c r="R2048" s="1059"/>
      <c r="S2048" s="1062" t="s">
        <v>134</v>
      </c>
      <c r="T2048" s="1062"/>
      <c r="U2048" s="1062"/>
      <c r="V2048" s="1063"/>
    </row>
    <row r="2049" spans="1:22" ht="15.95" customHeight="1">
      <c r="A2049" s="424"/>
      <c r="B2049" s="1038" t="s">
        <v>47</v>
      </c>
      <c r="C2049" s="1039"/>
      <c r="D2049" s="1039"/>
      <c r="E2049" s="1039"/>
      <c r="F2049" s="1039"/>
      <c r="G2049" s="1039"/>
      <c r="H2049" s="1039"/>
      <c r="I2049" s="1039"/>
      <c r="J2049" s="1039"/>
      <c r="K2049" s="1039"/>
      <c r="L2049" s="1039"/>
      <c r="M2049" s="1039"/>
      <c r="N2049" s="1039"/>
      <c r="O2049" s="1039"/>
      <c r="P2049" s="1039"/>
      <c r="Q2049" s="1039"/>
      <c r="R2049" s="1039"/>
      <c r="S2049" s="1039"/>
      <c r="T2049" s="1039"/>
      <c r="U2049" s="1039"/>
      <c r="V2049" s="1040"/>
    </row>
    <row r="2050" spans="1:22" ht="15.95" customHeight="1">
      <c r="A2050" s="425"/>
      <c r="B2050" s="1041" t="str">
        <f>'statement of marks'!$A$1</f>
        <v>MkW0Hkhejko vEcsMdj jkt0vkok0fo|k0cxMh]nkSlk</v>
      </c>
      <c r="C2050" s="1042"/>
      <c r="D2050" s="1042"/>
      <c r="E2050" s="1042"/>
      <c r="F2050" s="1042"/>
      <c r="G2050" s="1042"/>
      <c r="H2050" s="1042"/>
      <c r="I2050" s="1042"/>
      <c r="J2050" s="1042"/>
      <c r="K2050" s="1042"/>
      <c r="L2050" s="1042"/>
      <c r="M2050" s="1042"/>
      <c r="N2050" s="1042"/>
      <c r="O2050" s="1042"/>
      <c r="P2050" s="1042"/>
      <c r="Q2050" s="1042"/>
      <c r="R2050" s="1042"/>
      <c r="S2050" s="1042"/>
      <c r="T2050" s="1042"/>
      <c r="U2050" s="1042"/>
      <c r="V2050" s="1043"/>
    </row>
    <row r="2051" spans="1:22" ht="15.95" customHeight="1">
      <c r="A2051" s="425"/>
      <c r="B2051" s="990" t="s">
        <v>244</v>
      </c>
      <c r="C2051" s="991"/>
      <c r="D2051" s="992" t="str">
        <f>'statement of marks'!$H$3</f>
        <v>2016-17</v>
      </c>
      <c r="E2051" s="992"/>
      <c r="F2051" s="992"/>
      <c r="G2051" s="992"/>
      <c r="H2051" s="992"/>
      <c r="I2051" s="992"/>
      <c r="J2051" s="992"/>
      <c r="K2051" s="992"/>
      <c r="L2051" s="992"/>
      <c r="M2051" s="992"/>
      <c r="N2051" s="992"/>
      <c r="O2051" s="992"/>
      <c r="P2051" s="992"/>
      <c r="Q2051" s="992"/>
      <c r="R2051" s="992"/>
      <c r="S2051" s="992"/>
      <c r="T2051" s="992"/>
      <c r="U2051" s="992"/>
      <c r="V2051" s="1044"/>
    </row>
    <row r="2052" spans="1:22" ht="15.95" customHeight="1">
      <c r="A2052" s="425"/>
      <c r="B2052" s="990" t="s">
        <v>185</v>
      </c>
      <c r="C2052" s="991"/>
      <c r="D2052" s="991" t="str">
        <f>IF('statement of marks'!I71="","",'statement of marks'!I71)</f>
        <v/>
      </c>
      <c r="E2052" s="991"/>
      <c r="F2052" s="991"/>
      <c r="G2052" s="991"/>
      <c r="H2052" s="991"/>
      <c r="I2052" s="991"/>
      <c r="J2052" s="991"/>
      <c r="K2052" s="991"/>
      <c r="L2052" s="991"/>
      <c r="M2052" s="991"/>
      <c r="N2052" s="991"/>
      <c r="O2052" s="991"/>
      <c r="P2052" s="991"/>
      <c r="Q2052" s="991"/>
      <c r="R2052" s="991"/>
      <c r="S2052" s="991"/>
      <c r="T2052" s="991"/>
      <c r="U2052" s="991"/>
      <c r="V2052" s="1045"/>
    </row>
    <row r="2053" spans="1:22" ht="15.95" customHeight="1">
      <c r="A2053" s="425"/>
      <c r="B2053" s="990" t="s">
        <v>186</v>
      </c>
      <c r="C2053" s="991"/>
      <c r="D2053" s="991" t="str">
        <f>IF('statement of marks'!J71="","",'statement of marks'!J71)</f>
        <v/>
      </c>
      <c r="E2053" s="991"/>
      <c r="F2053" s="991"/>
      <c r="G2053" s="991"/>
      <c r="H2053" s="991"/>
      <c r="I2053" s="991"/>
      <c r="J2053" s="991"/>
      <c r="K2053" s="991"/>
      <c r="L2053" s="991"/>
      <c r="M2053" s="991"/>
      <c r="N2053" s="991"/>
      <c r="O2053" s="991"/>
      <c r="P2053" s="991"/>
      <c r="Q2053" s="991"/>
      <c r="R2053" s="991"/>
      <c r="S2053" s="991"/>
      <c r="T2053" s="991"/>
      <c r="U2053" s="991"/>
      <c r="V2053" s="1045"/>
    </row>
    <row r="2054" spans="1:22" ht="15.95" customHeight="1">
      <c r="A2054" s="425"/>
      <c r="B2054" s="990" t="s">
        <v>187</v>
      </c>
      <c r="C2054" s="991"/>
      <c r="D2054" s="991" t="str">
        <f>IF('statement of marks'!K71="","",'statement of marks'!K71)</f>
        <v/>
      </c>
      <c r="E2054" s="991"/>
      <c r="F2054" s="991"/>
      <c r="G2054" s="991"/>
      <c r="H2054" s="991"/>
      <c r="I2054" s="991"/>
      <c r="J2054" s="991"/>
      <c r="K2054" s="991"/>
      <c r="L2054" s="991"/>
      <c r="M2054" s="991"/>
      <c r="N2054" s="991"/>
      <c r="O2054" s="991"/>
      <c r="P2054" s="991"/>
      <c r="Q2054" s="991"/>
      <c r="R2054" s="991"/>
      <c r="S2054" s="991"/>
      <c r="T2054" s="991"/>
      <c r="U2054" s="991"/>
      <c r="V2054" s="1045"/>
    </row>
    <row r="2055" spans="1:22" ht="15.95" customHeight="1">
      <c r="A2055" s="425"/>
      <c r="B2055" s="990" t="s">
        <v>188</v>
      </c>
      <c r="C2055" s="991"/>
      <c r="D2055" s="992" t="str">
        <f>'statement of marks'!$G$3</f>
        <v>6 B</v>
      </c>
      <c r="E2055" s="992"/>
      <c r="F2055" s="992"/>
      <c r="G2055" s="991" t="s">
        <v>9</v>
      </c>
      <c r="H2055" s="991"/>
      <c r="I2055" s="991"/>
      <c r="J2055" s="992" t="str">
        <f>IF('statement of marks'!D71="","",'statement of marks'!D71)</f>
        <v/>
      </c>
      <c r="K2055" s="992"/>
      <c r="L2055" s="992"/>
      <c r="M2055" s="991" t="s">
        <v>189</v>
      </c>
      <c r="N2055" s="991"/>
      <c r="O2055" s="991"/>
      <c r="P2055" s="992" t="str">
        <f>IF('statement of marks'!F71="","",'statement of marks'!F71)</f>
        <v/>
      </c>
      <c r="Q2055" s="992"/>
      <c r="R2055" s="992"/>
      <c r="S2055" s="1054" t="str">
        <f>IF('statement of marks'!$I$3="","",'statement of marks'!$I$3)</f>
        <v xml:space="preserve">fo|ky; dk Mk;l dksM+ </v>
      </c>
      <c r="T2055" s="1054"/>
      <c r="U2055" s="1054"/>
      <c r="V2055" s="1055"/>
    </row>
    <row r="2056" spans="1:22" ht="15.95" customHeight="1">
      <c r="A2056" s="425"/>
      <c r="B2056" s="428" t="s">
        <v>0</v>
      </c>
      <c r="C2056" s="429"/>
      <c r="D2056" s="1032" t="str">
        <f>IF('statement of marks'!G71="","",'statement of marks'!G71)</f>
        <v/>
      </c>
      <c r="E2056" s="1032"/>
      <c r="F2056" s="1032"/>
      <c r="G2056" s="991" t="str">
        <f>IF('statement of marks'!H71="","",'statement of marks'!H71)</f>
        <v/>
      </c>
      <c r="H2056" s="991"/>
      <c r="I2056" s="991"/>
      <c r="J2056" s="991"/>
      <c r="K2056" s="991"/>
      <c r="L2056" s="991"/>
      <c r="M2056" s="991"/>
      <c r="N2056" s="991"/>
      <c r="O2056" s="991"/>
      <c r="P2056" s="991"/>
      <c r="Q2056" s="991"/>
      <c r="R2056" s="991"/>
      <c r="S2056" s="1056" t="str">
        <f>IF('statement of marks'!$J$3="","",'statement of marks'!$J$3)</f>
        <v xml:space="preserve">08291009401   </v>
      </c>
      <c r="T2056" s="1056"/>
      <c r="U2056" s="1056"/>
      <c r="V2056" s="1057"/>
    </row>
    <row r="2057" spans="1:22" ht="15.95" customHeight="1">
      <c r="A2057" s="425"/>
      <c r="B2057" s="404" t="s">
        <v>28</v>
      </c>
      <c r="C2057" s="430" t="s">
        <v>96</v>
      </c>
      <c r="D2057" s="1007" t="s">
        <v>1</v>
      </c>
      <c r="E2057" s="1007"/>
      <c r="F2057" s="1007"/>
      <c r="G2057" s="1007" t="s">
        <v>21</v>
      </c>
      <c r="H2057" s="1007"/>
      <c r="I2057" s="1007"/>
      <c r="J2057" s="1007" t="s">
        <v>68</v>
      </c>
      <c r="K2057" s="1007"/>
      <c r="L2057" s="1007"/>
      <c r="M2057" s="1007" t="s">
        <v>97</v>
      </c>
      <c r="N2057" s="1007"/>
      <c r="O2057" s="1007"/>
      <c r="P2057" s="1070" t="s">
        <v>200</v>
      </c>
      <c r="Q2057" s="1051" t="s">
        <v>238</v>
      </c>
      <c r="R2057" s="1051"/>
      <c r="S2057" s="1051"/>
      <c r="T2057" s="1052" t="s">
        <v>237</v>
      </c>
      <c r="U2057" s="1052"/>
      <c r="V2057" s="1053"/>
    </row>
    <row r="2058" spans="1:22" ht="15.95" customHeight="1">
      <c r="A2058" s="425"/>
      <c r="B2058" s="404"/>
      <c r="C2058" s="430"/>
      <c r="D2058" s="423" t="s">
        <v>245</v>
      </c>
      <c r="E2058" s="423" t="s">
        <v>246</v>
      </c>
      <c r="F2058" s="431" t="s">
        <v>2</v>
      </c>
      <c r="G2058" s="423" t="s">
        <v>245</v>
      </c>
      <c r="H2058" s="423" t="s">
        <v>246</v>
      </c>
      <c r="I2058" s="431" t="s">
        <v>2</v>
      </c>
      <c r="J2058" s="423" t="s">
        <v>245</v>
      </c>
      <c r="K2058" s="423" t="s">
        <v>246</v>
      </c>
      <c r="L2058" s="431" t="s">
        <v>2</v>
      </c>
      <c r="M2058" s="423" t="s">
        <v>245</v>
      </c>
      <c r="N2058" s="423" t="s">
        <v>246</v>
      </c>
      <c r="O2058" s="431" t="s">
        <v>2</v>
      </c>
      <c r="P2058" s="1070"/>
      <c r="Q2058" s="423" t="s">
        <v>245</v>
      </c>
      <c r="R2058" s="423" t="s">
        <v>246</v>
      </c>
      <c r="S2058" s="435" t="s">
        <v>2</v>
      </c>
      <c r="T2058" s="445" t="s">
        <v>223</v>
      </c>
      <c r="U2058" s="446" t="s">
        <v>5</v>
      </c>
      <c r="V2058" s="447" t="s">
        <v>241</v>
      </c>
    </row>
    <row r="2059" spans="1:22" ht="15.95" customHeight="1">
      <c r="A2059" s="426"/>
      <c r="B2059" s="1046" t="s">
        <v>3</v>
      </c>
      <c r="C2059" s="1047"/>
      <c r="D2059" s="421">
        <f>IF('statement of marks'!L$6="","",'statement of marks'!L$6)</f>
        <v>5</v>
      </c>
      <c r="E2059" s="421">
        <f>IF('statement of marks'!M$6="","",'statement of marks'!M$6)</f>
        <v>5</v>
      </c>
      <c r="F2059" s="432">
        <f>IF('statement of marks'!N$6="","",'statement of marks'!N$6)</f>
        <v>10</v>
      </c>
      <c r="G2059" s="421">
        <f>IF('statement of marks'!O$6="","",'statement of marks'!O$6)</f>
        <v>5</v>
      </c>
      <c r="H2059" s="421">
        <f>IF('statement of marks'!P$6="","",'statement of marks'!P$6)</f>
        <v>5</v>
      </c>
      <c r="I2059" s="432">
        <f>IF('statement of marks'!Q$6="","",'statement of marks'!Q$6)</f>
        <v>10</v>
      </c>
      <c r="J2059" s="421">
        <f>IF('statement of marks'!R$6="","",'statement of marks'!R$6)</f>
        <v>5</v>
      </c>
      <c r="K2059" s="421">
        <f>IF('statement of marks'!S$6="","",'statement of marks'!S$6)</f>
        <v>5</v>
      </c>
      <c r="L2059" s="432">
        <f>IF('statement of marks'!T$6="","",'statement of marks'!T$6)</f>
        <v>10</v>
      </c>
      <c r="M2059" s="421">
        <f>IF('statement of marks'!V$6="","",'statement of marks'!V$6)</f>
        <v>50</v>
      </c>
      <c r="N2059" s="421">
        <f>IF('statement of marks'!W$6="","",'statement of marks'!W$6)</f>
        <v>20</v>
      </c>
      <c r="O2059" s="432">
        <f>IF('statement of marks'!X$6="","",'statement of marks'!X$6)</f>
        <v>70</v>
      </c>
      <c r="P2059" s="422">
        <f>IF('statement of marks'!Y$6="","",'statement of marks'!Y$6)</f>
        <v>100</v>
      </c>
      <c r="Q2059" s="421">
        <f>IF('statement of marks'!Z$6="","",'statement of marks'!Z$6)</f>
        <v>70</v>
      </c>
      <c r="R2059" s="421">
        <f>IF('statement of marks'!AA$6="","",'statement of marks'!AA$6)</f>
        <v>30</v>
      </c>
      <c r="S2059" s="432">
        <f>IF('statement of marks'!AB$6="","",'statement of marks'!AB$6)</f>
        <v>100</v>
      </c>
      <c r="T2059" s="442">
        <f>IF('statement of marks'!AC$6="","",'statement of marks'!AC$6)</f>
        <v>200</v>
      </c>
      <c r="U2059" s="442" t="str">
        <f>IF('statement of marks'!AD$6="","",'statement of marks'!AD$6)</f>
        <v/>
      </c>
      <c r="V2059" s="448" t="str">
        <f>IF('statement of marks'!AE$6="","",'statement of marks'!AE$6)</f>
        <v/>
      </c>
    </row>
    <row r="2060" spans="1:22" ht="15.95" customHeight="1">
      <c r="A2060" s="425"/>
      <c r="B2060" s="990" t="str">
        <f>IF('statement of marks'!$L$3="","",'statement of marks'!$L$3)</f>
        <v>fgUnh</v>
      </c>
      <c r="C2060" s="991"/>
      <c r="D2060" s="207" t="str">
        <f>IF('statement of marks'!L71="","",'statement of marks'!L71)</f>
        <v/>
      </c>
      <c r="E2060" s="207" t="str">
        <f>IF('statement of marks'!M71="","",'statement of marks'!M71)</f>
        <v/>
      </c>
      <c r="F2060" s="433" t="str">
        <f>IF('statement of marks'!N71="","",'statement of marks'!N71)</f>
        <v/>
      </c>
      <c r="G2060" s="207" t="str">
        <f>IF('statement of marks'!O71="","",'statement of marks'!O71)</f>
        <v/>
      </c>
      <c r="H2060" s="207" t="str">
        <f>IF('statement of marks'!P71="","",'statement of marks'!P71)</f>
        <v/>
      </c>
      <c r="I2060" s="433" t="str">
        <f>IF('statement of marks'!Q71="","",'statement of marks'!Q71)</f>
        <v/>
      </c>
      <c r="J2060" s="207" t="str">
        <f>IF('statement of marks'!R71="","",'statement of marks'!R71)</f>
        <v/>
      </c>
      <c r="K2060" s="207" t="str">
        <f>IF('statement of marks'!S71="","",'statement of marks'!S71)</f>
        <v/>
      </c>
      <c r="L2060" s="433" t="str">
        <f>IF('statement of marks'!T71="","",'statement of marks'!T71)</f>
        <v/>
      </c>
      <c r="M2060" s="207" t="str">
        <f>IF('statement of marks'!V71="","",'statement of marks'!V71)</f>
        <v/>
      </c>
      <c r="N2060" s="207" t="str">
        <f>IF('statement of marks'!W71="","",'statement of marks'!W71)</f>
        <v/>
      </c>
      <c r="O2060" s="433" t="str">
        <f>IF('statement of marks'!X71="","",'statement of marks'!X71)</f>
        <v/>
      </c>
      <c r="P2060" s="209" t="str">
        <f>IF('statement of marks'!Y71="","",'statement of marks'!Y71)</f>
        <v/>
      </c>
      <c r="Q2060" s="207" t="str">
        <f>IF('statement of marks'!Z71="","",'statement of marks'!Z71)</f>
        <v/>
      </c>
      <c r="R2060" s="207" t="str">
        <f>IF('statement of marks'!AA71="","",'statement of marks'!AA71)</f>
        <v/>
      </c>
      <c r="S2060" s="433" t="str">
        <f>IF('statement of marks'!AB71="","",'statement of marks'!AB71)</f>
        <v/>
      </c>
      <c r="T2060" s="420" t="str">
        <f>IF('statement of marks'!AC71="","",'statement of marks'!AC71)</f>
        <v/>
      </c>
      <c r="U2060" s="420" t="str">
        <f>IF('statement of marks'!AD71="","",'statement of marks'!AD71)</f>
        <v/>
      </c>
      <c r="V2060" s="439" t="str">
        <f>IF('statement of marks'!AE71="","",'statement of marks'!AE71)</f>
        <v/>
      </c>
    </row>
    <row r="2061" spans="1:22" ht="15.95" customHeight="1">
      <c r="A2061" s="425"/>
      <c r="B2061" s="990" t="str">
        <f>IF('statement of marks'!$AH$3="","",'statement of marks'!$AH$3)</f>
        <v>vaxszth</v>
      </c>
      <c r="C2061" s="991"/>
      <c r="D2061" s="207" t="str">
        <f>IF('statement of marks'!AH71="","",'statement of marks'!AH71)</f>
        <v/>
      </c>
      <c r="E2061" s="207" t="str">
        <f>IF('statement of marks'!AI71="","",'statement of marks'!AI71)</f>
        <v/>
      </c>
      <c r="F2061" s="433" t="str">
        <f>IF('statement of marks'!AJ71="","",'statement of marks'!AJ71)</f>
        <v/>
      </c>
      <c r="G2061" s="207" t="str">
        <f>IF('statement of marks'!AK71="","",'statement of marks'!AK71)</f>
        <v/>
      </c>
      <c r="H2061" s="207" t="str">
        <f>IF('statement of marks'!AL71="","",'statement of marks'!AL71)</f>
        <v/>
      </c>
      <c r="I2061" s="433" t="str">
        <f>IF('statement of marks'!AM71="","",'statement of marks'!AM71)</f>
        <v/>
      </c>
      <c r="J2061" s="207" t="str">
        <f>IF('statement of marks'!AN71="","",'statement of marks'!AN71)</f>
        <v/>
      </c>
      <c r="K2061" s="207" t="str">
        <f>IF('statement of marks'!AO71="","",'statement of marks'!AO71)</f>
        <v/>
      </c>
      <c r="L2061" s="433" t="str">
        <f>IF('statement of marks'!AP71="","",'statement of marks'!AP71)</f>
        <v/>
      </c>
      <c r="M2061" s="207" t="str">
        <f>IF('statement of marks'!AR71="","",'statement of marks'!AR71)</f>
        <v/>
      </c>
      <c r="N2061" s="207" t="str">
        <f>IF('statement of marks'!AS71="","",'statement of marks'!AS71)</f>
        <v/>
      </c>
      <c r="O2061" s="433" t="str">
        <f>IF('statement of marks'!AT71="","",'statement of marks'!AT71)</f>
        <v/>
      </c>
      <c r="P2061" s="209" t="str">
        <f>IF('statement of marks'!AU71="","",'statement of marks'!AU71)</f>
        <v/>
      </c>
      <c r="Q2061" s="207" t="str">
        <f>IF('statement of marks'!AV71="","",'statement of marks'!AV71)</f>
        <v/>
      </c>
      <c r="R2061" s="207" t="str">
        <f>IF('statement of marks'!AW71="","",'statement of marks'!AW71)</f>
        <v/>
      </c>
      <c r="S2061" s="433" t="str">
        <f>IF('statement of marks'!AX71="","",'statement of marks'!AX71)</f>
        <v/>
      </c>
      <c r="T2061" s="420" t="str">
        <f>IF('statement of marks'!AY71="","",'statement of marks'!AY71)</f>
        <v/>
      </c>
      <c r="U2061" s="420" t="str">
        <f>IF('statement of marks'!AZ71="","",'statement of marks'!AZ71)</f>
        <v/>
      </c>
      <c r="V2061" s="439" t="str">
        <f>IF('statement of marks'!BA71="","",'statement of marks'!BA71)</f>
        <v/>
      </c>
    </row>
    <row r="2062" spans="1:22" ht="15.95" customHeight="1">
      <c r="A2062" s="425"/>
      <c r="B2062" s="990" t="str">
        <f>IF('statement of marks'!BD71="s","laLd`r",IF('statement of marks'!BD71="u","mnwZ",IF('statement of marks'!BD71="g","xqtjkrh",IF('statement of marks'!BD71="p","iatkch",IF('statement of marks'!BD71="sd","fla/kh","r`rh; Hkk""kk")))))</f>
        <v>r`rh; Hkk"kk</v>
      </c>
      <c r="C2062" s="991"/>
      <c r="D2062" s="207" t="str">
        <f>IF('statement of marks'!BE71="","",'statement of marks'!BE71)</f>
        <v/>
      </c>
      <c r="E2062" s="207" t="str">
        <f>IF('statement of marks'!BF71="","",'statement of marks'!BF71)</f>
        <v/>
      </c>
      <c r="F2062" s="433" t="str">
        <f>IF('statement of marks'!BG71="","",'statement of marks'!BG71)</f>
        <v/>
      </c>
      <c r="G2062" s="207" t="str">
        <f>IF('statement of marks'!BH71="","",'statement of marks'!BH71)</f>
        <v/>
      </c>
      <c r="H2062" s="207" t="str">
        <f>IF('statement of marks'!BI71="","",'statement of marks'!BI71)</f>
        <v/>
      </c>
      <c r="I2062" s="433" t="str">
        <f>IF('statement of marks'!BJ71="","",'statement of marks'!BJ71)</f>
        <v/>
      </c>
      <c r="J2062" s="207" t="str">
        <f>IF('statement of marks'!BK71="","",'statement of marks'!BK71)</f>
        <v/>
      </c>
      <c r="K2062" s="207" t="str">
        <f>IF('statement of marks'!BL71="","",'statement of marks'!BL71)</f>
        <v/>
      </c>
      <c r="L2062" s="433" t="str">
        <f>IF('statement of marks'!BM71="","",'statement of marks'!BM71)</f>
        <v/>
      </c>
      <c r="M2062" s="207" t="str">
        <f>IF('statement of marks'!BO71="","",'statement of marks'!BO71)</f>
        <v/>
      </c>
      <c r="N2062" s="207" t="str">
        <f>IF('statement of marks'!BP71="","",'statement of marks'!BP71)</f>
        <v/>
      </c>
      <c r="O2062" s="433" t="str">
        <f>IF('statement of marks'!BQ71="","",'statement of marks'!BQ71)</f>
        <v/>
      </c>
      <c r="P2062" s="209" t="str">
        <f>IF('statement of marks'!BR71="","",'statement of marks'!BR71)</f>
        <v/>
      </c>
      <c r="Q2062" s="207" t="str">
        <f>IF('statement of marks'!BS71="","",'statement of marks'!BS71)</f>
        <v/>
      </c>
      <c r="R2062" s="207" t="str">
        <f>IF('statement of marks'!BT71="","",'statement of marks'!BT71)</f>
        <v/>
      </c>
      <c r="S2062" s="433" t="str">
        <f>IF('statement of marks'!BU71="","",'statement of marks'!BU71)</f>
        <v/>
      </c>
      <c r="T2062" s="420" t="str">
        <f>IF('statement of marks'!BV71="","",'statement of marks'!BV71)</f>
        <v/>
      </c>
      <c r="U2062" s="420" t="str">
        <f>IF('statement of marks'!BW71="","",'statement of marks'!BW71)</f>
        <v/>
      </c>
      <c r="V2062" s="439" t="str">
        <f>IF('statement of marks'!BX71="","",'statement of marks'!BX71)</f>
        <v/>
      </c>
    </row>
    <row r="2063" spans="1:22" ht="15.95" customHeight="1">
      <c r="A2063" s="425"/>
      <c r="B2063" s="990" t="str">
        <f>IF('statement of marks'!$CA$3="","",'statement of marks'!$CA$3)</f>
        <v>xf.kr</v>
      </c>
      <c r="C2063" s="991"/>
      <c r="D2063" s="207" t="str">
        <f>IF('statement of marks'!CA71="","",'statement of marks'!CA71)</f>
        <v/>
      </c>
      <c r="E2063" s="207" t="str">
        <f>IF('statement of marks'!CB71="","",'statement of marks'!CB71)</f>
        <v/>
      </c>
      <c r="F2063" s="433" t="str">
        <f>IF('statement of marks'!CC71="","",'statement of marks'!CC71)</f>
        <v/>
      </c>
      <c r="G2063" s="207" t="str">
        <f>IF('statement of marks'!CD71="","",'statement of marks'!CD71)</f>
        <v/>
      </c>
      <c r="H2063" s="207" t="str">
        <f>IF('statement of marks'!CE71="","",'statement of marks'!CE71)</f>
        <v/>
      </c>
      <c r="I2063" s="433" t="str">
        <f>IF('statement of marks'!CF71="","",'statement of marks'!CF71)</f>
        <v/>
      </c>
      <c r="J2063" s="207" t="str">
        <f>IF('statement of marks'!CG71="","",'statement of marks'!CG71)</f>
        <v/>
      </c>
      <c r="K2063" s="207" t="str">
        <f>IF('statement of marks'!CH71="","",'statement of marks'!CH71)</f>
        <v/>
      </c>
      <c r="L2063" s="433" t="str">
        <f>IF('statement of marks'!CI71="","",'statement of marks'!CI71)</f>
        <v/>
      </c>
      <c r="M2063" s="207" t="str">
        <f>IF('statement of marks'!CK71="","",'statement of marks'!CK71)</f>
        <v/>
      </c>
      <c r="N2063" s="207" t="str">
        <f>IF('statement of marks'!CL71="","",'statement of marks'!CL71)</f>
        <v/>
      </c>
      <c r="O2063" s="433" t="str">
        <f>IF('statement of marks'!CM71="","",'statement of marks'!CM71)</f>
        <v/>
      </c>
      <c r="P2063" s="209" t="str">
        <f>IF('statement of marks'!CN71="","",'statement of marks'!CN71)</f>
        <v/>
      </c>
      <c r="Q2063" s="207" t="str">
        <f>IF('statement of marks'!CO71="","",'statement of marks'!CO71)</f>
        <v/>
      </c>
      <c r="R2063" s="207" t="str">
        <f>IF('statement of marks'!CP71="","",'statement of marks'!CP71)</f>
        <v/>
      </c>
      <c r="S2063" s="433" t="str">
        <f>IF('statement of marks'!CQ71="","",'statement of marks'!CQ71)</f>
        <v/>
      </c>
      <c r="T2063" s="420" t="str">
        <f>IF('statement of marks'!CR71="","",'statement of marks'!CR71)</f>
        <v/>
      </c>
      <c r="U2063" s="420" t="str">
        <f>IF('statement of marks'!CS71="","",'statement of marks'!CS71)</f>
        <v/>
      </c>
      <c r="V2063" s="439" t="str">
        <f>IF('statement of marks'!CT71="","",'statement of marks'!CT71)</f>
        <v/>
      </c>
    </row>
    <row r="2064" spans="1:22" ht="15.95" customHeight="1">
      <c r="A2064" s="425"/>
      <c r="B2064" s="990" t="str">
        <f>IF('statement of marks'!$CW$3="","",'statement of marks'!$CW$3)</f>
        <v>foKku</v>
      </c>
      <c r="C2064" s="991"/>
      <c r="D2064" s="207" t="str">
        <f>IF('statement of marks'!CW71="","",'statement of marks'!CW71)</f>
        <v/>
      </c>
      <c r="E2064" s="207" t="str">
        <f>IF('statement of marks'!CX71="","",'statement of marks'!CX71)</f>
        <v/>
      </c>
      <c r="F2064" s="433" t="str">
        <f>IF('statement of marks'!CY71="","",'statement of marks'!CY71)</f>
        <v/>
      </c>
      <c r="G2064" s="207" t="str">
        <f>IF('statement of marks'!CZ71="","",'statement of marks'!CZ71)</f>
        <v/>
      </c>
      <c r="H2064" s="207" t="str">
        <f>IF('statement of marks'!DA71="","",'statement of marks'!DA71)</f>
        <v/>
      </c>
      <c r="I2064" s="433" t="str">
        <f>IF('statement of marks'!DB71="","",'statement of marks'!DB71)</f>
        <v/>
      </c>
      <c r="J2064" s="207" t="str">
        <f>IF('statement of marks'!DC71="","",'statement of marks'!DC71)</f>
        <v/>
      </c>
      <c r="K2064" s="207" t="str">
        <f>IF('statement of marks'!DD71="","",'statement of marks'!DD71)</f>
        <v/>
      </c>
      <c r="L2064" s="433" t="str">
        <f>IF('statement of marks'!DE71="","",'statement of marks'!DE71)</f>
        <v/>
      </c>
      <c r="M2064" s="207" t="str">
        <f>IF('statement of marks'!DG71="","",'statement of marks'!DG71)</f>
        <v/>
      </c>
      <c r="N2064" s="207" t="str">
        <f>IF('statement of marks'!DH71="","",'statement of marks'!DH71)</f>
        <v/>
      </c>
      <c r="O2064" s="433" t="str">
        <f>IF('statement of marks'!DI71="","",'statement of marks'!DI71)</f>
        <v/>
      </c>
      <c r="P2064" s="209" t="str">
        <f>IF('statement of marks'!DJ71="","",'statement of marks'!DJ71)</f>
        <v/>
      </c>
      <c r="Q2064" s="207" t="str">
        <f>IF('statement of marks'!DK71="","",'statement of marks'!DK71)</f>
        <v/>
      </c>
      <c r="R2064" s="207" t="str">
        <f>IF('statement of marks'!DL71="","",'statement of marks'!DL71)</f>
        <v/>
      </c>
      <c r="S2064" s="433" t="str">
        <f>IF('statement of marks'!DM71="","",'statement of marks'!DM71)</f>
        <v/>
      </c>
      <c r="T2064" s="420" t="str">
        <f>IF('statement of marks'!DN71="","",'statement of marks'!DN71)</f>
        <v/>
      </c>
      <c r="U2064" s="420" t="str">
        <f>IF('statement of marks'!DO71="","",'statement of marks'!DO71)</f>
        <v/>
      </c>
      <c r="V2064" s="439" t="str">
        <f>IF('statement of marks'!DP71="","",'statement of marks'!DP71)</f>
        <v/>
      </c>
    </row>
    <row r="2065" spans="1:22" ht="15.95" customHeight="1">
      <c r="A2065" s="425"/>
      <c r="B2065" s="990" t="str">
        <f>IF('statement of marks'!$DS$3="","",'statement of marks'!$DS$3)</f>
        <v>lkekftd foKku</v>
      </c>
      <c r="C2065" s="991"/>
      <c r="D2065" s="207" t="str">
        <f>IF('statement of marks'!DS71="","",'statement of marks'!DS71)</f>
        <v/>
      </c>
      <c r="E2065" s="207" t="str">
        <f>IF('statement of marks'!DT71="","",'statement of marks'!DT71)</f>
        <v/>
      </c>
      <c r="F2065" s="433" t="str">
        <f>IF('statement of marks'!DU71="","",'statement of marks'!DU71)</f>
        <v/>
      </c>
      <c r="G2065" s="207" t="str">
        <f>IF('statement of marks'!DV71="","",'statement of marks'!DV71)</f>
        <v/>
      </c>
      <c r="H2065" s="207" t="str">
        <f>IF('statement of marks'!DW71="","",'statement of marks'!DW71)</f>
        <v/>
      </c>
      <c r="I2065" s="433" t="str">
        <f>IF('statement of marks'!DX71="","",'statement of marks'!DX71)</f>
        <v/>
      </c>
      <c r="J2065" s="207" t="str">
        <f>IF('statement of marks'!DY71="","",'statement of marks'!DY71)</f>
        <v/>
      </c>
      <c r="K2065" s="207" t="str">
        <f>IF('statement of marks'!DZ71="","",'statement of marks'!DZ71)</f>
        <v/>
      </c>
      <c r="L2065" s="433" t="str">
        <f>IF('statement of marks'!EA71="","",'statement of marks'!EA71)</f>
        <v/>
      </c>
      <c r="M2065" s="207" t="str">
        <f>IF('statement of marks'!EC71="","",'statement of marks'!EC71)</f>
        <v/>
      </c>
      <c r="N2065" s="207" t="str">
        <f>IF('statement of marks'!ED71="","",'statement of marks'!ED71)</f>
        <v/>
      </c>
      <c r="O2065" s="433" t="str">
        <f>IF('statement of marks'!EE71="","",'statement of marks'!EE71)</f>
        <v/>
      </c>
      <c r="P2065" s="209" t="str">
        <f>IF('statement of marks'!EF71="","",'statement of marks'!EF71)</f>
        <v/>
      </c>
      <c r="Q2065" s="207" t="str">
        <f>IF('statement of marks'!EG71="","",'statement of marks'!EG71)</f>
        <v/>
      </c>
      <c r="R2065" s="207" t="str">
        <f>IF('statement of marks'!EH71="","",'statement of marks'!EH71)</f>
        <v/>
      </c>
      <c r="S2065" s="433" t="str">
        <f>IF('statement of marks'!EI71="","",'statement of marks'!EI71)</f>
        <v/>
      </c>
      <c r="T2065" s="420" t="str">
        <f>IF('statement of marks'!EJ71="","",'statement of marks'!EJ71)</f>
        <v/>
      </c>
      <c r="U2065" s="420" t="str">
        <f>IF('statement of marks'!EK71="","",'statement of marks'!EK71)</f>
        <v/>
      </c>
      <c r="V2065" s="439" t="str">
        <f>IF('statement of marks'!EL71="","",'statement of marks'!EL71)</f>
        <v/>
      </c>
    </row>
    <row r="2066" spans="1:22" ht="15.95" customHeight="1">
      <c r="A2066" s="425"/>
      <c r="B2066" s="996" t="s">
        <v>193</v>
      </c>
      <c r="C2066" s="997"/>
      <c r="D2066" s="1007" t="s">
        <v>1</v>
      </c>
      <c r="E2066" s="1007"/>
      <c r="F2066" s="1007"/>
      <c r="G2066" s="1007" t="s">
        <v>21</v>
      </c>
      <c r="H2066" s="1007"/>
      <c r="I2066" s="1007"/>
      <c r="J2066" s="1007" t="s">
        <v>194</v>
      </c>
      <c r="K2066" s="1007"/>
      <c r="L2066" s="1007"/>
      <c r="M2066" s="1007" t="s">
        <v>68</v>
      </c>
      <c r="N2066" s="1007"/>
      <c r="O2066" s="1007"/>
      <c r="P2066" s="1007" t="s">
        <v>240</v>
      </c>
      <c r="Q2066" s="1007"/>
      <c r="R2066" s="1007"/>
      <c r="S2066" s="436"/>
      <c r="T2066" s="1073" t="s">
        <v>237</v>
      </c>
      <c r="U2066" s="1074"/>
      <c r="V2066" s="1075"/>
    </row>
    <row r="2067" spans="1:22" ht="15.95" customHeight="1">
      <c r="A2067" s="426"/>
      <c r="B2067" s="1048" t="s">
        <v>3</v>
      </c>
      <c r="C2067" s="1049"/>
      <c r="D2067" s="1050">
        <f>IF('statement of marks'!EO$6="","",'statement of marks'!EO$6)</f>
        <v>20</v>
      </c>
      <c r="E2067" s="1050"/>
      <c r="F2067" s="1050"/>
      <c r="G2067" s="1050">
        <f>IF('statement of marks'!EP$6="","",'statement of marks'!EP$6)</f>
        <v>20</v>
      </c>
      <c r="H2067" s="1050"/>
      <c r="I2067" s="1050"/>
      <c r="J2067" s="1050">
        <f>IF('statement of marks'!ER$6="","",'statement of marks'!ER$6)</f>
        <v>20</v>
      </c>
      <c r="K2067" s="1050"/>
      <c r="L2067" s="1050"/>
      <c r="M2067" s="1050">
        <f>IF('statement of marks'!EQ$6="","",'statement of marks'!EQ$6)</f>
        <v>20</v>
      </c>
      <c r="N2067" s="1050"/>
      <c r="O2067" s="1050"/>
      <c r="P2067" s="1050">
        <f>IF('statement of marks'!ES$6="","",'statement of marks'!ES$6)</f>
        <v>20</v>
      </c>
      <c r="Q2067" s="1050"/>
      <c r="R2067" s="1050"/>
      <c r="S2067" s="437" t="str">
        <f>IF('statement of marks'!FD$6="","",'statement of marks'!EW$6)</f>
        <v/>
      </c>
      <c r="T2067" s="442">
        <f>IF('statement of marks'!ET$6="","",'statement of marks'!ET$6)</f>
        <v>100</v>
      </c>
      <c r="U2067" s="443" t="s">
        <v>5</v>
      </c>
      <c r="V2067" s="444" t="s">
        <v>241</v>
      </c>
    </row>
    <row r="2068" spans="1:22" ht="15.95" customHeight="1">
      <c r="A2068" s="425"/>
      <c r="B2068" s="990" t="str">
        <f>IF('statement of marks'!$EO$3="","",'statement of marks'!$EO$3)</f>
        <v>dk;kZuqHko</v>
      </c>
      <c r="C2068" s="991"/>
      <c r="D2068" s="1031" t="str">
        <f>IF('statement of marks'!EO71="","",'statement of marks'!EO71)</f>
        <v/>
      </c>
      <c r="E2068" s="1031"/>
      <c r="F2068" s="1031"/>
      <c r="G2068" s="1031" t="str">
        <f>IF('statement of marks'!EP71="","",'statement of marks'!EP71)</f>
        <v/>
      </c>
      <c r="H2068" s="1031"/>
      <c r="I2068" s="1031"/>
      <c r="J2068" s="1031" t="str">
        <f>IF('statement of marks'!ER71="","",'statement of marks'!ER71)</f>
        <v/>
      </c>
      <c r="K2068" s="1031"/>
      <c r="L2068" s="1031"/>
      <c r="M2068" s="1031" t="str">
        <f>IF('statement of marks'!EQ71="","",'statement of marks'!EQ71)</f>
        <v/>
      </c>
      <c r="N2068" s="1031"/>
      <c r="O2068" s="1031"/>
      <c r="P2068" s="1031" t="str">
        <f>IF('statement of marks'!ES71="","",'statement of marks'!ES71)</f>
        <v/>
      </c>
      <c r="Q2068" s="1031"/>
      <c r="R2068" s="1031"/>
      <c r="S2068" s="438"/>
      <c r="T2068" s="440" t="str">
        <f>IF('statement of marks'!ET71="","",'statement of marks'!ET71)</f>
        <v/>
      </c>
      <c r="U2068" s="440" t="str">
        <f>IF('statement of marks'!EU71="","",'statement of marks'!EU71)</f>
        <v/>
      </c>
      <c r="V2068" s="441" t="str">
        <f>IF('statement of marks'!EV71="","",'statement of marks'!EV71)</f>
        <v/>
      </c>
    </row>
    <row r="2069" spans="1:22" ht="15.95" customHeight="1">
      <c r="A2069" s="425"/>
      <c r="B2069" s="1027" t="str">
        <f>IF('statement of marks'!$EY$3="","",'statement of marks'!$EY$3)</f>
        <v>dyk f'k{kk</v>
      </c>
      <c r="C2069" s="1028"/>
      <c r="D2069" s="1031" t="str">
        <f>IF('statement of marks'!EY71="","",'statement of marks'!EY71)</f>
        <v/>
      </c>
      <c r="E2069" s="1031"/>
      <c r="F2069" s="1031"/>
      <c r="G2069" s="1031" t="str">
        <f>IF('statement of marks'!EZ71="","",'statement of marks'!EZ71)</f>
        <v/>
      </c>
      <c r="H2069" s="1031"/>
      <c r="I2069" s="1031"/>
      <c r="J2069" s="1031" t="str">
        <f>IF('statement of marks'!FB71="","",'statement of marks'!FB71)</f>
        <v/>
      </c>
      <c r="K2069" s="1031"/>
      <c r="L2069" s="1031"/>
      <c r="M2069" s="1031" t="str">
        <f>IF('statement of marks'!FA71="","",'statement of marks'!FA71)</f>
        <v/>
      </c>
      <c r="N2069" s="1031"/>
      <c r="O2069" s="1031"/>
      <c r="P2069" s="1031" t="str">
        <f>IF('statement of marks'!FC71="","",'statement of marks'!FC71)</f>
        <v/>
      </c>
      <c r="Q2069" s="1031"/>
      <c r="R2069" s="1031"/>
      <c r="S2069" s="438"/>
      <c r="T2069" s="440" t="str">
        <f>IF('statement of marks'!FD71="","",'statement of marks'!FD71)</f>
        <v/>
      </c>
      <c r="U2069" s="440" t="str">
        <f>IF('statement of marks'!FE71="","",'statement of marks'!FE71)</f>
        <v/>
      </c>
      <c r="V2069" s="441" t="str">
        <f>IF('statement of marks'!FF71="","",'statement of marks'!FF71)</f>
        <v/>
      </c>
    </row>
    <row r="2070" spans="1:22" ht="15.95" customHeight="1">
      <c r="A2070" s="425"/>
      <c r="B2070" s="1029" t="str">
        <f>IF('statement of marks'!$FI$3="","",'statement of marks'!$FI$3)</f>
        <v>LokLF; ,oe~ 'kkjhfjd f'k{kk</v>
      </c>
      <c r="C2070" s="1030"/>
      <c r="D2070" s="1031" t="str">
        <f>IF('statement of marks'!FI71="","",'statement of marks'!FI71)</f>
        <v/>
      </c>
      <c r="E2070" s="1031"/>
      <c r="F2070" s="1031"/>
      <c r="G2070" s="1031" t="str">
        <f>IF('statement of marks'!FJ71="","",'statement of marks'!FJ71)</f>
        <v/>
      </c>
      <c r="H2070" s="1031"/>
      <c r="I2070" s="1031"/>
      <c r="J2070" s="1031" t="str">
        <f>IF('statement of marks'!FL71="","",'statement of marks'!FL71)</f>
        <v/>
      </c>
      <c r="K2070" s="1031"/>
      <c r="L2070" s="1031"/>
      <c r="M2070" s="1031" t="str">
        <f>IF('statement of marks'!FK71="","",'statement of marks'!FK71)</f>
        <v/>
      </c>
      <c r="N2070" s="1031"/>
      <c r="O2070" s="1031"/>
      <c r="P2070" s="1031" t="str">
        <f>IF('statement of marks'!FM71="","",'statement of marks'!FM71)</f>
        <v/>
      </c>
      <c r="Q2070" s="1031"/>
      <c r="R2070" s="1031"/>
      <c r="S2070" s="438"/>
      <c r="T2070" s="440" t="str">
        <f>IF('statement of marks'!FN71="","",'statement of marks'!FN71)</f>
        <v/>
      </c>
      <c r="U2070" s="440" t="str">
        <f>IF('statement of marks'!FO71="","",'statement of marks'!FO71)</f>
        <v/>
      </c>
      <c r="V2070" s="441" t="str">
        <f>IF('statement of marks'!FP71="","",'statement of marks'!FP71)</f>
        <v/>
      </c>
    </row>
    <row r="2071" spans="1:22" ht="15.95" customHeight="1">
      <c r="A2071" s="425"/>
      <c r="B2071" s="1000" t="s">
        <v>195</v>
      </c>
      <c r="C2071" s="1001"/>
      <c r="D2071" s="1071" t="str">
        <f>details!$DR$3</f>
        <v>vxLr rd</v>
      </c>
      <c r="E2071" s="1071"/>
      <c r="F2071" s="1071"/>
      <c r="G2071" s="1071" t="str">
        <f>details!$DV$3</f>
        <v>vDVwcj rd</v>
      </c>
      <c r="H2071" s="1071"/>
      <c r="I2071" s="1071"/>
      <c r="J2071" s="1071" t="str">
        <f>details!$ED$3</f>
        <v>Qjojh rd</v>
      </c>
      <c r="K2071" s="1071"/>
      <c r="L2071" s="1071"/>
      <c r="M2071" s="1071" t="str">
        <f>details!$DZ$3</f>
        <v>fnlEcj rd</v>
      </c>
      <c r="N2071" s="1071"/>
      <c r="O2071" s="1071"/>
      <c r="P2071" s="1071" t="str">
        <f>details!$EH$3</f>
        <v>loZ ;ksx</v>
      </c>
      <c r="Q2071" s="1071"/>
      <c r="R2071" s="1071"/>
      <c r="S2071" s="1010" t="s">
        <v>252</v>
      </c>
      <c r="T2071" s="1011"/>
      <c r="U2071" s="1011"/>
      <c r="V2071" s="1078"/>
    </row>
    <row r="2072" spans="1:22" ht="15.95" customHeight="1">
      <c r="A2072" s="425"/>
      <c r="B2072" s="1025" t="s">
        <v>98</v>
      </c>
      <c r="C2072" s="1026"/>
      <c r="D2072" s="1008" t="str">
        <f>IF(details!DS71="","",details!DS71)</f>
        <v/>
      </c>
      <c r="E2072" s="1008"/>
      <c r="F2072" s="1008"/>
      <c r="G2072" s="1008" t="str">
        <f>IF(details!DW71="","",details!DW71)</f>
        <v/>
      </c>
      <c r="H2072" s="1008"/>
      <c r="I2072" s="1008"/>
      <c r="J2072" s="1008" t="str">
        <f>IF(details!EE71="","",details!EE71)</f>
        <v/>
      </c>
      <c r="K2072" s="1008"/>
      <c r="L2072" s="1008"/>
      <c r="M2072" s="1008" t="str">
        <f>IF(details!EA71="","",details!EA71)</f>
        <v/>
      </c>
      <c r="N2072" s="1008"/>
      <c r="O2072" s="1008"/>
      <c r="P2072" s="1008" t="str">
        <f>IF(details!EI71="","",details!EI71)</f>
        <v/>
      </c>
      <c r="Q2072" s="1008"/>
      <c r="R2072" s="1008"/>
      <c r="S2072" s="1079">
        <f>'statement of marks'!$HF$108</f>
        <v>42855</v>
      </c>
      <c r="T2072" s="1080"/>
      <c r="U2072" s="1080"/>
      <c r="V2072" s="1081"/>
    </row>
    <row r="2073" spans="1:22" ht="15.95" customHeight="1">
      <c r="A2073" s="425"/>
      <c r="B2073" s="1023" t="s">
        <v>15</v>
      </c>
      <c r="C2073" s="1024"/>
      <c r="D2073" s="1009">
        <f>IF(details!DR71="","",details!DR71)</f>
        <v>83</v>
      </c>
      <c r="E2073" s="1009"/>
      <c r="F2073" s="1009"/>
      <c r="G2073" s="1009" t="str">
        <f>IF(details!DV71="","",details!DV71)</f>
        <v/>
      </c>
      <c r="H2073" s="1009"/>
      <c r="I2073" s="1009"/>
      <c r="J2073" s="1009" t="str">
        <f>IF(details!ED71="","",details!ED71)</f>
        <v/>
      </c>
      <c r="K2073" s="1009"/>
      <c r="L2073" s="1009"/>
      <c r="M2073" s="1009" t="str">
        <f>IF(details!DZ71="","",details!DZ71)</f>
        <v/>
      </c>
      <c r="N2073" s="1009"/>
      <c r="O2073" s="1009"/>
      <c r="P2073" s="1009" t="str">
        <f>IF(details!EH71="","",details!EH71)</f>
        <v/>
      </c>
      <c r="Q2073" s="1009"/>
      <c r="R2073" s="1009"/>
      <c r="S2073" s="1082"/>
      <c r="T2073" s="1083"/>
      <c r="U2073" s="1083"/>
      <c r="V2073" s="1084"/>
    </row>
    <row r="2074" spans="1:22" ht="15.95" customHeight="1">
      <c r="A2074" s="1072"/>
      <c r="B2074" s="1064" t="s">
        <v>250</v>
      </c>
      <c r="C2074" s="1065"/>
      <c r="D2074" s="1066" t="s">
        <v>3</v>
      </c>
      <c r="E2074" s="1066"/>
      <c r="F2074" s="1066"/>
      <c r="G2074" s="1066" t="s">
        <v>236</v>
      </c>
      <c r="H2074" s="1066"/>
      <c r="I2074" s="1066"/>
      <c r="J2074" s="1066" t="s">
        <v>5</v>
      </c>
      <c r="K2074" s="1066"/>
      <c r="L2074" s="1066"/>
      <c r="M2074" s="1066" t="s">
        <v>242</v>
      </c>
      <c r="N2074" s="1066"/>
      <c r="O2074" s="1066"/>
      <c r="P2074" s="1067" t="s">
        <v>225</v>
      </c>
      <c r="Q2074" s="1067"/>
      <c r="R2074" s="1067"/>
      <c r="S2074" s="1066" t="s">
        <v>250</v>
      </c>
      <c r="T2074" s="1066"/>
      <c r="U2074" s="1066"/>
      <c r="V2074" s="1068"/>
    </row>
    <row r="2075" spans="1:22" ht="15.95" customHeight="1">
      <c r="A2075" s="1072"/>
      <c r="B2075" s="1064"/>
      <c r="C2075" s="1065"/>
      <c r="D2075" s="1069" t="str">
        <f>'statement of marks'!HD71</f>
        <v/>
      </c>
      <c r="E2075" s="1069"/>
      <c r="F2075" s="1069"/>
      <c r="G2075" s="1069" t="str">
        <f>'statement of marks'!HE71</f>
        <v/>
      </c>
      <c r="H2075" s="1069"/>
      <c r="I2075" s="1069"/>
      <c r="J2075" s="1069" t="str">
        <f>'statement of marks'!HF71</f>
        <v/>
      </c>
      <c r="K2075" s="1069"/>
      <c r="L2075" s="1069"/>
      <c r="M2075" s="1069" t="str">
        <f>'statement of marks'!HI71</f>
        <v/>
      </c>
      <c r="N2075" s="1069"/>
      <c r="O2075" s="1069"/>
      <c r="P2075" s="1069" t="str">
        <f>'statement of marks'!HH71</f>
        <v/>
      </c>
      <c r="Q2075" s="1069"/>
      <c r="R2075" s="1069"/>
      <c r="S2075" s="1066" t="str">
        <f>'statement of marks'!HC71</f>
        <v/>
      </c>
      <c r="T2075" s="1066"/>
      <c r="U2075" s="1066"/>
      <c r="V2075" s="1068"/>
    </row>
    <row r="2076" spans="1:22" ht="15.95" customHeight="1">
      <c r="A2076" s="425"/>
      <c r="B2076" s="1036" t="s">
        <v>99</v>
      </c>
      <c r="C2076" s="1037"/>
      <c r="D2076" s="1007"/>
      <c r="E2076" s="1007"/>
      <c r="F2076" s="1007"/>
      <c r="G2076" s="1007"/>
      <c r="H2076" s="1007"/>
      <c r="I2076" s="1007"/>
      <c r="J2076" s="1007"/>
      <c r="K2076" s="1007"/>
      <c r="L2076" s="1007"/>
      <c r="M2076" s="1007"/>
      <c r="N2076" s="1007"/>
      <c r="O2076" s="1007"/>
      <c r="P2076" s="1007"/>
      <c r="Q2076" s="1007"/>
      <c r="R2076" s="1007"/>
      <c r="S2076" s="1007"/>
      <c r="T2076" s="1007"/>
      <c r="U2076" s="1007"/>
      <c r="V2076" s="1058"/>
    </row>
    <row r="2077" spans="1:22" ht="15.95" customHeight="1">
      <c r="A2077" s="425"/>
      <c r="B2077" s="1013" t="s">
        <v>79</v>
      </c>
      <c r="C2077" s="1014"/>
      <c r="D2077" s="1007"/>
      <c r="E2077" s="1007"/>
      <c r="F2077" s="1007"/>
      <c r="G2077" s="1007"/>
      <c r="H2077" s="1007"/>
      <c r="I2077" s="1007"/>
      <c r="J2077" s="1007"/>
      <c r="K2077" s="1007"/>
      <c r="L2077" s="1007"/>
      <c r="M2077" s="1007"/>
      <c r="N2077" s="1007"/>
      <c r="O2077" s="1007"/>
      <c r="P2077" s="1007"/>
      <c r="Q2077" s="1007"/>
      <c r="R2077" s="1007"/>
      <c r="S2077" s="1007"/>
      <c r="T2077" s="1007"/>
      <c r="U2077" s="1007"/>
      <c r="V2077" s="1058"/>
    </row>
    <row r="2078" spans="1:22" ht="15.95" customHeight="1">
      <c r="A2078" s="425"/>
      <c r="B2078" s="1036" t="s">
        <v>243</v>
      </c>
      <c r="C2078" s="1037"/>
      <c r="D2078" s="1007"/>
      <c r="E2078" s="1007"/>
      <c r="F2078" s="1007"/>
      <c r="G2078" s="1007"/>
      <c r="H2078" s="1007"/>
      <c r="I2078" s="1007"/>
      <c r="J2078" s="1007"/>
      <c r="K2078" s="1007"/>
      <c r="L2078" s="1007"/>
      <c r="M2078" s="1007"/>
      <c r="N2078" s="1007"/>
      <c r="O2078" s="1007"/>
      <c r="P2078" s="1007" t="s">
        <v>243</v>
      </c>
      <c r="Q2078" s="1007"/>
      <c r="R2078" s="1007"/>
      <c r="S2078" s="1007"/>
      <c r="T2078" s="1007"/>
      <c r="U2078" s="1007"/>
      <c r="V2078" s="1058"/>
    </row>
    <row r="2079" spans="1:22" ht="15.95" customHeight="1">
      <c r="A2079" s="425"/>
      <c r="B2079" s="1021" t="s">
        <v>100</v>
      </c>
      <c r="C2079" s="1022"/>
      <c r="D2079" s="1007"/>
      <c r="E2079" s="1007"/>
      <c r="F2079" s="1007"/>
      <c r="G2079" s="1007"/>
      <c r="H2079" s="1007"/>
      <c r="I2079" s="1007"/>
      <c r="J2079" s="1007"/>
      <c r="K2079" s="1007"/>
      <c r="L2079" s="1007"/>
      <c r="M2079" s="1007"/>
      <c r="N2079" s="1007"/>
      <c r="O2079" s="1007"/>
      <c r="P2079" s="1007"/>
      <c r="Q2079" s="1007"/>
      <c r="R2079" s="1007"/>
      <c r="S2079" s="1060" t="s">
        <v>100</v>
      </c>
      <c r="T2079" s="1060"/>
      <c r="U2079" s="1060"/>
      <c r="V2079" s="1061"/>
    </row>
    <row r="2080" spans="1:22" ht="15.95" customHeight="1" thickBot="1">
      <c r="A2080" s="427"/>
      <c r="B2080" s="1076" t="s">
        <v>101</v>
      </c>
      <c r="C2080" s="1077"/>
      <c r="D2080" s="1059"/>
      <c r="E2080" s="1059"/>
      <c r="F2080" s="1059"/>
      <c r="G2080" s="1059"/>
      <c r="H2080" s="1059"/>
      <c r="I2080" s="1059"/>
      <c r="J2080" s="1059"/>
      <c r="K2080" s="1059"/>
      <c r="L2080" s="1059"/>
      <c r="M2080" s="1059"/>
      <c r="N2080" s="1059"/>
      <c r="O2080" s="1059"/>
      <c r="P2080" s="1059"/>
      <c r="Q2080" s="1059"/>
      <c r="R2080" s="1059"/>
      <c r="S2080" s="1062" t="s">
        <v>134</v>
      </c>
      <c r="T2080" s="1062"/>
      <c r="U2080" s="1062"/>
      <c r="V2080" s="1063"/>
    </row>
    <row r="2081" spans="1:22" ht="15.95" customHeight="1">
      <c r="A2081" s="424"/>
      <c r="B2081" s="1038" t="s">
        <v>47</v>
      </c>
      <c r="C2081" s="1039"/>
      <c r="D2081" s="1039"/>
      <c r="E2081" s="1039"/>
      <c r="F2081" s="1039"/>
      <c r="G2081" s="1039"/>
      <c r="H2081" s="1039"/>
      <c r="I2081" s="1039"/>
      <c r="J2081" s="1039"/>
      <c r="K2081" s="1039"/>
      <c r="L2081" s="1039"/>
      <c r="M2081" s="1039"/>
      <c r="N2081" s="1039"/>
      <c r="O2081" s="1039"/>
      <c r="P2081" s="1039"/>
      <c r="Q2081" s="1039"/>
      <c r="R2081" s="1039"/>
      <c r="S2081" s="1039"/>
      <c r="T2081" s="1039"/>
      <c r="U2081" s="1039"/>
      <c r="V2081" s="1040"/>
    </row>
    <row r="2082" spans="1:22" ht="15.95" customHeight="1">
      <c r="A2082" s="425"/>
      <c r="B2082" s="1041" t="str">
        <f>'statement of marks'!$A$1</f>
        <v>MkW0Hkhejko vEcsMdj jkt0vkok0fo|k0cxMh]nkSlk</v>
      </c>
      <c r="C2082" s="1042"/>
      <c r="D2082" s="1042"/>
      <c r="E2082" s="1042"/>
      <c r="F2082" s="1042"/>
      <c r="G2082" s="1042"/>
      <c r="H2082" s="1042"/>
      <c r="I2082" s="1042"/>
      <c r="J2082" s="1042"/>
      <c r="K2082" s="1042"/>
      <c r="L2082" s="1042"/>
      <c r="M2082" s="1042"/>
      <c r="N2082" s="1042"/>
      <c r="O2082" s="1042"/>
      <c r="P2082" s="1042"/>
      <c r="Q2082" s="1042"/>
      <c r="R2082" s="1042"/>
      <c r="S2082" s="1042"/>
      <c r="T2082" s="1042"/>
      <c r="U2082" s="1042"/>
      <c r="V2082" s="1043"/>
    </row>
    <row r="2083" spans="1:22" ht="15.95" customHeight="1">
      <c r="A2083" s="425"/>
      <c r="B2083" s="990" t="s">
        <v>244</v>
      </c>
      <c r="C2083" s="991"/>
      <c r="D2083" s="992" t="str">
        <f>'statement of marks'!$H$3</f>
        <v>2016-17</v>
      </c>
      <c r="E2083" s="992"/>
      <c r="F2083" s="992"/>
      <c r="G2083" s="992"/>
      <c r="H2083" s="992"/>
      <c r="I2083" s="992"/>
      <c r="J2083" s="992"/>
      <c r="K2083" s="992"/>
      <c r="L2083" s="992"/>
      <c r="M2083" s="992"/>
      <c r="N2083" s="992"/>
      <c r="O2083" s="992"/>
      <c r="P2083" s="992"/>
      <c r="Q2083" s="992"/>
      <c r="R2083" s="992"/>
      <c r="S2083" s="992"/>
      <c r="T2083" s="992"/>
      <c r="U2083" s="992"/>
      <c r="V2083" s="1044"/>
    </row>
    <row r="2084" spans="1:22" ht="15.95" customHeight="1">
      <c r="A2084" s="425"/>
      <c r="B2084" s="990" t="s">
        <v>185</v>
      </c>
      <c r="C2084" s="991"/>
      <c r="D2084" s="991" t="str">
        <f>IF('statement of marks'!I72="","",'statement of marks'!I72)</f>
        <v/>
      </c>
      <c r="E2084" s="991"/>
      <c r="F2084" s="991"/>
      <c r="G2084" s="991"/>
      <c r="H2084" s="991"/>
      <c r="I2084" s="991"/>
      <c r="J2084" s="991"/>
      <c r="K2084" s="991"/>
      <c r="L2084" s="991"/>
      <c r="M2084" s="991"/>
      <c r="N2084" s="991"/>
      <c r="O2084" s="991"/>
      <c r="P2084" s="991"/>
      <c r="Q2084" s="991"/>
      <c r="R2084" s="991"/>
      <c r="S2084" s="991"/>
      <c r="T2084" s="991"/>
      <c r="U2084" s="991"/>
      <c r="V2084" s="1045"/>
    </row>
    <row r="2085" spans="1:22" ht="15.95" customHeight="1">
      <c r="A2085" s="425"/>
      <c r="B2085" s="990" t="s">
        <v>186</v>
      </c>
      <c r="C2085" s="991"/>
      <c r="D2085" s="991" t="str">
        <f>IF('statement of marks'!J72="","",'statement of marks'!J72)</f>
        <v/>
      </c>
      <c r="E2085" s="991"/>
      <c r="F2085" s="991"/>
      <c r="G2085" s="991"/>
      <c r="H2085" s="991"/>
      <c r="I2085" s="991"/>
      <c r="J2085" s="991"/>
      <c r="K2085" s="991"/>
      <c r="L2085" s="991"/>
      <c r="M2085" s="991"/>
      <c r="N2085" s="991"/>
      <c r="O2085" s="991"/>
      <c r="P2085" s="991"/>
      <c r="Q2085" s="991"/>
      <c r="R2085" s="991"/>
      <c r="S2085" s="991"/>
      <c r="T2085" s="991"/>
      <c r="U2085" s="991"/>
      <c r="V2085" s="1045"/>
    </row>
    <row r="2086" spans="1:22" ht="15.95" customHeight="1">
      <c r="A2086" s="425"/>
      <c r="B2086" s="990" t="s">
        <v>187</v>
      </c>
      <c r="C2086" s="991"/>
      <c r="D2086" s="991" t="str">
        <f>IF('statement of marks'!K72="","",'statement of marks'!K72)</f>
        <v/>
      </c>
      <c r="E2086" s="991"/>
      <c r="F2086" s="991"/>
      <c r="G2086" s="991"/>
      <c r="H2086" s="991"/>
      <c r="I2086" s="991"/>
      <c r="J2086" s="991"/>
      <c r="K2086" s="991"/>
      <c r="L2086" s="991"/>
      <c r="M2086" s="991"/>
      <c r="N2086" s="991"/>
      <c r="O2086" s="991"/>
      <c r="P2086" s="991"/>
      <c r="Q2086" s="991"/>
      <c r="R2086" s="991"/>
      <c r="S2086" s="991"/>
      <c r="T2086" s="991"/>
      <c r="U2086" s="991"/>
      <c r="V2086" s="1045"/>
    </row>
    <row r="2087" spans="1:22" ht="15.95" customHeight="1">
      <c r="A2087" s="425"/>
      <c r="B2087" s="990" t="s">
        <v>188</v>
      </c>
      <c r="C2087" s="991"/>
      <c r="D2087" s="992" t="str">
        <f>'statement of marks'!$G$3</f>
        <v>6 B</v>
      </c>
      <c r="E2087" s="992"/>
      <c r="F2087" s="992"/>
      <c r="G2087" s="991" t="s">
        <v>9</v>
      </c>
      <c r="H2087" s="991"/>
      <c r="I2087" s="991"/>
      <c r="J2087" s="992" t="str">
        <f>IF('statement of marks'!D72="","",'statement of marks'!D72)</f>
        <v/>
      </c>
      <c r="K2087" s="992"/>
      <c r="L2087" s="992"/>
      <c r="M2087" s="991" t="s">
        <v>189</v>
      </c>
      <c r="N2087" s="991"/>
      <c r="O2087" s="991"/>
      <c r="P2087" s="992" t="str">
        <f>IF('statement of marks'!F72="","",'statement of marks'!F72)</f>
        <v/>
      </c>
      <c r="Q2087" s="992"/>
      <c r="R2087" s="992"/>
      <c r="S2087" s="1054" t="str">
        <f>IF('statement of marks'!$I$3="","",'statement of marks'!$I$3)</f>
        <v xml:space="preserve">fo|ky; dk Mk;l dksM+ </v>
      </c>
      <c r="T2087" s="1054"/>
      <c r="U2087" s="1054"/>
      <c r="V2087" s="1055"/>
    </row>
    <row r="2088" spans="1:22" ht="15.95" customHeight="1">
      <c r="A2088" s="425"/>
      <c r="B2088" s="428" t="s">
        <v>0</v>
      </c>
      <c r="C2088" s="429"/>
      <c r="D2088" s="1032" t="str">
        <f>IF('statement of marks'!G72="","",'statement of marks'!G72)</f>
        <v/>
      </c>
      <c r="E2088" s="1032"/>
      <c r="F2088" s="1032"/>
      <c r="G2088" s="991" t="str">
        <f>IF('statement of marks'!H72="","",'statement of marks'!H72)</f>
        <v/>
      </c>
      <c r="H2088" s="991"/>
      <c r="I2088" s="991"/>
      <c r="J2088" s="991"/>
      <c r="K2088" s="991"/>
      <c r="L2088" s="991"/>
      <c r="M2088" s="991"/>
      <c r="N2088" s="991"/>
      <c r="O2088" s="991"/>
      <c r="P2088" s="991"/>
      <c r="Q2088" s="991"/>
      <c r="R2088" s="991"/>
      <c r="S2088" s="1056" t="str">
        <f>IF('statement of marks'!$J$3="","",'statement of marks'!$J$3)</f>
        <v xml:space="preserve">08291009401   </v>
      </c>
      <c r="T2088" s="1056"/>
      <c r="U2088" s="1056"/>
      <c r="V2088" s="1057"/>
    </row>
    <row r="2089" spans="1:22" ht="15.95" customHeight="1">
      <c r="A2089" s="425"/>
      <c r="B2089" s="404" t="s">
        <v>28</v>
      </c>
      <c r="C2089" s="430" t="s">
        <v>96</v>
      </c>
      <c r="D2089" s="1007" t="s">
        <v>1</v>
      </c>
      <c r="E2089" s="1007"/>
      <c r="F2089" s="1007"/>
      <c r="G2089" s="1007" t="s">
        <v>21</v>
      </c>
      <c r="H2089" s="1007"/>
      <c r="I2089" s="1007"/>
      <c r="J2089" s="1007" t="s">
        <v>68</v>
      </c>
      <c r="K2089" s="1007"/>
      <c r="L2089" s="1007"/>
      <c r="M2089" s="1007" t="s">
        <v>97</v>
      </c>
      <c r="N2089" s="1007"/>
      <c r="O2089" s="1007"/>
      <c r="P2089" s="1070" t="s">
        <v>200</v>
      </c>
      <c r="Q2089" s="1051" t="s">
        <v>238</v>
      </c>
      <c r="R2089" s="1051"/>
      <c r="S2089" s="1051"/>
      <c r="T2089" s="1052" t="s">
        <v>237</v>
      </c>
      <c r="U2089" s="1052"/>
      <c r="V2089" s="1053"/>
    </row>
    <row r="2090" spans="1:22" ht="15.95" customHeight="1">
      <c r="A2090" s="425"/>
      <c r="B2090" s="404"/>
      <c r="C2090" s="430"/>
      <c r="D2090" s="423" t="s">
        <v>245</v>
      </c>
      <c r="E2090" s="423" t="s">
        <v>246</v>
      </c>
      <c r="F2090" s="431" t="s">
        <v>2</v>
      </c>
      <c r="G2090" s="423" t="s">
        <v>245</v>
      </c>
      <c r="H2090" s="423" t="s">
        <v>246</v>
      </c>
      <c r="I2090" s="431" t="s">
        <v>2</v>
      </c>
      <c r="J2090" s="423" t="s">
        <v>245</v>
      </c>
      <c r="K2090" s="423" t="s">
        <v>246</v>
      </c>
      <c r="L2090" s="431" t="s">
        <v>2</v>
      </c>
      <c r="M2090" s="423" t="s">
        <v>245</v>
      </c>
      <c r="N2090" s="423" t="s">
        <v>246</v>
      </c>
      <c r="O2090" s="431" t="s">
        <v>2</v>
      </c>
      <c r="P2090" s="1070"/>
      <c r="Q2090" s="423" t="s">
        <v>245</v>
      </c>
      <c r="R2090" s="423" t="s">
        <v>246</v>
      </c>
      <c r="S2090" s="435" t="s">
        <v>2</v>
      </c>
      <c r="T2090" s="445" t="s">
        <v>223</v>
      </c>
      <c r="U2090" s="446" t="s">
        <v>5</v>
      </c>
      <c r="V2090" s="447" t="s">
        <v>241</v>
      </c>
    </row>
    <row r="2091" spans="1:22" ht="15.95" customHeight="1">
      <c r="A2091" s="426"/>
      <c r="B2091" s="1046" t="s">
        <v>3</v>
      </c>
      <c r="C2091" s="1047"/>
      <c r="D2091" s="421">
        <f>IF('statement of marks'!L$6="","",'statement of marks'!L$6)</f>
        <v>5</v>
      </c>
      <c r="E2091" s="421">
        <f>IF('statement of marks'!M$6="","",'statement of marks'!M$6)</f>
        <v>5</v>
      </c>
      <c r="F2091" s="432">
        <f>IF('statement of marks'!N$6="","",'statement of marks'!N$6)</f>
        <v>10</v>
      </c>
      <c r="G2091" s="421">
        <f>IF('statement of marks'!O$6="","",'statement of marks'!O$6)</f>
        <v>5</v>
      </c>
      <c r="H2091" s="421">
        <f>IF('statement of marks'!P$6="","",'statement of marks'!P$6)</f>
        <v>5</v>
      </c>
      <c r="I2091" s="432">
        <f>IF('statement of marks'!Q$6="","",'statement of marks'!Q$6)</f>
        <v>10</v>
      </c>
      <c r="J2091" s="421">
        <f>IF('statement of marks'!R$6="","",'statement of marks'!R$6)</f>
        <v>5</v>
      </c>
      <c r="K2091" s="421">
        <f>IF('statement of marks'!S$6="","",'statement of marks'!S$6)</f>
        <v>5</v>
      </c>
      <c r="L2091" s="432">
        <f>IF('statement of marks'!T$6="","",'statement of marks'!T$6)</f>
        <v>10</v>
      </c>
      <c r="M2091" s="421">
        <f>IF('statement of marks'!V$6="","",'statement of marks'!V$6)</f>
        <v>50</v>
      </c>
      <c r="N2091" s="421">
        <f>IF('statement of marks'!W$6="","",'statement of marks'!W$6)</f>
        <v>20</v>
      </c>
      <c r="O2091" s="432">
        <f>IF('statement of marks'!X$6="","",'statement of marks'!X$6)</f>
        <v>70</v>
      </c>
      <c r="P2091" s="422">
        <f>IF('statement of marks'!Y$6="","",'statement of marks'!Y$6)</f>
        <v>100</v>
      </c>
      <c r="Q2091" s="421">
        <f>IF('statement of marks'!Z$6="","",'statement of marks'!Z$6)</f>
        <v>70</v>
      </c>
      <c r="R2091" s="421">
        <f>IF('statement of marks'!AA$6="","",'statement of marks'!AA$6)</f>
        <v>30</v>
      </c>
      <c r="S2091" s="432">
        <f>IF('statement of marks'!AB$6="","",'statement of marks'!AB$6)</f>
        <v>100</v>
      </c>
      <c r="T2091" s="442">
        <f>IF('statement of marks'!AC$6="","",'statement of marks'!AC$6)</f>
        <v>200</v>
      </c>
      <c r="U2091" s="442" t="str">
        <f>IF('statement of marks'!AD$6="","",'statement of marks'!AD$6)</f>
        <v/>
      </c>
      <c r="V2091" s="448" t="str">
        <f>IF('statement of marks'!AE$6="","",'statement of marks'!AE$6)</f>
        <v/>
      </c>
    </row>
    <row r="2092" spans="1:22" ht="15.95" customHeight="1">
      <c r="A2092" s="425"/>
      <c r="B2092" s="990" t="str">
        <f>IF('statement of marks'!$L$3="","",'statement of marks'!$L$3)</f>
        <v>fgUnh</v>
      </c>
      <c r="C2092" s="991"/>
      <c r="D2092" s="207" t="str">
        <f>IF('statement of marks'!L72="","",'statement of marks'!L72)</f>
        <v/>
      </c>
      <c r="E2092" s="207" t="str">
        <f>IF('statement of marks'!M72="","",'statement of marks'!M72)</f>
        <v/>
      </c>
      <c r="F2092" s="433" t="str">
        <f>IF('statement of marks'!N72="","",'statement of marks'!N72)</f>
        <v/>
      </c>
      <c r="G2092" s="207" t="str">
        <f>IF('statement of marks'!O72="","",'statement of marks'!O72)</f>
        <v/>
      </c>
      <c r="H2092" s="207" t="str">
        <f>IF('statement of marks'!P72="","",'statement of marks'!P72)</f>
        <v/>
      </c>
      <c r="I2092" s="433" t="str">
        <f>IF('statement of marks'!Q72="","",'statement of marks'!Q72)</f>
        <v/>
      </c>
      <c r="J2092" s="207" t="str">
        <f>IF('statement of marks'!R72="","",'statement of marks'!R72)</f>
        <v/>
      </c>
      <c r="K2092" s="207" t="str">
        <f>IF('statement of marks'!S72="","",'statement of marks'!S72)</f>
        <v/>
      </c>
      <c r="L2092" s="433" t="str">
        <f>IF('statement of marks'!T72="","",'statement of marks'!T72)</f>
        <v/>
      </c>
      <c r="M2092" s="207" t="str">
        <f>IF('statement of marks'!V72="","",'statement of marks'!V72)</f>
        <v/>
      </c>
      <c r="N2092" s="207" t="str">
        <f>IF('statement of marks'!W72="","",'statement of marks'!W72)</f>
        <v/>
      </c>
      <c r="O2092" s="433" t="str">
        <f>IF('statement of marks'!X72="","",'statement of marks'!X72)</f>
        <v/>
      </c>
      <c r="P2092" s="209" t="str">
        <f>IF('statement of marks'!Y72="","",'statement of marks'!Y72)</f>
        <v/>
      </c>
      <c r="Q2092" s="207" t="str">
        <f>IF('statement of marks'!Z72="","",'statement of marks'!Z72)</f>
        <v/>
      </c>
      <c r="R2092" s="207" t="str">
        <f>IF('statement of marks'!AA72="","",'statement of marks'!AA72)</f>
        <v/>
      </c>
      <c r="S2092" s="433" t="str">
        <f>IF('statement of marks'!AB72="","",'statement of marks'!AB72)</f>
        <v/>
      </c>
      <c r="T2092" s="420" t="str">
        <f>IF('statement of marks'!AC72="","",'statement of marks'!AC72)</f>
        <v/>
      </c>
      <c r="U2092" s="420" t="str">
        <f>IF('statement of marks'!AD72="","",'statement of marks'!AD72)</f>
        <v/>
      </c>
      <c r="V2092" s="439" t="str">
        <f>IF('statement of marks'!AE72="","",'statement of marks'!AE72)</f>
        <v/>
      </c>
    </row>
    <row r="2093" spans="1:22" ht="15.95" customHeight="1">
      <c r="A2093" s="425"/>
      <c r="B2093" s="990" t="str">
        <f>IF('statement of marks'!$AH$3="","",'statement of marks'!$AH$3)</f>
        <v>vaxszth</v>
      </c>
      <c r="C2093" s="991"/>
      <c r="D2093" s="207" t="str">
        <f>IF('statement of marks'!AH72="","",'statement of marks'!AH72)</f>
        <v/>
      </c>
      <c r="E2093" s="207" t="str">
        <f>IF('statement of marks'!AI72="","",'statement of marks'!AI72)</f>
        <v/>
      </c>
      <c r="F2093" s="433" t="str">
        <f>IF('statement of marks'!AJ72="","",'statement of marks'!AJ72)</f>
        <v/>
      </c>
      <c r="G2093" s="207" t="str">
        <f>IF('statement of marks'!AK72="","",'statement of marks'!AK72)</f>
        <v/>
      </c>
      <c r="H2093" s="207" t="str">
        <f>IF('statement of marks'!AL72="","",'statement of marks'!AL72)</f>
        <v/>
      </c>
      <c r="I2093" s="433" t="str">
        <f>IF('statement of marks'!AM72="","",'statement of marks'!AM72)</f>
        <v/>
      </c>
      <c r="J2093" s="207" t="str">
        <f>IF('statement of marks'!AN72="","",'statement of marks'!AN72)</f>
        <v/>
      </c>
      <c r="K2093" s="207" t="str">
        <f>IF('statement of marks'!AO72="","",'statement of marks'!AO72)</f>
        <v/>
      </c>
      <c r="L2093" s="433" t="str">
        <f>IF('statement of marks'!AP72="","",'statement of marks'!AP72)</f>
        <v/>
      </c>
      <c r="M2093" s="207" t="str">
        <f>IF('statement of marks'!AR72="","",'statement of marks'!AR72)</f>
        <v/>
      </c>
      <c r="N2093" s="207" t="str">
        <f>IF('statement of marks'!AS72="","",'statement of marks'!AS72)</f>
        <v/>
      </c>
      <c r="O2093" s="433" t="str">
        <f>IF('statement of marks'!AT72="","",'statement of marks'!AT72)</f>
        <v/>
      </c>
      <c r="P2093" s="209" t="str">
        <f>IF('statement of marks'!AU72="","",'statement of marks'!AU72)</f>
        <v/>
      </c>
      <c r="Q2093" s="207" t="str">
        <f>IF('statement of marks'!AV72="","",'statement of marks'!AV72)</f>
        <v/>
      </c>
      <c r="R2093" s="207" t="str">
        <f>IF('statement of marks'!AW72="","",'statement of marks'!AW72)</f>
        <v/>
      </c>
      <c r="S2093" s="433" t="str">
        <f>IF('statement of marks'!AX72="","",'statement of marks'!AX72)</f>
        <v/>
      </c>
      <c r="T2093" s="420" t="str">
        <f>IF('statement of marks'!AY72="","",'statement of marks'!AY72)</f>
        <v/>
      </c>
      <c r="U2093" s="420" t="str">
        <f>IF('statement of marks'!AZ72="","",'statement of marks'!AZ72)</f>
        <v/>
      </c>
      <c r="V2093" s="439" t="str">
        <f>IF('statement of marks'!BA72="","",'statement of marks'!BA72)</f>
        <v/>
      </c>
    </row>
    <row r="2094" spans="1:22" ht="15.95" customHeight="1">
      <c r="A2094" s="425"/>
      <c r="B2094" s="990" t="str">
        <f>IF('statement of marks'!BD72="s","laLd`r",IF('statement of marks'!BD72="u","mnwZ",IF('statement of marks'!BD72="g","xqtjkrh",IF('statement of marks'!BD72="p","iatkch",IF('statement of marks'!BD72="sd","fla/kh","r`rh; Hkk""kk")))))</f>
        <v>r`rh; Hkk"kk</v>
      </c>
      <c r="C2094" s="991"/>
      <c r="D2094" s="207" t="str">
        <f>IF('statement of marks'!BE72="","",'statement of marks'!BE72)</f>
        <v/>
      </c>
      <c r="E2094" s="207" t="str">
        <f>IF('statement of marks'!BF72="","",'statement of marks'!BF72)</f>
        <v/>
      </c>
      <c r="F2094" s="433" t="str">
        <f>IF('statement of marks'!BG72="","",'statement of marks'!BG72)</f>
        <v/>
      </c>
      <c r="G2094" s="207" t="str">
        <f>IF('statement of marks'!BH72="","",'statement of marks'!BH72)</f>
        <v/>
      </c>
      <c r="H2094" s="207" t="str">
        <f>IF('statement of marks'!BI72="","",'statement of marks'!BI72)</f>
        <v/>
      </c>
      <c r="I2094" s="433" t="str">
        <f>IF('statement of marks'!BJ72="","",'statement of marks'!BJ72)</f>
        <v/>
      </c>
      <c r="J2094" s="207" t="str">
        <f>IF('statement of marks'!BK72="","",'statement of marks'!BK72)</f>
        <v/>
      </c>
      <c r="K2094" s="207" t="str">
        <f>IF('statement of marks'!BL72="","",'statement of marks'!BL72)</f>
        <v/>
      </c>
      <c r="L2094" s="433" t="str">
        <f>IF('statement of marks'!BM72="","",'statement of marks'!BM72)</f>
        <v/>
      </c>
      <c r="M2094" s="207" t="str">
        <f>IF('statement of marks'!BO72="","",'statement of marks'!BO72)</f>
        <v/>
      </c>
      <c r="N2094" s="207" t="str">
        <f>IF('statement of marks'!BP72="","",'statement of marks'!BP72)</f>
        <v/>
      </c>
      <c r="O2094" s="433" t="str">
        <f>IF('statement of marks'!BQ72="","",'statement of marks'!BQ72)</f>
        <v/>
      </c>
      <c r="P2094" s="209" t="str">
        <f>IF('statement of marks'!BR72="","",'statement of marks'!BR72)</f>
        <v/>
      </c>
      <c r="Q2094" s="207" t="str">
        <f>IF('statement of marks'!BS72="","",'statement of marks'!BS72)</f>
        <v/>
      </c>
      <c r="R2094" s="207" t="str">
        <f>IF('statement of marks'!BT72="","",'statement of marks'!BT72)</f>
        <v/>
      </c>
      <c r="S2094" s="433" t="str">
        <f>IF('statement of marks'!BU72="","",'statement of marks'!BU72)</f>
        <v/>
      </c>
      <c r="T2094" s="420" t="str">
        <f>IF('statement of marks'!BV72="","",'statement of marks'!BV72)</f>
        <v/>
      </c>
      <c r="U2094" s="420" t="str">
        <f>IF('statement of marks'!BW72="","",'statement of marks'!BW72)</f>
        <v/>
      </c>
      <c r="V2094" s="439" t="str">
        <f>IF('statement of marks'!BX72="","",'statement of marks'!BX72)</f>
        <v/>
      </c>
    </row>
    <row r="2095" spans="1:22" ht="15.95" customHeight="1">
      <c r="A2095" s="425"/>
      <c r="B2095" s="990" t="str">
        <f>IF('statement of marks'!$CA$3="","",'statement of marks'!$CA$3)</f>
        <v>xf.kr</v>
      </c>
      <c r="C2095" s="991"/>
      <c r="D2095" s="207" t="str">
        <f>IF('statement of marks'!CA72="","",'statement of marks'!CA72)</f>
        <v/>
      </c>
      <c r="E2095" s="207" t="str">
        <f>IF('statement of marks'!CB72="","",'statement of marks'!CB72)</f>
        <v/>
      </c>
      <c r="F2095" s="433" t="str">
        <f>IF('statement of marks'!CC72="","",'statement of marks'!CC72)</f>
        <v/>
      </c>
      <c r="G2095" s="207" t="str">
        <f>IF('statement of marks'!CD72="","",'statement of marks'!CD72)</f>
        <v/>
      </c>
      <c r="H2095" s="207" t="str">
        <f>IF('statement of marks'!CE72="","",'statement of marks'!CE72)</f>
        <v/>
      </c>
      <c r="I2095" s="433" t="str">
        <f>IF('statement of marks'!CF72="","",'statement of marks'!CF72)</f>
        <v/>
      </c>
      <c r="J2095" s="207" t="str">
        <f>IF('statement of marks'!CG72="","",'statement of marks'!CG72)</f>
        <v/>
      </c>
      <c r="K2095" s="207" t="str">
        <f>IF('statement of marks'!CH72="","",'statement of marks'!CH72)</f>
        <v/>
      </c>
      <c r="L2095" s="433" t="str">
        <f>IF('statement of marks'!CI72="","",'statement of marks'!CI72)</f>
        <v/>
      </c>
      <c r="M2095" s="207" t="str">
        <f>IF('statement of marks'!CK72="","",'statement of marks'!CK72)</f>
        <v/>
      </c>
      <c r="N2095" s="207" t="str">
        <f>IF('statement of marks'!CL72="","",'statement of marks'!CL72)</f>
        <v/>
      </c>
      <c r="O2095" s="433" t="str">
        <f>IF('statement of marks'!CM72="","",'statement of marks'!CM72)</f>
        <v/>
      </c>
      <c r="P2095" s="209" t="str">
        <f>IF('statement of marks'!CN72="","",'statement of marks'!CN72)</f>
        <v/>
      </c>
      <c r="Q2095" s="207" t="str">
        <f>IF('statement of marks'!CO72="","",'statement of marks'!CO72)</f>
        <v/>
      </c>
      <c r="R2095" s="207" t="str">
        <f>IF('statement of marks'!CP72="","",'statement of marks'!CP72)</f>
        <v/>
      </c>
      <c r="S2095" s="433" t="str">
        <f>IF('statement of marks'!CQ72="","",'statement of marks'!CQ72)</f>
        <v/>
      </c>
      <c r="T2095" s="420" t="str">
        <f>IF('statement of marks'!CR72="","",'statement of marks'!CR72)</f>
        <v/>
      </c>
      <c r="U2095" s="420" t="str">
        <f>IF('statement of marks'!CS72="","",'statement of marks'!CS72)</f>
        <v/>
      </c>
      <c r="V2095" s="439" t="str">
        <f>IF('statement of marks'!CT72="","",'statement of marks'!CT72)</f>
        <v/>
      </c>
    </row>
    <row r="2096" spans="1:22" ht="15.95" customHeight="1">
      <c r="A2096" s="425"/>
      <c r="B2096" s="990" t="str">
        <f>IF('statement of marks'!$CW$3="","",'statement of marks'!$CW$3)</f>
        <v>foKku</v>
      </c>
      <c r="C2096" s="991"/>
      <c r="D2096" s="207" t="str">
        <f>IF('statement of marks'!CW72="","",'statement of marks'!CW72)</f>
        <v/>
      </c>
      <c r="E2096" s="207" t="str">
        <f>IF('statement of marks'!CX72="","",'statement of marks'!CX72)</f>
        <v/>
      </c>
      <c r="F2096" s="433" t="str">
        <f>IF('statement of marks'!CY72="","",'statement of marks'!CY72)</f>
        <v/>
      </c>
      <c r="G2096" s="207" t="str">
        <f>IF('statement of marks'!CZ72="","",'statement of marks'!CZ72)</f>
        <v/>
      </c>
      <c r="H2096" s="207" t="str">
        <f>IF('statement of marks'!DA72="","",'statement of marks'!DA72)</f>
        <v/>
      </c>
      <c r="I2096" s="433" t="str">
        <f>IF('statement of marks'!DB72="","",'statement of marks'!DB72)</f>
        <v/>
      </c>
      <c r="J2096" s="207" t="str">
        <f>IF('statement of marks'!DC72="","",'statement of marks'!DC72)</f>
        <v/>
      </c>
      <c r="K2096" s="207" t="str">
        <f>IF('statement of marks'!DD72="","",'statement of marks'!DD72)</f>
        <v/>
      </c>
      <c r="L2096" s="433" t="str">
        <f>IF('statement of marks'!DE72="","",'statement of marks'!DE72)</f>
        <v/>
      </c>
      <c r="M2096" s="207" t="str">
        <f>IF('statement of marks'!DG72="","",'statement of marks'!DG72)</f>
        <v/>
      </c>
      <c r="N2096" s="207" t="str">
        <f>IF('statement of marks'!DH72="","",'statement of marks'!DH72)</f>
        <v/>
      </c>
      <c r="O2096" s="433" t="str">
        <f>IF('statement of marks'!DI72="","",'statement of marks'!DI72)</f>
        <v/>
      </c>
      <c r="P2096" s="209" t="str">
        <f>IF('statement of marks'!DJ72="","",'statement of marks'!DJ72)</f>
        <v/>
      </c>
      <c r="Q2096" s="207" t="str">
        <f>IF('statement of marks'!DK72="","",'statement of marks'!DK72)</f>
        <v/>
      </c>
      <c r="R2096" s="207" t="str">
        <f>IF('statement of marks'!DL72="","",'statement of marks'!DL72)</f>
        <v/>
      </c>
      <c r="S2096" s="433" t="str">
        <f>IF('statement of marks'!DM72="","",'statement of marks'!DM72)</f>
        <v/>
      </c>
      <c r="T2096" s="420" t="str">
        <f>IF('statement of marks'!DN72="","",'statement of marks'!DN72)</f>
        <v/>
      </c>
      <c r="U2096" s="420" t="str">
        <f>IF('statement of marks'!DO72="","",'statement of marks'!DO72)</f>
        <v/>
      </c>
      <c r="V2096" s="439" t="str">
        <f>IF('statement of marks'!DP72="","",'statement of marks'!DP72)</f>
        <v/>
      </c>
    </row>
    <row r="2097" spans="1:22" ht="15.95" customHeight="1">
      <c r="A2097" s="425"/>
      <c r="B2097" s="990" t="str">
        <f>IF('statement of marks'!$DS$3="","",'statement of marks'!$DS$3)</f>
        <v>lkekftd foKku</v>
      </c>
      <c r="C2097" s="991"/>
      <c r="D2097" s="207" t="str">
        <f>IF('statement of marks'!DS72="","",'statement of marks'!DS72)</f>
        <v/>
      </c>
      <c r="E2097" s="207" t="str">
        <f>IF('statement of marks'!DT72="","",'statement of marks'!DT72)</f>
        <v/>
      </c>
      <c r="F2097" s="433" t="str">
        <f>IF('statement of marks'!DU72="","",'statement of marks'!DU72)</f>
        <v/>
      </c>
      <c r="G2097" s="207" t="str">
        <f>IF('statement of marks'!DV72="","",'statement of marks'!DV72)</f>
        <v/>
      </c>
      <c r="H2097" s="207" t="str">
        <f>IF('statement of marks'!DW72="","",'statement of marks'!DW72)</f>
        <v/>
      </c>
      <c r="I2097" s="433" t="str">
        <f>IF('statement of marks'!DX72="","",'statement of marks'!DX72)</f>
        <v/>
      </c>
      <c r="J2097" s="207" t="str">
        <f>IF('statement of marks'!DY72="","",'statement of marks'!DY72)</f>
        <v/>
      </c>
      <c r="K2097" s="207" t="str">
        <f>IF('statement of marks'!DZ72="","",'statement of marks'!DZ72)</f>
        <v/>
      </c>
      <c r="L2097" s="433" t="str">
        <f>IF('statement of marks'!EA72="","",'statement of marks'!EA72)</f>
        <v/>
      </c>
      <c r="M2097" s="207" t="str">
        <f>IF('statement of marks'!EC72="","",'statement of marks'!EC72)</f>
        <v/>
      </c>
      <c r="N2097" s="207" t="str">
        <f>IF('statement of marks'!ED72="","",'statement of marks'!ED72)</f>
        <v/>
      </c>
      <c r="O2097" s="433" t="str">
        <f>IF('statement of marks'!EE72="","",'statement of marks'!EE72)</f>
        <v/>
      </c>
      <c r="P2097" s="209" t="str">
        <f>IF('statement of marks'!EF72="","",'statement of marks'!EF72)</f>
        <v/>
      </c>
      <c r="Q2097" s="207" t="str">
        <f>IF('statement of marks'!EG72="","",'statement of marks'!EG72)</f>
        <v/>
      </c>
      <c r="R2097" s="207" t="str">
        <f>IF('statement of marks'!EH72="","",'statement of marks'!EH72)</f>
        <v/>
      </c>
      <c r="S2097" s="433" t="str">
        <f>IF('statement of marks'!EI72="","",'statement of marks'!EI72)</f>
        <v/>
      </c>
      <c r="T2097" s="420" t="str">
        <f>IF('statement of marks'!EJ72="","",'statement of marks'!EJ72)</f>
        <v/>
      </c>
      <c r="U2097" s="420" t="str">
        <f>IF('statement of marks'!EK72="","",'statement of marks'!EK72)</f>
        <v/>
      </c>
      <c r="V2097" s="439" t="str">
        <f>IF('statement of marks'!EL72="","",'statement of marks'!EL72)</f>
        <v/>
      </c>
    </row>
    <row r="2098" spans="1:22" ht="15.95" customHeight="1">
      <c r="A2098" s="425"/>
      <c r="B2098" s="996" t="s">
        <v>193</v>
      </c>
      <c r="C2098" s="997"/>
      <c r="D2098" s="1007" t="s">
        <v>1</v>
      </c>
      <c r="E2098" s="1007"/>
      <c r="F2098" s="1007"/>
      <c r="G2098" s="1007" t="s">
        <v>21</v>
      </c>
      <c r="H2098" s="1007"/>
      <c r="I2098" s="1007"/>
      <c r="J2098" s="1007" t="s">
        <v>194</v>
      </c>
      <c r="K2098" s="1007"/>
      <c r="L2098" s="1007"/>
      <c r="M2098" s="1007" t="s">
        <v>68</v>
      </c>
      <c r="N2098" s="1007"/>
      <c r="O2098" s="1007"/>
      <c r="P2098" s="1007" t="s">
        <v>240</v>
      </c>
      <c r="Q2098" s="1007"/>
      <c r="R2098" s="1007"/>
      <c r="S2098" s="436"/>
      <c r="T2098" s="1073" t="s">
        <v>237</v>
      </c>
      <c r="U2098" s="1074"/>
      <c r="V2098" s="1075"/>
    </row>
    <row r="2099" spans="1:22" ht="15.95" customHeight="1">
      <c r="A2099" s="426"/>
      <c r="B2099" s="1048" t="s">
        <v>3</v>
      </c>
      <c r="C2099" s="1049"/>
      <c r="D2099" s="1050">
        <f>IF('statement of marks'!EO$6="","",'statement of marks'!EO$6)</f>
        <v>20</v>
      </c>
      <c r="E2099" s="1050"/>
      <c r="F2099" s="1050"/>
      <c r="G2099" s="1050">
        <f>IF('statement of marks'!EP$6="","",'statement of marks'!EP$6)</f>
        <v>20</v>
      </c>
      <c r="H2099" s="1050"/>
      <c r="I2099" s="1050"/>
      <c r="J2099" s="1050">
        <f>IF('statement of marks'!ER$6="","",'statement of marks'!ER$6)</f>
        <v>20</v>
      </c>
      <c r="K2099" s="1050"/>
      <c r="L2099" s="1050"/>
      <c r="M2099" s="1050">
        <f>IF('statement of marks'!EQ$6="","",'statement of marks'!EQ$6)</f>
        <v>20</v>
      </c>
      <c r="N2099" s="1050"/>
      <c r="O2099" s="1050"/>
      <c r="P2099" s="1050">
        <f>IF('statement of marks'!ES$6="","",'statement of marks'!ES$6)</f>
        <v>20</v>
      </c>
      <c r="Q2099" s="1050"/>
      <c r="R2099" s="1050"/>
      <c r="S2099" s="437" t="str">
        <f>IF('statement of marks'!FD$6="","",'statement of marks'!EW$6)</f>
        <v/>
      </c>
      <c r="T2099" s="442">
        <f>IF('statement of marks'!ET$6="","",'statement of marks'!ET$6)</f>
        <v>100</v>
      </c>
      <c r="U2099" s="443" t="s">
        <v>5</v>
      </c>
      <c r="V2099" s="444" t="s">
        <v>241</v>
      </c>
    </row>
    <row r="2100" spans="1:22" ht="15.95" customHeight="1">
      <c r="A2100" s="425"/>
      <c r="B2100" s="990" t="str">
        <f>IF('statement of marks'!$EO$3="","",'statement of marks'!$EO$3)</f>
        <v>dk;kZuqHko</v>
      </c>
      <c r="C2100" s="991"/>
      <c r="D2100" s="1031" t="str">
        <f>IF('statement of marks'!EO72="","",'statement of marks'!EO72)</f>
        <v/>
      </c>
      <c r="E2100" s="1031"/>
      <c r="F2100" s="1031"/>
      <c r="G2100" s="1031" t="str">
        <f>IF('statement of marks'!EP72="","",'statement of marks'!EP72)</f>
        <v/>
      </c>
      <c r="H2100" s="1031"/>
      <c r="I2100" s="1031"/>
      <c r="J2100" s="1031" t="str">
        <f>IF('statement of marks'!ER72="","",'statement of marks'!ER72)</f>
        <v/>
      </c>
      <c r="K2100" s="1031"/>
      <c r="L2100" s="1031"/>
      <c r="M2100" s="1031" t="str">
        <f>IF('statement of marks'!EQ72="","",'statement of marks'!EQ72)</f>
        <v/>
      </c>
      <c r="N2100" s="1031"/>
      <c r="O2100" s="1031"/>
      <c r="P2100" s="1031" t="str">
        <f>IF('statement of marks'!ES72="","",'statement of marks'!ES72)</f>
        <v/>
      </c>
      <c r="Q2100" s="1031"/>
      <c r="R2100" s="1031"/>
      <c r="S2100" s="438"/>
      <c r="T2100" s="440" t="str">
        <f>IF('statement of marks'!ET72="","",'statement of marks'!ET72)</f>
        <v/>
      </c>
      <c r="U2100" s="440" t="str">
        <f>IF('statement of marks'!EU72="","",'statement of marks'!EU72)</f>
        <v/>
      </c>
      <c r="V2100" s="441" t="str">
        <f>IF('statement of marks'!EV72="","",'statement of marks'!EV72)</f>
        <v/>
      </c>
    </row>
    <row r="2101" spans="1:22" ht="15.95" customHeight="1">
      <c r="A2101" s="425"/>
      <c r="B2101" s="1027" t="str">
        <f>IF('statement of marks'!$EY$3="","",'statement of marks'!$EY$3)</f>
        <v>dyk f'k{kk</v>
      </c>
      <c r="C2101" s="1028"/>
      <c r="D2101" s="1031" t="str">
        <f>IF('statement of marks'!EY72="","",'statement of marks'!EY72)</f>
        <v/>
      </c>
      <c r="E2101" s="1031"/>
      <c r="F2101" s="1031"/>
      <c r="G2101" s="1031" t="str">
        <f>IF('statement of marks'!EZ72="","",'statement of marks'!EZ72)</f>
        <v/>
      </c>
      <c r="H2101" s="1031"/>
      <c r="I2101" s="1031"/>
      <c r="J2101" s="1031" t="str">
        <f>IF('statement of marks'!FB72="","",'statement of marks'!FB72)</f>
        <v/>
      </c>
      <c r="K2101" s="1031"/>
      <c r="L2101" s="1031"/>
      <c r="M2101" s="1031" t="str">
        <f>IF('statement of marks'!FA72="","",'statement of marks'!FA72)</f>
        <v/>
      </c>
      <c r="N2101" s="1031"/>
      <c r="O2101" s="1031"/>
      <c r="P2101" s="1031" t="str">
        <f>IF('statement of marks'!FC72="","",'statement of marks'!FC72)</f>
        <v/>
      </c>
      <c r="Q2101" s="1031"/>
      <c r="R2101" s="1031"/>
      <c r="S2101" s="438"/>
      <c r="T2101" s="440" t="str">
        <f>IF('statement of marks'!FD72="","",'statement of marks'!FD72)</f>
        <v/>
      </c>
      <c r="U2101" s="440" t="str">
        <f>IF('statement of marks'!FE72="","",'statement of marks'!FE72)</f>
        <v/>
      </c>
      <c r="V2101" s="441" t="str">
        <f>IF('statement of marks'!FF72="","",'statement of marks'!FF72)</f>
        <v/>
      </c>
    </row>
    <row r="2102" spans="1:22" ht="15.95" customHeight="1">
      <c r="A2102" s="425"/>
      <c r="B2102" s="1029" t="str">
        <f>IF('statement of marks'!$FI$3="","",'statement of marks'!$FI$3)</f>
        <v>LokLF; ,oe~ 'kkjhfjd f'k{kk</v>
      </c>
      <c r="C2102" s="1030"/>
      <c r="D2102" s="1031" t="str">
        <f>IF('statement of marks'!FI72="","",'statement of marks'!FI72)</f>
        <v/>
      </c>
      <c r="E2102" s="1031"/>
      <c r="F2102" s="1031"/>
      <c r="G2102" s="1031" t="str">
        <f>IF('statement of marks'!FJ72="","",'statement of marks'!FJ72)</f>
        <v/>
      </c>
      <c r="H2102" s="1031"/>
      <c r="I2102" s="1031"/>
      <c r="J2102" s="1031" t="str">
        <f>IF('statement of marks'!FL72="","",'statement of marks'!FL72)</f>
        <v/>
      </c>
      <c r="K2102" s="1031"/>
      <c r="L2102" s="1031"/>
      <c r="M2102" s="1031" t="str">
        <f>IF('statement of marks'!FK72="","",'statement of marks'!FK72)</f>
        <v/>
      </c>
      <c r="N2102" s="1031"/>
      <c r="O2102" s="1031"/>
      <c r="P2102" s="1031" t="str">
        <f>IF('statement of marks'!FM72="","",'statement of marks'!FM72)</f>
        <v/>
      </c>
      <c r="Q2102" s="1031"/>
      <c r="R2102" s="1031"/>
      <c r="S2102" s="438"/>
      <c r="T2102" s="440" t="str">
        <f>IF('statement of marks'!FN72="","",'statement of marks'!FN72)</f>
        <v/>
      </c>
      <c r="U2102" s="440" t="str">
        <f>IF('statement of marks'!FO72="","",'statement of marks'!FO72)</f>
        <v/>
      </c>
      <c r="V2102" s="441" t="str">
        <f>IF('statement of marks'!FP72="","",'statement of marks'!FP72)</f>
        <v/>
      </c>
    </row>
    <row r="2103" spans="1:22" ht="15.95" customHeight="1">
      <c r="A2103" s="425"/>
      <c r="B2103" s="1000" t="s">
        <v>195</v>
      </c>
      <c r="C2103" s="1001"/>
      <c r="D2103" s="1071" t="str">
        <f>details!$DR$3</f>
        <v>vxLr rd</v>
      </c>
      <c r="E2103" s="1071"/>
      <c r="F2103" s="1071"/>
      <c r="G2103" s="1071" t="str">
        <f>details!$DV$3</f>
        <v>vDVwcj rd</v>
      </c>
      <c r="H2103" s="1071"/>
      <c r="I2103" s="1071"/>
      <c r="J2103" s="1071" t="str">
        <f>details!$ED$3</f>
        <v>Qjojh rd</v>
      </c>
      <c r="K2103" s="1071"/>
      <c r="L2103" s="1071"/>
      <c r="M2103" s="1071" t="str">
        <f>details!$DZ$3</f>
        <v>fnlEcj rd</v>
      </c>
      <c r="N2103" s="1071"/>
      <c r="O2103" s="1071"/>
      <c r="P2103" s="1071" t="str">
        <f>details!$EH$3</f>
        <v>loZ ;ksx</v>
      </c>
      <c r="Q2103" s="1071"/>
      <c r="R2103" s="1071"/>
      <c r="S2103" s="1010" t="s">
        <v>252</v>
      </c>
      <c r="T2103" s="1011"/>
      <c r="U2103" s="1011"/>
      <c r="V2103" s="1078"/>
    </row>
    <row r="2104" spans="1:22" ht="15.95" customHeight="1">
      <c r="A2104" s="425"/>
      <c r="B2104" s="1025" t="s">
        <v>98</v>
      </c>
      <c r="C2104" s="1026"/>
      <c r="D2104" s="1008" t="str">
        <f>IF(details!DS72="","",details!DS72)</f>
        <v/>
      </c>
      <c r="E2104" s="1008"/>
      <c r="F2104" s="1008"/>
      <c r="G2104" s="1008" t="str">
        <f>IF(details!DW72="","",details!DW72)</f>
        <v/>
      </c>
      <c r="H2104" s="1008"/>
      <c r="I2104" s="1008"/>
      <c r="J2104" s="1008" t="str">
        <f>IF(details!EE72="","",details!EE72)</f>
        <v/>
      </c>
      <c r="K2104" s="1008"/>
      <c r="L2104" s="1008"/>
      <c r="M2104" s="1008" t="str">
        <f>IF(details!EA72="","",details!EA72)</f>
        <v/>
      </c>
      <c r="N2104" s="1008"/>
      <c r="O2104" s="1008"/>
      <c r="P2104" s="1008" t="str">
        <f>IF(details!EI72="","",details!EI72)</f>
        <v/>
      </c>
      <c r="Q2104" s="1008"/>
      <c r="R2104" s="1008"/>
      <c r="S2104" s="1079">
        <f>'statement of marks'!$HF$108</f>
        <v>42855</v>
      </c>
      <c r="T2104" s="1080"/>
      <c r="U2104" s="1080"/>
      <c r="V2104" s="1081"/>
    </row>
    <row r="2105" spans="1:22" ht="15.95" customHeight="1">
      <c r="A2105" s="425"/>
      <c r="B2105" s="1023" t="s">
        <v>15</v>
      </c>
      <c r="C2105" s="1024"/>
      <c r="D2105" s="1009">
        <f>IF(details!DR72="","",details!DR72)</f>
        <v>83</v>
      </c>
      <c r="E2105" s="1009"/>
      <c r="F2105" s="1009"/>
      <c r="G2105" s="1009" t="str">
        <f>IF(details!DV72="","",details!DV72)</f>
        <v/>
      </c>
      <c r="H2105" s="1009"/>
      <c r="I2105" s="1009"/>
      <c r="J2105" s="1009" t="str">
        <f>IF(details!ED72="","",details!ED72)</f>
        <v/>
      </c>
      <c r="K2105" s="1009"/>
      <c r="L2105" s="1009"/>
      <c r="M2105" s="1009" t="str">
        <f>IF(details!DZ72="","",details!DZ72)</f>
        <v/>
      </c>
      <c r="N2105" s="1009"/>
      <c r="O2105" s="1009"/>
      <c r="P2105" s="1009" t="str">
        <f>IF(details!EH72="","",details!EH72)</f>
        <v/>
      </c>
      <c r="Q2105" s="1009"/>
      <c r="R2105" s="1009"/>
      <c r="S2105" s="1082"/>
      <c r="T2105" s="1083"/>
      <c r="U2105" s="1083"/>
      <c r="V2105" s="1084"/>
    </row>
    <row r="2106" spans="1:22" ht="15.95" customHeight="1">
      <c r="A2106" s="1072"/>
      <c r="B2106" s="1064" t="s">
        <v>250</v>
      </c>
      <c r="C2106" s="1065"/>
      <c r="D2106" s="1066" t="s">
        <v>3</v>
      </c>
      <c r="E2106" s="1066"/>
      <c r="F2106" s="1066"/>
      <c r="G2106" s="1066" t="s">
        <v>236</v>
      </c>
      <c r="H2106" s="1066"/>
      <c r="I2106" s="1066"/>
      <c r="J2106" s="1066" t="s">
        <v>5</v>
      </c>
      <c r="K2106" s="1066"/>
      <c r="L2106" s="1066"/>
      <c r="M2106" s="1066" t="s">
        <v>242</v>
      </c>
      <c r="N2106" s="1066"/>
      <c r="O2106" s="1066"/>
      <c r="P2106" s="1067" t="s">
        <v>225</v>
      </c>
      <c r="Q2106" s="1067"/>
      <c r="R2106" s="1067"/>
      <c r="S2106" s="1066" t="s">
        <v>250</v>
      </c>
      <c r="T2106" s="1066"/>
      <c r="U2106" s="1066"/>
      <c r="V2106" s="1068"/>
    </row>
    <row r="2107" spans="1:22" ht="15.95" customHeight="1">
      <c r="A2107" s="1072"/>
      <c r="B2107" s="1064"/>
      <c r="C2107" s="1065"/>
      <c r="D2107" s="1069" t="str">
        <f>'statement of marks'!HD72</f>
        <v/>
      </c>
      <c r="E2107" s="1069"/>
      <c r="F2107" s="1069"/>
      <c r="G2107" s="1069" t="str">
        <f>'statement of marks'!HE72</f>
        <v/>
      </c>
      <c r="H2107" s="1069"/>
      <c r="I2107" s="1069"/>
      <c r="J2107" s="1069" t="str">
        <f>'statement of marks'!HF72</f>
        <v/>
      </c>
      <c r="K2107" s="1069"/>
      <c r="L2107" s="1069"/>
      <c r="M2107" s="1069" t="str">
        <f>'statement of marks'!HI72</f>
        <v/>
      </c>
      <c r="N2107" s="1069"/>
      <c r="O2107" s="1069"/>
      <c r="P2107" s="1069" t="str">
        <f>'statement of marks'!HH72</f>
        <v/>
      </c>
      <c r="Q2107" s="1069"/>
      <c r="R2107" s="1069"/>
      <c r="S2107" s="1066" t="str">
        <f>'statement of marks'!HC72</f>
        <v/>
      </c>
      <c r="T2107" s="1066"/>
      <c r="U2107" s="1066"/>
      <c r="V2107" s="1068"/>
    </row>
    <row r="2108" spans="1:22" ht="15.95" customHeight="1">
      <c r="A2108" s="425"/>
      <c r="B2108" s="1036" t="s">
        <v>99</v>
      </c>
      <c r="C2108" s="1037"/>
      <c r="D2108" s="1007"/>
      <c r="E2108" s="1007"/>
      <c r="F2108" s="1007"/>
      <c r="G2108" s="1007"/>
      <c r="H2108" s="1007"/>
      <c r="I2108" s="1007"/>
      <c r="J2108" s="1007"/>
      <c r="K2108" s="1007"/>
      <c r="L2108" s="1007"/>
      <c r="M2108" s="1007"/>
      <c r="N2108" s="1007"/>
      <c r="O2108" s="1007"/>
      <c r="P2108" s="1007"/>
      <c r="Q2108" s="1007"/>
      <c r="R2108" s="1007"/>
      <c r="S2108" s="1007"/>
      <c r="T2108" s="1007"/>
      <c r="U2108" s="1007"/>
      <c r="V2108" s="1058"/>
    </row>
    <row r="2109" spans="1:22" ht="15.95" customHeight="1">
      <c r="A2109" s="425"/>
      <c r="B2109" s="1013" t="s">
        <v>79</v>
      </c>
      <c r="C2109" s="1014"/>
      <c r="D2109" s="1007"/>
      <c r="E2109" s="1007"/>
      <c r="F2109" s="1007"/>
      <c r="G2109" s="1007"/>
      <c r="H2109" s="1007"/>
      <c r="I2109" s="1007"/>
      <c r="J2109" s="1007"/>
      <c r="K2109" s="1007"/>
      <c r="L2109" s="1007"/>
      <c r="M2109" s="1007"/>
      <c r="N2109" s="1007"/>
      <c r="O2109" s="1007"/>
      <c r="P2109" s="1007"/>
      <c r="Q2109" s="1007"/>
      <c r="R2109" s="1007"/>
      <c r="S2109" s="1007"/>
      <c r="T2109" s="1007"/>
      <c r="U2109" s="1007"/>
      <c r="V2109" s="1058"/>
    </row>
    <row r="2110" spans="1:22" ht="15.95" customHeight="1">
      <c r="A2110" s="425"/>
      <c r="B2110" s="1036" t="s">
        <v>243</v>
      </c>
      <c r="C2110" s="1037"/>
      <c r="D2110" s="1007"/>
      <c r="E2110" s="1007"/>
      <c r="F2110" s="1007"/>
      <c r="G2110" s="1007"/>
      <c r="H2110" s="1007"/>
      <c r="I2110" s="1007"/>
      <c r="J2110" s="1007"/>
      <c r="K2110" s="1007"/>
      <c r="L2110" s="1007"/>
      <c r="M2110" s="1007"/>
      <c r="N2110" s="1007"/>
      <c r="O2110" s="1007"/>
      <c r="P2110" s="1007" t="s">
        <v>243</v>
      </c>
      <c r="Q2110" s="1007"/>
      <c r="R2110" s="1007"/>
      <c r="S2110" s="1007"/>
      <c r="T2110" s="1007"/>
      <c r="U2110" s="1007"/>
      <c r="V2110" s="1058"/>
    </row>
    <row r="2111" spans="1:22" ht="15.95" customHeight="1">
      <c r="A2111" s="425"/>
      <c r="B2111" s="1021" t="s">
        <v>100</v>
      </c>
      <c r="C2111" s="1022"/>
      <c r="D2111" s="1007"/>
      <c r="E2111" s="1007"/>
      <c r="F2111" s="1007"/>
      <c r="G2111" s="1007"/>
      <c r="H2111" s="1007"/>
      <c r="I2111" s="1007"/>
      <c r="J2111" s="1007"/>
      <c r="K2111" s="1007"/>
      <c r="L2111" s="1007"/>
      <c r="M2111" s="1007"/>
      <c r="N2111" s="1007"/>
      <c r="O2111" s="1007"/>
      <c r="P2111" s="1007"/>
      <c r="Q2111" s="1007"/>
      <c r="R2111" s="1007"/>
      <c r="S2111" s="1060" t="s">
        <v>100</v>
      </c>
      <c r="T2111" s="1060"/>
      <c r="U2111" s="1060"/>
      <c r="V2111" s="1061"/>
    </row>
    <row r="2112" spans="1:22" ht="15.95" customHeight="1" thickBot="1">
      <c r="A2112" s="427"/>
      <c r="B2112" s="1076" t="s">
        <v>101</v>
      </c>
      <c r="C2112" s="1077"/>
      <c r="D2112" s="1059"/>
      <c r="E2112" s="1059"/>
      <c r="F2112" s="1059"/>
      <c r="G2112" s="1059"/>
      <c r="H2112" s="1059"/>
      <c r="I2112" s="1059"/>
      <c r="J2112" s="1059"/>
      <c r="K2112" s="1059"/>
      <c r="L2112" s="1059"/>
      <c r="M2112" s="1059"/>
      <c r="N2112" s="1059"/>
      <c r="O2112" s="1059"/>
      <c r="P2112" s="1059"/>
      <c r="Q2112" s="1059"/>
      <c r="R2112" s="1059"/>
      <c r="S2112" s="1062" t="s">
        <v>134</v>
      </c>
      <c r="T2112" s="1062"/>
      <c r="U2112" s="1062"/>
      <c r="V2112" s="1063"/>
    </row>
    <row r="2113" spans="1:22" ht="15.95" customHeight="1">
      <c r="A2113" s="424"/>
      <c r="B2113" s="1038" t="s">
        <v>47</v>
      </c>
      <c r="C2113" s="1039"/>
      <c r="D2113" s="1039"/>
      <c r="E2113" s="1039"/>
      <c r="F2113" s="1039"/>
      <c r="G2113" s="1039"/>
      <c r="H2113" s="1039"/>
      <c r="I2113" s="1039"/>
      <c r="J2113" s="1039"/>
      <c r="K2113" s="1039"/>
      <c r="L2113" s="1039"/>
      <c r="M2113" s="1039"/>
      <c r="N2113" s="1039"/>
      <c r="O2113" s="1039"/>
      <c r="P2113" s="1039"/>
      <c r="Q2113" s="1039"/>
      <c r="R2113" s="1039"/>
      <c r="S2113" s="1039"/>
      <c r="T2113" s="1039"/>
      <c r="U2113" s="1039"/>
      <c r="V2113" s="1040"/>
    </row>
    <row r="2114" spans="1:22" ht="15.95" customHeight="1">
      <c r="A2114" s="425"/>
      <c r="B2114" s="1041" t="str">
        <f>'statement of marks'!$A$1</f>
        <v>MkW0Hkhejko vEcsMdj jkt0vkok0fo|k0cxMh]nkSlk</v>
      </c>
      <c r="C2114" s="1042"/>
      <c r="D2114" s="1042"/>
      <c r="E2114" s="1042"/>
      <c r="F2114" s="1042"/>
      <c r="G2114" s="1042"/>
      <c r="H2114" s="1042"/>
      <c r="I2114" s="1042"/>
      <c r="J2114" s="1042"/>
      <c r="K2114" s="1042"/>
      <c r="L2114" s="1042"/>
      <c r="M2114" s="1042"/>
      <c r="N2114" s="1042"/>
      <c r="O2114" s="1042"/>
      <c r="P2114" s="1042"/>
      <c r="Q2114" s="1042"/>
      <c r="R2114" s="1042"/>
      <c r="S2114" s="1042"/>
      <c r="T2114" s="1042"/>
      <c r="U2114" s="1042"/>
      <c r="V2114" s="1043"/>
    </row>
    <row r="2115" spans="1:22" ht="15.95" customHeight="1">
      <c r="A2115" s="425"/>
      <c r="B2115" s="990" t="s">
        <v>244</v>
      </c>
      <c r="C2115" s="991"/>
      <c r="D2115" s="992" t="str">
        <f>'statement of marks'!$H$3</f>
        <v>2016-17</v>
      </c>
      <c r="E2115" s="992"/>
      <c r="F2115" s="992"/>
      <c r="G2115" s="992"/>
      <c r="H2115" s="992"/>
      <c r="I2115" s="992"/>
      <c r="J2115" s="992"/>
      <c r="K2115" s="992"/>
      <c r="L2115" s="992"/>
      <c r="M2115" s="992"/>
      <c r="N2115" s="992"/>
      <c r="O2115" s="992"/>
      <c r="P2115" s="992"/>
      <c r="Q2115" s="992"/>
      <c r="R2115" s="992"/>
      <c r="S2115" s="992"/>
      <c r="T2115" s="992"/>
      <c r="U2115" s="992"/>
      <c r="V2115" s="1044"/>
    </row>
    <row r="2116" spans="1:22" ht="15.95" customHeight="1">
      <c r="A2116" s="425"/>
      <c r="B2116" s="990" t="s">
        <v>185</v>
      </c>
      <c r="C2116" s="991"/>
      <c r="D2116" s="991" t="str">
        <f>IF('statement of marks'!I73="","",'statement of marks'!I73)</f>
        <v/>
      </c>
      <c r="E2116" s="991"/>
      <c r="F2116" s="991"/>
      <c r="G2116" s="991"/>
      <c r="H2116" s="991"/>
      <c r="I2116" s="991"/>
      <c r="J2116" s="991"/>
      <c r="K2116" s="991"/>
      <c r="L2116" s="991"/>
      <c r="M2116" s="991"/>
      <c r="N2116" s="991"/>
      <c r="O2116" s="991"/>
      <c r="P2116" s="991"/>
      <c r="Q2116" s="991"/>
      <c r="R2116" s="991"/>
      <c r="S2116" s="991"/>
      <c r="T2116" s="991"/>
      <c r="U2116" s="991"/>
      <c r="V2116" s="1045"/>
    </row>
    <row r="2117" spans="1:22" ht="15.95" customHeight="1">
      <c r="A2117" s="425"/>
      <c r="B2117" s="990" t="s">
        <v>186</v>
      </c>
      <c r="C2117" s="991"/>
      <c r="D2117" s="991" t="str">
        <f>IF('statement of marks'!J73="","",'statement of marks'!J73)</f>
        <v/>
      </c>
      <c r="E2117" s="991"/>
      <c r="F2117" s="991"/>
      <c r="G2117" s="991"/>
      <c r="H2117" s="991"/>
      <c r="I2117" s="991"/>
      <c r="J2117" s="991"/>
      <c r="K2117" s="991"/>
      <c r="L2117" s="991"/>
      <c r="M2117" s="991"/>
      <c r="N2117" s="991"/>
      <c r="O2117" s="991"/>
      <c r="P2117" s="991"/>
      <c r="Q2117" s="991"/>
      <c r="R2117" s="991"/>
      <c r="S2117" s="991"/>
      <c r="T2117" s="991"/>
      <c r="U2117" s="991"/>
      <c r="V2117" s="1045"/>
    </row>
    <row r="2118" spans="1:22" ht="15.95" customHeight="1">
      <c r="A2118" s="425"/>
      <c r="B2118" s="990" t="s">
        <v>187</v>
      </c>
      <c r="C2118" s="991"/>
      <c r="D2118" s="991" t="str">
        <f>IF('statement of marks'!K73="","",'statement of marks'!K73)</f>
        <v/>
      </c>
      <c r="E2118" s="991"/>
      <c r="F2118" s="991"/>
      <c r="G2118" s="991"/>
      <c r="H2118" s="991"/>
      <c r="I2118" s="991"/>
      <c r="J2118" s="991"/>
      <c r="K2118" s="991"/>
      <c r="L2118" s="991"/>
      <c r="M2118" s="991"/>
      <c r="N2118" s="991"/>
      <c r="O2118" s="991"/>
      <c r="P2118" s="991"/>
      <c r="Q2118" s="991"/>
      <c r="R2118" s="991"/>
      <c r="S2118" s="991"/>
      <c r="T2118" s="991"/>
      <c r="U2118" s="991"/>
      <c r="V2118" s="1045"/>
    </row>
    <row r="2119" spans="1:22" ht="15.95" customHeight="1">
      <c r="A2119" s="425"/>
      <c r="B2119" s="990" t="s">
        <v>188</v>
      </c>
      <c r="C2119" s="991"/>
      <c r="D2119" s="992" t="str">
        <f>'statement of marks'!$G$3</f>
        <v>6 B</v>
      </c>
      <c r="E2119" s="992"/>
      <c r="F2119" s="992"/>
      <c r="G2119" s="991" t="s">
        <v>9</v>
      </c>
      <c r="H2119" s="991"/>
      <c r="I2119" s="991"/>
      <c r="J2119" s="992" t="str">
        <f>IF('statement of marks'!D73="","",'statement of marks'!D73)</f>
        <v/>
      </c>
      <c r="K2119" s="992"/>
      <c r="L2119" s="992"/>
      <c r="M2119" s="991" t="s">
        <v>189</v>
      </c>
      <c r="N2119" s="991"/>
      <c r="O2119" s="991"/>
      <c r="P2119" s="992" t="str">
        <f>IF('statement of marks'!F73="","",'statement of marks'!F73)</f>
        <v/>
      </c>
      <c r="Q2119" s="992"/>
      <c r="R2119" s="992"/>
      <c r="S2119" s="1054" t="str">
        <f>IF('statement of marks'!$I$3="","",'statement of marks'!$I$3)</f>
        <v xml:space="preserve">fo|ky; dk Mk;l dksM+ </v>
      </c>
      <c r="T2119" s="1054"/>
      <c r="U2119" s="1054"/>
      <c r="V2119" s="1055"/>
    </row>
    <row r="2120" spans="1:22" ht="15.95" customHeight="1">
      <c r="A2120" s="425"/>
      <c r="B2120" s="428" t="s">
        <v>0</v>
      </c>
      <c r="C2120" s="429"/>
      <c r="D2120" s="1032" t="str">
        <f>IF('statement of marks'!G73="","",'statement of marks'!G73)</f>
        <v/>
      </c>
      <c r="E2120" s="1032"/>
      <c r="F2120" s="1032"/>
      <c r="G2120" s="991" t="str">
        <f>IF('statement of marks'!H73="","",'statement of marks'!H73)</f>
        <v/>
      </c>
      <c r="H2120" s="991"/>
      <c r="I2120" s="991"/>
      <c r="J2120" s="991"/>
      <c r="K2120" s="991"/>
      <c r="L2120" s="991"/>
      <c r="M2120" s="991"/>
      <c r="N2120" s="991"/>
      <c r="O2120" s="991"/>
      <c r="P2120" s="991"/>
      <c r="Q2120" s="991"/>
      <c r="R2120" s="991"/>
      <c r="S2120" s="1056" t="str">
        <f>IF('statement of marks'!$J$3="","",'statement of marks'!$J$3)</f>
        <v xml:space="preserve">08291009401   </v>
      </c>
      <c r="T2120" s="1056"/>
      <c r="U2120" s="1056"/>
      <c r="V2120" s="1057"/>
    </row>
    <row r="2121" spans="1:22" ht="15.95" customHeight="1">
      <c r="A2121" s="425"/>
      <c r="B2121" s="404" t="s">
        <v>28</v>
      </c>
      <c r="C2121" s="430" t="s">
        <v>96</v>
      </c>
      <c r="D2121" s="1007" t="s">
        <v>1</v>
      </c>
      <c r="E2121" s="1007"/>
      <c r="F2121" s="1007"/>
      <c r="G2121" s="1007" t="s">
        <v>21</v>
      </c>
      <c r="H2121" s="1007"/>
      <c r="I2121" s="1007"/>
      <c r="J2121" s="1007" t="s">
        <v>68</v>
      </c>
      <c r="K2121" s="1007"/>
      <c r="L2121" s="1007"/>
      <c r="M2121" s="1007" t="s">
        <v>97</v>
      </c>
      <c r="N2121" s="1007"/>
      <c r="O2121" s="1007"/>
      <c r="P2121" s="1070" t="s">
        <v>200</v>
      </c>
      <c r="Q2121" s="1051" t="s">
        <v>238</v>
      </c>
      <c r="R2121" s="1051"/>
      <c r="S2121" s="1051"/>
      <c r="T2121" s="1052" t="s">
        <v>237</v>
      </c>
      <c r="U2121" s="1052"/>
      <c r="V2121" s="1053"/>
    </row>
    <row r="2122" spans="1:22" ht="15.95" customHeight="1">
      <c r="A2122" s="425"/>
      <c r="B2122" s="404"/>
      <c r="C2122" s="430"/>
      <c r="D2122" s="423" t="s">
        <v>245</v>
      </c>
      <c r="E2122" s="423" t="s">
        <v>246</v>
      </c>
      <c r="F2122" s="431" t="s">
        <v>2</v>
      </c>
      <c r="G2122" s="423" t="s">
        <v>245</v>
      </c>
      <c r="H2122" s="423" t="s">
        <v>246</v>
      </c>
      <c r="I2122" s="431" t="s">
        <v>2</v>
      </c>
      <c r="J2122" s="423" t="s">
        <v>245</v>
      </c>
      <c r="K2122" s="423" t="s">
        <v>246</v>
      </c>
      <c r="L2122" s="431" t="s">
        <v>2</v>
      </c>
      <c r="M2122" s="423" t="s">
        <v>245</v>
      </c>
      <c r="N2122" s="423" t="s">
        <v>246</v>
      </c>
      <c r="O2122" s="431" t="s">
        <v>2</v>
      </c>
      <c r="P2122" s="1070"/>
      <c r="Q2122" s="423" t="s">
        <v>245</v>
      </c>
      <c r="R2122" s="423" t="s">
        <v>246</v>
      </c>
      <c r="S2122" s="435" t="s">
        <v>2</v>
      </c>
      <c r="T2122" s="445" t="s">
        <v>223</v>
      </c>
      <c r="U2122" s="446" t="s">
        <v>5</v>
      </c>
      <c r="V2122" s="447" t="s">
        <v>241</v>
      </c>
    </row>
    <row r="2123" spans="1:22" ht="15.95" customHeight="1">
      <c r="A2123" s="426"/>
      <c r="B2123" s="1046" t="s">
        <v>3</v>
      </c>
      <c r="C2123" s="1047"/>
      <c r="D2123" s="421">
        <f>IF('statement of marks'!L$6="","",'statement of marks'!L$6)</f>
        <v>5</v>
      </c>
      <c r="E2123" s="421">
        <f>IF('statement of marks'!M$6="","",'statement of marks'!M$6)</f>
        <v>5</v>
      </c>
      <c r="F2123" s="432">
        <f>IF('statement of marks'!N$6="","",'statement of marks'!N$6)</f>
        <v>10</v>
      </c>
      <c r="G2123" s="421">
        <f>IF('statement of marks'!O$6="","",'statement of marks'!O$6)</f>
        <v>5</v>
      </c>
      <c r="H2123" s="421">
        <f>IF('statement of marks'!P$6="","",'statement of marks'!P$6)</f>
        <v>5</v>
      </c>
      <c r="I2123" s="432">
        <f>IF('statement of marks'!Q$6="","",'statement of marks'!Q$6)</f>
        <v>10</v>
      </c>
      <c r="J2123" s="421">
        <f>IF('statement of marks'!R$6="","",'statement of marks'!R$6)</f>
        <v>5</v>
      </c>
      <c r="K2123" s="421">
        <f>IF('statement of marks'!S$6="","",'statement of marks'!S$6)</f>
        <v>5</v>
      </c>
      <c r="L2123" s="432">
        <f>IF('statement of marks'!T$6="","",'statement of marks'!T$6)</f>
        <v>10</v>
      </c>
      <c r="M2123" s="421">
        <f>IF('statement of marks'!V$6="","",'statement of marks'!V$6)</f>
        <v>50</v>
      </c>
      <c r="N2123" s="421">
        <f>IF('statement of marks'!W$6="","",'statement of marks'!W$6)</f>
        <v>20</v>
      </c>
      <c r="O2123" s="432">
        <f>IF('statement of marks'!X$6="","",'statement of marks'!X$6)</f>
        <v>70</v>
      </c>
      <c r="P2123" s="422">
        <f>IF('statement of marks'!Y$6="","",'statement of marks'!Y$6)</f>
        <v>100</v>
      </c>
      <c r="Q2123" s="421">
        <f>IF('statement of marks'!Z$6="","",'statement of marks'!Z$6)</f>
        <v>70</v>
      </c>
      <c r="R2123" s="421">
        <f>IF('statement of marks'!AA$6="","",'statement of marks'!AA$6)</f>
        <v>30</v>
      </c>
      <c r="S2123" s="432">
        <f>IF('statement of marks'!AB$6="","",'statement of marks'!AB$6)</f>
        <v>100</v>
      </c>
      <c r="T2123" s="442">
        <f>IF('statement of marks'!AC$6="","",'statement of marks'!AC$6)</f>
        <v>200</v>
      </c>
      <c r="U2123" s="442" t="str">
        <f>IF('statement of marks'!AD$6="","",'statement of marks'!AD$6)</f>
        <v/>
      </c>
      <c r="V2123" s="448" t="str">
        <f>IF('statement of marks'!AE$6="","",'statement of marks'!AE$6)</f>
        <v/>
      </c>
    </row>
    <row r="2124" spans="1:22" ht="15.95" customHeight="1">
      <c r="A2124" s="425"/>
      <c r="B2124" s="990" t="str">
        <f>IF('statement of marks'!$L$3="","",'statement of marks'!$L$3)</f>
        <v>fgUnh</v>
      </c>
      <c r="C2124" s="991"/>
      <c r="D2124" s="207" t="str">
        <f>IF('statement of marks'!L73="","",'statement of marks'!L73)</f>
        <v/>
      </c>
      <c r="E2124" s="207" t="str">
        <f>IF('statement of marks'!M73="","",'statement of marks'!M73)</f>
        <v/>
      </c>
      <c r="F2124" s="433" t="str">
        <f>IF('statement of marks'!N73="","",'statement of marks'!N73)</f>
        <v/>
      </c>
      <c r="G2124" s="207" t="str">
        <f>IF('statement of marks'!O73="","",'statement of marks'!O73)</f>
        <v/>
      </c>
      <c r="H2124" s="207" t="str">
        <f>IF('statement of marks'!P73="","",'statement of marks'!P73)</f>
        <v/>
      </c>
      <c r="I2124" s="433" t="str">
        <f>IF('statement of marks'!Q73="","",'statement of marks'!Q73)</f>
        <v/>
      </c>
      <c r="J2124" s="207" t="str">
        <f>IF('statement of marks'!R73="","",'statement of marks'!R73)</f>
        <v/>
      </c>
      <c r="K2124" s="207" t="str">
        <f>IF('statement of marks'!S73="","",'statement of marks'!S73)</f>
        <v/>
      </c>
      <c r="L2124" s="433" t="str">
        <f>IF('statement of marks'!T73="","",'statement of marks'!T73)</f>
        <v/>
      </c>
      <c r="M2124" s="207" t="str">
        <f>IF('statement of marks'!V73="","",'statement of marks'!V73)</f>
        <v/>
      </c>
      <c r="N2124" s="207" t="str">
        <f>IF('statement of marks'!W73="","",'statement of marks'!W73)</f>
        <v/>
      </c>
      <c r="O2124" s="433" t="str">
        <f>IF('statement of marks'!X73="","",'statement of marks'!X73)</f>
        <v/>
      </c>
      <c r="P2124" s="209" t="str">
        <f>IF('statement of marks'!Y73="","",'statement of marks'!Y73)</f>
        <v/>
      </c>
      <c r="Q2124" s="207" t="str">
        <f>IF('statement of marks'!Z73="","",'statement of marks'!Z73)</f>
        <v/>
      </c>
      <c r="R2124" s="207" t="str">
        <f>IF('statement of marks'!AA73="","",'statement of marks'!AA73)</f>
        <v/>
      </c>
      <c r="S2124" s="433" t="str">
        <f>IF('statement of marks'!AB73="","",'statement of marks'!AB73)</f>
        <v/>
      </c>
      <c r="T2124" s="420" t="str">
        <f>IF('statement of marks'!AC73="","",'statement of marks'!AC73)</f>
        <v/>
      </c>
      <c r="U2124" s="420" t="str">
        <f>IF('statement of marks'!AD73="","",'statement of marks'!AD73)</f>
        <v/>
      </c>
      <c r="V2124" s="439" t="str">
        <f>IF('statement of marks'!AE73="","",'statement of marks'!AE73)</f>
        <v/>
      </c>
    </row>
    <row r="2125" spans="1:22" ht="15.95" customHeight="1">
      <c r="A2125" s="425"/>
      <c r="B2125" s="990" t="str">
        <f>IF('statement of marks'!$AH$3="","",'statement of marks'!$AH$3)</f>
        <v>vaxszth</v>
      </c>
      <c r="C2125" s="991"/>
      <c r="D2125" s="207" t="str">
        <f>IF('statement of marks'!AH73="","",'statement of marks'!AH73)</f>
        <v/>
      </c>
      <c r="E2125" s="207" t="str">
        <f>IF('statement of marks'!AI73="","",'statement of marks'!AI73)</f>
        <v/>
      </c>
      <c r="F2125" s="433" t="str">
        <f>IF('statement of marks'!AJ73="","",'statement of marks'!AJ73)</f>
        <v/>
      </c>
      <c r="G2125" s="207" t="str">
        <f>IF('statement of marks'!AK73="","",'statement of marks'!AK73)</f>
        <v/>
      </c>
      <c r="H2125" s="207" t="str">
        <f>IF('statement of marks'!AL73="","",'statement of marks'!AL73)</f>
        <v/>
      </c>
      <c r="I2125" s="433" t="str">
        <f>IF('statement of marks'!AM73="","",'statement of marks'!AM73)</f>
        <v/>
      </c>
      <c r="J2125" s="207" t="str">
        <f>IF('statement of marks'!AN73="","",'statement of marks'!AN73)</f>
        <v/>
      </c>
      <c r="K2125" s="207" t="str">
        <f>IF('statement of marks'!AO73="","",'statement of marks'!AO73)</f>
        <v/>
      </c>
      <c r="L2125" s="433" t="str">
        <f>IF('statement of marks'!AP73="","",'statement of marks'!AP73)</f>
        <v/>
      </c>
      <c r="M2125" s="207" t="str">
        <f>IF('statement of marks'!AR73="","",'statement of marks'!AR73)</f>
        <v/>
      </c>
      <c r="N2125" s="207" t="str">
        <f>IF('statement of marks'!AS73="","",'statement of marks'!AS73)</f>
        <v/>
      </c>
      <c r="O2125" s="433" t="str">
        <f>IF('statement of marks'!AT73="","",'statement of marks'!AT73)</f>
        <v/>
      </c>
      <c r="P2125" s="209" t="str">
        <f>IF('statement of marks'!AU73="","",'statement of marks'!AU73)</f>
        <v/>
      </c>
      <c r="Q2125" s="207" t="str">
        <f>IF('statement of marks'!AV73="","",'statement of marks'!AV73)</f>
        <v/>
      </c>
      <c r="R2125" s="207" t="str">
        <f>IF('statement of marks'!AW73="","",'statement of marks'!AW73)</f>
        <v/>
      </c>
      <c r="S2125" s="433" t="str">
        <f>IF('statement of marks'!AX73="","",'statement of marks'!AX73)</f>
        <v/>
      </c>
      <c r="T2125" s="420" t="str">
        <f>IF('statement of marks'!AY73="","",'statement of marks'!AY73)</f>
        <v/>
      </c>
      <c r="U2125" s="420" t="str">
        <f>IF('statement of marks'!AZ73="","",'statement of marks'!AZ73)</f>
        <v/>
      </c>
      <c r="V2125" s="439" t="str">
        <f>IF('statement of marks'!BA73="","",'statement of marks'!BA73)</f>
        <v/>
      </c>
    </row>
    <row r="2126" spans="1:22" ht="15.95" customHeight="1">
      <c r="A2126" s="425"/>
      <c r="B2126" s="990" t="str">
        <f>IF('statement of marks'!BD73="s","laLd`r",IF('statement of marks'!BD73="u","mnwZ",IF('statement of marks'!BD73="g","xqtjkrh",IF('statement of marks'!BD73="p","iatkch",IF('statement of marks'!BD73="sd","fla/kh","r`rh; Hkk""kk")))))</f>
        <v>r`rh; Hkk"kk</v>
      </c>
      <c r="C2126" s="991"/>
      <c r="D2126" s="207" t="str">
        <f>IF('statement of marks'!BE73="","",'statement of marks'!BE73)</f>
        <v/>
      </c>
      <c r="E2126" s="207" t="str">
        <f>IF('statement of marks'!BF73="","",'statement of marks'!BF73)</f>
        <v/>
      </c>
      <c r="F2126" s="433" t="str">
        <f>IF('statement of marks'!BG73="","",'statement of marks'!BG73)</f>
        <v/>
      </c>
      <c r="G2126" s="207" t="str">
        <f>IF('statement of marks'!BH73="","",'statement of marks'!BH73)</f>
        <v/>
      </c>
      <c r="H2126" s="207" t="str">
        <f>IF('statement of marks'!BI73="","",'statement of marks'!BI73)</f>
        <v/>
      </c>
      <c r="I2126" s="433" t="str">
        <f>IF('statement of marks'!BJ73="","",'statement of marks'!BJ73)</f>
        <v/>
      </c>
      <c r="J2126" s="207" t="str">
        <f>IF('statement of marks'!BK73="","",'statement of marks'!BK73)</f>
        <v/>
      </c>
      <c r="K2126" s="207" t="str">
        <f>IF('statement of marks'!BL73="","",'statement of marks'!BL73)</f>
        <v/>
      </c>
      <c r="L2126" s="433" t="str">
        <f>IF('statement of marks'!BM73="","",'statement of marks'!BM73)</f>
        <v/>
      </c>
      <c r="M2126" s="207" t="str">
        <f>IF('statement of marks'!BO73="","",'statement of marks'!BO73)</f>
        <v/>
      </c>
      <c r="N2126" s="207" t="str">
        <f>IF('statement of marks'!BP73="","",'statement of marks'!BP73)</f>
        <v/>
      </c>
      <c r="O2126" s="433" t="str">
        <f>IF('statement of marks'!BQ73="","",'statement of marks'!BQ73)</f>
        <v/>
      </c>
      <c r="P2126" s="209" t="str">
        <f>IF('statement of marks'!BR73="","",'statement of marks'!BR73)</f>
        <v/>
      </c>
      <c r="Q2126" s="207" t="str">
        <f>IF('statement of marks'!BS73="","",'statement of marks'!BS73)</f>
        <v/>
      </c>
      <c r="R2126" s="207" t="str">
        <f>IF('statement of marks'!BT73="","",'statement of marks'!BT73)</f>
        <v/>
      </c>
      <c r="S2126" s="433" t="str">
        <f>IF('statement of marks'!BU73="","",'statement of marks'!BU73)</f>
        <v/>
      </c>
      <c r="T2126" s="420" t="str">
        <f>IF('statement of marks'!BV73="","",'statement of marks'!BV73)</f>
        <v/>
      </c>
      <c r="U2126" s="420" t="str">
        <f>IF('statement of marks'!BW73="","",'statement of marks'!BW73)</f>
        <v/>
      </c>
      <c r="V2126" s="439" t="str">
        <f>IF('statement of marks'!BX73="","",'statement of marks'!BX73)</f>
        <v/>
      </c>
    </row>
    <row r="2127" spans="1:22" ht="15.95" customHeight="1">
      <c r="A2127" s="425"/>
      <c r="B2127" s="990" t="str">
        <f>IF('statement of marks'!$CA$3="","",'statement of marks'!$CA$3)</f>
        <v>xf.kr</v>
      </c>
      <c r="C2127" s="991"/>
      <c r="D2127" s="207" t="str">
        <f>IF('statement of marks'!CA73="","",'statement of marks'!CA73)</f>
        <v/>
      </c>
      <c r="E2127" s="207" t="str">
        <f>IF('statement of marks'!CB73="","",'statement of marks'!CB73)</f>
        <v/>
      </c>
      <c r="F2127" s="433" t="str">
        <f>IF('statement of marks'!CC73="","",'statement of marks'!CC73)</f>
        <v/>
      </c>
      <c r="G2127" s="207" t="str">
        <f>IF('statement of marks'!CD73="","",'statement of marks'!CD73)</f>
        <v/>
      </c>
      <c r="H2127" s="207" t="str">
        <f>IF('statement of marks'!CE73="","",'statement of marks'!CE73)</f>
        <v/>
      </c>
      <c r="I2127" s="433" t="str">
        <f>IF('statement of marks'!CF73="","",'statement of marks'!CF73)</f>
        <v/>
      </c>
      <c r="J2127" s="207" t="str">
        <f>IF('statement of marks'!CG73="","",'statement of marks'!CG73)</f>
        <v/>
      </c>
      <c r="K2127" s="207" t="str">
        <f>IF('statement of marks'!CH73="","",'statement of marks'!CH73)</f>
        <v/>
      </c>
      <c r="L2127" s="433" t="str">
        <f>IF('statement of marks'!CI73="","",'statement of marks'!CI73)</f>
        <v/>
      </c>
      <c r="M2127" s="207" t="str">
        <f>IF('statement of marks'!CK73="","",'statement of marks'!CK73)</f>
        <v/>
      </c>
      <c r="N2127" s="207" t="str">
        <f>IF('statement of marks'!CL73="","",'statement of marks'!CL73)</f>
        <v/>
      </c>
      <c r="O2127" s="433" t="str">
        <f>IF('statement of marks'!CM73="","",'statement of marks'!CM73)</f>
        <v/>
      </c>
      <c r="P2127" s="209" t="str">
        <f>IF('statement of marks'!CN73="","",'statement of marks'!CN73)</f>
        <v/>
      </c>
      <c r="Q2127" s="207" t="str">
        <f>IF('statement of marks'!CO73="","",'statement of marks'!CO73)</f>
        <v/>
      </c>
      <c r="R2127" s="207" t="str">
        <f>IF('statement of marks'!CP73="","",'statement of marks'!CP73)</f>
        <v/>
      </c>
      <c r="S2127" s="433" t="str">
        <f>IF('statement of marks'!CQ73="","",'statement of marks'!CQ73)</f>
        <v/>
      </c>
      <c r="T2127" s="420" t="str">
        <f>IF('statement of marks'!CR73="","",'statement of marks'!CR73)</f>
        <v/>
      </c>
      <c r="U2127" s="420" t="str">
        <f>IF('statement of marks'!CS73="","",'statement of marks'!CS73)</f>
        <v/>
      </c>
      <c r="V2127" s="439" t="str">
        <f>IF('statement of marks'!CT73="","",'statement of marks'!CT73)</f>
        <v/>
      </c>
    </row>
    <row r="2128" spans="1:22" ht="15.95" customHeight="1">
      <c r="A2128" s="425"/>
      <c r="B2128" s="990" t="str">
        <f>IF('statement of marks'!$CW$3="","",'statement of marks'!$CW$3)</f>
        <v>foKku</v>
      </c>
      <c r="C2128" s="991"/>
      <c r="D2128" s="207" t="str">
        <f>IF('statement of marks'!CW73="","",'statement of marks'!CW73)</f>
        <v/>
      </c>
      <c r="E2128" s="207" t="str">
        <f>IF('statement of marks'!CX73="","",'statement of marks'!CX73)</f>
        <v/>
      </c>
      <c r="F2128" s="433" t="str">
        <f>IF('statement of marks'!CY73="","",'statement of marks'!CY73)</f>
        <v/>
      </c>
      <c r="G2128" s="207" t="str">
        <f>IF('statement of marks'!CZ73="","",'statement of marks'!CZ73)</f>
        <v/>
      </c>
      <c r="H2128" s="207" t="str">
        <f>IF('statement of marks'!DA73="","",'statement of marks'!DA73)</f>
        <v/>
      </c>
      <c r="I2128" s="433" t="str">
        <f>IF('statement of marks'!DB73="","",'statement of marks'!DB73)</f>
        <v/>
      </c>
      <c r="J2128" s="207" t="str">
        <f>IF('statement of marks'!DC73="","",'statement of marks'!DC73)</f>
        <v/>
      </c>
      <c r="K2128" s="207" t="str">
        <f>IF('statement of marks'!DD73="","",'statement of marks'!DD73)</f>
        <v/>
      </c>
      <c r="L2128" s="433" t="str">
        <f>IF('statement of marks'!DE73="","",'statement of marks'!DE73)</f>
        <v/>
      </c>
      <c r="M2128" s="207" t="str">
        <f>IF('statement of marks'!DG73="","",'statement of marks'!DG73)</f>
        <v/>
      </c>
      <c r="N2128" s="207" t="str">
        <f>IF('statement of marks'!DH73="","",'statement of marks'!DH73)</f>
        <v/>
      </c>
      <c r="O2128" s="433" t="str">
        <f>IF('statement of marks'!DI73="","",'statement of marks'!DI73)</f>
        <v/>
      </c>
      <c r="P2128" s="209" t="str">
        <f>IF('statement of marks'!DJ73="","",'statement of marks'!DJ73)</f>
        <v/>
      </c>
      <c r="Q2128" s="207" t="str">
        <f>IF('statement of marks'!DK73="","",'statement of marks'!DK73)</f>
        <v/>
      </c>
      <c r="R2128" s="207" t="str">
        <f>IF('statement of marks'!DL73="","",'statement of marks'!DL73)</f>
        <v/>
      </c>
      <c r="S2128" s="433" t="str">
        <f>IF('statement of marks'!DM73="","",'statement of marks'!DM73)</f>
        <v/>
      </c>
      <c r="T2128" s="420" t="str">
        <f>IF('statement of marks'!DN73="","",'statement of marks'!DN73)</f>
        <v/>
      </c>
      <c r="U2128" s="420" t="str">
        <f>IF('statement of marks'!DO73="","",'statement of marks'!DO73)</f>
        <v/>
      </c>
      <c r="V2128" s="439" t="str">
        <f>IF('statement of marks'!DP73="","",'statement of marks'!DP73)</f>
        <v/>
      </c>
    </row>
    <row r="2129" spans="1:22" ht="15.95" customHeight="1">
      <c r="A2129" s="425"/>
      <c r="B2129" s="990" t="str">
        <f>IF('statement of marks'!$DS$3="","",'statement of marks'!$DS$3)</f>
        <v>lkekftd foKku</v>
      </c>
      <c r="C2129" s="991"/>
      <c r="D2129" s="207" t="str">
        <f>IF('statement of marks'!DS73="","",'statement of marks'!DS73)</f>
        <v/>
      </c>
      <c r="E2129" s="207" t="str">
        <f>IF('statement of marks'!DT73="","",'statement of marks'!DT73)</f>
        <v/>
      </c>
      <c r="F2129" s="433" t="str">
        <f>IF('statement of marks'!DU73="","",'statement of marks'!DU73)</f>
        <v/>
      </c>
      <c r="G2129" s="207" t="str">
        <f>IF('statement of marks'!DV73="","",'statement of marks'!DV73)</f>
        <v/>
      </c>
      <c r="H2129" s="207" t="str">
        <f>IF('statement of marks'!DW73="","",'statement of marks'!DW73)</f>
        <v/>
      </c>
      <c r="I2129" s="433" t="str">
        <f>IF('statement of marks'!DX73="","",'statement of marks'!DX73)</f>
        <v/>
      </c>
      <c r="J2129" s="207" t="str">
        <f>IF('statement of marks'!DY73="","",'statement of marks'!DY73)</f>
        <v/>
      </c>
      <c r="K2129" s="207" t="str">
        <f>IF('statement of marks'!DZ73="","",'statement of marks'!DZ73)</f>
        <v/>
      </c>
      <c r="L2129" s="433" t="str">
        <f>IF('statement of marks'!EA73="","",'statement of marks'!EA73)</f>
        <v/>
      </c>
      <c r="M2129" s="207" t="str">
        <f>IF('statement of marks'!EC73="","",'statement of marks'!EC73)</f>
        <v/>
      </c>
      <c r="N2129" s="207" t="str">
        <f>IF('statement of marks'!ED73="","",'statement of marks'!ED73)</f>
        <v/>
      </c>
      <c r="O2129" s="433" t="str">
        <f>IF('statement of marks'!EE73="","",'statement of marks'!EE73)</f>
        <v/>
      </c>
      <c r="P2129" s="209" t="str">
        <f>IF('statement of marks'!EF73="","",'statement of marks'!EF73)</f>
        <v/>
      </c>
      <c r="Q2129" s="207" t="str">
        <f>IF('statement of marks'!EG73="","",'statement of marks'!EG73)</f>
        <v/>
      </c>
      <c r="R2129" s="207" t="str">
        <f>IF('statement of marks'!EH73="","",'statement of marks'!EH73)</f>
        <v/>
      </c>
      <c r="S2129" s="433" t="str">
        <f>IF('statement of marks'!EI73="","",'statement of marks'!EI73)</f>
        <v/>
      </c>
      <c r="T2129" s="420" t="str">
        <f>IF('statement of marks'!EJ73="","",'statement of marks'!EJ73)</f>
        <v/>
      </c>
      <c r="U2129" s="420" t="str">
        <f>IF('statement of marks'!EK73="","",'statement of marks'!EK73)</f>
        <v/>
      </c>
      <c r="V2129" s="439" t="str">
        <f>IF('statement of marks'!EL73="","",'statement of marks'!EL73)</f>
        <v/>
      </c>
    </row>
    <row r="2130" spans="1:22" ht="15.95" customHeight="1">
      <c r="A2130" s="425"/>
      <c r="B2130" s="996" t="s">
        <v>193</v>
      </c>
      <c r="C2130" s="997"/>
      <c r="D2130" s="1007" t="s">
        <v>1</v>
      </c>
      <c r="E2130" s="1007"/>
      <c r="F2130" s="1007"/>
      <c r="G2130" s="1007" t="s">
        <v>21</v>
      </c>
      <c r="H2130" s="1007"/>
      <c r="I2130" s="1007"/>
      <c r="J2130" s="1007" t="s">
        <v>194</v>
      </c>
      <c r="K2130" s="1007"/>
      <c r="L2130" s="1007"/>
      <c r="M2130" s="1007" t="s">
        <v>68</v>
      </c>
      <c r="N2130" s="1007"/>
      <c r="O2130" s="1007"/>
      <c r="P2130" s="1007" t="s">
        <v>240</v>
      </c>
      <c r="Q2130" s="1007"/>
      <c r="R2130" s="1007"/>
      <c r="S2130" s="436"/>
      <c r="T2130" s="1073" t="s">
        <v>237</v>
      </c>
      <c r="U2130" s="1074"/>
      <c r="V2130" s="1075"/>
    </row>
    <row r="2131" spans="1:22" ht="15.95" customHeight="1">
      <c r="A2131" s="426"/>
      <c r="B2131" s="1048" t="s">
        <v>3</v>
      </c>
      <c r="C2131" s="1049"/>
      <c r="D2131" s="1050">
        <f>IF('statement of marks'!EO$6="","",'statement of marks'!EO$6)</f>
        <v>20</v>
      </c>
      <c r="E2131" s="1050"/>
      <c r="F2131" s="1050"/>
      <c r="G2131" s="1050">
        <f>IF('statement of marks'!EP$6="","",'statement of marks'!EP$6)</f>
        <v>20</v>
      </c>
      <c r="H2131" s="1050"/>
      <c r="I2131" s="1050"/>
      <c r="J2131" s="1050">
        <f>IF('statement of marks'!ER$6="","",'statement of marks'!ER$6)</f>
        <v>20</v>
      </c>
      <c r="K2131" s="1050"/>
      <c r="L2131" s="1050"/>
      <c r="M2131" s="1050">
        <f>IF('statement of marks'!EQ$6="","",'statement of marks'!EQ$6)</f>
        <v>20</v>
      </c>
      <c r="N2131" s="1050"/>
      <c r="O2131" s="1050"/>
      <c r="P2131" s="1050">
        <f>IF('statement of marks'!ES$6="","",'statement of marks'!ES$6)</f>
        <v>20</v>
      </c>
      <c r="Q2131" s="1050"/>
      <c r="R2131" s="1050"/>
      <c r="S2131" s="437" t="str">
        <f>IF('statement of marks'!FD$6="","",'statement of marks'!EW$6)</f>
        <v/>
      </c>
      <c r="T2131" s="442">
        <f>IF('statement of marks'!ET$6="","",'statement of marks'!ET$6)</f>
        <v>100</v>
      </c>
      <c r="U2131" s="443" t="s">
        <v>5</v>
      </c>
      <c r="V2131" s="444" t="s">
        <v>241</v>
      </c>
    </row>
    <row r="2132" spans="1:22" ht="15.95" customHeight="1">
      <c r="A2132" s="425"/>
      <c r="B2132" s="990" t="str">
        <f>IF('statement of marks'!$EO$3="","",'statement of marks'!$EO$3)</f>
        <v>dk;kZuqHko</v>
      </c>
      <c r="C2132" s="991"/>
      <c r="D2132" s="1031" t="str">
        <f>IF('statement of marks'!EO73="","",'statement of marks'!EO73)</f>
        <v/>
      </c>
      <c r="E2132" s="1031"/>
      <c r="F2132" s="1031"/>
      <c r="G2132" s="1031" t="str">
        <f>IF('statement of marks'!EP73="","",'statement of marks'!EP73)</f>
        <v/>
      </c>
      <c r="H2132" s="1031"/>
      <c r="I2132" s="1031"/>
      <c r="J2132" s="1031" t="str">
        <f>IF('statement of marks'!ER73="","",'statement of marks'!ER73)</f>
        <v/>
      </c>
      <c r="K2132" s="1031"/>
      <c r="L2132" s="1031"/>
      <c r="M2132" s="1031" t="str">
        <f>IF('statement of marks'!EQ73="","",'statement of marks'!EQ73)</f>
        <v/>
      </c>
      <c r="N2132" s="1031"/>
      <c r="O2132" s="1031"/>
      <c r="P2132" s="1031" t="str">
        <f>IF('statement of marks'!ES73="","",'statement of marks'!ES73)</f>
        <v/>
      </c>
      <c r="Q2132" s="1031"/>
      <c r="R2132" s="1031"/>
      <c r="S2132" s="438"/>
      <c r="T2132" s="440" t="str">
        <f>IF('statement of marks'!ET73="","",'statement of marks'!ET73)</f>
        <v/>
      </c>
      <c r="U2132" s="440" t="str">
        <f>IF('statement of marks'!EU73="","",'statement of marks'!EU73)</f>
        <v/>
      </c>
      <c r="V2132" s="441" t="str">
        <f>IF('statement of marks'!EV73="","",'statement of marks'!EV73)</f>
        <v/>
      </c>
    </row>
    <row r="2133" spans="1:22" ht="15.95" customHeight="1">
      <c r="A2133" s="425"/>
      <c r="B2133" s="1027" t="str">
        <f>IF('statement of marks'!$EY$3="","",'statement of marks'!$EY$3)</f>
        <v>dyk f'k{kk</v>
      </c>
      <c r="C2133" s="1028"/>
      <c r="D2133" s="1031" t="str">
        <f>IF('statement of marks'!EY73="","",'statement of marks'!EY73)</f>
        <v/>
      </c>
      <c r="E2133" s="1031"/>
      <c r="F2133" s="1031"/>
      <c r="G2133" s="1031" t="str">
        <f>IF('statement of marks'!EZ73="","",'statement of marks'!EZ73)</f>
        <v/>
      </c>
      <c r="H2133" s="1031"/>
      <c r="I2133" s="1031"/>
      <c r="J2133" s="1031" t="str">
        <f>IF('statement of marks'!FB73="","",'statement of marks'!FB73)</f>
        <v/>
      </c>
      <c r="K2133" s="1031"/>
      <c r="L2133" s="1031"/>
      <c r="M2133" s="1031" t="str">
        <f>IF('statement of marks'!FA73="","",'statement of marks'!FA73)</f>
        <v/>
      </c>
      <c r="N2133" s="1031"/>
      <c r="O2133" s="1031"/>
      <c r="P2133" s="1031" t="str">
        <f>IF('statement of marks'!FC73="","",'statement of marks'!FC73)</f>
        <v/>
      </c>
      <c r="Q2133" s="1031"/>
      <c r="R2133" s="1031"/>
      <c r="S2133" s="438"/>
      <c r="T2133" s="440" t="str">
        <f>IF('statement of marks'!FD73="","",'statement of marks'!FD73)</f>
        <v/>
      </c>
      <c r="U2133" s="440" t="str">
        <f>IF('statement of marks'!FE73="","",'statement of marks'!FE73)</f>
        <v/>
      </c>
      <c r="V2133" s="441" t="str">
        <f>IF('statement of marks'!FF73="","",'statement of marks'!FF73)</f>
        <v/>
      </c>
    </row>
    <row r="2134" spans="1:22" ht="15.95" customHeight="1">
      <c r="A2134" s="425"/>
      <c r="B2134" s="1029" t="str">
        <f>IF('statement of marks'!$FI$3="","",'statement of marks'!$FI$3)</f>
        <v>LokLF; ,oe~ 'kkjhfjd f'k{kk</v>
      </c>
      <c r="C2134" s="1030"/>
      <c r="D2134" s="1031" t="str">
        <f>IF('statement of marks'!FI73="","",'statement of marks'!FI73)</f>
        <v/>
      </c>
      <c r="E2134" s="1031"/>
      <c r="F2134" s="1031"/>
      <c r="G2134" s="1031" t="str">
        <f>IF('statement of marks'!FJ73="","",'statement of marks'!FJ73)</f>
        <v/>
      </c>
      <c r="H2134" s="1031"/>
      <c r="I2134" s="1031"/>
      <c r="J2134" s="1031" t="str">
        <f>IF('statement of marks'!FL73="","",'statement of marks'!FL73)</f>
        <v/>
      </c>
      <c r="K2134" s="1031"/>
      <c r="L2134" s="1031"/>
      <c r="M2134" s="1031" t="str">
        <f>IF('statement of marks'!FK73="","",'statement of marks'!FK73)</f>
        <v/>
      </c>
      <c r="N2134" s="1031"/>
      <c r="O2134" s="1031"/>
      <c r="P2134" s="1031" t="str">
        <f>IF('statement of marks'!FM73="","",'statement of marks'!FM73)</f>
        <v/>
      </c>
      <c r="Q2134" s="1031"/>
      <c r="R2134" s="1031"/>
      <c r="S2134" s="438"/>
      <c r="T2134" s="440" t="str">
        <f>IF('statement of marks'!FN73="","",'statement of marks'!FN73)</f>
        <v/>
      </c>
      <c r="U2134" s="440" t="str">
        <f>IF('statement of marks'!FO73="","",'statement of marks'!FO73)</f>
        <v/>
      </c>
      <c r="V2134" s="441" t="str">
        <f>IF('statement of marks'!FP73="","",'statement of marks'!FP73)</f>
        <v/>
      </c>
    </row>
    <row r="2135" spans="1:22" ht="15.95" customHeight="1">
      <c r="A2135" s="425"/>
      <c r="B2135" s="1000" t="s">
        <v>195</v>
      </c>
      <c r="C2135" s="1001"/>
      <c r="D2135" s="1071" t="str">
        <f>details!$DR$3</f>
        <v>vxLr rd</v>
      </c>
      <c r="E2135" s="1071"/>
      <c r="F2135" s="1071"/>
      <c r="G2135" s="1071" t="str">
        <f>details!$DV$3</f>
        <v>vDVwcj rd</v>
      </c>
      <c r="H2135" s="1071"/>
      <c r="I2135" s="1071"/>
      <c r="J2135" s="1071" t="str">
        <f>details!$ED$3</f>
        <v>Qjojh rd</v>
      </c>
      <c r="K2135" s="1071"/>
      <c r="L2135" s="1071"/>
      <c r="M2135" s="1071" t="str">
        <f>details!$DZ$3</f>
        <v>fnlEcj rd</v>
      </c>
      <c r="N2135" s="1071"/>
      <c r="O2135" s="1071"/>
      <c r="P2135" s="1071" t="str">
        <f>details!$EH$3</f>
        <v>loZ ;ksx</v>
      </c>
      <c r="Q2135" s="1071"/>
      <c r="R2135" s="1071"/>
      <c r="S2135" s="1085" t="s">
        <v>252</v>
      </c>
      <c r="T2135" s="1086"/>
      <c r="U2135" s="1086"/>
      <c r="V2135" s="1087"/>
    </row>
    <row r="2136" spans="1:22" ht="15.95" customHeight="1">
      <c r="A2136" s="425"/>
      <c r="B2136" s="1025" t="s">
        <v>98</v>
      </c>
      <c r="C2136" s="1026"/>
      <c r="D2136" s="1008" t="str">
        <f>IF(details!DS73="","",details!DS73)</f>
        <v/>
      </c>
      <c r="E2136" s="1008"/>
      <c r="F2136" s="1008"/>
      <c r="G2136" s="1008" t="str">
        <f>IF(details!DW73="","",details!DW73)</f>
        <v/>
      </c>
      <c r="H2136" s="1008"/>
      <c r="I2136" s="1008"/>
      <c r="J2136" s="1008" t="str">
        <f>IF(details!EE73="","",details!EE73)</f>
        <v/>
      </c>
      <c r="K2136" s="1008"/>
      <c r="L2136" s="1008"/>
      <c r="M2136" s="1008" t="str">
        <f>IF(details!EA73="","",details!EA73)</f>
        <v/>
      </c>
      <c r="N2136" s="1008"/>
      <c r="O2136" s="1008"/>
      <c r="P2136" s="1008" t="str">
        <f>IF(details!EI73="","",details!EI73)</f>
        <v/>
      </c>
      <c r="Q2136" s="1008"/>
      <c r="R2136" s="1008"/>
      <c r="S2136" s="1088">
        <v>41757</v>
      </c>
      <c r="T2136" s="1089"/>
      <c r="U2136" s="1089"/>
      <c r="V2136" s="1090"/>
    </row>
    <row r="2137" spans="1:22" ht="15.95" customHeight="1">
      <c r="A2137" s="425"/>
      <c r="B2137" s="1023" t="s">
        <v>15</v>
      </c>
      <c r="C2137" s="1024"/>
      <c r="D2137" s="1009">
        <f>IF(details!DR73="","",details!DR73)</f>
        <v>83</v>
      </c>
      <c r="E2137" s="1009"/>
      <c r="F2137" s="1009"/>
      <c r="G2137" s="1009" t="str">
        <f>IF(details!DV73="","",details!DV73)</f>
        <v/>
      </c>
      <c r="H2137" s="1009"/>
      <c r="I2137" s="1009"/>
      <c r="J2137" s="1009" t="str">
        <f>IF(details!ED73="","",details!ED73)</f>
        <v/>
      </c>
      <c r="K2137" s="1009"/>
      <c r="L2137" s="1009"/>
      <c r="M2137" s="1009" t="str">
        <f>IF(details!DZ73="","",details!DZ73)</f>
        <v/>
      </c>
      <c r="N2137" s="1009"/>
      <c r="O2137" s="1009"/>
      <c r="P2137" s="1009" t="str">
        <f>IF(details!EH73="","",details!EH73)</f>
        <v/>
      </c>
      <c r="Q2137" s="1009"/>
      <c r="R2137" s="1009"/>
      <c r="S2137" s="1091"/>
      <c r="T2137" s="1092"/>
      <c r="U2137" s="1092"/>
      <c r="V2137" s="1093"/>
    </row>
    <row r="2138" spans="1:22" ht="15.95" customHeight="1">
      <c r="A2138" s="1072"/>
      <c r="B2138" s="1064" t="s">
        <v>250</v>
      </c>
      <c r="C2138" s="1065"/>
      <c r="D2138" s="1066" t="s">
        <v>3</v>
      </c>
      <c r="E2138" s="1066"/>
      <c r="F2138" s="1066"/>
      <c r="G2138" s="1066" t="s">
        <v>236</v>
      </c>
      <c r="H2138" s="1066"/>
      <c r="I2138" s="1066"/>
      <c r="J2138" s="1066" t="s">
        <v>5</v>
      </c>
      <c r="K2138" s="1066"/>
      <c r="L2138" s="1066"/>
      <c r="M2138" s="1066" t="s">
        <v>242</v>
      </c>
      <c r="N2138" s="1066"/>
      <c r="O2138" s="1066"/>
      <c r="P2138" s="1067" t="s">
        <v>225</v>
      </c>
      <c r="Q2138" s="1067"/>
      <c r="R2138" s="1067"/>
      <c r="S2138" s="1066" t="s">
        <v>250</v>
      </c>
      <c r="T2138" s="1066"/>
      <c r="U2138" s="1066"/>
      <c r="V2138" s="1068"/>
    </row>
    <row r="2139" spans="1:22" ht="15.95" customHeight="1">
      <c r="A2139" s="1072"/>
      <c r="B2139" s="1064"/>
      <c r="C2139" s="1065"/>
      <c r="D2139" s="1069" t="str">
        <f>'statement of marks'!HD73</f>
        <v/>
      </c>
      <c r="E2139" s="1069"/>
      <c r="F2139" s="1069"/>
      <c r="G2139" s="1069" t="str">
        <f>'statement of marks'!HE73</f>
        <v/>
      </c>
      <c r="H2139" s="1069"/>
      <c r="I2139" s="1069"/>
      <c r="J2139" s="1069" t="str">
        <f>'statement of marks'!HF73</f>
        <v/>
      </c>
      <c r="K2139" s="1069"/>
      <c r="L2139" s="1069"/>
      <c r="M2139" s="1069" t="str">
        <f>'statement of marks'!HI73</f>
        <v/>
      </c>
      <c r="N2139" s="1069"/>
      <c r="O2139" s="1069"/>
      <c r="P2139" s="1069" t="str">
        <f>'statement of marks'!HH73</f>
        <v/>
      </c>
      <c r="Q2139" s="1069"/>
      <c r="R2139" s="1069"/>
      <c r="S2139" s="1066" t="str">
        <f>'statement of marks'!HC73</f>
        <v/>
      </c>
      <c r="T2139" s="1066"/>
      <c r="U2139" s="1066"/>
      <c r="V2139" s="1068"/>
    </row>
    <row r="2140" spans="1:22" ht="15.95" customHeight="1">
      <c r="A2140" s="425"/>
      <c r="B2140" s="1036" t="s">
        <v>99</v>
      </c>
      <c r="C2140" s="1037"/>
      <c r="D2140" s="1007"/>
      <c r="E2140" s="1007"/>
      <c r="F2140" s="1007"/>
      <c r="G2140" s="1007"/>
      <c r="H2140" s="1007"/>
      <c r="I2140" s="1007"/>
      <c r="J2140" s="1007"/>
      <c r="K2140" s="1007"/>
      <c r="L2140" s="1007"/>
      <c r="M2140" s="1007"/>
      <c r="N2140" s="1007"/>
      <c r="O2140" s="1007"/>
      <c r="P2140" s="1007"/>
      <c r="Q2140" s="1007"/>
      <c r="R2140" s="1007"/>
      <c r="S2140" s="1007"/>
      <c r="T2140" s="1007"/>
      <c r="U2140" s="1007"/>
      <c r="V2140" s="1058"/>
    </row>
    <row r="2141" spans="1:22" ht="15.95" customHeight="1">
      <c r="A2141" s="425"/>
      <c r="B2141" s="1013" t="s">
        <v>79</v>
      </c>
      <c r="C2141" s="1014"/>
      <c r="D2141" s="1007"/>
      <c r="E2141" s="1007"/>
      <c r="F2141" s="1007"/>
      <c r="G2141" s="1007"/>
      <c r="H2141" s="1007"/>
      <c r="I2141" s="1007"/>
      <c r="J2141" s="1007"/>
      <c r="K2141" s="1007"/>
      <c r="L2141" s="1007"/>
      <c r="M2141" s="1007"/>
      <c r="N2141" s="1007"/>
      <c r="O2141" s="1007"/>
      <c r="P2141" s="1007"/>
      <c r="Q2141" s="1007"/>
      <c r="R2141" s="1007"/>
      <c r="S2141" s="1007"/>
      <c r="T2141" s="1007"/>
      <c r="U2141" s="1007"/>
      <c r="V2141" s="1058"/>
    </row>
    <row r="2142" spans="1:22" ht="15.95" customHeight="1">
      <c r="A2142" s="425"/>
      <c r="B2142" s="1036" t="s">
        <v>243</v>
      </c>
      <c r="C2142" s="1037"/>
      <c r="D2142" s="1007"/>
      <c r="E2142" s="1007"/>
      <c r="F2142" s="1007"/>
      <c r="G2142" s="1007"/>
      <c r="H2142" s="1007"/>
      <c r="I2142" s="1007"/>
      <c r="J2142" s="1007"/>
      <c r="K2142" s="1007"/>
      <c r="L2142" s="1007"/>
      <c r="M2142" s="1007"/>
      <c r="N2142" s="1007"/>
      <c r="O2142" s="1007"/>
      <c r="P2142" s="1007" t="s">
        <v>243</v>
      </c>
      <c r="Q2142" s="1007"/>
      <c r="R2142" s="1007"/>
      <c r="S2142" s="1007"/>
      <c r="T2142" s="1007"/>
      <c r="U2142" s="1007"/>
      <c r="V2142" s="1058"/>
    </row>
    <row r="2143" spans="1:22" ht="15.95" customHeight="1">
      <c r="A2143" s="425"/>
      <c r="B2143" s="1021" t="s">
        <v>100</v>
      </c>
      <c r="C2143" s="1022"/>
      <c r="D2143" s="1007"/>
      <c r="E2143" s="1007"/>
      <c r="F2143" s="1007"/>
      <c r="G2143" s="1007"/>
      <c r="H2143" s="1007"/>
      <c r="I2143" s="1007"/>
      <c r="J2143" s="1007"/>
      <c r="K2143" s="1007"/>
      <c r="L2143" s="1007"/>
      <c r="M2143" s="1007"/>
      <c r="N2143" s="1007"/>
      <c r="O2143" s="1007"/>
      <c r="P2143" s="1007"/>
      <c r="Q2143" s="1007"/>
      <c r="R2143" s="1007"/>
      <c r="S2143" s="1060" t="s">
        <v>100</v>
      </c>
      <c r="T2143" s="1060"/>
      <c r="U2143" s="1060"/>
      <c r="V2143" s="1061"/>
    </row>
    <row r="2144" spans="1:22" ht="15.95" customHeight="1" thickBot="1">
      <c r="A2144" s="427"/>
      <c r="B2144" s="1076" t="s">
        <v>101</v>
      </c>
      <c r="C2144" s="1077"/>
      <c r="D2144" s="1059"/>
      <c r="E2144" s="1059"/>
      <c r="F2144" s="1059"/>
      <c r="G2144" s="1059"/>
      <c r="H2144" s="1059"/>
      <c r="I2144" s="1059"/>
      <c r="J2144" s="1059"/>
      <c r="K2144" s="1059"/>
      <c r="L2144" s="1059"/>
      <c r="M2144" s="1059"/>
      <c r="N2144" s="1059"/>
      <c r="O2144" s="1059"/>
      <c r="P2144" s="1059"/>
      <c r="Q2144" s="1059"/>
      <c r="R2144" s="1059"/>
      <c r="S2144" s="1062" t="s">
        <v>134</v>
      </c>
      <c r="T2144" s="1062"/>
      <c r="U2144" s="1062"/>
      <c r="V2144" s="1063"/>
    </row>
    <row r="2145" spans="1:22" ht="15.95" customHeight="1">
      <c r="A2145" s="424"/>
      <c r="B2145" s="1038" t="s">
        <v>47</v>
      </c>
      <c r="C2145" s="1039"/>
      <c r="D2145" s="1039"/>
      <c r="E2145" s="1039"/>
      <c r="F2145" s="1039"/>
      <c r="G2145" s="1039"/>
      <c r="H2145" s="1039"/>
      <c r="I2145" s="1039"/>
      <c r="J2145" s="1039"/>
      <c r="K2145" s="1039"/>
      <c r="L2145" s="1039"/>
      <c r="M2145" s="1039"/>
      <c r="N2145" s="1039"/>
      <c r="O2145" s="1039"/>
      <c r="P2145" s="1039"/>
      <c r="Q2145" s="1039"/>
      <c r="R2145" s="1039"/>
      <c r="S2145" s="1039"/>
      <c r="T2145" s="1039"/>
      <c r="U2145" s="1039"/>
      <c r="V2145" s="1040"/>
    </row>
    <row r="2146" spans="1:22" ht="15.95" customHeight="1">
      <c r="A2146" s="425"/>
      <c r="B2146" s="1041" t="str">
        <f>'statement of marks'!$A$1</f>
        <v>MkW0Hkhejko vEcsMdj jkt0vkok0fo|k0cxMh]nkSlk</v>
      </c>
      <c r="C2146" s="1042"/>
      <c r="D2146" s="1042"/>
      <c r="E2146" s="1042"/>
      <c r="F2146" s="1042"/>
      <c r="G2146" s="1042"/>
      <c r="H2146" s="1042"/>
      <c r="I2146" s="1042"/>
      <c r="J2146" s="1042"/>
      <c r="K2146" s="1042"/>
      <c r="L2146" s="1042"/>
      <c r="M2146" s="1042"/>
      <c r="N2146" s="1042"/>
      <c r="O2146" s="1042"/>
      <c r="P2146" s="1042"/>
      <c r="Q2146" s="1042"/>
      <c r="R2146" s="1042"/>
      <c r="S2146" s="1042"/>
      <c r="T2146" s="1042"/>
      <c r="U2146" s="1042"/>
      <c r="V2146" s="1043"/>
    </row>
    <row r="2147" spans="1:22" ht="15.95" customHeight="1">
      <c r="A2147" s="425"/>
      <c r="B2147" s="990" t="s">
        <v>244</v>
      </c>
      <c r="C2147" s="991"/>
      <c r="D2147" s="992" t="str">
        <f>'statement of marks'!$H$3</f>
        <v>2016-17</v>
      </c>
      <c r="E2147" s="992"/>
      <c r="F2147" s="992"/>
      <c r="G2147" s="992"/>
      <c r="H2147" s="992"/>
      <c r="I2147" s="992"/>
      <c r="J2147" s="992"/>
      <c r="K2147" s="992"/>
      <c r="L2147" s="992"/>
      <c r="M2147" s="992"/>
      <c r="N2147" s="992"/>
      <c r="O2147" s="992"/>
      <c r="P2147" s="992"/>
      <c r="Q2147" s="992"/>
      <c r="R2147" s="992"/>
      <c r="S2147" s="992"/>
      <c r="T2147" s="992"/>
      <c r="U2147" s="992"/>
      <c r="V2147" s="1044"/>
    </row>
    <row r="2148" spans="1:22" ht="15.95" customHeight="1">
      <c r="A2148" s="425"/>
      <c r="B2148" s="990" t="s">
        <v>185</v>
      </c>
      <c r="C2148" s="991"/>
      <c r="D2148" s="991" t="str">
        <f>IF('statement of marks'!I74="","",'statement of marks'!I74)</f>
        <v/>
      </c>
      <c r="E2148" s="991"/>
      <c r="F2148" s="991"/>
      <c r="G2148" s="991"/>
      <c r="H2148" s="991"/>
      <c r="I2148" s="991"/>
      <c r="J2148" s="991"/>
      <c r="K2148" s="991"/>
      <c r="L2148" s="991"/>
      <c r="M2148" s="991"/>
      <c r="N2148" s="991"/>
      <c r="O2148" s="991"/>
      <c r="P2148" s="991"/>
      <c r="Q2148" s="991"/>
      <c r="R2148" s="991"/>
      <c r="S2148" s="991"/>
      <c r="T2148" s="991"/>
      <c r="U2148" s="991"/>
      <c r="V2148" s="1045"/>
    </row>
    <row r="2149" spans="1:22" ht="15.95" customHeight="1">
      <c r="A2149" s="425"/>
      <c r="B2149" s="990" t="s">
        <v>186</v>
      </c>
      <c r="C2149" s="991"/>
      <c r="D2149" s="991" t="str">
        <f>IF('statement of marks'!J74="","",'statement of marks'!J74)</f>
        <v/>
      </c>
      <c r="E2149" s="991"/>
      <c r="F2149" s="991"/>
      <c r="G2149" s="991"/>
      <c r="H2149" s="991"/>
      <c r="I2149" s="991"/>
      <c r="J2149" s="991"/>
      <c r="K2149" s="991"/>
      <c r="L2149" s="991"/>
      <c r="M2149" s="991"/>
      <c r="N2149" s="991"/>
      <c r="O2149" s="991"/>
      <c r="P2149" s="991"/>
      <c r="Q2149" s="991"/>
      <c r="R2149" s="991"/>
      <c r="S2149" s="991"/>
      <c r="T2149" s="991"/>
      <c r="U2149" s="991"/>
      <c r="V2149" s="1045"/>
    </row>
    <row r="2150" spans="1:22" ht="15.95" customHeight="1">
      <c r="A2150" s="425"/>
      <c r="B2150" s="990" t="s">
        <v>187</v>
      </c>
      <c r="C2150" s="991"/>
      <c r="D2150" s="991" t="str">
        <f>IF('statement of marks'!K74="","",'statement of marks'!K74)</f>
        <v/>
      </c>
      <c r="E2150" s="991"/>
      <c r="F2150" s="991"/>
      <c r="G2150" s="991"/>
      <c r="H2150" s="991"/>
      <c r="I2150" s="991"/>
      <c r="J2150" s="991"/>
      <c r="K2150" s="991"/>
      <c r="L2150" s="991"/>
      <c r="M2150" s="991"/>
      <c r="N2150" s="991"/>
      <c r="O2150" s="991"/>
      <c r="P2150" s="991"/>
      <c r="Q2150" s="991"/>
      <c r="R2150" s="991"/>
      <c r="S2150" s="991"/>
      <c r="T2150" s="991"/>
      <c r="U2150" s="991"/>
      <c r="V2150" s="1045"/>
    </row>
    <row r="2151" spans="1:22" ht="15.95" customHeight="1">
      <c r="A2151" s="425"/>
      <c r="B2151" s="990" t="s">
        <v>188</v>
      </c>
      <c r="C2151" s="991"/>
      <c r="D2151" s="992" t="str">
        <f>'statement of marks'!$G$3</f>
        <v>6 B</v>
      </c>
      <c r="E2151" s="992"/>
      <c r="F2151" s="992"/>
      <c r="G2151" s="991" t="s">
        <v>9</v>
      </c>
      <c r="H2151" s="991"/>
      <c r="I2151" s="991"/>
      <c r="J2151" s="992" t="str">
        <f>IF('statement of marks'!D74="","",'statement of marks'!D74)</f>
        <v/>
      </c>
      <c r="K2151" s="992"/>
      <c r="L2151" s="992"/>
      <c r="M2151" s="991" t="s">
        <v>189</v>
      </c>
      <c r="N2151" s="991"/>
      <c r="O2151" s="991"/>
      <c r="P2151" s="992" t="str">
        <f>IF('statement of marks'!F74="","",'statement of marks'!F74)</f>
        <v/>
      </c>
      <c r="Q2151" s="992"/>
      <c r="R2151" s="992"/>
      <c r="S2151" s="1054" t="str">
        <f>IF('statement of marks'!$I$3="","",'statement of marks'!$I$3)</f>
        <v xml:space="preserve">fo|ky; dk Mk;l dksM+ </v>
      </c>
      <c r="T2151" s="1054"/>
      <c r="U2151" s="1054"/>
      <c r="V2151" s="1055"/>
    </row>
    <row r="2152" spans="1:22" ht="15.95" customHeight="1">
      <c r="A2152" s="425"/>
      <c r="B2152" s="428" t="s">
        <v>0</v>
      </c>
      <c r="C2152" s="429"/>
      <c r="D2152" s="1032" t="str">
        <f>IF('statement of marks'!G74="","",'statement of marks'!G74)</f>
        <v/>
      </c>
      <c r="E2152" s="1032"/>
      <c r="F2152" s="1032"/>
      <c r="G2152" s="991" t="str">
        <f>IF('statement of marks'!H74="","",'statement of marks'!H74)</f>
        <v/>
      </c>
      <c r="H2152" s="991"/>
      <c r="I2152" s="991"/>
      <c r="J2152" s="991"/>
      <c r="K2152" s="991"/>
      <c r="L2152" s="991"/>
      <c r="M2152" s="991"/>
      <c r="N2152" s="991"/>
      <c r="O2152" s="991"/>
      <c r="P2152" s="991"/>
      <c r="Q2152" s="991"/>
      <c r="R2152" s="991"/>
      <c r="S2152" s="1056" t="str">
        <f>IF('statement of marks'!$J$3="","",'statement of marks'!$J$3)</f>
        <v xml:space="preserve">08291009401   </v>
      </c>
      <c r="T2152" s="1056"/>
      <c r="U2152" s="1056"/>
      <c r="V2152" s="1057"/>
    </row>
    <row r="2153" spans="1:22" ht="15.95" customHeight="1">
      <c r="A2153" s="425"/>
      <c r="B2153" s="404" t="s">
        <v>28</v>
      </c>
      <c r="C2153" s="430" t="s">
        <v>96</v>
      </c>
      <c r="D2153" s="1007" t="s">
        <v>1</v>
      </c>
      <c r="E2153" s="1007"/>
      <c r="F2153" s="1007"/>
      <c r="G2153" s="1007" t="s">
        <v>21</v>
      </c>
      <c r="H2153" s="1007"/>
      <c r="I2153" s="1007"/>
      <c r="J2153" s="1007" t="s">
        <v>68</v>
      </c>
      <c r="K2153" s="1007"/>
      <c r="L2153" s="1007"/>
      <c r="M2153" s="1007" t="s">
        <v>97</v>
      </c>
      <c r="N2153" s="1007"/>
      <c r="O2153" s="1007"/>
      <c r="P2153" s="1070" t="s">
        <v>200</v>
      </c>
      <c r="Q2153" s="1051" t="s">
        <v>238</v>
      </c>
      <c r="R2153" s="1051"/>
      <c r="S2153" s="1051"/>
      <c r="T2153" s="1052" t="s">
        <v>237</v>
      </c>
      <c r="U2153" s="1052"/>
      <c r="V2153" s="1053"/>
    </row>
    <row r="2154" spans="1:22" ht="15.95" customHeight="1">
      <c r="A2154" s="425"/>
      <c r="B2154" s="404"/>
      <c r="C2154" s="430"/>
      <c r="D2154" s="423" t="s">
        <v>245</v>
      </c>
      <c r="E2154" s="423" t="s">
        <v>246</v>
      </c>
      <c r="F2154" s="431" t="s">
        <v>2</v>
      </c>
      <c r="G2154" s="423" t="s">
        <v>245</v>
      </c>
      <c r="H2154" s="423" t="s">
        <v>246</v>
      </c>
      <c r="I2154" s="431" t="s">
        <v>2</v>
      </c>
      <c r="J2154" s="423" t="s">
        <v>245</v>
      </c>
      <c r="K2154" s="423" t="s">
        <v>246</v>
      </c>
      <c r="L2154" s="431" t="s">
        <v>2</v>
      </c>
      <c r="M2154" s="423" t="s">
        <v>245</v>
      </c>
      <c r="N2154" s="423" t="s">
        <v>246</v>
      </c>
      <c r="O2154" s="431" t="s">
        <v>2</v>
      </c>
      <c r="P2154" s="1070"/>
      <c r="Q2154" s="423" t="s">
        <v>245</v>
      </c>
      <c r="R2154" s="423" t="s">
        <v>246</v>
      </c>
      <c r="S2154" s="435" t="s">
        <v>2</v>
      </c>
      <c r="T2154" s="445" t="s">
        <v>223</v>
      </c>
      <c r="U2154" s="446" t="s">
        <v>5</v>
      </c>
      <c r="V2154" s="447" t="s">
        <v>241</v>
      </c>
    </row>
    <row r="2155" spans="1:22" ht="15.95" customHeight="1">
      <c r="A2155" s="426"/>
      <c r="B2155" s="1046" t="s">
        <v>3</v>
      </c>
      <c r="C2155" s="1047"/>
      <c r="D2155" s="421">
        <f>IF('statement of marks'!L$6="","",'statement of marks'!L$6)</f>
        <v>5</v>
      </c>
      <c r="E2155" s="421">
        <f>IF('statement of marks'!M$6="","",'statement of marks'!M$6)</f>
        <v>5</v>
      </c>
      <c r="F2155" s="432">
        <f>IF('statement of marks'!N$6="","",'statement of marks'!N$6)</f>
        <v>10</v>
      </c>
      <c r="G2155" s="421">
        <f>IF('statement of marks'!O$6="","",'statement of marks'!O$6)</f>
        <v>5</v>
      </c>
      <c r="H2155" s="421">
        <f>IF('statement of marks'!P$6="","",'statement of marks'!P$6)</f>
        <v>5</v>
      </c>
      <c r="I2155" s="432">
        <f>IF('statement of marks'!Q$6="","",'statement of marks'!Q$6)</f>
        <v>10</v>
      </c>
      <c r="J2155" s="421">
        <f>IF('statement of marks'!R$6="","",'statement of marks'!R$6)</f>
        <v>5</v>
      </c>
      <c r="K2155" s="421">
        <f>IF('statement of marks'!S$6="","",'statement of marks'!S$6)</f>
        <v>5</v>
      </c>
      <c r="L2155" s="432">
        <f>IF('statement of marks'!T$6="","",'statement of marks'!T$6)</f>
        <v>10</v>
      </c>
      <c r="M2155" s="421">
        <f>IF('statement of marks'!V$6="","",'statement of marks'!V$6)</f>
        <v>50</v>
      </c>
      <c r="N2155" s="421">
        <f>IF('statement of marks'!W$6="","",'statement of marks'!W$6)</f>
        <v>20</v>
      </c>
      <c r="O2155" s="432">
        <f>IF('statement of marks'!X$6="","",'statement of marks'!X$6)</f>
        <v>70</v>
      </c>
      <c r="P2155" s="422">
        <f>IF('statement of marks'!Y$6="","",'statement of marks'!Y$6)</f>
        <v>100</v>
      </c>
      <c r="Q2155" s="421">
        <f>IF('statement of marks'!Z$6="","",'statement of marks'!Z$6)</f>
        <v>70</v>
      </c>
      <c r="R2155" s="421">
        <f>IF('statement of marks'!AA$6="","",'statement of marks'!AA$6)</f>
        <v>30</v>
      </c>
      <c r="S2155" s="432">
        <f>IF('statement of marks'!AB$6="","",'statement of marks'!AB$6)</f>
        <v>100</v>
      </c>
      <c r="T2155" s="442">
        <f>IF('statement of marks'!AC$6="","",'statement of marks'!AC$6)</f>
        <v>200</v>
      </c>
      <c r="U2155" s="442" t="str">
        <f>IF('statement of marks'!AD$6="","",'statement of marks'!AD$6)</f>
        <v/>
      </c>
      <c r="V2155" s="448" t="str">
        <f>IF('statement of marks'!AE$6="","",'statement of marks'!AE$6)</f>
        <v/>
      </c>
    </row>
    <row r="2156" spans="1:22" ht="15.95" customHeight="1">
      <c r="A2156" s="425"/>
      <c r="B2156" s="990" t="str">
        <f>IF('statement of marks'!$L$3="","",'statement of marks'!$L$3)</f>
        <v>fgUnh</v>
      </c>
      <c r="C2156" s="991"/>
      <c r="D2156" s="207" t="str">
        <f>IF('statement of marks'!L74="","",'statement of marks'!L74)</f>
        <v/>
      </c>
      <c r="E2156" s="207" t="str">
        <f>IF('statement of marks'!M74="","",'statement of marks'!M74)</f>
        <v/>
      </c>
      <c r="F2156" s="433" t="str">
        <f>IF('statement of marks'!N74="","",'statement of marks'!N74)</f>
        <v/>
      </c>
      <c r="G2156" s="207" t="str">
        <f>IF('statement of marks'!O74="","",'statement of marks'!O74)</f>
        <v/>
      </c>
      <c r="H2156" s="207" t="str">
        <f>IF('statement of marks'!P74="","",'statement of marks'!P74)</f>
        <v/>
      </c>
      <c r="I2156" s="433" t="str">
        <f>IF('statement of marks'!Q74="","",'statement of marks'!Q74)</f>
        <v/>
      </c>
      <c r="J2156" s="207" t="str">
        <f>IF('statement of marks'!R74="","",'statement of marks'!R74)</f>
        <v/>
      </c>
      <c r="K2156" s="207" t="str">
        <f>IF('statement of marks'!S74="","",'statement of marks'!S74)</f>
        <v/>
      </c>
      <c r="L2156" s="433" t="str">
        <f>IF('statement of marks'!T74="","",'statement of marks'!T74)</f>
        <v/>
      </c>
      <c r="M2156" s="207" t="str">
        <f>IF('statement of marks'!V74="","",'statement of marks'!V74)</f>
        <v/>
      </c>
      <c r="N2156" s="207" t="str">
        <f>IF('statement of marks'!W74="","",'statement of marks'!W74)</f>
        <v/>
      </c>
      <c r="O2156" s="433" t="str">
        <f>IF('statement of marks'!X74="","",'statement of marks'!X74)</f>
        <v/>
      </c>
      <c r="P2156" s="209" t="str">
        <f>IF('statement of marks'!Y74="","",'statement of marks'!Y74)</f>
        <v/>
      </c>
      <c r="Q2156" s="207" t="str">
        <f>IF('statement of marks'!Z74="","",'statement of marks'!Z74)</f>
        <v/>
      </c>
      <c r="R2156" s="207" t="str">
        <f>IF('statement of marks'!AA74="","",'statement of marks'!AA74)</f>
        <v/>
      </c>
      <c r="S2156" s="433" t="str">
        <f>IF('statement of marks'!AB74="","",'statement of marks'!AB74)</f>
        <v/>
      </c>
      <c r="T2156" s="420" t="str">
        <f>IF('statement of marks'!AC74="","",'statement of marks'!AC74)</f>
        <v/>
      </c>
      <c r="U2156" s="420" t="str">
        <f>IF('statement of marks'!AD74="","",'statement of marks'!AD74)</f>
        <v/>
      </c>
      <c r="V2156" s="439" t="str">
        <f>IF('statement of marks'!AE74="","",'statement of marks'!AE74)</f>
        <v/>
      </c>
    </row>
    <row r="2157" spans="1:22" ht="15.95" customHeight="1">
      <c r="A2157" s="425"/>
      <c r="B2157" s="990" t="str">
        <f>IF('statement of marks'!$AH$3="","",'statement of marks'!$AH$3)</f>
        <v>vaxszth</v>
      </c>
      <c r="C2157" s="991"/>
      <c r="D2157" s="207" t="str">
        <f>IF('statement of marks'!AH74="","",'statement of marks'!AH74)</f>
        <v/>
      </c>
      <c r="E2157" s="207" t="str">
        <f>IF('statement of marks'!AI74="","",'statement of marks'!AI74)</f>
        <v/>
      </c>
      <c r="F2157" s="433" t="str">
        <f>IF('statement of marks'!AJ74="","",'statement of marks'!AJ74)</f>
        <v/>
      </c>
      <c r="G2157" s="207" t="str">
        <f>IF('statement of marks'!AK74="","",'statement of marks'!AK74)</f>
        <v/>
      </c>
      <c r="H2157" s="207" t="str">
        <f>IF('statement of marks'!AL74="","",'statement of marks'!AL74)</f>
        <v/>
      </c>
      <c r="I2157" s="433" t="str">
        <f>IF('statement of marks'!AM74="","",'statement of marks'!AM74)</f>
        <v/>
      </c>
      <c r="J2157" s="207" t="str">
        <f>IF('statement of marks'!AN74="","",'statement of marks'!AN74)</f>
        <v/>
      </c>
      <c r="K2157" s="207" t="str">
        <f>IF('statement of marks'!AO74="","",'statement of marks'!AO74)</f>
        <v/>
      </c>
      <c r="L2157" s="433" t="str">
        <f>IF('statement of marks'!AP74="","",'statement of marks'!AP74)</f>
        <v/>
      </c>
      <c r="M2157" s="207" t="str">
        <f>IF('statement of marks'!AR74="","",'statement of marks'!AR74)</f>
        <v/>
      </c>
      <c r="N2157" s="207" t="str">
        <f>IF('statement of marks'!AS74="","",'statement of marks'!AS74)</f>
        <v/>
      </c>
      <c r="O2157" s="433" t="str">
        <f>IF('statement of marks'!AT74="","",'statement of marks'!AT74)</f>
        <v/>
      </c>
      <c r="P2157" s="209" t="str">
        <f>IF('statement of marks'!AU74="","",'statement of marks'!AU74)</f>
        <v/>
      </c>
      <c r="Q2157" s="207" t="str">
        <f>IF('statement of marks'!AV74="","",'statement of marks'!AV74)</f>
        <v/>
      </c>
      <c r="R2157" s="207" t="str">
        <f>IF('statement of marks'!AW74="","",'statement of marks'!AW74)</f>
        <v/>
      </c>
      <c r="S2157" s="433" t="str">
        <f>IF('statement of marks'!AX74="","",'statement of marks'!AX74)</f>
        <v/>
      </c>
      <c r="T2157" s="420" t="str">
        <f>IF('statement of marks'!AY74="","",'statement of marks'!AY74)</f>
        <v/>
      </c>
      <c r="U2157" s="420" t="str">
        <f>IF('statement of marks'!AZ74="","",'statement of marks'!AZ74)</f>
        <v/>
      </c>
      <c r="V2157" s="439" t="str">
        <f>IF('statement of marks'!BA74="","",'statement of marks'!BA74)</f>
        <v/>
      </c>
    </row>
    <row r="2158" spans="1:22" ht="15.95" customHeight="1">
      <c r="A2158" s="425"/>
      <c r="B2158" s="990" t="str">
        <f>IF('statement of marks'!BD74="s","laLd`r",IF('statement of marks'!BD74="u","mnwZ",IF('statement of marks'!BD74="g","xqtjkrh",IF('statement of marks'!BD74="p","iatkch",IF('statement of marks'!BD74="sd","fla/kh","r`rh; Hkk""kk")))))</f>
        <v>r`rh; Hkk"kk</v>
      </c>
      <c r="C2158" s="991"/>
      <c r="D2158" s="207" t="str">
        <f>IF('statement of marks'!BE74="","",'statement of marks'!BE74)</f>
        <v/>
      </c>
      <c r="E2158" s="207" t="str">
        <f>IF('statement of marks'!BF74="","",'statement of marks'!BF74)</f>
        <v/>
      </c>
      <c r="F2158" s="433" t="str">
        <f>IF('statement of marks'!BG74="","",'statement of marks'!BG74)</f>
        <v/>
      </c>
      <c r="G2158" s="207" t="str">
        <f>IF('statement of marks'!BH74="","",'statement of marks'!BH74)</f>
        <v/>
      </c>
      <c r="H2158" s="207" t="str">
        <f>IF('statement of marks'!BI74="","",'statement of marks'!BI74)</f>
        <v/>
      </c>
      <c r="I2158" s="433" t="str">
        <f>IF('statement of marks'!BJ74="","",'statement of marks'!BJ74)</f>
        <v/>
      </c>
      <c r="J2158" s="207" t="str">
        <f>IF('statement of marks'!BK74="","",'statement of marks'!BK74)</f>
        <v/>
      </c>
      <c r="K2158" s="207" t="str">
        <f>IF('statement of marks'!BL74="","",'statement of marks'!BL74)</f>
        <v/>
      </c>
      <c r="L2158" s="433" t="str">
        <f>IF('statement of marks'!BM74="","",'statement of marks'!BM74)</f>
        <v/>
      </c>
      <c r="M2158" s="207" t="str">
        <f>IF('statement of marks'!BO74="","",'statement of marks'!BO74)</f>
        <v/>
      </c>
      <c r="N2158" s="207" t="str">
        <f>IF('statement of marks'!BP74="","",'statement of marks'!BP74)</f>
        <v/>
      </c>
      <c r="O2158" s="433" t="str">
        <f>IF('statement of marks'!BQ74="","",'statement of marks'!BQ74)</f>
        <v/>
      </c>
      <c r="P2158" s="209" t="str">
        <f>IF('statement of marks'!BR74="","",'statement of marks'!BR74)</f>
        <v/>
      </c>
      <c r="Q2158" s="207" t="str">
        <f>IF('statement of marks'!BS74="","",'statement of marks'!BS74)</f>
        <v/>
      </c>
      <c r="R2158" s="207" t="str">
        <f>IF('statement of marks'!BT74="","",'statement of marks'!BT74)</f>
        <v/>
      </c>
      <c r="S2158" s="433" t="str">
        <f>IF('statement of marks'!BU74="","",'statement of marks'!BU74)</f>
        <v/>
      </c>
      <c r="T2158" s="420" t="str">
        <f>IF('statement of marks'!BV74="","",'statement of marks'!BV74)</f>
        <v/>
      </c>
      <c r="U2158" s="420" t="str">
        <f>IF('statement of marks'!BW74="","",'statement of marks'!BW74)</f>
        <v/>
      </c>
      <c r="V2158" s="439" t="str">
        <f>IF('statement of marks'!BX74="","",'statement of marks'!BX74)</f>
        <v/>
      </c>
    </row>
    <row r="2159" spans="1:22" ht="15.95" customHeight="1">
      <c r="A2159" s="425"/>
      <c r="B2159" s="990" t="str">
        <f>IF('statement of marks'!$CA$3="","",'statement of marks'!$CA$3)</f>
        <v>xf.kr</v>
      </c>
      <c r="C2159" s="991"/>
      <c r="D2159" s="207" t="str">
        <f>IF('statement of marks'!CA74="","",'statement of marks'!CA74)</f>
        <v/>
      </c>
      <c r="E2159" s="207" t="str">
        <f>IF('statement of marks'!CB74="","",'statement of marks'!CB74)</f>
        <v/>
      </c>
      <c r="F2159" s="433" t="str">
        <f>IF('statement of marks'!CC74="","",'statement of marks'!CC74)</f>
        <v/>
      </c>
      <c r="G2159" s="207" t="str">
        <f>IF('statement of marks'!CD74="","",'statement of marks'!CD74)</f>
        <v/>
      </c>
      <c r="H2159" s="207" t="str">
        <f>IF('statement of marks'!CE74="","",'statement of marks'!CE74)</f>
        <v/>
      </c>
      <c r="I2159" s="433" t="str">
        <f>IF('statement of marks'!CF74="","",'statement of marks'!CF74)</f>
        <v/>
      </c>
      <c r="J2159" s="207" t="str">
        <f>IF('statement of marks'!CG74="","",'statement of marks'!CG74)</f>
        <v/>
      </c>
      <c r="K2159" s="207" t="str">
        <f>IF('statement of marks'!CH74="","",'statement of marks'!CH74)</f>
        <v/>
      </c>
      <c r="L2159" s="433" t="str">
        <f>IF('statement of marks'!CI74="","",'statement of marks'!CI74)</f>
        <v/>
      </c>
      <c r="M2159" s="207" t="str">
        <f>IF('statement of marks'!CK74="","",'statement of marks'!CK74)</f>
        <v/>
      </c>
      <c r="N2159" s="207" t="str">
        <f>IF('statement of marks'!CL74="","",'statement of marks'!CL74)</f>
        <v/>
      </c>
      <c r="O2159" s="433" t="str">
        <f>IF('statement of marks'!CM74="","",'statement of marks'!CM74)</f>
        <v/>
      </c>
      <c r="P2159" s="209" t="str">
        <f>IF('statement of marks'!CN74="","",'statement of marks'!CN74)</f>
        <v/>
      </c>
      <c r="Q2159" s="207" t="str">
        <f>IF('statement of marks'!CO74="","",'statement of marks'!CO74)</f>
        <v/>
      </c>
      <c r="R2159" s="207" t="str">
        <f>IF('statement of marks'!CP74="","",'statement of marks'!CP74)</f>
        <v/>
      </c>
      <c r="S2159" s="433" t="str">
        <f>IF('statement of marks'!CQ74="","",'statement of marks'!CQ74)</f>
        <v/>
      </c>
      <c r="T2159" s="420" t="str">
        <f>IF('statement of marks'!CR74="","",'statement of marks'!CR74)</f>
        <v/>
      </c>
      <c r="U2159" s="420" t="str">
        <f>IF('statement of marks'!CS74="","",'statement of marks'!CS74)</f>
        <v/>
      </c>
      <c r="V2159" s="439" t="str">
        <f>IF('statement of marks'!CT74="","",'statement of marks'!CT74)</f>
        <v/>
      </c>
    </row>
    <row r="2160" spans="1:22" ht="15.95" customHeight="1">
      <c r="A2160" s="425"/>
      <c r="B2160" s="990" t="str">
        <f>IF('statement of marks'!$CW$3="","",'statement of marks'!$CW$3)</f>
        <v>foKku</v>
      </c>
      <c r="C2160" s="991"/>
      <c r="D2160" s="207" t="str">
        <f>IF('statement of marks'!CW74="","",'statement of marks'!CW74)</f>
        <v/>
      </c>
      <c r="E2160" s="207" t="str">
        <f>IF('statement of marks'!CX74="","",'statement of marks'!CX74)</f>
        <v/>
      </c>
      <c r="F2160" s="433" t="str">
        <f>IF('statement of marks'!CY74="","",'statement of marks'!CY74)</f>
        <v/>
      </c>
      <c r="G2160" s="207" t="str">
        <f>IF('statement of marks'!CZ74="","",'statement of marks'!CZ74)</f>
        <v/>
      </c>
      <c r="H2160" s="207" t="str">
        <f>IF('statement of marks'!DA74="","",'statement of marks'!DA74)</f>
        <v/>
      </c>
      <c r="I2160" s="433" t="str">
        <f>IF('statement of marks'!DB74="","",'statement of marks'!DB74)</f>
        <v/>
      </c>
      <c r="J2160" s="207" t="str">
        <f>IF('statement of marks'!DC74="","",'statement of marks'!DC74)</f>
        <v/>
      </c>
      <c r="K2160" s="207" t="str">
        <f>IF('statement of marks'!DD74="","",'statement of marks'!DD74)</f>
        <v/>
      </c>
      <c r="L2160" s="433" t="str">
        <f>IF('statement of marks'!DE74="","",'statement of marks'!DE74)</f>
        <v/>
      </c>
      <c r="M2160" s="207" t="str">
        <f>IF('statement of marks'!DG74="","",'statement of marks'!DG74)</f>
        <v/>
      </c>
      <c r="N2160" s="207" t="str">
        <f>IF('statement of marks'!DH74="","",'statement of marks'!DH74)</f>
        <v/>
      </c>
      <c r="O2160" s="433" t="str">
        <f>IF('statement of marks'!DI74="","",'statement of marks'!DI74)</f>
        <v/>
      </c>
      <c r="P2160" s="209" t="str">
        <f>IF('statement of marks'!DJ74="","",'statement of marks'!DJ74)</f>
        <v/>
      </c>
      <c r="Q2160" s="207" t="str">
        <f>IF('statement of marks'!DK74="","",'statement of marks'!DK74)</f>
        <v/>
      </c>
      <c r="R2160" s="207" t="str">
        <f>IF('statement of marks'!DL74="","",'statement of marks'!DL74)</f>
        <v/>
      </c>
      <c r="S2160" s="433" t="str">
        <f>IF('statement of marks'!DM74="","",'statement of marks'!DM74)</f>
        <v/>
      </c>
      <c r="T2160" s="420" t="str">
        <f>IF('statement of marks'!DN74="","",'statement of marks'!DN74)</f>
        <v/>
      </c>
      <c r="U2160" s="420" t="str">
        <f>IF('statement of marks'!DO74="","",'statement of marks'!DO74)</f>
        <v/>
      </c>
      <c r="V2160" s="439" t="str">
        <f>IF('statement of marks'!DP74="","",'statement of marks'!DP74)</f>
        <v/>
      </c>
    </row>
    <row r="2161" spans="1:22" ht="15.95" customHeight="1">
      <c r="A2161" s="425"/>
      <c r="B2161" s="990" t="str">
        <f>IF('statement of marks'!$DS$3="","",'statement of marks'!$DS$3)</f>
        <v>lkekftd foKku</v>
      </c>
      <c r="C2161" s="991"/>
      <c r="D2161" s="207" t="str">
        <f>IF('statement of marks'!DS74="","",'statement of marks'!DS74)</f>
        <v/>
      </c>
      <c r="E2161" s="207" t="str">
        <f>IF('statement of marks'!DT74="","",'statement of marks'!DT74)</f>
        <v/>
      </c>
      <c r="F2161" s="433" t="str">
        <f>IF('statement of marks'!DU74="","",'statement of marks'!DU74)</f>
        <v/>
      </c>
      <c r="G2161" s="207" t="str">
        <f>IF('statement of marks'!DV74="","",'statement of marks'!DV74)</f>
        <v/>
      </c>
      <c r="H2161" s="207" t="str">
        <f>IF('statement of marks'!DW74="","",'statement of marks'!DW74)</f>
        <v/>
      </c>
      <c r="I2161" s="433" t="str">
        <f>IF('statement of marks'!DX74="","",'statement of marks'!DX74)</f>
        <v/>
      </c>
      <c r="J2161" s="207" t="str">
        <f>IF('statement of marks'!DY74="","",'statement of marks'!DY74)</f>
        <v/>
      </c>
      <c r="K2161" s="207" t="str">
        <f>IF('statement of marks'!DZ74="","",'statement of marks'!DZ74)</f>
        <v/>
      </c>
      <c r="L2161" s="433" t="str">
        <f>IF('statement of marks'!EA74="","",'statement of marks'!EA74)</f>
        <v/>
      </c>
      <c r="M2161" s="207" t="str">
        <f>IF('statement of marks'!EC74="","",'statement of marks'!EC74)</f>
        <v/>
      </c>
      <c r="N2161" s="207" t="str">
        <f>IF('statement of marks'!ED74="","",'statement of marks'!ED74)</f>
        <v/>
      </c>
      <c r="O2161" s="433" t="str">
        <f>IF('statement of marks'!EE74="","",'statement of marks'!EE74)</f>
        <v/>
      </c>
      <c r="P2161" s="209" t="str">
        <f>IF('statement of marks'!EF74="","",'statement of marks'!EF74)</f>
        <v/>
      </c>
      <c r="Q2161" s="207" t="str">
        <f>IF('statement of marks'!EG74="","",'statement of marks'!EG74)</f>
        <v/>
      </c>
      <c r="R2161" s="207" t="str">
        <f>IF('statement of marks'!EH74="","",'statement of marks'!EH74)</f>
        <v/>
      </c>
      <c r="S2161" s="433" t="str">
        <f>IF('statement of marks'!EI74="","",'statement of marks'!EI74)</f>
        <v/>
      </c>
      <c r="T2161" s="420" t="str">
        <f>IF('statement of marks'!EJ74="","",'statement of marks'!EJ74)</f>
        <v/>
      </c>
      <c r="U2161" s="420" t="str">
        <f>IF('statement of marks'!EK74="","",'statement of marks'!EK74)</f>
        <v/>
      </c>
      <c r="V2161" s="439" t="str">
        <f>IF('statement of marks'!EL74="","",'statement of marks'!EL74)</f>
        <v/>
      </c>
    </row>
    <row r="2162" spans="1:22" ht="15.95" customHeight="1">
      <c r="A2162" s="425"/>
      <c r="B2162" s="996" t="s">
        <v>193</v>
      </c>
      <c r="C2162" s="997"/>
      <c r="D2162" s="1007" t="s">
        <v>1</v>
      </c>
      <c r="E2162" s="1007"/>
      <c r="F2162" s="1007"/>
      <c r="G2162" s="1007" t="s">
        <v>21</v>
      </c>
      <c r="H2162" s="1007"/>
      <c r="I2162" s="1007"/>
      <c r="J2162" s="1007" t="s">
        <v>194</v>
      </c>
      <c r="K2162" s="1007"/>
      <c r="L2162" s="1007"/>
      <c r="M2162" s="1007" t="s">
        <v>68</v>
      </c>
      <c r="N2162" s="1007"/>
      <c r="O2162" s="1007"/>
      <c r="P2162" s="1007" t="s">
        <v>240</v>
      </c>
      <c r="Q2162" s="1007"/>
      <c r="R2162" s="1007"/>
      <c r="S2162" s="436"/>
      <c r="T2162" s="1073" t="s">
        <v>237</v>
      </c>
      <c r="U2162" s="1074"/>
      <c r="V2162" s="1075"/>
    </row>
    <row r="2163" spans="1:22" ht="15.95" customHeight="1">
      <c r="A2163" s="426"/>
      <c r="B2163" s="1048" t="s">
        <v>3</v>
      </c>
      <c r="C2163" s="1049"/>
      <c r="D2163" s="1050">
        <f>IF('statement of marks'!EO$6="","",'statement of marks'!EO$6)</f>
        <v>20</v>
      </c>
      <c r="E2163" s="1050"/>
      <c r="F2163" s="1050"/>
      <c r="G2163" s="1050">
        <f>IF('statement of marks'!EP$6="","",'statement of marks'!EP$6)</f>
        <v>20</v>
      </c>
      <c r="H2163" s="1050"/>
      <c r="I2163" s="1050"/>
      <c r="J2163" s="1050">
        <f>IF('statement of marks'!ER$6="","",'statement of marks'!ER$6)</f>
        <v>20</v>
      </c>
      <c r="K2163" s="1050"/>
      <c r="L2163" s="1050"/>
      <c r="M2163" s="1050">
        <f>IF('statement of marks'!EQ$6="","",'statement of marks'!EQ$6)</f>
        <v>20</v>
      </c>
      <c r="N2163" s="1050"/>
      <c r="O2163" s="1050"/>
      <c r="P2163" s="1050">
        <f>IF('statement of marks'!ES$6="","",'statement of marks'!ES$6)</f>
        <v>20</v>
      </c>
      <c r="Q2163" s="1050"/>
      <c r="R2163" s="1050"/>
      <c r="S2163" s="437" t="str">
        <f>IF('statement of marks'!FD$6="","",'statement of marks'!EW$6)</f>
        <v/>
      </c>
      <c r="T2163" s="442">
        <f>IF('statement of marks'!ET$6="","",'statement of marks'!ET$6)</f>
        <v>100</v>
      </c>
      <c r="U2163" s="443" t="s">
        <v>5</v>
      </c>
      <c r="V2163" s="444" t="s">
        <v>241</v>
      </c>
    </row>
    <row r="2164" spans="1:22" ht="15.95" customHeight="1">
      <c r="A2164" s="425"/>
      <c r="B2164" s="990" t="str">
        <f>IF('statement of marks'!$EO$3="","",'statement of marks'!$EO$3)</f>
        <v>dk;kZuqHko</v>
      </c>
      <c r="C2164" s="991"/>
      <c r="D2164" s="1031" t="str">
        <f>IF('statement of marks'!EO74="","",'statement of marks'!EO74)</f>
        <v/>
      </c>
      <c r="E2164" s="1031"/>
      <c r="F2164" s="1031"/>
      <c r="G2164" s="1031" t="str">
        <f>IF('statement of marks'!EP74="","",'statement of marks'!EP74)</f>
        <v/>
      </c>
      <c r="H2164" s="1031"/>
      <c r="I2164" s="1031"/>
      <c r="J2164" s="1031" t="str">
        <f>IF('statement of marks'!ER74="","",'statement of marks'!ER74)</f>
        <v/>
      </c>
      <c r="K2164" s="1031"/>
      <c r="L2164" s="1031"/>
      <c r="M2164" s="1031" t="str">
        <f>IF('statement of marks'!EQ74="","",'statement of marks'!EQ74)</f>
        <v/>
      </c>
      <c r="N2164" s="1031"/>
      <c r="O2164" s="1031"/>
      <c r="P2164" s="1031" t="str">
        <f>IF('statement of marks'!ES74="","",'statement of marks'!ES74)</f>
        <v/>
      </c>
      <c r="Q2164" s="1031"/>
      <c r="R2164" s="1031"/>
      <c r="S2164" s="438"/>
      <c r="T2164" s="440" t="str">
        <f>IF('statement of marks'!ET74="","",'statement of marks'!ET74)</f>
        <v/>
      </c>
      <c r="U2164" s="440" t="str">
        <f>IF('statement of marks'!EU74="","",'statement of marks'!EU74)</f>
        <v/>
      </c>
      <c r="V2164" s="441" t="str">
        <f>IF('statement of marks'!EV74="","",'statement of marks'!EV74)</f>
        <v/>
      </c>
    </row>
    <row r="2165" spans="1:22" ht="15.95" customHeight="1">
      <c r="A2165" s="425"/>
      <c r="B2165" s="1027" t="str">
        <f>IF('statement of marks'!$EY$3="","",'statement of marks'!$EY$3)</f>
        <v>dyk f'k{kk</v>
      </c>
      <c r="C2165" s="1028"/>
      <c r="D2165" s="1031" t="str">
        <f>IF('statement of marks'!EY74="","",'statement of marks'!EY74)</f>
        <v/>
      </c>
      <c r="E2165" s="1031"/>
      <c r="F2165" s="1031"/>
      <c r="G2165" s="1031" t="str">
        <f>IF('statement of marks'!EZ74="","",'statement of marks'!EZ74)</f>
        <v/>
      </c>
      <c r="H2165" s="1031"/>
      <c r="I2165" s="1031"/>
      <c r="J2165" s="1031" t="str">
        <f>IF('statement of marks'!FB74="","",'statement of marks'!FB74)</f>
        <v/>
      </c>
      <c r="K2165" s="1031"/>
      <c r="L2165" s="1031"/>
      <c r="M2165" s="1031" t="str">
        <f>IF('statement of marks'!FA74="","",'statement of marks'!FA74)</f>
        <v/>
      </c>
      <c r="N2165" s="1031"/>
      <c r="O2165" s="1031"/>
      <c r="P2165" s="1031" t="str">
        <f>IF('statement of marks'!FC74="","",'statement of marks'!FC74)</f>
        <v/>
      </c>
      <c r="Q2165" s="1031"/>
      <c r="R2165" s="1031"/>
      <c r="S2165" s="438"/>
      <c r="T2165" s="440" t="str">
        <f>IF('statement of marks'!FD74="","",'statement of marks'!FD74)</f>
        <v/>
      </c>
      <c r="U2165" s="440" t="str">
        <f>IF('statement of marks'!FE74="","",'statement of marks'!FE74)</f>
        <v/>
      </c>
      <c r="V2165" s="441" t="str">
        <f>IF('statement of marks'!FF74="","",'statement of marks'!FF74)</f>
        <v/>
      </c>
    </row>
    <row r="2166" spans="1:22" ht="15.95" customHeight="1">
      <c r="A2166" s="425"/>
      <c r="B2166" s="1029" t="str">
        <f>IF('statement of marks'!$FI$3="","",'statement of marks'!$FI$3)</f>
        <v>LokLF; ,oe~ 'kkjhfjd f'k{kk</v>
      </c>
      <c r="C2166" s="1030"/>
      <c r="D2166" s="1031" t="str">
        <f>IF('statement of marks'!FI74="","",'statement of marks'!FI74)</f>
        <v/>
      </c>
      <c r="E2166" s="1031"/>
      <c r="F2166" s="1031"/>
      <c r="G2166" s="1031" t="str">
        <f>IF('statement of marks'!FJ74="","",'statement of marks'!FJ74)</f>
        <v/>
      </c>
      <c r="H2166" s="1031"/>
      <c r="I2166" s="1031"/>
      <c r="J2166" s="1031" t="str">
        <f>IF('statement of marks'!FL74="","",'statement of marks'!FL74)</f>
        <v/>
      </c>
      <c r="K2166" s="1031"/>
      <c r="L2166" s="1031"/>
      <c r="M2166" s="1031" t="str">
        <f>IF('statement of marks'!FK74="","",'statement of marks'!FK74)</f>
        <v/>
      </c>
      <c r="N2166" s="1031"/>
      <c r="O2166" s="1031"/>
      <c r="P2166" s="1031" t="str">
        <f>IF('statement of marks'!FM74="","",'statement of marks'!FM74)</f>
        <v/>
      </c>
      <c r="Q2166" s="1031"/>
      <c r="R2166" s="1031"/>
      <c r="S2166" s="438"/>
      <c r="T2166" s="440" t="str">
        <f>IF('statement of marks'!FN74="","",'statement of marks'!FN74)</f>
        <v/>
      </c>
      <c r="U2166" s="440" t="str">
        <f>IF('statement of marks'!FO74="","",'statement of marks'!FO74)</f>
        <v/>
      </c>
      <c r="V2166" s="441" t="str">
        <f>IF('statement of marks'!FP74="","",'statement of marks'!FP74)</f>
        <v/>
      </c>
    </row>
    <row r="2167" spans="1:22" ht="15.95" customHeight="1">
      <c r="A2167" s="425"/>
      <c r="B2167" s="1000" t="s">
        <v>195</v>
      </c>
      <c r="C2167" s="1001"/>
      <c r="D2167" s="1071" t="str">
        <f>details!$DR$3</f>
        <v>vxLr rd</v>
      </c>
      <c r="E2167" s="1071"/>
      <c r="F2167" s="1071"/>
      <c r="G2167" s="1071" t="str">
        <f>details!$DV$3</f>
        <v>vDVwcj rd</v>
      </c>
      <c r="H2167" s="1071"/>
      <c r="I2167" s="1071"/>
      <c r="J2167" s="1071" t="str">
        <f>details!$ED$3</f>
        <v>Qjojh rd</v>
      </c>
      <c r="K2167" s="1071"/>
      <c r="L2167" s="1071"/>
      <c r="M2167" s="1071" t="str">
        <f>details!$DZ$3</f>
        <v>fnlEcj rd</v>
      </c>
      <c r="N2167" s="1071"/>
      <c r="O2167" s="1071"/>
      <c r="P2167" s="1071" t="str">
        <f>details!$EH$3</f>
        <v>loZ ;ksx</v>
      </c>
      <c r="Q2167" s="1071"/>
      <c r="R2167" s="1071"/>
      <c r="S2167" s="1010" t="s">
        <v>252</v>
      </c>
      <c r="T2167" s="1011"/>
      <c r="U2167" s="1011"/>
      <c r="V2167" s="1078"/>
    </row>
    <row r="2168" spans="1:22" ht="15.95" customHeight="1">
      <c r="A2168" s="425"/>
      <c r="B2168" s="1025" t="s">
        <v>98</v>
      </c>
      <c r="C2168" s="1026"/>
      <c r="D2168" s="1008" t="str">
        <f>IF(details!DS74="","",details!DS74)</f>
        <v/>
      </c>
      <c r="E2168" s="1008"/>
      <c r="F2168" s="1008"/>
      <c r="G2168" s="1008" t="str">
        <f>IF(details!DW74="","",details!DW74)</f>
        <v/>
      </c>
      <c r="H2168" s="1008"/>
      <c r="I2168" s="1008"/>
      <c r="J2168" s="1008" t="str">
        <f>IF(details!EE74="","",details!EE74)</f>
        <v/>
      </c>
      <c r="K2168" s="1008"/>
      <c r="L2168" s="1008"/>
      <c r="M2168" s="1008" t="str">
        <f>IF(details!EA74="","",details!EA74)</f>
        <v/>
      </c>
      <c r="N2168" s="1008"/>
      <c r="O2168" s="1008"/>
      <c r="P2168" s="1008" t="str">
        <f>IF(details!EI74="","",details!EI74)</f>
        <v/>
      </c>
      <c r="Q2168" s="1008"/>
      <c r="R2168" s="1008"/>
      <c r="S2168" s="1079">
        <f>'statement of marks'!$HF$108</f>
        <v>42855</v>
      </c>
      <c r="T2168" s="1080"/>
      <c r="U2168" s="1080"/>
      <c r="V2168" s="1081"/>
    </row>
    <row r="2169" spans="1:22" ht="15.95" customHeight="1">
      <c r="A2169" s="425"/>
      <c r="B2169" s="1023" t="s">
        <v>15</v>
      </c>
      <c r="C2169" s="1024"/>
      <c r="D2169" s="1009">
        <f>IF(details!DR74="","",details!DR74)</f>
        <v>83</v>
      </c>
      <c r="E2169" s="1009"/>
      <c r="F2169" s="1009"/>
      <c r="G2169" s="1009" t="str">
        <f>IF(details!DV74="","",details!DV74)</f>
        <v/>
      </c>
      <c r="H2169" s="1009"/>
      <c r="I2169" s="1009"/>
      <c r="J2169" s="1009" t="str">
        <f>IF(details!ED74="","",details!ED74)</f>
        <v/>
      </c>
      <c r="K2169" s="1009"/>
      <c r="L2169" s="1009"/>
      <c r="M2169" s="1009" t="str">
        <f>IF(details!DZ74="","",details!DZ74)</f>
        <v/>
      </c>
      <c r="N2169" s="1009"/>
      <c r="O2169" s="1009"/>
      <c r="P2169" s="1009" t="str">
        <f>IF(details!EH74="","",details!EH74)</f>
        <v/>
      </c>
      <c r="Q2169" s="1009"/>
      <c r="R2169" s="1009"/>
      <c r="S2169" s="1082"/>
      <c r="T2169" s="1083"/>
      <c r="U2169" s="1083"/>
      <c r="V2169" s="1084"/>
    </row>
    <row r="2170" spans="1:22" ht="15.95" customHeight="1">
      <c r="A2170" s="1072"/>
      <c r="B2170" s="1064" t="s">
        <v>250</v>
      </c>
      <c r="C2170" s="1065"/>
      <c r="D2170" s="1066" t="s">
        <v>3</v>
      </c>
      <c r="E2170" s="1066"/>
      <c r="F2170" s="1066"/>
      <c r="G2170" s="1066" t="s">
        <v>236</v>
      </c>
      <c r="H2170" s="1066"/>
      <c r="I2170" s="1066"/>
      <c r="J2170" s="1066" t="s">
        <v>5</v>
      </c>
      <c r="K2170" s="1066"/>
      <c r="L2170" s="1066"/>
      <c r="M2170" s="1066" t="s">
        <v>242</v>
      </c>
      <c r="N2170" s="1066"/>
      <c r="O2170" s="1066"/>
      <c r="P2170" s="1067" t="s">
        <v>225</v>
      </c>
      <c r="Q2170" s="1067"/>
      <c r="R2170" s="1067"/>
      <c r="S2170" s="1066" t="s">
        <v>250</v>
      </c>
      <c r="T2170" s="1066"/>
      <c r="U2170" s="1066"/>
      <c r="V2170" s="1068"/>
    </row>
    <row r="2171" spans="1:22" ht="15.95" customHeight="1">
      <c r="A2171" s="1072"/>
      <c r="B2171" s="1064"/>
      <c r="C2171" s="1065"/>
      <c r="D2171" s="1069" t="str">
        <f>'statement of marks'!HD74</f>
        <v/>
      </c>
      <c r="E2171" s="1069"/>
      <c r="F2171" s="1069"/>
      <c r="G2171" s="1069" t="str">
        <f>'statement of marks'!HE74</f>
        <v/>
      </c>
      <c r="H2171" s="1069"/>
      <c r="I2171" s="1069"/>
      <c r="J2171" s="1069" t="str">
        <f>'statement of marks'!HF74</f>
        <v/>
      </c>
      <c r="K2171" s="1069"/>
      <c r="L2171" s="1069"/>
      <c r="M2171" s="1069" t="str">
        <f>'statement of marks'!HI74</f>
        <v/>
      </c>
      <c r="N2171" s="1069"/>
      <c r="O2171" s="1069"/>
      <c r="P2171" s="1069" t="str">
        <f>'statement of marks'!HH74</f>
        <v/>
      </c>
      <c r="Q2171" s="1069"/>
      <c r="R2171" s="1069"/>
      <c r="S2171" s="1066" t="str">
        <f>'statement of marks'!HC74</f>
        <v/>
      </c>
      <c r="T2171" s="1066"/>
      <c r="U2171" s="1066"/>
      <c r="V2171" s="1068"/>
    </row>
    <row r="2172" spans="1:22" ht="15.95" customHeight="1">
      <c r="A2172" s="425"/>
      <c r="B2172" s="1036" t="s">
        <v>99</v>
      </c>
      <c r="C2172" s="1037"/>
      <c r="D2172" s="1007"/>
      <c r="E2172" s="1007"/>
      <c r="F2172" s="1007"/>
      <c r="G2172" s="1007"/>
      <c r="H2172" s="1007"/>
      <c r="I2172" s="1007"/>
      <c r="J2172" s="1007"/>
      <c r="K2172" s="1007"/>
      <c r="L2172" s="1007"/>
      <c r="M2172" s="1007"/>
      <c r="N2172" s="1007"/>
      <c r="O2172" s="1007"/>
      <c r="P2172" s="1007"/>
      <c r="Q2172" s="1007"/>
      <c r="R2172" s="1007"/>
      <c r="S2172" s="1007"/>
      <c r="T2172" s="1007"/>
      <c r="U2172" s="1007"/>
      <c r="V2172" s="1058"/>
    </row>
    <row r="2173" spans="1:22" ht="15.95" customHeight="1">
      <c r="A2173" s="425"/>
      <c r="B2173" s="1013" t="s">
        <v>79</v>
      </c>
      <c r="C2173" s="1014"/>
      <c r="D2173" s="1007"/>
      <c r="E2173" s="1007"/>
      <c r="F2173" s="1007"/>
      <c r="G2173" s="1007"/>
      <c r="H2173" s="1007"/>
      <c r="I2173" s="1007"/>
      <c r="J2173" s="1007"/>
      <c r="K2173" s="1007"/>
      <c r="L2173" s="1007"/>
      <c r="M2173" s="1007"/>
      <c r="N2173" s="1007"/>
      <c r="O2173" s="1007"/>
      <c r="P2173" s="1007"/>
      <c r="Q2173" s="1007"/>
      <c r="R2173" s="1007"/>
      <c r="S2173" s="1007"/>
      <c r="T2173" s="1007"/>
      <c r="U2173" s="1007"/>
      <c r="V2173" s="1058"/>
    </row>
    <row r="2174" spans="1:22" ht="15.95" customHeight="1">
      <c r="A2174" s="425"/>
      <c r="B2174" s="1036" t="s">
        <v>243</v>
      </c>
      <c r="C2174" s="1037"/>
      <c r="D2174" s="1007"/>
      <c r="E2174" s="1007"/>
      <c r="F2174" s="1007"/>
      <c r="G2174" s="1007"/>
      <c r="H2174" s="1007"/>
      <c r="I2174" s="1007"/>
      <c r="J2174" s="1007"/>
      <c r="K2174" s="1007"/>
      <c r="L2174" s="1007"/>
      <c r="M2174" s="1007"/>
      <c r="N2174" s="1007"/>
      <c r="O2174" s="1007"/>
      <c r="P2174" s="1007" t="s">
        <v>243</v>
      </c>
      <c r="Q2174" s="1007"/>
      <c r="R2174" s="1007"/>
      <c r="S2174" s="1007"/>
      <c r="T2174" s="1007"/>
      <c r="U2174" s="1007"/>
      <c r="V2174" s="1058"/>
    </row>
    <row r="2175" spans="1:22" ht="15.95" customHeight="1">
      <c r="A2175" s="425"/>
      <c r="B2175" s="1021" t="s">
        <v>100</v>
      </c>
      <c r="C2175" s="1022"/>
      <c r="D2175" s="1007"/>
      <c r="E2175" s="1007"/>
      <c r="F2175" s="1007"/>
      <c r="G2175" s="1007"/>
      <c r="H2175" s="1007"/>
      <c r="I2175" s="1007"/>
      <c r="J2175" s="1007"/>
      <c r="K2175" s="1007"/>
      <c r="L2175" s="1007"/>
      <c r="M2175" s="1007"/>
      <c r="N2175" s="1007"/>
      <c r="O2175" s="1007"/>
      <c r="P2175" s="1007"/>
      <c r="Q2175" s="1007"/>
      <c r="R2175" s="1007"/>
      <c r="S2175" s="1060" t="s">
        <v>100</v>
      </c>
      <c r="T2175" s="1060"/>
      <c r="U2175" s="1060"/>
      <c r="V2175" s="1061"/>
    </row>
    <row r="2176" spans="1:22" ht="15.95" customHeight="1" thickBot="1">
      <c r="A2176" s="427"/>
      <c r="B2176" s="1076" t="s">
        <v>101</v>
      </c>
      <c r="C2176" s="1077"/>
      <c r="D2176" s="1059"/>
      <c r="E2176" s="1059"/>
      <c r="F2176" s="1059"/>
      <c r="G2176" s="1059"/>
      <c r="H2176" s="1059"/>
      <c r="I2176" s="1059"/>
      <c r="J2176" s="1059"/>
      <c r="K2176" s="1059"/>
      <c r="L2176" s="1059"/>
      <c r="M2176" s="1059"/>
      <c r="N2176" s="1059"/>
      <c r="O2176" s="1059"/>
      <c r="P2176" s="1059"/>
      <c r="Q2176" s="1059"/>
      <c r="R2176" s="1059"/>
      <c r="S2176" s="1062" t="s">
        <v>134</v>
      </c>
      <c r="T2176" s="1062"/>
      <c r="U2176" s="1062"/>
      <c r="V2176" s="1063"/>
    </row>
    <row r="2177" spans="1:22" ht="15.95" customHeight="1">
      <c r="A2177" s="424"/>
      <c r="B2177" s="1038" t="s">
        <v>47</v>
      </c>
      <c r="C2177" s="1039"/>
      <c r="D2177" s="1039"/>
      <c r="E2177" s="1039"/>
      <c r="F2177" s="1039"/>
      <c r="G2177" s="1039"/>
      <c r="H2177" s="1039"/>
      <c r="I2177" s="1039"/>
      <c r="J2177" s="1039"/>
      <c r="K2177" s="1039"/>
      <c r="L2177" s="1039"/>
      <c r="M2177" s="1039"/>
      <c r="N2177" s="1039"/>
      <c r="O2177" s="1039"/>
      <c r="P2177" s="1039"/>
      <c r="Q2177" s="1039"/>
      <c r="R2177" s="1039"/>
      <c r="S2177" s="1039"/>
      <c r="T2177" s="1039"/>
      <c r="U2177" s="1039"/>
      <c r="V2177" s="1040"/>
    </row>
    <row r="2178" spans="1:22" ht="15.95" customHeight="1">
      <c r="A2178" s="425"/>
      <c r="B2178" s="1041" t="str">
        <f>'statement of marks'!$A$1</f>
        <v>MkW0Hkhejko vEcsMdj jkt0vkok0fo|k0cxMh]nkSlk</v>
      </c>
      <c r="C2178" s="1042"/>
      <c r="D2178" s="1042"/>
      <c r="E2178" s="1042"/>
      <c r="F2178" s="1042"/>
      <c r="G2178" s="1042"/>
      <c r="H2178" s="1042"/>
      <c r="I2178" s="1042"/>
      <c r="J2178" s="1042"/>
      <c r="K2178" s="1042"/>
      <c r="L2178" s="1042"/>
      <c r="M2178" s="1042"/>
      <c r="N2178" s="1042"/>
      <c r="O2178" s="1042"/>
      <c r="P2178" s="1042"/>
      <c r="Q2178" s="1042"/>
      <c r="R2178" s="1042"/>
      <c r="S2178" s="1042"/>
      <c r="T2178" s="1042"/>
      <c r="U2178" s="1042"/>
      <c r="V2178" s="1043"/>
    </row>
    <row r="2179" spans="1:22" ht="15.95" customHeight="1">
      <c r="A2179" s="425"/>
      <c r="B2179" s="990" t="s">
        <v>244</v>
      </c>
      <c r="C2179" s="991"/>
      <c r="D2179" s="992" t="str">
        <f>'statement of marks'!$H$3</f>
        <v>2016-17</v>
      </c>
      <c r="E2179" s="992"/>
      <c r="F2179" s="992"/>
      <c r="G2179" s="992"/>
      <c r="H2179" s="992"/>
      <c r="I2179" s="992"/>
      <c r="J2179" s="992"/>
      <c r="K2179" s="992"/>
      <c r="L2179" s="992"/>
      <c r="M2179" s="992"/>
      <c r="N2179" s="992"/>
      <c r="O2179" s="992"/>
      <c r="P2179" s="992"/>
      <c r="Q2179" s="992"/>
      <c r="R2179" s="992"/>
      <c r="S2179" s="992"/>
      <c r="T2179" s="992"/>
      <c r="U2179" s="992"/>
      <c r="V2179" s="1044"/>
    </row>
    <row r="2180" spans="1:22" ht="15.95" customHeight="1">
      <c r="A2180" s="425"/>
      <c r="B2180" s="990" t="s">
        <v>185</v>
      </c>
      <c r="C2180" s="991"/>
      <c r="D2180" s="991" t="str">
        <f>IF('statement of marks'!I75="","",'statement of marks'!I75)</f>
        <v/>
      </c>
      <c r="E2180" s="991"/>
      <c r="F2180" s="991"/>
      <c r="G2180" s="991"/>
      <c r="H2180" s="991"/>
      <c r="I2180" s="991"/>
      <c r="J2180" s="991"/>
      <c r="K2180" s="991"/>
      <c r="L2180" s="991"/>
      <c r="M2180" s="991"/>
      <c r="N2180" s="991"/>
      <c r="O2180" s="991"/>
      <c r="P2180" s="991"/>
      <c r="Q2180" s="991"/>
      <c r="R2180" s="991"/>
      <c r="S2180" s="991"/>
      <c r="T2180" s="991"/>
      <c r="U2180" s="991"/>
      <c r="V2180" s="1045"/>
    </row>
    <row r="2181" spans="1:22" ht="15.95" customHeight="1">
      <c r="A2181" s="425"/>
      <c r="B2181" s="990" t="s">
        <v>186</v>
      </c>
      <c r="C2181" s="991"/>
      <c r="D2181" s="991" t="str">
        <f>IF('statement of marks'!J75="","",'statement of marks'!J75)</f>
        <v/>
      </c>
      <c r="E2181" s="991"/>
      <c r="F2181" s="991"/>
      <c r="G2181" s="991"/>
      <c r="H2181" s="991"/>
      <c r="I2181" s="991"/>
      <c r="J2181" s="991"/>
      <c r="K2181" s="991"/>
      <c r="L2181" s="991"/>
      <c r="M2181" s="991"/>
      <c r="N2181" s="991"/>
      <c r="O2181" s="991"/>
      <c r="P2181" s="991"/>
      <c r="Q2181" s="991"/>
      <c r="R2181" s="991"/>
      <c r="S2181" s="991"/>
      <c r="T2181" s="991"/>
      <c r="U2181" s="991"/>
      <c r="V2181" s="1045"/>
    </row>
    <row r="2182" spans="1:22" ht="15.95" customHeight="1">
      <c r="A2182" s="425"/>
      <c r="B2182" s="990" t="s">
        <v>187</v>
      </c>
      <c r="C2182" s="991"/>
      <c r="D2182" s="991" t="str">
        <f>IF('statement of marks'!K75="","",'statement of marks'!K75)</f>
        <v/>
      </c>
      <c r="E2182" s="991"/>
      <c r="F2182" s="991"/>
      <c r="G2182" s="991"/>
      <c r="H2182" s="991"/>
      <c r="I2182" s="991"/>
      <c r="J2182" s="991"/>
      <c r="K2182" s="991"/>
      <c r="L2182" s="991"/>
      <c r="M2182" s="991"/>
      <c r="N2182" s="991"/>
      <c r="O2182" s="991"/>
      <c r="P2182" s="991"/>
      <c r="Q2182" s="991"/>
      <c r="R2182" s="991"/>
      <c r="S2182" s="991"/>
      <c r="T2182" s="991"/>
      <c r="U2182" s="991"/>
      <c r="V2182" s="1045"/>
    </row>
    <row r="2183" spans="1:22" ht="15.95" customHeight="1">
      <c r="A2183" s="425"/>
      <c r="B2183" s="990" t="s">
        <v>188</v>
      </c>
      <c r="C2183" s="991"/>
      <c r="D2183" s="992" t="str">
        <f>'statement of marks'!$G$3</f>
        <v>6 B</v>
      </c>
      <c r="E2183" s="992"/>
      <c r="F2183" s="992"/>
      <c r="G2183" s="991" t="s">
        <v>9</v>
      </c>
      <c r="H2183" s="991"/>
      <c r="I2183" s="991"/>
      <c r="J2183" s="992" t="str">
        <f>IF('statement of marks'!D75="","",'statement of marks'!D75)</f>
        <v/>
      </c>
      <c r="K2183" s="992"/>
      <c r="L2183" s="992"/>
      <c r="M2183" s="991" t="s">
        <v>189</v>
      </c>
      <c r="N2183" s="991"/>
      <c r="O2183" s="991"/>
      <c r="P2183" s="992" t="str">
        <f>IF('statement of marks'!F75="","",'statement of marks'!F75)</f>
        <v/>
      </c>
      <c r="Q2183" s="992"/>
      <c r="R2183" s="992"/>
      <c r="S2183" s="1054" t="str">
        <f>IF('statement of marks'!$I$3="","",'statement of marks'!$I$3)</f>
        <v xml:space="preserve">fo|ky; dk Mk;l dksM+ </v>
      </c>
      <c r="T2183" s="1054"/>
      <c r="U2183" s="1054"/>
      <c r="V2183" s="1055"/>
    </row>
    <row r="2184" spans="1:22" ht="15.95" customHeight="1">
      <c r="A2184" s="425"/>
      <c r="B2184" s="428" t="s">
        <v>0</v>
      </c>
      <c r="C2184" s="429"/>
      <c r="D2184" s="1032" t="str">
        <f>IF('statement of marks'!G75="","",'statement of marks'!G75)</f>
        <v/>
      </c>
      <c r="E2184" s="1032"/>
      <c r="F2184" s="1032"/>
      <c r="G2184" s="991" t="str">
        <f>IF('statement of marks'!H75="","",'statement of marks'!H75)</f>
        <v/>
      </c>
      <c r="H2184" s="991"/>
      <c r="I2184" s="991"/>
      <c r="J2184" s="991"/>
      <c r="K2184" s="991"/>
      <c r="L2184" s="991"/>
      <c r="M2184" s="991"/>
      <c r="N2184" s="991"/>
      <c r="O2184" s="991"/>
      <c r="P2184" s="991"/>
      <c r="Q2184" s="991"/>
      <c r="R2184" s="991"/>
      <c r="S2184" s="1056" t="str">
        <f>IF('statement of marks'!$J$3="","",'statement of marks'!$J$3)</f>
        <v xml:space="preserve">08291009401   </v>
      </c>
      <c r="T2184" s="1056"/>
      <c r="U2184" s="1056"/>
      <c r="V2184" s="1057"/>
    </row>
    <row r="2185" spans="1:22" ht="15.95" customHeight="1">
      <c r="A2185" s="425"/>
      <c r="B2185" s="404" t="s">
        <v>28</v>
      </c>
      <c r="C2185" s="430" t="s">
        <v>96</v>
      </c>
      <c r="D2185" s="1007" t="s">
        <v>1</v>
      </c>
      <c r="E2185" s="1007"/>
      <c r="F2185" s="1007"/>
      <c r="G2185" s="1007" t="s">
        <v>21</v>
      </c>
      <c r="H2185" s="1007"/>
      <c r="I2185" s="1007"/>
      <c r="J2185" s="1007" t="s">
        <v>68</v>
      </c>
      <c r="K2185" s="1007"/>
      <c r="L2185" s="1007"/>
      <c r="M2185" s="1007" t="s">
        <v>97</v>
      </c>
      <c r="N2185" s="1007"/>
      <c r="O2185" s="1007"/>
      <c r="P2185" s="1070" t="s">
        <v>200</v>
      </c>
      <c r="Q2185" s="1051" t="s">
        <v>238</v>
      </c>
      <c r="R2185" s="1051"/>
      <c r="S2185" s="1051"/>
      <c r="T2185" s="1052" t="s">
        <v>237</v>
      </c>
      <c r="U2185" s="1052"/>
      <c r="V2185" s="1053"/>
    </row>
    <row r="2186" spans="1:22" ht="15.95" customHeight="1">
      <c r="A2186" s="425"/>
      <c r="B2186" s="404"/>
      <c r="C2186" s="430"/>
      <c r="D2186" s="423" t="s">
        <v>245</v>
      </c>
      <c r="E2186" s="423" t="s">
        <v>246</v>
      </c>
      <c r="F2186" s="431" t="s">
        <v>2</v>
      </c>
      <c r="G2186" s="423" t="s">
        <v>245</v>
      </c>
      <c r="H2186" s="423" t="s">
        <v>246</v>
      </c>
      <c r="I2186" s="431" t="s">
        <v>2</v>
      </c>
      <c r="J2186" s="423" t="s">
        <v>245</v>
      </c>
      <c r="K2186" s="423" t="s">
        <v>246</v>
      </c>
      <c r="L2186" s="431" t="s">
        <v>2</v>
      </c>
      <c r="M2186" s="423" t="s">
        <v>245</v>
      </c>
      <c r="N2186" s="423" t="s">
        <v>246</v>
      </c>
      <c r="O2186" s="431" t="s">
        <v>2</v>
      </c>
      <c r="P2186" s="1070"/>
      <c r="Q2186" s="423" t="s">
        <v>245</v>
      </c>
      <c r="R2186" s="423" t="s">
        <v>246</v>
      </c>
      <c r="S2186" s="435" t="s">
        <v>2</v>
      </c>
      <c r="T2186" s="445" t="s">
        <v>223</v>
      </c>
      <c r="U2186" s="446" t="s">
        <v>5</v>
      </c>
      <c r="V2186" s="447" t="s">
        <v>241</v>
      </c>
    </row>
    <row r="2187" spans="1:22" ht="15.95" customHeight="1">
      <c r="A2187" s="426"/>
      <c r="B2187" s="1046" t="s">
        <v>3</v>
      </c>
      <c r="C2187" s="1047"/>
      <c r="D2187" s="421">
        <f>IF('statement of marks'!L$6="","",'statement of marks'!L$6)</f>
        <v>5</v>
      </c>
      <c r="E2187" s="421">
        <f>IF('statement of marks'!M$6="","",'statement of marks'!M$6)</f>
        <v>5</v>
      </c>
      <c r="F2187" s="432">
        <f>IF('statement of marks'!N$6="","",'statement of marks'!N$6)</f>
        <v>10</v>
      </c>
      <c r="G2187" s="421">
        <f>IF('statement of marks'!O$6="","",'statement of marks'!O$6)</f>
        <v>5</v>
      </c>
      <c r="H2187" s="421">
        <f>IF('statement of marks'!P$6="","",'statement of marks'!P$6)</f>
        <v>5</v>
      </c>
      <c r="I2187" s="432">
        <f>IF('statement of marks'!Q$6="","",'statement of marks'!Q$6)</f>
        <v>10</v>
      </c>
      <c r="J2187" s="421">
        <f>IF('statement of marks'!R$6="","",'statement of marks'!R$6)</f>
        <v>5</v>
      </c>
      <c r="K2187" s="421">
        <f>IF('statement of marks'!S$6="","",'statement of marks'!S$6)</f>
        <v>5</v>
      </c>
      <c r="L2187" s="432">
        <f>IF('statement of marks'!T$6="","",'statement of marks'!T$6)</f>
        <v>10</v>
      </c>
      <c r="M2187" s="421">
        <f>IF('statement of marks'!V$6="","",'statement of marks'!V$6)</f>
        <v>50</v>
      </c>
      <c r="N2187" s="421">
        <f>IF('statement of marks'!W$6="","",'statement of marks'!W$6)</f>
        <v>20</v>
      </c>
      <c r="O2187" s="432">
        <f>IF('statement of marks'!X$6="","",'statement of marks'!X$6)</f>
        <v>70</v>
      </c>
      <c r="P2187" s="422">
        <f>IF('statement of marks'!Y$6="","",'statement of marks'!Y$6)</f>
        <v>100</v>
      </c>
      <c r="Q2187" s="421">
        <f>IF('statement of marks'!Z$6="","",'statement of marks'!Z$6)</f>
        <v>70</v>
      </c>
      <c r="R2187" s="421">
        <f>IF('statement of marks'!AA$6="","",'statement of marks'!AA$6)</f>
        <v>30</v>
      </c>
      <c r="S2187" s="432">
        <f>IF('statement of marks'!AB$6="","",'statement of marks'!AB$6)</f>
        <v>100</v>
      </c>
      <c r="T2187" s="442">
        <f>IF('statement of marks'!AC$6="","",'statement of marks'!AC$6)</f>
        <v>200</v>
      </c>
      <c r="U2187" s="442" t="str">
        <f>IF('statement of marks'!AD$6="","",'statement of marks'!AD$6)</f>
        <v/>
      </c>
      <c r="V2187" s="448" t="str">
        <f>IF('statement of marks'!AE$6="","",'statement of marks'!AE$6)</f>
        <v/>
      </c>
    </row>
    <row r="2188" spans="1:22" ht="15.95" customHeight="1">
      <c r="A2188" s="425"/>
      <c r="B2188" s="990" t="str">
        <f>IF('statement of marks'!$L$3="","",'statement of marks'!$L$3)</f>
        <v>fgUnh</v>
      </c>
      <c r="C2188" s="991"/>
      <c r="D2188" s="207" t="str">
        <f>IF('statement of marks'!L75="","",'statement of marks'!L75)</f>
        <v/>
      </c>
      <c r="E2188" s="207" t="str">
        <f>IF('statement of marks'!M75="","",'statement of marks'!M75)</f>
        <v/>
      </c>
      <c r="F2188" s="433" t="str">
        <f>IF('statement of marks'!N75="","",'statement of marks'!N75)</f>
        <v/>
      </c>
      <c r="G2188" s="207" t="str">
        <f>IF('statement of marks'!O75="","",'statement of marks'!O75)</f>
        <v/>
      </c>
      <c r="H2188" s="207" t="str">
        <f>IF('statement of marks'!P75="","",'statement of marks'!P75)</f>
        <v/>
      </c>
      <c r="I2188" s="433" t="str">
        <f>IF('statement of marks'!Q75="","",'statement of marks'!Q75)</f>
        <v/>
      </c>
      <c r="J2188" s="207" t="str">
        <f>IF('statement of marks'!R75="","",'statement of marks'!R75)</f>
        <v/>
      </c>
      <c r="K2188" s="207" t="str">
        <f>IF('statement of marks'!S75="","",'statement of marks'!S75)</f>
        <v/>
      </c>
      <c r="L2188" s="433" t="str">
        <f>IF('statement of marks'!T75="","",'statement of marks'!T75)</f>
        <v/>
      </c>
      <c r="M2188" s="207" t="str">
        <f>IF('statement of marks'!V75="","",'statement of marks'!V75)</f>
        <v/>
      </c>
      <c r="N2188" s="207" t="str">
        <f>IF('statement of marks'!W75="","",'statement of marks'!W75)</f>
        <v/>
      </c>
      <c r="O2188" s="433" t="str">
        <f>IF('statement of marks'!X75="","",'statement of marks'!X75)</f>
        <v/>
      </c>
      <c r="P2188" s="209" t="str">
        <f>IF('statement of marks'!Y75="","",'statement of marks'!Y75)</f>
        <v/>
      </c>
      <c r="Q2188" s="207" t="str">
        <f>IF('statement of marks'!Z75="","",'statement of marks'!Z75)</f>
        <v/>
      </c>
      <c r="R2188" s="207" t="str">
        <f>IF('statement of marks'!AA75="","",'statement of marks'!AA75)</f>
        <v/>
      </c>
      <c r="S2188" s="433" t="str">
        <f>IF('statement of marks'!AB75="","",'statement of marks'!AB75)</f>
        <v/>
      </c>
      <c r="T2188" s="420" t="str">
        <f>IF('statement of marks'!AC75="","",'statement of marks'!AC75)</f>
        <v/>
      </c>
      <c r="U2188" s="420" t="str">
        <f>IF('statement of marks'!AD75="","",'statement of marks'!AD75)</f>
        <v/>
      </c>
      <c r="V2188" s="439" t="str">
        <f>IF('statement of marks'!AE75="","",'statement of marks'!AE75)</f>
        <v/>
      </c>
    </row>
    <row r="2189" spans="1:22" ht="15.95" customHeight="1">
      <c r="A2189" s="425"/>
      <c r="B2189" s="990" t="str">
        <f>IF('statement of marks'!$AH$3="","",'statement of marks'!$AH$3)</f>
        <v>vaxszth</v>
      </c>
      <c r="C2189" s="991"/>
      <c r="D2189" s="207" t="str">
        <f>IF('statement of marks'!AH75="","",'statement of marks'!AH75)</f>
        <v/>
      </c>
      <c r="E2189" s="207" t="str">
        <f>IF('statement of marks'!AI75="","",'statement of marks'!AI75)</f>
        <v/>
      </c>
      <c r="F2189" s="433" t="str">
        <f>IF('statement of marks'!AJ75="","",'statement of marks'!AJ75)</f>
        <v/>
      </c>
      <c r="G2189" s="207" t="str">
        <f>IF('statement of marks'!AK75="","",'statement of marks'!AK75)</f>
        <v/>
      </c>
      <c r="H2189" s="207" t="str">
        <f>IF('statement of marks'!AL75="","",'statement of marks'!AL75)</f>
        <v/>
      </c>
      <c r="I2189" s="433" t="str">
        <f>IF('statement of marks'!AM75="","",'statement of marks'!AM75)</f>
        <v/>
      </c>
      <c r="J2189" s="207" t="str">
        <f>IF('statement of marks'!AN75="","",'statement of marks'!AN75)</f>
        <v/>
      </c>
      <c r="K2189" s="207" t="str">
        <f>IF('statement of marks'!AO75="","",'statement of marks'!AO75)</f>
        <v/>
      </c>
      <c r="L2189" s="433" t="str">
        <f>IF('statement of marks'!AP75="","",'statement of marks'!AP75)</f>
        <v/>
      </c>
      <c r="M2189" s="207" t="str">
        <f>IF('statement of marks'!AR75="","",'statement of marks'!AR75)</f>
        <v/>
      </c>
      <c r="N2189" s="207" t="str">
        <f>IF('statement of marks'!AS75="","",'statement of marks'!AS75)</f>
        <v/>
      </c>
      <c r="O2189" s="433" t="str">
        <f>IF('statement of marks'!AT75="","",'statement of marks'!AT75)</f>
        <v/>
      </c>
      <c r="P2189" s="209" t="str">
        <f>IF('statement of marks'!AU75="","",'statement of marks'!AU75)</f>
        <v/>
      </c>
      <c r="Q2189" s="207" t="str">
        <f>IF('statement of marks'!AV75="","",'statement of marks'!AV75)</f>
        <v/>
      </c>
      <c r="R2189" s="207" t="str">
        <f>IF('statement of marks'!AW75="","",'statement of marks'!AW75)</f>
        <v/>
      </c>
      <c r="S2189" s="433" t="str">
        <f>IF('statement of marks'!AX75="","",'statement of marks'!AX75)</f>
        <v/>
      </c>
      <c r="T2189" s="420" t="str">
        <f>IF('statement of marks'!AY75="","",'statement of marks'!AY75)</f>
        <v/>
      </c>
      <c r="U2189" s="420" t="str">
        <f>IF('statement of marks'!AZ75="","",'statement of marks'!AZ75)</f>
        <v/>
      </c>
      <c r="V2189" s="439" t="str">
        <f>IF('statement of marks'!BA75="","",'statement of marks'!BA75)</f>
        <v/>
      </c>
    </row>
    <row r="2190" spans="1:22" ht="15.95" customHeight="1">
      <c r="A2190" s="425"/>
      <c r="B2190" s="990" t="str">
        <f>IF('statement of marks'!BD75="s","laLd`r",IF('statement of marks'!BD75="u","mnwZ",IF('statement of marks'!BD75="g","xqtjkrh",IF('statement of marks'!BD75="p","iatkch",IF('statement of marks'!BD75="sd","fla/kh","r`rh; Hkk""kk")))))</f>
        <v>r`rh; Hkk"kk</v>
      </c>
      <c r="C2190" s="991"/>
      <c r="D2190" s="207" t="str">
        <f>IF('statement of marks'!BE75="","",'statement of marks'!BE75)</f>
        <v/>
      </c>
      <c r="E2190" s="207" t="str">
        <f>IF('statement of marks'!BF75="","",'statement of marks'!BF75)</f>
        <v/>
      </c>
      <c r="F2190" s="433" t="str">
        <f>IF('statement of marks'!BG75="","",'statement of marks'!BG75)</f>
        <v/>
      </c>
      <c r="G2190" s="207" t="str">
        <f>IF('statement of marks'!BH75="","",'statement of marks'!BH75)</f>
        <v/>
      </c>
      <c r="H2190" s="207" t="str">
        <f>IF('statement of marks'!BI75="","",'statement of marks'!BI75)</f>
        <v/>
      </c>
      <c r="I2190" s="433" t="str">
        <f>IF('statement of marks'!BJ75="","",'statement of marks'!BJ75)</f>
        <v/>
      </c>
      <c r="J2190" s="207" t="str">
        <f>IF('statement of marks'!BK75="","",'statement of marks'!BK75)</f>
        <v/>
      </c>
      <c r="K2190" s="207" t="str">
        <f>IF('statement of marks'!BL75="","",'statement of marks'!BL75)</f>
        <v/>
      </c>
      <c r="L2190" s="433" t="str">
        <f>IF('statement of marks'!BM75="","",'statement of marks'!BM75)</f>
        <v/>
      </c>
      <c r="M2190" s="207" t="str">
        <f>IF('statement of marks'!BO75="","",'statement of marks'!BO75)</f>
        <v/>
      </c>
      <c r="N2190" s="207" t="str">
        <f>IF('statement of marks'!BP75="","",'statement of marks'!BP75)</f>
        <v/>
      </c>
      <c r="O2190" s="433" t="str">
        <f>IF('statement of marks'!BQ75="","",'statement of marks'!BQ75)</f>
        <v/>
      </c>
      <c r="P2190" s="209" t="str">
        <f>IF('statement of marks'!BR75="","",'statement of marks'!BR75)</f>
        <v/>
      </c>
      <c r="Q2190" s="207" t="str">
        <f>IF('statement of marks'!BS75="","",'statement of marks'!BS75)</f>
        <v/>
      </c>
      <c r="R2190" s="207" t="str">
        <f>IF('statement of marks'!BT75="","",'statement of marks'!BT75)</f>
        <v/>
      </c>
      <c r="S2190" s="433" t="str">
        <f>IF('statement of marks'!BU75="","",'statement of marks'!BU75)</f>
        <v/>
      </c>
      <c r="T2190" s="420" t="str">
        <f>IF('statement of marks'!BV75="","",'statement of marks'!BV75)</f>
        <v/>
      </c>
      <c r="U2190" s="420" t="str">
        <f>IF('statement of marks'!BW75="","",'statement of marks'!BW75)</f>
        <v/>
      </c>
      <c r="V2190" s="439" t="str">
        <f>IF('statement of marks'!BX75="","",'statement of marks'!BX75)</f>
        <v/>
      </c>
    </row>
    <row r="2191" spans="1:22" ht="15.95" customHeight="1">
      <c r="A2191" s="425"/>
      <c r="B2191" s="990" t="str">
        <f>IF('statement of marks'!$CA$3="","",'statement of marks'!$CA$3)</f>
        <v>xf.kr</v>
      </c>
      <c r="C2191" s="991"/>
      <c r="D2191" s="207" t="str">
        <f>IF('statement of marks'!CA75="","",'statement of marks'!CA75)</f>
        <v/>
      </c>
      <c r="E2191" s="207" t="str">
        <f>IF('statement of marks'!CB75="","",'statement of marks'!CB75)</f>
        <v/>
      </c>
      <c r="F2191" s="433" t="str">
        <f>IF('statement of marks'!CC75="","",'statement of marks'!CC75)</f>
        <v/>
      </c>
      <c r="G2191" s="207" t="str">
        <f>IF('statement of marks'!CD75="","",'statement of marks'!CD75)</f>
        <v/>
      </c>
      <c r="H2191" s="207" t="str">
        <f>IF('statement of marks'!CE75="","",'statement of marks'!CE75)</f>
        <v/>
      </c>
      <c r="I2191" s="433" t="str">
        <f>IF('statement of marks'!CF75="","",'statement of marks'!CF75)</f>
        <v/>
      </c>
      <c r="J2191" s="207" t="str">
        <f>IF('statement of marks'!CG75="","",'statement of marks'!CG75)</f>
        <v/>
      </c>
      <c r="K2191" s="207" t="str">
        <f>IF('statement of marks'!CH75="","",'statement of marks'!CH75)</f>
        <v/>
      </c>
      <c r="L2191" s="433" t="str">
        <f>IF('statement of marks'!CI75="","",'statement of marks'!CI75)</f>
        <v/>
      </c>
      <c r="M2191" s="207" t="str">
        <f>IF('statement of marks'!CK75="","",'statement of marks'!CK75)</f>
        <v/>
      </c>
      <c r="N2191" s="207" t="str">
        <f>IF('statement of marks'!CL75="","",'statement of marks'!CL75)</f>
        <v/>
      </c>
      <c r="O2191" s="433" t="str">
        <f>IF('statement of marks'!CM75="","",'statement of marks'!CM75)</f>
        <v/>
      </c>
      <c r="P2191" s="209" t="str">
        <f>IF('statement of marks'!CN75="","",'statement of marks'!CN75)</f>
        <v/>
      </c>
      <c r="Q2191" s="207" t="str">
        <f>IF('statement of marks'!CO75="","",'statement of marks'!CO75)</f>
        <v/>
      </c>
      <c r="R2191" s="207" t="str">
        <f>IF('statement of marks'!CP75="","",'statement of marks'!CP75)</f>
        <v/>
      </c>
      <c r="S2191" s="433" t="str">
        <f>IF('statement of marks'!CQ75="","",'statement of marks'!CQ75)</f>
        <v/>
      </c>
      <c r="T2191" s="420" t="str">
        <f>IF('statement of marks'!CR75="","",'statement of marks'!CR75)</f>
        <v/>
      </c>
      <c r="U2191" s="420" t="str">
        <f>IF('statement of marks'!CS75="","",'statement of marks'!CS75)</f>
        <v/>
      </c>
      <c r="V2191" s="439" t="str">
        <f>IF('statement of marks'!CT75="","",'statement of marks'!CT75)</f>
        <v/>
      </c>
    </row>
    <row r="2192" spans="1:22" ht="15.95" customHeight="1">
      <c r="A2192" s="425"/>
      <c r="B2192" s="990" t="str">
        <f>IF('statement of marks'!$CW$3="","",'statement of marks'!$CW$3)</f>
        <v>foKku</v>
      </c>
      <c r="C2192" s="991"/>
      <c r="D2192" s="207" t="str">
        <f>IF('statement of marks'!CW75="","",'statement of marks'!CW75)</f>
        <v/>
      </c>
      <c r="E2192" s="207" t="str">
        <f>IF('statement of marks'!CX75="","",'statement of marks'!CX75)</f>
        <v/>
      </c>
      <c r="F2192" s="433" t="str">
        <f>IF('statement of marks'!CY75="","",'statement of marks'!CY75)</f>
        <v/>
      </c>
      <c r="G2192" s="207" t="str">
        <f>IF('statement of marks'!CZ75="","",'statement of marks'!CZ75)</f>
        <v/>
      </c>
      <c r="H2192" s="207" t="str">
        <f>IF('statement of marks'!DA75="","",'statement of marks'!DA75)</f>
        <v/>
      </c>
      <c r="I2192" s="433" t="str">
        <f>IF('statement of marks'!DB75="","",'statement of marks'!DB75)</f>
        <v/>
      </c>
      <c r="J2192" s="207" t="str">
        <f>IF('statement of marks'!DC75="","",'statement of marks'!DC75)</f>
        <v/>
      </c>
      <c r="K2192" s="207" t="str">
        <f>IF('statement of marks'!DD75="","",'statement of marks'!DD75)</f>
        <v/>
      </c>
      <c r="L2192" s="433" t="str">
        <f>IF('statement of marks'!DE75="","",'statement of marks'!DE75)</f>
        <v/>
      </c>
      <c r="M2192" s="207" t="str">
        <f>IF('statement of marks'!DG75="","",'statement of marks'!DG75)</f>
        <v/>
      </c>
      <c r="N2192" s="207" t="str">
        <f>IF('statement of marks'!DH75="","",'statement of marks'!DH75)</f>
        <v/>
      </c>
      <c r="O2192" s="433" t="str">
        <f>IF('statement of marks'!DI75="","",'statement of marks'!DI75)</f>
        <v/>
      </c>
      <c r="P2192" s="209" t="str">
        <f>IF('statement of marks'!DJ75="","",'statement of marks'!DJ75)</f>
        <v/>
      </c>
      <c r="Q2192" s="207" t="str">
        <f>IF('statement of marks'!DK75="","",'statement of marks'!DK75)</f>
        <v/>
      </c>
      <c r="R2192" s="207" t="str">
        <f>IF('statement of marks'!DL75="","",'statement of marks'!DL75)</f>
        <v/>
      </c>
      <c r="S2192" s="433" t="str">
        <f>IF('statement of marks'!DM75="","",'statement of marks'!DM75)</f>
        <v/>
      </c>
      <c r="T2192" s="420" t="str">
        <f>IF('statement of marks'!DN75="","",'statement of marks'!DN75)</f>
        <v/>
      </c>
      <c r="U2192" s="420" t="str">
        <f>IF('statement of marks'!DO75="","",'statement of marks'!DO75)</f>
        <v/>
      </c>
      <c r="V2192" s="439" t="str">
        <f>IF('statement of marks'!DP75="","",'statement of marks'!DP75)</f>
        <v/>
      </c>
    </row>
    <row r="2193" spans="1:22" ht="15.95" customHeight="1">
      <c r="A2193" s="425"/>
      <c r="B2193" s="990" t="str">
        <f>IF('statement of marks'!$DS$3="","",'statement of marks'!$DS$3)</f>
        <v>lkekftd foKku</v>
      </c>
      <c r="C2193" s="991"/>
      <c r="D2193" s="207" t="str">
        <f>IF('statement of marks'!DS75="","",'statement of marks'!DS75)</f>
        <v/>
      </c>
      <c r="E2193" s="207" t="str">
        <f>IF('statement of marks'!DT75="","",'statement of marks'!DT75)</f>
        <v/>
      </c>
      <c r="F2193" s="433" t="str">
        <f>IF('statement of marks'!DU75="","",'statement of marks'!DU75)</f>
        <v/>
      </c>
      <c r="G2193" s="207" t="str">
        <f>IF('statement of marks'!DV75="","",'statement of marks'!DV75)</f>
        <v/>
      </c>
      <c r="H2193" s="207" t="str">
        <f>IF('statement of marks'!DW75="","",'statement of marks'!DW75)</f>
        <v/>
      </c>
      <c r="I2193" s="433" t="str">
        <f>IF('statement of marks'!DX75="","",'statement of marks'!DX75)</f>
        <v/>
      </c>
      <c r="J2193" s="207" t="str">
        <f>IF('statement of marks'!DY75="","",'statement of marks'!DY75)</f>
        <v/>
      </c>
      <c r="K2193" s="207" t="str">
        <f>IF('statement of marks'!DZ75="","",'statement of marks'!DZ75)</f>
        <v/>
      </c>
      <c r="L2193" s="433" t="str">
        <f>IF('statement of marks'!EA75="","",'statement of marks'!EA75)</f>
        <v/>
      </c>
      <c r="M2193" s="207" t="str">
        <f>IF('statement of marks'!EC75="","",'statement of marks'!EC75)</f>
        <v/>
      </c>
      <c r="N2193" s="207" t="str">
        <f>IF('statement of marks'!ED75="","",'statement of marks'!ED75)</f>
        <v/>
      </c>
      <c r="O2193" s="433" t="str">
        <f>IF('statement of marks'!EE75="","",'statement of marks'!EE75)</f>
        <v/>
      </c>
      <c r="P2193" s="209" t="str">
        <f>IF('statement of marks'!EF75="","",'statement of marks'!EF75)</f>
        <v/>
      </c>
      <c r="Q2193" s="207" t="str">
        <f>IF('statement of marks'!EG75="","",'statement of marks'!EG75)</f>
        <v/>
      </c>
      <c r="R2193" s="207" t="str">
        <f>IF('statement of marks'!EH75="","",'statement of marks'!EH75)</f>
        <v/>
      </c>
      <c r="S2193" s="433" t="str">
        <f>IF('statement of marks'!EI75="","",'statement of marks'!EI75)</f>
        <v/>
      </c>
      <c r="T2193" s="420" t="str">
        <f>IF('statement of marks'!EJ75="","",'statement of marks'!EJ75)</f>
        <v/>
      </c>
      <c r="U2193" s="420" t="str">
        <f>IF('statement of marks'!EK75="","",'statement of marks'!EK75)</f>
        <v/>
      </c>
      <c r="V2193" s="439" t="str">
        <f>IF('statement of marks'!EL75="","",'statement of marks'!EL75)</f>
        <v/>
      </c>
    </row>
    <row r="2194" spans="1:22" ht="15.95" customHeight="1">
      <c r="A2194" s="425"/>
      <c r="B2194" s="996" t="s">
        <v>193</v>
      </c>
      <c r="C2194" s="997"/>
      <c r="D2194" s="1007" t="s">
        <v>1</v>
      </c>
      <c r="E2194" s="1007"/>
      <c r="F2194" s="1007"/>
      <c r="G2194" s="1007" t="s">
        <v>21</v>
      </c>
      <c r="H2194" s="1007"/>
      <c r="I2194" s="1007"/>
      <c r="J2194" s="1007" t="s">
        <v>194</v>
      </c>
      <c r="K2194" s="1007"/>
      <c r="L2194" s="1007"/>
      <c r="M2194" s="1007" t="s">
        <v>68</v>
      </c>
      <c r="N2194" s="1007"/>
      <c r="O2194" s="1007"/>
      <c r="P2194" s="1007" t="s">
        <v>240</v>
      </c>
      <c r="Q2194" s="1007"/>
      <c r="R2194" s="1007"/>
      <c r="S2194" s="436"/>
      <c r="T2194" s="1073" t="s">
        <v>237</v>
      </c>
      <c r="U2194" s="1074"/>
      <c r="V2194" s="1075"/>
    </row>
    <row r="2195" spans="1:22" ht="15.95" customHeight="1">
      <c r="A2195" s="426"/>
      <c r="B2195" s="1048" t="s">
        <v>3</v>
      </c>
      <c r="C2195" s="1049"/>
      <c r="D2195" s="1050">
        <f>IF('statement of marks'!EO$6="","",'statement of marks'!EO$6)</f>
        <v>20</v>
      </c>
      <c r="E2195" s="1050"/>
      <c r="F2195" s="1050"/>
      <c r="G2195" s="1050">
        <f>IF('statement of marks'!EP$6="","",'statement of marks'!EP$6)</f>
        <v>20</v>
      </c>
      <c r="H2195" s="1050"/>
      <c r="I2195" s="1050"/>
      <c r="J2195" s="1050">
        <f>IF('statement of marks'!ER$6="","",'statement of marks'!ER$6)</f>
        <v>20</v>
      </c>
      <c r="K2195" s="1050"/>
      <c r="L2195" s="1050"/>
      <c r="M2195" s="1050">
        <f>IF('statement of marks'!EQ$6="","",'statement of marks'!EQ$6)</f>
        <v>20</v>
      </c>
      <c r="N2195" s="1050"/>
      <c r="O2195" s="1050"/>
      <c r="P2195" s="1050">
        <f>IF('statement of marks'!ES$6="","",'statement of marks'!ES$6)</f>
        <v>20</v>
      </c>
      <c r="Q2195" s="1050"/>
      <c r="R2195" s="1050"/>
      <c r="S2195" s="437" t="str">
        <f>IF('statement of marks'!FD$6="","",'statement of marks'!EW$6)</f>
        <v/>
      </c>
      <c r="T2195" s="442">
        <f>IF('statement of marks'!ET$6="","",'statement of marks'!ET$6)</f>
        <v>100</v>
      </c>
      <c r="U2195" s="443" t="s">
        <v>5</v>
      </c>
      <c r="V2195" s="444" t="s">
        <v>241</v>
      </c>
    </row>
    <row r="2196" spans="1:22" ht="15.95" customHeight="1">
      <c r="A2196" s="425"/>
      <c r="B2196" s="990" t="str">
        <f>IF('statement of marks'!$EO$3="","",'statement of marks'!$EO$3)</f>
        <v>dk;kZuqHko</v>
      </c>
      <c r="C2196" s="991"/>
      <c r="D2196" s="1031" t="str">
        <f>IF('statement of marks'!EO75="","",'statement of marks'!EO75)</f>
        <v/>
      </c>
      <c r="E2196" s="1031"/>
      <c r="F2196" s="1031"/>
      <c r="G2196" s="1031" t="str">
        <f>IF('statement of marks'!EP75="","",'statement of marks'!EP75)</f>
        <v/>
      </c>
      <c r="H2196" s="1031"/>
      <c r="I2196" s="1031"/>
      <c r="J2196" s="1031" t="str">
        <f>IF('statement of marks'!ER75="","",'statement of marks'!ER75)</f>
        <v/>
      </c>
      <c r="K2196" s="1031"/>
      <c r="L2196" s="1031"/>
      <c r="M2196" s="1031" t="str">
        <f>IF('statement of marks'!EQ75="","",'statement of marks'!EQ75)</f>
        <v/>
      </c>
      <c r="N2196" s="1031"/>
      <c r="O2196" s="1031"/>
      <c r="P2196" s="1031" t="str">
        <f>IF('statement of marks'!ES75="","",'statement of marks'!ES75)</f>
        <v/>
      </c>
      <c r="Q2196" s="1031"/>
      <c r="R2196" s="1031"/>
      <c r="S2196" s="438"/>
      <c r="T2196" s="440" t="str">
        <f>IF('statement of marks'!ET75="","",'statement of marks'!ET75)</f>
        <v/>
      </c>
      <c r="U2196" s="440" t="str">
        <f>IF('statement of marks'!EU75="","",'statement of marks'!EU75)</f>
        <v/>
      </c>
      <c r="V2196" s="441" t="str">
        <f>IF('statement of marks'!EV75="","",'statement of marks'!EV75)</f>
        <v/>
      </c>
    </row>
    <row r="2197" spans="1:22" ht="15.95" customHeight="1">
      <c r="A2197" s="425"/>
      <c r="B2197" s="1027" t="str">
        <f>IF('statement of marks'!$EY$3="","",'statement of marks'!$EY$3)</f>
        <v>dyk f'k{kk</v>
      </c>
      <c r="C2197" s="1028"/>
      <c r="D2197" s="1031" t="str">
        <f>IF('statement of marks'!EY75="","",'statement of marks'!EY75)</f>
        <v/>
      </c>
      <c r="E2197" s="1031"/>
      <c r="F2197" s="1031"/>
      <c r="G2197" s="1031" t="str">
        <f>IF('statement of marks'!EZ75="","",'statement of marks'!EZ75)</f>
        <v/>
      </c>
      <c r="H2197" s="1031"/>
      <c r="I2197" s="1031"/>
      <c r="J2197" s="1031" t="str">
        <f>IF('statement of marks'!FB75="","",'statement of marks'!FB75)</f>
        <v/>
      </c>
      <c r="K2197" s="1031"/>
      <c r="L2197" s="1031"/>
      <c r="M2197" s="1031" t="str">
        <f>IF('statement of marks'!FA75="","",'statement of marks'!FA75)</f>
        <v/>
      </c>
      <c r="N2197" s="1031"/>
      <c r="O2197" s="1031"/>
      <c r="P2197" s="1031" t="str">
        <f>IF('statement of marks'!FC75="","",'statement of marks'!FC75)</f>
        <v/>
      </c>
      <c r="Q2197" s="1031"/>
      <c r="R2197" s="1031"/>
      <c r="S2197" s="438"/>
      <c r="T2197" s="440" t="str">
        <f>IF('statement of marks'!FD75="","",'statement of marks'!FD75)</f>
        <v/>
      </c>
      <c r="U2197" s="440" t="str">
        <f>IF('statement of marks'!FE75="","",'statement of marks'!FE75)</f>
        <v/>
      </c>
      <c r="V2197" s="441" t="str">
        <f>IF('statement of marks'!FF75="","",'statement of marks'!FF75)</f>
        <v/>
      </c>
    </row>
    <row r="2198" spans="1:22" ht="15.95" customHeight="1">
      <c r="A2198" s="425"/>
      <c r="B2198" s="1029" t="str">
        <f>IF('statement of marks'!$FI$3="","",'statement of marks'!$FI$3)</f>
        <v>LokLF; ,oe~ 'kkjhfjd f'k{kk</v>
      </c>
      <c r="C2198" s="1030"/>
      <c r="D2198" s="1031" t="str">
        <f>IF('statement of marks'!FI75="","",'statement of marks'!FI75)</f>
        <v/>
      </c>
      <c r="E2198" s="1031"/>
      <c r="F2198" s="1031"/>
      <c r="G2198" s="1031" t="str">
        <f>IF('statement of marks'!FJ75="","",'statement of marks'!FJ75)</f>
        <v/>
      </c>
      <c r="H2198" s="1031"/>
      <c r="I2198" s="1031"/>
      <c r="J2198" s="1031" t="str">
        <f>IF('statement of marks'!FL75="","",'statement of marks'!FL75)</f>
        <v/>
      </c>
      <c r="K2198" s="1031"/>
      <c r="L2198" s="1031"/>
      <c r="M2198" s="1031" t="str">
        <f>IF('statement of marks'!FK75="","",'statement of marks'!FK75)</f>
        <v/>
      </c>
      <c r="N2198" s="1031"/>
      <c r="O2198" s="1031"/>
      <c r="P2198" s="1031" t="str">
        <f>IF('statement of marks'!FM75="","",'statement of marks'!FM75)</f>
        <v/>
      </c>
      <c r="Q2198" s="1031"/>
      <c r="R2198" s="1031"/>
      <c r="S2198" s="438"/>
      <c r="T2198" s="440" t="str">
        <f>IF('statement of marks'!FN75="","",'statement of marks'!FN75)</f>
        <v/>
      </c>
      <c r="U2198" s="440" t="str">
        <f>IF('statement of marks'!FO75="","",'statement of marks'!FO75)</f>
        <v/>
      </c>
      <c r="V2198" s="441" t="str">
        <f>IF('statement of marks'!FP75="","",'statement of marks'!FP75)</f>
        <v/>
      </c>
    </row>
    <row r="2199" spans="1:22" ht="15.95" customHeight="1">
      <c r="A2199" s="425"/>
      <c r="B2199" s="1000" t="s">
        <v>195</v>
      </c>
      <c r="C2199" s="1001"/>
      <c r="D2199" s="1071" t="str">
        <f>details!$DR$3</f>
        <v>vxLr rd</v>
      </c>
      <c r="E2199" s="1071"/>
      <c r="F2199" s="1071"/>
      <c r="G2199" s="1071" t="str">
        <f>details!$DV$3</f>
        <v>vDVwcj rd</v>
      </c>
      <c r="H2199" s="1071"/>
      <c r="I2199" s="1071"/>
      <c r="J2199" s="1071" t="str">
        <f>details!$ED$3</f>
        <v>Qjojh rd</v>
      </c>
      <c r="K2199" s="1071"/>
      <c r="L2199" s="1071"/>
      <c r="M2199" s="1071" t="str">
        <f>details!$DZ$3</f>
        <v>fnlEcj rd</v>
      </c>
      <c r="N2199" s="1071"/>
      <c r="O2199" s="1071"/>
      <c r="P2199" s="1071" t="str">
        <f>details!$EH$3</f>
        <v>loZ ;ksx</v>
      </c>
      <c r="Q2199" s="1071"/>
      <c r="R2199" s="1071"/>
      <c r="S2199" s="1085" t="s">
        <v>252</v>
      </c>
      <c r="T2199" s="1086"/>
      <c r="U2199" s="1086"/>
      <c r="V2199" s="1087"/>
    </row>
    <row r="2200" spans="1:22" ht="15.95" customHeight="1">
      <c r="A2200" s="425"/>
      <c r="B2200" s="1025" t="s">
        <v>98</v>
      </c>
      <c r="C2200" s="1026"/>
      <c r="D2200" s="1008" t="str">
        <f>IF(details!DS75="","",details!DS75)</f>
        <v/>
      </c>
      <c r="E2200" s="1008"/>
      <c r="F2200" s="1008"/>
      <c r="G2200" s="1008" t="str">
        <f>IF(details!DW75="","",details!DW75)</f>
        <v/>
      </c>
      <c r="H2200" s="1008"/>
      <c r="I2200" s="1008"/>
      <c r="J2200" s="1008" t="str">
        <f>IF(details!EE75="","",details!EE75)</f>
        <v/>
      </c>
      <c r="K2200" s="1008"/>
      <c r="L2200" s="1008"/>
      <c r="M2200" s="1008" t="str">
        <f>IF(details!EA75="","",details!EA75)</f>
        <v/>
      </c>
      <c r="N2200" s="1008"/>
      <c r="O2200" s="1008"/>
      <c r="P2200" s="1008" t="str">
        <f>IF(details!EI75="","",details!EI75)</f>
        <v/>
      </c>
      <c r="Q2200" s="1008"/>
      <c r="R2200" s="1008"/>
      <c r="S2200" s="1088">
        <v>41757</v>
      </c>
      <c r="T2200" s="1089"/>
      <c r="U2200" s="1089"/>
      <c r="V2200" s="1090"/>
    </row>
    <row r="2201" spans="1:22" ht="15.95" customHeight="1">
      <c r="A2201" s="425"/>
      <c r="B2201" s="1023" t="s">
        <v>15</v>
      </c>
      <c r="C2201" s="1024"/>
      <c r="D2201" s="1009">
        <f>IF(details!DR75="","",details!DR75)</f>
        <v>83</v>
      </c>
      <c r="E2201" s="1009"/>
      <c r="F2201" s="1009"/>
      <c r="G2201" s="1009" t="str">
        <f>IF(details!DV75="","",details!DV75)</f>
        <v/>
      </c>
      <c r="H2201" s="1009"/>
      <c r="I2201" s="1009"/>
      <c r="J2201" s="1009" t="str">
        <f>IF(details!ED75="","",details!ED75)</f>
        <v/>
      </c>
      <c r="K2201" s="1009"/>
      <c r="L2201" s="1009"/>
      <c r="M2201" s="1009" t="str">
        <f>IF(details!DZ75="","",details!DZ75)</f>
        <v/>
      </c>
      <c r="N2201" s="1009"/>
      <c r="O2201" s="1009"/>
      <c r="P2201" s="1009" t="str">
        <f>IF(details!EH75="","",details!EH75)</f>
        <v/>
      </c>
      <c r="Q2201" s="1009"/>
      <c r="R2201" s="1009"/>
      <c r="S2201" s="1091"/>
      <c r="T2201" s="1092"/>
      <c r="U2201" s="1092"/>
      <c r="V2201" s="1093"/>
    </row>
    <row r="2202" spans="1:22" ht="15.95" customHeight="1">
      <c r="A2202" s="1072"/>
      <c r="B2202" s="1064" t="s">
        <v>250</v>
      </c>
      <c r="C2202" s="1065"/>
      <c r="D2202" s="1066" t="s">
        <v>3</v>
      </c>
      <c r="E2202" s="1066"/>
      <c r="F2202" s="1066"/>
      <c r="G2202" s="1066" t="s">
        <v>236</v>
      </c>
      <c r="H2202" s="1066"/>
      <c r="I2202" s="1066"/>
      <c r="J2202" s="1066" t="s">
        <v>5</v>
      </c>
      <c r="K2202" s="1066"/>
      <c r="L2202" s="1066"/>
      <c r="M2202" s="1066" t="s">
        <v>242</v>
      </c>
      <c r="N2202" s="1066"/>
      <c r="O2202" s="1066"/>
      <c r="P2202" s="1067" t="s">
        <v>225</v>
      </c>
      <c r="Q2202" s="1067"/>
      <c r="R2202" s="1067"/>
      <c r="S2202" s="1066" t="s">
        <v>250</v>
      </c>
      <c r="T2202" s="1066"/>
      <c r="U2202" s="1066"/>
      <c r="V2202" s="1068"/>
    </row>
    <row r="2203" spans="1:22" ht="15.95" customHeight="1">
      <c r="A2203" s="1072"/>
      <c r="B2203" s="1064"/>
      <c r="C2203" s="1065"/>
      <c r="D2203" s="1069" t="str">
        <f>'statement of marks'!HD75</f>
        <v/>
      </c>
      <c r="E2203" s="1069"/>
      <c r="F2203" s="1069"/>
      <c r="G2203" s="1069" t="str">
        <f>'statement of marks'!HE75</f>
        <v/>
      </c>
      <c r="H2203" s="1069"/>
      <c r="I2203" s="1069"/>
      <c r="J2203" s="1069" t="str">
        <f>'statement of marks'!HF75</f>
        <v/>
      </c>
      <c r="K2203" s="1069"/>
      <c r="L2203" s="1069"/>
      <c r="M2203" s="1069" t="str">
        <f>'statement of marks'!HI75</f>
        <v/>
      </c>
      <c r="N2203" s="1069"/>
      <c r="O2203" s="1069"/>
      <c r="P2203" s="1069" t="str">
        <f>'statement of marks'!HH75</f>
        <v/>
      </c>
      <c r="Q2203" s="1069"/>
      <c r="R2203" s="1069"/>
      <c r="S2203" s="1066" t="str">
        <f>'statement of marks'!HC75</f>
        <v/>
      </c>
      <c r="T2203" s="1066"/>
      <c r="U2203" s="1066"/>
      <c r="V2203" s="1068"/>
    </row>
    <row r="2204" spans="1:22" ht="15.95" customHeight="1">
      <c r="A2204" s="425"/>
      <c r="B2204" s="1036" t="s">
        <v>99</v>
      </c>
      <c r="C2204" s="1037"/>
      <c r="D2204" s="1007"/>
      <c r="E2204" s="1007"/>
      <c r="F2204" s="1007"/>
      <c r="G2204" s="1007"/>
      <c r="H2204" s="1007"/>
      <c r="I2204" s="1007"/>
      <c r="J2204" s="1007"/>
      <c r="K2204" s="1007"/>
      <c r="L2204" s="1007"/>
      <c r="M2204" s="1007"/>
      <c r="N2204" s="1007"/>
      <c r="O2204" s="1007"/>
      <c r="P2204" s="1007"/>
      <c r="Q2204" s="1007"/>
      <c r="R2204" s="1007"/>
      <c r="S2204" s="1007"/>
      <c r="T2204" s="1007"/>
      <c r="U2204" s="1007"/>
      <c r="V2204" s="1058"/>
    </row>
    <row r="2205" spans="1:22" ht="15.95" customHeight="1">
      <c r="A2205" s="425"/>
      <c r="B2205" s="1013" t="s">
        <v>79</v>
      </c>
      <c r="C2205" s="1014"/>
      <c r="D2205" s="1007"/>
      <c r="E2205" s="1007"/>
      <c r="F2205" s="1007"/>
      <c r="G2205" s="1007"/>
      <c r="H2205" s="1007"/>
      <c r="I2205" s="1007"/>
      <c r="J2205" s="1007"/>
      <c r="K2205" s="1007"/>
      <c r="L2205" s="1007"/>
      <c r="M2205" s="1007"/>
      <c r="N2205" s="1007"/>
      <c r="O2205" s="1007"/>
      <c r="P2205" s="1007"/>
      <c r="Q2205" s="1007"/>
      <c r="R2205" s="1007"/>
      <c r="S2205" s="1007"/>
      <c r="T2205" s="1007"/>
      <c r="U2205" s="1007"/>
      <c r="V2205" s="1058"/>
    </row>
    <row r="2206" spans="1:22" ht="15.95" customHeight="1">
      <c r="A2206" s="425"/>
      <c r="B2206" s="1036" t="s">
        <v>243</v>
      </c>
      <c r="C2206" s="1037"/>
      <c r="D2206" s="1007"/>
      <c r="E2206" s="1007"/>
      <c r="F2206" s="1007"/>
      <c r="G2206" s="1007"/>
      <c r="H2206" s="1007"/>
      <c r="I2206" s="1007"/>
      <c r="J2206" s="1007"/>
      <c r="K2206" s="1007"/>
      <c r="L2206" s="1007"/>
      <c r="M2206" s="1007"/>
      <c r="N2206" s="1007"/>
      <c r="O2206" s="1007"/>
      <c r="P2206" s="1007" t="s">
        <v>243</v>
      </c>
      <c r="Q2206" s="1007"/>
      <c r="R2206" s="1007"/>
      <c r="S2206" s="1007"/>
      <c r="T2206" s="1007"/>
      <c r="U2206" s="1007"/>
      <c r="V2206" s="1058"/>
    </row>
    <row r="2207" spans="1:22" ht="15.95" customHeight="1">
      <c r="A2207" s="425"/>
      <c r="B2207" s="1021" t="s">
        <v>100</v>
      </c>
      <c r="C2207" s="1022"/>
      <c r="D2207" s="1007"/>
      <c r="E2207" s="1007"/>
      <c r="F2207" s="1007"/>
      <c r="G2207" s="1007"/>
      <c r="H2207" s="1007"/>
      <c r="I2207" s="1007"/>
      <c r="J2207" s="1007"/>
      <c r="K2207" s="1007"/>
      <c r="L2207" s="1007"/>
      <c r="M2207" s="1007"/>
      <c r="N2207" s="1007"/>
      <c r="O2207" s="1007"/>
      <c r="P2207" s="1007"/>
      <c r="Q2207" s="1007"/>
      <c r="R2207" s="1007"/>
      <c r="S2207" s="1060" t="s">
        <v>100</v>
      </c>
      <c r="T2207" s="1060"/>
      <c r="U2207" s="1060"/>
      <c r="V2207" s="1061"/>
    </row>
    <row r="2208" spans="1:22" ht="15.95" customHeight="1" thickBot="1">
      <c r="A2208" s="427"/>
      <c r="B2208" s="1076" t="s">
        <v>101</v>
      </c>
      <c r="C2208" s="1077"/>
      <c r="D2208" s="1059"/>
      <c r="E2208" s="1059"/>
      <c r="F2208" s="1059"/>
      <c r="G2208" s="1059"/>
      <c r="H2208" s="1059"/>
      <c r="I2208" s="1059"/>
      <c r="J2208" s="1059"/>
      <c r="K2208" s="1059"/>
      <c r="L2208" s="1059"/>
      <c r="M2208" s="1059"/>
      <c r="N2208" s="1059"/>
      <c r="O2208" s="1059"/>
      <c r="P2208" s="1059"/>
      <c r="Q2208" s="1059"/>
      <c r="R2208" s="1059"/>
      <c r="S2208" s="1062" t="s">
        <v>134</v>
      </c>
      <c r="T2208" s="1062"/>
      <c r="U2208" s="1062"/>
      <c r="V2208" s="1063"/>
    </row>
    <row r="2209" spans="1:22" ht="15.95" customHeight="1">
      <c r="A2209" s="424"/>
      <c r="B2209" s="1038" t="s">
        <v>47</v>
      </c>
      <c r="C2209" s="1039"/>
      <c r="D2209" s="1039"/>
      <c r="E2209" s="1039"/>
      <c r="F2209" s="1039"/>
      <c r="G2209" s="1039"/>
      <c r="H2209" s="1039"/>
      <c r="I2209" s="1039"/>
      <c r="J2209" s="1039"/>
      <c r="K2209" s="1039"/>
      <c r="L2209" s="1039"/>
      <c r="M2209" s="1039"/>
      <c r="N2209" s="1039"/>
      <c r="O2209" s="1039"/>
      <c r="P2209" s="1039"/>
      <c r="Q2209" s="1039"/>
      <c r="R2209" s="1039"/>
      <c r="S2209" s="1039"/>
      <c r="T2209" s="1039"/>
      <c r="U2209" s="1039"/>
      <c r="V2209" s="1040"/>
    </row>
    <row r="2210" spans="1:22" ht="15.95" customHeight="1">
      <c r="A2210" s="425"/>
      <c r="B2210" s="1041" t="str">
        <f>'statement of marks'!$A$1</f>
        <v>MkW0Hkhejko vEcsMdj jkt0vkok0fo|k0cxMh]nkSlk</v>
      </c>
      <c r="C2210" s="1042"/>
      <c r="D2210" s="1042"/>
      <c r="E2210" s="1042"/>
      <c r="F2210" s="1042"/>
      <c r="G2210" s="1042"/>
      <c r="H2210" s="1042"/>
      <c r="I2210" s="1042"/>
      <c r="J2210" s="1042"/>
      <c r="K2210" s="1042"/>
      <c r="L2210" s="1042"/>
      <c r="M2210" s="1042"/>
      <c r="N2210" s="1042"/>
      <c r="O2210" s="1042"/>
      <c r="P2210" s="1042"/>
      <c r="Q2210" s="1042"/>
      <c r="R2210" s="1042"/>
      <c r="S2210" s="1042"/>
      <c r="T2210" s="1042"/>
      <c r="U2210" s="1042"/>
      <c r="V2210" s="1043"/>
    </row>
    <row r="2211" spans="1:22" ht="15.95" customHeight="1">
      <c r="A2211" s="425"/>
      <c r="B2211" s="990" t="s">
        <v>244</v>
      </c>
      <c r="C2211" s="991"/>
      <c r="D2211" s="992" t="str">
        <f>'statement of marks'!$H$3</f>
        <v>2016-17</v>
      </c>
      <c r="E2211" s="992"/>
      <c r="F2211" s="992"/>
      <c r="G2211" s="992"/>
      <c r="H2211" s="992"/>
      <c r="I2211" s="992"/>
      <c r="J2211" s="992"/>
      <c r="K2211" s="992"/>
      <c r="L2211" s="992"/>
      <c r="M2211" s="992"/>
      <c r="N2211" s="992"/>
      <c r="O2211" s="992"/>
      <c r="P2211" s="992"/>
      <c r="Q2211" s="992"/>
      <c r="R2211" s="992"/>
      <c r="S2211" s="992"/>
      <c r="T2211" s="992"/>
      <c r="U2211" s="992"/>
      <c r="V2211" s="1044"/>
    </row>
    <row r="2212" spans="1:22" ht="15.95" customHeight="1">
      <c r="A2212" s="425"/>
      <c r="B2212" s="990" t="s">
        <v>185</v>
      </c>
      <c r="C2212" s="991"/>
      <c r="D2212" s="991" t="str">
        <f>IF('statement of marks'!I76="","",'statement of marks'!I76)</f>
        <v/>
      </c>
      <c r="E2212" s="991"/>
      <c r="F2212" s="991"/>
      <c r="G2212" s="991"/>
      <c r="H2212" s="991"/>
      <c r="I2212" s="991"/>
      <c r="J2212" s="991"/>
      <c r="K2212" s="991"/>
      <c r="L2212" s="991"/>
      <c r="M2212" s="991"/>
      <c r="N2212" s="991"/>
      <c r="O2212" s="991"/>
      <c r="P2212" s="991"/>
      <c r="Q2212" s="991"/>
      <c r="R2212" s="991"/>
      <c r="S2212" s="991"/>
      <c r="T2212" s="991"/>
      <c r="U2212" s="991"/>
      <c r="V2212" s="1045"/>
    </row>
    <row r="2213" spans="1:22" ht="15.95" customHeight="1">
      <c r="A2213" s="425"/>
      <c r="B2213" s="990" t="s">
        <v>186</v>
      </c>
      <c r="C2213" s="991"/>
      <c r="D2213" s="991" t="str">
        <f>IF('statement of marks'!J76="","",'statement of marks'!J76)</f>
        <v/>
      </c>
      <c r="E2213" s="991"/>
      <c r="F2213" s="991"/>
      <c r="G2213" s="991"/>
      <c r="H2213" s="991"/>
      <c r="I2213" s="991"/>
      <c r="J2213" s="991"/>
      <c r="K2213" s="991"/>
      <c r="L2213" s="991"/>
      <c r="M2213" s="991"/>
      <c r="N2213" s="991"/>
      <c r="O2213" s="991"/>
      <c r="P2213" s="991"/>
      <c r="Q2213" s="991"/>
      <c r="R2213" s="991"/>
      <c r="S2213" s="991"/>
      <c r="T2213" s="991"/>
      <c r="U2213" s="991"/>
      <c r="V2213" s="1045"/>
    </row>
    <row r="2214" spans="1:22" ht="15.95" customHeight="1">
      <c r="A2214" s="425"/>
      <c r="B2214" s="990" t="s">
        <v>187</v>
      </c>
      <c r="C2214" s="991"/>
      <c r="D2214" s="991" t="str">
        <f>IF('statement of marks'!K76="","",'statement of marks'!K76)</f>
        <v/>
      </c>
      <c r="E2214" s="991"/>
      <c r="F2214" s="991"/>
      <c r="G2214" s="991"/>
      <c r="H2214" s="991"/>
      <c r="I2214" s="991"/>
      <c r="J2214" s="991"/>
      <c r="K2214" s="991"/>
      <c r="L2214" s="991"/>
      <c r="M2214" s="991"/>
      <c r="N2214" s="991"/>
      <c r="O2214" s="991"/>
      <c r="P2214" s="991"/>
      <c r="Q2214" s="991"/>
      <c r="R2214" s="991"/>
      <c r="S2214" s="991"/>
      <c r="T2214" s="991"/>
      <c r="U2214" s="991"/>
      <c r="V2214" s="1045"/>
    </row>
    <row r="2215" spans="1:22" ht="15.95" customHeight="1">
      <c r="A2215" s="425"/>
      <c r="B2215" s="990" t="s">
        <v>188</v>
      </c>
      <c r="C2215" s="991"/>
      <c r="D2215" s="992" t="str">
        <f>'statement of marks'!$G$3</f>
        <v>6 B</v>
      </c>
      <c r="E2215" s="992"/>
      <c r="F2215" s="992"/>
      <c r="G2215" s="991" t="s">
        <v>9</v>
      </c>
      <c r="H2215" s="991"/>
      <c r="I2215" s="991"/>
      <c r="J2215" s="992" t="str">
        <f>IF('statement of marks'!D76="","",'statement of marks'!D76)</f>
        <v/>
      </c>
      <c r="K2215" s="992"/>
      <c r="L2215" s="992"/>
      <c r="M2215" s="991" t="s">
        <v>189</v>
      </c>
      <c r="N2215" s="991"/>
      <c r="O2215" s="991"/>
      <c r="P2215" s="992" t="str">
        <f>IF('statement of marks'!F76="","",'statement of marks'!F76)</f>
        <v/>
      </c>
      <c r="Q2215" s="992"/>
      <c r="R2215" s="992"/>
      <c r="S2215" s="1054" t="str">
        <f>IF('statement of marks'!$I$3="","",'statement of marks'!$I$3)</f>
        <v xml:space="preserve">fo|ky; dk Mk;l dksM+ </v>
      </c>
      <c r="T2215" s="1054"/>
      <c r="U2215" s="1054"/>
      <c r="V2215" s="1055"/>
    </row>
    <row r="2216" spans="1:22" ht="15.95" customHeight="1">
      <c r="A2216" s="425"/>
      <c r="B2216" s="428" t="s">
        <v>0</v>
      </c>
      <c r="C2216" s="429"/>
      <c r="D2216" s="1032" t="str">
        <f>IF('statement of marks'!G76="","",'statement of marks'!G76)</f>
        <v/>
      </c>
      <c r="E2216" s="1032"/>
      <c r="F2216" s="1032"/>
      <c r="G2216" s="991" t="str">
        <f>IF('statement of marks'!H76="","",'statement of marks'!H76)</f>
        <v/>
      </c>
      <c r="H2216" s="991"/>
      <c r="I2216" s="991"/>
      <c r="J2216" s="991"/>
      <c r="K2216" s="991"/>
      <c r="L2216" s="991"/>
      <c r="M2216" s="991"/>
      <c r="N2216" s="991"/>
      <c r="O2216" s="991"/>
      <c r="P2216" s="991"/>
      <c r="Q2216" s="991"/>
      <c r="R2216" s="991"/>
      <c r="S2216" s="1056" t="str">
        <f>IF('statement of marks'!$J$3="","",'statement of marks'!$J$3)</f>
        <v xml:space="preserve">08291009401   </v>
      </c>
      <c r="T2216" s="1056"/>
      <c r="U2216" s="1056"/>
      <c r="V2216" s="1057"/>
    </row>
    <row r="2217" spans="1:22" ht="15.95" customHeight="1">
      <c r="A2217" s="425"/>
      <c r="B2217" s="404" t="s">
        <v>28</v>
      </c>
      <c r="C2217" s="430" t="s">
        <v>96</v>
      </c>
      <c r="D2217" s="1007" t="s">
        <v>1</v>
      </c>
      <c r="E2217" s="1007"/>
      <c r="F2217" s="1007"/>
      <c r="G2217" s="1007" t="s">
        <v>21</v>
      </c>
      <c r="H2217" s="1007"/>
      <c r="I2217" s="1007"/>
      <c r="J2217" s="1007" t="s">
        <v>68</v>
      </c>
      <c r="K2217" s="1007"/>
      <c r="L2217" s="1007"/>
      <c r="M2217" s="1007" t="s">
        <v>97</v>
      </c>
      <c r="N2217" s="1007"/>
      <c r="O2217" s="1007"/>
      <c r="P2217" s="1070" t="s">
        <v>200</v>
      </c>
      <c r="Q2217" s="1051" t="s">
        <v>238</v>
      </c>
      <c r="R2217" s="1051"/>
      <c r="S2217" s="1051"/>
      <c r="T2217" s="1052" t="s">
        <v>237</v>
      </c>
      <c r="U2217" s="1052"/>
      <c r="V2217" s="1053"/>
    </row>
    <row r="2218" spans="1:22" ht="15.95" customHeight="1">
      <c r="A2218" s="425"/>
      <c r="B2218" s="404"/>
      <c r="C2218" s="430"/>
      <c r="D2218" s="423" t="s">
        <v>245</v>
      </c>
      <c r="E2218" s="423" t="s">
        <v>246</v>
      </c>
      <c r="F2218" s="431" t="s">
        <v>2</v>
      </c>
      <c r="G2218" s="423" t="s">
        <v>245</v>
      </c>
      <c r="H2218" s="423" t="s">
        <v>246</v>
      </c>
      <c r="I2218" s="431" t="s">
        <v>2</v>
      </c>
      <c r="J2218" s="423" t="s">
        <v>245</v>
      </c>
      <c r="K2218" s="423" t="s">
        <v>246</v>
      </c>
      <c r="L2218" s="431" t="s">
        <v>2</v>
      </c>
      <c r="M2218" s="423" t="s">
        <v>245</v>
      </c>
      <c r="N2218" s="423" t="s">
        <v>246</v>
      </c>
      <c r="O2218" s="431" t="s">
        <v>2</v>
      </c>
      <c r="P2218" s="1070"/>
      <c r="Q2218" s="423" t="s">
        <v>245</v>
      </c>
      <c r="R2218" s="423" t="s">
        <v>246</v>
      </c>
      <c r="S2218" s="435" t="s">
        <v>2</v>
      </c>
      <c r="T2218" s="445" t="s">
        <v>223</v>
      </c>
      <c r="U2218" s="446" t="s">
        <v>5</v>
      </c>
      <c r="V2218" s="447" t="s">
        <v>241</v>
      </c>
    </row>
    <row r="2219" spans="1:22" ht="15.95" customHeight="1">
      <c r="A2219" s="426"/>
      <c r="B2219" s="1046" t="s">
        <v>3</v>
      </c>
      <c r="C2219" s="1047"/>
      <c r="D2219" s="421">
        <f>IF('statement of marks'!L$6="","",'statement of marks'!L$6)</f>
        <v>5</v>
      </c>
      <c r="E2219" s="421">
        <f>IF('statement of marks'!M$6="","",'statement of marks'!M$6)</f>
        <v>5</v>
      </c>
      <c r="F2219" s="432">
        <f>IF('statement of marks'!N$6="","",'statement of marks'!N$6)</f>
        <v>10</v>
      </c>
      <c r="G2219" s="421">
        <f>IF('statement of marks'!O$6="","",'statement of marks'!O$6)</f>
        <v>5</v>
      </c>
      <c r="H2219" s="421">
        <f>IF('statement of marks'!P$6="","",'statement of marks'!P$6)</f>
        <v>5</v>
      </c>
      <c r="I2219" s="432">
        <f>IF('statement of marks'!Q$6="","",'statement of marks'!Q$6)</f>
        <v>10</v>
      </c>
      <c r="J2219" s="421">
        <f>IF('statement of marks'!R$6="","",'statement of marks'!R$6)</f>
        <v>5</v>
      </c>
      <c r="K2219" s="421">
        <f>IF('statement of marks'!S$6="","",'statement of marks'!S$6)</f>
        <v>5</v>
      </c>
      <c r="L2219" s="432">
        <f>IF('statement of marks'!T$6="","",'statement of marks'!T$6)</f>
        <v>10</v>
      </c>
      <c r="M2219" s="421">
        <f>IF('statement of marks'!V$6="","",'statement of marks'!V$6)</f>
        <v>50</v>
      </c>
      <c r="N2219" s="421">
        <f>IF('statement of marks'!W$6="","",'statement of marks'!W$6)</f>
        <v>20</v>
      </c>
      <c r="O2219" s="432">
        <f>IF('statement of marks'!X$6="","",'statement of marks'!X$6)</f>
        <v>70</v>
      </c>
      <c r="P2219" s="422">
        <f>IF('statement of marks'!Y$6="","",'statement of marks'!Y$6)</f>
        <v>100</v>
      </c>
      <c r="Q2219" s="421">
        <f>IF('statement of marks'!Z$6="","",'statement of marks'!Z$6)</f>
        <v>70</v>
      </c>
      <c r="R2219" s="421">
        <f>IF('statement of marks'!AA$6="","",'statement of marks'!AA$6)</f>
        <v>30</v>
      </c>
      <c r="S2219" s="432">
        <f>IF('statement of marks'!AB$6="","",'statement of marks'!AB$6)</f>
        <v>100</v>
      </c>
      <c r="T2219" s="442">
        <f>IF('statement of marks'!AC$6="","",'statement of marks'!AC$6)</f>
        <v>200</v>
      </c>
      <c r="U2219" s="442" t="str">
        <f>IF('statement of marks'!AD$6="","",'statement of marks'!AD$6)</f>
        <v/>
      </c>
      <c r="V2219" s="448" t="str">
        <f>IF('statement of marks'!AE$6="","",'statement of marks'!AE$6)</f>
        <v/>
      </c>
    </row>
    <row r="2220" spans="1:22" ht="15.95" customHeight="1">
      <c r="A2220" s="425"/>
      <c r="B2220" s="990" t="str">
        <f>IF('statement of marks'!$L$3="","",'statement of marks'!$L$3)</f>
        <v>fgUnh</v>
      </c>
      <c r="C2220" s="991"/>
      <c r="D2220" s="207" t="str">
        <f>IF('statement of marks'!L76="","",'statement of marks'!L76)</f>
        <v/>
      </c>
      <c r="E2220" s="207" t="str">
        <f>IF('statement of marks'!M76="","",'statement of marks'!M76)</f>
        <v/>
      </c>
      <c r="F2220" s="433" t="str">
        <f>IF('statement of marks'!N76="","",'statement of marks'!N76)</f>
        <v/>
      </c>
      <c r="G2220" s="207" t="str">
        <f>IF('statement of marks'!O76="","",'statement of marks'!O76)</f>
        <v/>
      </c>
      <c r="H2220" s="207" t="str">
        <f>IF('statement of marks'!P76="","",'statement of marks'!P76)</f>
        <v/>
      </c>
      <c r="I2220" s="433" t="str">
        <f>IF('statement of marks'!Q76="","",'statement of marks'!Q76)</f>
        <v/>
      </c>
      <c r="J2220" s="207" t="str">
        <f>IF('statement of marks'!R76="","",'statement of marks'!R76)</f>
        <v/>
      </c>
      <c r="K2220" s="207" t="str">
        <f>IF('statement of marks'!S76="","",'statement of marks'!S76)</f>
        <v/>
      </c>
      <c r="L2220" s="433" t="str">
        <f>IF('statement of marks'!T76="","",'statement of marks'!T76)</f>
        <v/>
      </c>
      <c r="M2220" s="207" t="str">
        <f>IF('statement of marks'!V76="","",'statement of marks'!V76)</f>
        <v/>
      </c>
      <c r="N2220" s="207" t="str">
        <f>IF('statement of marks'!W76="","",'statement of marks'!W76)</f>
        <v/>
      </c>
      <c r="O2220" s="433" t="str">
        <f>IF('statement of marks'!X76="","",'statement of marks'!X76)</f>
        <v/>
      </c>
      <c r="P2220" s="209" t="str">
        <f>IF('statement of marks'!Y76="","",'statement of marks'!Y76)</f>
        <v/>
      </c>
      <c r="Q2220" s="207" t="str">
        <f>IF('statement of marks'!Z76="","",'statement of marks'!Z76)</f>
        <v/>
      </c>
      <c r="R2220" s="207" t="str">
        <f>IF('statement of marks'!AA76="","",'statement of marks'!AA76)</f>
        <v/>
      </c>
      <c r="S2220" s="433" t="str">
        <f>IF('statement of marks'!AB76="","",'statement of marks'!AB76)</f>
        <v/>
      </c>
      <c r="T2220" s="420" t="str">
        <f>IF('statement of marks'!AC76="","",'statement of marks'!AC76)</f>
        <v/>
      </c>
      <c r="U2220" s="420" t="str">
        <f>IF('statement of marks'!AD76="","",'statement of marks'!AD76)</f>
        <v/>
      </c>
      <c r="V2220" s="439" t="str">
        <f>IF('statement of marks'!AE76="","",'statement of marks'!AE76)</f>
        <v/>
      </c>
    </row>
    <row r="2221" spans="1:22" ht="15.95" customHeight="1">
      <c r="A2221" s="425"/>
      <c r="B2221" s="990" t="str">
        <f>IF('statement of marks'!$AH$3="","",'statement of marks'!$AH$3)</f>
        <v>vaxszth</v>
      </c>
      <c r="C2221" s="991"/>
      <c r="D2221" s="207" t="str">
        <f>IF('statement of marks'!AH76="","",'statement of marks'!AH76)</f>
        <v/>
      </c>
      <c r="E2221" s="207" t="str">
        <f>IF('statement of marks'!AI76="","",'statement of marks'!AI76)</f>
        <v/>
      </c>
      <c r="F2221" s="433" t="str">
        <f>IF('statement of marks'!AJ76="","",'statement of marks'!AJ76)</f>
        <v/>
      </c>
      <c r="G2221" s="207" t="str">
        <f>IF('statement of marks'!AK76="","",'statement of marks'!AK76)</f>
        <v/>
      </c>
      <c r="H2221" s="207" t="str">
        <f>IF('statement of marks'!AL76="","",'statement of marks'!AL76)</f>
        <v/>
      </c>
      <c r="I2221" s="433" t="str">
        <f>IF('statement of marks'!AM76="","",'statement of marks'!AM76)</f>
        <v/>
      </c>
      <c r="J2221" s="207" t="str">
        <f>IF('statement of marks'!AN76="","",'statement of marks'!AN76)</f>
        <v/>
      </c>
      <c r="K2221" s="207" t="str">
        <f>IF('statement of marks'!AO76="","",'statement of marks'!AO76)</f>
        <v/>
      </c>
      <c r="L2221" s="433" t="str">
        <f>IF('statement of marks'!AP76="","",'statement of marks'!AP76)</f>
        <v/>
      </c>
      <c r="M2221" s="207" t="str">
        <f>IF('statement of marks'!AR76="","",'statement of marks'!AR76)</f>
        <v/>
      </c>
      <c r="N2221" s="207" t="str">
        <f>IF('statement of marks'!AS76="","",'statement of marks'!AS76)</f>
        <v/>
      </c>
      <c r="O2221" s="433" t="str">
        <f>IF('statement of marks'!AT76="","",'statement of marks'!AT76)</f>
        <v/>
      </c>
      <c r="P2221" s="209" t="str">
        <f>IF('statement of marks'!AU76="","",'statement of marks'!AU76)</f>
        <v/>
      </c>
      <c r="Q2221" s="207" t="str">
        <f>IF('statement of marks'!AV76="","",'statement of marks'!AV76)</f>
        <v/>
      </c>
      <c r="R2221" s="207" t="str">
        <f>IF('statement of marks'!AW76="","",'statement of marks'!AW76)</f>
        <v/>
      </c>
      <c r="S2221" s="433" t="str">
        <f>IF('statement of marks'!AX76="","",'statement of marks'!AX76)</f>
        <v/>
      </c>
      <c r="T2221" s="420" t="str">
        <f>IF('statement of marks'!AY76="","",'statement of marks'!AY76)</f>
        <v/>
      </c>
      <c r="U2221" s="420" t="str">
        <f>IF('statement of marks'!AZ76="","",'statement of marks'!AZ76)</f>
        <v/>
      </c>
      <c r="V2221" s="439" t="str">
        <f>IF('statement of marks'!BA76="","",'statement of marks'!BA76)</f>
        <v/>
      </c>
    </row>
    <row r="2222" spans="1:22" ht="15.95" customHeight="1">
      <c r="A2222" s="425"/>
      <c r="B2222" s="990" t="str">
        <f>IF('statement of marks'!BD76="s","laLd`r",IF('statement of marks'!BD76="u","mnwZ",IF('statement of marks'!BD76="g","xqtjkrh",IF('statement of marks'!BD76="p","iatkch",IF('statement of marks'!BD76="sd","fla/kh","r`rh; Hkk""kk")))))</f>
        <v>r`rh; Hkk"kk</v>
      </c>
      <c r="C2222" s="991"/>
      <c r="D2222" s="207" t="str">
        <f>IF('statement of marks'!BE76="","",'statement of marks'!BE76)</f>
        <v/>
      </c>
      <c r="E2222" s="207" t="str">
        <f>IF('statement of marks'!BF76="","",'statement of marks'!BF76)</f>
        <v/>
      </c>
      <c r="F2222" s="433" t="str">
        <f>IF('statement of marks'!BG76="","",'statement of marks'!BG76)</f>
        <v/>
      </c>
      <c r="G2222" s="207" t="str">
        <f>IF('statement of marks'!BH76="","",'statement of marks'!BH76)</f>
        <v/>
      </c>
      <c r="H2222" s="207" t="str">
        <f>IF('statement of marks'!BI76="","",'statement of marks'!BI76)</f>
        <v/>
      </c>
      <c r="I2222" s="433" t="str">
        <f>IF('statement of marks'!BJ76="","",'statement of marks'!BJ76)</f>
        <v/>
      </c>
      <c r="J2222" s="207" t="str">
        <f>IF('statement of marks'!BK76="","",'statement of marks'!BK76)</f>
        <v/>
      </c>
      <c r="K2222" s="207" t="str">
        <f>IF('statement of marks'!BL76="","",'statement of marks'!BL76)</f>
        <v/>
      </c>
      <c r="L2222" s="433" t="str">
        <f>IF('statement of marks'!BM76="","",'statement of marks'!BM76)</f>
        <v/>
      </c>
      <c r="M2222" s="207" t="str">
        <f>IF('statement of marks'!BO76="","",'statement of marks'!BO76)</f>
        <v/>
      </c>
      <c r="N2222" s="207" t="str">
        <f>IF('statement of marks'!BP76="","",'statement of marks'!BP76)</f>
        <v/>
      </c>
      <c r="O2222" s="433" t="str">
        <f>IF('statement of marks'!BQ76="","",'statement of marks'!BQ76)</f>
        <v/>
      </c>
      <c r="P2222" s="209" t="str">
        <f>IF('statement of marks'!BR76="","",'statement of marks'!BR76)</f>
        <v/>
      </c>
      <c r="Q2222" s="207" t="str">
        <f>IF('statement of marks'!BS76="","",'statement of marks'!BS76)</f>
        <v/>
      </c>
      <c r="R2222" s="207" t="str">
        <f>IF('statement of marks'!BT76="","",'statement of marks'!BT76)</f>
        <v/>
      </c>
      <c r="S2222" s="433" t="str">
        <f>IF('statement of marks'!BU76="","",'statement of marks'!BU76)</f>
        <v/>
      </c>
      <c r="T2222" s="420" t="str">
        <f>IF('statement of marks'!BV76="","",'statement of marks'!BV76)</f>
        <v/>
      </c>
      <c r="U2222" s="420" t="str">
        <f>IF('statement of marks'!BW76="","",'statement of marks'!BW76)</f>
        <v/>
      </c>
      <c r="V2222" s="439" t="str">
        <f>IF('statement of marks'!BX76="","",'statement of marks'!BX76)</f>
        <v/>
      </c>
    </row>
    <row r="2223" spans="1:22" ht="15.95" customHeight="1">
      <c r="A2223" s="425"/>
      <c r="B2223" s="990" t="str">
        <f>IF('statement of marks'!$CA$3="","",'statement of marks'!$CA$3)</f>
        <v>xf.kr</v>
      </c>
      <c r="C2223" s="991"/>
      <c r="D2223" s="207" t="str">
        <f>IF('statement of marks'!CA76="","",'statement of marks'!CA76)</f>
        <v/>
      </c>
      <c r="E2223" s="207" t="str">
        <f>IF('statement of marks'!CB76="","",'statement of marks'!CB76)</f>
        <v/>
      </c>
      <c r="F2223" s="433" t="str">
        <f>IF('statement of marks'!CC76="","",'statement of marks'!CC76)</f>
        <v/>
      </c>
      <c r="G2223" s="207" t="str">
        <f>IF('statement of marks'!CD76="","",'statement of marks'!CD76)</f>
        <v/>
      </c>
      <c r="H2223" s="207" t="str">
        <f>IF('statement of marks'!CE76="","",'statement of marks'!CE76)</f>
        <v/>
      </c>
      <c r="I2223" s="433" t="str">
        <f>IF('statement of marks'!CF76="","",'statement of marks'!CF76)</f>
        <v/>
      </c>
      <c r="J2223" s="207" t="str">
        <f>IF('statement of marks'!CG76="","",'statement of marks'!CG76)</f>
        <v/>
      </c>
      <c r="K2223" s="207" t="str">
        <f>IF('statement of marks'!CH76="","",'statement of marks'!CH76)</f>
        <v/>
      </c>
      <c r="L2223" s="433" t="str">
        <f>IF('statement of marks'!CI76="","",'statement of marks'!CI76)</f>
        <v/>
      </c>
      <c r="M2223" s="207" t="str">
        <f>IF('statement of marks'!CK76="","",'statement of marks'!CK76)</f>
        <v/>
      </c>
      <c r="N2223" s="207" t="str">
        <f>IF('statement of marks'!CL76="","",'statement of marks'!CL76)</f>
        <v/>
      </c>
      <c r="O2223" s="433" t="str">
        <f>IF('statement of marks'!CM76="","",'statement of marks'!CM76)</f>
        <v/>
      </c>
      <c r="P2223" s="209" t="str">
        <f>IF('statement of marks'!CN76="","",'statement of marks'!CN76)</f>
        <v/>
      </c>
      <c r="Q2223" s="207" t="str">
        <f>IF('statement of marks'!CO76="","",'statement of marks'!CO76)</f>
        <v/>
      </c>
      <c r="R2223" s="207" t="str">
        <f>IF('statement of marks'!CP76="","",'statement of marks'!CP76)</f>
        <v/>
      </c>
      <c r="S2223" s="433" t="str">
        <f>IF('statement of marks'!CQ76="","",'statement of marks'!CQ76)</f>
        <v/>
      </c>
      <c r="T2223" s="420" t="str">
        <f>IF('statement of marks'!CR76="","",'statement of marks'!CR76)</f>
        <v/>
      </c>
      <c r="U2223" s="420" t="str">
        <f>IF('statement of marks'!CS76="","",'statement of marks'!CS76)</f>
        <v/>
      </c>
      <c r="V2223" s="439" t="str">
        <f>IF('statement of marks'!CT76="","",'statement of marks'!CT76)</f>
        <v/>
      </c>
    </row>
    <row r="2224" spans="1:22" ht="15.95" customHeight="1">
      <c r="A2224" s="425"/>
      <c r="B2224" s="990" t="str">
        <f>IF('statement of marks'!$CW$3="","",'statement of marks'!$CW$3)</f>
        <v>foKku</v>
      </c>
      <c r="C2224" s="991"/>
      <c r="D2224" s="207" t="str">
        <f>IF('statement of marks'!CW76="","",'statement of marks'!CW76)</f>
        <v/>
      </c>
      <c r="E2224" s="207" t="str">
        <f>IF('statement of marks'!CX76="","",'statement of marks'!CX76)</f>
        <v/>
      </c>
      <c r="F2224" s="433" t="str">
        <f>IF('statement of marks'!CY76="","",'statement of marks'!CY76)</f>
        <v/>
      </c>
      <c r="G2224" s="207" t="str">
        <f>IF('statement of marks'!CZ76="","",'statement of marks'!CZ76)</f>
        <v/>
      </c>
      <c r="H2224" s="207" t="str">
        <f>IF('statement of marks'!DA76="","",'statement of marks'!DA76)</f>
        <v/>
      </c>
      <c r="I2224" s="433" t="str">
        <f>IF('statement of marks'!DB76="","",'statement of marks'!DB76)</f>
        <v/>
      </c>
      <c r="J2224" s="207" t="str">
        <f>IF('statement of marks'!DC76="","",'statement of marks'!DC76)</f>
        <v/>
      </c>
      <c r="K2224" s="207" t="str">
        <f>IF('statement of marks'!DD76="","",'statement of marks'!DD76)</f>
        <v/>
      </c>
      <c r="L2224" s="433" t="str">
        <f>IF('statement of marks'!DE76="","",'statement of marks'!DE76)</f>
        <v/>
      </c>
      <c r="M2224" s="207" t="str">
        <f>IF('statement of marks'!DG76="","",'statement of marks'!DG76)</f>
        <v/>
      </c>
      <c r="N2224" s="207" t="str">
        <f>IF('statement of marks'!DH76="","",'statement of marks'!DH76)</f>
        <v/>
      </c>
      <c r="O2224" s="433" t="str">
        <f>IF('statement of marks'!DI76="","",'statement of marks'!DI76)</f>
        <v/>
      </c>
      <c r="P2224" s="209" t="str">
        <f>IF('statement of marks'!DJ76="","",'statement of marks'!DJ76)</f>
        <v/>
      </c>
      <c r="Q2224" s="207" t="str">
        <f>IF('statement of marks'!DK76="","",'statement of marks'!DK76)</f>
        <v/>
      </c>
      <c r="R2224" s="207" t="str">
        <f>IF('statement of marks'!DL76="","",'statement of marks'!DL76)</f>
        <v/>
      </c>
      <c r="S2224" s="433" t="str">
        <f>IF('statement of marks'!DM76="","",'statement of marks'!DM76)</f>
        <v/>
      </c>
      <c r="T2224" s="420" t="str">
        <f>IF('statement of marks'!DN76="","",'statement of marks'!DN76)</f>
        <v/>
      </c>
      <c r="U2224" s="420" t="str">
        <f>IF('statement of marks'!DO76="","",'statement of marks'!DO76)</f>
        <v/>
      </c>
      <c r="V2224" s="439" t="str">
        <f>IF('statement of marks'!DP76="","",'statement of marks'!DP76)</f>
        <v/>
      </c>
    </row>
    <row r="2225" spans="1:22" ht="15.95" customHeight="1">
      <c r="A2225" s="425"/>
      <c r="B2225" s="990" t="str">
        <f>IF('statement of marks'!$DS$3="","",'statement of marks'!$DS$3)</f>
        <v>lkekftd foKku</v>
      </c>
      <c r="C2225" s="991"/>
      <c r="D2225" s="207" t="str">
        <f>IF('statement of marks'!DS76="","",'statement of marks'!DS76)</f>
        <v/>
      </c>
      <c r="E2225" s="207" t="str">
        <f>IF('statement of marks'!DT76="","",'statement of marks'!DT76)</f>
        <v/>
      </c>
      <c r="F2225" s="433" t="str">
        <f>IF('statement of marks'!DU76="","",'statement of marks'!DU76)</f>
        <v/>
      </c>
      <c r="G2225" s="207" t="str">
        <f>IF('statement of marks'!DV76="","",'statement of marks'!DV76)</f>
        <v/>
      </c>
      <c r="H2225" s="207" t="str">
        <f>IF('statement of marks'!DW76="","",'statement of marks'!DW76)</f>
        <v/>
      </c>
      <c r="I2225" s="433" t="str">
        <f>IF('statement of marks'!DX76="","",'statement of marks'!DX76)</f>
        <v/>
      </c>
      <c r="J2225" s="207" t="str">
        <f>IF('statement of marks'!DY76="","",'statement of marks'!DY76)</f>
        <v/>
      </c>
      <c r="K2225" s="207" t="str">
        <f>IF('statement of marks'!DZ76="","",'statement of marks'!DZ76)</f>
        <v/>
      </c>
      <c r="L2225" s="433" t="str">
        <f>IF('statement of marks'!EA76="","",'statement of marks'!EA76)</f>
        <v/>
      </c>
      <c r="M2225" s="207" t="str">
        <f>IF('statement of marks'!EC76="","",'statement of marks'!EC76)</f>
        <v/>
      </c>
      <c r="N2225" s="207" t="str">
        <f>IF('statement of marks'!ED76="","",'statement of marks'!ED76)</f>
        <v/>
      </c>
      <c r="O2225" s="433" t="str">
        <f>IF('statement of marks'!EE76="","",'statement of marks'!EE76)</f>
        <v/>
      </c>
      <c r="P2225" s="209" t="str">
        <f>IF('statement of marks'!EF76="","",'statement of marks'!EF76)</f>
        <v/>
      </c>
      <c r="Q2225" s="207" t="str">
        <f>IF('statement of marks'!EG76="","",'statement of marks'!EG76)</f>
        <v/>
      </c>
      <c r="R2225" s="207" t="str">
        <f>IF('statement of marks'!EH76="","",'statement of marks'!EH76)</f>
        <v/>
      </c>
      <c r="S2225" s="433" t="str">
        <f>IF('statement of marks'!EI76="","",'statement of marks'!EI76)</f>
        <v/>
      </c>
      <c r="T2225" s="420" t="str">
        <f>IF('statement of marks'!EJ76="","",'statement of marks'!EJ76)</f>
        <v/>
      </c>
      <c r="U2225" s="420" t="str">
        <f>IF('statement of marks'!EK76="","",'statement of marks'!EK76)</f>
        <v/>
      </c>
      <c r="V2225" s="439" t="str">
        <f>IF('statement of marks'!EL76="","",'statement of marks'!EL76)</f>
        <v/>
      </c>
    </row>
    <row r="2226" spans="1:22" ht="15.95" customHeight="1">
      <c r="A2226" s="425"/>
      <c r="B2226" s="996" t="s">
        <v>193</v>
      </c>
      <c r="C2226" s="997"/>
      <c r="D2226" s="1007" t="s">
        <v>1</v>
      </c>
      <c r="E2226" s="1007"/>
      <c r="F2226" s="1007"/>
      <c r="G2226" s="1007" t="s">
        <v>21</v>
      </c>
      <c r="H2226" s="1007"/>
      <c r="I2226" s="1007"/>
      <c r="J2226" s="1007" t="s">
        <v>194</v>
      </c>
      <c r="K2226" s="1007"/>
      <c r="L2226" s="1007"/>
      <c r="M2226" s="1007" t="s">
        <v>68</v>
      </c>
      <c r="N2226" s="1007"/>
      <c r="O2226" s="1007"/>
      <c r="P2226" s="1007" t="s">
        <v>240</v>
      </c>
      <c r="Q2226" s="1007"/>
      <c r="R2226" s="1007"/>
      <c r="S2226" s="436"/>
      <c r="T2226" s="1073" t="s">
        <v>237</v>
      </c>
      <c r="U2226" s="1074"/>
      <c r="V2226" s="1075"/>
    </row>
    <row r="2227" spans="1:22" ht="15.95" customHeight="1">
      <c r="A2227" s="426"/>
      <c r="B2227" s="1048" t="s">
        <v>3</v>
      </c>
      <c r="C2227" s="1049"/>
      <c r="D2227" s="1050">
        <f>IF('statement of marks'!EO$6="","",'statement of marks'!EO$6)</f>
        <v>20</v>
      </c>
      <c r="E2227" s="1050"/>
      <c r="F2227" s="1050"/>
      <c r="G2227" s="1050">
        <f>IF('statement of marks'!EP$6="","",'statement of marks'!EP$6)</f>
        <v>20</v>
      </c>
      <c r="H2227" s="1050"/>
      <c r="I2227" s="1050"/>
      <c r="J2227" s="1050">
        <f>IF('statement of marks'!ER$6="","",'statement of marks'!ER$6)</f>
        <v>20</v>
      </c>
      <c r="K2227" s="1050"/>
      <c r="L2227" s="1050"/>
      <c r="M2227" s="1050">
        <f>IF('statement of marks'!EQ$6="","",'statement of marks'!EQ$6)</f>
        <v>20</v>
      </c>
      <c r="N2227" s="1050"/>
      <c r="O2227" s="1050"/>
      <c r="P2227" s="1050">
        <f>IF('statement of marks'!ES$6="","",'statement of marks'!ES$6)</f>
        <v>20</v>
      </c>
      <c r="Q2227" s="1050"/>
      <c r="R2227" s="1050"/>
      <c r="S2227" s="437" t="str">
        <f>IF('statement of marks'!FD$6="","",'statement of marks'!EW$6)</f>
        <v/>
      </c>
      <c r="T2227" s="442">
        <f>IF('statement of marks'!ET$6="","",'statement of marks'!ET$6)</f>
        <v>100</v>
      </c>
      <c r="U2227" s="443" t="s">
        <v>5</v>
      </c>
      <c r="V2227" s="444" t="s">
        <v>241</v>
      </c>
    </row>
    <row r="2228" spans="1:22" ht="15.95" customHeight="1">
      <c r="A2228" s="425"/>
      <c r="B2228" s="990" t="str">
        <f>IF('statement of marks'!$EO$3="","",'statement of marks'!$EO$3)</f>
        <v>dk;kZuqHko</v>
      </c>
      <c r="C2228" s="991"/>
      <c r="D2228" s="1031" t="str">
        <f>IF('statement of marks'!EO76="","",'statement of marks'!EO76)</f>
        <v/>
      </c>
      <c r="E2228" s="1031"/>
      <c r="F2228" s="1031"/>
      <c r="G2228" s="1031" t="str">
        <f>IF('statement of marks'!EP76="","",'statement of marks'!EP76)</f>
        <v/>
      </c>
      <c r="H2228" s="1031"/>
      <c r="I2228" s="1031"/>
      <c r="J2228" s="1031" t="str">
        <f>IF('statement of marks'!ER76="","",'statement of marks'!ER76)</f>
        <v/>
      </c>
      <c r="K2228" s="1031"/>
      <c r="L2228" s="1031"/>
      <c r="M2228" s="1031" t="str">
        <f>IF('statement of marks'!EQ76="","",'statement of marks'!EQ76)</f>
        <v/>
      </c>
      <c r="N2228" s="1031"/>
      <c r="O2228" s="1031"/>
      <c r="P2228" s="1031" t="str">
        <f>IF('statement of marks'!ES76="","",'statement of marks'!ES76)</f>
        <v/>
      </c>
      <c r="Q2228" s="1031"/>
      <c r="R2228" s="1031"/>
      <c r="S2228" s="438"/>
      <c r="T2228" s="440" t="str">
        <f>IF('statement of marks'!ET76="","",'statement of marks'!ET76)</f>
        <v/>
      </c>
      <c r="U2228" s="440" t="str">
        <f>IF('statement of marks'!EU76="","",'statement of marks'!EU76)</f>
        <v/>
      </c>
      <c r="V2228" s="441" t="str">
        <f>IF('statement of marks'!EV76="","",'statement of marks'!EV76)</f>
        <v/>
      </c>
    </row>
    <row r="2229" spans="1:22" ht="15.95" customHeight="1">
      <c r="A2229" s="425"/>
      <c r="B2229" s="1027" t="str">
        <f>IF('statement of marks'!$EY$3="","",'statement of marks'!$EY$3)</f>
        <v>dyk f'k{kk</v>
      </c>
      <c r="C2229" s="1028"/>
      <c r="D2229" s="1031" t="str">
        <f>IF('statement of marks'!EY76="","",'statement of marks'!EY76)</f>
        <v/>
      </c>
      <c r="E2229" s="1031"/>
      <c r="F2229" s="1031"/>
      <c r="G2229" s="1031" t="str">
        <f>IF('statement of marks'!EZ76="","",'statement of marks'!EZ76)</f>
        <v/>
      </c>
      <c r="H2229" s="1031"/>
      <c r="I2229" s="1031"/>
      <c r="J2229" s="1031" t="str">
        <f>IF('statement of marks'!FB76="","",'statement of marks'!FB76)</f>
        <v/>
      </c>
      <c r="K2229" s="1031"/>
      <c r="L2229" s="1031"/>
      <c r="M2229" s="1031" t="str">
        <f>IF('statement of marks'!FA76="","",'statement of marks'!FA76)</f>
        <v/>
      </c>
      <c r="N2229" s="1031"/>
      <c r="O2229" s="1031"/>
      <c r="P2229" s="1031" t="str">
        <f>IF('statement of marks'!FC76="","",'statement of marks'!FC76)</f>
        <v/>
      </c>
      <c r="Q2229" s="1031"/>
      <c r="R2229" s="1031"/>
      <c r="S2229" s="438"/>
      <c r="T2229" s="440" t="str">
        <f>IF('statement of marks'!FD76="","",'statement of marks'!FD76)</f>
        <v/>
      </c>
      <c r="U2229" s="440" t="str">
        <f>IF('statement of marks'!FE76="","",'statement of marks'!FE76)</f>
        <v/>
      </c>
      <c r="V2229" s="441" t="str">
        <f>IF('statement of marks'!FF76="","",'statement of marks'!FF76)</f>
        <v/>
      </c>
    </row>
    <row r="2230" spans="1:22" ht="15.95" customHeight="1">
      <c r="A2230" s="425"/>
      <c r="B2230" s="1029" t="str">
        <f>IF('statement of marks'!$FI$3="","",'statement of marks'!$FI$3)</f>
        <v>LokLF; ,oe~ 'kkjhfjd f'k{kk</v>
      </c>
      <c r="C2230" s="1030"/>
      <c r="D2230" s="1031" t="str">
        <f>IF('statement of marks'!FI76="","",'statement of marks'!FI76)</f>
        <v/>
      </c>
      <c r="E2230" s="1031"/>
      <c r="F2230" s="1031"/>
      <c r="G2230" s="1031" t="str">
        <f>IF('statement of marks'!FJ76="","",'statement of marks'!FJ76)</f>
        <v/>
      </c>
      <c r="H2230" s="1031"/>
      <c r="I2230" s="1031"/>
      <c r="J2230" s="1031" t="str">
        <f>IF('statement of marks'!FL76="","",'statement of marks'!FL76)</f>
        <v/>
      </c>
      <c r="K2230" s="1031"/>
      <c r="L2230" s="1031"/>
      <c r="M2230" s="1031" t="str">
        <f>IF('statement of marks'!FK76="","",'statement of marks'!FK76)</f>
        <v/>
      </c>
      <c r="N2230" s="1031"/>
      <c r="O2230" s="1031"/>
      <c r="P2230" s="1031" t="str">
        <f>IF('statement of marks'!FM76="","",'statement of marks'!FM76)</f>
        <v/>
      </c>
      <c r="Q2230" s="1031"/>
      <c r="R2230" s="1031"/>
      <c r="S2230" s="438"/>
      <c r="T2230" s="440" t="str">
        <f>IF('statement of marks'!FN76="","",'statement of marks'!FN76)</f>
        <v/>
      </c>
      <c r="U2230" s="440" t="str">
        <f>IF('statement of marks'!FO76="","",'statement of marks'!FO76)</f>
        <v/>
      </c>
      <c r="V2230" s="441" t="str">
        <f>IF('statement of marks'!FP76="","",'statement of marks'!FP76)</f>
        <v/>
      </c>
    </row>
    <row r="2231" spans="1:22" ht="15.95" customHeight="1">
      <c r="A2231" s="425"/>
      <c r="B2231" s="1000" t="s">
        <v>195</v>
      </c>
      <c r="C2231" s="1001"/>
      <c r="D2231" s="1071" t="str">
        <f>details!$DR$3</f>
        <v>vxLr rd</v>
      </c>
      <c r="E2231" s="1071"/>
      <c r="F2231" s="1071"/>
      <c r="G2231" s="1071" t="str">
        <f>details!$DV$3</f>
        <v>vDVwcj rd</v>
      </c>
      <c r="H2231" s="1071"/>
      <c r="I2231" s="1071"/>
      <c r="J2231" s="1071" t="str">
        <f>details!$ED$3</f>
        <v>Qjojh rd</v>
      </c>
      <c r="K2231" s="1071"/>
      <c r="L2231" s="1071"/>
      <c r="M2231" s="1071" t="str">
        <f>details!$DZ$3</f>
        <v>fnlEcj rd</v>
      </c>
      <c r="N2231" s="1071"/>
      <c r="O2231" s="1071"/>
      <c r="P2231" s="1071" t="str">
        <f>details!$EH$3</f>
        <v>loZ ;ksx</v>
      </c>
      <c r="Q2231" s="1071"/>
      <c r="R2231" s="1071"/>
      <c r="S2231" s="1010" t="s">
        <v>252</v>
      </c>
      <c r="T2231" s="1011"/>
      <c r="U2231" s="1011"/>
      <c r="V2231" s="1078"/>
    </row>
    <row r="2232" spans="1:22" ht="15.95" customHeight="1">
      <c r="A2232" s="425"/>
      <c r="B2232" s="1025" t="s">
        <v>98</v>
      </c>
      <c r="C2232" s="1026"/>
      <c r="D2232" s="1008" t="str">
        <f>IF(details!DS76="","",details!DS76)</f>
        <v/>
      </c>
      <c r="E2232" s="1008"/>
      <c r="F2232" s="1008"/>
      <c r="G2232" s="1008" t="str">
        <f>IF(details!DW76="","",details!DW76)</f>
        <v/>
      </c>
      <c r="H2232" s="1008"/>
      <c r="I2232" s="1008"/>
      <c r="J2232" s="1008" t="str">
        <f>IF(details!EE76="","",details!EE76)</f>
        <v/>
      </c>
      <c r="K2232" s="1008"/>
      <c r="L2232" s="1008"/>
      <c r="M2232" s="1008" t="str">
        <f>IF(details!EA76="","",details!EA76)</f>
        <v/>
      </c>
      <c r="N2232" s="1008"/>
      <c r="O2232" s="1008"/>
      <c r="P2232" s="1008" t="str">
        <f>IF(details!EI76="","",details!EI76)</f>
        <v/>
      </c>
      <c r="Q2232" s="1008"/>
      <c r="R2232" s="1008"/>
      <c r="S2232" s="1079">
        <f>'statement of marks'!$HF$108</f>
        <v>42855</v>
      </c>
      <c r="T2232" s="1080"/>
      <c r="U2232" s="1080"/>
      <c r="V2232" s="1081"/>
    </row>
    <row r="2233" spans="1:22" ht="15.95" customHeight="1">
      <c r="A2233" s="425"/>
      <c r="B2233" s="1023" t="s">
        <v>15</v>
      </c>
      <c r="C2233" s="1024"/>
      <c r="D2233" s="1009">
        <f>IF(details!DR76="","",details!DR76)</f>
        <v>83</v>
      </c>
      <c r="E2233" s="1009"/>
      <c r="F2233" s="1009"/>
      <c r="G2233" s="1009" t="str">
        <f>IF(details!DV76="","",details!DV76)</f>
        <v/>
      </c>
      <c r="H2233" s="1009"/>
      <c r="I2233" s="1009"/>
      <c r="J2233" s="1009" t="str">
        <f>IF(details!ED76="","",details!ED76)</f>
        <v/>
      </c>
      <c r="K2233" s="1009"/>
      <c r="L2233" s="1009"/>
      <c r="M2233" s="1009" t="str">
        <f>IF(details!DZ76="","",details!DZ76)</f>
        <v/>
      </c>
      <c r="N2233" s="1009"/>
      <c r="O2233" s="1009"/>
      <c r="P2233" s="1009" t="str">
        <f>IF(details!EH76="","",details!EH76)</f>
        <v/>
      </c>
      <c r="Q2233" s="1009"/>
      <c r="R2233" s="1009"/>
      <c r="S2233" s="1082"/>
      <c r="T2233" s="1083"/>
      <c r="U2233" s="1083"/>
      <c r="V2233" s="1084"/>
    </row>
    <row r="2234" spans="1:22" ht="15.95" customHeight="1">
      <c r="A2234" s="1072"/>
      <c r="B2234" s="1064" t="s">
        <v>250</v>
      </c>
      <c r="C2234" s="1065"/>
      <c r="D2234" s="1066" t="s">
        <v>3</v>
      </c>
      <c r="E2234" s="1066"/>
      <c r="F2234" s="1066"/>
      <c r="G2234" s="1066" t="s">
        <v>236</v>
      </c>
      <c r="H2234" s="1066"/>
      <c r="I2234" s="1066"/>
      <c r="J2234" s="1066" t="s">
        <v>5</v>
      </c>
      <c r="K2234" s="1066"/>
      <c r="L2234" s="1066"/>
      <c r="M2234" s="1066" t="s">
        <v>242</v>
      </c>
      <c r="N2234" s="1066"/>
      <c r="O2234" s="1066"/>
      <c r="P2234" s="1067" t="s">
        <v>225</v>
      </c>
      <c r="Q2234" s="1067"/>
      <c r="R2234" s="1067"/>
      <c r="S2234" s="1066" t="s">
        <v>250</v>
      </c>
      <c r="T2234" s="1066"/>
      <c r="U2234" s="1066"/>
      <c r="V2234" s="1068"/>
    </row>
    <row r="2235" spans="1:22" ht="15.95" customHeight="1">
      <c r="A2235" s="1072"/>
      <c r="B2235" s="1064"/>
      <c r="C2235" s="1065"/>
      <c r="D2235" s="1069" t="str">
        <f>'statement of marks'!HD76</f>
        <v/>
      </c>
      <c r="E2235" s="1069"/>
      <c r="F2235" s="1069"/>
      <c r="G2235" s="1069" t="str">
        <f>'statement of marks'!HE76</f>
        <v/>
      </c>
      <c r="H2235" s="1069"/>
      <c r="I2235" s="1069"/>
      <c r="J2235" s="1069" t="str">
        <f>'statement of marks'!HF76</f>
        <v/>
      </c>
      <c r="K2235" s="1069"/>
      <c r="L2235" s="1069"/>
      <c r="M2235" s="1069" t="str">
        <f>'statement of marks'!HI76</f>
        <v/>
      </c>
      <c r="N2235" s="1069"/>
      <c r="O2235" s="1069"/>
      <c r="P2235" s="1069" t="str">
        <f>'statement of marks'!HH76</f>
        <v/>
      </c>
      <c r="Q2235" s="1069"/>
      <c r="R2235" s="1069"/>
      <c r="S2235" s="1066" t="str">
        <f>'statement of marks'!HC76</f>
        <v/>
      </c>
      <c r="T2235" s="1066"/>
      <c r="U2235" s="1066"/>
      <c r="V2235" s="1068"/>
    </row>
    <row r="2236" spans="1:22" ht="15.95" customHeight="1">
      <c r="A2236" s="425"/>
      <c r="B2236" s="1036" t="s">
        <v>99</v>
      </c>
      <c r="C2236" s="1037"/>
      <c r="D2236" s="1007"/>
      <c r="E2236" s="1007"/>
      <c r="F2236" s="1007"/>
      <c r="G2236" s="1007"/>
      <c r="H2236" s="1007"/>
      <c r="I2236" s="1007"/>
      <c r="J2236" s="1007"/>
      <c r="K2236" s="1007"/>
      <c r="L2236" s="1007"/>
      <c r="M2236" s="1007"/>
      <c r="N2236" s="1007"/>
      <c r="O2236" s="1007"/>
      <c r="P2236" s="1007"/>
      <c r="Q2236" s="1007"/>
      <c r="R2236" s="1007"/>
      <c r="S2236" s="1007"/>
      <c r="T2236" s="1007"/>
      <c r="U2236" s="1007"/>
      <c r="V2236" s="1058"/>
    </row>
    <row r="2237" spans="1:22" ht="15.95" customHeight="1">
      <c r="A2237" s="425"/>
      <c r="B2237" s="1013" t="s">
        <v>79</v>
      </c>
      <c r="C2237" s="1014"/>
      <c r="D2237" s="1007"/>
      <c r="E2237" s="1007"/>
      <c r="F2237" s="1007"/>
      <c r="G2237" s="1007"/>
      <c r="H2237" s="1007"/>
      <c r="I2237" s="1007"/>
      <c r="J2237" s="1007"/>
      <c r="K2237" s="1007"/>
      <c r="L2237" s="1007"/>
      <c r="M2237" s="1007"/>
      <c r="N2237" s="1007"/>
      <c r="O2237" s="1007"/>
      <c r="P2237" s="1007"/>
      <c r="Q2237" s="1007"/>
      <c r="R2237" s="1007"/>
      <c r="S2237" s="1007"/>
      <c r="T2237" s="1007"/>
      <c r="U2237" s="1007"/>
      <c r="V2237" s="1058"/>
    </row>
    <row r="2238" spans="1:22" ht="15.95" customHeight="1">
      <c r="A2238" s="425"/>
      <c r="B2238" s="1036" t="s">
        <v>243</v>
      </c>
      <c r="C2238" s="1037"/>
      <c r="D2238" s="1007"/>
      <c r="E2238" s="1007"/>
      <c r="F2238" s="1007"/>
      <c r="G2238" s="1007"/>
      <c r="H2238" s="1007"/>
      <c r="I2238" s="1007"/>
      <c r="J2238" s="1007"/>
      <c r="K2238" s="1007"/>
      <c r="L2238" s="1007"/>
      <c r="M2238" s="1007"/>
      <c r="N2238" s="1007"/>
      <c r="O2238" s="1007"/>
      <c r="P2238" s="1007" t="s">
        <v>243</v>
      </c>
      <c r="Q2238" s="1007"/>
      <c r="R2238" s="1007"/>
      <c r="S2238" s="1007"/>
      <c r="T2238" s="1007"/>
      <c r="U2238" s="1007"/>
      <c r="V2238" s="1058"/>
    </row>
    <row r="2239" spans="1:22" ht="15.95" customHeight="1">
      <c r="A2239" s="425"/>
      <c r="B2239" s="1021" t="s">
        <v>100</v>
      </c>
      <c r="C2239" s="1022"/>
      <c r="D2239" s="1007"/>
      <c r="E2239" s="1007"/>
      <c r="F2239" s="1007"/>
      <c r="G2239" s="1007"/>
      <c r="H2239" s="1007"/>
      <c r="I2239" s="1007"/>
      <c r="J2239" s="1007"/>
      <c r="K2239" s="1007"/>
      <c r="L2239" s="1007"/>
      <c r="M2239" s="1007"/>
      <c r="N2239" s="1007"/>
      <c r="O2239" s="1007"/>
      <c r="P2239" s="1007"/>
      <c r="Q2239" s="1007"/>
      <c r="R2239" s="1007"/>
      <c r="S2239" s="1060" t="s">
        <v>100</v>
      </c>
      <c r="T2239" s="1060"/>
      <c r="U2239" s="1060"/>
      <c r="V2239" s="1061"/>
    </row>
    <row r="2240" spans="1:22" ht="15.95" customHeight="1" thickBot="1">
      <c r="A2240" s="427"/>
      <c r="B2240" s="1076" t="s">
        <v>101</v>
      </c>
      <c r="C2240" s="1077"/>
      <c r="D2240" s="1059"/>
      <c r="E2240" s="1059"/>
      <c r="F2240" s="1059"/>
      <c r="G2240" s="1059"/>
      <c r="H2240" s="1059"/>
      <c r="I2240" s="1059"/>
      <c r="J2240" s="1059"/>
      <c r="K2240" s="1059"/>
      <c r="L2240" s="1059"/>
      <c r="M2240" s="1059"/>
      <c r="N2240" s="1059"/>
      <c r="O2240" s="1059"/>
      <c r="P2240" s="1059"/>
      <c r="Q2240" s="1059"/>
      <c r="R2240" s="1059"/>
      <c r="S2240" s="1062" t="s">
        <v>134</v>
      </c>
      <c r="T2240" s="1062"/>
      <c r="U2240" s="1062"/>
      <c r="V2240" s="1063"/>
    </row>
    <row r="2241" spans="1:22" ht="15.95" customHeight="1">
      <c r="A2241" s="424"/>
      <c r="B2241" s="1038" t="s">
        <v>47</v>
      </c>
      <c r="C2241" s="1039"/>
      <c r="D2241" s="1039"/>
      <c r="E2241" s="1039"/>
      <c r="F2241" s="1039"/>
      <c r="G2241" s="1039"/>
      <c r="H2241" s="1039"/>
      <c r="I2241" s="1039"/>
      <c r="J2241" s="1039"/>
      <c r="K2241" s="1039"/>
      <c r="L2241" s="1039"/>
      <c r="M2241" s="1039"/>
      <c r="N2241" s="1039"/>
      <c r="O2241" s="1039"/>
      <c r="P2241" s="1039"/>
      <c r="Q2241" s="1039"/>
      <c r="R2241" s="1039"/>
      <c r="S2241" s="1039"/>
      <c r="T2241" s="1039"/>
      <c r="U2241" s="1039"/>
      <c r="V2241" s="1040"/>
    </row>
    <row r="2242" spans="1:22" ht="15.95" customHeight="1">
      <c r="A2242" s="425"/>
      <c r="B2242" s="1041" t="str">
        <f>'statement of marks'!$A$1</f>
        <v>MkW0Hkhejko vEcsMdj jkt0vkok0fo|k0cxMh]nkSlk</v>
      </c>
      <c r="C2242" s="1042"/>
      <c r="D2242" s="1042"/>
      <c r="E2242" s="1042"/>
      <c r="F2242" s="1042"/>
      <c r="G2242" s="1042"/>
      <c r="H2242" s="1042"/>
      <c r="I2242" s="1042"/>
      <c r="J2242" s="1042"/>
      <c r="K2242" s="1042"/>
      <c r="L2242" s="1042"/>
      <c r="M2242" s="1042"/>
      <c r="N2242" s="1042"/>
      <c r="O2242" s="1042"/>
      <c r="P2242" s="1042"/>
      <c r="Q2242" s="1042"/>
      <c r="R2242" s="1042"/>
      <c r="S2242" s="1042"/>
      <c r="T2242" s="1042"/>
      <c r="U2242" s="1042"/>
      <c r="V2242" s="1043"/>
    </row>
    <row r="2243" spans="1:22" ht="15.95" customHeight="1">
      <c r="A2243" s="425"/>
      <c r="B2243" s="990" t="s">
        <v>244</v>
      </c>
      <c r="C2243" s="991"/>
      <c r="D2243" s="992" t="str">
        <f>'statement of marks'!$H$3</f>
        <v>2016-17</v>
      </c>
      <c r="E2243" s="992"/>
      <c r="F2243" s="992"/>
      <c r="G2243" s="992"/>
      <c r="H2243" s="992"/>
      <c r="I2243" s="992"/>
      <c r="J2243" s="992"/>
      <c r="K2243" s="992"/>
      <c r="L2243" s="992"/>
      <c r="M2243" s="992"/>
      <c r="N2243" s="992"/>
      <c r="O2243" s="992"/>
      <c r="P2243" s="992"/>
      <c r="Q2243" s="992"/>
      <c r="R2243" s="992"/>
      <c r="S2243" s="992"/>
      <c r="T2243" s="992"/>
      <c r="U2243" s="992"/>
      <c r="V2243" s="1044"/>
    </row>
    <row r="2244" spans="1:22" ht="15.95" customHeight="1">
      <c r="A2244" s="425"/>
      <c r="B2244" s="990" t="s">
        <v>185</v>
      </c>
      <c r="C2244" s="991"/>
      <c r="D2244" s="991" t="str">
        <f>IF('statement of marks'!I77="","",'statement of marks'!I77)</f>
        <v/>
      </c>
      <c r="E2244" s="991"/>
      <c r="F2244" s="991"/>
      <c r="G2244" s="991"/>
      <c r="H2244" s="991"/>
      <c r="I2244" s="991"/>
      <c r="J2244" s="991"/>
      <c r="K2244" s="991"/>
      <c r="L2244" s="991"/>
      <c r="M2244" s="991"/>
      <c r="N2244" s="991"/>
      <c r="O2244" s="991"/>
      <c r="P2244" s="991"/>
      <c r="Q2244" s="991"/>
      <c r="R2244" s="991"/>
      <c r="S2244" s="991"/>
      <c r="T2244" s="991"/>
      <c r="U2244" s="991"/>
      <c r="V2244" s="1045"/>
    </row>
    <row r="2245" spans="1:22" ht="15.95" customHeight="1">
      <c r="A2245" s="425"/>
      <c r="B2245" s="990" t="s">
        <v>186</v>
      </c>
      <c r="C2245" s="991"/>
      <c r="D2245" s="991" t="str">
        <f>IF('statement of marks'!J77="","",'statement of marks'!J77)</f>
        <v/>
      </c>
      <c r="E2245" s="991"/>
      <c r="F2245" s="991"/>
      <c r="G2245" s="991"/>
      <c r="H2245" s="991"/>
      <c r="I2245" s="991"/>
      <c r="J2245" s="991"/>
      <c r="K2245" s="991"/>
      <c r="L2245" s="991"/>
      <c r="M2245" s="991"/>
      <c r="N2245" s="991"/>
      <c r="O2245" s="991"/>
      <c r="P2245" s="991"/>
      <c r="Q2245" s="991"/>
      <c r="R2245" s="991"/>
      <c r="S2245" s="991"/>
      <c r="T2245" s="991"/>
      <c r="U2245" s="991"/>
      <c r="V2245" s="1045"/>
    </row>
    <row r="2246" spans="1:22" ht="15.95" customHeight="1">
      <c r="A2246" s="425"/>
      <c r="B2246" s="990" t="s">
        <v>187</v>
      </c>
      <c r="C2246" s="991"/>
      <c r="D2246" s="991" t="str">
        <f>IF('statement of marks'!K77="","",'statement of marks'!K77)</f>
        <v/>
      </c>
      <c r="E2246" s="991"/>
      <c r="F2246" s="991"/>
      <c r="G2246" s="991"/>
      <c r="H2246" s="991"/>
      <c r="I2246" s="991"/>
      <c r="J2246" s="991"/>
      <c r="K2246" s="991"/>
      <c r="L2246" s="991"/>
      <c r="M2246" s="991"/>
      <c r="N2246" s="991"/>
      <c r="O2246" s="991"/>
      <c r="P2246" s="991"/>
      <c r="Q2246" s="991"/>
      <c r="R2246" s="991"/>
      <c r="S2246" s="991"/>
      <c r="T2246" s="991"/>
      <c r="U2246" s="991"/>
      <c r="V2246" s="1045"/>
    </row>
    <row r="2247" spans="1:22" ht="15.95" customHeight="1">
      <c r="A2247" s="425"/>
      <c r="B2247" s="990" t="s">
        <v>188</v>
      </c>
      <c r="C2247" s="991"/>
      <c r="D2247" s="992" t="str">
        <f>'statement of marks'!$G$3</f>
        <v>6 B</v>
      </c>
      <c r="E2247" s="992"/>
      <c r="F2247" s="992"/>
      <c r="G2247" s="991" t="s">
        <v>9</v>
      </c>
      <c r="H2247" s="991"/>
      <c r="I2247" s="991"/>
      <c r="J2247" s="992" t="str">
        <f>IF('statement of marks'!D77="","",'statement of marks'!D77)</f>
        <v/>
      </c>
      <c r="K2247" s="992"/>
      <c r="L2247" s="992"/>
      <c r="M2247" s="991" t="s">
        <v>189</v>
      </c>
      <c r="N2247" s="991"/>
      <c r="O2247" s="991"/>
      <c r="P2247" s="992" t="str">
        <f>IF('statement of marks'!F77="","",'statement of marks'!F77)</f>
        <v/>
      </c>
      <c r="Q2247" s="992"/>
      <c r="R2247" s="992"/>
      <c r="S2247" s="1054" t="str">
        <f>IF('statement of marks'!$I$3="","",'statement of marks'!$I$3)</f>
        <v xml:space="preserve">fo|ky; dk Mk;l dksM+ </v>
      </c>
      <c r="T2247" s="1054"/>
      <c r="U2247" s="1054"/>
      <c r="V2247" s="1055"/>
    </row>
    <row r="2248" spans="1:22" ht="15.95" customHeight="1">
      <c r="A2248" s="425"/>
      <c r="B2248" s="428" t="s">
        <v>0</v>
      </c>
      <c r="C2248" s="429"/>
      <c r="D2248" s="1032" t="str">
        <f>IF('statement of marks'!G77="","",'statement of marks'!G77)</f>
        <v/>
      </c>
      <c r="E2248" s="1032"/>
      <c r="F2248" s="1032"/>
      <c r="G2248" s="991" t="str">
        <f>IF('statement of marks'!H77="","",'statement of marks'!H77)</f>
        <v/>
      </c>
      <c r="H2248" s="991"/>
      <c r="I2248" s="991"/>
      <c r="J2248" s="991"/>
      <c r="K2248" s="991"/>
      <c r="L2248" s="991"/>
      <c r="M2248" s="991"/>
      <c r="N2248" s="991"/>
      <c r="O2248" s="991"/>
      <c r="P2248" s="991"/>
      <c r="Q2248" s="991"/>
      <c r="R2248" s="991"/>
      <c r="S2248" s="1056" t="str">
        <f>IF('statement of marks'!$J$3="","",'statement of marks'!$J$3)</f>
        <v xml:space="preserve">08291009401   </v>
      </c>
      <c r="T2248" s="1056"/>
      <c r="U2248" s="1056"/>
      <c r="V2248" s="1057"/>
    </row>
    <row r="2249" spans="1:22" ht="15.95" customHeight="1">
      <c r="A2249" s="425"/>
      <c r="B2249" s="404" t="s">
        <v>28</v>
      </c>
      <c r="C2249" s="430" t="s">
        <v>96</v>
      </c>
      <c r="D2249" s="1007" t="s">
        <v>1</v>
      </c>
      <c r="E2249" s="1007"/>
      <c r="F2249" s="1007"/>
      <c r="G2249" s="1007" t="s">
        <v>21</v>
      </c>
      <c r="H2249" s="1007"/>
      <c r="I2249" s="1007"/>
      <c r="J2249" s="1007" t="s">
        <v>68</v>
      </c>
      <c r="K2249" s="1007"/>
      <c r="L2249" s="1007"/>
      <c r="M2249" s="1007" t="s">
        <v>97</v>
      </c>
      <c r="N2249" s="1007"/>
      <c r="O2249" s="1007"/>
      <c r="P2249" s="1070" t="s">
        <v>200</v>
      </c>
      <c r="Q2249" s="1051" t="s">
        <v>238</v>
      </c>
      <c r="R2249" s="1051"/>
      <c r="S2249" s="1051"/>
      <c r="T2249" s="1052" t="s">
        <v>237</v>
      </c>
      <c r="U2249" s="1052"/>
      <c r="V2249" s="1053"/>
    </row>
    <row r="2250" spans="1:22" ht="15.95" customHeight="1">
      <c r="A2250" s="425"/>
      <c r="B2250" s="404"/>
      <c r="C2250" s="430"/>
      <c r="D2250" s="423" t="s">
        <v>245</v>
      </c>
      <c r="E2250" s="423" t="s">
        <v>246</v>
      </c>
      <c r="F2250" s="431" t="s">
        <v>2</v>
      </c>
      <c r="G2250" s="423" t="s">
        <v>245</v>
      </c>
      <c r="H2250" s="423" t="s">
        <v>246</v>
      </c>
      <c r="I2250" s="431" t="s">
        <v>2</v>
      </c>
      <c r="J2250" s="423" t="s">
        <v>245</v>
      </c>
      <c r="K2250" s="423" t="s">
        <v>246</v>
      </c>
      <c r="L2250" s="431" t="s">
        <v>2</v>
      </c>
      <c r="M2250" s="423" t="s">
        <v>245</v>
      </c>
      <c r="N2250" s="423" t="s">
        <v>246</v>
      </c>
      <c r="O2250" s="431" t="s">
        <v>2</v>
      </c>
      <c r="P2250" s="1070"/>
      <c r="Q2250" s="423" t="s">
        <v>245</v>
      </c>
      <c r="R2250" s="423" t="s">
        <v>246</v>
      </c>
      <c r="S2250" s="435" t="s">
        <v>2</v>
      </c>
      <c r="T2250" s="445" t="s">
        <v>223</v>
      </c>
      <c r="U2250" s="446" t="s">
        <v>5</v>
      </c>
      <c r="V2250" s="447" t="s">
        <v>241</v>
      </c>
    </row>
    <row r="2251" spans="1:22" ht="15.95" customHeight="1">
      <c r="A2251" s="426"/>
      <c r="B2251" s="1046" t="s">
        <v>3</v>
      </c>
      <c r="C2251" s="1047"/>
      <c r="D2251" s="421">
        <f>IF('statement of marks'!L$6="","",'statement of marks'!L$6)</f>
        <v>5</v>
      </c>
      <c r="E2251" s="421">
        <f>IF('statement of marks'!M$6="","",'statement of marks'!M$6)</f>
        <v>5</v>
      </c>
      <c r="F2251" s="432">
        <f>IF('statement of marks'!N$6="","",'statement of marks'!N$6)</f>
        <v>10</v>
      </c>
      <c r="G2251" s="421">
        <f>IF('statement of marks'!O$6="","",'statement of marks'!O$6)</f>
        <v>5</v>
      </c>
      <c r="H2251" s="421">
        <f>IF('statement of marks'!P$6="","",'statement of marks'!P$6)</f>
        <v>5</v>
      </c>
      <c r="I2251" s="432">
        <f>IF('statement of marks'!Q$6="","",'statement of marks'!Q$6)</f>
        <v>10</v>
      </c>
      <c r="J2251" s="421">
        <f>IF('statement of marks'!R$6="","",'statement of marks'!R$6)</f>
        <v>5</v>
      </c>
      <c r="K2251" s="421">
        <f>IF('statement of marks'!S$6="","",'statement of marks'!S$6)</f>
        <v>5</v>
      </c>
      <c r="L2251" s="432">
        <f>IF('statement of marks'!T$6="","",'statement of marks'!T$6)</f>
        <v>10</v>
      </c>
      <c r="M2251" s="421">
        <f>IF('statement of marks'!V$6="","",'statement of marks'!V$6)</f>
        <v>50</v>
      </c>
      <c r="N2251" s="421">
        <f>IF('statement of marks'!W$6="","",'statement of marks'!W$6)</f>
        <v>20</v>
      </c>
      <c r="O2251" s="432">
        <f>IF('statement of marks'!X$6="","",'statement of marks'!X$6)</f>
        <v>70</v>
      </c>
      <c r="P2251" s="422">
        <f>IF('statement of marks'!Y$6="","",'statement of marks'!Y$6)</f>
        <v>100</v>
      </c>
      <c r="Q2251" s="421">
        <f>IF('statement of marks'!Z$6="","",'statement of marks'!Z$6)</f>
        <v>70</v>
      </c>
      <c r="R2251" s="421">
        <f>IF('statement of marks'!AA$6="","",'statement of marks'!AA$6)</f>
        <v>30</v>
      </c>
      <c r="S2251" s="432">
        <f>IF('statement of marks'!AB$6="","",'statement of marks'!AB$6)</f>
        <v>100</v>
      </c>
      <c r="T2251" s="442">
        <f>IF('statement of marks'!AC$6="","",'statement of marks'!AC$6)</f>
        <v>200</v>
      </c>
      <c r="U2251" s="442" t="str">
        <f>IF('statement of marks'!AD$6="","",'statement of marks'!AD$6)</f>
        <v/>
      </c>
      <c r="V2251" s="448" t="str">
        <f>IF('statement of marks'!AE$6="","",'statement of marks'!AE$6)</f>
        <v/>
      </c>
    </row>
    <row r="2252" spans="1:22" ht="15.95" customHeight="1">
      <c r="A2252" s="425"/>
      <c r="B2252" s="990" t="str">
        <f>IF('statement of marks'!$L$3="","",'statement of marks'!$L$3)</f>
        <v>fgUnh</v>
      </c>
      <c r="C2252" s="991"/>
      <c r="D2252" s="207" t="str">
        <f>IF('statement of marks'!L77="","",'statement of marks'!L77)</f>
        <v/>
      </c>
      <c r="E2252" s="207" t="str">
        <f>IF('statement of marks'!M77="","",'statement of marks'!M77)</f>
        <v/>
      </c>
      <c r="F2252" s="433" t="str">
        <f>IF('statement of marks'!N77="","",'statement of marks'!N77)</f>
        <v/>
      </c>
      <c r="G2252" s="207" t="str">
        <f>IF('statement of marks'!O77="","",'statement of marks'!O77)</f>
        <v/>
      </c>
      <c r="H2252" s="207" t="str">
        <f>IF('statement of marks'!P77="","",'statement of marks'!P77)</f>
        <v/>
      </c>
      <c r="I2252" s="433" t="str">
        <f>IF('statement of marks'!Q77="","",'statement of marks'!Q77)</f>
        <v/>
      </c>
      <c r="J2252" s="207" t="str">
        <f>IF('statement of marks'!R77="","",'statement of marks'!R77)</f>
        <v/>
      </c>
      <c r="K2252" s="207" t="str">
        <f>IF('statement of marks'!S77="","",'statement of marks'!S77)</f>
        <v/>
      </c>
      <c r="L2252" s="433" t="str">
        <f>IF('statement of marks'!T77="","",'statement of marks'!T77)</f>
        <v/>
      </c>
      <c r="M2252" s="207" t="str">
        <f>IF('statement of marks'!V77="","",'statement of marks'!V77)</f>
        <v/>
      </c>
      <c r="N2252" s="207" t="str">
        <f>IF('statement of marks'!W77="","",'statement of marks'!W77)</f>
        <v/>
      </c>
      <c r="O2252" s="433" t="str">
        <f>IF('statement of marks'!X77="","",'statement of marks'!X77)</f>
        <v/>
      </c>
      <c r="P2252" s="209" t="str">
        <f>IF('statement of marks'!Y77="","",'statement of marks'!Y77)</f>
        <v/>
      </c>
      <c r="Q2252" s="207" t="str">
        <f>IF('statement of marks'!Z77="","",'statement of marks'!Z77)</f>
        <v/>
      </c>
      <c r="R2252" s="207" t="str">
        <f>IF('statement of marks'!AA77="","",'statement of marks'!AA77)</f>
        <v/>
      </c>
      <c r="S2252" s="433" t="str">
        <f>IF('statement of marks'!AB77="","",'statement of marks'!AB77)</f>
        <v/>
      </c>
      <c r="T2252" s="420" t="str">
        <f>IF('statement of marks'!AC77="","",'statement of marks'!AC77)</f>
        <v/>
      </c>
      <c r="U2252" s="420" t="str">
        <f>IF('statement of marks'!AD77="","",'statement of marks'!AD77)</f>
        <v/>
      </c>
      <c r="V2252" s="439" t="str">
        <f>IF('statement of marks'!AE77="","",'statement of marks'!AE77)</f>
        <v/>
      </c>
    </row>
    <row r="2253" spans="1:22" ht="15.95" customHeight="1">
      <c r="A2253" s="425"/>
      <c r="B2253" s="990" t="str">
        <f>IF('statement of marks'!$AH$3="","",'statement of marks'!$AH$3)</f>
        <v>vaxszth</v>
      </c>
      <c r="C2253" s="991"/>
      <c r="D2253" s="207" t="str">
        <f>IF('statement of marks'!AH77="","",'statement of marks'!AH77)</f>
        <v/>
      </c>
      <c r="E2253" s="207" t="str">
        <f>IF('statement of marks'!AI77="","",'statement of marks'!AI77)</f>
        <v/>
      </c>
      <c r="F2253" s="433" t="str">
        <f>IF('statement of marks'!AJ77="","",'statement of marks'!AJ77)</f>
        <v/>
      </c>
      <c r="G2253" s="207" t="str">
        <f>IF('statement of marks'!AK77="","",'statement of marks'!AK77)</f>
        <v/>
      </c>
      <c r="H2253" s="207" t="str">
        <f>IF('statement of marks'!AL77="","",'statement of marks'!AL77)</f>
        <v/>
      </c>
      <c r="I2253" s="433" t="str">
        <f>IF('statement of marks'!AM77="","",'statement of marks'!AM77)</f>
        <v/>
      </c>
      <c r="J2253" s="207" t="str">
        <f>IF('statement of marks'!AN77="","",'statement of marks'!AN77)</f>
        <v/>
      </c>
      <c r="K2253" s="207" t="str">
        <f>IF('statement of marks'!AO77="","",'statement of marks'!AO77)</f>
        <v/>
      </c>
      <c r="L2253" s="433" t="str">
        <f>IF('statement of marks'!AP77="","",'statement of marks'!AP77)</f>
        <v/>
      </c>
      <c r="M2253" s="207" t="str">
        <f>IF('statement of marks'!AR77="","",'statement of marks'!AR77)</f>
        <v/>
      </c>
      <c r="N2253" s="207" t="str">
        <f>IF('statement of marks'!AS77="","",'statement of marks'!AS77)</f>
        <v/>
      </c>
      <c r="O2253" s="433" t="str">
        <f>IF('statement of marks'!AT77="","",'statement of marks'!AT77)</f>
        <v/>
      </c>
      <c r="P2253" s="209" t="str">
        <f>IF('statement of marks'!AU77="","",'statement of marks'!AU77)</f>
        <v/>
      </c>
      <c r="Q2253" s="207" t="str">
        <f>IF('statement of marks'!AV77="","",'statement of marks'!AV77)</f>
        <v/>
      </c>
      <c r="R2253" s="207" t="str">
        <f>IF('statement of marks'!AW77="","",'statement of marks'!AW77)</f>
        <v/>
      </c>
      <c r="S2253" s="433" t="str">
        <f>IF('statement of marks'!AX77="","",'statement of marks'!AX77)</f>
        <v/>
      </c>
      <c r="T2253" s="420" t="str">
        <f>IF('statement of marks'!AY77="","",'statement of marks'!AY77)</f>
        <v/>
      </c>
      <c r="U2253" s="420" t="str">
        <f>IF('statement of marks'!AZ77="","",'statement of marks'!AZ77)</f>
        <v/>
      </c>
      <c r="V2253" s="439" t="str">
        <f>IF('statement of marks'!BA77="","",'statement of marks'!BA77)</f>
        <v/>
      </c>
    </row>
    <row r="2254" spans="1:22" ht="15.95" customHeight="1">
      <c r="A2254" s="425"/>
      <c r="B2254" s="990" t="str">
        <f>IF('statement of marks'!BD77="s","laLd`r",IF('statement of marks'!BD77="u","mnwZ",IF('statement of marks'!BD77="g","xqtjkrh",IF('statement of marks'!BD77="p","iatkch",IF('statement of marks'!BD77="sd","fla/kh","r`rh; Hkk""kk")))))</f>
        <v>r`rh; Hkk"kk</v>
      </c>
      <c r="C2254" s="991"/>
      <c r="D2254" s="207" t="str">
        <f>IF('statement of marks'!BE77="","",'statement of marks'!BE77)</f>
        <v/>
      </c>
      <c r="E2254" s="207" t="str">
        <f>IF('statement of marks'!BF77="","",'statement of marks'!BF77)</f>
        <v/>
      </c>
      <c r="F2254" s="433" t="str">
        <f>IF('statement of marks'!BG77="","",'statement of marks'!BG77)</f>
        <v/>
      </c>
      <c r="G2254" s="207" t="str">
        <f>IF('statement of marks'!BH77="","",'statement of marks'!BH77)</f>
        <v/>
      </c>
      <c r="H2254" s="207" t="str">
        <f>IF('statement of marks'!BI77="","",'statement of marks'!BI77)</f>
        <v/>
      </c>
      <c r="I2254" s="433" t="str">
        <f>IF('statement of marks'!BJ77="","",'statement of marks'!BJ77)</f>
        <v/>
      </c>
      <c r="J2254" s="207" t="str">
        <f>IF('statement of marks'!BK77="","",'statement of marks'!BK77)</f>
        <v/>
      </c>
      <c r="K2254" s="207" t="str">
        <f>IF('statement of marks'!BL77="","",'statement of marks'!BL77)</f>
        <v/>
      </c>
      <c r="L2254" s="433" t="str">
        <f>IF('statement of marks'!BM77="","",'statement of marks'!BM77)</f>
        <v/>
      </c>
      <c r="M2254" s="207" t="str">
        <f>IF('statement of marks'!BO77="","",'statement of marks'!BO77)</f>
        <v/>
      </c>
      <c r="N2254" s="207" t="str">
        <f>IF('statement of marks'!BP77="","",'statement of marks'!BP77)</f>
        <v/>
      </c>
      <c r="O2254" s="433" t="str">
        <f>IF('statement of marks'!BQ77="","",'statement of marks'!BQ77)</f>
        <v/>
      </c>
      <c r="P2254" s="209" t="str">
        <f>IF('statement of marks'!BR77="","",'statement of marks'!BR77)</f>
        <v/>
      </c>
      <c r="Q2254" s="207" t="str">
        <f>IF('statement of marks'!BS77="","",'statement of marks'!BS77)</f>
        <v/>
      </c>
      <c r="R2254" s="207" t="str">
        <f>IF('statement of marks'!BT77="","",'statement of marks'!BT77)</f>
        <v/>
      </c>
      <c r="S2254" s="433" t="str">
        <f>IF('statement of marks'!BU77="","",'statement of marks'!BU77)</f>
        <v/>
      </c>
      <c r="T2254" s="420" t="str">
        <f>IF('statement of marks'!BV77="","",'statement of marks'!BV77)</f>
        <v/>
      </c>
      <c r="U2254" s="420" t="str">
        <f>IF('statement of marks'!BW77="","",'statement of marks'!BW77)</f>
        <v/>
      </c>
      <c r="V2254" s="439" t="str">
        <f>IF('statement of marks'!BX77="","",'statement of marks'!BX77)</f>
        <v/>
      </c>
    </row>
    <row r="2255" spans="1:22" ht="15.95" customHeight="1">
      <c r="A2255" s="425"/>
      <c r="B2255" s="990" t="str">
        <f>IF('statement of marks'!$CA$3="","",'statement of marks'!$CA$3)</f>
        <v>xf.kr</v>
      </c>
      <c r="C2255" s="991"/>
      <c r="D2255" s="207" t="str">
        <f>IF('statement of marks'!CA77="","",'statement of marks'!CA77)</f>
        <v/>
      </c>
      <c r="E2255" s="207" t="str">
        <f>IF('statement of marks'!CB77="","",'statement of marks'!CB77)</f>
        <v/>
      </c>
      <c r="F2255" s="433" t="str">
        <f>IF('statement of marks'!CC77="","",'statement of marks'!CC77)</f>
        <v/>
      </c>
      <c r="G2255" s="207" t="str">
        <f>IF('statement of marks'!CD77="","",'statement of marks'!CD77)</f>
        <v/>
      </c>
      <c r="H2255" s="207" t="str">
        <f>IF('statement of marks'!CE77="","",'statement of marks'!CE77)</f>
        <v/>
      </c>
      <c r="I2255" s="433" t="str">
        <f>IF('statement of marks'!CF77="","",'statement of marks'!CF77)</f>
        <v/>
      </c>
      <c r="J2255" s="207" t="str">
        <f>IF('statement of marks'!CG77="","",'statement of marks'!CG77)</f>
        <v/>
      </c>
      <c r="K2255" s="207" t="str">
        <f>IF('statement of marks'!CH77="","",'statement of marks'!CH77)</f>
        <v/>
      </c>
      <c r="L2255" s="433" t="str">
        <f>IF('statement of marks'!CI77="","",'statement of marks'!CI77)</f>
        <v/>
      </c>
      <c r="M2255" s="207" t="str">
        <f>IF('statement of marks'!CK77="","",'statement of marks'!CK77)</f>
        <v/>
      </c>
      <c r="N2255" s="207" t="str">
        <f>IF('statement of marks'!CL77="","",'statement of marks'!CL77)</f>
        <v/>
      </c>
      <c r="O2255" s="433" t="str">
        <f>IF('statement of marks'!CM77="","",'statement of marks'!CM77)</f>
        <v/>
      </c>
      <c r="P2255" s="209" t="str">
        <f>IF('statement of marks'!CN77="","",'statement of marks'!CN77)</f>
        <v/>
      </c>
      <c r="Q2255" s="207" t="str">
        <f>IF('statement of marks'!CO77="","",'statement of marks'!CO77)</f>
        <v/>
      </c>
      <c r="R2255" s="207" t="str">
        <f>IF('statement of marks'!CP77="","",'statement of marks'!CP77)</f>
        <v/>
      </c>
      <c r="S2255" s="433" t="str">
        <f>IF('statement of marks'!CQ77="","",'statement of marks'!CQ77)</f>
        <v/>
      </c>
      <c r="T2255" s="420" t="str">
        <f>IF('statement of marks'!CR77="","",'statement of marks'!CR77)</f>
        <v/>
      </c>
      <c r="U2255" s="420" t="str">
        <f>IF('statement of marks'!CS77="","",'statement of marks'!CS77)</f>
        <v/>
      </c>
      <c r="V2255" s="439" t="str">
        <f>IF('statement of marks'!CT77="","",'statement of marks'!CT77)</f>
        <v/>
      </c>
    </row>
    <row r="2256" spans="1:22" ht="15.95" customHeight="1">
      <c r="A2256" s="425"/>
      <c r="B2256" s="990" t="str">
        <f>IF('statement of marks'!$CW$3="","",'statement of marks'!$CW$3)</f>
        <v>foKku</v>
      </c>
      <c r="C2256" s="991"/>
      <c r="D2256" s="207" t="str">
        <f>IF('statement of marks'!CW77="","",'statement of marks'!CW77)</f>
        <v/>
      </c>
      <c r="E2256" s="207" t="str">
        <f>IF('statement of marks'!CX77="","",'statement of marks'!CX77)</f>
        <v/>
      </c>
      <c r="F2256" s="433" t="str">
        <f>IF('statement of marks'!CY77="","",'statement of marks'!CY77)</f>
        <v/>
      </c>
      <c r="G2256" s="207" t="str">
        <f>IF('statement of marks'!CZ77="","",'statement of marks'!CZ77)</f>
        <v/>
      </c>
      <c r="H2256" s="207" t="str">
        <f>IF('statement of marks'!DA77="","",'statement of marks'!DA77)</f>
        <v/>
      </c>
      <c r="I2256" s="433" t="str">
        <f>IF('statement of marks'!DB77="","",'statement of marks'!DB77)</f>
        <v/>
      </c>
      <c r="J2256" s="207" t="str">
        <f>IF('statement of marks'!DC77="","",'statement of marks'!DC77)</f>
        <v/>
      </c>
      <c r="K2256" s="207" t="str">
        <f>IF('statement of marks'!DD77="","",'statement of marks'!DD77)</f>
        <v/>
      </c>
      <c r="L2256" s="433" t="str">
        <f>IF('statement of marks'!DE77="","",'statement of marks'!DE77)</f>
        <v/>
      </c>
      <c r="M2256" s="207" t="str">
        <f>IF('statement of marks'!DG77="","",'statement of marks'!DG77)</f>
        <v/>
      </c>
      <c r="N2256" s="207" t="str">
        <f>IF('statement of marks'!DH77="","",'statement of marks'!DH77)</f>
        <v/>
      </c>
      <c r="O2256" s="433" t="str">
        <f>IF('statement of marks'!DI77="","",'statement of marks'!DI77)</f>
        <v/>
      </c>
      <c r="P2256" s="209" t="str">
        <f>IF('statement of marks'!DJ77="","",'statement of marks'!DJ77)</f>
        <v/>
      </c>
      <c r="Q2256" s="207" t="str">
        <f>IF('statement of marks'!DK77="","",'statement of marks'!DK77)</f>
        <v/>
      </c>
      <c r="R2256" s="207" t="str">
        <f>IF('statement of marks'!DL77="","",'statement of marks'!DL77)</f>
        <v/>
      </c>
      <c r="S2256" s="433" t="str">
        <f>IF('statement of marks'!DM77="","",'statement of marks'!DM77)</f>
        <v/>
      </c>
      <c r="T2256" s="420" t="str">
        <f>IF('statement of marks'!DN77="","",'statement of marks'!DN77)</f>
        <v/>
      </c>
      <c r="U2256" s="420" t="str">
        <f>IF('statement of marks'!DO77="","",'statement of marks'!DO77)</f>
        <v/>
      </c>
      <c r="V2256" s="439" t="str">
        <f>IF('statement of marks'!DP77="","",'statement of marks'!DP77)</f>
        <v/>
      </c>
    </row>
    <row r="2257" spans="1:22" ht="15.95" customHeight="1">
      <c r="A2257" s="425"/>
      <c r="B2257" s="990" t="str">
        <f>IF('statement of marks'!$DS$3="","",'statement of marks'!$DS$3)</f>
        <v>lkekftd foKku</v>
      </c>
      <c r="C2257" s="991"/>
      <c r="D2257" s="207" t="str">
        <f>IF('statement of marks'!DS77="","",'statement of marks'!DS77)</f>
        <v/>
      </c>
      <c r="E2257" s="207" t="str">
        <f>IF('statement of marks'!DT77="","",'statement of marks'!DT77)</f>
        <v/>
      </c>
      <c r="F2257" s="433" t="str">
        <f>IF('statement of marks'!DU77="","",'statement of marks'!DU77)</f>
        <v/>
      </c>
      <c r="G2257" s="207" t="str">
        <f>IF('statement of marks'!DV77="","",'statement of marks'!DV77)</f>
        <v/>
      </c>
      <c r="H2257" s="207" t="str">
        <f>IF('statement of marks'!DW77="","",'statement of marks'!DW77)</f>
        <v/>
      </c>
      <c r="I2257" s="433" t="str">
        <f>IF('statement of marks'!DX77="","",'statement of marks'!DX77)</f>
        <v/>
      </c>
      <c r="J2257" s="207" t="str">
        <f>IF('statement of marks'!DY77="","",'statement of marks'!DY77)</f>
        <v/>
      </c>
      <c r="K2257" s="207" t="str">
        <f>IF('statement of marks'!DZ77="","",'statement of marks'!DZ77)</f>
        <v/>
      </c>
      <c r="L2257" s="433" t="str">
        <f>IF('statement of marks'!EA77="","",'statement of marks'!EA77)</f>
        <v/>
      </c>
      <c r="M2257" s="207" t="str">
        <f>IF('statement of marks'!EC77="","",'statement of marks'!EC77)</f>
        <v/>
      </c>
      <c r="N2257" s="207" t="str">
        <f>IF('statement of marks'!ED77="","",'statement of marks'!ED77)</f>
        <v/>
      </c>
      <c r="O2257" s="433" t="str">
        <f>IF('statement of marks'!EE77="","",'statement of marks'!EE77)</f>
        <v/>
      </c>
      <c r="P2257" s="209" t="str">
        <f>IF('statement of marks'!EF77="","",'statement of marks'!EF77)</f>
        <v/>
      </c>
      <c r="Q2257" s="207" t="str">
        <f>IF('statement of marks'!EG77="","",'statement of marks'!EG77)</f>
        <v/>
      </c>
      <c r="R2257" s="207" t="str">
        <f>IF('statement of marks'!EH77="","",'statement of marks'!EH77)</f>
        <v/>
      </c>
      <c r="S2257" s="433" t="str">
        <f>IF('statement of marks'!EI77="","",'statement of marks'!EI77)</f>
        <v/>
      </c>
      <c r="T2257" s="420" t="str">
        <f>IF('statement of marks'!EJ77="","",'statement of marks'!EJ77)</f>
        <v/>
      </c>
      <c r="U2257" s="420" t="str">
        <f>IF('statement of marks'!EK77="","",'statement of marks'!EK77)</f>
        <v/>
      </c>
      <c r="V2257" s="439" t="str">
        <f>IF('statement of marks'!EL77="","",'statement of marks'!EL77)</f>
        <v/>
      </c>
    </row>
    <row r="2258" spans="1:22" ht="15.95" customHeight="1">
      <c r="A2258" s="425"/>
      <c r="B2258" s="996" t="s">
        <v>193</v>
      </c>
      <c r="C2258" s="997"/>
      <c r="D2258" s="1007" t="s">
        <v>1</v>
      </c>
      <c r="E2258" s="1007"/>
      <c r="F2258" s="1007"/>
      <c r="G2258" s="1007" t="s">
        <v>21</v>
      </c>
      <c r="H2258" s="1007"/>
      <c r="I2258" s="1007"/>
      <c r="J2258" s="1007" t="s">
        <v>194</v>
      </c>
      <c r="K2258" s="1007"/>
      <c r="L2258" s="1007"/>
      <c r="M2258" s="1007" t="s">
        <v>68</v>
      </c>
      <c r="N2258" s="1007"/>
      <c r="O2258" s="1007"/>
      <c r="P2258" s="1007" t="s">
        <v>240</v>
      </c>
      <c r="Q2258" s="1007"/>
      <c r="R2258" s="1007"/>
      <c r="S2258" s="436"/>
      <c r="T2258" s="1073" t="s">
        <v>237</v>
      </c>
      <c r="U2258" s="1074"/>
      <c r="V2258" s="1075"/>
    </row>
    <row r="2259" spans="1:22" ht="15.95" customHeight="1">
      <c r="A2259" s="426"/>
      <c r="B2259" s="1048" t="s">
        <v>3</v>
      </c>
      <c r="C2259" s="1049"/>
      <c r="D2259" s="1050">
        <f>IF('statement of marks'!EO$6="","",'statement of marks'!EO$6)</f>
        <v>20</v>
      </c>
      <c r="E2259" s="1050"/>
      <c r="F2259" s="1050"/>
      <c r="G2259" s="1050">
        <f>IF('statement of marks'!EP$6="","",'statement of marks'!EP$6)</f>
        <v>20</v>
      </c>
      <c r="H2259" s="1050"/>
      <c r="I2259" s="1050"/>
      <c r="J2259" s="1050">
        <f>IF('statement of marks'!ER$6="","",'statement of marks'!ER$6)</f>
        <v>20</v>
      </c>
      <c r="K2259" s="1050"/>
      <c r="L2259" s="1050"/>
      <c r="M2259" s="1050">
        <f>IF('statement of marks'!EQ$6="","",'statement of marks'!EQ$6)</f>
        <v>20</v>
      </c>
      <c r="N2259" s="1050"/>
      <c r="O2259" s="1050"/>
      <c r="P2259" s="1050">
        <f>IF('statement of marks'!ES$6="","",'statement of marks'!ES$6)</f>
        <v>20</v>
      </c>
      <c r="Q2259" s="1050"/>
      <c r="R2259" s="1050"/>
      <c r="S2259" s="437" t="str">
        <f>IF('statement of marks'!FD$6="","",'statement of marks'!EW$6)</f>
        <v/>
      </c>
      <c r="T2259" s="442">
        <f>IF('statement of marks'!ET$6="","",'statement of marks'!ET$6)</f>
        <v>100</v>
      </c>
      <c r="U2259" s="443" t="s">
        <v>5</v>
      </c>
      <c r="V2259" s="444" t="s">
        <v>241</v>
      </c>
    </row>
    <row r="2260" spans="1:22" ht="15.95" customHeight="1">
      <c r="A2260" s="425"/>
      <c r="B2260" s="990" t="str">
        <f>IF('statement of marks'!$EO$3="","",'statement of marks'!$EO$3)</f>
        <v>dk;kZuqHko</v>
      </c>
      <c r="C2260" s="991"/>
      <c r="D2260" s="1031" t="str">
        <f>IF('statement of marks'!EO77="","",'statement of marks'!EO77)</f>
        <v/>
      </c>
      <c r="E2260" s="1031"/>
      <c r="F2260" s="1031"/>
      <c r="G2260" s="1031" t="str">
        <f>IF('statement of marks'!EP77="","",'statement of marks'!EP77)</f>
        <v/>
      </c>
      <c r="H2260" s="1031"/>
      <c r="I2260" s="1031"/>
      <c r="J2260" s="1031" t="str">
        <f>IF('statement of marks'!ER77="","",'statement of marks'!ER77)</f>
        <v/>
      </c>
      <c r="K2260" s="1031"/>
      <c r="L2260" s="1031"/>
      <c r="M2260" s="1031" t="str">
        <f>IF('statement of marks'!EQ77="","",'statement of marks'!EQ77)</f>
        <v/>
      </c>
      <c r="N2260" s="1031"/>
      <c r="O2260" s="1031"/>
      <c r="P2260" s="1031" t="str">
        <f>IF('statement of marks'!ES77="","",'statement of marks'!ES77)</f>
        <v/>
      </c>
      <c r="Q2260" s="1031"/>
      <c r="R2260" s="1031"/>
      <c r="S2260" s="438"/>
      <c r="T2260" s="440" t="str">
        <f>IF('statement of marks'!ET77="","",'statement of marks'!ET77)</f>
        <v/>
      </c>
      <c r="U2260" s="440" t="str">
        <f>IF('statement of marks'!EU77="","",'statement of marks'!EU77)</f>
        <v/>
      </c>
      <c r="V2260" s="441" t="str">
        <f>IF('statement of marks'!EV77="","",'statement of marks'!EV77)</f>
        <v/>
      </c>
    </row>
    <row r="2261" spans="1:22" ht="15.95" customHeight="1">
      <c r="A2261" s="425"/>
      <c r="B2261" s="1027" t="str">
        <f>IF('statement of marks'!$EY$3="","",'statement of marks'!$EY$3)</f>
        <v>dyk f'k{kk</v>
      </c>
      <c r="C2261" s="1028"/>
      <c r="D2261" s="1031" t="str">
        <f>IF('statement of marks'!EY77="","",'statement of marks'!EY77)</f>
        <v/>
      </c>
      <c r="E2261" s="1031"/>
      <c r="F2261" s="1031"/>
      <c r="G2261" s="1031" t="str">
        <f>IF('statement of marks'!EZ77="","",'statement of marks'!EZ77)</f>
        <v/>
      </c>
      <c r="H2261" s="1031"/>
      <c r="I2261" s="1031"/>
      <c r="J2261" s="1031" t="str">
        <f>IF('statement of marks'!FB77="","",'statement of marks'!FB77)</f>
        <v/>
      </c>
      <c r="K2261" s="1031"/>
      <c r="L2261" s="1031"/>
      <c r="M2261" s="1031" t="str">
        <f>IF('statement of marks'!FA77="","",'statement of marks'!FA77)</f>
        <v/>
      </c>
      <c r="N2261" s="1031"/>
      <c r="O2261" s="1031"/>
      <c r="P2261" s="1031" t="str">
        <f>IF('statement of marks'!FC77="","",'statement of marks'!FC77)</f>
        <v/>
      </c>
      <c r="Q2261" s="1031"/>
      <c r="R2261" s="1031"/>
      <c r="S2261" s="438"/>
      <c r="T2261" s="440" t="str">
        <f>IF('statement of marks'!FD77="","",'statement of marks'!FD77)</f>
        <v/>
      </c>
      <c r="U2261" s="440" t="str">
        <f>IF('statement of marks'!FE77="","",'statement of marks'!FE77)</f>
        <v/>
      </c>
      <c r="V2261" s="441" t="str">
        <f>IF('statement of marks'!FF77="","",'statement of marks'!FF77)</f>
        <v/>
      </c>
    </row>
    <row r="2262" spans="1:22" ht="15.95" customHeight="1">
      <c r="A2262" s="425"/>
      <c r="B2262" s="1029" t="str">
        <f>IF('statement of marks'!$FI$3="","",'statement of marks'!$FI$3)</f>
        <v>LokLF; ,oe~ 'kkjhfjd f'k{kk</v>
      </c>
      <c r="C2262" s="1030"/>
      <c r="D2262" s="1031" t="str">
        <f>IF('statement of marks'!FI77="","",'statement of marks'!FI77)</f>
        <v/>
      </c>
      <c r="E2262" s="1031"/>
      <c r="F2262" s="1031"/>
      <c r="G2262" s="1031" t="str">
        <f>IF('statement of marks'!FJ77="","",'statement of marks'!FJ77)</f>
        <v/>
      </c>
      <c r="H2262" s="1031"/>
      <c r="I2262" s="1031"/>
      <c r="J2262" s="1031" t="str">
        <f>IF('statement of marks'!FL77="","",'statement of marks'!FL77)</f>
        <v/>
      </c>
      <c r="K2262" s="1031"/>
      <c r="L2262" s="1031"/>
      <c r="M2262" s="1031" t="str">
        <f>IF('statement of marks'!FK77="","",'statement of marks'!FK77)</f>
        <v/>
      </c>
      <c r="N2262" s="1031"/>
      <c r="O2262" s="1031"/>
      <c r="P2262" s="1031" t="str">
        <f>IF('statement of marks'!FM77="","",'statement of marks'!FM77)</f>
        <v/>
      </c>
      <c r="Q2262" s="1031"/>
      <c r="R2262" s="1031"/>
      <c r="S2262" s="438"/>
      <c r="T2262" s="440" t="str">
        <f>IF('statement of marks'!FN77="","",'statement of marks'!FN77)</f>
        <v/>
      </c>
      <c r="U2262" s="440" t="str">
        <f>IF('statement of marks'!FO77="","",'statement of marks'!FO77)</f>
        <v/>
      </c>
      <c r="V2262" s="441" t="str">
        <f>IF('statement of marks'!FP77="","",'statement of marks'!FP77)</f>
        <v/>
      </c>
    </row>
    <row r="2263" spans="1:22" ht="15.95" customHeight="1">
      <c r="A2263" s="425"/>
      <c r="B2263" s="1000" t="s">
        <v>195</v>
      </c>
      <c r="C2263" s="1001"/>
      <c r="D2263" s="1071" t="str">
        <f>details!$DR$3</f>
        <v>vxLr rd</v>
      </c>
      <c r="E2263" s="1071"/>
      <c r="F2263" s="1071"/>
      <c r="G2263" s="1071" t="str">
        <f>details!$DV$3</f>
        <v>vDVwcj rd</v>
      </c>
      <c r="H2263" s="1071"/>
      <c r="I2263" s="1071"/>
      <c r="J2263" s="1071" t="str">
        <f>details!$ED$3</f>
        <v>Qjojh rd</v>
      </c>
      <c r="K2263" s="1071"/>
      <c r="L2263" s="1071"/>
      <c r="M2263" s="1071" t="str">
        <f>details!$DZ$3</f>
        <v>fnlEcj rd</v>
      </c>
      <c r="N2263" s="1071"/>
      <c r="O2263" s="1071"/>
      <c r="P2263" s="1071" t="str">
        <f>details!$EH$3</f>
        <v>loZ ;ksx</v>
      </c>
      <c r="Q2263" s="1071"/>
      <c r="R2263" s="1071"/>
      <c r="S2263" s="1010" t="s">
        <v>252</v>
      </c>
      <c r="T2263" s="1011"/>
      <c r="U2263" s="1011"/>
      <c r="V2263" s="1078"/>
    </row>
    <row r="2264" spans="1:22" ht="15.95" customHeight="1">
      <c r="A2264" s="425"/>
      <c r="B2264" s="1025" t="s">
        <v>98</v>
      </c>
      <c r="C2264" s="1026"/>
      <c r="D2264" s="1008" t="str">
        <f>IF(details!DS77="","",details!DS77)</f>
        <v/>
      </c>
      <c r="E2264" s="1008"/>
      <c r="F2264" s="1008"/>
      <c r="G2264" s="1008" t="str">
        <f>IF(details!DW77="","",details!DW77)</f>
        <v/>
      </c>
      <c r="H2264" s="1008"/>
      <c r="I2264" s="1008"/>
      <c r="J2264" s="1008" t="str">
        <f>IF(details!EE77="","",details!EE77)</f>
        <v/>
      </c>
      <c r="K2264" s="1008"/>
      <c r="L2264" s="1008"/>
      <c r="M2264" s="1008" t="str">
        <f>IF(details!EA77="","",details!EA77)</f>
        <v/>
      </c>
      <c r="N2264" s="1008"/>
      <c r="O2264" s="1008"/>
      <c r="P2264" s="1008" t="str">
        <f>IF(details!EI77="","",details!EI77)</f>
        <v/>
      </c>
      <c r="Q2264" s="1008"/>
      <c r="R2264" s="1008"/>
      <c r="S2264" s="1079">
        <f>'statement of marks'!$HF$108</f>
        <v>42855</v>
      </c>
      <c r="T2264" s="1080"/>
      <c r="U2264" s="1080"/>
      <c r="V2264" s="1081"/>
    </row>
    <row r="2265" spans="1:22" ht="15.95" customHeight="1">
      <c r="A2265" s="425"/>
      <c r="B2265" s="1023" t="s">
        <v>15</v>
      </c>
      <c r="C2265" s="1024"/>
      <c r="D2265" s="1009">
        <f>IF(details!DR77="","",details!DR77)</f>
        <v>83</v>
      </c>
      <c r="E2265" s="1009"/>
      <c r="F2265" s="1009"/>
      <c r="G2265" s="1009" t="str">
        <f>IF(details!DV77="","",details!DV77)</f>
        <v/>
      </c>
      <c r="H2265" s="1009"/>
      <c r="I2265" s="1009"/>
      <c r="J2265" s="1009" t="str">
        <f>IF(details!ED77="","",details!ED77)</f>
        <v/>
      </c>
      <c r="K2265" s="1009"/>
      <c r="L2265" s="1009"/>
      <c r="M2265" s="1009" t="str">
        <f>IF(details!DZ77="","",details!DZ77)</f>
        <v/>
      </c>
      <c r="N2265" s="1009"/>
      <c r="O2265" s="1009"/>
      <c r="P2265" s="1009" t="str">
        <f>IF(details!EH77="","",details!EH77)</f>
        <v/>
      </c>
      <c r="Q2265" s="1009"/>
      <c r="R2265" s="1009"/>
      <c r="S2265" s="1082"/>
      <c r="T2265" s="1083"/>
      <c r="U2265" s="1083"/>
      <c r="V2265" s="1084"/>
    </row>
    <row r="2266" spans="1:22" ht="15.95" customHeight="1">
      <c r="A2266" s="1072"/>
      <c r="B2266" s="1064" t="s">
        <v>250</v>
      </c>
      <c r="C2266" s="1065"/>
      <c r="D2266" s="1066" t="s">
        <v>3</v>
      </c>
      <c r="E2266" s="1066"/>
      <c r="F2266" s="1066"/>
      <c r="G2266" s="1066" t="s">
        <v>236</v>
      </c>
      <c r="H2266" s="1066"/>
      <c r="I2266" s="1066"/>
      <c r="J2266" s="1066" t="s">
        <v>5</v>
      </c>
      <c r="K2266" s="1066"/>
      <c r="L2266" s="1066"/>
      <c r="M2266" s="1066" t="s">
        <v>242</v>
      </c>
      <c r="N2266" s="1066"/>
      <c r="O2266" s="1066"/>
      <c r="P2266" s="1067" t="s">
        <v>225</v>
      </c>
      <c r="Q2266" s="1067"/>
      <c r="R2266" s="1067"/>
      <c r="S2266" s="1066" t="s">
        <v>250</v>
      </c>
      <c r="T2266" s="1066"/>
      <c r="U2266" s="1066"/>
      <c r="V2266" s="1068"/>
    </row>
    <row r="2267" spans="1:22" ht="15.95" customHeight="1">
      <c r="A2267" s="1072"/>
      <c r="B2267" s="1064"/>
      <c r="C2267" s="1065"/>
      <c r="D2267" s="1069" t="str">
        <f>'statement of marks'!HD77</f>
        <v/>
      </c>
      <c r="E2267" s="1069"/>
      <c r="F2267" s="1069"/>
      <c r="G2267" s="1069" t="str">
        <f>'statement of marks'!HE77</f>
        <v/>
      </c>
      <c r="H2267" s="1069"/>
      <c r="I2267" s="1069"/>
      <c r="J2267" s="1069" t="str">
        <f>'statement of marks'!HF77</f>
        <v/>
      </c>
      <c r="K2267" s="1069"/>
      <c r="L2267" s="1069"/>
      <c r="M2267" s="1069" t="str">
        <f>'statement of marks'!HI77</f>
        <v/>
      </c>
      <c r="N2267" s="1069"/>
      <c r="O2267" s="1069"/>
      <c r="P2267" s="1069" t="str">
        <f>'statement of marks'!HH77</f>
        <v/>
      </c>
      <c r="Q2267" s="1069"/>
      <c r="R2267" s="1069"/>
      <c r="S2267" s="1066" t="str">
        <f>'statement of marks'!HC77</f>
        <v/>
      </c>
      <c r="T2267" s="1066"/>
      <c r="U2267" s="1066"/>
      <c r="V2267" s="1068"/>
    </row>
    <row r="2268" spans="1:22" ht="15.95" customHeight="1">
      <c r="A2268" s="425"/>
      <c r="B2268" s="1036" t="s">
        <v>99</v>
      </c>
      <c r="C2268" s="1037"/>
      <c r="D2268" s="1007"/>
      <c r="E2268" s="1007"/>
      <c r="F2268" s="1007"/>
      <c r="G2268" s="1007"/>
      <c r="H2268" s="1007"/>
      <c r="I2268" s="1007"/>
      <c r="J2268" s="1007"/>
      <c r="K2268" s="1007"/>
      <c r="L2268" s="1007"/>
      <c r="M2268" s="1007"/>
      <c r="N2268" s="1007"/>
      <c r="O2268" s="1007"/>
      <c r="P2268" s="1007"/>
      <c r="Q2268" s="1007"/>
      <c r="R2268" s="1007"/>
      <c r="S2268" s="1007"/>
      <c r="T2268" s="1007"/>
      <c r="U2268" s="1007"/>
      <c r="V2268" s="1058"/>
    </row>
    <row r="2269" spans="1:22" ht="15.95" customHeight="1">
      <c r="A2269" s="425"/>
      <c r="B2269" s="1013" t="s">
        <v>79</v>
      </c>
      <c r="C2269" s="1014"/>
      <c r="D2269" s="1007"/>
      <c r="E2269" s="1007"/>
      <c r="F2269" s="1007"/>
      <c r="G2269" s="1007"/>
      <c r="H2269" s="1007"/>
      <c r="I2269" s="1007"/>
      <c r="J2269" s="1007"/>
      <c r="K2269" s="1007"/>
      <c r="L2269" s="1007"/>
      <c r="M2269" s="1007"/>
      <c r="N2269" s="1007"/>
      <c r="O2269" s="1007"/>
      <c r="P2269" s="1007"/>
      <c r="Q2269" s="1007"/>
      <c r="R2269" s="1007"/>
      <c r="S2269" s="1007"/>
      <c r="T2269" s="1007"/>
      <c r="U2269" s="1007"/>
      <c r="V2269" s="1058"/>
    </row>
    <row r="2270" spans="1:22" ht="15.95" customHeight="1">
      <c r="A2270" s="425"/>
      <c r="B2270" s="1036" t="s">
        <v>243</v>
      </c>
      <c r="C2270" s="1037"/>
      <c r="D2270" s="1007"/>
      <c r="E2270" s="1007"/>
      <c r="F2270" s="1007"/>
      <c r="G2270" s="1007"/>
      <c r="H2270" s="1007"/>
      <c r="I2270" s="1007"/>
      <c r="J2270" s="1007"/>
      <c r="K2270" s="1007"/>
      <c r="L2270" s="1007"/>
      <c r="M2270" s="1007"/>
      <c r="N2270" s="1007"/>
      <c r="O2270" s="1007"/>
      <c r="P2270" s="1007" t="s">
        <v>243</v>
      </c>
      <c r="Q2270" s="1007"/>
      <c r="R2270" s="1007"/>
      <c r="S2270" s="1007"/>
      <c r="T2270" s="1007"/>
      <c r="U2270" s="1007"/>
      <c r="V2270" s="1058"/>
    </row>
    <row r="2271" spans="1:22" ht="15.95" customHeight="1">
      <c r="A2271" s="425"/>
      <c r="B2271" s="1021" t="s">
        <v>100</v>
      </c>
      <c r="C2271" s="1022"/>
      <c r="D2271" s="1007"/>
      <c r="E2271" s="1007"/>
      <c r="F2271" s="1007"/>
      <c r="G2271" s="1007"/>
      <c r="H2271" s="1007"/>
      <c r="I2271" s="1007"/>
      <c r="J2271" s="1007"/>
      <c r="K2271" s="1007"/>
      <c r="L2271" s="1007"/>
      <c r="M2271" s="1007"/>
      <c r="N2271" s="1007"/>
      <c r="O2271" s="1007"/>
      <c r="P2271" s="1007"/>
      <c r="Q2271" s="1007"/>
      <c r="R2271" s="1007"/>
      <c r="S2271" s="1060" t="s">
        <v>100</v>
      </c>
      <c r="T2271" s="1060"/>
      <c r="U2271" s="1060"/>
      <c r="V2271" s="1061"/>
    </row>
    <row r="2272" spans="1:22" ht="15.95" customHeight="1" thickBot="1">
      <c r="A2272" s="427"/>
      <c r="B2272" s="1076" t="s">
        <v>101</v>
      </c>
      <c r="C2272" s="1077"/>
      <c r="D2272" s="1059"/>
      <c r="E2272" s="1059"/>
      <c r="F2272" s="1059"/>
      <c r="G2272" s="1059"/>
      <c r="H2272" s="1059"/>
      <c r="I2272" s="1059"/>
      <c r="J2272" s="1059"/>
      <c r="K2272" s="1059"/>
      <c r="L2272" s="1059"/>
      <c r="M2272" s="1059"/>
      <c r="N2272" s="1059"/>
      <c r="O2272" s="1059"/>
      <c r="P2272" s="1059"/>
      <c r="Q2272" s="1059"/>
      <c r="R2272" s="1059"/>
      <c r="S2272" s="1062" t="s">
        <v>134</v>
      </c>
      <c r="T2272" s="1062"/>
      <c r="U2272" s="1062"/>
      <c r="V2272" s="1063"/>
    </row>
    <row r="2273" spans="1:22" ht="15.95" customHeight="1">
      <c r="A2273" s="424"/>
      <c r="B2273" s="1038" t="s">
        <v>47</v>
      </c>
      <c r="C2273" s="1039"/>
      <c r="D2273" s="1039"/>
      <c r="E2273" s="1039"/>
      <c r="F2273" s="1039"/>
      <c r="G2273" s="1039"/>
      <c r="H2273" s="1039"/>
      <c r="I2273" s="1039"/>
      <c r="J2273" s="1039"/>
      <c r="K2273" s="1039"/>
      <c r="L2273" s="1039"/>
      <c r="M2273" s="1039"/>
      <c r="N2273" s="1039"/>
      <c r="O2273" s="1039"/>
      <c r="P2273" s="1039"/>
      <c r="Q2273" s="1039"/>
      <c r="R2273" s="1039"/>
      <c r="S2273" s="1039"/>
      <c r="T2273" s="1039"/>
      <c r="U2273" s="1039"/>
      <c r="V2273" s="1040"/>
    </row>
    <row r="2274" spans="1:22" ht="15.95" customHeight="1">
      <c r="A2274" s="425"/>
      <c r="B2274" s="1041" t="str">
        <f>'statement of marks'!$A$1</f>
        <v>MkW0Hkhejko vEcsMdj jkt0vkok0fo|k0cxMh]nkSlk</v>
      </c>
      <c r="C2274" s="1042"/>
      <c r="D2274" s="1042"/>
      <c r="E2274" s="1042"/>
      <c r="F2274" s="1042"/>
      <c r="G2274" s="1042"/>
      <c r="H2274" s="1042"/>
      <c r="I2274" s="1042"/>
      <c r="J2274" s="1042"/>
      <c r="K2274" s="1042"/>
      <c r="L2274" s="1042"/>
      <c r="M2274" s="1042"/>
      <c r="N2274" s="1042"/>
      <c r="O2274" s="1042"/>
      <c r="P2274" s="1042"/>
      <c r="Q2274" s="1042"/>
      <c r="R2274" s="1042"/>
      <c r="S2274" s="1042"/>
      <c r="T2274" s="1042"/>
      <c r="U2274" s="1042"/>
      <c r="V2274" s="1043"/>
    </row>
    <row r="2275" spans="1:22" ht="15.95" customHeight="1">
      <c r="A2275" s="425"/>
      <c r="B2275" s="990" t="s">
        <v>244</v>
      </c>
      <c r="C2275" s="991"/>
      <c r="D2275" s="992" t="str">
        <f>'statement of marks'!$H$3</f>
        <v>2016-17</v>
      </c>
      <c r="E2275" s="992"/>
      <c r="F2275" s="992"/>
      <c r="G2275" s="992"/>
      <c r="H2275" s="992"/>
      <c r="I2275" s="992"/>
      <c r="J2275" s="992"/>
      <c r="K2275" s="992"/>
      <c r="L2275" s="992"/>
      <c r="M2275" s="992"/>
      <c r="N2275" s="992"/>
      <c r="O2275" s="992"/>
      <c r="P2275" s="992"/>
      <c r="Q2275" s="992"/>
      <c r="R2275" s="992"/>
      <c r="S2275" s="992"/>
      <c r="T2275" s="992"/>
      <c r="U2275" s="992"/>
      <c r="V2275" s="1044"/>
    </row>
    <row r="2276" spans="1:22" ht="15.95" customHeight="1">
      <c r="A2276" s="425"/>
      <c r="B2276" s="990" t="s">
        <v>185</v>
      </c>
      <c r="C2276" s="991"/>
      <c r="D2276" s="991" t="str">
        <f>IF('statement of marks'!I78="","",'statement of marks'!I78)</f>
        <v/>
      </c>
      <c r="E2276" s="991"/>
      <c r="F2276" s="991"/>
      <c r="G2276" s="991"/>
      <c r="H2276" s="991"/>
      <c r="I2276" s="991"/>
      <c r="J2276" s="991"/>
      <c r="K2276" s="991"/>
      <c r="L2276" s="991"/>
      <c r="M2276" s="991"/>
      <c r="N2276" s="991"/>
      <c r="O2276" s="991"/>
      <c r="P2276" s="991"/>
      <c r="Q2276" s="991"/>
      <c r="R2276" s="991"/>
      <c r="S2276" s="991"/>
      <c r="T2276" s="991"/>
      <c r="U2276" s="991"/>
      <c r="V2276" s="1045"/>
    </row>
    <row r="2277" spans="1:22" ht="15.95" customHeight="1">
      <c r="A2277" s="425"/>
      <c r="B2277" s="990" t="s">
        <v>186</v>
      </c>
      <c r="C2277" s="991"/>
      <c r="D2277" s="991" t="str">
        <f>IF('statement of marks'!J78="","",'statement of marks'!J78)</f>
        <v/>
      </c>
      <c r="E2277" s="991"/>
      <c r="F2277" s="991"/>
      <c r="G2277" s="991"/>
      <c r="H2277" s="991"/>
      <c r="I2277" s="991"/>
      <c r="J2277" s="991"/>
      <c r="K2277" s="991"/>
      <c r="L2277" s="991"/>
      <c r="M2277" s="991"/>
      <c r="N2277" s="991"/>
      <c r="O2277" s="991"/>
      <c r="P2277" s="991"/>
      <c r="Q2277" s="991"/>
      <c r="R2277" s="991"/>
      <c r="S2277" s="991"/>
      <c r="T2277" s="991"/>
      <c r="U2277" s="991"/>
      <c r="V2277" s="1045"/>
    </row>
    <row r="2278" spans="1:22" ht="15.95" customHeight="1">
      <c r="A2278" s="425"/>
      <c r="B2278" s="990" t="s">
        <v>187</v>
      </c>
      <c r="C2278" s="991"/>
      <c r="D2278" s="991" t="str">
        <f>IF('statement of marks'!K78="","",'statement of marks'!K78)</f>
        <v/>
      </c>
      <c r="E2278" s="991"/>
      <c r="F2278" s="991"/>
      <c r="G2278" s="991"/>
      <c r="H2278" s="991"/>
      <c r="I2278" s="991"/>
      <c r="J2278" s="991"/>
      <c r="K2278" s="991"/>
      <c r="L2278" s="991"/>
      <c r="M2278" s="991"/>
      <c r="N2278" s="991"/>
      <c r="O2278" s="991"/>
      <c r="P2278" s="991"/>
      <c r="Q2278" s="991"/>
      <c r="R2278" s="991"/>
      <c r="S2278" s="991"/>
      <c r="T2278" s="991"/>
      <c r="U2278" s="991"/>
      <c r="V2278" s="1045"/>
    </row>
    <row r="2279" spans="1:22" ht="15.95" customHeight="1">
      <c r="A2279" s="425"/>
      <c r="B2279" s="990" t="s">
        <v>188</v>
      </c>
      <c r="C2279" s="991"/>
      <c r="D2279" s="992" t="str">
        <f>'statement of marks'!$G$3</f>
        <v>6 B</v>
      </c>
      <c r="E2279" s="992"/>
      <c r="F2279" s="992"/>
      <c r="G2279" s="991" t="s">
        <v>9</v>
      </c>
      <c r="H2279" s="991"/>
      <c r="I2279" s="991"/>
      <c r="J2279" s="992" t="str">
        <f>IF('statement of marks'!D78="","",'statement of marks'!D78)</f>
        <v/>
      </c>
      <c r="K2279" s="992"/>
      <c r="L2279" s="992"/>
      <c r="M2279" s="991" t="s">
        <v>189</v>
      </c>
      <c r="N2279" s="991"/>
      <c r="O2279" s="991"/>
      <c r="P2279" s="992" t="str">
        <f>IF('statement of marks'!F78="","",'statement of marks'!F78)</f>
        <v/>
      </c>
      <c r="Q2279" s="992"/>
      <c r="R2279" s="992"/>
      <c r="S2279" s="1054" t="str">
        <f>IF('statement of marks'!$I$3="","",'statement of marks'!$I$3)</f>
        <v xml:space="preserve">fo|ky; dk Mk;l dksM+ </v>
      </c>
      <c r="T2279" s="1054"/>
      <c r="U2279" s="1054"/>
      <c r="V2279" s="1055"/>
    </row>
    <row r="2280" spans="1:22" ht="15.95" customHeight="1">
      <c r="A2280" s="425"/>
      <c r="B2280" s="428" t="s">
        <v>0</v>
      </c>
      <c r="C2280" s="429"/>
      <c r="D2280" s="1032" t="str">
        <f>IF('statement of marks'!G78="","",'statement of marks'!G78)</f>
        <v/>
      </c>
      <c r="E2280" s="1032"/>
      <c r="F2280" s="1032"/>
      <c r="G2280" s="991" t="str">
        <f>IF('statement of marks'!H78="","",'statement of marks'!H78)</f>
        <v/>
      </c>
      <c r="H2280" s="991"/>
      <c r="I2280" s="991"/>
      <c r="J2280" s="991"/>
      <c r="K2280" s="991"/>
      <c r="L2280" s="991"/>
      <c r="M2280" s="991"/>
      <c r="N2280" s="991"/>
      <c r="O2280" s="991"/>
      <c r="P2280" s="991"/>
      <c r="Q2280" s="991"/>
      <c r="R2280" s="991"/>
      <c r="S2280" s="1056" t="str">
        <f>IF('statement of marks'!$J$3="","",'statement of marks'!$J$3)</f>
        <v xml:space="preserve">08291009401   </v>
      </c>
      <c r="T2280" s="1056"/>
      <c r="U2280" s="1056"/>
      <c r="V2280" s="1057"/>
    </row>
    <row r="2281" spans="1:22" ht="15.95" customHeight="1">
      <c r="A2281" s="425"/>
      <c r="B2281" s="404" t="s">
        <v>28</v>
      </c>
      <c r="C2281" s="430" t="s">
        <v>96</v>
      </c>
      <c r="D2281" s="1007" t="s">
        <v>1</v>
      </c>
      <c r="E2281" s="1007"/>
      <c r="F2281" s="1007"/>
      <c r="G2281" s="1007" t="s">
        <v>21</v>
      </c>
      <c r="H2281" s="1007"/>
      <c r="I2281" s="1007"/>
      <c r="J2281" s="1007" t="s">
        <v>68</v>
      </c>
      <c r="K2281" s="1007"/>
      <c r="L2281" s="1007"/>
      <c r="M2281" s="1007" t="s">
        <v>97</v>
      </c>
      <c r="N2281" s="1007"/>
      <c r="O2281" s="1007"/>
      <c r="P2281" s="1070" t="s">
        <v>200</v>
      </c>
      <c r="Q2281" s="1051" t="s">
        <v>238</v>
      </c>
      <c r="R2281" s="1051"/>
      <c r="S2281" s="1051"/>
      <c r="T2281" s="1052" t="s">
        <v>237</v>
      </c>
      <c r="U2281" s="1052"/>
      <c r="V2281" s="1053"/>
    </row>
    <row r="2282" spans="1:22" ht="15.95" customHeight="1">
      <c r="A2282" s="425"/>
      <c r="B2282" s="404"/>
      <c r="C2282" s="430"/>
      <c r="D2282" s="423" t="s">
        <v>245</v>
      </c>
      <c r="E2282" s="423" t="s">
        <v>246</v>
      </c>
      <c r="F2282" s="431" t="s">
        <v>2</v>
      </c>
      <c r="G2282" s="423" t="s">
        <v>245</v>
      </c>
      <c r="H2282" s="423" t="s">
        <v>246</v>
      </c>
      <c r="I2282" s="431" t="s">
        <v>2</v>
      </c>
      <c r="J2282" s="423" t="s">
        <v>245</v>
      </c>
      <c r="K2282" s="423" t="s">
        <v>246</v>
      </c>
      <c r="L2282" s="431" t="s">
        <v>2</v>
      </c>
      <c r="M2282" s="423" t="s">
        <v>245</v>
      </c>
      <c r="N2282" s="423" t="s">
        <v>246</v>
      </c>
      <c r="O2282" s="431" t="s">
        <v>2</v>
      </c>
      <c r="P2282" s="1070"/>
      <c r="Q2282" s="423" t="s">
        <v>245</v>
      </c>
      <c r="R2282" s="423" t="s">
        <v>246</v>
      </c>
      <c r="S2282" s="435" t="s">
        <v>2</v>
      </c>
      <c r="T2282" s="445" t="s">
        <v>223</v>
      </c>
      <c r="U2282" s="446" t="s">
        <v>5</v>
      </c>
      <c r="V2282" s="447" t="s">
        <v>241</v>
      </c>
    </row>
    <row r="2283" spans="1:22" ht="15.95" customHeight="1">
      <c r="A2283" s="426"/>
      <c r="B2283" s="1046" t="s">
        <v>3</v>
      </c>
      <c r="C2283" s="1047"/>
      <c r="D2283" s="421">
        <f>IF('statement of marks'!L$6="","",'statement of marks'!L$6)</f>
        <v>5</v>
      </c>
      <c r="E2283" s="421">
        <f>IF('statement of marks'!M$6="","",'statement of marks'!M$6)</f>
        <v>5</v>
      </c>
      <c r="F2283" s="432">
        <f>IF('statement of marks'!N$6="","",'statement of marks'!N$6)</f>
        <v>10</v>
      </c>
      <c r="G2283" s="421">
        <f>IF('statement of marks'!O$6="","",'statement of marks'!O$6)</f>
        <v>5</v>
      </c>
      <c r="H2283" s="421">
        <f>IF('statement of marks'!P$6="","",'statement of marks'!P$6)</f>
        <v>5</v>
      </c>
      <c r="I2283" s="432">
        <f>IF('statement of marks'!Q$6="","",'statement of marks'!Q$6)</f>
        <v>10</v>
      </c>
      <c r="J2283" s="421">
        <f>IF('statement of marks'!R$6="","",'statement of marks'!R$6)</f>
        <v>5</v>
      </c>
      <c r="K2283" s="421">
        <f>IF('statement of marks'!S$6="","",'statement of marks'!S$6)</f>
        <v>5</v>
      </c>
      <c r="L2283" s="432">
        <f>IF('statement of marks'!T$6="","",'statement of marks'!T$6)</f>
        <v>10</v>
      </c>
      <c r="M2283" s="421">
        <f>IF('statement of marks'!V$6="","",'statement of marks'!V$6)</f>
        <v>50</v>
      </c>
      <c r="N2283" s="421">
        <f>IF('statement of marks'!W$6="","",'statement of marks'!W$6)</f>
        <v>20</v>
      </c>
      <c r="O2283" s="432">
        <f>IF('statement of marks'!X$6="","",'statement of marks'!X$6)</f>
        <v>70</v>
      </c>
      <c r="P2283" s="422">
        <f>IF('statement of marks'!Y$6="","",'statement of marks'!Y$6)</f>
        <v>100</v>
      </c>
      <c r="Q2283" s="421">
        <f>IF('statement of marks'!Z$6="","",'statement of marks'!Z$6)</f>
        <v>70</v>
      </c>
      <c r="R2283" s="421">
        <f>IF('statement of marks'!AA$6="","",'statement of marks'!AA$6)</f>
        <v>30</v>
      </c>
      <c r="S2283" s="432">
        <f>IF('statement of marks'!AB$6="","",'statement of marks'!AB$6)</f>
        <v>100</v>
      </c>
      <c r="T2283" s="442">
        <f>IF('statement of marks'!AC$6="","",'statement of marks'!AC$6)</f>
        <v>200</v>
      </c>
      <c r="U2283" s="442" t="str">
        <f>IF('statement of marks'!AD$6="","",'statement of marks'!AD$6)</f>
        <v/>
      </c>
      <c r="V2283" s="448" t="str">
        <f>IF('statement of marks'!AE$6="","",'statement of marks'!AE$6)</f>
        <v/>
      </c>
    </row>
    <row r="2284" spans="1:22" ht="15.95" customHeight="1">
      <c r="A2284" s="425"/>
      <c r="B2284" s="990" t="str">
        <f>IF('statement of marks'!$L$3="","",'statement of marks'!$L$3)</f>
        <v>fgUnh</v>
      </c>
      <c r="C2284" s="991"/>
      <c r="D2284" s="207" t="str">
        <f>IF('statement of marks'!L78="","",'statement of marks'!L78)</f>
        <v/>
      </c>
      <c r="E2284" s="207" t="str">
        <f>IF('statement of marks'!M78="","",'statement of marks'!M78)</f>
        <v/>
      </c>
      <c r="F2284" s="433" t="str">
        <f>IF('statement of marks'!N78="","",'statement of marks'!N78)</f>
        <v/>
      </c>
      <c r="G2284" s="207" t="str">
        <f>IF('statement of marks'!O78="","",'statement of marks'!O78)</f>
        <v/>
      </c>
      <c r="H2284" s="207" t="str">
        <f>IF('statement of marks'!P78="","",'statement of marks'!P78)</f>
        <v/>
      </c>
      <c r="I2284" s="433" t="str">
        <f>IF('statement of marks'!Q78="","",'statement of marks'!Q78)</f>
        <v/>
      </c>
      <c r="J2284" s="207" t="str">
        <f>IF('statement of marks'!R78="","",'statement of marks'!R78)</f>
        <v/>
      </c>
      <c r="K2284" s="207" t="str">
        <f>IF('statement of marks'!S78="","",'statement of marks'!S78)</f>
        <v/>
      </c>
      <c r="L2284" s="433" t="str">
        <f>IF('statement of marks'!T78="","",'statement of marks'!T78)</f>
        <v/>
      </c>
      <c r="M2284" s="207" t="str">
        <f>IF('statement of marks'!V78="","",'statement of marks'!V78)</f>
        <v/>
      </c>
      <c r="N2284" s="207" t="str">
        <f>IF('statement of marks'!W78="","",'statement of marks'!W78)</f>
        <v/>
      </c>
      <c r="O2284" s="433" t="str">
        <f>IF('statement of marks'!X78="","",'statement of marks'!X78)</f>
        <v/>
      </c>
      <c r="P2284" s="209" t="str">
        <f>IF('statement of marks'!Y78="","",'statement of marks'!Y78)</f>
        <v/>
      </c>
      <c r="Q2284" s="207" t="str">
        <f>IF('statement of marks'!Z78="","",'statement of marks'!Z78)</f>
        <v/>
      </c>
      <c r="R2284" s="207" t="str">
        <f>IF('statement of marks'!AA78="","",'statement of marks'!AA78)</f>
        <v/>
      </c>
      <c r="S2284" s="433" t="str">
        <f>IF('statement of marks'!AB78="","",'statement of marks'!AB78)</f>
        <v/>
      </c>
      <c r="T2284" s="420" t="str">
        <f>IF('statement of marks'!AC78="","",'statement of marks'!AC78)</f>
        <v/>
      </c>
      <c r="U2284" s="420" t="str">
        <f>IF('statement of marks'!AD78="","",'statement of marks'!AD78)</f>
        <v/>
      </c>
      <c r="V2284" s="439" t="str">
        <f>IF('statement of marks'!AE78="","",'statement of marks'!AE78)</f>
        <v/>
      </c>
    </row>
    <row r="2285" spans="1:22" ht="15.95" customHeight="1">
      <c r="A2285" s="425"/>
      <c r="B2285" s="990" t="str">
        <f>IF('statement of marks'!$AH$3="","",'statement of marks'!$AH$3)</f>
        <v>vaxszth</v>
      </c>
      <c r="C2285" s="991"/>
      <c r="D2285" s="207" t="str">
        <f>IF('statement of marks'!AH78="","",'statement of marks'!AH78)</f>
        <v/>
      </c>
      <c r="E2285" s="207" t="str">
        <f>IF('statement of marks'!AI78="","",'statement of marks'!AI78)</f>
        <v/>
      </c>
      <c r="F2285" s="433" t="str">
        <f>IF('statement of marks'!AJ78="","",'statement of marks'!AJ78)</f>
        <v/>
      </c>
      <c r="G2285" s="207" t="str">
        <f>IF('statement of marks'!AK78="","",'statement of marks'!AK78)</f>
        <v/>
      </c>
      <c r="H2285" s="207" t="str">
        <f>IF('statement of marks'!AL78="","",'statement of marks'!AL78)</f>
        <v/>
      </c>
      <c r="I2285" s="433" t="str">
        <f>IF('statement of marks'!AM78="","",'statement of marks'!AM78)</f>
        <v/>
      </c>
      <c r="J2285" s="207" t="str">
        <f>IF('statement of marks'!AN78="","",'statement of marks'!AN78)</f>
        <v/>
      </c>
      <c r="K2285" s="207" t="str">
        <f>IF('statement of marks'!AO78="","",'statement of marks'!AO78)</f>
        <v/>
      </c>
      <c r="L2285" s="433" t="str">
        <f>IF('statement of marks'!AP78="","",'statement of marks'!AP78)</f>
        <v/>
      </c>
      <c r="M2285" s="207" t="str">
        <f>IF('statement of marks'!AR78="","",'statement of marks'!AR78)</f>
        <v/>
      </c>
      <c r="N2285" s="207" t="str">
        <f>IF('statement of marks'!AS78="","",'statement of marks'!AS78)</f>
        <v/>
      </c>
      <c r="O2285" s="433" t="str">
        <f>IF('statement of marks'!AT78="","",'statement of marks'!AT78)</f>
        <v/>
      </c>
      <c r="P2285" s="209" t="str">
        <f>IF('statement of marks'!AU78="","",'statement of marks'!AU78)</f>
        <v/>
      </c>
      <c r="Q2285" s="207" t="str">
        <f>IF('statement of marks'!AV78="","",'statement of marks'!AV78)</f>
        <v/>
      </c>
      <c r="R2285" s="207" t="str">
        <f>IF('statement of marks'!AW78="","",'statement of marks'!AW78)</f>
        <v/>
      </c>
      <c r="S2285" s="433" t="str">
        <f>IF('statement of marks'!AX78="","",'statement of marks'!AX78)</f>
        <v/>
      </c>
      <c r="T2285" s="420" t="str">
        <f>IF('statement of marks'!AY78="","",'statement of marks'!AY78)</f>
        <v/>
      </c>
      <c r="U2285" s="420" t="str">
        <f>IF('statement of marks'!AZ78="","",'statement of marks'!AZ78)</f>
        <v/>
      </c>
      <c r="V2285" s="439" t="str">
        <f>IF('statement of marks'!BA78="","",'statement of marks'!BA78)</f>
        <v/>
      </c>
    </row>
    <row r="2286" spans="1:22" ht="15.95" customHeight="1">
      <c r="A2286" s="425"/>
      <c r="B2286" s="990" t="str">
        <f>IF('statement of marks'!BD78="s","laLd`r",IF('statement of marks'!BD78="u","mnwZ",IF('statement of marks'!BD78="g","xqtjkrh",IF('statement of marks'!BD78="p","iatkch",IF('statement of marks'!BD78="sd","fla/kh","r`rh; Hkk""kk")))))</f>
        <v>r`rh; Hkk"kk</v>
      </c>
      <c r="C2286" s="991"/>
      <c r="D2286" s="207" t="str">
        <f>IF('statement of marks'!BE78="","",'statement of marks'!BE78)</f>
        <v/>
      </c>
      <c r="E2286" s="207" t="str">
        <f>IF('statement of marks'!BF78="","",'statement of marks'!BF78)</f>
        <v/>
      </c>
      <c r="F2286" s="433" t="str">
        <f>IF('statement of marks'!BG78="","",'statement of marks'!BG78)</f>
        <v/>
      </c>
      <c r="G2286" s="207" t="str">
        <f>IF('statement of marks'!BH78="","",'statement of marks'!BH78)</f>
        <v/>
      </c>
      <c r="H2286" s="207" t="str">
        <f>IF('statement of marks'!BI78="","",'statement of marks'!BI78)</f>
        <v/>
      </c>
      <c r="I2286" s="433" t="str">
        <f>IF('statement of marks'!BJ78="","",'statement of marks'!BJ78)</f>
        <v/>
      </c>
      <c r="J2286" s="207" t="str">
        <f>IF('statement of marks'!BK78="","",'statement of marks'!BK78)</f>
        <v/>
      </c>
      <c r="K2286" s="207" t="str">
        <f>IF('statement of marks'!BL78="","",'statement of marks'!BL78)</f>
        <v/>
      </c>
      <c r="L2286" s="433" t="str">
        <f>IF('statement of marks'!BM78="","",'statement of marks'!BM78)</f>
        <v/>
      </c>
      <c r="M2286" s="207" t="str">
        <f>IF('statement of marks'!BO78="","",'statement of marks'!BO78)</f>
        <v/>
      </c>
      <c r="N2286" s="207" t="str">
        <f>IF('statement of marks'!BP78="","",'statement of marks'!BP78)</f>
        <v/>
      </c>
      <c r="O2286" s="433" t="str">
        <f>IF('statement of marks'!BQ78="","",'statement of marks'!BQ78)</f>
        <v/>
      </c>
      <c r="P2286" s="209" t="str">
        <f>IF('statement of marks'!BR78="","",'statement of marks'!BR78)</f>
        <v/>
      </c>
      <c r="Q2286" s="207" t="str">
        <f>IF('statement of marks'!BS78="","",'statement of marks'!BS78)</f>
        <v/>
      </c>
      <c r="R2286" s="207" t="str">
        <f>IF('statement of marks'!BT78="","",'statement of marks'!BT78)</f>
        <v/>
      </c>
      <c r="S2286" s="433" t="str">
        <f>IF('statement of marks'!BU78="","",'statement of marks'!BU78)</f>
        <v/>
      </c>
      <c r="T2286" s="420" t="str">
        <f>IF('statement of marks'!BV78="","",'statement of marks'!BV78)</f>
        <v/>
      </c>
      <c r="U2286" s="420" t="str">
        <f>IF('statement of marks'!BW78="","",'statement of marks'!BW78)</f>
        <v/>
      </c>
      <c r="V2286" s="439" t="str">
        <f>IF('statement of marks'!BX78="","",'statement of marks'!BX78)</f>
        <v/>
      </c>
    </row>
    <row r="2287" spans="1:22" ht="15.95" customHeight="1">
      <c r="A2287" s="425"/>
      <c r="B2287" s="990" t="str">
        <f>IF('statement of marks'!$CA$3="","",'statement of marks'!$CA$3)</f>
        <v>xf.kr</v>
      </c>
      <c r="C2287" s="991"/>
      <c r="D2287" s="207" t="str">
        <f>IF('statement of marks'!CA78="","",'statement of marks'!CA78)</f>
        <v/>
      </c>
      <c r="E2287" s="207" t="str">
        <f>IF('statement of marks'!CB78="","",'statement of marks'!CB78)</f>
        <v/>
      </c>
      <c r="F2287" s="433" t="str">
        <f>IF('statement of marks'!CC78="","",'statement of marks'!CC78)</f>
        <v/>
      </c>
      <c r="G2287" s="207" t="str">
        <f>IF('statement of marks'!CD78="","",'statement of marks'!CD78)</f>
        <v/>
      </c>
      <c r="H2287" s="207" t="str">
        <f>IF('statement of marks'!CE78="","",'statement of marks'!CE78)</f>
        <v/>
      </c>
      <c r="I2287" s="433" t="str">
        <f>IF('statement of marks'!CF78="","",'statement of marks'!CF78)</f>
        <v/>
      </c>
      <c r="J2287" s="207" t="str">
        <f>IF('statement of marks'!CG78="","",'statement of marks'!CG78)</f>
        <v/>
      </c>
      <c r="K2287" s="207" t="str">
        <f>IF('statement of marks'!CH78="","",'statement of marks'!CH78)</f>
        <v/>
      </c>
      <c r="L2287" s="433" t="str">
        <f>IF('statement of marks'!CI78="","",'statement of marks'!CI78)</f>
        <v/>
      </c>
      <c r="M2287" s="207" t="str">
        <f>IF('statement of marks'!CK78="","",'statement of marks'!CK78)</f>
        <v/>
      </c>
      <c r="N2287" s="207" t="str">
        <f>IF('statement of marks'!CL78="","",'statement of marks'!CL78)</f>
        <v/>
      </c>
      <c r="O2287" s="433" t="str">
        <f>IF('statement of marks'!CM78="","",'statement of marks'!CM78)</f>
        <v/>
      </c>
      <c r="P2287" s="209" t="str">
        <f>IF('statement of marks'!CN78="","",'statement of marks'!CN78)</f>
        <v/>
      </c>
      <c r="Q2287" s="207" t="str">
        <f>IF('statement of marks'!CO78="","",'statement of marks'!CO78)</f>
        <v/>
      </c>
      <c r="R2287" s="207" t="str">
        <f>IF('statement of marks'!CP78="","",'statement of marks'!CP78)</f>
        <v/>
      </c>
      <c r="S2287" s="433" t="str">
        <f>IF('statement of marks'!CQ78="","",'statement of marks'!CQ78)</f>
        <v/>
      </c>
      <c r="T2287" s="420" t="str">
        <f>IF('statement of marks'!CR78="","",'statement of marks'!CR78)</f>
        <v/>
      </c>
      <c r="U2287" s="420" t="str">
        <f>IF('statement of marks'!CS78="","",'statement of marks'!CS78)</f>
        <v/>
      </c>
      <c r="V2287" s="439" t="str">
        <f>IF('statement of marks'!CT78="","",'statement of marks'!CT78)</f>
        <v/>
      </c>
    </row>
    <row r="2288" spans="1:22" ht="15.95" customHeight="1">
      <c r="A2288" s="425"/>
      <c r="B2288" s="990" t="str">
        <f>IF('statement of marks'!$CW$3="","",'statement of marks'!$CW$3)</f>
        <v>foKku</v>
      </c>
      <c r="C2288" s="991"/>
      <c r="D2288" s="207" t="str">
        <f>IF('statement of marks'!CW78="","",'statement of marks'!CW78)</f>
        <v/>
      </c>
      <c r="E2288" s="207" t="str">
        <f>IF('statement of marks'!CX78="","",'statement of marks'!CX78)</f>
        <v/>
      </c>
      <c r="F2288" s="433" t="str">
        <f>IF('statement of marks'!CY78="","",'statement of marks'!CY78)</f>
        <v/>
      </c>
      <c r="G2288" s="207" t="str">
        <f>IF('statement of marks'!CZ78="","",'statement of marks'!CZ78)</f>
        <v/>
      </c>
      <c r="H2288" s="207" t="str">
        <f>IF('statement of marks'!DA78="","",'statement of marks'!DA78)</f>
        <v/>
      </c>
      <c r="I2288" s="433" t="str">
        <f>IF('statement of marks'!DB78="","",'statement of marks'!DB78)</f>
        <v/>
      </c>
      <c r="J2288" s="207" t="str">
        <f>IF('statement of marks'!DC78="","",'statement of marks'!DC78)</f>
        <v/>
      </c>
      <c r="K2288" s="207" t="str">
        <f>IF('statement of marks'!DD78="","",'statement of marks'!DD78)</f>
        <v/>
      </c>
      <c r="L2288" s="433" t="str">
        <f>IF('statement of marks'!DE78="","",'statement of marks'!DE78)</f>
        <v/>
      </c>
      <c r="M2288" s="207" t="str">
        <f>IF('statement of marks'!DG78="","",'statement of marks'!DG78)</f>
        <v/>
      </c>
      <c r="N2288" s="207" t="str">
        <f>IF('statement of marks'!DH78="","",'statement of marks'!DH78)</f>
        <v/>
      </c>
      <c r="O2288" s="433" t="str">
        <f>IF('statement of marks'!DI78="","",'statement of marks'!DI78)</f>
        <v/>
      </c>
      <c r="P2288" s="209" t="str">
        <f>IF('statement of marks'!DJ78="","",'statement of marks'!DJ78)</f>
        <v/>
      </c>
      <c r="Q2288" s="207" t="str">
        <f>IF('statement of marks'!DK78="","",'statement of marks'!DK78)</f>
        <v/>
      </c>
      <c r="R2288" s="207" t="str">
        <f>IF('statement of marks'!DL78="","",'statement of marks'!DL78)</f>
        <v/>
      </c>
      <c r="S2288" s="433" t="str">
        <f>IF('statement of marks'!DM78="","",'statement of marks'!DM78)</f>
        <v/>
      </c>
      <c r="T2288" s="420" t="str">
        <f>IF('statement of marks'!DN78="","",'statement of marks'!DN78)</f>
        <v/>
      </c>
      <c r="U2288" s="420" t="str">
        <f>IF('statement of marks'!DO78="","",'statement of marks'!DO78)</f>
        <v/>
      </c>
      <c r="V2288" s="439" t="str">
        <f>IF('statement of marks'!DP78="","",'statement of marks'!DP78)</f>
        <v/>
      </c>
    </row>
    <row r="2289" spans="1:22" ht="15.95" customHeight="1">
      <c r="A2289" s="425"/>
      <c r="B2289" s="990" t="str">
        <f>IF('statement of marks'!$DS$3="","",'statement of marks'!$DS$3)</f>
        <v>lkekftd foKku</v>
      </c>
      <c r="C2289" s="991"/>
      <c r="D2289" s="207" t="str">
        <f>IF('statement of marks'!DS78="","",'statement of marks'!DS78)</f>
        <v/>
      </c>
      <c r="E2289" s="207" t="str">
        <f>IF('statement of marks'!DT78="","",'statement of marks'!DT78)</f>
        <v/>
      </c>
      <c r="F2289" s="433" t="str">
        <f>IF('statement of marks'!DU78="","",'statement of marks'!DU78)</f>
        <v/>
      </c>
      <c r="G2289" s="207" t="str">
        <f>IF('statement of marks'!DV78="","",'statement of marks'!DV78)</f>
        <v/>
      </c>
      <c r="H2289" s="207" t="str">
        <f>IF('statement of marks'!DW78="","",'statement of marks'!DW78)</f>
        <v/>
      </c>
      <c r="I2289" s="433" t="str">
        <f>IF('statement of marks'!DX78="","",'statement of marks'!DX78)</f>
        <v/>
      </c>
      <c r="J2289" s="207" t="str">
        <f>IF('statement of marks'!DY78="","",'statement of marks'!DY78)</f>
        <v/>
      </c>
      <c r="K2289" s="207" t="str">
        <f>IF('statement of marks'!DZ78="","",'statement of marks'!DZ78)</f>
        <v/>
      </c>
      <c r="L2289" s="433" t="str">
        <f>IF('statement of marks'!EA78="","",'statement of marks'!EA78)</f>
        <v/>
      </c>
      <c r="M2289" s="207" t="str">
        <f>IF('statement of marks'!EC78="","",'statement of marks'!EC78)</f>
        <v/>
      </c>
      <c r="N2289" s="207" t="str">
        <f>IF('statement of marks'!ED78="","",'statement of marks'!ED78)</f>
        <v/>
      </c>
      <c r="O2289" s="433" t="str">
        <f>IF('statement of marks'!EE78="","",'statement of marks'!EE78)</f>
        <v/>
      </c>
      <c r="P2289" s="209" t="str">
        <f>IF('statement of marks'!EF78="","",'statement of marks'!EF78)</f>
        <v/>
      </c>
      <c r="Q2289" s="207" t="str">
        <f>IF('statement of marks'!EG78="","",'statement of marks'!EG78)</f>
        <v/>
      </c>
      <c r="R2289" s="207" t="str">
        <f>IF('statement of marks'!EH78="","",'statement of marks'!EH78)</f>
        <v/>
      </c>
      <c r="S2289" s="433" t="str">
        <f>IF('statement of marks'!EI78="","",'statement of marks'!EI78)</f>
        <v/>
      </c>
      <c r="T2289" s="420" t="str">
        <f>IF('statement of marks'!EJ78="","",'statement of marks'!EJ78)</f>
        <v/>
      </c>
      <c r="U2289" s="420" t="str">
        <f>IF('statement of marks'!EK78="","",'statement of marks'!EK78)</f>
        <v/>
      </c>
      <c r="V2289" s="439" t="str">
        <f>IF('statement of marks'!EL78="","",'statement of marks'!EL78)</f>
        <v/>
      </c>
    </row>
    <row r="2290" spans="1:22" ht="15.95" customHeight="1">
      <c r="A2290" s="425"/>
      <c r="B2290" s="996" t="s">
        <v>193</v>
      </c>
      <c r="C2290" s="997"/>
      <c r="D2290" s="1007" t="s">
        <v>1</v>
      </c>
      <c r="E2290" s="1007"/>
      <c r="F2290" s="1007"/>
      <c r="G2290" s="1007" t="s">
        <v>21</v>
      </c>
      <c r="H2290" s="1007"/>
      <c r="I2290" s="1007"/>
      <c r="J2290" s="1007" t="s">
        <v>194</v>
      </c>
      <c r="K2290" s="1007"/>
      <c r="L2290" s="1007"/>
      <c r="M2290" s="1007" t="s">
        <v>68</v>
      </c>
      <c r="N2290" s="1007"/>
      <c r="O2290" s="1007"/>
      <c r="P2290" s="1007" t="s">
        <v>240</v>
      </c>
      <c r="Q2290" s="1007"/>
      <c r="R2290" s="1007"/>
      <c r="S2290" s="436"/>
      <c r="T2290" s="1073" t="s">
        <v>237</v>
      </c>
      <c r="U2290" s="1074"/>
      <c r="V2290" s="1075"/>
    </row>
    <row r="2291" spans="1:22" ht="15.95" customHeight="1">
      <c r="A2291" s="426"/>
      <c r="B2291" s="1048" t="s">
        <v>3</v>
      </c>
      <c r="C2291" s="1049"/>
      <c r="D2291" s="1050">
        <f>IF('statement of marks'!EO$6="","",'statement of marks'!EO$6)</f>
        <v>20</v>
      </c>
      <c r="E2291" s="1050"/>
      <c r="F2291" s="1050"/>
      <c r="G2291" s="1050">
        <f>IF('statement of marks'!EP$6="","",'statement of marks'!EP$6)</f>
        <v>20</v>
      </c>
      <c r="H2291" s="1050"/>
      <c r="I2291" s="1050"/>
      <c r="J2291" s="1050">
        <f>IF('statement of marks'!ER$6="","",'statement of marks'!ER$6)</f>
        <v>20</v>
      </c>
      <c r="K2291" s="1050"/>
      <c r="L2291" s="1050"/>
      <c r="M2291" s="1050">
        <f>IF('statement of marks'!EQ$6="","",'statement of marks'!EQ$6)</f>
        <v>20</v>
      </c>
      <c r="N2291" s="1050"/>
      <c r="O2291" s="1050"/>
      <c r="P2291" s="1050">
        <f>IF('statement of marks'!ES$6="","",'statement of marks'!ES$6)</f>
        <v>20</v>
      </c>
      <c r="Q2291" s="1050"/>
      <c r="R2291" s="1050"/>
      <c r="S2291" s="437" t="str">
        <f>IF('statement of marks'!FD$6="","",'statement of marks'!EW$6)</f>
        <v/>
      </c>
      <c r="T2291" s="442">
        <f>IF('statement of marks'!ET$6="","",'statement of marks'!ET$6)</f>
        <v>100</v>
      </c>
      <c r="U2291" s="443" t="s">
        <v>5</v>
      </c>
      <c r="V2291" s="444" t="s">
        <v>241</v>
      </c>
    </row>
    <row r="2292" spans="1:22" ht="15.95" customHeight="1">
      <c r="A2292" s="425"/>
      <c r="B2292" s="990" t="str">
        <f>IF('statement of marks'!$EO$3="","",'statement of marks'!$EO$3)</f>
        <v>dk;kZuqHko</v>
      </c>
      <c r="C2292" s="991"/>
      <c r="D2292" s="1031" t="str">
        <f>IF('statement of marks'!EO78="","",'statement of marks'!EO78)</f>
        <v/>
      </c>
      <c r="E2292" s="1031"/>
      <c r="F2292" s="1031"/>
      <c r="G2292" s="1031" t="str">
        <f>IF('statement of marks'!EP78="","",'statement of marks'!EP78)</f>
        <v/>
      </c>
      <c r="H2292" s="1031"/>
      <c r="I2292" s="1031"/>
      <c r="J2292" s="1031" t="str">
        <f>IF('statement of marks'!ER78="","",'statement of marks'!ER78)</f>
        <v/>
      </c>
      <c r="K2292" s="1031"/>
      <c r="L2292" s="1031"/>
      <c r="M2292" s="1031" t="str">
        <f>IF('statement of marks'!EQ78="","",'statement of marks'!EQ78)</f>
        <v/>
      </c>
      <c r="N2292" s="1031"/>
      <c r="O2292" s="1031"/>
      <c r="P2292" s="1031" t="str">
        <f>IF('statement of marks'!ES78="","",'statement of marks'!ES78)</f>
        <v/>
      </c>
      <c r="Q2292" s="1031"/>
      <c r="R2292" s="1031"/>
      <c r="S2292" s="438"/>
      <c r="T2292" s="440" t="str">
        <f>IF('statement of marks'!ET78="","",'statement of marks'!ET78)</f>
        <v/>
      </c>
      <c r="U2292" s="440" t="str">
        <f>IF('statement of marks'!EU78="","",'statement of marks'!EU78)</f>
        <v/>
      </c>
      <c r="V2292" s="441" t="str">
        <f>IF('statement of marks'!EV78="","",'statement of marks'!EV78)</f>
        <v/>
      </c>
    </row>
    <row r="2293" spans="1:22" ht="15.95" customHeight="1">
      <c r="A2293" s="425"/>
      <c r="B2293" s="1027" t="str">
        <f>IF('statement of marks'!$EY$3="","",'statement of marks'!$EY$3)</f>
        <v>dyk f'k{kk</v>
      </c>
      <c r="C2293" s="1028"/>
      <c r="D2293" s="1031" t="str">
        <f>IF('statement of marks'!EY78="","",'statement of marks'!EY78)</f>
        <v/>
      </c>
      <c r="E2293" s="1031"/>
      <c r="F2293" s="1031"/>
      <c r="G2293" s="1031" t="str">
        <f>IF('statement of marks'!EZ78="","",'statement of marks'!EZ78)</f>
        <v/>
      </c>
      <c r="H2293" s="1031"/>
      <c r="I2293" s="1031"/>
      <c r="J2293" s="1031" t="str">
        <f>IF('statement of marks'!FB78="","",'statement of marks'!FB78)</f>
        <v/>
      </c>
      <c r="K2293" s="1031"/>
      <c r="L2293" s="1031"/>
      <c r="M2293" s="1031" t="str">
        <f>IF('statement of marks'!FA78="","",'statement of marks'!FA78)</f>
        <v/>
      </c>
      <c r="N2293" s="1031"/>
      <c r="O2293" s="1031"/>
      <c r="P2293" s="1031" t="str">
        <f>IF('statement of marks'!FC78="","",'statement of marks'!FC78)</f>
        <v/>
      </c>
      <c r="Q2293" s="1031"/>
      <c r="R2293" s="1031"/>
      <c r="S2293" s="438"/>
      <c r="T2293" s="440" t="str">
        <f>IF('statement of marks'!FD78="","",'statement of marks'!FD78)</f>
        <v/>
      </c>
      <c r="U2293" s="440" t="str">
        <f>IF('statement of marks'!FE78="","",'statement of marks'!FE78)</f>
        <v/>
      </c>
      <c r="V2293" s="441" t="str">
        <f>IF('statement of marks'!FF78="","",'statement of marks'!FF78)</f>
        <v/>
      </c>
    </row>
    <row r="2294" spans="1:22" ht="15.95" customHeight="1">
      <c r="A2294" s="425"/>
      <c r="B2294" s="1029" t="str">
        <f>IF('statement of marks'!$FI$3="","",'statement of marks'!$FI$3)</f>
        <v>LokLF; ,oe~ 'kkjhfjd f'k{kk</v>
      </c>
      <c r="C2294" s="1030"/>
      <c r="D2294" s="1031" t="str">
        <f>IF('statement of marks'!FI78="","",'statement of marks'!FI78)</f>
        <v/>
      </c>
      <c r="E2294" s="1031"/>
      <c r="F2294" s="1031"/>
      <c r="G2294" s="1031" t="str">
        <f>IF('statement of marks'!FJ78="","",'statement of marks'!FJ78)</f>
        <v/>
      </c>
      <c r="H2294" s="1031"/>
      <c r="I2294" s="1031"/>
      <c r="J2294" s="1031" t="str">
        <f>IF('statement of marks'!FL78="","",'statement of marks'!FL78)</f>
        <v/>
      </c>
      <c r="K2294" s="1031"/>
      <c r="L2294" s="1031"/>
      <c r="M2294" s="1031" t="str">
        <f>IF('statement of marks'!FK78="","",'statement of marks'!FK78)</f>
        <v/>
      </c>
      <c r="N2294" s="1031"/>
      <c r="O2294" s="1031"/>
      <c r="P2294" s="1031" t="str">
        <f>IF('statement of marks'!FM78="","",'statement of marks'!FM78)</f>
        <v/>
      </c>
      <c r="Q2294" s="1031"/>
      <c r="R2294" s="1031"/>
      <c r="S2294" s="438"/>
      <c r="T2294" s="440" t="str">
        <f>IF('statement of marks'!FN78="","",'statement of marks'!FN78)</f>
        <v/>
      </c>
      <c r="U2294" s="440" t="str">
        <f>IF('statement of marks'!FO78="","",'statement of marks'!FO78)</f>
        <v/>
      </c>
      <c r="V2294" s="441" t="str">
        <f>IF('statement of marks'!FP78="","",'statement of marks'!FP78)</f>
        <v/>
      </c>
    </row>
    <row r="2295" spans="1:22" ht="15.95" customHeight="1">
      <c r="A2295" s="425"/>
      <c r="B2295" s="1000" t="s">
        <v>195</v>
      </c>
      <c r="C2295" s="1001"/>
      <c r="D2295" s="1071" t="str">
        <f>details!$DR$3</f>
        <v>vxLr rd</v>
      </c>
      <c r="E2295" s="1071"/>
      <c r="F2295" s="1071"/>
      <c r="G2295" s="1071" t="str">
        <f>details!$DV$3</f>
        <v>vDVwcj rd</v>
      </c>
      <c r="H2295" s="1071"/>
      <c r="I2295" s="1071"/>
      <c r="J2295" s="1071" t="str">
        <f>details!$ED$3</f>
        <v>Qjojh rd</v>
      </c>
      <c r="K2295" s="1071"/>
      <c r="L2295" s="1071"/>
      <c r="M2295" s="1071" t="str">
        <f>details!$DZ$3</f>
        <v>fnlEcj rd</v>
      </c>
      <c r="N2295" s="1071"/>
      <c r="O2295" s="1071"/>
      <c r="P2295" s="1071" t="str">
        <f>details!$EH$3</f>
        <v>loZ ;ksx</v>
      </c>
      <c r="Q2295" s="1071"/>
      <c r="R2295" s="1071"/>
      <c r="S2295" s="1085" t="s">
        <v>252</v>
      </c>
      <c r="T2295" s="1086"/>
      <c r="U2295" s="1086"/>
      <c r="V2295" s="1087"/>
    </row>
    <row r="2296" spans="1:22" ht="15.95" customHeight="1">
      <c r="A2296" s="425"/>
      <c r="B2296" s="1025" t="s">
        <v>98</v>
      </c>
      <c r="C2296" s="1026"/>
      <c r="D2296" s="1008" t="str">
        <f>IF(details!DS78="","",details!DS78)</f>
        <v/>
      </c>
      <c r="E2296" s="1008"/>
      <c r="F2296" s="1008"/>
      <c r="G2296" s="1008" t="str">
        <f>IF(details!DW78="","",details!DW78)</f>
        <v/>
      </c>
      <c r="H2296" s="1008"/>
      <c r="I2296" s="1008"/>
      <c r="J2296" s="1008" t="str">
        <f>IF(details!EE78="","",details!EE78)</f>
        <v/>
      </c>
      <c r="K2296" s="1008"/>
      <c r="L2296" s="1008"/>
      <c r="M2296" s="1008" t="str">
        <f>IF(details!EA78="","",details!EA78)</f>
        <v/>
      </c>
      <c r="N2296" s="1008"/>
      <c r="O2296" s="1008"/>
      <c r="P2296" s="1008" t="str">
        <f>IF(details!EI78="","",details!EI78)</f>
        <v/>
      </c>
      <c r="Q2296" s="1008"/>
      <c r="R2296" s="1008"/>
      <c r="S2296" s="1088">
        <v>41757</v>
      </c>
      <c r="T2296" s="1089"/>
      <c r="U2296" s="1089"/>
      <c r="V2296" s="1090"/>
    </row>
    <row r="2297" spans="1:22" ht="15.95" customHeight="1">
      <c r="A2297" s="425"/>
      <c r="B2297" s="1023" t="s">
        <v>15</v>
      </c>
      <c r="C2297" s="1024"/>
      <c r="D2297" s="1009">
        <f>IF(details!DR78="","",details!DR78)</f>
        <v>83</v>
      </c>
      <c r="E2297" s="1009"/>
      <c r="F2297" s="1009"/>
      <c r="G2297" s="1009" t="str">
        <f>IF(details!DV78="","",details!DV78)</f>
        <v/>
      </c>
      <c r="H2297" s="1009"/>
      <c r="I2297" s="1009"/>
      <c r="J2297" s="1009" t="str">
        <f>IF(details!ED78="","",details!ED78)</f>
        <v/>
      </c>
      <c r="K2297" s="1009"/>
      <c r="L2297" s="1009"/>
      <c r="M2297" s="1009" t="str">
        <f>IF(details!DZ78="","",details!DZ78)</f>
        <v/>
      </c>
      <c r="N2297" s="1009"/>
      <c r="O2297" s="1009"/>
      <c r="P2297" s="1009" t="str">
        <f>IF(details!EH78="","",details!EH78)</f>
        <v/>
      </c>
      <c r="Q2297" s="1009"/>
      <c r="R2297" s="1009"/>
      <c r="S2297" s="1091"/>
      <c r="T2297" s="1092"/>
      <c r="U2297" s="1092"/>
      <c r="V2297" s="1093"/>
    </row>
    <row r="2298" spans="1:22" ht="15.95" customHeight="1">
      <c r="A2298" s="1072"/>
      <c r="B2298" s="1064" t="s">
        <v>250</v>
      </c>
      <c r="C2298" s="1065"/>
      <c r="D2298" s="1066" t="s">
        <v>3</v>
      </c>
      <c r="E2298" s="1066"/>
      <c r="F2298" s="1066"/>
      <c r="G2298" s="1066" t="s">
        <v>236</v>
      </c>
      <c r="H2298" s="1066"/>
      <c r="I2298" s="1066"/>
      <c r="J2298" s="1066" t="s">
        <v>5</v>
      </c>
      <c r="K2298" s="1066"/>
      <c r="L2298" s="1066"/>
      <c r="M2298" s="1066" t="s">
        <v>242</v>
      </c>
      <c r="N2298" s="1066"/>
      <c r="O2298" s="1066"/>
      <c r="P2298" s="1067" t="s">
        <v>225</v>
      </c>
      <c r="Q2298" s="1067"/>
      <c r="R2298" s="1067"/>
      <c r="S2298" s="1066" t="s">
        <v>250</v>
      </c>
      <c r="T2298" s="1066"/>
      <c r="U2298" s="1066"/>
      <c r="V2298" s="1068"/>
    </row>
    <row r="2299" spans="1:22" ht="15.95" customHeight="1">
      <c r="A2299" s="1072"/>
      <c r="B2299" s="1064"/>
      <c r="C2299" s="1065"/>
      <c r="D2299" s="1069" t="str">
        <f>'statement of marks'!HD78</f>
        <v/>
      </c>
      <c r="E2299" s="1069"/>
      <c r="F2299" s="1069"/>
      <c r="G2299" s="1069" t="str">
        <f>'statement of marks'!HE78</f>
        <v/>
      </c>
      <c r="H2299" s="1069"/>
      <c r="I2299" s="1069"/>
      <c r="J2299" s="1069" t="str">
        <f>'statement of marks'!HF78</f>
        <v/>
      </c>
      <c r="K2299" s="1069"/>
      <c r="L2299" s="1069"/>
      <c r="M2299" s="1069" t="str">
        <f>'statement of marks'!HI78</f>
        <v/>
      </c>
      <c r="N2299" s="1069"/>
      <c r="O2299" s="1069"/>
      <c r="P2299" s="1069" t="str">
        <f>'statement of marks'!HH78</f>
        <v/>
      </c>
      <c r="Q2299" s="1069"/>
      <c r="R2299" s="1069"/>
      <c r="S2299" s="1066" t="str">
        <f>'statement of marks'!HC78</f>
        <v/>
      </c>
      <c r="T2299" s="1066"/>
      <c r="U2299" s="1066"/>
      <c r="V2299" s="1068"/>
    </row>
    <row r="2300" spans="1:22" ht="15.95" customHeight="1">
      <c r="A2300" s="425"/>
      <c r="B2300" s="1036" t="s">
        <v>99</v>
      </c>
      <c r="C2300" s="1037"/>
      <c r="D2300" s="1007"/>
      <c r="E2300" s="1007"/>
      <c r="F2300" s="1007"/>
      <c r="G2300" s="1007"/>
      <c r="H2300" s="1007"/>
      <c r="I2300" s="1007"/>
      <c r="J2300" s="1007"/>
      <c r="K2300" s="1007"/>
      <c r="L2300" s="1007"/>
      <c r="M2300" s="1007"/>
      <c r="N2300" s="1007"/>
      <c r="O2300" s="1007"/>
      <c r="P2300" s="1007"/>
      <c r="Q2300" s="1007"/>
      <c r="R2300" s="1007"/>
      <c r="S2300" s="1007"/>
      <c r="T2300" s="1007"/>
      <c r="U2300" s="1007"/>
      <c r="V2300" s="1058"/>
    </row>
    <row r="2301" spans="1:22" ht="15.95" customHeight="1">
      <c r="A2301" s="425"/>
      <c r="B2301" s="1013" t="s">
        <v>79</v>
      </c>
      <c r="C2301" s="1014"/>
      <c r="D2301" s="1007"/>
      <c r="E2301" s="1007"/>
      <c r="F2301" s="1007"/>
      <c r="G2301" s="1007"/>
      <c r="H2301" s="1007"/>
      <c r="I2301" s="1007"/>
      <c r="J2301" s="1007"/>
      <c r="K2301" s="1007"/>
      <c r="L2301" s="1007"/>
      <c r="M2301" s="1007"/>
      <c r="N2301" s="1007"/>
      <c r="O2301" s="1007"/>
      <c r="P2301" s="1007"/>
      <c r="Q2301" s="1007"/>
      <c r="R2301" s="1007"/>
      <c r="S2301" s="1007"/>
      <c r="T2301" s="1007"/>
      <c r="U2301" s="1007"/>
      <c r="V2301" s="1058"/>
    </row>
    <row r="2302" spans="1:22" ht="15.95" customHeight="1">
      <c r="A2302" s="425"/>
      <c r="B2302" s="1036" t="s">
        <v>243</v>
      </c>
      <c r="C2302" s="1037"/>
      <c r="D2302" s="1007"/>
      <c r="E2302" s="1007"/>
      <c r="F2302" s="1007"/>
      <c r="G2302" s="1007"/>
      <c r="H2302" s="1007"/>
      <c r="I2302" s="1007"/>
      <c r="J2302" s="1007"/>
      <c r="K2302" s="1007"/>
      <c r="L2302" s="1007"/>
      <c r="M2302" s="1007"/>
      <c r="N2302" s="1007"/>
      <c r="O2302" s="1007"/>
      <c r="P2302" s="1007" t="s">
        <v>243</v>
      </c>
      <c r="Q2302" s="1007"/>
      <c r="R2302" s="1007"/>
      <c r="S2302" s="1007"/>
      <c r="T2302" s="1007"/>
      <c r="U2302" s="1007"/>
      <c r="V2302" s="1058"/>
    </row>
    <row r="2303" spans="1:22" ht="15.95" customHeight="1">
      <c r="A2303" s="425"/>
      <c r="B2303" s="1021" t="s">
        <v>100</v>
      </c>
      <c r="C2303" s="1022"/>
      <c r="D2303" s="1007"/>
      <c r="E2303" s="1007"/>
      <c r="F2303" s="1007"/>
      <c r="G2303" s="1007"/>
      <c r="H2303" s="1007"/>
      <c r="I2303" s="1007"/>
      <c r="J2303" s="1007"/>
      <c r="K2303" s="1007"/>
      <c r="L2303" s="1007"/>
      <c r="M2303" s="1007"/>
      <c r="N2303" s="1007"/>
      <c r="O2303" s="1007"/>
      <c r="P2303" s="1007"/>
      <c r="Q2303" s="1007"/>
      <c r="R2303" s="1007"/>
      <c r="S2303" s="1060" t="s">
        <v>100</v>
      </c>
      <c r="T2303" s="1060"/>
      <c r="U2303" s="1060"/>
      <c r="V2303" s="1061"/>
    </row>
    <row r="2304" spans="1:22" ht="15.95" customHeight="1" thickBot="1">
      <c r="A2304" s="427"/>
      <c r="B2304" s="1076" t="s">
        <v>101</v>
      </c>
      <c r="C2304" s="1077"/>
      <c r="D2304" s="1059"/>
      <c r="E2304" s="1059"/>
      <c r="F2304" s="1059"/>
      <c r="G2304" s="1059"/>
      <c r="H2304" s="1059"/>
      <c r="I2304" s="1059"/>
      <c r="J2304" s="1059"/>
      <c r="K2304" s="1059"/>
      <c r="L2304" s="1059"/>
      <c r="M2304" s="1059"/>
      <c r="N2304" s="1059"/>
      <c r="O2304" s="1059"/>
      <c r="P2304" s="1059"/>
      <c r="Q2304" s="1059"/>
      <c r="R2304" s="1059"/>
      <c r="S2304" s="1062" t="s">
        <v>134</v>
      </c>
      <c r="T2304" s="1062"/>
      <c r="U2304" s="1062"/>
      <c r="V2304" s="1063"/>
    </row>
    <row r="2305" spans="1:22" ht="15.95" customHeight="1">
      <c r="A2305" s="424"/>
      <c r="B2305" s="1038" t="s">
        <v>47</v>
      </c>
      <c r="C2305" s="1039"/>
      <c r="D2305" s="1039"/>
      <c r="E2305" s="1039"/>
      <c r="F2305" s="1039"/>
      <c r="G2305" s="1039"/>
      <c r="H2305" s="1039"/>
      <c r="I2305" s="1039"/>
      <c r="J2305" s="1039"/>
      <c r="K2305" s="1039"/>
      <c r="L2305" s="1039"/>
      <c r="M2305" s="1039"/>
      <c r="N2305" s="1039"/>
      <c r="O2305" s="1039"/>
      <c r="P2305" s="1039"/>
      <c r="Q2305" s="1039"/>
      <c r="R2305" s="1039"/>
      <c r="S2305" s="1039"/>
      <c r="T2305" s="1039"/>
      <c r="U2305" s="1039"/>
      <c r="V2305" s="1040"/>
    </row>
    <row r="2306" spans="1:22" ht="15.95" customHeight="1">
      <c r="A2306" s="425"/>
      <c r="B2306" s="1041" t="str">
        <f>'statement of marks'!$A$1</f>
        <v>MkW0Hkhejko vEcsMdj jkt0vkok0fo|k0cxMh]nkSlk</v>
      </c>
      <c r="C2306" s="1042"/>
      <c r="D2306" s="1042"/>
      <c r="E2306" s="1042"/>
      <c r="F2306" s="1042"/>
      <c r="G2306" s="1042"/>
      <c r="H2306" s="1042"/>
      <c r="I2306" s="1042"/>
      <c r="J2306" s="1042"/>
      <c r="K2306" s="1042"/>
      <c r="L2306" s="1042"/>
      <c r="M2306" s="1042"/>
      <c r="N2306" s="1042"/>
      <c r="O2306" s="1042"/>
      <c r="P2306" s="1042"/>
      <c r="Q2306" s="1042"/>
      <c r="R2306" s="1042"/>
      <c r="S2306" s="1042"/>
      <c r="T2306" s="1042"/>
      <c r="U2306" s="1042"/>
      <c r="V2306" s="1043"/>
    </row>
    <row r="2307" spans="1:22" ht="15.95" customHeight="1">
      <c r="A2307" s="425"/>
      <c r="B2307" s="990" t="s">
        <v>244</v>
      </c>
      <c r="C2307" s="991"/>
      <c r="D2307" s="992" t="str">
        <f>'statement of marks'!$H$3</f>
        <v>2016-17</v>
      </c>
      <c r="E2307" s="992"/>
      <c r="F2307" s="992"/>
      <c r="G2307" s="992"/>
      <c r="H2307" s="992"/>
      <c r="I2307" s="992"/>
      <c r="J2307" s="992"/>
      <c r="K2307" s="992"/>
      <c r="L2307" s="992"/>
      <c r="M2307" s="992"/>
      <c r="N2307" s="992"/>
      <c r="O2307" s="992"/>
      <c r="P2307" s="992"/>
      <c r="Q2307" s="992"/>
      <c r="R2307" s="992"/>
      <c r="S2307" s="992"/>
      <c r="T2307" s="992"/>
      <c r="U2307" s="992"/>
      <c r="V2307" s="1044"/>
    </row>
    <row r="2308" spans="1:22" ht="15.95" customHeight="1">
      <c r="A2308" s="425"/>
      <c r="B2308" s="990" t="s">
        <v>185</v>
      </c>
      <c r="C2308" s="991"/>
      <c r="D2308" s="991" t="str">
        <f>IF('statement of marks'!I79="","",'statement of marks'!I79)</f>
        <v/>
      </c>
      <c r="E2308" s="991"/>
      <c r="F2308" s="991"/>
      <c r="G2308" s="991"/>
      <c r="H2308" s="991"/>
      <c r="I2308" s="991"/>
      <c r="J2308" s="991"/>
      <c r="K2308" s="991"/>
      <c r="L2308" s="991"/>
      <c r="M2308" s="991"/>
      <c r="N2308" s="991"/>
      <c r="O2308" s="991"/>
      <c r="P2308" s="991"/>
      <c r="Q2308" s="991"/>
      <c r="R2308" s="991"/>
      <c r="S2308" s="991"/>
      <c r="T2308" s="991"/>
      <c r="U2308" s="991"/>
      <c r="V2308" s="1045"/>
    </row>
    <row r="2309" spans="1:22" ht="15.95" customHeight="1">
      <c r="A2309" s="425"/>
      <c r="B2309" s="990" t="s">
        <v>186</v>
      </c>
      <c r="C2309" s="991"/>
      <c r="D2309" s="991" t="str">
        <f>IF('statement of marks'!J79="","",'statement of marks'!J79)</f>
        <v/>
      </c>
      <c r="E2309" s="991"/>
      <c r="F2309" s="991"/>
      <c r="G2309" s="991"/>
      <c r="H2309" s="991"/>
      <c r="I2309" s="991"/>
      <c r="J2309" s="991"/>
      <c r="K2309" s="991"/>
      <c r="L2309" s="991"/>
      <c r="M2309" s="991"/>
      <c r="N2309" s="991"/>
      <c r="O2309" s="991"/>
      <c r="P2309" s="991"/>
      <c r="Q2309" s="991"/>
      <c r="R2309" s="991"/>
      <c r="S2309" s="991"/>
      <c r="T2309" s="991"/>
      <c r="U2309" s="991"/>
      <c r="V2309" s="1045"/>
    </row>
    <row r="2310" spans="1:22" ht="15.95" customHeight="1">
      <c r="A2310" s="425"/>
      <c r="B2310" s="990" t="s">
        <v>187</v>
      </c>
      <c r="C2310" s="991"/>
      <c r="D2310" s="991" t="str">
        <f>IF('statement of marks'!K79="","",'statement of marks'!K79)</f>
        <v/>
      </c>
      <c r="E2310" s="991"/>
      <c r="F2310" s="991"/>
      <c r="G2310" s="991"/>
      <c r="H2310" s="991"/>
      <c r="I2310" s="991"/>
      <c r="J2310" s="991"/>
      <c r="K2310" s="991"/>
      <c r="L2310" s="991"/>
      <c r="M2310" s="991"/>
      <c r="N2310" s="991"/>
      <c r="O2310" s="991"/>
      <c r="P2310" s="991"/>
      <c r="Q2310" s="991"/>
      <c r="R2310" s="991"/>
      <c r="S2310" s="991"/>
      <c r="T2310" s="991"/>
      <c r="U2310" s="991"/>
      <c r="V2310" s="1045"/>
    </row>
    <row r="2311" spans="1:22" ht="15.95" customHeight="1">
      <c r="A2311" s="425"/>
      <c r="B2311" s="990" t="s">
        <v>188</v>
      </c>
      <c r="C2311" s="991"/>
      <c r="D2311" s="992" t="str">
        <f>'statement of marks'!$G$3</f>
        <v>6 B</v>
      </c>
      <c r="E2311" s="992"/>
      <c r="F2311" s="992"/>
      <c r="G2311" s="991" t="s">
        <v>9</v>
      </c>
      <c r="H2311" s="991"/>
      <c r="I2311" s="991"/>
      <c r="J2311" s="992" t="str">
        <f>IF('statement of marks'!D79="","",'statement of marks'!D79)</f>
        <v/>
      </c>
      <c r="K2311" s="992"/>
      <c r="L2311" s="992"/>
      <c r="M2311" s="991" t="s">
        <v>189</v>
      </c>
      <c r="N2311" s="991"/>
      <c r="O2311" s="991"/>
      <c r="P2311" s="992" t="str">
        <f>IF('statement of marks'!F79="","",'statement of marks'!F79)</f>
        <v/>
      </c>
      <c r="Q2311" s="992"/>
      <c r="R2311" s="992"/>
      <c r="S2311" s="1054" t="str">
        <f>IF('statement of marks'!$I$3="","",'statement of marks'!$I$3)</f>
        <v xml:space="preserve">fo|ky; dk Mk;l dksM+ </v>
      </c>
      <c r="T2311" s="1054"/>
      <c r="U2311" s="1054"/>
      <c r="V2311" s="1055"/>
    </row>
    <row r="2312" spans="1:22" ht="15.95" customHeight="1">
      <c r="A2312" s="425"/>
      <c r="B2312" s="428" t="s">
        <v>0</v>
      </c>
      <c r="C2312" s="429"/>
      <c r="D2312" s="1032" t="str">
        <f>IF('statement of marks'!G79="","",'statement of marks'!G79)</f>
        <v/>
      </c>
      <c r="E2312" s="1032"/>
      <c r="F2312" s="1032"/>
      <c r="G2312" s="991" t="str">
        <f>IF('statement of marks'!H79="","",'statement of marks'!H79)</f>
        <v/>
      </c>
      <c r="H2312" s="991"/>
      <c r="I2312" s="991"/>
      <c r="J2312" s="991"/>
      <c r="K2312" s="991"/>
      <c r="L2312" s="991"/>
      <c r="M2312" s="991"/>
      <c r="N2312" s="991"/>
      <c r="O2312" s="991"/>
      <c r="P2312" s="991"/>
      <c r="Q2312" s="991"/>
      <c r="R2312" s="991"/>
      <c r="S2312" s="1056" t="str">
        <f>IF('statement of marks'!$J$3="","",'statement of marks'!$J$3)</f>
        <v xml:space="preserve">08291009401   </v>
      </c>
      <c r="T2312" s="1056"/>
      <c r="U2312" s="1056"/>
      <c r="V2312" s="1057"/>
    </row>
    <row r="2313" spans="1:22" ht="15.95" customHeight="1">
      <c r="A2313" s="425"/>
      <c r="B2313" s="404" t="s">
        <v>28</v>
      </c>
      <c r="C2313" s="430" t="s">
        <v>96</v>
      </c>
      <c r="D2313" s="1007" t="s">
        <v>1</v>
      </c>
      <c r="E2313" s="1007"/>
      <c r="F2313" s="1007"/>
      <c r="G2313" s="1007" t="s">
        <v>21</v>
      </c>
      <c r="H2313" s="1007"/>
      <c r="I2313" s="1007"/>
      <c r="J2313" s="1007" t="s">
        <v>68</v>
      </c>
      <c r="K2313" s="1007"/>
      <c r="L2313" s="1007"/>
      <c r="M2313" s="1007" t="s">
        <v>97</v>
      </c>
      <c r="N2313" s="1007"/>
      <c r="O2313" s="1007"/>
      <c r="P2313" s="1070" t="s">
        <v>200</v>
      </c>
      <c r="Q2313" s="1051" t="s">
        <v>238</v>
      </c>
      <c r="R2313" s="1051"/>
      <c r="S2313" s="1051"/>
      <c r="T2313" s="1052" t="s">
        <v>237</v>
      </c>
      <c r="U2313" s="1052"/>
      <c r="V2313" s="1053"/>
    </row>
    <row r="2314" spans="1:22" ht="15.95" customHeight="1">
      <c r="A2314" s="425"/>
      <c r="B2314" s="404"/>
      <c r="C2314" s="430"/>
      <c r="D2314" s="423" t="s">
        <v>245</v>
      </c>
      <c r="E2314" s="423" t="s">
        <v>246</v>
      </c>
      <c r="F2314" s="431" t="s">
        <v>2</v>
      </c>
      <c r="G2314" s="423" t="s">
        <v>245</v>
      </c>
      <c r="H2314" s="423" t="s">
        <v>246</v>
      </c>
      <c r="I2314" s="431" t="s">
        <v>2</v>
      </c>
      <c r="J2314" s="423" t="s">
        <v>245</v>
      </c>
      <c r="K2314" s="423" t="s">
        <v>246</v>
      </c>
      <c r="L2314" s="431" t="s">
        <v>2</v>
      </c>
      <c r="M2314" s="423" t="s">
        <v>245</v>
      </c>
      <c r="N2314" s="423" t="s">
        <v>246</v>
      </c>
      <c r="O2314" s="431" t="s">
        <v>2</v>
      </c>
      <c r="P2314" s="1070"/>
      <c r="Q2314" s="423" t="s">
        <v>245</v>
      </c>
      <c r="R2314" s="423" t="s">
        <v>246</v>
      </c>
      <c r="S2314" s="435" t="s">
        <v>2</v>
      </c>
      <c r="T2314" s="445" t="s">
        <v>223</v>
      </c>
      <c r="U2314" s="446" t="s">
        <v>5</v>
      </c>
      <c r="V2314" s="447" t="s">
        <v>241</v>
      </c>
    </row>
    <row r="2315" spans="1:22" ht="15.95" customHeight="1">
      <c r="A2315" s="426"/>
      <c r="B2315" s="1046" t="s">
        <v>3</v>
      </c>
      <c r="C2315" s="1047"/>
      <c r="D2315" s="421">
        <f>IF('statement of marks'!L$6="","",'statement of marks'!L$6)</f>
        <v>5</v>
      </c>
      <c r="E2315" s="421">
        <f>IF('statement of marks'!M$6="","",'statement of marks'!M$6)</f>
        <v>5</v>
      </c>
      <c r="F2315" s="432">
        <f>IF('statement of marks'!N$6="","",'statement of marks'!N$6)</f>
        <v>10</v>
      </c>
      <c r="G2315" s="421">
        <f>IF('statement of marks'!O$6="","",'statement of marks'!O$6)</f>
        <v>5</v>
      </c>
      <c r="H2315" s="421">
        <f>IF('statement of marks'!P$6="","",'statement of marks'!P$6)</f>
        <v>5</v>
      </c>
      <c r="I2315" s="432">
        <f>IF('statement of marks'!Q$6="","",'statement of marks'!Q$6)</f>
        <v>10</v>
      </c>
      <c r="J2315" s="421">
        <f>IF('statement of marks'!R$6="","",'statement of marks'!R$6)</f>
        <v>5</v>
      </c>
      <c r="K2315" s="421">
        <f>IF('statement of marks'!S$6="","",'statement of marks'!S$6)</f>
        <v>5</v>
      </c>
      <c r="L2315" s="432">
        <f>IF('statement of marks'!T$6="","",'statement of marks'!T$6)</f>
        <v>10</v>
      </c>
      <c r="M2315" s="421">
        <f>IF('statement of marks'!V$6="","",'statement of marks'!V$6)</f>
        <v>50</v>
      </c>
      <c r="N2315" s="421">
        <f>IF('statement of marks'!W$6="","",'statement of marks'!W$6)</f>
        <v>20</v>
      </c>
      <c r="O2315" s="432">
        <f>IF('statement of marks'!X$6="","",'statement of marks'!X$6)</f>
        <v>70</v>
      </c>
      <c r="P2315" s="422">
        <f>IF('statement of marks'!Y$6="","",'statement of marks'!Y$6)</f>
        <v>100</v>
      </c>
      <c r="Q2315" s="421">
        <f>IF('statement of marks'!Z$6="","",'statement of marks'!Z$6)</f>
        <v>70</v>
      </c>
      <c r="R2315" s="421">
        <f>IF('statement of marks'!AA$6="","",'statement of marks'!AA$6)</f>
        <v>30</v>
      </c>
      <c r="S2315" s="432">
        <f>IF('statement of marks'!AB$6="","",'statement of marks'!AB$6)</f>
        <v>100</v>
      </c>
      <c r="T2315" s="442">
        <f>IF('statement of marks'!AC$6="","",'statement of marks'!AC$6)</f>
        <v>200</v>
      </c>
      <c r="U2315" s="442" t="str">
        <f>IF('statement of marks'!AD$6="","",'statement of marks'!AD$6)</f>
        <v/>
      </c>
      <c r="V2315" s="448" t="str">
        <f>IF('statement of marks'!AE$6="","",'statement of marks'!AE$6)</f>
        <v/>
      </c>
    </row>
    <row r="2316" spans="1:22" ht="15.95" customHeight="1">
      <c r="A2316" s="425"/>
      <c r="B2316" s="990" t="str">
        <f>IF('statement of marks'!$L$3="","",'statement of marks'!$L$3)</f>
        <v>fgUnh</v>
      </c>
      <c r="C2316" s="991"/>
      <c r="D2316" s="207" t="str">
        <f>IF('statement of marks'!L79="","",'statement of marks'!L79)</f>
        <v/>
      </c>
      <c r="E2316" s="207" t="str">
        <f>IF('statement of marks'!M79="","",'statement of marks'!M79)</f>
        <v/>
      </c>
      <c r="F2316" s="433" t="str">
        <f>IF('statement of marks'!N79="","",'statement of marks'!N79)</f>
        <v/>
      </c>
      <c r="G2316" s="207" t="str">
        <f>IF('statement of marks'!O79="","",'statement of marks'!O79)</f>
        <v/>
      </c>
      <c r="H2316" s="207" t="str">
        <f>IF('statement of marks'!P79="","",'statement of marks'!P79)</f>
        <v/>
      </c>
      <c r="I2316" s="433" t="str">
        <f>IF('statement of marks'!Q79="","",'statement of marks'!Q79)</f>
        <v/>
      </c>
      <c r="J2316" s="207" t="str">
        <f>IF('statement of marks'!R79="","",'statement of marks'!R79)</f>
        <v/>
      </c>
      <c r="K2316" s="207" t="str">
        <f>IF('statement of marks'!S79="","",'statement of marks'!S79)</f>
        <v/>
      </c>
      <c r="L2316" s="433" t="str">
        <f>IF('statement of marks'!T79="","",'statement of marks'!T79)</f>
        <v/>
      </c>
      <c r="M2316" s="207" t="str">
        <f>IF('statement of marks'!V79="","",'statement of marks'!V79)</f>
        <v/>
      </c>
      <c r="N2316" s="207" t="str">
        <f>IF('statement of marks'!W79="","",'statement of marks'!W79)</f>
        <v/>
      </c>
      <c r="O2316" s="433" t="str">
        <f>IF('statement of marks'!X79="","",'statement of marks'!X79)</f>
        <v/>
      </c>
      <c r="P2316" s="209" t="str">
        <f>IF('statement of marks'!Y79="","",'statement of marks'!Y79)</f>
        <v/>
      </c>
      <c r="Q2316" s="207" t="str">
        <f>IF('statement of marks'!Z79="","",'statement of marks'!Z79)</f>
        <v/>
      </c>
      <c r="R2316" s="207" t="str">
        <f>IF('statement of marks'!AA79="","",'statement of marks'!AA79)</f>
        <v/>
      </c>
      <c r="S2316" s="433" t="str">
        <f>IF('statement of marks'!AB79="","",'statement of marks'!AB79)</f>
        <v/>
      </c>
      <c r="T2316" s="420" t="str">
        <f>IF('statement of marks'!AC79="","",'statement of marks'!AC79)</f>
        <v/>
      </c>
      <c r="U2316" s="420" t="str">
        <f>IF('statement of marks'!AD79="","",'statement of marks'!AD79)</f>
        <v/>
      </c>
      <c r="V2316" s="439" t="str">
        <f>IF('statement of marks'!AE79="","",'statement of marks'!AE79)</f>
        <v/>
      </c>
    </row>
    <row r="2317" spans="1:22" ht="15.95" customHeight="1">
      <c r="A2317" s="425"/>
      <c r="B2317" s="990" t="str">
        <f>IF('statement of marks'!$AH$3="","",'statement of marks'!$AH$3)</f>
        <v>vaxszth</v>
      </c>
      <c r="C2317" s="991"/>
      <c r="D2317" s="207" t="str">
        <f>IF('statement of marks'!AH79="","",'statement of marks'!AH79)</f>
        <v/>
      </c>
      <c r="E2317" s="207" t="str">
        <f>IF('statement of marks'!AI79="","",'statement of marks'!AI79)</f>
        <v/>
      </c>
      <c r="F2317" s="433" t="str">
        <f>IF('statement of marks'!AJ79="","",'statement of marks'!AJ79)</f>
        <v/>
      </c>
      <c r="G2317" s="207" t="str">
        <f>IF('statement of marks'!AK79="","",'statement of marks'!AK79)</f>
        <v/>
      </c>
      <c r="H2317" s="207" t="str">
        <f>IF('statement of marks'!AL79="","",'statement of marks'!AL79)</f>
        <v/>
      </c>
      <c r="I2317" s="433" t="str">
        <f>IF('statement of marks'!AM79="","",'statement of marks'!AM79)</f>
        <v/>
      </c>
      <c r="J2317" s="207" t="str">
        <f>IF('statement of marks'!AN79="","",'statement of marks'!AN79)</f>
        <v/>
      </c>
      <c r="K2317" s="207" t="str">
        <f>IF('statement of marks'!AO79="","",'statement of marks'!AO79)</f>
        <v/>
      </c>
      <c r="L2317" s="433" t="str">
        <f>IF('statement of marks'!AP79="","",'statement of marks'!AP79)</f>
        <v/>
      </c>
      <c r="M2317" s="207" t="str">
        <f>IF('statement of marks'!AR79="","",'statement of marks'!AR79)</f>
        <v/>
      </c>
      <c r="N2317" s="207" t="str">
        <f>IF('statement of marks'!AS79="","",'statement of marks'!AS79)</f>
        <v/>
      </c>
      <c r="O2317" s="433" t="str">
        <f>IF('statement of marks'!AT79="","",'statement of marks'!AT79)</f>
        <v/>
      </c>
      <c r="P2317" s="209" t="str">
        <f>IF('statement of marks'!AU79="","",'statement of marks'!AU79)</f>
        <v/>
      </c>
      <c r="Q2317" s="207" t="str">
        <f>IF('statement of marks'!AV79="","",'statement of marks'!AV79)</f>
        <v/>
      </c>
      <c r="R2317" s="207" t="str">
        <f>IF('statement of marks'!AW79="","",'statement of marks'!AW79)</f>
        <v/>
      </c>
      <c r="S2317" s="433" t="str">
        <f>IF('statement of marks'!AX79="","",'statement of marks'!AX79)</f>
        <v/>
      </c>
      <c r="T2317" s="420" t="str">
        <f>IF('statement of marks'!AY79="","",'statement of marks'!AY79)</f>
        <v/>
      </c>
      <c r="U2317" s="420" t="str">
        <f>IF('statement of marks'!AZ79="","",'statement of marks'!AZ79)</f>
        <v/>
      </c>
      <c r="V2317" s="439" t="str">
        <f>IF('statement of marks'!BA79="","",'statement of marks'!BA79)</f>
        <v/>
      </c>
    </row>
    <row r="2318" spans="1:22" ht="15.95" customHeight="1">
      <c r="A2318" s="425"/>
      <c r="B2318" s="990" t="str">
        <f>IF('statement of marks'!BD79="s","laLd`r",IF('statement of marks'!BD79="u","mnwZ",IF('statement of marks'!BD79="g","xqtjkrh",IF('statement of marks'!BD79="p","iatkch",IF('statement of marks'!BD79="sd","fla/kh","r`rh; Hkk""kk")))))</f>
        <v>r`rh; Hkk"kk</v>
      </c>
      <c r="C2318" s="991"/>
      <c r="D2318" s="207" t="str">
        <f>IF('statement of marks'!BE79="","",'statement of marks'!BE79)</f>
        <v/>
      </c>
      <c r="E2318" s="207" t="str">
        <f>IF('statement of marks'!BF79="","",'statement of marks'!BF79)</f>
        <v/>
      </c>
      <c r="F2318" s="433" t="str">
        <f>IF('statement of marks'!BG79="","",'statement of marks'!BG79)</f>
        <v/>
      </c>
      <c r="G2318" s="207" t="str">
        <f>IF('statement of marks'!BH79="","",'statement of marks'!BH79)</f>
        <v/>
      </c>
      <c r="H2318" s="207" t="str">
        <f>IF('statement of marks'!BI79="","",'statement of marks'!BI79)</f>
        <v/>
      </c>
      <c r="I2318" s="433" t="str">
        <f>IF('statement of marks'!BJ79="","",'statement of marks'!BJ79)</f>
        <v/>
      </c>
      <c r="J2318" s="207" t="str">
        <f>IF('statement of marks'!BK79="","",'statement of marks'!BK79)</f>
        <v/>
      </c>
      <c r="K2318" s="207" t="str">
        <f>IF('statement of marks'!BL79="","",'statement of marks'!BL79)</f>
        <v/>
      </c>
      <c r="L2318" s="433" t="str">
        <f>IF('statement of marks'!BM79="","",'statement of marks'!BM79)</f>
        <v/>
      </c>
      <c r="M2318" s="207" t="str">
        <f>IF('statement of marks'!BO79="","",'statement of marks'!BO79)</f>
        <v/>
      </c>
      <c r="N2318" s="207" t="str">
        <f>IF('statement of marks'!BP79="","",'statement of marks'!BP79)</f>
        <v/>
      </c>
      <c r="O2318" s="433" t="str">
        <f>IF('statement of marks'!BQ79="","",'statement of marks'!BQ79)</f>
        <v/>
      </c>
      <c r="P2318" s="209" t="str">
        <f>IF('statement of marks'!BR79="","",'statement of marks'!BR79)</f>
        <v/>
      </c>
      <c r="Q2318" s="207" t="str">
        <f>IF('statement of marks'!BS79="","",'statement of marks'!BS79)</f>
        <v/>
      </c>
      <c r="R2318" s="207" t="str">
        <f>IF('statement of marks'!BT79="","",'statement of marks'!BT79)</f>
        <v/>
      </c>
      <c r="S2318" s="433" t="str">
        <f>IF('statement of marks'!BU79="","",'statement of marks'!BU79)</f>
        <v/>
      </c>
      <c r="T2318" s="420" t="str">
        <f>IF('statement of marks'!BV79="","",'statement of marks'!BV79)</f>
        <v/>
      </c>
      <c r="U2318" s="420" t="str">
        <f>IF('statement of marks'!BW79="","",'statement of marks'!BW79)</f>
        <v/>
      </c>
      <c r="V2318" s="439" t="str">
        <f>IF('statement of marks'!BX79="","",'statement of marks'!BX79)</f>
        <v/>
      </c>
    </row>
    <row r="2319" spans="1:22" ht="15.95" customHeight="1">
      <c r="A2319" s="425"/>
      <c r="B2319" s="990" t="str">
        <f>IF('statement of marks'!$CA$3="","",'statement of marks'!$CA$3)</f>
        <v>xf.kr</v>
      </c>
      <c r="C2319" s="991"/>
      <c r="D2319" s="207" t="str">
        <f>IF('statement of marks'!CA79="","",'statement of marks'!CA79)</f>
        <v/>
      </c>
      <c r="E2319" s="207" t="str">
        <f>IF('statement of marks'!CB79="","",'statement of marks'!CB79)</f>
        <v/>
      </c>
      <c r="F2319" s="433" t="str">
        <f>IF('statement of marks'!CC79="","",'statement of marks'!CC79)</f>
        <v/>
      </c>
      <c r="G2319" s="207" t="str">
        <f>IF('statement of marks'!CD79="","",'statement of marks'!CD79)</f>
        <v/>
      </c>
      <c r="H2319" s="207" t="str">
        <f>IF('statement of marks'!CE79="","",'statement of marks'!CE79)</f>
        <v/>
      </c>
      <c r="I2319" s="433" t="str">
        <f>IF('statement of marks'!CF79="","",'statement of marks'!CF79)</f>
        <v/>
      </c>
      <c r="J2319" s="207" t="str">
        <f>IF('statement of marks'!CG79="","",'statement of marks'!CG79)</f>
        <v/>
      </c>
      <c r="K2319" s="207" t="str">
        <f>IF('statement of marks'!CH79="","",'statement of marks'!CH79)</f>
        <v/>
      </c>
      <c r="L2319" s="433" t="str">
        <f>IF('statement of marks'!CI79="","",'statement of marks'!CI79)</f>
        <v/>
      </c>
      <c r="M2319" s="207" t="str">
        <f>IF('statement of marks'!CK79="","",'statement of marks'!CK79)</f>
        <v/>
      </c>
      <c r="N2319" s="207" t="str">
        <f>IF('statement of marks'!CL79="","",'statement of marks'!CL79)</f>
        <v/>
      </c>
      <c r="O2319" s="433" t="str">
        <f>IF('statement of marks'!CM79="","",'statement of marks'!CM79)</f>
        <v/>
      </c>
      <c r="P2319" s="209" t="str">
        <f>IF('statement of marks'!CN79="","",'statement of marks'!CN79)</f>
        <v/>
      </c>
      <c r="Q2319" s="207" t="str">
        <f>IF('statement of marks'!CO79="","",'statement of marks'!CO79)</f>
        <v/>
      </c>
      <c r="R2319" s="207" t="str">
        <f>IF('statement of marks'!CP79="","",'statement of marks'!CP79)</f>
        <v/>
      </c>
      <c r="S2319" s="433" t="str">
        <f>IF('statement of marks'!CQ79="","",'statement of marks'!CQ79)</f>
        <v/>
      </c>
      <c r="T2319" s="420" t="str">
        <f>IF('statement of marks'!CR79="","",'statement of marks'!CR79)</f>
        <v/>
      </c>
      <c r="U2319" s="420" t="str">
        <f>IF('statement of marks'!CS79="","",'statement of marks'!CS79)</f>
        <v/>
      </c>
      <c r="V2319" s="439" t="str">
        <f>IF('statement of marks'!CT79="","",'statement of marks'!CT79)</f>
        <v/>
      </c>
    </row>
    <row r="2320" spans="1:22" ht="15.95" customHeight="1">
      <c r="A2320" s="425"/>
      <c r="B2320" s="990" t="str">
        <f>IF('statement of marks'!$CW$3="","",'statement of marks'!$CW$3)</f>
        <v>foKku</v>
      </c>
      <c r="C2320" s="991"/>
      <c r="D2320" s="207" t="str">
        <f>IF('statement of marks'!CW79="","",'statement of marks'!CW79)</f>
        <v/>
      </c>
      <c r="E2320" s="207" t="str">
        <f>IF('statement of marks'!CX79="","",'statement of marks'!CX79)</f>
        <v/>
      </c>
      <c r="F2320" s="433" t="str">
        <f>IF('statement of marks'!CY79="","",'statement of marks'!CY79)</f>
        <v/>
      </c>
      <c r="G2320" s="207" t="str">
        <f>IF('statement of marks'!CZ79="","",'statement of marks'!CZ79)</f>
        <v/>
      </c>
      <c r="H2320" s="207" t="str">
        <f>IF('statement of marks'!DA79="","",'statement of marks'!DA79)</f>
        <v/>
      </c>
      <c r="I2320" s="433" t="str">
        <f>IF('statement of marks'!DB79="","",'statement of marks'!DB79)</f>
        <v/>
      </c>
      <c r="J2320" s="207" t="str">
        <f>IF('statement of marks'!DC79="","",'statement of marks'!DC79)</f>
        <v/>
      </c>
      <c r="K2320" s="207" t="str">
        <f>IF('statement of marks'!DD79="","",'statement of marks'!DD79)</f>
        <v/>
      </c>
      <c r="L2320" s="433" t="str">
        <f>IF('statement of marks'!DE79="","",'statement of marks'!DE79)</f>
        <v/>
      </c>
      <c r="M2320" s="207" t="str">
        <f>IF('statement of marks'!DG79="","",'statement of marks'!DG79)</f>
        <v/>
      </c>
      <c r="N2320" s="207" t="str">
        <f>IF('statement of marks'!DH79="","",'statement of marks'!DH79)</f>
        <v/>
      </c>
      <c r="O2320" s="433" t="str">
        <f>IF('statement of marks'!DI79="","",'statement of marks'!DI79)</f>
        <v/>
      </c>
      <c r="P2320" s="209" t="str">
        <f>IF('statement of marks'!DJ79="","",'statement of marks'!DJ79)</f>
        <v/>
      </c>
      <c r="Q2320" s="207" t="str">
        <f>IF('statement of marks'!DK79="","",'statement of marks'!DK79)</f>
        <v/>
      </c>
      <c r="R2320" s="207" t="str">
        <f>IF('statement of marks'!DL79="","",'statement of marks'!DL79)</f>
        <v/>
      </c>
      <c r="S2320" s="433" t="str">
        <f>IF('statement of marks'!DM79="","",'statement of marks'!DM79)</f>
        <v/>
      </c>
      <c r="T2320" s="420" t="str">
        <f>IF('statement of marks'!DN79="","",'statement of marks'!DN79)</f>
        <v/>
      </c>
      <c r="U2320" s="420" t="str">
        <f>IF('statement of marks'!DO79="","",'statement of marks'!DO79)</f>
        <v/>
      </c>
      <c r="V2320" s="439" t="str">
        <f>IF('statement of marks'!DP79="","",'statement of marks'!DP79)</f>
        <v/>
      </c>
    </row>
    <row r="2321" spans="1:22" ht="15.95" customHeight="1">
      <c r="A2321" s="425"/>
      <c r="B2321" s="990" t="str">
        <f>IF('statement of marks'!$DS$3="","",'statement of marks'!$DS$3)</f>
        <v>lkekftd foKku</v>
      </c>
      <c r="C2321" s="991"/>
      <c r="D2321" s="207" t="str">
        <f>IF('statement of marks'!DS79="","",'statement of marks'!DS79)</f>
        <v/>
      </c>
      <c r="E2321" s="207" t="str">
        <f>IF('statement of marks'!DT79="","",'statement of marks'!DT79)</f>
        <v/>
      </c>
      <c r="F2321" s="433" t="str">
        <f>IF('statement of marks'!DU79="","",'statement of marks'!DU79)</f>
        <v/>
      </c>
      <c r="G2321" s="207" t="str">
        <f>IF('statement of marks'!DV79="","",'statement of marks'!DV79)</f>
        <v/>
      </c>
      <c r="H2321" s="207" t="str">
        <f>IF('statement of marks'!DW79="","",'statement of marks'!DW79)</f>
        <v/>
      </c>
      <c r="I2321" s="433" t="str">
        <f>IF('statement of marks'!DX79="","",'statement of marks'!DX79)</f>
        <v/>
      </c>
      <c r="J2321" s="207" t="str">
        <f>IF('statement of marks'!DY79="","",'statement of marks'!DY79)</f>
        <v/>
      </c>
      <c r="K2321" s="207" t="str">
        <f>IF('statement of marks'!DZ79="","",'statement of marks'!DZ79)</f>
        <v/>
      </c>
      <c r="L2321" s="433" t="str">
        <f>IF('statement of marks'!EA79="","",'statement of marks'!EA79)</f>
        <v/>
      </c>
      <c r="M2321" s="207" t="str">
        <f>IF('statement of marks'!EC79="","",'statement of marks'!EC79)</f>
        <v/>
      </c>
      <c r="N2321" s="207" t="str">
        <f>IF('statement of marks'!ED79="","",'statement of marks'!ED79)</f>
        <v/>
      </c>
      <c r="O2321" s="433" t="str">
        <f>IF('statement of marks'!EE79="","",'statement of marks'!EE79)</f>
        <v/>
      </c>
      <c r="P2321" s="209" t="str">
        <f>IF('statement of marks'!EF79="","",'statement of marks'!EF79)</f>
        <v/>
      </c>
      <c r="Q2321" s="207" t="str">
        <f>IF('statement of marks'!EG79="","",'statement of marks'!EG79)</f>
        <v/>
      </c>
      <c r="R2321" s="207" t="str">
        <f>IF('statement of marks'!EH79="","",'statement of marks'!EH79)</f>
        <v/>
      </c>
      <c r="S2321" s="433" t="str">
        <f>IF('statement of marks'!EI79="","",'statement of marks'!EI79)</f>
        <v/>
      </c>
      <c r="T2321" s="420" t="str">
        <f>IF('statement of marks'!EJ79="","",'statement of marks'!EJ79)</f>
        <v/>
      </c>
      <c r="U2321" s="420" t="str">
        <f>IF('statement of marks'!EK79="","",'statement of marks'!EK79)</f>
        <v/>
      </c>
      <c r="V2321" s="439" t="str">
        <f>IF('statement of marks'!EL79="","",'statement of marks'!EL79)</f>
        <v/>
      </c>
    </row>
    <row r="2322" spans="1:22" ht="15.95" customHeight="1">
      <c r="A2322" s="425"/>
      <c r="B2322" s="996" t="s">
        <v>193</v>
      </c>
      <c r="C2322" s="997"/>
      <c r="D2322" s="1007" t="s">
        <v>1</v>
      </c>
      <c r="E2322" s="1007"/>
      <c r="F2322" s="1007"/>
      <c r="G2322" s="1007" t="s">
        <v>21</v>
      </c>
      <c r="H2322" s="1007"/>
      <c r="I2322" s="1007"/>
      <c r="J2322" s="1007" t="s">
        <v>194</v>
      </c>
      <c r="K2322" s="1007"/>
      <c r="L2322" s="1007"/>
      <c r="M2322" s="1007" t="s">
        <v>68</v>
      </c>
      <c r="N2322" s="1007"/>
      <c r="O2322" s="1007"/>
      <c r="P2322" s="1007" t="s">
        <v>240</v>
      </c>
      <c r="Q2322" s="1007"/>
      <c r="R2322" s="1007"/>
      <c r="S2322" s="436"/>
      <c r="T2322" s="1073" t="s">
        <v>237</v>
      </c>
      <c r="U2322" s="1074"/>
      <c r="V2322" s="1075"/>
    </row>
    <row r="2323" spans="1:22" ht="15.95" customHeight="1">
      <c r="A2323" s="426"/>
      <c r="B2323" s="1048" t="s">
        <v>3</v>
      </c>
      <c r="C2323" s="1049"/>
      <c r="D2323" s="1050">
        <f>IF('statement of marks'!EO$6="","",'statement of marks'!EO$6)</f>
        <v>20</v>
      </c>
      <c r="E2323" s="1050"/>
      <c r="F2323" s="1050"/>
      <c r="G2323" s="1050">
        <f>IF('statement of marks'!EP$6="","",'statement of marks'!EP$6)</f>
        <v>20</v>
      </c>
      <c r="H2323" s="1050"/>
      <c r="I2323" s="1050"/>
      <c r="J2323" s="1050">
        <f>IF('statement of marks'!ER$6="","",'statement of marks'!ER$6)</f>
        <v>20</v>
      </c>
      <c r="K2323" s="1050"/>
      <c r="L2323" s="1050"/>
      <c r="M2323" s="1050">
        <f>IF('statement of marks'!EQ$6="","",'statement of marks'!EQ$6)</f>
        <v>20</v>
      </c>
      <c r="N2323" s="1050"/>
      <c r="O2323" s="1050"/>
      <c r="P2323" s="1050">
        <f>IF('statement of marks'!ES$6="","",'statement of marks'!ES$6)</f>
        <v>20</v>
      </c>
      <c r="Q2323" s="1050"/>
      <c r="R2323" s="1050"/>
      <c r="S2323" s="437" t="str">
        <f>IF('statement of marks'!FD$6="","",'statement of marks'!EW$6)</f>
        <v/>
      </c>
      <c r="T2323" s="442">
        <f>IF('statement of marks'!ET$6="","",'statement of marks'!ET$6)</f>
        <v>100</v>
      </c>
      <c r="U2323" s="443" t="s">
        <v>5</v>
      </c>
      <c r="V2323" s="444" t="s">
        <v>241</v>
      </c>
    </row>
    <row r="2324" spans="1:22" ht="15.95" customHeight="1">
      <c r="A2324" s="425"/>
      <c r="B2324" s="990" t="str">
        <f>IF('statement of marks'!$EO$3="","",'statement of marks'!$EO$3)</f>
        <v>dk;kZuqHko</v>
      </c>
      <c r="C2324" s="991"/>
      <c r="D2324" s="1031" t="str">
        <f>IF('statement of marks'!EO79="","",'statement of marks'!EO79)</f>
        <v/>
      </c>
      <c r="E2324" s="1031"/>
      <c r="F2324" s="1031"/>
      <c r="G2324" s="1031" t="str">
        <f>IF('statement of marks'!EP79="","",'statement of marks'!EP79)</f>
        <v/>
      </c>
      <c r="H2324" s="1031"/>
      <c r="I2324" s="1031"/>
      <c r="J2324" s="1031" t="str">
        <f>IF('statement of marks'!ER79="","",'statement of marks'!ER79)</f>
        <v/>
      </c>
      <c r="K2324" s="1031"/>
      <c r="L2324" s="1031"/>
      <c r="M2324" s="1031" t="str">
        <f>IF('statement of marks'!EQ79="","",'statement of marks'!EQ79)</f>
        <v/>
      </c>
      <c r="N2324" s="1031"/>
      <c r="O2324" s="1031"/>
      <c r="P2324" s="1031" t="str">
        <f>IF('statement of marks'!ES79="","",'statement of marks'!ES79)</f>
        <v/>
      </c>
      <c r="Q2324" s="1031"/>
      <c r="R2324" s="1031"/>
      <c r="S2324" s="438"/>
      <c r="T2324" s="440" t="str">
        <f>IF('statement of marks'!ET79="","",'statement of marks'!ET79)</f>
        <v/>
      </c>
      <c r="U2324" s="440" t="str">
        <f>IF('statement of marks'!EU79="","",'statement of marks'!EU79)</f>
        <v/>
      </c>
      <c r="V2324" s="441" t="str">
        <f>IF('statement of marks'!EV79="","",'statement of marks'!EV79)</f>
        <v/>
      </c>
    </row>
    <row r="2325" spans="1:22" ht="15.95" customHeight="1">
      <c r="A2325" s="425"/>
      <c r="B2325" s="1027" t="str">
        <f>IF('statement of marks'!$EY$3="","",'statement of marks'!$EY$3)</f>
        <v>dyk f'k{kk</v>
      </c>
      <c r="C2325" s="1028"/>
      <c r="D2325" s="1031" t="str">
        <f>IF('statement of marks'!EY79="","",'statement of marks'!EY79)</f>
        <v/>
      </c>
      <c r="E2325" s="1031"/>
      <c r="F2325" s="1031"/>
      <c r="G2325" s="1031" t="str">
        <f>IF('statement of marks'!EZ79="","",'statement of marks'!EZ79)</f>
        <v/>
      </c>
      <c r="H2325" s="1031"/>
      <c r="I2325" s="1031"/>
      <c r="J2325" s="1031" t="str">
        <f>IF('statement of marks'!FB79="","",'statement of marks'!FB79)</f>
        <v/>
      </c>
      <c r="K2325" s="1031"/>
      <c r="L2325" s="1031"/>
      <c r="M2325" s="1031" t="str">
        <f>IF('statement of marks'!FA79="","",'statement of marks'!FA79)</f>
        <v/>
      </c>
      <c r="N2325" s="1031"/>
      <c r="O2325" s="1031"/>
      <c r="P2325" s="1031" t="str">
        <f>IF('statement of marks'!FC79="","",'statement of marks'!FC79)</f>
        <v/>
      </c>
      <c r="Q2325" s="1031"/>
      <c r="R2325" s="1031"/>
      <c r="S2325" s="438"/>
      <c r="T2325" s="440" t="str">
        <f>IF('statement of marks'!FD79="","",'statement of marks'!FD79)</f>
        <v/>
      </c>
      <c r="U2325" s="440" t="str">
        <f>IF('statement of marks'!FE79="","",'statement of marks'!FE79)</f>
        <v/>
      </c>
      <c r="V2325" s="441" t="str">
        <f>IF('statement of marks'!FF79="","",'statement of marks'!FF79)</f>
        <v/>
      </c>
    </row>
    <row r="2326" spans="1:22" ht="15.95" customHeight="1">
      <c r="A2326" s="425"/>
      <c r="B2326" s="1029" t="str">
        <f>IF('statement of marks'!$FI$3="","",'statement of marks'!$FI$3)</f>
        <v>LokLF; ,oe~ 'kkjhfjd f'k{kk</v>
      </c>
      <c r="C2326" s="1030"/>
      <c r="D2326" s="1031" t="str">
        <f>IF('statement of marks'!FI79="","",'statement of marks'!FI79)</f>
        <v/>
      </c>
      <c r="E2326" s="1031"/>
      <c r="F2326" s="1031"/>
      <c r="G2326" s="1031" t="str">
        <f>IF('statement of marks'!FJ79="","",'statement of marks'!FJ79)</f>
        <v/>
      </c>
      <c r="H2326" s="1031"/>
      <c r="I2326" s="1031"/>
      <c r="J2326" s="1031" t="str">
        <f>IF('statement of marks'!FL79="","",'statement of marks'!FL79)</f>
        <v/>
      </c>
      <c r="K2326" s="1031"/>
      <c r="L2326" s="1031"/>
      <c r="M2326" s="1031" t="str">
        <f>IF('statement of marks'!FK79="","",'statement of marks'!FK79)</f>
        <v/>
      </c>
      <c r="N2326" s="1031"/>
      <c r="O2326" s="1031"/>
      <c r="P2326" s="1031" t="str">
        <f>IF('statement of marks'!FM79="","",'statement of marks'!FM79)</f>
        <v/>
      </c>
      <c r="Q2326" s="1031"/>
      <c r="R2326" s="1031"/>
      <c r="S2326" s="438"/>
      <c r="T2326" s="440" t="str">
        <f>IF('statement of marks'!FN79="","",'statement of marks'!FN79)</f>
        <v/>
      </c>
      <c r="U2326" s="440" t="str">
        <f>IF('statement of marks'!FO79="","",'statement of marks'!FO79)</f>
        <v/>
      </c>
      <c r="V2326" s="441" t="str">
        <f>IF('statement of marks'!FP79="","",'statement of marks'!FP79)</f>
        <v/>
      </c>
    </row>
    <row r="2327" spans="1:22" ht="15.95" customHeight="1">
      <c r="A2327" s="425"/>
      <c r="B2327" s="1000" t="s">
        <v>195</v>
      </c>
      <c r="C2327" s="1001"/>
      <c r="D2327" s="1071" t="str">
        <f>details!$DR$3</f>
        <v>vxLr rd</v>
      </c>
      <c r="E2327" s="1071"/>
      <c r="F2327" s="1071"/>
      <c r="G2327" s="1071" t="str">
        <f>details!$DV$3</f>
        <v>vDVwcj rd</v>
      </c>
      <c r="H2327" s="1071"/>
      <c r="I2327" s="1071"/>
      <c r="J2327" s="1071" t="str">
        <f>details!$ED$3</f>
        <v>Qjojh rd</v>
      </c>
      <c r="K2327" s="1071"/>
      <c r="L2327" s="1071"/>
      <c r="M2327" s="1071" t="str">
        <f>details!$DZ$3</f>
        <v>fnlEcj rd</v>
      </c>
      <c r="N2327" s="1071"/>
      <c r="O2327" s="1071"/>
      <c r="P2327" s="1071" t="str">
        <f>details!$EH$3</f>
        <v>loZ ;ksx</v>
      </c>
      <c r="Q2327" s="1071"/>
      <c r="R2327" s="1071"/>
      <c r="S2327" s="1010" t="s">
        <v>252</v>
      </c>
      <c r="T2327" s="1011"/>
      <c r="U2327" s="1011"/>
      <c r="V2327" s="1078"/>
    </row>
    <row r="2328" spans="1:22" ht="15.95" customHeight="1">
      <c r="A2328" s="425"/>
      <c r="B2328" s="1025" t="s">
        <v>98</v>
      </c>
      <c r="C2328" s="1026"/>
      <c r="D2328" s="1008" t="str">
        <f>IF(details!DS79="","",details!DS79)</f>
        <v/>
      </c>
      <c r="E2328" s="1008"/>
      <c r="F2328" s="1008"/>
      <c r="G2328" s="1008" t="str">
        <f>IF(details!DW79="","",details!DW79)</f>
        <v/>
      </c>
      <c r="H2328" s="1008"/>
      <c r="I2328" s="1008"/>
      <c r="J2328" s="1008" t="str">
        <f>IF(details!EE79="","",details!EE79)</f>
        <v/>
      </c>
      <c r="K2328" s="1008"/>
      <c r="L2328" s="1008"/>
      <c r="M2328" s="1008" t="str">
        <f>IF(details!EA79="","",details!EA79)</f>
        <v/>
      </c>
      <c r="N2328" s="1008"/>
      <c r="O2328" s="1008"/>
      <c r="P2328" s="1008" t="str">
        <f>IF(details!EI79="","",details!EI79)</f>
        <v/>
      </c>
      <c r="Q2328" s="1008"/>
      <c r="R2328" s="1008"/>
      <c r="S2328" s="1079">
        <f>'statement of marks'!$HF$108</f>
        <v>42855</v>
      </c>
      <c r="T2328" s="1080"/>
      <c r="U2328" s="1080"/>
      <c r="V2328" s="1081"/>
    </row>
    <row r="2329" spans="1:22" ht="15.95" customHeight="1">
      <c r="A2329" s="425"/>
      <c r="B2329" s="1023" t="s">
        <v>15</v>
      </c>
      <c r="C2329" s="1024"/>
      <c r="D2329" s="1009">
        <f>IF(details!DR79="","",details!DR79)</f>
        <v>83</v>
      </c>
      <c r="E2329" s="1009"/>
      <c r="F2329" s="1009"/>
      <c r="G2329" s="1009" t="str">
        <f>IF(details!DV79="","",details!DV79)</f>
        <v/>
      </c>
      <c r="H2329" s="1009"/>
      <c r="I2329" s="1009"/>
      <c r="J2329" s="1009" t="str">
        <f>IF(details!ED79="","",details!ED79)</f>
        <v/>
      </c>
      <c r="K2329" s="1009"/>
      <c r="L2329" s="1009"/>
      <c r="M2329" s="1009" t="str">
        <f>IF(details!DZ79="","",details!DZ79)</f>
        <v/>
      </c>
      <c r="N2329" s="1009"/>
      <c r="O2329" s="1009"/>
      <c r="P2329" s="1009" t="str">
        <f>IF(details!EH79="","",details!EH79)</f>
        <v/>
      </c>
      <c r="Q2329" s="1009"/>
      <c r="R2329" s="1009"/>
      <c r="S2329" s="1082"/>
      <c r="T2329" s="1083"/>
      <c r="U2329" s="1083"/>
      <c r="V2329" s="1084"/>
    </row>
    <row r="2330" spans="1:22" ht="15.95" customHeight="1">
      <c r="A2330" s="1072"/>
      <c r="B2330" s="1064" t="s">
        <v>250</v>
      </c>
      <c r="C2330" s="1065"/>
      <c r="D2330" s="1066" t="s">
        <v>3</v>
      </c>
      <c r="E2330" s="1066"/>
      <c r="F2330" s="1066"/>
      <c r="G2330" s="1066" t="s">
        <v>236</v>
      </c>
      <c r="H2330" s="1066"/>
      <c r="I2330" s="1066"/>
      <c r="J2330" s="1066" t="s">
        <v>5</v>
      </c>
      <c r="K2330" s="1066"/>
      <c r="L2330" s="1066"/>
      <c r="M2330" s="1066" t="s">
        <v>242</v>
      </c>
      <c r="N2330" s="1066"/>
      <c r="O2330" s="1066"/>
      <c r="P2330" s="1067" t="s">
        <v>225</v>
      </c>
      <c r="Q2330" s="1067"/>
      <c r="R2330" s="1067"/>
      <c r="S2330" s="1066" t="s">
        <v>250</v>
      </c>
      <c r="T2330" s="1066"/>
      <c r="U2330" s="1066"/>
      <c r="V2330" s="1068"/>
    </row>
    <row r="2331" spans="1:22" ht="15.95" customHeight="1">
      <c r="A2331" s="1072"/>
      <c r="B2331" s="1064"/>
      <c r="C2331" s="1065"/>
      <c r="D2331" s="1069" t="str">
        <f>'statement of marks'!HD79</f>
        <v/>
      </c>
      <c r="E2331" s="1069"/>
      <c r="F2331" s="1069"/>
      <c r="G2331" s="1069" t="str">
        <f>'statement of marks'!HE79</f>
        <v/>
      </c>
      <c r="H2331" s="1069"/>
      <c r="I2331" s="1069"/>
      <c r="J2331" s="1069" t="str">
        <f>'statement of marks'!HF79</f>
        <v/>
      </c>
      <c r="K2331" s="1069"/>
      <c r="L2331" s="1069"/>
      <c r="M2331" s="1069" t="str">
        <f>'statement of marks'!HI79</f>
        <v/>
      </c>
      <c r="N2331" s="1069"/>
      <c r="O2331" s="1069"/>
      <c r="P2331" s="1069" t="str">
        <f>'statement of marks'!HH79</f>
        <v/>
      </c>
      <c r="Q2331" s="1069"/>
      <c r="R2331" s="1069"/>
      <c r="S2331" s="1066" t="str">
        <f>'statement of marks'!HC79</f>
        <v/>
      </c>
      <c r="T2331" s="1066"/>
      <c r="U2331" s="1066"/>
      <c r="V2331" s="1068"/>
    </row>
    <row r="2332" spans="1:22" ht="15.95" customHeight="1">
      <c r="A2332" s="425"/>
      <c r="B2332" s="1036" t="s">
        <v>99</v>
      </c>
      <c r="C2332" s="1037"/>
      <c r="D2332" s="1007"/>
      <c r="E2332" s="1007"/>
      <c r="F2332" s="1007"/>
      <c r="G2332" s="1007"/>
      <c r="H2332" s="1007"/>
      <c r="I2332" s="1007"/>
      <c r="J2332" s="1007"/>
      <c r="K2332" s="1007"/>
      <c r="L2332" s="1007"/>
      <c r="M2332" s="1007"/>
      <c r="N2332" s="1007"/>
      <c r="O2332" s="1007"/>
      <c r="P2332" s="1007"/>
      <c r="Q2332" s="1007"/>
      <c r="R2332" s="1007"/>
      <c r="S2332" s="1007"/>
      <c r="T2332" s="1007"/>
      <c r="U2332" s="1007"/>
      <c r="V2332" s="1058"/>
    </row>
    <row r="2333" spans="1:22" ht="15.95" customHeight="1">
      <c r="A2333" s="425"/>
      <c r="B2333" s="1013" t="s">
        <v>79</v>
      </c>
      <c r="C2333" s="1014"/>
      <c r="D2333" s="1007"/>
      <c r="E2333" s="1007"/>
      <c r="F2333" s="1007"/>
      <c r="G2333" s="1007"/>
      <c r="H2333" s="1007"/>
      <c r="I2333" s="1007"/>
      <c r="J2333" s="1007"/>
      <c r="K2333" s="1007"/>
      <c r="L2333" s="1007"/>
      <c r="M2333" s="1007"/>
      <c r="N2333" s="1007"/>
      <c r="O2333" s="1007"/>
      <c r="P2333" s="1007"/>
      <c r="Q2333" s="1007"/>
      <c r="R2333" s="1007"/>
      <c r="S2333" s="1007"/>
      <c r="T2333" s="1007"/>
      <c r="U2333" s="1007"/>
      <c r="V2333" s="1058"/>
    </row>
    <row r="2334" spans="1:22" ht="15.95" customHeight="1">
      <c r="A2334" s="425"/>
      <c r="B2334" s="1036" t="s">
        <v>243</v>
      </c>
      <c r="C2334" s="1037"/>
      <c r="D2334" s="1007"/>
      <c r="E2334" s="1007"/>
      <c r="F2334" s="1007"/>
      <c r="G2334" s="1007"/>
      <c r="H2334" s="1007"/>
      <c r="I2334" s="1007"/>
      <c r="J2334" s="1007"/>
      <c r="K2334" s="1007"/>
      <c r="L2334" s="1007"/>
      <c r="M2334" s="1007"/>
      <c r="N2334" s="1007"/>
      <c r="O2334" s="1007"/>
      <c r="P2334" s="1007" t="s">
        <v>243</v>
      </c>
      <c r="Q2334" s="1007"/>
      <c r="R2334" s="1007"/>
      <c r="S2334" s="1007"/>
      <c r="T2334" s="1007"/>
      <c r="U2334" s="1007"/>
      <c r="V2334" s="1058"/>
    </row>
    <row r="2335" spans="1:22" ht="15.95" customHeight="1">
      <c r="A2335" s="425"/>
      <c r="B2335" s="1021" t="s">
        <v>100</v>
      </c>
      <c r="C2335" s="1022"/>
      <c r="D2335" s="1007"/>
      <c r="E2335" s="1007"/>
      <c r="F2335" s="1007"/>
      <c r="G2335" s="1007"/>
      <c r="H2335" s="1007"/>
      <c r="I2335" s="1007"/>
      <c r="J2335" s="1007"/>
      <c r="K2335" s="1007"/>
      <c r="L2335" s="1007"/>
      <c r="M2335" s="1007"/>
      <c r="N2335" s="1007"/>
      <c r="O2335" s="1007"/>
      <c r="P2335" s="1007"/>
      <c r="Q2335" s="1007"/>
      <c r="R2335" s="1007"/>
      <c r="S2335" s="1060" t="s">
        <v>100</v>
      </c>
      <c r="T2335" s="1060"/>
      <c r="U2335" s="1060"/>
      <c r="V2335" s="1061"/>
    </row>
    <row r="2336" spans="1:22" ht="15.95" customHeight="1" thickBot="1">
      <c r="A2336" s="427"/>
      <c r="B2336" s="1076" t="s">
        <v>101</v>
      </c>
      <c r="C2336" s="1077"/>
      <c r="D2336" s="1059"/>
      <c r="E2336" s="1059"/>
      <c r="F2336" s="1059"/>
      <c r="G2336" s="1059"/>
      <c r="H2336" s="1059"/>
      <c r="I2336" s="1059"/>
      <c r="J2336" s="1059"/>
      <c r="K2336" s="1059"/>
      <c r="L2336" s="1059"/>
      <c r="M2336" s="1059"/>
      <c r="N2336" s="1059"/>
      <c r="O2336" s="1059"/>
      <c r="P2336" s="1059"/>
      <c r="Q2336" s="1059"/>
      <c r="R2336" s="1059"/>
      <c r="S2336" s="1062" t="s">
        <v>134</v>
      </c>
      <c r="T2336" s="1062"/>
      <c r="U2336" s="1062"/>
      <c r="V2336" s="1063"/>
    </row>
    <row r="2337" spans="1:22" ht="15.95" customHeight="1">
      <c r="A2337" s="424"/>
      <c r="B2337" s="1038" t="s">
        <v>47</v>
      </c>
      <c r="C2337" s="1039"/>
      <c r="D2337" s="1039"/>
      <c r="E2337" s="1039"/>
      <c r="F2337" s="1039"/>
      <c r="G2337" s="1039"/>
      <c r="H2337" s="1039"/>
      <c r="I2337" s="1039"/>
      <c r="J2337" s="1039"/>
      <c r="K2337" s="1039"/>
      <c r="L2337" s="1039"/>
      <c r="M2337" s="1039"/>
      <c r="N2337" s="1039"/>
      <c r="O2337" s="1039"/>
      <c r="P2337" s="1039"/>
      <c r="Q2337" s="1039"/>
      <c r="R2337" s="1039"/>
      <c r="S2337" s="1039"/>
      <c r="T2337" s="1039"/>
      <c r="U2337" s="1039"/>
      <c r="V2337" s="1040"/>
    </row>
    <row r="2338" spans="1:22" ht="15.95" customHeight="1">
      <c r="A2338" s="425"/>
      <c r="B2338" s="1041" t="str">
        <f>'statement of marks'!$A$1</f>
        <v>MkW0Hkhejko vEcsMdj jkt0vkok0fo|k0cxMh]nkSlk</v>
      </c>
      <c r="C2338" s="1042"/>
      <c r="D2338" s="1042"/>
      <c r="E2338" s="1042"/>
      <c r="F2338" s="1042"/>
      <c r="G2338" s="1042"/>
      <c r="H2338" s="1042"/>
      <c r="I2338" s="1042"/>
      <c r="J2338" s="1042"/>
      <c r="K2338" s="1042"/>
      <c r="L2338" s="1042"/>
      <c r="M2338" s="1042"/>
      <c r="N2338" s="1042"/>
      <c r="O2338" s="1042"/>
      <c r="P2338" s="1042"/>
      <c r="Q2338" s="1042"/>
      <c r="R2338" s="1042"/>
      <c r="S2338" s="1042"/>
      <c r="T2338" s="1042"/>
      <c r="U2338" s="1042"/>
      <c r="V2338" s="1043"/>
    </row>
    <row r="2339" spans="1:22" ht="15.95" customHeight="1">
      <c r="A2339" s="425"/>
      <c r="B2339" s="990" t="s">
        <v>244</v>
      </c>
      <c r="C2339" s="991"/>
      <c r="D2339" s="992" t="str">
        <f>'statement of marks'!$H$3</f>
        <v>2016-17</v>
      </c>
      <c r="E2339" s="992"/>
      <c r="F2339" s="992"/>
      <c r="G2339" s="992"/>
      <c r="H2339" s="992"/>
      <c r="I2339" s="992"/>
      <c r="J2339" s="992"/>
      <c r="K2339" s="992"/>
      <c r="L2339" s="992"/>
      <c r="M2339" s="992"/>
      <c r="N2339" s="992"/>
      <c r="O2339" s="992"/>
      <c r="P2339" s="992"/>
      <c r="Q2339" s="992"/>
      <c r="R2339" s="992"/>
      <c r="S2339" s="992"/>
      <c r="T2339" s="992"/>
      <c r="U2339" s="992"/>
      <c r="V2339" s="1044"/>
    </row>
    <row r="2340" spans="1:22" ht="15.95" customHeight="1">
      <c r="A2340" s="425"/>
      <c r="B2340" s="990" t="s">
        <v>185</v>
      </c>
      <c r="C2340" s="991"/>
      <c r="D2340" s="991" t="str">
        <f>IF('statement of marks'!I80="","",'statement of marks'!I80)</f>
        <v/>
      </c>
      <c r="E2340" s="991"/>
      <c r="F2340" s="991"/>
      <c r="G2340" s="991"/>
      <c r="H2340" s="991"/>
      <c r="I2340" s="991"/>
      <c r="J2340" s="991"/>
      <c r="K2340" s="991"/>
      <c r="L2340" s="991"/>
      <c r="M2340" s="991"/>
      <c r="N2340" s="991"/>
      <c r="O2340" s="991"/>
      <c r="P2340" s="991"/>
      <c r="Q2340" s="991"/>
      <c r="R2340" s="991"/>
      <c r="S2340" s="991"/>
      <c r="T2340" s="991"/>
      <c r="U2340" s="991"/>
      <c r="V2340" s="1045"/>
    </row>
    <row r="2341" spans="1:22" ht="15.95" customHeight="1">
      <c r="A2341" s="425"/>
      <c r="B2341" s="990" t="s">
        <v>186</v>
      </c>
      <c r="C2341" s="991"/>
      <c r="D2341" s="991" t="str">
        <f>IF('statement of marks'!J80="","",'statement of marks'!J80)</f>
        <v/>
      </c>
      <c r="E2341" s="991"/>
      <c r="F2341" s="991"/>
      <c r="G2341" s="991"/>
      <c r="H2341" s="991"/>
      <c r="I2341" s="991"/>
      <c r="J2341" s="991"/>
      <c r="K2341" s="991"/>
      <c r="L2341" s="991"/>
      <c r="M2341" s="991"/>
      <c r="N2341" s="991"/>
      <c r="O2341" s="991"/>
      <c r="P2341" s="991"/>
      <c r="Q2341" s="991"/>
      <c r="R2341" s="991"/>
      <c r="S2341" s="991"/>
      <c r="T2341" s="991"/>
      <c r="U2341" s="991"/>
      <c r="V2341" s="1045"/>
    </row>
    <row r="2342" spans="1:22" ht="15.95" customHeight="1">
      <c r="A2342" s="425"/>
      <c r="B2342" s="990" t="s">
        <v>187</v>
      </c>
      <c r="C2342" s="991"/>
      <c r="D2342" s="991" t="str">
        <f>IF('statement of marks'!K80="","",'statement of marks'!K80)</f>
        <v/>
      </c>
      <c r="E2342" s="991"/>
      <c r="F2342" s="991"/>
      <c r="G2342" s="991"/>
      <c r="H2342" s="991"/>
      <c r="I2342" s="991"/>
      <c r="J2342" s="991"/>
      <c r="K2342" s="991"/>
      <c r="L2342" s="991"/>
      <c r="M2342" s="991"/>
      <c r="N2342" s="991"/>
      <c r="O2342" s="991"/>
      <c r="P2342" s="991"/>
      <c r="Q2342" s="991"/>
      <c r="R2342" s="991"/>
      <c r="S2342" s="991"/>
      <c r="T2342" s="991"/>
      <c r="U2342" s="991"/>
      <c r="V2342" s="1045"/>
    </row>
    <row r="2343" spans="1:22" ht="15.95" customHeight="1">
      <c r="A2343" s="425"/>
      <c r="B2343" s="990" t="s">
        <v>188</v>
      </c>
      <c r="C2343" s="991"/>
      <c r="D2343" s="992" t="str">
        <f>'statement of marks'!$G$3</f>
        <v>6 B</v>
      </c>
      <c r="E2343" s="992"/>
      <c r="F2343" s="992"/>
      <c r="G2343" s="991" t="s">
        <v>9</v>
      </c>
      <c r="H2343" s="991"/>
      <c r="I2343" s="991"/>
      <c r="J2343" s="992" t="str">
        <f>IF('statement of marks'!D80="","",'statement of marks'!D80)</f>
        <v/>
      </c>
      <c r="K2343" s="992"/>
      <c r="L2343" s="992"/>
      <c r="M2343" s="991" t="s">
        <v>189</v>
      </c>
      <c r="N2343" s="991"/>
      <c r="O2343" s="991"/>
      <c r="P2343" s="992" t="str">
        <f>IF('statement of marks'!F80="","",'statement of marks'!F80)</f>
        <v/>
      </c>
      <c r="Q2343" s="992"/>
      <c r="R2343" s="992"/>
      <c r="S2343" s="1054" t="str">
        <f>IF('statement of marks'!$I$3="","",'statement of marks'!$I$3)</f>
        <v xml:space="preserve">fo|ky; dk Mk;l dksM+ </v>
      </c>
      <c r="T2343" s="1054"/>
      <c r="U2343" s="1054"/>
      <c r="V2343" s="1055"/>
    </row>
    <row r="2344" spans="1:22" ht="15.95" customHeight="1">
      <c r="A2344" s="425"/>
      <c r="B2344" s="428" t="s">
        <v>0</v>
      </c>
      <c r="C2344" s="429"/>
      <c r="D2344" s="1032" t="str">
        <f>IF('statement of marks'!G80="","",'statement of marks'!G80)</f>
        <v/>
      </c>
      <c r="E2344" s="1032"/>
      <c r="F2344" s="1032"/>
      <c r="G2344" s="991" t="str">
        <f>IF('statement of marks'!H80="","",'statement of marks'!H80)</f>
        <v/>
      </c>
      <c r="H2344" s="991"/>
      <c r="I2344" s="991"/>
      <c r="J2344" s="991"/>
      <c r="K2344" s="991"/>
      <c r="L2344" s="991"/>
      <c r="M2344" s="991"/>
      <c r="N2344" s="991"/>
      <c r="O2344" s="991"/>
      <c r="P2344" s="991"/>
      <c r="Q2344" s="991"/>
      <c r="R2344" s="991"/>
      <c r="S2344" s="1056" t="str">
        <f>IF('statement of marks'!$J$3="","",'statement of marks'!$J$3)</f>
        <v xml:space="preserve">08291009401   </v>
      </c>
      <c r="T2344" s="1056"/>
      <c r="U2344" s="1056"/>
      <c r="V2344" s="1057"/>
    </row>
    <row r="2345" spans="1:22" ht="15.95" customHeight="1">
      <c r="A2345" s="425"/>
      <c r="B2345" s="404" t="s">
        <v>28</v>
      </c>
      <c r="C2345" s="430" t="s">
        <v>96</v>
      </c>
      <c r="D2345" s="1007" t="s">
        <v>1</v>
      </c>
      <c r="E2345" s="1007"/>
      <c r="F2345" s="1007"/>
      <c r="G2345" s="1007" t="s">
        <v>21</v>
      </c>
      <c r="H2345" s="1007"/>
      <c r="I2345" s="1007"/>
      <c r="J2345" s="1007" t="s">
        <v>68</v>
      </c>
      <c r="K2345" s="1007"/>
      <c r="L2345" s="1007"/>
      <c r="M2345" s="1007" t="s">
        <v>97</v>
      </c>
      <c r="N2345" s="1007"/>
      <c r="O2345" s="1007"/>
      <c r="P2345" s="1070" t="s">
        <v>200</v>
      </c>
      <c r="Q2345" s="1051" t="s">
        <v>238</v>
      </c>
      <c r="R2345" s="1051"/>
      <c r="S2345" s="1051"/>
      <c r="T2345" s="1052" t="s">
        <v>237</v>
      </c>
      <c r="U2345" s="1052"/>
      <c r="V2345" s="1053"/>
    </row>
    <row r="2346" spans="1:22" ht="15.95" customHeight="1">
      <c r="A2346" s="425"/>
      <c r="B2346" s="404"/>
      <c r="C2346" s="430"/>
      <c r="D2346" s="423" t="s">
        <v>245</v>
      </c>
      <c r="E2346" s="423" t="s">
        <v>246</v>
      </c>
      <c r="F2346" s="431" t="s">
        <v>2</v>
      </c>
      <c r="G2346" s="423" t="s">
        <v>245</v>
      </c>
      <c r="H2346" s="423" t="s">
        <v>246</v>
      </c>
      <c r="I2346" s="431" t="s">
        <v>2</v>
      </c>
      <c r="J2346" s="423" t="s">
        <v>245</v>
      </c>
      <c r="K2346" s="423" t="s">
        <v>246</v>
      </c>
      <c r="L2346" s="431" t="s">
        <v>2</v>
      </c>
      <c r="M2346" s="423" t="s">
        <v>245</v>
      </c>
      <c r="N2346" s="423" t="s">
        <v>246</v>
      </c>
      <c r="O2346" s="431" t="s">
        <v>2</v>
      </c>
      <c r="P2346" s="1070"/>
      <c r="Q2346" s="423" t="s">
        <v>245</v>
      </c>
      <c r="R2346" s="423" t="s">
        <v>246</v>
      </c>
      <c r="S2346" s="435" t="s">
        <v>2</v>
      </c>
      <c r="T2346" s="445" t="s">
        <v>223</v>
      </c>
      <c r="U2346" s="446" t="s">
        <v>5</v>
      </c>
      <c r="V2346" s="447" t="s">
        <v>241</v>
      </c>
    </row>
    <row r="2347" spans="1:22" ht="15.95" customHeight="1">
      <c r="A2347" s="426"/>
      <c r="B2347" s="1046" t="s">
        <v>3</v>
      </c>
      <c r="C2347" s="1047"/>
      <c r="D2347" s="421">
        <f>IF('statement of marks'!L$6="","",'statement of marks'!L$6)</f>
        <v>5</v>
      </c>
      <c r="E2347" s="421">
        <f>IF('statement of marks'!M$6="","",'statement of marks'!M$6)</f>
        <v>5</v>
      </c>
      <c r="F2347" s="432">
        <f>IF('statement of marks'!N$6="","",'statement of marks'!N$6)</f>
        <v>10</v>
      </c>
      <c r="G2347" s="421">
        <f>IF('statement of marks'!O$6="","",'statement of marks'!O$6)</f>
        <v>5</v>
      </c>
      <c r="H2347" s="421">
        <f>IF('statement of marks'!P$6="","",'statement of marks'!P$6)</f>
        <v>5</v>
      </c>
      <c r="I2347" s="432">
        <f>IF('statement of marks'!Q$6="","",'statement of marks'!Q$6)</f>
        <v>10</v>
      </c>
      <c r="J2347" s="421">
        <f>IF('statement of marks'!R$6="","",'statement of marks'!R$6)</f>
        <v>5</v>
      </c>
      <c r="K2347" s="421">
        <f>IF('statement of marks'!S$6="","",'statement of marks'!S$6)</f>
        <v>5</v>
      </c>
      <c r="L2347" s="432">
        <f>IF('statement of marks'!T$6="","",'statement of marks'!T$6)</f>
        <v>10</v>
      </c>
      <c r="M2347" s="421">
        <f>IF('statement of marks'!V$6="","",'statement of marks'!V$6)</f>
        <v>50</v>
      </c>
      <c r="N2347" s="421">
        <f>IF('statement of marks'!W$6="","",'statement of marks'!W$6)</f>
        <v>20</v>
      </c>
      <c r="O2347" s="432">
        <f>IF('statement of marks'!X$6="","",'statement of marks'!X$6)</f>
        <v>70</v>
      </c>
      <c r="P2347" s="422">
        <f>IF('statement of marks'!Y$6="","",'statement of marks'!Y$6)</f>
        <v>100</v>
      </c>
      <c r="Q2347" s="421">
        <f>IF('statement of marks'!Z$6="","",'statement of marks'!Z$6)</f>
        <v>70</v>
      </c>
      <c r="R2347" s="421">
        <f>IF('statement of marks'!AA$6="","",'statement of marks'!AA$6)</f>
        <v>30</v>
      </c>
      <c r="S2347" s="432">
        <f>IF('statement of marks'!AB$6="","",'statement of marks'!AB$6)</f>
        <v>100</v>
      </c>
      <c r="T2347" s="442">
        <f>IF('statement of marks'!AC$6="","",'statement of marks'!AC$6)</f>
        <v>200</v>
      </c>
      <c r="U2347" s="442" t="str">
        <f>IF('statement of marks'!AD$6="","",'statement of marks'!AD$6)</f>
        <v/>
      </c>
      <c r="V2347" s="448" t="str">
        <f>IF('statement of marks'!AE$6="","",'statement of marks'!AE$6)</f>
        <v/>
      </c>
    </row>
    <row r="2348" spans="1:22" ht="15.95" customHeight="1">
      <c r="A2348" s="425"/>
      <c r="B2348" s="990" t="str">
        <f>IF('statement of marks'!$L$3="","",'statement of marks'!$L$3)</f>
        <v>fgUnh</v>
      </c>
      <c r="C2348" s="991"/>
      <c r="D2348" s="207" t="str">
        <f>IF('statement of marks'!L80="","",'statement of marks'!L80)</f>
        <v/>
      </c>
      <c r="E2348" s="207" t="str">
        <f>IF('statement of marks'!M80="","",'statement of marks'!M80)</f>
        <v/>
      </c>
      <c r="F2348" s="433" t="str">
        <f>IF('statement of marks'!N80="","",'statement of marks'!N80)</f>
        <v/>
      </c>
      <c r="G2348" s="207" t="str">
        <f>IF('statement of marks'!O80="","",'statement of marks'!O80)</f>
        <v/>
      </c>
      <c r="H2348" s="207" t="str">
        <f>IF('statement of marks'!P80="","",'statement of marks'!P80)</f>
        <v/>
      </c>
      <c r="I2348" s="433" t="str">
        <f>IF('statement of marks'!Q80="","",'statement of marks'!Q80)</f>
        <v/>
      </c>
      <c r="J2348" s="207" t="str">
        <f>IF('statement of marks'!R80="","",'statement of marks'!R80)</f>
        <v/>
      </c>
      <c r="K2348" s="207" t="str">
        <f>IF('statement of marks'!S80="","",'statement of marks'!S80)</f>
        <v/>
      </c>
      <c r="L2348" s="433" t="str">
        <f>IF('statement of marks'!T80="","",'statement of marks'!T80)</f>
        <v/>
      </c>
      <c r="M2348" s="207" t="str">
        <f>IF('statement of marks'!V80="","",'statement of marks'!V80)</f>
        <v/>
      </c>
      <c r="N2348" s="207" t="str">
        <f>IF('statement of marks'!W80="","",'statement of marks'!W80)</f>
        <v/>
      </c>
      <c r="O2348" s="433" t="str">
        <f>IF('statement of marks'!X80="","",'statement of marks'!X80)</f>
        <v/>
      </c>
      <c r="P2348" s="209" t="str">
        <f>IF('statement of marks'!Y80="","",'statement of marks'!Y80)</f>
        <v/>
      </c>
      <c r="Q2348" s="207" t="str">
        <f>IF('statement of marks'!Z80="","",'statement of marks'!Z80)</f>
        <v/>
      </c>
      <c r="R2348" s="207" t="str">
        <f>IF('statement of marks'!AA80="","",'statement of marks'!AA80)</f>
        <v/>
      </c>
      <c r="S2348" s="433" t="str">
        <f>IF('statement of marks'!AB80="","",'statement of marks'!AB80)</f>
        <v/>
      </c>
      <c r="T2348" s="420" t="str">
        <f>IF('statement of marks'!AC80="","",'statement of marks'!AC80)</f>
        <v/>
      </c>
      <c r="U2348" s="420" t="str">
        <f>IF('statement of marks'!AD80="","",'statement of marks'!AD80)</f>
        <v/>
      </c>
      <c r="V2348" s="439" t="str">
        <f>IF('statement of marks'!AE80="","",'statement of marks'!AE80)</f>
        <v/>
      </c>
    </row>
    <row r="2349" spans="1:22" ht="15.95" customHeight="1">
      <c r="A2349" s="425"/>
      <c r="B2349" s="990" t="str">
        <f>IF('statement of marks'!$AH$3="","",'statement of marks'!$AH$3)</f>
        <v>vaxszth</v>
      </c>
      <c r="C2349" s="991"/>
      <c r="D2349" s="207" t="str">
        <f>IF('statement of marks'!AH80="","",'statement of marks'!AH80)</f>
        <v/>
      </c>
      <c r="E2349" s="207" t="str">
        <f>IF('statement of marks'!AI80="","",'statement of marks'!AI80)</f>
        <v/>
      </c>
      <c r="F2349" s="433" t="str">
        <f>IF('statement of marks'!AJ80="","",'statement of marks'!AJ80)</f>
        <v/>
      </c>
      <c r="G2349" s="207" t="str">
        <f>IF('statement of marks'!AK80="","",'statement of marks'!AK80)</f>
        <v/>
      </c>
      <c r="H2349" s="207" t="str">
        <f>IF('statement of marks'!AL80="","",'statement of marks'!AL80)</f>
        <v/>
      </c>
      <c r="I2349" s="433" t="str">
        <f>IF('statement of marks'!AM80="","",'statement of marks'!AM80)</f>
        <v/>
      </c>
      <c r="J2349" s="207" t="str">
        <f>IF('statement of marks'!AN80="","",'statement of marks'!AN80)</f>
        <v/>
      </c>
      <c r="K2349" s="207" t="str">
        <f>IF('statement of marks'!AO80="","",'statement of marks'!AO80)</f>
        <v/>
      </c>
      <c r="L2349" s="433" t="str">
        <f>IF('statement of marks'!AP80="","",'statement of marks'!AP80)</f>
        <v/>
      </c>
      <c r="M2349" s="207" t="str">
        <f>IF('statement of marks'!AR80="","",'statement of marks'!AR80)</f>
        <v/>
      </c>
      <c r="N2349" s="207" t="str">
        <f>IF('statement of marks'!AS80="","",'statement of marks'!AS80)</f>
        <v/>
      </c>
      <c r="O2349" s="433" t="str">
        <f>IF('statement of marks'!AT80="","",'statement of marks'!AT80)</f>
        <v/>
      </c>
      <c r="P2349" s="209" t="str">
        <f>IF('statement of marks'!AU80="","",'statement of marks'!AU80)</f>
        <v/>
      </c>
      <c r="Q2349" s="207" t="str">
        <f>IF('statement of marks'!AV80="","",'statement of marks'!AV80)</f>
        <v/>
      </c>
      <c r="R2349" s="207" t="str">
        <f>IF('statement of marks'!AW80="","",'statement of marks'!AW80)</f>
        <v/>
      </c>
      <c r="S2349" s="433" t="str">
        <f>IF('statement of marks'!AX80="","",'statement of marks'!AX80)</f>
        <v/>
      </c>
      <c r="T2349" s="420" t="str">
        <f>IF('statement of marks'!AY80="","",'statement of marks'!AY80)</f>
        <v/>
      </c>
      <c r="U2349" s="420" t="str">
        <f>IF('statement of marks'!AZ80="","",'statement of marks'!AZ80)</f>
        <v/>
      </c>
      <c r="V2349" s="439" t="str">
        <f>IF('statement of marks'!BA80="","",'statement of marks'!BA80)</f>
        <v/>
      </c>
    </row>
    <row r="2350" spans="1:22" ht="15.95" customHeight="1">
      <c r="A2350" s="425"/>
      <c r="B2350" s="990" t="str">
        <f>IF('statement of marks'!BD80="s","laLd`r",IF('statement of marks'!BD80="u","mnwZ",IF('statement of marks'!BD80="g","xqtjkrh",IF('statement of marks'!BD80="p","iatkch",IF('statement of marks'!BD80="sd","fla/kh","r`rh; Hkk""kk")))))</f>
        <v>r`rh; Hkk"kk</v>
      </c>
      <c r="C2350" s="991"/>
      <c r="D2350" s="207" t="str">
        <f>IF('statement of marks'!BE80="","",'statement of marks'!BE80)</f>
        <v/>
      </c>
      <c r="E2350" s="207" t="str">
        <f>IF('statement of marks'!BF80="","",'statement of marks'!BF80)</f>
        <v/>
      </c>
      <c r="F2350" s="433" t="str">
        <f>IF('statement of marks'!BG80="","",'statement of marks'!BG80)</f>
        <v/>
      </c>
      <c r="G2350" s="207" t="str">
        <f>IF('statement of marks'!BH80="","",'statement of marks'!BH80)</f>
        <v/>
      </c>
      <c r="H2350" s="207" t="str">
        <f>IF('statement of marks'!BI80="","",'statement of marks'!BI80)</f>
        <v/>
      </c>
      <c r="I2350" s="433" t="str">
        <f>IF('statement of marks'!BJ80="","",'statement of marks'!BJ80)</f>
        <v/>
      </c>
      <c r="J2350" s="207" t="str">
        <f>IF('statement of marks'!BK80="","",'statement of marks'!BK80)</f>
        <v/>
      </c>
      <c r="K2350" s="207" t="str">
        <f>IF('statement of marks'!BL80="","",'statement of marks'!BL80)</f>
        <v/>
      </c>
      <c r="L2350" s="433" t="str">
        <f>IF('statement of marks'!BM80="","",'statement of marks'!BM80)</f>
        <v/>
      </c>
      <c r="M2350" s="207" t="str">
        <f>IF('statement of marks'!BO80="","",'statement of marks'!BO80)</f>
        <v/>
      </c>
      <c r="N2350" s="207" t="str">
        <f>IF('statement of marks'!BP80="","",'statement of marks'!BP80)</f>
        <v/>
      </c>
      <c r="O2350" s="433" t="str">
        <f>IF('statement of marks'!BQ80="","",'statement of marks'!BQ80)</f>
        <v/>
      </c>
      <c r="P2350" s="209" t="str">
        <f>IF('statement of marks'!BR80="","",'statement of marks'!BR80)</f>
        <v/>
      </c>
      <c r="Q2350" s="207" t="str">
        <f>IF('statement of marks'!BS80="","",'statement of marks'!BS80)</f>
        <v/>
      </c>
      <c r="R2350" s="207" t="str">
        <f>IF('statement of marks'!BT80="","",'statement of marks'!BT80)</f>
        <v/>
      </c>
      <c r="S2350" s="433" t="str">
        <f>IF('statement of marks'!BU80="","",'statement of marks'!BU80)</f>
        <v/>
      </c>
      <c r="T2350" s="420" t="str">
        <f>IF('statement of marks'!BV80="","",'statement of marks'!BV80)</f>
        <v/>
      </c>
      <c r="U2350" s="420" t="str">
        <f>IF('statement of marks'!BW80="","",'statement of marks'!BW80)</f>
        <v/>
      </c>
      <c r="V2350" s="439" t="str">
        <f>IF('statement of marks'!BX80="","",'statement of marks'!BX80)</f>
        <v/>
      </c>
    </row>
    <row r="2351" spans="1:22" ht="15.95" customHeight="1">
      <c r="A2351" s="425"/>
      <c r="B2351" s="990" t="str">
        <f>IF('statement of marks'!$CA$3="","",'statement of marks'!$CA$3)</f>
        <v>xf.kr</v>
      </c>
      <c r="C2351" s="991"/>
      <c r="D2351" s="207" t="str">
        <f>IF('statement of marks'!CA80="","",'statement of marks'!CA80)</f>
        <v/>
      </c>
      <c r="E2351" s="207" t="str">
        <f>IF('statement of marks'!CB80="","",'statement of marks'!CB80)</f>
        <v/>
      </c>
      <c r="F2351" s="433" t="str">
        <f>IF('statement of marks'!CC80="","",'statement of marks'!CC80)</f>
        <v/>
      </c>
      <c r="G2351" s="207" t="str">
        <f>IF('statement of marks'!CD80="","",'statement of marks'!CD80)</f>
        <v/>
      </c>
      <c r="H2351" s="207" t="str">
        <f>IF('statement of marks'!CE80="","",'statement of marks'!CE80)</f>
        <v/>
      </c>
      <c r="I2351" s="433" t="str">
        <f>IF('statement of marks'!CF80="","",'statement of marks'!CF80)</f>
        <v/>
      </c>
      <c r="J2351" s="207" t="str">
        <f>IF('statement of marks'!CG80="","",'statement of marks'!CG80)</f>
        <v/>
      </c>
      <c r="K2351" s="207" t="str">
        <f>IF('statement of marks'!CH80="","",'statement of marks'!CH80)</f>
        <v/>
      </c>
      <c r="L2351" s="433" t="str">
        <f>IF('statement of marks'!CI80="","",'statement of marks'!CI80)</f>
        <v/>
      </c>
      <c r="M2351" s="207" t="str">
        <f>IF('statement of marks'!CK80="","",'statement of marks'!CK80)</f>
        <v/>
      </c>
      <c r="N2351" s="207" t="str">
        <f>IF('statement of marks'!CL80="","",'statement of marks'!CL80)</f>
        <v/>
      </c>
      <c r="O2351" s="433" t="str">
        <f>IF('statement of marks'!CM80="","",'statement of marks'!CM80)</f>
        <v/>
      </c>
      <c r="P2351" s="209" t="str">
        <f>IF('statement of marks'!CN80="","",'statement of marks'!CN80)</f>
        <v/>
      </c>
      <c r="Q2351" s="207" t="str">
        <f>IF('statement of marks'!CO80="","",'statement of marks'!CO80)</f>
        <v/>
      </c>
      <c r="R2351" s="207" t="str">
        <f>IF('statement of marks'!CP80="","",'statement of marks'!CP80)</f>
        <v/>
      </c>
      <c r="S2351" s="433" t="str">
        <f>IF('statement of marks'!CQ80="","",'statement of marks'!CQ80)</f>
        <v/>
      </c>
      <c r="T2351" s="420" t="str">
        <f>IF('statement of marks'!CR80="","",'statement of marks'!CR80)</f>
        <v/>
      </c>
      <c r="U2351" s="420" t="str">
        <f>IF('statement of marks'!CS80="","",'statement of marks'!CS80)</f>
        <v/>
      </c>
      <c r="V2351" s="439" t="str">
        <f>IF('statement of marks'!CT80="","",'statement of marks'!CT80)</f>
        <v/>
      </c>
    </row>
    <row r="2352" spans="1:22" ht="15.95" customHeight="1">
      <c r="A2352" s="425"/>
      <c r="B2352" s="990" t="str">
        <f>IF('statement of marks'!$CW$3="","",'statement of marks'!$CW$3)</f>
        <v>foKku</v>
      </c>
      <c r="C2352" s="991"/>
      <c r="D2352" s="207" t="str">
        <f>IF('statement of marks'!CW80="","",'statement of marks'!CW80)</f>
        <v/>
      </c>
      <c r="E2352" s="207" t="str">
        <f>IF('statement of marks'!CX80="","",'statement of marks'!CX80)</f>
        <v/>
      </c>
      <c r="F2352" s="433" t="str">
        <f>IF('statement of marks'!CY80="","",'statement of marks'!CY80)</f>
        <v/>
      </c>
      <c r="G2352" s="207" t="str">
        <f>IF('statement of marks'!CZ80="","",'statement of marks'!CZ80)</f>
        <v/>
      </c>
      <c r="H2352" s="207" t="str">
        <f>IF('statement of marks'!DA80="","",'statement of marks'!DA80)</f>
        <v/>
      </c>
      <c r="I2352" s="433" t="str">
        <f>IF('statement of marks'!DB80="","",'statement of marks'!DB80)</f>
        <v/>
      </c>
      <c r="J2352" s="207" t="str">
        <f>IF('statement of marks'!DC80="","",'statement of marks'!DC80)</f>
        <v/>
      </c>
      <c r="K2352" s="207" t="str">
        <f>IF('statement of marks'!DD80="","",'statement of marks'!DD80)</f>
        <v/>
      </c>
      <c r="L2352" s="433" t="str">
        <f>IF('statement of marks'!DE80="","",'statement of marks'!DE80)</f>
        <v/>
      </c>
      <c r="M2352" s="207" t="str">
        <f>IF('statement of marks'!DG80="","",'statement of marks'!DG80)</f>
        <v/>
      </c>
      <c r="N2352" s="207" t="str">
        <f>IF('statement of marks'!DH80="","",'statement of marks'!DH80)</f>
        <v/>
      </c>
      <c r="O2352" s="433" t="str">
        <f>IF('statement of marks'!DI80="","",'statement of marks'!DI80)</f>
        <v/>
      </c>
      <c r="P2352" s="209" t="str">
        <f>IF('statement of marks'!DJ80="","",'statement of marks'!DJ80)</f>
        <v/>
      </c>
      <c r="Q2352" s="207" t="str">
        <f>IF('statement of marks'!DK80="","",'statement of marks'!DK80)</f>
        <v/>
      </c>
      <c r="R2352" s="207" t="str">
        <f>IF('statement of marks'!DL80="","",'statement of marks'!DL80)</f>
        <v/>
      </c>
      <c r="S2352" s="433" t="str">
        <f>IF('statement of marks'!DM80="","",'statement of marks'!DM80)</f>
        <v/>
      </c>
      <c r="T2352" s="420" t="str">
        <f>IF('statement of marks'!DN80="","",'statement of marks'!DN80)</f>
        <v/>
      </c>
      <c r="U2352" s="420" t="str">
        <f>IF('statement of marks'!DO80="","",'statement of marks'!DO80)</f>
        <v/>
      </c>
      <c r="V2352" s="439" t="str">
        <f>IF('statement of marks'!DP80="","",'statement of marks'!DP80)</f>
        <v/>
      </c>
    </row>
    <row r="2353" spans="1:22" ht="15.95" customHeight="1">
      <c r="A2353" s="425"/>
      <c r="B2353" s="990" t="str">
        <f>IF('statement of marks'!$DS$3="","",'statement of marks'!$DS$3)</f>
        <v>lkekftd foKku</v>
      </c>
      <c r="C2353" s="991"/>
      <c r="D2353" s="207" t="str">
        <f>IF('statement of marks'!DS80="","",'statement of marks'!DS80)</f>
        <v/>
      </c>
      <c r="E2353" s="207" t="str">
        <f>IF('statement of marks'!DT80="","",'statement of marks'!DT80)</f>
        <v/>
      </c>
      <c r="F2353" s="433" t="str">
        <f>IF('statement of marks'!DU80="","",'statement of marks'!DU80)</f>
        <v/>
      </c>
      <c r="G2353" s="207" t="str">
        <f>IF('statement of marks'!DV80="","",'statement of marks'!DV80)</f>
        <v/>
      </c>
      <c r="H2353" s="207" t="str">
        <f>IF('statement of marks'!DW80="","",'statement of marks'!DW80)</f>
        <v/>
      </c>
      <c r="I2353" s="433" t="str">
        <f>IF('statement of marks'!DX80="","",'statement of marks'!DX80)</f>
        <v/>
      </c>
      <c r="J2353" s="207" t="str">
        <f>IF('statement of marks'!DY80="","",'statement of marks'!DY80)</f>
        <v/>
      </c>
      <c r="K2353" s="207" t="str">
        <f>IF('statement of marks'!DZ80="","",'statement of marks'!DZ80)</f>
        <v/>
      </c>
      <c r="L2353" s="433" t="str">
        <f>IF('statement of marks'!EA80="","",'statement of marks'!EA80)</f>
        <v/>
      </c>
      <c r="M2353" s="207" t="str">
        <f>IF('statement of marks'!EC80="","",'statement of marks'!EC80)</f>
        <v/>
      </c>
      <c r="N2353" s="207" t="str">
        <f>IF('statement of marks'!ED80="","",'statement of marks'!ED80)</f>
        <v/>
      </c>
      <c r="O2353" s="433" t="str">
        <f>IF('statement of marks'!EE80="","",'statement of marks'!EE80)</f>
        <v/>
      </c>
      <c r="P2353" s="209" t="str">
        <f>IF('statement of marks'!EF80="","",'statement of marks'!EF80)</f>
        <v/>
      </c>
      <c r="Q2353" s="207" t="str">
        <f>IF('statement of marks'!EG80="","",'statement of marks'!EG80)</f>
        <v/>
      </c>
      <c r="R2353" s="207" t="str">
        <f>IF('statement of marks'!EH80="","",'statement of marks'!EH80)</f>
        <v/>
      </c>
      <c r="S2353" s="433" t="str">
        <f>IF('statement of marks'!EI80="","",'statement of marks'!EI80)</f>
        <v/>
      </c>
      <c r="T2353" s="420" t="str">
        <f>IF('statement of marks'!EJ80="","",'statement of marks'!EJ80)</f>
        <v/>
      </c>
      <c r="U2353" s="420" t="str">
        <f>IF('statement of marks'!EK80="","",'statement of marks'!EK80)</f>
        <v/>
      </c>
      <c r="V2353" s="439" t="str">
        <f>IF('statement of marks'!EL80="","",'statement of marks'!EL80)</f>
        <v/>
      </c>
    </row>
    <row r="2354" spans="1:22" ht="15.95" customHeight="1">
      <c r="A2354" s="425"/>
      <c r="B2354" s="996" t="s">
        <v>193</v>
      </c>
      <c r="C2354" s="997"/>
      <c r="D2354" s="1007" t="s">
        <v>1</v>
      </c>
      <c r="E2354" s="1007"/>
      <c r="F2354" s="1007"/>
      <c r="G2354" s="1007" t="s">
        <v>21</v>
      </c>
      <c r="H2354" s="1007"/>
      <c r="I2354" s="1007"/>
      <c r="J2354" s="1007" t="s">
        <v>194</v>
      </c>
      <c r="K2354" s="1007"/>
      <c r="L2354" s="1007"/>
      <c r="M2354" s="1007" t="s">
        <v>68</v>
      </c>
      <c r="N2354" s="1007"/>
      <c r="O2354" s="1007"/>
      <c r="P2354" s="1007" t="s">
        <v>240</v>
      </c>
      <c r="Q2354" s="1007"/>
      <c r="R2354" s="1007"/>
      <c r="S2354" s="436"/>
      <c r="T2354" s="1073" t="s">
        <v>237</v>
      </c>
      <c r="U2354" s="1074"/>
      <c r="V2354" s="1075"/>
    </row>
    <row r="2355" spans="1:22" ht="15.95" customHeight="1">
      <c r="A2355" s="426"/>
      <c r="B2355" s="1048" t="s">
        <v>3</v>
      </c>
      <c r="C2355" s="1049"/>
      <c r="D2355" s="1050">
        <f>IF('statement of marks'!EO$6="","",'statement of marks'!EO$6)</f>
        <v>20</v>
      </c>
      <c r="E2355" s="1050"/>
      <c r="F2355" s="1050"/>
      <c r="G2355" s="1050">
        <f>IF('statement of marks'!EP$6="","",'statement of marks'!EP$6)</f>
        <v>20</v>
      </c>
      <c r="H2355" s="1050"/>
      <c r="I2355" s="1050"/>
      <c r="J2355" s="1050">
        <f>IF('statement of marks'!ER$6="","",'statement of marks'!ER$6)</f>
        <v>20</v>
      </c>
      <c r="K2355" s="1050"/>
      <c r="L2355" s="1050"/>
      <c r="M2355" s="1050">
        <f>IF('statement of marks'!EQ$6="","",'statement of marks'!EQ$6)</f>
        <v>20</v>
      </c>
      <c r="N2355" s="1050"/>
      <c r="O2355" s="1050"/>
      <c r="P2355" s="1050">
        <f>IF('statement of marks'!ES$6="","",'statement of marks'!ES$6)</f>
        <v>20</v>
      </c>
      <c r="Q2355" s="1050"/>
      <c r="R2355" s="1050"/>
      <c r="S2355" s="437" t="str">
        <f>IF('statement of marks'!FD$6="","",'statement of marks'!EW$6)</f>
        <v/>
      </c>
      <c r="T2355" s="442">
        <f>IF('statement of marks'!ET$6="","",'statement of marks'!ET$6)</f>
        <v>100</v>
      </c>
      <c r="U2355" s="443" t="s">
        <v>5</v>
      </c>
      <c r="V2355" s="444" t="s">
        <v>241</v>
      </c>
    </row>
    <row r="2356" spans="1:22" ht="15.95" customHeight="1">
      <c r="A2356" s="425"/>
      <c r="B2356" s="990" t="str">
        <f>IF('statement of marks'!$EO$3="","",'statement of marks'!$EO$3)</f>
        <v>dk;kZuqHko</v>
      </c>
      <c r="C2356" s="991"/>
      <c r="D2356" s="1031" t="str">
        <f>IF('statement of marks'!EO80="","",'statement of marks'!EO80)</f>
        <v/>
      </c>
      <c r="E2356" s="1031"/>
      <c r="F2356" s="1031"/>
      <c r="G2356" s="1031" t="str">
        <f>IF('statement of marks'!EP80="","",'statement of marks'!EP80)</f>
        <v/>
      </c>
      <c r="H2356" s="1031"/>
      <c r="I2356" s="1031"/>
      <c r="J2356" s="1031" t="str">
        <f>IF('statement of marks'!ER80="","",'statement of marks'!ER80)</f>
        <v/>
      </c>
      <c r="K2356" s="1031"/>
      <c r="L2356" s="1031"/>
      <c r="M2356" s="1031" t="str">
        <f>IF('statement of marks'!EQ80="","",'statement of marks'!EQ80)</f>
        <v/>
      </c>
      <c r="N2356" s="1031"/>
      <c r="O2356" s="1031"/>
      <c r="P2356" s="1031" t="str">
        <f>IF('statement of marks'!ES80="","",'statement of marks'!ES80)</f>
        <v/>
      </c>
      <c r="Q2356" s="1031"/>
      <c r="R2356" s="1031"/>
      <c r="S2356" s="438"/>
      <c r="T2356" s="440" t="str">
        <f>IF('statement of marks'!ET80="","",'statement of marks'!ET80)</f>
        <v/>
      </c>
      <c r="U2356" s="440" t="str">
        <f>IF('statement of marks'!EU80="","",'statement of marks'!EU80)</f>
        <v/>
      </c>
      <c r="V2356" s="441" t="str">
        <f>IF('statement of marks'!EV80="","",'statement of marks'!EV80)</f>
        <v/>
      </c>
    </row>
    <row r="2357" spans="1:22" ht="15.95" customHeight="1">
      <c r="A2357" s="425"/>
      <c r="B2357" s="1027" t="str">
        <f>IF('statement of marks'!$EY$3="","",'statement of marks'!$EY$3)</f>
        <v>dyk f'k{kk</v>
      </c>
      <c r="C2357" s="1028"/>
      <c r="D2357" s="1031" t="str">
        <f>IF('statement of marks'!EY80="","",'statement of marks'!EY80)</f>
        <v/>
      </c>
      <c r="E2357" s="1031"/>
      <c r="F2357" s="1031"/>
      <c r="G2357" s="1031" t="str">
        <f>IF('statement of marks'!EZ80="","",'statement of marks'!EZ80)</f>
        <v/>
      </c>
      <c r="H2357" s="1031"/>
      <c r="I2357" s="1031"/>
      <c r="J2357" s="1031" t="str">
        <f>IF('statement of marks'!FB80="","",'statement of marks'!FB80)</f>
        <v/>
      </c>
      <c r="K2357" s="1031"/>
      <c r="L2357" s="1031"/>
      <c r="M2357" s="1031" t="str">
        <f>IF('statement of marks'!FA80="","",'statement of marks'!FA80)</f>
        <v/>
      </c>
      <c r="N2357" s="1031"/>
      <c r="O2357" s="1031"/>
      <c r="P2357" s="1031" t="str">
        <f>IF('statement of marks'!FC80="","",'statement of marks'!FC80)</f>
        <v/>
      </c>
      <c r="Q2357" s="1031"/>
      <c r="R2357" s="1031"/>
      <c r="S2357" s="438"/>
      <c r="T2357" s="440" t="str">
        <f>IF('statement of marks'!FD80="","",'statement of marks'!FD80)</f>
        <v/>
      </c>
      <c r="U2357" s="440" t="str">
        <f>IF('statement of marks'!FE80="","",'statement of marks'!FE80)</f>
        <v/>
      </c>
      <c r="V2357" s="441" t="str">
        <f>IF('statement of marks'!FF80="","",'statement of marks'!FF80)</f>
        <v/>
      </c>
    </row>
    <row r="2358" spans="1:22" ht="15.95" customHeight="1">
      <c r="A2358" s="425"/>
      <c r="B2358" s="1029" t="str">
        <f>IF('statement of marks'!$FI$3="","",'statement of marks'!$FI$3)</f>
        <v>LokLF; ,oe~ 'kkjhfjd f'k{kk</v>
      </c>
      <c r="C2358" s="1030"/>
      <c r="D2358" s="1031" t="str">
        <f>IF('statement of marks'!FI80="","",'statement of marks'!FI80)</f>
        <v/>
      </c>
      <c r="E2358" s="1031"/>
      <c r="F2358" s="1031"/>
      <c r="G2358" s="1031" t="str">
        <f>IF('statement of marks'!FJ80="","",'statement of marks'!FJ80)</f>
        <v/>
      </c>
      <c r="H2358" s="1031"/>
      <c r="I2358" s="1031"/>
      <c r="J2358" s="1031" t="str">
        <f>IF('statement of marks'!FL80="","",'statement of marks'!FL80)</f>
        <v/>
      </c>
      <c r="K2358" s="1031"/>
      <c r="L2358" s="1031"/>
      <c r="M2358" s="1031" t="str">
        <f>IF('statement of marks'!FK80="","",'statement of marks'!FK80)</f>
        <v/>
      </c>
      <c r="N2358" s="1031"/>
      <c r="O2358" s="1031"/>
      <c r="P2358" s="1031" t="str">
        <f>IF('statement of marks'!FM80="","",'statement of marks'!FM80)</f>
        <v/>
      </c>
      <c r="Q2358" s="1031"/>
      <c r="R2358" s="1031"/>
      <c r="S2358" s="438"/>
      <c r="T2358" s="440" t="str">
        <f>IF('statement of marks'!FN80="","",'statement of marks'!FN80)</f>
        <v/>
      </c>
      <c r="U2358" s="440" t="str">
        <f>IF('statement of marks'!FO80="","",'statement of marks'!FO80)</f>
        <v/>
      </c>
      <c r="V2358" s="441" t="str">
        <f>IF('statement of marks'!FP80="","",'statement of marks'!FP80)</f>
        <v/>
      </c>
    </row>
    <row r="2359" spans="1:22" ht="15.95" customHeight="1">
      <c r="A2359" s="425"/>
      <c r="B2359" s="1000" t="s">
        <v>195</v>
      </c>
      <c r="C2359" s="1001"/>
      <c r="D2359" s="1071" t="str">
        <f>details!$DR$3</f>
        <v>vxLr rd</v>
      </c>
      <c r="E2359" s="1071"/>
      <c r="F2359" s="1071"/>
      <c r="G2359" s="1071" t="str">
        <f>details!$DV$3</f>
        <v>vDVwcj rd</v>
      </c>
      <c r="H2359" s="1071"/>
      <c r="I2359" s="1071"/>
      <c r="J2359" s="1071" t="str">
        <f>details!$ED$3</f>
        <v>Qjojh rd</v>
      </c>
      <c r="K2359" s="1071"/>
      <c r="L2359" s="1071"/>
      <c r="M2359" s="1071" t="str">
        <f>details!$DZ$3</f>
        <v>fnlEcj rd</v>
      </c>
      <c r="N2359" s="1071"/>
      <c r="O2359" s="1071"/>
      <c r="P2359" s="1071" t="str">
        <f>details!$EH$3</f>
        <v>loZ ;ksx</v>
      </c>
      <c r="Q2359" s="1071"/>
      <c r="R2359" s="1071"/>
      <c r="S2359" s="1085" t="s">
        <v>252</v>
      </c>
      <c r="T2359" s="1086"/>
      <c r="U2359" s="1086"/>
      <c r="V2359" s="1087"/>
    </row>
    <row r="2360" spans="1:22" ht="15.95" customHeight="1">
      <c r="A2360" s="425"/>
      <c r="B2360" s="1025" t="s">
        <v>98</v>
      </c>
      <c r="C2360" s="1026"/>
      <c r="D2360" s="1008" t="str">
        <f>IF(details!DS80="","",details!DS80)</f>
        <v/>
      </c>
      <c r="E2360" s="1008"/>
      <c r="F2360" s="1008"/>
      <c r="G2360" s="1008" t="str">
        <f>IF(details!DW80="","",details!DW80)</f>
        <v/>
      </c>
      <c r="H2360" s="1008"/>
      <c r="I2360" s="1008"/>
      <c r="J2360" s="1008" t="str">
        <f>IF(details!EE80="","",details!EE80)</f>
        <v/>
      </c>
      <c r="K2360" s="1008"/>
      <c r="L2360" s="1008"/>
      <c r="M2360" s="1008" t="str">
        <f>IF(details!EA80="","",details!EA80)</f>
        <v/>
      </c>
      <c r="N2360" s="1008"/>
      <c r="O2360" s="1008"/>
      <c r="P2360" s="1008" t="str">
        <f>IF(details!EI80="","",details!EI80)</f>
        <v/>
      </c>
      <c r="Q2360" s="1008"/>
      <c r="R2360" s="1008"/>
      <c r="S2360" s="1088">
        <v>41757</v>
      </c>
      <c r="T2360" s="1089"/>
      <c r="U2360" s="1089"/>
      <c r="V2360" s="1090"/>
    </row>
    <row r="2361" spans="1:22" ht="15.95" customHeight="1">
      <c r="A2361" s="425"/>
      <c r="B2361" s="1023" t="s">
        <v>15</v>
      </c>
      <c r="C2361" s="1024"/>
      <c r="D2361" s="1009">
        <f>IF(details!DR80="","",details!DR80)</f>
        <v>83</v>
      </c>
      <c r="E2361" s="1009"/>
      <c r="F2361" s="1009"/>
      <c r="G2361" s="1009" t="str">
        <f>IF(details!DV80="","",details!DV80)</f>
        <v/>
      </c>
      <c r="H2361" s="1009"/>
      <c r="I2361" s="1009"/>
      <c r="J2361" s="1009" t="str">
        <f>IF(details!ED80="","",details!ED80)</f>
        <v/>
      </c>
      <c r="K2361" s="1009"/>
      <c r="L2361" s="1009"/>
      <c r="M2361" s="1009" t="str">
        <f>IF(details!DZ80="","",details!DZ80)</f>
        <v/>
      </c>
      <c r="N2361" s="1009"/>
      <c r="O2361" s="1009"/>
      <c r="P2361" s="1009" t="str">
        <f>IF(details!EH80="","",details!EH80)</f>
        <v/>
      </c>
      <c r="Q2361" s="1009"/>
      <c r="R2361" s="1009"/>
      <c r="S2361" s="1091"/>
      <c r="T2361" s="1092"/>
      <c r="U2361" s="1092"/>
      <c r="V2361" s="1093"/>
    </row>
    <row r="2362" spans="1:22" ht="15.95" customHeight="1">
      <c r="A2362" s="1072"/>
      <c r="B2362" s="1064" t="s">
        <v>250</v>
      </c>
      <c r="C2362" s="1065"/>
      <c r="D2362" s="1066" t="s">
        <v>3</v>
      </c>
      <c r="E2362" s="1066"/>
      <c r="F2362" s="1066"/>
      <c r="G2362" s="1066" t="s">
        <v>236</v>
      </c>
      <c r="H2362" s="1066"/>
      <c r="I2362" s="1066"/>
      <c r="J2362" s="1066" t="s">
        <v>5</v>
      </c>
      <c r="K2362" s="1066"/>
      <c r="L2362" s="1066"/>
      <c r="M2362" s="1066" t="s">
        <v>242</v>
      </c>
      <c r="N2362" s="1066"/>
      <c r="O2362" s="1066"/>
      <c r="P2362" s="1067" t="s">
        <v>225</v>
      </c>
      <c r="Q2362" s="1067"/>
      <c r="R2362" s="1067"/>
      <c r="S2362" s="1066" t="s">
        <v>250</v>
      </c>
      <c r="T2362" s="1066"/>
      <c r="U2362" s="1066"/>
      <c r="V2362" s="1068"/>
    </row>
    <row r="2363" spans="1:22" ht="15.95" customHeight="1">
      <c r="A2363" s="1072"/>
      <c r="B2363" s="1064"/>
      <c r="C2363" s="1065"/>
      <c r="D2363" s="1069" t="str">
        <f>'statement of marks'!HD80</f>
        <v/>
      </c>
      <c r="E2363" s="1069"/>
      <c r="F2363" s="1069"/>
      <c r="G2363" s="1069" t="str">
        <f>'statement of marks'!HE80</f>
        <v/>
      </c>
      <c r="H2363" s="1069"/>
      <c r="I2363" s="1069"/>
      <c r="J2363" s="1069" t="str">
        <f>'statement of marks'!HF80</f>
        <v/>
      </c>
      <c r="K2363" s="1069"/>
      <c r="L2363" s="1069"/>
      <c r="M2363" s="1069" t="str">
        <f>'statement of marks'!HI80</f>
        <v/>
      </c>
      <c r="N2363" s="1069"/>
      <c r="O2363" s="1069"/>
      <c r="P2363" s="1069" t="str">
        <f>'statement of marks'!HH80</f>
        <v/>
      </c>
      <c r="Q2363" s="1069"/>
      <c r="R2363" s="1069"/>
      <c r="S2363" s="1066" t="str">
        <f>'statement of marks'!HC80</f>
        <v/>
      </c>
      <c r="T2363" s="1066"/>
      <c r="U2363" s="1066"/>
      <c r="V2363" s="1068"/>
    </row>
    <row r="2364" spans="1:22" ht="15.95" customHeight="1">
      <c r="A2364" s="425"/>
      <c r="B2364" s="1036" t="s">
        <v>99</v>
      </c>
      <c r="C2364" s="1037"/>
      <c r="D2364" s="1007"/>
      <c r="E2364" s="1007"/>
      <c r="F2364" s="1007"/>
      <c r="G2364" s="1007"/>
      <c r="H2364" s="1007"/>
      <c r="I2364" s="1007"/>
      <c r="J2364" s="1007"/>
      <c r="K2364" s="1007"/>
      <c r="L2364" s="1007"/>
      <c r="M2364" s="1007"/>
      <c r="N2364" s="1007"/>
      <c r="O2364" s="1007"/>
      <c r="P2364" s="1007"/>
      <c r="Q2364" s="1007"/>
      <c r="R2364" s="1007"/>
      <c r="S2364" s="1007"/>
      <c r="T2364" s="1007"/>
      <c r="U2364" s="1007"/>
      <c r="V2364" s="1058"/>
    </row>
    <row r="2365" spans="1:22" ht="15.95" customHeight="1">
      <c r="A2365" s="425"/>
      <c r="B2365" s="1013" t="s">
        <v>79</v>
      </c>
      <c r="C2365" s="1014"/>
      <c r="D2365" s="1007"/>
      <c r="E2365" s="1007"/>
      <c r="F2365" s="1007"/>
      <c r="G2365" s="1007"/>
      <c r="H2365" s="1007"/>
      <c r="I2365" s="1007"/>
      <c r="J2365" s="1007"/>
      <c r="K2365" s="1007"/>
      <c r="L2365" s="1007"/>
      <c r="M2365" s="1007"/>
      <c r="N2365" s="1007"/>
      <c r="O2365" s="1007"/>
      <c r="P2365" s="1007"/>
      <c r="Q2365" s="1007"/>
      <c r="R2365" s="1007"/>
      <c r="S2365" s="1007"/>
      <c r="T2365" s="1007"/>
      <c r="U2365" s="1007"/>
      <c r="V2365" s="1058"/>
    </row>
    <row r="2366" spans="1:22" ht="15.95" customHeight="1">
      <c r="A2366" s="425"/>
      <c r="B2366" s="1036" t="s">
        <v>243</v>
      </c>
      <c r="C2366" s="1037"/>
      <c r="D2366" s="1007"/>
      <c r="E2366" s="1007"/>
      <c r="F2366" s="1007"/>
      <c r="G2366" s="1007"/>
      <c r="H2366" s="1007"/>
      <c r="I2366" s="1007"/>
      <c r="J2366" s="1007"/>
      <c r="K2366" s="1007"/>
      <c r="L2366" s="1007"/>
      <c r="M2366" s="1007"/>
      <c r="N2366" s="1007"/>
      <c r="O2366" s="1007"/>
      <c r="P2366" s="1007" t="s">
        <v>243</v>
      </c>
      <c r="Q2366" s="1007"/>
      <c r="R2366" s="1007"/>
      <c r="S2366" s="1007"/>
      <c r="T2366" s="1007"/>
      <c r="U2366" s="1007"/>
      <c r="V2366" s="1058"/>
    </row>
    <row r="2367" spans="1:22" ht="15.95" customHeight="1">
      <c r="A2367" s="425"/>
      <c r="B2367" s="1021" t="s">
        <v>100</v>
      </c>
      <c r="C2367" s="1022"/>
      <c r="D2367" s="1007"/>
      <c r="E2367" s="1007"/>
      <c r="F2367" s="1007"/>
      <c r="G2367" s="1007"/>
      <c r="H2367" s="1007"/>
      <c r="I2367" s="1007"/>
      <c r="J2367" s="1007"/>
      <c r="K2367" s="1007"/>
      <c r="L2367" s="1007"/>
      <c r="M2367" s="1007"/>
      <c r="N2367" s="1007"/>
      <c r="O2367" s="1007"/>
      <c r="P2367" s="1007"/>
      <c r="Q2367" s="1007"/>
      <c r="R2367" s="1007"/>
      <c r="S2367" s="1060" t="s">
        <v>100</v>
      </c>
      <c r="T2367" s="1060"/>
      <c r="U2367" s="1060"/>
      <c r="V2367" s="1061"/>
    </row>
    <row r="2368" spans="1:22" ht="15.95" customHeight="1" thickBot="1">
      <c r="A2368" s="427"/>
      <c r="B2368" s="1076" t="s">
        <v>101</v>
      </c>
      <c r="C2368" s="1077"/>
      <c r="D2368" s="1059"/>
      <c r="E2368" s="1059"/>
      <c r="F2368" s="1059"/>
      <c r="G2368" s="1059"/>
      <c r="H2368" s="1059"/>
      <c r="I2368" s="1059"/>
      <c r="J2368" s="1059"/>
      <c r="K2368" s="1059"/>
      <c r="L2368" s="1059"/>
      <c r="M2368" s="1059"/>
      <c r="N2368" s="1059"/>
      <c r="O2368" s="1059"/>
      <c r="P2368" s="1059"/>
      <c r="Q2368" s="1059"/>
      <c r="R2368" s="1059"/>
      <c r="S2368" s="1062" t="s">
        <v>134</v>
      </c>
      <c r="T2368" s="1062"/>
      <c r="U2368" s="1062"/>
      <c r="V2368" s="1063"/>
    </row>
    <row r="2369" spans="1:22" ht="15.95" customHeight="1">
      <c r="A2369" s="424"/>
      <c r="B2369" s="1038" t="s">
        <v>47</v>
      </c>
      <c r="C2369" s="1039"/>
      <c r="D2369" s="1039"/>
      <c r="E2369" s="1039"/>
      <c r="F2369" s="1039"/>
      <c r="G2369" s="1039"/>
      <c r="H2369" s="1039"/>
      <c r="I2369" s="1039"/>
      <c r="J2369" s="1039"/>
      <c r="K2369" s="1039"/>
      <c r="L2369" s="1039"/>
      <c r="M2369" s="1039"/>
      <c r="N2369" s="1039"/>
      <c r="O2369" s="1039"/>
      <c r="P2369" s="1039"/>
      <c r="Q2369" s="1039"/>
      <c r="R2369" s="1039"/>
      <c r="S2369" s="1039"/>
      <c r="T2369" s="1039"/>
      <c r="U2369" s="1039"/>
      <c r="V2369" s="1040"/>
    </row>
    <row r="2370" spans="1:22" ht="15.95" customHeight="1">
      <c r="A2370" s="425"/>
      <c r="B2370" s="1041" t="str">
        <f>'statement of marks'!$A$1</f>
        <v>MkW0Hkhejko vEcsMdj jkt0vkok0fo|k0cxMh]nkSlk</v>
      </c>
      <c r="C2370" s="1042"/>
      <c r="D2370" s="1042"/>
      <c r="E2370" s="1042"/>
      <c r="F2370" s="1042"/>
      <c r="G2370" s="1042"/>
      <c r="H2370" s="1042"/>
      <c r="I2370" s="1042"/>
      <c r="J2370" s="1042"/>
      <c r="K2370" s="1042"/>
      <c r="L2370" s="1042"/>
      <c r="M2370" s="1042"/>
      <c r="N2370" s="1042"/>
      <c r="O2370" s="1042"/>
      <c r="P2370" s="1042"/>
      <c r="Q2370" s="1042"/>
      <c r="R2370" s="1042"/>
      <c r="S2370" s="1042"/>
      <c r="T2370" s="1042"/>
      <c r="U2370" s="1042"/>
      <c r="V2370" s="1043"/>
    </row>
    <row r="2371" spans="1:22" ht="15.95" customHeight="1">
      <c r="A2371" s="425"/>
      <c r="B2371" s="990" t="s">
        <v>244</v>
      </c>
      <c r="C2371" s="991"/>
      <c r="D2371" s="992" t="str">
        <f>'statement of marks'!$H$3</f>
        <v>2016-17</v>
      </c>
      <c r="E2371" s="992"/>
      <c r="F2371" s="992"/>
      <c r="G2371" s="992"/>
      <c r="H2371" s="992"/>
      <c r="I2371" s="992"/>
      <c r="J2371" s="992"/>
      <c r="K2371" s="992"/>
      <c r="L2371" s="992"/>
      <c r="M2371" s="992"/>
      <c r="N2371" s="992"/>
      <c r="O2371" s="992"/>
      <c r="P2371" s="992"/>
      <c r="Q2371" s="992"/>
      <c r="R2371" s="992"/>
      <c r="S2371" s="992"/>
      <c r="T2371" s="992"/>
      <c r="U2371" s="992"/>
      <c r="V2371" s="1044"/>
    </row>
    <row r="2372" spans="1:22" ht="15.95" customHeight="1">
      <c r="A2372" s="425"/>
      <c r="B2372" s="990" t="s">
        <v>185</v>
      </c>
      <c r="C2372" s="991"/>
      <c r="D2372" s="991" t="str">
        <f>IF('statement of marks'!I81="","",'statement of marks'!I81)</f>
        <v/>
      </c>
      <c r="E2372" s="991"/>
      <c r="F2372" s="991"/>
      <c r="G2372" s="991"/>
      <c r="H2372" s="991"/>
      <c r="I2372" s="991"/>
      <c r="J2372" s="991"/>
      <c r="K2372" s="991"/>
      <c r="L2372" s="991"/>
      <c r="M2372" s="991"/>
      <c r="N2372" s="991"/>
      <c r="O2372" s="991"/>
      <c r="P2372" s="991"/>
      <c r="Q2372" s="991"/>
      <c r="R2372" s="991"/>
      <c r="S2372" s="991"/>
      <c r="T2372" s="991"/>
      <c r="U2372" s="991"/>
      <c r="V2372" s="1045"/>
    </row>
    <row r="2373" spans="1:22" ht="15.95" customHeight="1">
      <c r="A2373" s="425"/>
      <c r="B2373" s="990" t="s">
        <v>186</v>
      </c>
      <c r="C2373" s="991"/>
      <c r="D2373" s="991" t="str">
        <f>IF('statement of marks'!J81="","",'statement of marks'!J81)</f>
        <v/>
      </c>
      <c r="E2373" s="991"/>
      <c r="F2373" s="991"/>
      <c r="G2373" s="991"/>
      <c r="H2373" s="991"/>
      <c r="I2373" s="991"/>
      <c r="J2373" s="991"/>
      <c r="K2373" s="991"/>
      <c r="L2373" s="991"/>
      <c r="M2373" s="991"/>
      <c r="N2373" s="991"/>
      <c r="O2373" s="991"/>
      <c r="P2373" s="991"/>
      <c r="Q2373" s="991"/>
      <c r="R2373" s="991"/>
      <c r="S2373" s="991"/>
      <c r="T2373" s="991"/>
      <c r="U2373" s="991"/>
      <c r="V2373" s="1045"/>
    </row>
    <row r="2374" spans="1:22" ht="15.95" customHeight="1">
      <c r="A2374" s="425"/>
      <c r="B2374" s="990" t="s">
        <v>187</v>
      </c>
      <c r="C2374" s="991"/>
      <c r="D2374" s="991" t="str">
        <f>IF('statement of marks'!K81="","",'statement of marks'!K81)</f>
        <v/>
      </c>
      <c r="E2374" s="991"/>
      <c r="F2374" s="991"/>
      <c r="G2374" s="991"/>
      <c r="H2374" s="991"/>
      <c r="I2374" s="991"/>
      <c r="J2374" s="991"/>
      <c r="K2374" s="991"/>
      <c r="L2374" s="991"/>
      <c r="M2374" s="991"/>
      <c r="N2374" s="991"/>
      <c r="O2374" s="991"/>
      <c r="P2374" s="991"/>
      <c r="Q2374" s="991"/>
      <c r="R2374" s="991"/>
      <c r="S2374" s="991"/>
      <c r="T2374" s="991"/>
      <c r="U2374" s="991"/>
      <c r="V2374" s="1045"/>
    </row>
    <row r="2375" spans="1:22" ht="15.95" customHeight="1">
      <c r="A2375" s="425"/>
      <c r="B2375" s="990" t="s">
        <v>188</v>
      </c>
      <c r="C2375" s="991"/>
      <c r="D2375" s="992" t="str">
        <f>'statement of marks'!$G$3</f>
        <v>6 B</v>
      </c>
      <c r="E2375" s="992"/>
      <c r="F2375" s="992"/>
      <c r="G2375" s="991" t="s">
        <v>9</v>
      </c>
      <c r="H2375" s="991"/>
      <c r="I2375" s="991"/>
      <c r="J2375" s="992" t="str">
        <f>IF('statement of marks'!D81="","",'statement of marks'!D81)</f>
        <v/>
      </c>
      <c r="K2375" s="992"/>
      <c r="L2375" s="992"/>
      <c r="M2375" s="991" t="s">
        <v>189</v>
      </c>
      <c r="N2375" s="991"/>
      <c r="O2375" s="991"/>
      <c r="P2375" s="992" t="str">
        <f>IF('statement of marks'!F81="","",'statement of marks'!F81)</f>
        <v/>
      </c>
      <c r="Q2375" s="992"/>
      <c r="R2375" s="992"/>
      <c r="S2375" s="1054" t="str">
        <f>IF('statement of marks'!$I$3="","",'statement of marks'!$I$3)</f>
        <v xml:space="preserve">fo|ky; dk Mk;l dksM+ </v>
      </c>
      <c r="T2375" s="1054"/>
      <c r="U2375" s="1054"/>
      <c r="V2375" s="1055"/>
    </row>
    <row r="2376" spans="1:22" ht="15.95" customHeight="1">
      <c r="A2376" s="425"/>
      <c r="B2376" s="428" t="s">
        <v>0</v>
      </c>
      <c r="C2376" s="429"/>
      <c r="D2376" s="1032" t="str">
        <f>IF('statement of marks'!G81="","",'statement of marks'!G81)</f>
        <v/>
      </c>
      <c r="E2376" s="1032"/>
      <c r="F2376" s="1032"/>
      <c r="G2376" s="991" t="str">
        <f>IF('statement of marks'!H81="","",'statement of marks'!H81)</f>
        <v/>
      </c>
      <c r="H2376" s="991"/>
      <c r="I2376" s="991"/>
      <c r="J2376" s="991"/>
      <c r="K2376" s="991"/>
      <c r="L2376" s="991"/>
      <c r="M2376" s="991"/>
      <c r="N2376" s="991"/>
      <c r="O2376" s="991"/>
      <c r="P2376" s="991"/>
      <c r="Q2376" s="991"/>
      <c r="R2376" s="991"/>
      <c r="S2376" s="1056" t="str">
        <f>IF('statement of marks'!$J$3="","",'statement of marks'!$J$3)</f>
        <v xml:space="preserve">08291009401   </v>
      </c>
      <c r="T2376" s="1056"/>
      <c r="U2376" s="1056"/>
      <c r="V2376" s="1057"/>
    </row>
    <row r="2377" spans="1:22" ht="15.95" customHeight="1">
      <c r="A2377" s="425"/>
      <c r="B2377" s="404" t="s">
        <v>28</v>
      </c>
      <c r="C2377" s="430" t="s">
        <v>96</v>
      </c>
      <c r="D2377" s="1007" t="s">
        <v>1</v>
      </c>
      <c r="E2377" s="1007"/>
      <c r="F2377" s="1007"/>
      <c r="G2377" s="1007" t="s">
        <v>21</v>
      </c>
      <c r="H2377" s="1007"/>
      <c r="I2377" s="1007"/>
      <c r="J2377" s="1007" t="s">
        <v>68</v>
      </c>
      <c r="K2377" s="1007"/>
      <c r="L2377" s="1007"/>
      <c r="M2377" s="1007" t="s">
        <v>97</v>
      </c>
      <c r="N2377" s="1007"/>
      <c r="O2377" s="1007"/>
      <c r="P2377" s="1070" t="s">
        <v>200</v>
      </c>
      <c r="Q2377" s="1051" t="s">
        <v>238</v>
      </c>
      <c r="R2377" s="1051"/>
      <c r="S2377" s="1051"/>
      <c r="T2377" s="1052" t="s">
        <v>237</v>
      </c>
      <c r="U2377" s="1052"/>
      <c r="V2377" s="1053"/>
    </row>
    <row r="2378" spans="1:22" ht="15.95" customHeight="1">
      <c r="A2378" s="425"/>
      <c r="B2378" s="404"/>
      <c r="C2378" s="430"/>
      <c r="D2378" s="423" t="s">
        <v>245</v>
      </c>
      <c r="E2378" s="423" t="s">
        <v>246</v>
      </c>
      <c r="F2378" s="431" t="s">
        <v>2</v>
      </c>
      <c r="G2378" s="423" t="s">
        <v>245</v>
      </c>
      <c r="H2378" s="423" t="s">
        <v>246</v>
      </c>
      <c r="I2378" s="431" t="s">
        <v>2</v>
      </c>
      <c r="J2378" s="423" t="s">
        <v>245</v>
      </c>
      <c r="K2378" s="423" t="s">
        <v>246</v>
      </c>
      <c r="L2378" s="431" t="s">
        <v>2</v>
      </c>
      <c r="M2378" s="423" t="s">
        <v>245</v>
      </c>
      <c r="N2378" s="423" t="s">
        <v>246</v>
      </c>
      <c r="O2378" s="431" t="s">
        <v>2</v>
      </c>
      <c r="P2378" s="1070"/>
      <c r="Q2378" s="423" t="s">
        <v>245</v>
      </c>
      <c r="R2378" s="423" t="s">
        <v>246</v>
      </c>
      <c r="S2378" s="435" t="s">
        <v>2</v>
      </c>
      <c r="T2378" s="445" t="s">
        <v>223</v>
      </c>
      <c r="U2378" s="446" t="s">
        <v>5</v>
      </c>
      <c r="V2378" s="447" t="s">
        <v>241</v>
      </c>
    </row>
    <row r="2379" spans="1:22" ht="15.95" customHeight="1">
      <c r="A2379" s="426"/>
      <c r="B2379" s="1046" t="s">
        <v>3</v>
      </c>
      <c r="C2379" s="1047"/>
      <c r="D2379" s="421">
        <f>IF('statement of marks'!L$6="","",'statement of marks'!L$6)</f>
        <v>5</v>
      </c>
      <c r="E2379" s="421">
        <f>IF('statement of marks'!M$6="","",'statement of marks'!M$6)</f>
        <v>5</v>
      </c>
      <c r="F2379" s="432">
        <f>IF('statement of marks'!N$6="","",'statement of marks'!N$6)</f>
        <v>10</v>
      </c>
      <c r="G2379" s="421">
        <f>IF('statement of marks'!O$6="","",'statement of marks'!O$6)</f>
        <v>5</v>
      </c>
      <c r="H2379" s="421">
        <f>IF('statement of marks'!P$6="","",'statement of marks'!P$6)</f>
        <v>5</v>
      </c>
      <c r="I2379" s="432">
        <f>IF('statement of marks'!Q$6="","",'statement of marks'!Q$6)</f>
        <v>10</v>
      </c>
      <c r="J2379" s="421">
        <f>IF('statement of marks'!R$6="","",'statement of marks'!R$6)</f>
        <v>5</v>
      </c>
      <c r="K2379" s="421">
        <f>IF('statement of marks'!S$6="","",'statement of marks'!S$6)</f>
        <v>5</v>
      </c>
      <c r="L2379" s="432">
        <f>IF('statement of marks'!T$6="","",'statement of marks'!T$6)</f>
        <v>10</v>
      </c>
      <c r="M2379" s="421">
        <f>IF('statement of marks'!V$6="","",'statement of marks'!V$6)</f>
        <v>50</v>
      </c>
      <c r="N2379" s="421">
        <f>IF('statement of marks'!W$6="","",'statement of marks'!W$6)</f>
        <v>20</v>
      </c>
      <c r="O2379" s="432">
        <f>IF('statement of marks'!X$6="","",'statement of marks'!X$6)</f>
        <v>70</v>
      </c>
      <c r="P2379" s="422">
        <f>IF('statement of marks'!Y$6="","",'statement of marks'!Y$6)</f>
        <v>100</v>
      </c>
      <c r="Q2379" s="421">
        <f>IF('statement of marks'!Z$6="","",'statement of marks'!Z$6)</f>
        <v>70</v>
      </c>
      <c r="R2379" s="421">
        <f>IF('statement of marks'!AA$6="","",'statement of marks'!AA$6)</f>
        <v>30</v>
      </c>
      <c r="S2379" s="432">
        <f>IF('statement of marks'!AB$6="","",'statement of marks'!AB$6)</f>
        <v>100</v>
      </c>
      <c r="T2379" s="442">
        <f>IF('statement of marks'!AC$6="","",'statement of marks'!AC$6)</f>
        <v>200</v>
      </c>
      <c r="U2379" s="442" t="str">
        <f>IF('statement of marks'!AD$6="","",'statement of marks'!AD$6)</f>
        <v/>
      </c>
      <c r="V2379" s="448" t="str">
        <f>IF('statement of marks'!AE$6="","",'statement of marks'!AE$6)</f>
        <v/>
      </c>
    </row>
    <row r="2380" spans="1:22" ht="15.95" customHeight="1">
      <c r="A2380" s="425"/>
      <c r="B2380" s="990" t="str">
        <f>IF('statement of marks'!$L$3="","",'statement of marks'!$L$3)</f>
        <v>fgUnh</v>
      </c>
      <c r="C2380" s="991"/>
      <c r="D2380" s="207" t="str">
        <f>IF('statement of marks'!L81="","",'statement of marks'!L81)</f>
        <v/>
      </c>
      <c r="E2380" s="207" t="str">
        <f>IF('statement of marks'!M81="","",'statement of marks'!M81)</f>
        <v/>
      </c>
      <c r="F2380" s="433" t="str">
        <f>IF('statement of marks'!N81="","",'statement of marks'!N81)</f>
        <v/>
      </c>
      <c r="G2380" s="207" t="str">
        <f>IF('statement of marks'!O81="","",'statement of marks'!O81)</f>
        <v/>
      </c>
      <c r="H2380" s="207" t="str">
        <f>IF('statement of marks'!P81="","",'statement of marks'!P81)</f>
        <v/>
      </c>
      <c r="I2380" s="433" t="str">
        <f>IF('statement of marks'!Q81="","",'statement of marks'!Q81)</f>
        <v/>
      </c>
      <c r="J2380" s="207" t="str">
        <f>IF('statement of marks'!R81="","",'statement of marks'!R81)</f>
        <v/>
      </c>
      <c r="K2380" s="207" t="str">
        <f>IF('statement of marks'!S81="","",'statement of marks'!S81)</f>
        <v/>
      </c>
      <c r="L2380" s="433" t="str">
        <f>IF('statement of marks'!T81="","",'statement of marks'!T81)</f>
        <v/>
      </c>
      <c r="M2380" s="207" t="str">
        <f>IF('statement of marks'!V81="","",'statement of marks'!V81)</f>
        <v/>
      </c>
      <c r="N2380" s="207" t="str">
        <f>IF('statement of marks'!W81="","",'statement of marks'!W81)</f>
        <v/>
      </c>
      <c r="O2380" s="433" t="str">
        <f>IF('statement of marks'!X81="","",'statement of marks'!X81)</f>
        <v/>
      </c>
      <c r="P2380" s="209" t="str">
        <f>IF('statement of marks'!Y81="","",'statement of marks'!Y81)</f>
        <v/>
      </c>
      <c r="Q2380" s="207" t="str">
        <f>IF('statement of marks'!Z81="","",'statement of marks'!Z81)</f>
        <v/>
      </c>
      <c r="R2380" s="207" t="str">
        <f>IF('statement of marks'!AA81="","",'statement of marks'!AA81)</f>
        <v/>
      </c>
      <c r="S2380" s="433" t="str">
        <f>IF('statement of marks'!AB81="","",'statement of marks'!AB81)</f>
        <v/>
      </c>
      <c r="T2380" s="420" t="str">
        <f>IF('statement of marks'!AC81="","",'statement of marks'!AC81)</f>
        <v/>
      </c>
      <c r="U2380" s="420" t="str">
        <f>IF('statement of marks'!AD81="","",'statement of marks'!AD81)</f>
        <v/>
      </c>
      <c r="V2380" s="439" t="str">
        <f>IF('statement of marks'!AE81="","",'statement of marks'!AE81)</f>
        <v/>
      </c>
    </row>
    <row r="2381" spans="1:22" ht="15.95" customHeight="1">
      <c r="A2381" s="425"/>
      <c r="B2381" s="990" t="str">
        <f>IF('statement of marks'!$AH$3="","",'statement of marks'!$AH$3)</f>
        <v>vaxszth</v>
      </c>
      <c r="C2381" s="991"/>
      <c r="D2381" s="207" t="str">
        <f>IF('statement of marks'!AH81="","",'statement of marks'!AH81)</f>
        <v/>
      </c>
      <c r="E2381" s="207" t="str">
        <f>IF('statement of marks'!AI81="","",'statement of marks'!AI81)</f>
        <v/>
      </c>
      <c r="F2381" s="433" t="str">
        <f>IF('statement of marks'!AJ81="","",'statement of marks'!AJ81)</f>
        <v/>
      </c>
      <c r="G2381" s="207" t="str">
        <f>IF('statement of marks'!AK81="","",'statement of marks'!AK81)</f>
        <v/>
      </c>
      <c r="H2381" s="207" t="str">
        <f>IF('statement of marks'!AL81="","",'statement of marks'!AL81)</f>
        <v/>
      </c>
      <c r="I2381" s="433" t="str">
        <f>IF('statement of marks'!AM81="","",'statement of marks'!AM81)</f>
        <v/>
      </c>
      <c r="J2381" s="207" t="str">
        <f>IF('statement of marks'!AN81="","",'statement of marks'!AN81)</f>
        <v/>
      </c>
      <c r="K2381" s="207" t="str">
        <f>IF('statement of marks'!AO81="","",'statement of marks'!AO81)</f>
        <v/>
      </c>
      <c r="L2381" s="433" t="str">
        <f>IF('statement of marks'!AP81="","",'statement of marks'!AP81)</f>
        <v/>
      </c>
      <c r="M2381" s="207" t="str">
        <f>IF('statement of marks'!AR81="","",'statement of marks'!AR81)</f>
        <v/>
      </c>
      <c r="N2381" s="207" t="str">
        <f>IF('statement of marks'!AS81="","",'statement of marks'!AS81)</f>
        <v/>
      </c>
      <c r="O2381" s="433" t="str">
        <f>IF('statement of marks'!AT81="","",'statement of marks'!AT81)</f>
        <v/>
      </c>
      <c r="P2381" s="209" t="str">
        <f>IF('statement of marks'!AU81="","",'statement of marks'!AU81)</f>
        <v/>
      </c>
      <c r="Q2381" s="207" t="str">
        <f>IF('statement of marks'!AV81="","",'statement of marks'!AV81)</f>
        <v/>
      </c>
      <c r="R2381" s="207" t="str">
        <f>IF('statement of marks'!AW81="","",'statement of marks'!AW81)</f>
        <v/>
      </c>
      <c r="S2381" s="433" t="str">
        <f>IF('statement of marks'!AX81="","",'statement of marks'!AX81)</f>
        <v/>
      </c>
      <c r="T2381" s="420" t="str">
        <f>IF('statement of marks'!AY81="","",'statement of marks'!AY81)</f>
        <v/>
      </c>
      <c r="U2381" s="420" t="str">
        <f>IF('statement of marks'!AZ81="","",'statement of marks'!AZ81)</f>
        <v/>
      </c>
      <c r="V2381" s="439" t="str">
        <f>IF('statement of marks'!BA81="","",'statement of marks'!BA81)</f>
        <v/>
      </c>
    </row>
    <row r="2382" spans="1:22" ht="15.95" customHeight="1">
      <c r="A2382" s="425"/>
      <c r="B2382" s="990" t="str">
        <f>IF('statement of marks'!BD81="s","laLd`r",IF('statement of marks'!BD81="u","mnwZ",IF('statement of marks'!BD81="g","xqtjkrh",IF('statement of marks'!BD81="p","iatkch",IF('statement of marks'!BD81="sd","fla/kh","r`rh; Hkk""kk")))))</f>
        <v>r`rh; Hkk"kk</v>
      </c>
      <c r="C2382" s="991"/>
      <c r="D2382" s="207" t="str">
        <f>IF('statement of marks'!BE81="","",'statement of marks'!BE81)</f>
        <v/>
      </c>
      <c r="E2382" s="207" t="str">
        <f>IF('statement of marks'!BF81="","",'statement of marks'!BF81)</f>
        <v/>
      </c>
      <c r="F2382" s="433" t="str">
        <f>IF('statement of marks'!BG81="","",'statement of marks'!BG81)</f>
        <v/>
      </c>
      <c r="G2382" s="207" t="str">
        <f>IF('statement of marks'!BH81="","",'statement of marks'!BH81)</f>
        <v/>
      </c>
      <c r="H2382" s="207" t="str">
        <f>IF('statement of marks'!BI81="","",'statement of marks'!BI81)</f>
        <v/>
      </c>
      <c r="I2382" s="433" t="str">
        <f>IF('statement of marks'!BJ81="","",'statement of marks'!BJ81)</f>
        <v/>
      </c>
      <c r="J2382" s="207" t="str">
        <f>IF('statement of marks'!BK81="","",'statement of marks'!BK81)</f>
        <v/>
      </c>
      <c r="K2382" s="207" t="str">
        <f>IF('statement of marks'!BL81="","",'statement of marks'!BL81)</f>
        <v/>
      </c>
      <c r="L2382" s="433" t="str">
        <f>IF('statement of marks'!BM81="","",'statement of marks'!BM81)</f>
        <v/>
      </c>
      <c r="M2382" s="207" t="str">
        <f>IF('statement of marks'!BO81="","",'statement of marks'!BO81)</f>
        <v/>
      </c>
      <c r="N2382" s="207" t="str">
        <f>IF('statement of marks'!BP81="","",'statement of marks'!BP81)</f>
        <v/>
      </c>
      <c r="O2382" s="433" t="str">
        <f>IF('statement of marks'!BQ81="","",'statement of marks'!BQ81)</f>
        <v/>
      </c>
      <c r="P2382" s="209" t="str">
        <f>IF('statement of marks'!BR81="","",'statement of marks'!BR81)</f>
        <v/>
      </c>
      <c r="Q2382" s="207" t="str">
        <f>IF('statement of marks'!BS81="","",'statement of marks'!BS81)</f>
        <v/>
      </c>
      <c r="R2382" s="207" t="str">
        <f>IF('statement of marks'!BT81="","",'statement of marks'!BT81)</f>
        <v/>
      </c>
      <c r="S2382" s="433" t="str">
        <f>IF('statement of marks'!BU81="","",'statement of marks'!BU81)</f>
        <v/>
      </c>
      <c r="T2382" s="420" t="str">
        <f>IF('statement of marks'!BV81="","",'statement of marks'!BV81)</f>
        <v/>
      </c>
      <c r="U2382" s="420" t="str">
        <f>IF('statement of marks'!BW81="","",'statement of marks'!BW81)</f>
        <v/>
      </c>
      <c r="V2382" s="439" t="str">
        <f>IF('statement of marks'!BX81="","",'statement of marks'!BX81)</f>
        <v/>
      </c>
    </row>
    <row r="2383" spans="1:22" ht="15.95" customHeight="1">
      <c r="A2383" s="425"/>
      <c r="B2383" s="990" t="str">
        <f>IF('statement of marks'!$CA$3="","",'statement of marks'!$CA$3)</f>
        <v>xf.kr</v>
      </c>
      <c r="C2383" s="991"/>
      <c r="D2383" s="207" t="str">
        <f>IF('statement of marks'!CA81="","",'statement of marks'!CA81)</f>
        <v/>
      </c>
      <c r="E2383" s="207" t="str">
        <f>IF('statement of marks'!CB81="","",'statement of marks'!CB81)</f>
        <v/>
      </c>
      <c r="F2383" s="433" t="str">
        <f>IF('statement of marks'!CC81="","",'statement of marks'!CC81)</f>
        <v/>
      </c>
      <c r="G2383" s="207" t="str">
        <f>IF('statement of marks'!CD81="","",'statement of marks'!CD81)</f>
        <v/>
      </c>
      <c r="H2383" s="207" t="str">
        <f>IF('statement of marks'!CE81="","",'statement of marks'!CE81)</f>
        <v/>
      </c>
      <c r="I2383" s="433" t="str">
        <f>IF('statement of marks'!CF81="","",'statement of marks'!CF81)</f>
        <v/>
      </c>
      <c r="J2383" s="207" t="str">
        <f>IF('statement of marks'!CG81="","",'statement of marks'!CG81)</f>
        <v/>
      </c>
      <c r="K2383" s="207" t="str">
        <f>IF('statement of marks'!CH81="","",'statement of marks'!CH81)</f>
        <v/>
      </c>
      <c r="L2383" s="433" t="str">
        <f>IF('statement of marks'!CI81="","",'statement of marks'!CI81)</f>
        <v/>
      </c>
      <c r="M2383" s="207" t="str">
        <f>IF('statement of marks'!CK81="","",'statement of marks'!CK81)</f>
        <v/>
      </c>
      <c r="N2383" s="207" t="str">
        <f>IF('statement of marks'!CL81="","",'statement of marks'!CL81)</f>
        <v/>
      </c>
      <c r="O2383" s="433" t="str">
        <f>IF('statement of marks'!CM81="","",'statement of marks'!CM81)</f>
        <v/>
      </c>
      <c r="P2383" s="209" t="str">
        <f>IF('statement of marks'!CN81="","",'statement of marks'!CN81)</f>
        <v/>
      </c>
      <c r="Q2383" s="207" t="str">
        <f>IF('statement of marks'!CO81="","",'statement of marks'!CO81)</f>
        <v/>
      </c>
      <c r="R2383" s="207" t="str">
        <f>IF('statement of marks'!CP81="","",'statement of marks'!CP81)</f>
        <v/>
      </c>
      <c r="S2383" s="433" t="str">
        <f>IF('statement of marks'!CQ81="","",'statement of marks'!CQ81)</f>
        <v/>
      </c>
      <c r="T2383" s="420" t="str">
        <f>IF('statement of marks'!CR81="","",'statement of marks'!CR81)</f>
        <v/>
      </c>
      <c r="U2383" s="420" t="str">
        <f>IF('statement of marks'!CS81="","",'statement of marks'!CS81)</f>
        <v/>
      </c>
      <c r="V2383" s="439" t="str">
        <f>IF('statement of marks'!CT81="","",'statement of marks'!CT81)</f>
        <v/>
      </c>
    </row>
    <row r="2384" spans="1:22" ht="15.95" customHeight="1">
      <c r="A2384" s="425"/>
      <c r="B2384" s="990" t="str">
        <f>IF('statement of marks'!$CW$3="","",'statement of marks'!$CW$3)</f>
        <v>foKku</v>
      </c>
      <c r="C2384" s="991"/>
      <c r="D2384" s="207" t="str">
        <f>IF('statement of marks'!CW81="","",'statement of marks'!CW81)</f>
        <v/>
      </c>
      <c r="E2384" s="207" t="str">
        <f>IF('statement of marks'!CX81="","",'statement of marks'!CX81)</f>
        <v/>
      </c>
      <c r="F2384" s="433" t="str">
        <f>IF('statement of marks'!CY81="","",'statement of marks'!CY81)</f>
        <v/>
      </c>
      <c r="G2384" s="207" t="str">
        <f>IF('statement of marks'!CZ81="","",'statement of marks'!CZ81)</f>
        <v/>
      </c>
      <c r="H2384" s="207" t="str">
        <f>IF('statement of marks'!DA81="","",'statement of marks'!DA81)</f>
        <v/>
      </c>
      <c r="I2384" s="433" t="str">
        <f>IF('statement of marks'!DB81="","",'statement of marks'!DB81)</f>
        <v/>
      </c>
      <c r="J2384" s="207" t="str">
        <f>IF('statement of marks'!DC81="","",'statement of marks'!DC81)</f>
        <v/>
      </c>
      <c r="K2384" s="207" t="str">
        <f>IF('statement of marks'!DD81="","",'statement of marks'!DD81)</f>
        <v/>
      </c>
      <c r="L2384" s="433" t="str">
        <f>IF('statement of marks'!DE81="","",'statement of marks'!DE81)</f>
        <v/>
      </c>
      <c r="M2384" s="207" t="str">
        <f>IF('statement of marks'!DG81="","",'statement of marks'!DG81)</f>
        <v/>
      </c>
      <c r="N2384" s="207" t="str">
        <f>IF('statement of marks'!DH81="","",'statement of marks'!DH81)</f>
        <v/>
      </c>
      <c r="O2384" s="433" t="str">
        <f>IF('statement of marks'!DI81="","",'statement of marks'!DI81)</f>
        <v/>
      </c>
      <c r="P2384" s="209" t="str">
        <f>IF('statement of marks'!DJ81="","",'statement of marks'!DJ81)</f>
        <v/>
      </c>
      <c r="Q2384" s="207" t="str">
        <f>IF('statement of marks'!DK81="","",'statement of marks'!DK81)</f>
        <v/>
      </c>
      <c r="R2384" s="207" t="str">
        <f>IF('statement of marks'!DL81="","",'statement of marks'!DL81)</f>
        <v/>
      </c>
      <c r="S2384" s="433" t="str">
        <f>IF('statement of marks'!DM81="","",'statement of marks'!DM81)</f>
        <v/>
      </c>
      <c r="T2384" s="420" t="str">
        <f>IF('statement of marks'!DN81="","",'statement of marks'!DN81)</f>
        <v/>
      </c>
      <c r="U2384" s="420" t="str">
        <f>IF('statement of marks'!DO81="","",'statement of marks'!DO81)</f>
        <v/>
      </c>
      <c r="V2384" s="439" t="str">
        <f>IF('statement of marks'!DP81="","",'statement of marks'!DP81)</f>
        <v/>
      </c>
    </row>
    <row r="2385" spans="1:22" ht="15.95" customHeight="1">
      <c r="A2385" s="425"/>
      <c r="B2385" s="990" t="str">
        <f>IF('statement of marks'!$DS$3="","",'statement of marks'!$DS$3)</f>
        <v>lkekftd foKku</v>
      </c>
      <c r="C2385" s="991"/>
      <c r="D2385" s="207" t="str">
        <f>IF('statement of marks'!DS81="","",'statement of marks'!DS81)</f>
        <v/>
      </c>
      <c r="E2385" s="207" t="str">
        <f>IF('statement of marks'!DT81="","",'statement of marks'!DT81)</f>
        <v/>
      </c>
      <c r="F2385" s="433" t="str">
        <f>IF('statement of marks'!DU81="","",'statement of marks'!DU81)</f>
        <v/>
      </c>
      <c r="G2385" s="207" t="str">
        <f>IF('statement of marks'!DV81="","",'statement of marks'!DV81)</f>
        <v/>
      </c>
      <c r="H2385" s="207" t="str">
        <f>IF('statement of marks'!DW81="","",'statement of marks'!DW81)</f>
        <v/>
      </c>
      <c r="I2385" s="433" t="str">
        <f>IF('statement of marks'!DX81="","",'statement of marks'!DX81)</f>
        <v/>
      </c>
      <c r="J2385" s="207" t="str">
        <f>IF('statement of marks'!DY81="","",'statement of marks'!DY81)</f>
        <v/>
      </c>
      <c r="K2385" s="207" t="str">
        <f>IF('statement of marks'!DZ81="","",'statement of marks'!DZ81)</f>
        <v/>
      </c>
      <c r="L2385" s="433" t="str">
        <f>IF('statement of marks'!EA81="","",'statement of marks'!EA81)</f>
        <v/>
      </c>
      <c r="M2385" s="207" t="str">
        <f>IF('statement of marks'!EC81="","",'statement of marks'!EC81)</f>
        <v/>
      </c>
      <c r="N2385" s="207" t="str">
        <f>IF('statement of marks'!ED81="","",'statement of marks'!ED81)</f>
        <v/>
      </c>
      <c r="O2385" s="433" t="str">
        <f>IF('statement of marks'!EE81="","",'statement of marks'!EE81)</f>
        <v/>
      </c>
      <c r="P2385" s="209" t="str">
        <f>IF('statement of marks'!EF81="","",'statement of marks'!EF81)</f>
        <v/>
      </c>
      <c r="Q2385" s="207" t="str">
        <f>IF('statement of marks'!EG81="","",'statement of marks'!EG81)</f>
        <v/>
      </c>
      <c r="R2385" s="207" t="str">
        <f>IF('statement of marks'!EH81="","",'statement of marks'!EH81)</f>
        <v/>
      </c>
      <c r="S2385" s="433" t="str">
        <f>IF('statement of marks'!EI81="","",'statement of marks'!EI81)</f>
        <v/>
      </c>
      <c r="T2385" s="420" t="str">
        <f>IF('statement of marks'!EJ81="","",'statement of marks'!EJ81)</f>
        <v/>
      </c>
      <c r="U2385" s="420" t="str">
        <f>IF('statement of marks'!EK81="","",'statement of marks'!EK81)</f>
        <v/>
      </c>
      <c r="V2385" s="439" t="str">
        <f>IF('statement of marks'!EL81="","",'statement of marks'!EL81)</f>
        <v/>
      </c>
    </row>
    <row r="2386" spans="1:22" ht="15.95" customHeight="1">
      <c r="A2386" s="425"/>
      <c r="B2386" s="996" t="s">
        <v>193</v>
      </c>
      <c r="C2386" s="997"/>
      <c r="D2386" s="1007" t="s">
        <v>1</v>
      </c>
      <c r="E2386" s="1007"/>
      <c r="F2386" s="1007"/>
      <c r="G2386" s="1007" t="s">
        <v>21</v>
      </c>
      <c r="H2386" s="1007"/>
      <c r="I2386" s="1007"/>
      <c r="J2386" s="1007" t="s">
        <v>194</v>
      </c>
      <c r="K2386" s="1007"/>
      <c r="L2386" s="1007"/>
      <c r="M2386" s="1007" t="s">
        <v>68</v>
      </c>
      <c r="N2386" s="1007"/>
      <c r="O2386" s="1007"/>
      <c r="P2386" s="1007" t="s">
        <v>240</v>
      </c>
      <c r="Q2386" s="1007"/>
      <c r="R2386" s="1007"/>
      <c r="S2386" s="436"/>
      <c r="T2386" s="1073" t="s">
        <v>237</v>
      </c>
      <c r="U2386" s="1074"/>
      <c r="V2386" s="1075"/>
    </row>
    <row r="2387" spans="1:22" ht="15.95" customHeight="1">
      <c r="A2387" s="426"/>
      <c r="B2387" s="1048" t="s">
        <v>3</v>
      </c>
      <c r="C2387" s="1049"/>
      <c r="D2387" s="1050">
        <f>IF('statement of marks'!EO$6="","",'statement of marks'!EO$6)</f>
        <v>20</v>
      </c>
      <c r="E2387" s="1050"/>
      <c r="F2387" s="1050"/>
      <c r="G2387" s="1050">
        <f>IF('statement of marks'!EP$6="","",'statement of marks'!EP$6)</f>
        <v>20</v>
      </c>
      <c r="H2387" s="1050"/>
      <c r="I2387" s="1050"/>
      <c r="J2387" s="1050">
        <f>IF('statement of marks'!ER$6="","",'statement of marks'!ER$6)</f>
        <v>20</v>
      </c>
      <c r="K2387" s="1050"/>
      <c r="L2387" s="1050"/>
      <c r="M2387" s="1050">
        <f>IF('statement of marks'!EQ$6="","",'statement of marks'!EQ$6)</f>
        <v>20</v>
      </c>
      <c r="N2387" s="1050"/>
      <c r="O2387" s="1050"/>
      <c r="P2387" s="1050">
        <f>IF('statement of marks'!ES$6="","",'statement of marks'!ES$6)</f>
        <v>20</v>
      </c>
      <c r="Q2387" s="1050"/>
      <c r="R2387" s="1050"/>
      <c r="S2387" s="437" t="str">
        <f>IF('statement of marks'!FD$6="","",'statement of marks'!EW$6)</f>
        <v/>
      </c>
      <c r="T2387" s="442">
        <f>IF('statement of marks'!ET$6="","",'statement of marks'!ET$6)</f>
        <v>100</v>
      </c>
      <c r="U2387" s="443" t="s">
        <v>5</v>
      </c>
      <c r="V2387" s="444" t="s">
        <v>241</v>
      </c>
    </row>
    <row r="2388" spans="1:22" ht="15.95" customHeight="1">
      <c r="A2388" s="425"/>
      <c r="B2388" s="990" t="str">
        <f>IF('statement of marks'!$EO$3="","",'statement of marks'!$EO$3)</f>
        <v>dk;kZuqHko</v>
      </c>
      <c r="C2388" s="991"/>
      <c r="D2388" s="1031" t="str">
        <f>IF('statement of marks'!EO81="","",'statement of marks'!EO81)</f>
        <v/>
      </c>
      <c r="E2388" s="1031"/>
      <c r="F2388" s="1031"/>
      <c r="G2388" s="1031" t="str">
        <f>IF('statement of marks'!EP81="","",'statement of marks'!EP81)</f>
        <v/>
      </c>
      <c r="H2388" s="1031"/>
      <c r="I2388" s="1031"/>
      <c r="J2388" s="1031" t="str">
        <f>IF('statement of marks'!ER81="","",'statement of marks'!ER81)</f>
        <v/>
      </c>
      <c r="K2388" s="1031"/>
      <c r="L2388" s="1031"/>
      <c r="M2388" s="1031" t="str">
        <f>IF('statement of marks'!EQ81="","",'statement of marks'!EQ81)</f>
        <v/>
      </c>
      <c r="N2388" s="1031"/>
      <c r="O2388" s="1031"/>
      <c r="P2388" s="1031" t="str">
        <f>IF('statement of marks'!ES81="","",'statement of marks'!ES81)</f>
        <v/>
      </c>
      <c r="Q2388" s="1031"/>
      <c r="R2388" s="1031"/>
      <c r="S2388" s="438"/>
      <c r="T2388" s="440" t="str">
        <f>IF('statement of marks'!ET81="","",'statement of marks'!ET81)</f>
        <v/>
      </c>
      <c r="U2388" s="440" t="str">
        <f>IF('statement of marks'!EU81="","",'statement of marks'!EU81)</f>
        <v/>
      </c>
      <c r="V2388" s="441" t="str">
        <f>IF('statement of marks'!EV81="","",'statement of marks'!EV81)</f>
        <v/>
      </c>
    </row>
    <row r="2389" spans="1:22" ht="15.95" customHeight="1">
      <c r="A2389" s="425"/>
      <c r="B2389" s="1027" t="str">
        <f>IF('statement of marks'!$EY$3="","",'statement of marks'!$EY$3)</f>
        <v>dyk f'k{kk</v>
      </c>
      <c r="C2389" s="1028"/>
      <c r="D2389" s="1031" t="str">
        <f>IF('statement of marks'!EY81="","",'statement of marks'!EY81)</f>
        <v/>
      </c>
      <c r="E2389" s="1031"/>
      <c r="F2389" s="1031"/>
      <c r="G2389" s="1031" t="str">
        <f>IF('statement of marks'!EZ81="","",'statement of marks'!EZ81)</f>
        <v/>
      </c>
      <c r="H2389" s="1031"/>
      <c r="I2389" s="1031"/>
      <c r="J2389" s="1031" t="str">
        <f>IF('statement of marks'!FB81="","",'statement of marks'!FB81)</f>
        <v/>
      </c>
      <c r="K2389" s="1031"/>
      <c r="L2389" s="1031"/>
      <c r="M2389" s="1031" t="str">
        <f>IF('statement of marks'!FA81="","",'statement of marks'!FA81)</f>
        <v/>
      </c>
      <c r="N2389" s="1031"/>
      <c r="O2389" s="1031"/>
      <c r="P2389" s="1031" t="str">
        <f>IF('statement of marks'!FC81="","",'statement of marks'!FC81)</f>
        <v/>
      </c>
      <c r="Q2389" s="1031"/>
      <c r="R2389" s="1031"/>
      <c r="S2389" s="438"/>
      <c r="T2389" s="440" t="str">
        <f>IF('statement of marks'!FD81="","",'statement of marks'!FD81)</f>
        <v/>
      </c>
      <c r="U2389" s="440" t="str">
        <f>IF('statement of marks'!FE81="","",'statement of marks'!FE81)</f>
        <v/>
      </c>
      <c r="V2389" s="441" t="str">
        <f>IF('statement of marks'!FF81="","",'statement of marks'!FF81)</f>
        <v/>
      </c>
    </row>
    <row r="2390" spans="1:22" ht="15.95" customHeight="1">
      <c r="A2390" s="425"/>
      <c r="B2390" s="1029" t="str">
        <f>IF('statement of marks'!$FI$3="","",'statement of marks'!$FI$3)</f>
        <v>LokLF; ,oe~ 'kkjhfjd f'k{kk</v>
      </c>
      <c r="C2390" s="1030"/>
      <c r="D2390" s="1031" t="str">
        <f>IF('statement of marks'!FI81="","",'statement of marks'!FI81)</f>
        <v/>
      </c>
      <c r="E2390" s="1031"/>
      <c r="F2390" s="1031"/>
      <c r="G2390" s="1031" t="str">
        <f>IF('statement of marks'!FJ81="","",'statement of marks'!FJ81)</f>
        <v/>
      </c>
      <c r="H2390" s="1031"/>
      <c r="I2390" s="1031"/>
      <c r="J2390" s="1031" t="str">
        <f>IF('statement of marks'!FL81="","",'statement of marks'!FL81)</f>
        <v/>
      </c>
      <c r="K2390" s="1031"/>
      <c r="L2390" s="1031"/>
      <c r="M2390" s="1031" t="str">
        <f>IF('statement of marks'!FK81="","",'statement of marks'!FK81)</f>
        <v/>
      </c>
      <c r="N2390" s="1031"/>
      <c r="O2390" s="1031"/>
      <c r="P2390" s="1031" t="str">
        <f>IF('statement of marks'!FM81="","",'statement of marks'!FM81)</f>
        <v/>
      </c>
      <c r="Q2390" s="1031"/>
      <c r="R2390" s="1031"/>
      <c r="S2390" s="438"/>
      <c r="T2390" s="440" t="str">
        <f>IF('statement of marks'!FN81="","",'statement of marks'!FN81)</f>
        <v/>
      </c>
      <c r="U2390" s="440" t="str">
        <f>IF('statement of marks'!FO81="","",'statement of marks'!FO81)</f>
        <v/>
      </c>
      <c r="V2390" s="441" t="str">
        <f>IF('statement of marks'!FP81="","",'statement of marks'!FP81)</f>
        <v/>
      </c>
    </row>
    <row r="2391" spans="1:22" ht="15.95" customHeight="1">
      <c r="A2391" s="425"/>
      <c r="B2391" s="1000" t="s">
        <v>195</v>
      </c>
      <c r="C2391" s="1001"/>
      <c r="D2391" s="1071" t="str">
        <f>details!$DR$3</f>
        <v>vxLr rd</v>
      </c>
      <c r="E2391" s="1071"/>
      <c r="F2391" s="1071"/>
      <c r="G2391" s="1071" t="str">
        <f>details!$DV$3</f>
        <v>vDVwcj rd</v>
      </c>
      <c r="H2391" s="1071"/>
      <c r="I2391" s="1071"/>
      <c r="J2391" s="1071" t="str">
        <f>details!$ED$3</f>
        <v>Qjojh rd</v>
      </c>
      <c r="K2391" s="1071"/>
      <c r="L2391" s="1071"/>
      <c r="M2391" s="1071" t="str">
        <f>details!$DZ$3</f>
        <v>fnlEcj rd</v>
      </c>
      <c r="N2391" s="1071"/>
      <c r="O2391" s="1071"/>
      <c r="P2391" s="1071" t="str">
        <f>details!$EH$3</f>
        <v>loZ ;ksx</v>
      </c>
      <c r="Q2391" s="1071"/>
      <c r="R2391" s="1071"/>
      <c r="S2391" s="1010" t="s">
        <v>252</v>
      </c>
      <c r="T2391" s="1011"/>
      <c r="U2391" s="1011"/>
      <c r="V2391" s="1078"/>
    </row>
    <row r="2392" spans="1:22" ht="15.95" customHeight="1">
      <c r="A2392" s="425"/>
      <c r="B2392" s="1025" t="s">
        <v>98</v>
      </c>
      <c r="C2392" s="1026"/>
      <c r="D2392" s="1008" t="str">
        <f>IF(details!DS81="","",details!DS81)</f>
        <v/>
      </c>
      <c r="E2392" s="1008"/>
      <c r="F2392" s="1008"/>
      <c r="G2392" s="1008" t="str">
        <f>IF(details!DW81="","",details!DW81)</f>
        <v/>
      </c>
      <c r="H2392" s="1008"/>
      <c r="I2392" s="1008"/>
      <c r="J2392" s="1008" t="str">
        <f>IF(details!EE81="","",details!EE81)</f>
        <v/>
      </c>
      <c r="K2392" s="1008"/>
      <c r="L2392" s="1008"/>
      <c r="M2392" s="1008" t="str">
        <f>IF(details!EA81="","",details!EA81)</f>
        <v/>
      </c>
      <c r="N2392" s="1008"/>
      <c r="O2392" s="1008"/>
      <c r="P2392" s="1008" t="str">
        <f>IF(details!EI81="","",details!EI81)</f>
        <v/>
      </c>
      <c r="Q2392" s="1008"/>
      <c r="R2392" s="1008"/>
      <c r="S2392" s="1079">
        <f>'statement of marks'!$HF$108</f>
        <v>42855</v>
      </c>
      <c r="T2392" s="1080"/>
      <c r="U2392" s="1080"/>
      <c r="V2392" s="1081"/>
    </row>
    <row r="2393" spans="1:22" ht="15.95" customHeight="1">
      <c r="A2393" s="425"/>
      <c r="B2393" s="1023" t="s">
        <v>15</v>
      </c>
      <c r="C2393" s="1024"/>
      <c r="D2393" s="1009">
        <f>IF(details!DR81="","",details!DR81)</f>
        <v>83</v>
      </c>
      <c r="E2393" s="1009"/>
      <c r="F2393" s="1009"/>
      <c r="G2393" s="1009" t="str">
        <f>IF(details!DV81="","",details!DV81)</f>
        <v/>
      </c>
      <c r="H2393" s="1009"/>
      <c r="I2393" s="1009"/>
      <c r="J2393" s="1009" t="str">
        <f>IF(details!ED81="","",details!ED81)</f>
        <v/>
      </c>
      <c r="K2393" s="1009"/>
      <c r="L2393" s="1009"/>
      <c r="M2393" s="1009" t="str">
        <f>IF(details!DZ81="","",details!DZ81)</f>
        <v/>
      </c>
      <c r="N2393" s="1009"/>
      <c r="O2393" s="1009"/>
      <c r="P2393" s="1009" t="str">
        <f>IF(details!EH81="","",details!EH81)</f>
        <v/>
      </c>
      <c r="Q2393" s="1009"/>
      <c r="R2393" s="1009"/>
      <c r="S2393" s="1082"/>
      <c r="T2393" s="1083"/>
      <c r="U2393" s="1083"/>
      <c r="V2393" s="1084"/>
    </row>
    <row r="2394" spans="1:22" ht="15.95" customHeight="1">
      <c r="A2394" s="1072"/>
      <c r="B2394" s="1064" t="s">
        <v>250</v>
      </c>
      <c r="C2394" s="1065"/>
      <c r="D2394" s="1066" t="s">
        <v>3</v>
      </c>
      <c r="E2394" s="1066"/>
      <c r="F2394" s="1066"/>
      <c r="G2394" s="1066" t="s">
        <v>236</v>
      </c>
      <c r="H2394" s="1066"/>
      <c r="I2394" s="1066"/>
      <c r="J2394" s="1066" t="s">
        <v>5</v>
      </c>
      <c r="K2394" s="1066"/>
      <c r="L2394" s="1066"/>
      <c r="M2394" s="1066" t="s">
        <v>242</v>
      </c>
      <c r="N2394" s="1066"/>
      <c r="O2394" s="1066"/>
      <c r="P2394" s="1067" t="s">
        <v>225</v>
      </c>
      <c r="Q2394" s="1067"/>
      <c r="R2394" s="1067"/>
      <c r="S2394" s="1066" t="s">
        <v>250</v>
      </c>
      <c r="T2394" s="1066"/>
      <c r="U2394" s="1066"/>
      <c r="V2394" s="1068"/>
    </row>
    <row r="2395" spans="1:22" ht="15.95" customHeight="1">
      <c r="A2395" s="1072"/>
      <c r="B2395" s="1064"/>
      <c r="C2395" s="1065"/>
      <c r="D2395" s="1069" t="str">
        <f>'statement of marks'!HD81</f>
        <v/>
      </c>
      <c r="E2395" s="1069"/>
      <c r="F2395" s="1069"/>
      <c r="G2395" s="1069" t="str">
        <f>'statement of marks'!HE81</f>
        <v/>
      </c>
      <c r="H2395" s="1069"/>
      <c r="I2395" s="1069"/>
      <c r="J2395" s="1069" t="str">
        <f>'statement of marks'!HF81</f>
        <v/>
      </c>
      <c r="K2395" s="1069"/>
      <c r="L2395" s="1069"/>
      <c r="M2395" s="1069" t="str">
        <f>'statement of marks'!HI81</f>
        <v/>
      </c>
      <c r="N2395" s="1069"/>
      <c r="O2395" s="1069"/>
      <c r="P2395" s="1069" t="str">
        <f>'statement of marks'!HH81</f>
        <v/>
      </c>
      <c r="Q2395" s="1069"/>
      <c r="R2395" s="1069"/>
      <c r="S2395" s="1066" t="str">
        <f>'statement of marks'!HC81</f>
        <v/>
      </c>
      <c r="T2395" s="1066"/>
      <c r="U2395" s="1066"/>
      <c r="V2395" s="1068"/>
    </row>
    <row r="2396" spans="1:22" ht="15.95" customHeight="1">
      <c r="A2396" s="425"/>
      <c r="B2396" s="1036" t="s">
        <v>99</v>
      </c>
      <c r="C2396" s="1037"/>
      <c r="D2396" s="1007"/>
      <c r="E2396" s="1007"/>
      <c r="F2396" s="1007"/>
      <c r="G2396" s="1007"/>
      <c r="H2396" s="1007"/>
      <c r="I2396" s="1007"/>
      <c r="J2396" s="1007"/>
      <c r="K2396" s="1007"/>
      <c r="L2396" s="1007"/>
      <c r="M2396" s="1007"/>
      <c r="N2396" s="1007"/>
      <c r="O2396" s="1007"/>
      <c r="P2396" s="1007"/>
      <c r="Q2396" s="1007"/>
      <c r="R2396" s="1007"/>
      <c r="S2396" s="1007"/>
      <c r="T2396" s="1007"/>
      <c r="U2396" s="1007"/>
      <c r="V2396" s="1058"/>
    </row>
    <row r="2397" spans="1:22" ht="15.95" customHeight="1">
      <c r="A2397" s="425"/>
      <c r="B2397" s="1013" t="s">
        <v>79</v>
      </c>
      <c r="C2397" s="1014"/>
      <c r="D2397" s="1007"/>
      <c r="E2397" s="1007"/>
      <c r="F2397" s="1007"/>
      <c r="G2397" s="1007"/>
      <c r="H2397" s="1007"/>
      <c r="I2397" s="1007"/>
      <c r="J2397" s="1007"/>
      <c r="K2397" s="1007"/>
      <c r="L2397" s="1007"/>
      <c r="M2397" s="1007"/>
      <c r="N2397" s="1007"/>
      <c r="O2397" s="1007"/>
      <c r="P2397" s="1007"/>
      <c r="Q2397" s="1007"/>
      <c r="R2397" s="1007"/>
      <c r="S2397" s="1007"/>
      <c r="T2397" s="1007"/>
      <c r="U2397" s="1007"/>
      <c r="V2397" s="1058"/>
    </row>
    <row r="2398" spans="1:22" ht="15.95" customHeight="1">
      <c r="A2398" s="425"/>
      <c r="B2398" s="1036" t="s">
        <v>243</v>
      </c>
      <c r="C2398" s="1037"/>
      <c r="D2398" s="1007"/>
      <c r="E2398" s="1007"/>
      <c r="F2398" s="1007"/>
      <c r="G2398" s="1007"/>
      <c r="H2398" s="1007"/>
      <c r="I2398" s="1007"/>
      <c r="J2398" s="1007"/>
      <c r="K2398" s="1007"/>
      <c r="L2398" s="1007"/>
      <c r="M2398" s="1007"/>
      <c r="N2398" s="1007"/>
      <c r="O2398" s="1007"/>
      <c r="P2398" s="1007" t="s">
        <v>243</v>
      </c>
      <c r="Q2398" s="1007"/>
      <c r="R2398" s="1007"/>
      <c r="S2398" s="1007"/>
      <c r="T2398" s="1007"/>
      <c r="U2398" s="1007"/>
      <c r="V2398" s="1058"/>
    </row>
    <row r="2399" spans="1:22" ht="15.95" customHeight="1">
      <c r="A2399" s="425"/>
      <c r="B2399" s="1021" t="s">
        <v>100</v>
      </c>
      <c r="C2399" s="1022"/>
      <c r="D2399" s="1007"/>
      <c r="E2399" s="1007"/>
      <c r="F2399" s="1007"/>
      <c r="G2399" s="1007"/>
      <c r="H2399" s="1007"/>
      <c r="I2399" s="1007"/>
      <c r="J2399" s="1007"/>
      <c r="K2399" s="1007"/>
      <c r="L2399" s="1007"/>
      <c r="M2399" s="1007"/>
      <c r="N2399" s="1007"/>
      <c r="O2399" s="1007"/>
      <c r="P2399" s="1007"/>
      <c r="Q2399" s="1007"/>
      <c r="R2399" s="1007"/>
      <c r="S2399" s="1060" t="s">
        <v>100</v>
      </c>
      <c r="T2399" s="1060"/>
      <c r="U2399" s="1060"/>
      <c r="V2399" s="1061"/>
    </row>
    <row r="2400" spans="1:22" ht="15.95" customHeight="1" thickBot="1">
      <c r="A2400" s="427"/>
      <c r="B2400" s="1076" t="s">
        <v>101</v>
      </c>
      <c r="C2400" s="1077"/>
      <c r="D2400" s="1059"/>
      <c r="E2400" s="1059"/>
      <c r="F2400" s="1059"/>
      <c r="G2400" s="1059"/>
      <c r="H2400" s="1059"/>
      <c r="I2400" s="1059"/>
      <c r="J2400" s="1059"/>
      <c r="K2400" s="1059"/>
      <c r="L2400" s="1059"/>
      <c r="M2400" s="1059"/>
      <c r="N2400" s="1059"/>
      <c r="O2400" s="1059"/>
      <c r="P2400" s="1059"/>
      <c r="Q2400" s="1059"/>
      <c r="R2400" s="1059"/>
      <c r="S2400" s="1062" t="s">
        <v>134</v>
      </c>
      <c r="T2400" s="1062"/>
      <c r="U2400" s="1062"/>
      <c r="V2400" s="1063"/>
    </row>
    <row r="2401" spans="1:22" ht="15.95" customHeight="1">
      <c r="A2401" s="424"/>
      <c r="B2401" s="1038" t="s">
        <v>47</v>
      </c>
      <c r="C2401" s="1039"/>
      <c r="D2401" s="1039"/>
      <c r="E2401" s="1039"/>
      <c r="F2401" s="1039"/>
      <c r="G2401" s="1039"/>
      <c r="H2401" s="1039"/>
      <c r="I2401" s="1039"/>
      <c r="J2401" s="1039"/>
      <c r="K2401" s="1039"/>
      <c r="L2401" s="1039"/>
      <c r="M2401" s="1039"/>
      <c r="N2401" s="1039"/>
      <c r="O2401" s="1039"/>
      <c r="P2401" s="1039"/>
      <c r="Q2401" s="1039"/>
      <c r="R2401" s="1039"/>
      <c r="S2401" s="1039"/>
      <c r="T2401" s="1039"/>
      <c r="U2401" s="1039"/>
      <c r="V2401" s="1040"/>
    </row>
    <row r="2402" spans="1:22" ht="15.95" customHeight="1">
      <c r="A2402" s="425"/>
      <c r="B2402" s="1041" t="str">
        <f>'statement of marks'!$A$1</f>
        <v>MkW0Hkhejko vEcsMdj jkt0vkok0fo|k0cxMh]nkSlk</v>
      </c>
      <c r="C2402" s="1042"/>
      <c r="D2402" s="1042"/>
      <c r="E2402" s="1042"/>
      <c r="F2402" s="1042"/>
      <c r="G2402" s="1042"/>
      <c r="H2402" s="1042"/>
      <c r="I2402" s="1042"/>
      <c r="J2402" s="1042"/>
      <c r="K2402" s="1042"/>
      <c r="L2402" s="1042"/>
      <c r="M2402" s="1042"/>
      <c r="N2402" s="1042"/>
      <c r="O2402" s="1042"/>
      <c r="P2402" s="1042"/>
      <c r="Q2402" s="1042"/>
      <c r="R2402" s="1042"/>
      <c r="S2402" s="1042"/>
      <c r="T2402" s="1042"/>
      <c r="U2402" s="1042"/>
      <c r="V2402" s="1043"/>
    </row>
    <row r="2403" spans="1:22" ht="15.95" customHeight="1">
      <c r="A2403" s="425"/>
      <c r="B2403" s="990" t="s">
        <v>244</v>
      </c>
      <c r="C2403" s="991"/>
      <c r="D2403" s="992" t="str">
        <f>'statement of marks'!$H$3</f>
        <v>2016-17</v>
      </c>
      <c r="E2403" s="992"/>
      <c r="F2403" s="992"/>
      <c r="G2403" s="992"/>
      <c r="H2403" s="992"/>
      <c r="I2403" s="992"/>
      <c r="J2403" s="992"/>
      <c r="K2403" s="992"/>
      <c r="L2403" s="992"/>
      <c r="M2403" s="992"/>
      <c r="N2403" s="992"/>
      <c r="O2403" s="992"/>
      <c r="P2403" s="992"/>
      <c r="Q2403" s="992"/>
      <c r="R2403" s="992"/>
      <c r="S2403" s="992"/>
      <c r="T2403" s="992"/>
      <c r="U2403" s="992"/>
      <c r="V2403" s="1044"/>
    </row>
    <row r="2404" spans="1:22" ht="15.95" customHeight="1">
      <c r="A2404" s="425"/>
      <c r="B2404" s="990" t="s">
        <v>185</v>
      </c>
      <c r="C2404" s="991"/>
      <c r="D2404" s="991" t="str">
        <f>IF('statement of marks'!I82="","",'statement of marks'!I82)</f>
        <v/>
      </c>
      <c r="E2404" s="991"/>
      <c r="F2404" s="991"/>
      <c r="G2404" s="991"/>
      <c r="H2404" s="991"/>
      <c r="I2404" s="991"/>
      <c r="J2404" s="991"/>
      <c r="K2404" s="991"/>
      <c r="L2404" s="991"/>
      <c r="M2404" s="991"/>
      <c r="N2404" s="991"/>
      <c r="O2404" s="991"/>
      <c r="P2404" s="991"/>
      <c r="Q2404" s="991"/>
      <c r="R2404" s="991"/>
      <c r="S2404" s="991"/>
      <c r="T2404" s="991"/>
      <c r="U2404" s="991"/>
      <c r="V2404" s="1045"/>
    </row>
    <row r="2405" spans="1:22" ht="15.95" customHeight="1">
      <c r="A2405" s="425"/>
      <c r="B2405" s="990" t="s">
        <v>186</v>
      </c>
      <c r="C2405" s="991"/>
      <c r="D2405" s="991" t="str">
        <f>IF('statement of marks'!J82="","",'statement of marks'!J82)</f>
        <v/>
      </c>
      <c r="E2405" s="991"/>
      <c r="F2405" s="991"/>
      <c r="G2405" s="991"/>
      <c r="H2405" s="991"/>
      <c r="I2405" s="991"/>
      <c r="J2405" s="991"/>
      <c r="K2405" s="991"/>
      <c r="L2405" s="991"/>
      <c r="M2405" s="991"/>
      <c r="N2405" s="991"/>
      <c r="O2405" s="991"/>
      <c r="P2405" s="991"/>
      <c r="Q2405" s="991"/>
      <c r="R2405" s="991"/>
      <c r="S2405" s="991"/>
      <c r="T2405" s="991"/>
      <c r="U2405" s="991"/>
      <c r="V2405" s="1045"/>
    </row>
    <row r="2406" spans="1:22" ht="15.95" customHeight="1">
      <c r="A2406" s="425"/>
      <c r="B2406" s="990" t="s">
        <v>187</v>
      </c>
      <c r="C2406" s="991"/>
      <c r="D2406" s="991" t="str">
        <f>IF('statement of marks'!K82="","",'statement of marks'!K82)</f>
        <v/>
      </c>
      <c r="E2406" s="991"/>
      <c r="F2406" s="991"/>
      <c r="G2406" s="991"/>
      <c r="H2406" s="991"/>
      <c r="I2406" s="991"/>
      <c r="J2406" s="991"/>
      <c r="K2406" s="991"/>
      <c r="L2406" s="991"/>
      <c r="M2406" s="991"/>
      <c r="N2406" s="991"/>
      <c r="O2406" s="991"/>
      <c r="P2406" s="991"/>
      <c r="Q2406" s="991"/>
      <c r="R2406" s="991"/>
      <c r="S2406" s="991"/>
      <c r="T2406" s="991"/>
      <c r="U2406" s="991"/>
      <c r="V2406" s="1045"/>
    </row>
    <row r="2407" spans="1:22" ht="15.95" customHeight="1">
      <c r="A2407" s="425"/>
      <c r="B2407" s="990" t="s">
        <v>188</v>
      </c>
      <c r="C2407" s="991"/>
      <c r="D2407" s="992" t="str">
        <f>'statement of marks'!$G$3</f>
        <v>6 B</v>
      </c>
      <c r="E2407" s="992"/>
      <c r="F2407" s="992"/>
      <c r="G2407" s="991" t="s">
        <v>9</v>
      </c>
      <c r="H2407" s="991"/>
      <c r="I2407" s="991"/>
      <c r="J2407" s="992" t="str">
        <f>IF('statement of marks'!D82="","",'statement of marks'!D82)</f>
        <v/>
      </c>
      <c r="K2407" s="992"/>
      <c r="L2407" s="992"/>
      <c r="M2407" s="991" t="s">
        <v>189</v>
      </c>
      <c r="N2407" s="991"/>
      <c r="O2407" s="991"/>
      <c r="P2407" s="992" t="str">
        <f>IF('statement of marks'!F82="","",'statement of marks'!F82)</f>
        <v/>
      </c>
      <c r="Q2407" s="992"/>
      <c r="R2407" s="992"/>
      <c r="S2407" s="1054" t="str">
        <f>IF('statement of marks'!$I$3="","",'statement of marks'!$I$3)</f>
        <v xml:space="preserve">fo|ky; dk Mk;l dksM+ </v>
      </c>
      <c r="T2407" s="1054"/>
      <c r="U2407" s="1054"/>
      <c r="V2407" s="1055"/>
    </row>
    <row r="2408" spans="1:22" ht="15.95" customHeight="1">
      <c r="A2408" s="425"/>
      <c r="B2408" s="428" t="s">
        <v>0</v>
      </c>
      <c r="C2408" s="429"/>
      <c r="D2408" s="1032" t="str">
        <f>IF('statement of marks'!G82="","",'statement of marks'!G82)</f>
        <v/>
      </c>
      <c r="E2408" s="1032"/>
      <c r="F2408" s="1032"/>
      <c r="G2408" s="991" t="str">
        <f>IF('statement of marks'!H82="","",'statement of marks'!H82)</f>
        <v/>
      </c>
      <c r="H2408" s="991"/>
      <c r="I2408" s="991"/>
      <c r="J2408" s="991"/>
      <c r="K2408" s="991"/>
      <c r="L2408" s="991"/>
      <c r="M2408" s="991"/>
      <c r="N2408" s="991"/>
      <c r="O2408" s="991"/>
      <c r="P2408" s="991"/>
      <c r="Q2408" s="991"/>
      <c r="R2408" s="991"/>
      <c r="S2408" s="1056" t="str">
        <f>IF('statement of marks'!$J$3="","",'statement of marks'!$J$3)</f>
        <v xml:space="preserve">08291009401   </v>
      </c>
      <c r="T2408" s="1056"/>
      <c r="U2408" s="1056"/>
      <c r="V2408" s="1057"/>
    </row>
    <row r="2409" spans="1:22" ht="15.95" customHeight="1">
      <c r="A2409" s="425"/>
      <c r="B2409" s="404" t="s">
        <v>28</v>
      </c>
      <c r="C2409" s="430" t="s">
        <v>96</v>
      </c>
      <c r="D2409" s="1007" t="s">
        <v>1</v>
      </c>
      <c r="E2409" s="1007"/>
      <c r="F2409" s="1007"/>
      <c r="G2409" s="1007" t="s">
        <v>21</v>
      </c>
      <c r="H2409" s="1007"/>
      <c r="I2409" s="1007"/>
      <c r="J2409" s="1007" t="s">
        <v>68</v>
      </c>
      <c r="K2409" s="1007"/>
      <c r="L2409" s="1007"/>
      <c r="M2409" s="1007" t="s">
        <v>97</v>
      </c>
      <c r="N2409" s="1007"/>
      <c r="O2409" s="1007"/>
      <c r="P2409" s="1070" t="s">
        <v>200</v>
      </c>
      <c r="Q2409" s="1051" t="s">
        <v>238</v>
      </c>
      <c r="R2409" s="1051"/>
      <c r="S2409" s="1051"/>
      <c r="T2409" s="1052" t="s">
        <v>237</v>
      </c>
      <c r="U2409" s="1052"/>
      <c r="V2409" s="1053"/>
    </row>
    <row r="2410" spans="1:22" ht="15.95" customHeight="1">
      <c r="A2410" s="425"/>
      <c r="B2410" s="404"/>
      <c r="C2410" s="430"/>
      <c r="D2410" s="423" t="s">
        <v>245</v>
      </c>
      <c r="E2410" s="423" t="s">
        <v>246</v>
      </c>
      <c r="F2410" s="431" t="s">
        <v>2</v>
      </c>
      <c r="G2410" s="423" t="s">
        <v>245</v>
      </c>
      <c r="H2410" s="423" t="s">
        <v>246</v>
      </c>
      <c r="I2410" s="431" t="s">
        <v>2</v>
      </c>
      <c r="J2410" s="423" t="s">
        <v>245</v>
      </c>
      <c r="K2410" s="423" t="s">
        <v>246</v>
      </c>
      <c r="L2410" s="431" t="s">
        <v>2</v>
      </c>
      <c r="M2410" s="423" t="s">
        <v>245</v>
      </c>
      <c r="N2410" s="423" t="s">
        <v>246</v>
      </c>
      <c r="O2410" s="431" t="s">
        <v>2</v>
      </c>
      <c r="P2410" s="1070"/>
      <c r="Q2410" s="423" t="s">
        <v>245</v>
      </c>
      <c r="R2410" s="423" t="s">
        <v>246</v>
      </c>
      <c r="S2410" s="435" t="s">
        <v>2</v>
      </c>
      <c r="T2410" s="445" t="s">
        <v>223</v>
      </c>
      <c r="U2410" s="446" t="s">
        <v>5</v>
      </c>
      <c r="V2410" s="447" t="s">
        <v>241</v>
      </c>
    </row>
    <row r="2411" spans="1:22" ht="15.95" customHeight="1">
      <c r="A2411" s="426"/>
      <c r="B2411" s="1046" t="s">
        <v>3</v>
      </c>
      <c r="C2411" s="1047"/>
      <c r="D2411" s="421">
        <f>IF('statement of marks'!L$6="","",'statement of marks'!L$6)</f>
        <v>5</v>
      </c>
      <c r="E2411" s="421">
        <f>IF('statement of marks'!M$6="","",'statement of marks'!M$6)</f>
        <v>5</v>
      </c>
      <c r="F2411" s="432">
        <f>IF('statement of marks'!N$6="","",'statement of marks'!N$6)</f>
        <v>10</v>
      </c>
      <c r="G2411" s="421">
        <f>IF('statement of marks'!O$6="","",'statement of marks'!O$6)</f>
        <v>5</v>
      </c>
      <c r="H2411" s="421">
        <f>IF('statement of marks'!P$6="","",'statement of marks'!P$6)</f>
        <v>5</v>
      </c>
      <c r="I2411" s="432">
        <f>IF('statement of marks'!Q$6="","",'statement of marks'!Q$6)</f>
        <v>10</v>
      </c>
      <c r="J2411" s="421">
        <f>IF('statement of marks'!R$6="","",'statement of marks'!R$6)</f>
        <v>5</v>
      </c>
      <c r="K2411" s="421">
        <f>IF('statement of marks'!S$6="","",'statement of marks'!S$6)</f>
        <v>5</v>
      </c>
      <c r="L2411" s="432">
        <f>IF('statement of marks'!T$6="","",'statement of marks'!T$6)</f>
        <v>10</v>
      </c>
      <c r="M2411" s="421">
        <f>IF('statement of marks'!V$6="","",'statement of marks'!V$6)</f>
        <v>50</v>
      </c>
      <c r="N2411" s="421">
        <f>IF('statement of marks'!W$6="","",'statement of marks'!W$6)</f>
        <v>20</v>
      </c>
      <c r="O2411" s="432">
        <f>IF('statement of marks'!X$6="","",'statement of marks'!X$6)</f>
        <v>70</v>
      </c>
      <c r="P2411" s="422">
        <f>IF('statement of marks'!Y$6="","",'statement of marks'!Y$6)</f>
        <v>100</v>
      </c>
      <c r="Q2411" s="421">
        <f>IF('statement of marks'!Z$6="","",'statement of marks'!Z$6)</f>
        <v>70</v>
      </c>
      <c r="R2411" s="421">
        <f>IF('statement of marks'!AA$6="","",'statement of marks'!AA$6)</f>
        <v>30</v>
      </c>
      <c r="S2411" s="432">
        <f>IF('statement of marks'!AB$6="","",'statement of marks'!AB$6)</f>
        <v>100</v>
      </c>
      <c r="T2411" s="442">
        <f>IF('statement of marks'!AC$6="","",'statement of marks'!AC$6)</f>
        <v>200</v>
      </c>
      <c r="U2411" s="442" t="str">
        <f>IF('statement of marks'!AD$6="","",'statement of marks'!AD$6)</f>
        <v/>
      </c>
      <c r="V2411" s="448" t="str">
        <f>IF('statement of marks'!AE$6="","",'statement of marks'!AE$6)</f>
        <v/>
      </c>
    </row>
    <row r="2412" spans="1:22" ht="15.95" customHeight="1">
      <c r="A2412" s="425"/>
      <c r="B2412" s="990" t="str">
        <f>IF('statement of marks'!$L$3="","",'statement of marks'!$L$3)</f>
        <v>fgUnh</v>
      </c>
      <c r="C2412" s="991"/>
      <c r="D2412" s="207" t="str">
        <f>IF('statement of marks'!L82="","",'statement of marks'!L82)</f>
        <v/>
      </c>
      <c r="E2412" s="207" t="str">
        <f>IF('statement of marks'!M82="","",'statement of marks'!M82)</f>
        <v/>
      </c>
      <c r="F2412" s="433" t="str">
        <f>IF('statement of marks'!N82="","",'statement of marks'!N82)</f>
        <v/>
      </c>
      <c r="G2412" s="207" t="str">
        <f>IF('statement of marks'!O82="","",'statement of marks'!O82)</f>
        <v/>
      </c>
      <c r="H2412" s="207" t="str">
        <f>IF('statement of marks'!P82="","",'statement of marks'!P82)</f>
        <v/>
      </c>
      <c r="I2412" s="433" t="str">
        <f>IF('statement of marks'!Q82="","",'statement of marks'!Q82)</f>
        <v/>
      </c>
      <c r="J2412" s="207" t="str">
        <f>IF('statement of marks'!R82="","",'statement of marks'!R82)</f>
        <v/>
      </c>
      <c r="K2412" s="207" t="str">
        <f>IF('statement of marks'!S82="","",'statement of marks'!S82)</f>
        <v/>
      </c>
      <c r="L2412" s="433" t="str">
        <f>IF('statement of marks'!T82="","",'statement of marks'!T82)</f>
        <v/>
      </c>
      <c r="M2412" s="207" t="str">
        <f>IF('statement of marks'!V82="","",'statement of marks'!V82)</f>
        <v/>
      </c>
      <c r="N2412" s="207" t="str">
        <f>IF('statement of marks'!W82="","",'statement of marks'!W82)</f>
        <v/>
      </c>
      <c r="O2412" s="433" t="str">
        <f>IF('statement of marks'!X82="","",'statement of marks'!X82)</f>
        <v/>
      </c>
      <c r="P2412" s="209" t="str">
        <f>IF('statement of marks'!Y82="","",'statement of marks'!Y82)</f>
        <v/>
      </c>
      <c r="Q2412" s="207" t="str">
        <f>IF('statement of marks'!Z82="","",'statement of marks'!Z82)</f>
        <v/>
      </c>
      <c r="R2412" s="207" t="str">
        <f>IF('statement of marks'!AA82="","",'statement of marks'!AA82)</f>
        <v/>
      </c>
      <c r="S2412" s="433" t="str">
        <f>IF('statement of marks'!AB82="","",'statement of marks'!AB82)</f>
        <v/>
      </c>
      <c r="T2412" s="420" t="str">
        <f>IF('statement of marks'!AC82="","",'statement of marks'!AC82)</f>
        <v/>
      </c>
      <c r="U2412" s="420" t="str">
        <f>IF('statement of marks'!AD82="","",'statement of marks'!AD82)</f>
        <v/>
      </c>
      <c r="V2412" s="439" t="str">
        <f>IF('statement of marks'!AE82="","",'statement of marks'!AE82)</f>
        <v/>
      </c>
    </row>
    <row r="2413" spans="1:22" ht="15.95" customHeight="1">
      <c r="A2413" s="425"/>
      <c r="B2413" s="990" t="str">
        <f>IF('statement of marks'!$AH$3="","",'statement of marks'!$AH$3)</f>
        <v>vaxszth</v>
      </c>
      <c r="C2413" s="991"/>
      <c r="D2413" s="207" t="str">
        <f>IF('statement of marks'!AH82="","",'statement of marks'!AH82)</f>
        <v/>
      </c>
      <c r="E2413" s="207" t="str">
        <f>IF('statement of marks'!AI82="","",'statement of marks'!AI82)</f>
        <v/>
      </c>
      <c r="F2413" s="433" t="str">
        <f>IF('statement of marks'!AJ82="","",'statement of marks'!AJ82)</f>
        <v/>
      </c>
      <c r="G2413" s="207" t="str">
        <f>IF('statement of marks'!AK82="","",'statement of marks'!AK82)</f>
        <v/>
      </c>
      <c r="H2413" s="207" t="str">
        <f>IF('statement of marks'!AL82="","",'statement of marks'!AL82)</f>
        <v/>
      </c>
      <c r="I2413" s="433" t="str">
        <f>IF('statement of marks'!AM82="","",'statement of marks'!AM82)</f>
        <v/>
      </c>
      <c r="J2413" s="207" t="str">
        <f>IF('statement of marks'!AN82="","",'statement of marks'!AN82)</f>
        <v/>
      </c>
      <c r="K2413" s="207" t="str">
        <f>IF('statement of marks'!AO82="","",'statement of marks'!AO82)</f>
        <v/>
      </c>
      <c r="L2413" s="433" t="str">
        <f>IF('statement of marks'!AP82="","",'statement of marks'!AP82)</f>
        <v/>
      </c>
      <c r="M2413" s="207" t="str">
        <f>IF('statement of marks'!AR82="","",'statement of marks'!AR82)</f>
        <v/>
      </c>
      <c r="N2413" s="207" t="str">
        <f>IF('statement of marks'!AS82="","",'statement of marks'!AS82)</f>
        <v/>
      </c>
      <c r="O2413" s="433" t="str">
        <f>IF('statement of marks'!AT82="","",'statement of marks'!AT82)</f>
        <v/>
      </c>
      <c r="P2413" s="209" t="str">
        <f>IF('statement of marks'!AU82="","",'statement of marks'!AU82)</f>
        <v/>
      </c>
      <c r="Q2413" s="207" t="str">
        <f>IF('statement of marks'!AV82="","",'statement of marks'!AV82)</f>
        <v/>
      </c>
      <c r="R2413" s="207" t="str">
        <f>IF('statement of marks'!AW82="","",'statement of marks'!AW82)</f>
        <v/>
      </c>
      <c r="S2413" s="433" t="str">
        <f>IF('statement of marks'!AX82="","",'statement of marks'!AX82)</f>
        <v/>
      </c>
      <c r="T2413" s="420" t="str">
        <f>IF('statement of marks'!AY82="","",'statement of marks'!AY82)</f>
        <v/>
      </c>
      <c r="U2413" s="420" t="str">
        <f>IF('statement of marks'!AZ82="","",'statement of marks'!AZ82)</f>
        <v/>
      </c>
      <c r="V2413" s="439" t="str">
        <f>IF('statement of marks'!BA82="","",'statement of marks'!BA82)</f>
        <v/>
      </c>
    </row>
    <row r="2414" spans="1:22" ht="15.95" customHeight="1">
      <c r="A2414" s="425"/>
      <c r="B2414" s="990" t="str">
        <f>IF('statement of marks'!BD82="s","laLd`r",IF('statement of marks'!BD82="u","mnwZ",IF('statement of marks'!BD82="g","xqtjkrh",IF('statement of marks'!BD82="p","iatkch",IF('statement of marks'!BD82="sd","fla/kh","r`rh; Hkk""kk")))))</f>
        <v>r`rh; Hkk"kk</v>
      </c>
      <c r="C2414" s="991"/>
      <c r="D2414" s="207" t="str">
        <f>IF('statement of marks'!BE82="","",'statement of marks'!BE82)</f>
        <v/>
      </c>
      <c r="E2414" s="207" t="str">
        <f>IF('statement of marks'!BF82="","",'statement of marks'!BF82)</f>
        <v/>
      </c>
      <c r="F2414" s="433" t="str">
        <f>IF('statement of marks'!BG82="","",'statement of marks'!BG82)</f>
        <v/>
      </c>
      <c r="G2414" s="207" t="str">
        <f>IF('statement of marks'!BH82="","",'statement of marks'!BH82)</f>
        <v/>
      </c>
      <c r="H2414" s="207" t="str">
        <f>IF('statement of marks'!BI82="","",'statement of marks'!BI82)</f>
        <v/>
      </c>
      <c r="I2414" s="433" t="str">
        <f>IF('statement of marks'!BJ82="","",'statement of marks'!BJ82)</f>
        <v/>
      </c>
      <c r="J2414" s="207" t="str">
        <f>IF('statement of marks'!BK82="","",'statement of marks'!BK82)</f>
        <v/>
      </c>
      <c r="K2414" s="207" t="str">
        <f>IF('statement of marks'!BL82="","",'statement of marks'!BL82)</f>
        <v/>
      </c>
      <c r="L2414" s="433" t="str">
        <f>IF('statement of marks'!BM82="","",'statement of marks'!BM82)</f>
        <v/>
      </c>
      <c r="M2414" s="207" t="str">
        <f>IF('statement of marks'!BO82="","",'statement of marks'!BO82)</f>
        <v/>
      </c>
      <c r="N2414" s="207" t="str">
        <f>IF('statement of marks'!BP82="","",'statement of marks'!BP82)</f>
        <v/>
      </c>
      <c r="O2414" s="433" t="str">
        <f>IF('statement of marks'!BQ82="","",'statement of marks'!BQ82)</f>
        <v/>
      </c>
      <c r="P2414" s="209" t="str">
        <f>IF('statement of marks'!BR82="","",'statement of marks'!BR82)</f>
        <v/>
      </c>
      <c r="Q2414" s="207" t="str">
        <f>IF('statement of marks'!BS82="","",'statement of marks'!BS82)</f>
        <v/>
      </c>
      <c r="R2414" s="207" t="str">
        <f>IF('statement of marks'!BT82="","",'statement of marks'!BT82)</f>
        <v/>
      </c>
      <c r="S2414" s="433" t="str">
        <f>IF('statement of marks'!BU82="","",'statement of marks'!BU82)</f>
        <v/>
      </c>
      <c r="T2414" s="420" t="str">
        <f>IF('statement of marks'!BV82="","",'statement of marks'!BV82)</f>
        <v/>
      </c>
      <c r="U2414" s="420" t="str">
        <f>IF('statement of marks'!BW82="","",'statement of marks'!BW82)</f>
        <v/>
      </c>
      <c r="V2414" s="439" t="str">
        <f>IF('statement of marks'!BX82="","",'statement of marks'!BX82)</f>
        <v/>
      </c>
    </row>
    <row r="2415" spans="1:22" ht="15.95" customHeight="1">
      <c r="A2415" s="425"/>
      <c r="B2415" s="990" t="str">
        <f>IF('statement of marks'!$CA$3="","",'statement of marks'!$CA$3)</f>
        <v>xf.kr</v>
      </c>
      <c r="C2415" s="991"/>
      <c r="D2415" s="207" t="str">
        <f>IF('statement of marks'!CA82="","",'statement of marks'!CA82)</f>
        <v/>
      </c>
      <c r="E2415" s="207" t="str">
        <f>IF('statement of marks'!CB82="","",'statement of marks'!CB82)</f>
        <v/>
      </c>
      <c r="F2415" s="433" t="str">
        <f>IF('statement of marks'!CC82="","",'statement of marks'!CC82)</f>
        <v/>
      </c>
      <c r="G2415" s="207" t="str">
        <f>IF('statement of marks'!CD82="","",'statement of marks'!CD82)</f>
        <v/>
      </c>
      <c r="H2415" s="207" t="str">
        <f>IF('statement of marks'!CE82="","",'statement of marks'!CE82)</f>
        <v/>
      </c>
      <c r="I2415" s="433" t="str">
        <f>IF('statement of marks'!CF82="","",'statement of marks'!CF82)</f>
        <v/>
      </c>
      <c r="J2415" s="207" t="str">
        <f>IF('statement of marks'!CG82="","",'statement of marks'!CG82)</f>
        <v/>
      </c>
      <c r="K2415" s="207" t="str">
        <f>IF('statement of marks'!CH82="","",'statement of marks'!CH82)</f>
        <v/>
      </c>
      <c r="L2415" s="433" t="str">
        <f>IF('statement of marks'!CI82="","",'statement of marks'!CI82)</f>
        <v/>
      </c>
      <c r="M2415" s="207" t="str">
        <f>IF('statement of marks'!CK82="","",'statement of marks'!CK82)</f>
        <v/>
      </c>
      <c r="N2415" s="207" t="str">
        <f>IF('statement of marks'!CL82="","",'statement of marks'!CL82)</f>
        <v/>
      </c>
      <c r="O2415" s="433" t="str">
        <f>IF('statement of marks'!CM82="","",'statement of marks'!CM82)</f>
        <v/>
      </c>
      <c r="P2415" s="209" t="str">
        <f>IF('statement of marks'!CN82="","",'statement of marks'!CN82)</f>
        <v/>
      </c>
      <c r="Q2415" s="207" t="str">
        <f>IF('statement of marks'!CO82="","",'statement of marks'!CO82)</f>
        <v/>
      </c>
      <c r="R2415" s="207" t="str">
        <f>IF('statement of marks'!CP82="","",'statement of marks'!CP82)</f>
        <v/>
      </c>
      <c r="S2415" s="433" t="str">
        <f>IF('statement of marks'!CQ82="","",'statement of marks'!CQ82)</f>
        <v/>
      </c>
      <c r="T2415" s="420" t="str">
        <f>IF('statement of marks'!CR82="","",'statement of marks'!CR82)</f>
        <v/>
      </c>
      <c r="U2415" s="420" t="str">
        <f>IF('statement of marks'!CS82="","",'statement of marks'!CS82)</f>
        <v/>
      </c>
      <c r="V2415" s="439" t="str">
        <f>IF('statement of marks'!CT82="","",'statement of marks'!CT82)</f>
        <v/>
      </c>
    </row>
    <row r="2416" spans="1:22" ht="15.95" customHeight="1">
      <c r="A2416" s="425"/>
      <c r="B2416" s="990" t="str">
        <f>IF('statement of marks'!$CW$3="","",'statement of marks'!$CW$3)</f>
        <v>foKku</v>
      </c>
      <c r="C2416" s="991"/>
      <c r="D2416" s="207" t="str">
        <f>IF('statement of marks'!CW82="","",'statement of marks'!CW82)</f>
        <v/>
      </c>
      <c r="E2416" s="207" t="str">
        <f>IF('statement of marks'!CX82="","",'statement of marks'!CX82)</f>
        <v/>
      </c>
      <c r="F2416" s="433" t="str">
        <f>IF('statement of marks'!CY82="","",'statement of marks'!CY82)</f>
        <v/>
      </c>
      <c r="G2416" s="207" t="str">
        <f>IF('statement of marks'!CZ82="","",'statement of marks'!CZ82)</f>
        <v/>
      </c>
      <c r="H2416" s="207" t="str">
        <f>IF('statement of marks'!DA82="","",'statement of marks'!DA82)</f>
        <v/>
      </c>
      <c r="I2416" s="433" t="str">
        <f>IF('statement of marks'!DB82="","",'statement of marks'!DB82)</f>
        <v/>
      </c>
      <c r="J2416" s="207" t="str">
        <f>IF('statement of marks'!DC82="","",'statement of marks'!DC82)</f>
        <v/>
      </c>
      <c r="K2416" s="207" t="str">
        <f>IF('statement of marks'!DD82="","",'statement of marks'!DD82)</f>
        <v/>
      </c>
      <c r="L2416" s="433" t="str">
        <f>IF('statement of marks'!DE82="","",'statement of marks'!DE82)</f>
        <v/>
      </c>
      <c r="M2416" s="207" t="str">
        <f>IF('statement of marks'!DG82="","",'statement of marks'!DG82)</f>
        <v/>
      </c>
      <c r="N2416" s="207" t="str">
        <f>IF('statement of marks'!DH82="","",'statement of marks'!DH82)</f>
        <v/>
      </c>
      <c r="O2416" s="433" t="str">
        <f>IF('statement of marks'!DI82="","",'statement of marks'!DI82)</f>
        <v/>
      </c>
      <c r="P2416" s="209" t="str">
        <f>IF('statement of marks'!DJ82="","",'statement of marks'!DJ82)</f>
        <v/>
      </c>
      <c r="Q2416" s="207" t="str">
        <f>IF('statement of marks'!DK82="","",'statement of marks'!DK82)</f>
        <v/>
      </c>
      <c r="R2416" s="207" t="str">
        <f>IF('statement of marks'!DL82="","",'statement of marks'!DL82)</f>
        <v/>
      </c>
      <c r="S2416" s="433" t="str">
        <f>IF('statement of marks'!DM82="","",'statement of marks'!DM82)</f>
        <v/>
      </c>
      <c r="T2416" s="420" t="str">
        <f>IF('statement of marks'!DN82="","",'statement of marks'!DN82)</f>
        <v/>
      </c>
      <c r="U2416" s="420" t="str">
        <f>IF('statement of marks'!DO82="","",'statement of marks'!DO82)</f>
        <v/>
      </c>
      <c r="V2416" s="439" t="str">
        <f>IF('statement of marks'!DP82="","",'statement of marks'!DP82)</f>
        <v/>
      </c>
    </row>
    <row r="2417" spans="1:22" ht="15.95" customHeight="1">
      <c r="A2417" s="425"/>
      <c r="B2417" s="990" t="str">
        <f>IF('statement of marks'!$DS$3="","",'statement of marks'!$DS$3)</f>
        <v>lkekftd foKku</v>
      </c>
      <c r="C2417" s="991"/>
      <c r="D2417" s="207" t="str">
        <f>IF('statement of marks'!DS82="","",'statement of marks'!DS82)</f>
        <v/>
      </c>
      <c r="E2417" s="207" t="str">
        <f>IF('statement of marks'!DT82="","",'statement of marks'!DT82)</f>
        <v/>
      </c>
      <c r="F2417" s="433" t="str">
        <f>IF('statement of marks'!DU82="","",'statement of marks'!DU82)</f>
        <v/>
      </c>
      <c r="G2417" s="207" t="str">
        <f>IF('statement of marks'!DV82="","",'statement of marks'!DV82)</f>
        <v/>
      </c>
      <c r="H2417" s="207" t="str">
        <f>IF('statement of marks'!DW82="","",'statement of marks'!DW82)</f>
        <v/>
      </c>
      <c r="I2417" s="433" t="str">
        <f>IF('statement of marks'!DX82="","",'statement of marks'!DX82)</f>
        <v/>
      </c>
      <c r="J2417" s="207" t="str">
        <f>IF('statement of marks'!DY82="","",'statement of marks'!DY82)</f>
        <v/>
      </c>
      <c r="K2417" s="207" t="str">
        <f>IF('statement of marks'!DZ82="","",'statement of marks'!DZ82)</f>
        <v/>
      </c>
      <c r="L2417" s="433" t="str">
        <f>IF('statement of marks'!EA82="","",'statement of marks'!EA82)</f>
        <v/>
      </c>
      <c r="M2417" s="207" t="str">
        <f>IF('statement of marks'!EC82="","",'statement of marks'!EC82)</f>
        <v/>
      </c>
      <c r="N2417" s="207" t="str">
        <f>IF('statement of marks'!ED82="","",'statement of marks'!ED82)</f>
        <v/>
      </c>
      <c r="O2417" s="433" t="str">
        <f>IF('statement of marks'!EE82="","",'statement of marks'!EE82)</f>
        <v/>
      </c>
      <c r="P2417" s="209" t="str">
        <f>IF('statement of marks'!EF82="","",'statement of marks'!EF82)</f>
        <v/>
      </c>
      <c r="Q2417" s="207" t="str">
        <f>IF('statement of marks'!EG82="","",'statement of marks'!EG82)</f>
        <v/>
      </c>
      <c r="R2417" s="207" t="str">
        <f>IF('statement of marks'!EH82="","",'statement of marks'!EH82)</f>
        <v/>
      </c>
      <c r="S2417" s="433" t="str">
        <f>IF('statement of marks'!EI82="","",'statement of marks'!EI82)</f>
        <v/>
      </c>
      <c r="T2417" s="420" t="str">
        <f>IF('statement of marks'!EJ82="","",'statement of marks'!EJ82)</f>
        <v/>
      </c>
      <c r="U2417" s="420" t="str">
        <f>IF('statement of marks'!EK82="","",'statement of marks'!EK82)</f>
        <v/>
      </c>
      <c r="V2417" s="439" t="str">
        <f>IF('statement of marks'!EL82="","",'statement of marks'!EL82)</f>
        <v/>
      </c>
    </row>
    <row r="2418" spans="1:22" ht="15.95" customHeight="1">
      <c r="A2418" s="425"/>
      <c r="B2418" s="996" t="s">
        <v>193</v>
      </c>
      <c r="C2418" s="997"/>
      <c r="D2418" s="1007" t="s">
        <v>1</v>
      </c>
      <c r="E2418" s="1007"/>
      <c r="F2418" s="1007"/>
      <c r="G2418" s="1007" t="s">
        <v>21</v>
      </c>
      <c r="H2418" s="1007"/>
      <c r="I2418" s="1007"/>
      <c r="J2418" s="1007" t="s">
        <v>194</v>
      </c>
      <c r="K2418" s="1007"/>
      <c r="L2418" s="1007"/>
      <c r="M2418" s="1007" t="s">
        <v>68</v>
      </c>
      <c r="N2418" s="1007"/>
      <c r="O2418" s="1007"/>
      <c r="P2418" s="1007" t="s">
        <v>240</v>
      </c>
      <c r="Q2418" s="1007"/>
      <c r="R2418" s="1007"/>
      <c r="S2418" s="436"/>
      <c r="T2418" s="1073" t="s">
        <v>237</v>
      </c>
      <c r="U2418" s="1074"/>
      <c r="V2418" s="1075"/>
    </row>
    <row r="2419" spans="1:22" ht="15.95" customHeight="1">
      <c r="A2419" s="426"/>
      <c r="B2419" s="1048" t="s">
        <v>3</v>
      </c>
      <c r="C2419" s="1049"/>
      <c r="D2419" s="1050">
        <f>IF('statement of marks'!EO$6="","",'statement of marks'!EO$6)</f>
        <v>20</v>
      </c>
      <c r="E2419" s="1050"/>
      <c r="F2419" s="1050"/>
      <c r="G2419" s="1050">
        <f>IF('statement of marks'!EP$6="","",'statement of marks'!EP$6)</f>
        <v>20</v>
      </c>
      <c r="H2419" s="1050"/>
      <c r="I2419" s="1050"/>
      <c r="J2419" s="1050">
        <f>IF('statement of marks'!ER$6="","",'statement of marks'!ER$6)</f>
        <v>20</v>
      </c>
      <c r="K2419" s="1050"/>
      <c r="L2419" s="1050"/>
      <c r="M2419" s="1050">
        <f>IF('statement of marks'!EQ$6="","",'statement of marks'!EQ$6)</f>
        <v>20</v>
      </c>
      <c r="N2419" s="1050"/>
      <c r="O2419" s="1050"/>
      <c r="P2419" s="1050">
        <f>IF('statement of marks'!ES$6="","",'statement of marks'!ES$6)</f>
        <v>20</v>
      </c>
      <c r="Q2419" s="1050"/>
      <c r="R2419" s="1050"/>
      <c r="S2419" s="437" t="str">
        <f>IF('statement of marks'!FD$6="","",'statement of marks'!EW$6)</f>
        <v/>
      </c>
      <c r="T2419" s="442">
        <f>IF('statement of marks'!ET$6="","",'statement of marks'!ET$6)</f>
        <v>100</v>
      </c>
      <c r="U2419" s="443" t="s">
        <v>5</v>
      </c>
      <c r="V2419" s="444" t="s">
        <v>241</v>
      </c>
    </row>
    <row r="2420" spans="1:22" ht="15.95" customHeight="1">
      <c r="A2420" s="425"/>
      <c r="B2420" s="990" t="str">
        <f>IF('statement of marks'!$EO$3="","",'statement of marks'!$EO$3)</f>
        <v>dk;kZuqHko</v>
      </c>
      <c r="C2420" s="991"/>
      <c r="D2420" s="1031" t="str">
        <f>IF('statement of marks'!EO82="","",'statement of marks'!EO82)</f>
        <v/>
      </c>
      <c r="E2420" s="1031"/>
      <c r="F2420" s="1031"/>
      <c r="G2420" s="1031" t="str">
        <f>IF('statement of marks'!EP82="","",'statement of marks'!EP82)</f>
        <v/>
      </c>
      <c r="H2420" s="1031"/>
      <c r="I2420" s="1031"/>
      <c r="J2420" s="1031" t="str">
        <f>IF('statement of marks'!ER82="","",'statement of marks'!ER82)</f>
        <v/>
      </c>
      <c r="K2420" s="1031"/>
      <c r="L2420" s="1031"/>
      <c r="M2420" s="1031" t="str">
        <f>IF('statement of marks'!EQ82="","",'statement of marks'!EQ82)</f>
        <v/>
      </c>
      <c r="N2420" s="1031"/>
      <c r="O2420" s="1031"/>
      <c r="P2420" s="1031" t="str">
        <f>IF('statement of marks'!ES82="","",'statement of marks'!ES82)</f>
        <v/>
      </c>
      <c r="Q2420" s="1031"/>
      <c r="R2420" s="1031"/>
      <c r="S2420" s="438"/>
      <c r="T2420" s="440" t="str">
        <f>IF('statement of marks'!ET82="","",'statement of marks'!ET82)</f>
        <v/>
      </c>
      <c r="U2420" s="440" t="str">
        <f>IF('statement of marks'!EU82="","",'statement of marks'!EU82)</f>
        <v/>
      </c>
      <c r="V2420" s="441" t="str">
        <f>IF('statement of marks'!EV82="","",'statement of marks'!EV82)</f>
        <v/>
      </c>
    </row>
    <row r="2421" spans="1:22" ht="15.95" customHeight="1">
      <c r="A2421" s="425"/>
      <c r="B2421" s="1027" t="str">
        <f>IF('statement of marks'!$EY$3="","",'statement of marks'!$EY$3)</f>
        <v>dyk f'k{kk</v>
      </c>
      <c r="C2421" s="1028"/>
      <c r="D2421" s="1031" t="str">
        <f>IF('statement of marks'!EY82="","",'statement of marks'!EY82)</f>
        <v/>
      </c>
      <c r="E2421" s="1031"/>
      <c r="F2421" s="1031"/>
      <c r="G2421" s="1031" t="str">
        <f>IF('statement of marks'!EZ82="","",'statement of marks'!EZ82)</f>
        <v/>
      </c>
      <c r="H2421" s="1031"/>
      <c r="I2421" s="1031"/>
      <c r="J2421" s="1031" t="str">
        <f>IF('statement of marks'!FB82="","",'statement of marks'!FB82)</f>
        <v/>
      </c>
      <c r="K2421" s="1031"/>
      <c r="L2421" s="1031"/>
      <c r="M2421" s="1031" t="str">
        <f>IF('statement of marks'!FA82="","",'statement of marks'!FA82)</f>
        <v/>
      </c>
      <c r="N2421" s="1031"/>
      <c r="O2421" s="1031"/>
      <c r="P2421" s="1031" t="str">
        <f>IF('statement of marks'!FC82="","",'statement of marks'!FC82)</f>
        <v/>
      </c>
      <c r="Q2421" s="1031"/>
      <c r="R2421" s="1031"/>
      <c r="S2421" s="438"/>
      <c r="T2421" s="440" t="str">
        <f>IF('statement of marks'!FD82="","",'statement of marks'!FD82)</f>
        <v/>
      </c>
      <c r="U2421" s="440" t="str">
        <f>IF('statement of marks'!FE82="","",'statement of marks'!FE82)</f>
        <v/>
      </c>
      <c r="V2421" s="441" t="str">
        <f>IF('statement of marks'!FF82="","",'statement of marks'!FF82)</f>
        <v/>
      </c>
    </row>
    <row r="2422" spans="1:22" ht="15.95" customHeight="1">
      <c r="A2422" s="425"/>
      <c r="B2422" s="1029" t="str">
        <f>IF('statement of marks'!$FI$3="","",'statement of marks'!$FI$3)</f>
        <v>LokLF; ,oe~ 'kkjhfjd f'k{kk</v>
      </c>
      <c r="C2422" s="1030"/>
      <c r="D2422" s="1031" t="str">
        <f>IF('statement of marks'!FI82="","",'statement of marks'!FI82)</f>
        <v/>
      </c>
      <c r="E2422" s="1031"/>
      <c r="F2422" s="1031"/>
      <c r="G2422" s="1031" t="str">
        <f>IF('statement of marks'!FJ82="","",'statement of marks'!FJ82)</f>
        <v/>
      </c>
      <c r="H2422" s="1031"/>
      <c r="I2422" s="1031"/>
      <c r="J2422" s="1031" t="str">
        <f>IF('statement of marks'!FL82="","",'statement of marks'!FL82)</f>
        <v/>
      </c>
      <c r="K2422" s="1031"/>
      <c r="L2422" s="1031"/>
      <c r="M2422" s="1031" t="str">
        <f>IF('statement of marks'!FK82="","",'statement of marks'!FK82)</f>
        <v/>
      </c>
      <c r="N2422" s="1031"/>
      <c r="O2422" s="1031"/>
      <c r="P2422" s="1031" t="str">
        <f>IF('statement of marks'!FM82="","",'statement of marks'!FM82)</f>
        <v/>
      </c>
      <c r="Q2422" s="1031"/>
      <c r="R2422" s="1031"/>
      <c r="S2422" s="438"/>
      <c r="T2422" s="440" t="str">
        <f>IF('statement of marks'!FN82="","",'statement of marks'!FN82)</f>
        <v/>
      </c>
      <c r="U2422" s="440" t="str">
        <f>IF('statement of marks'!FO82="","",'statement of marks'!FO82)</f>
        <v/>
      </c>
      <c r="V2422" s="441" t="str">
        <f>IF('statement of marks'!FP82="","",'statement of marks'!FP82)</f>
        <v/>
      </c>
    </row>
    <row r="2423" spans="1:22" ht="15.95" customHeight="1">
      <c r="A2423" s="425"/>
      <c r="B2423" s="1000" t="s">
        <v>195</v>
      </c>
      <c r="C2423" s="1001"/>
      <c r="D2423" s="1071" t="str">
        <f>details!$DR$3</f>
        <v>vxLr rd</v>
      </c>
      <c r="E2423" s="1071"/>
      <c r="F2423" s="1071"/>
      <c r="G2423" s="1071" t="str">
        <f>details!$DV$3</f>
        <v>vDVwcj rd</v>
      </c>
      <c r="H2423" s="1071"/>
      <c r="I2423" s="1071"/>
      <c r="J2423" s="1071" t="str">
        <f>details!$ED$3</f>
        <v>Qjojh rd</v>
      </c>
      <c r="K2423" s="1071"/>
      <c r="L2423" s="1071"/>
      <c r="M2423" s="1071" t="str">
        <f>details!$DZ$3</f>
        <v>fnlEcj rd</v>
      </c>
      <c r="N2423" s="1071"/>
      <c r="O2423" s="1071"/>
      <c r="P2423" s="1071" t="str">
        <f>details!$EH$3</f>
        <v>loZ ;ksx</v>
      </c>
      <c r="Q2423" s="1071"/>
      <c r="R2423" s="1071"/>
      <c r="S2423" s="1010" t="s">
        <v>252</v>
      </c>
      <c r="T2423" s="1011"/>
      <c r="U2423" s="1011"/>
      <c r="V2423" s="1078"/>
    </row>
    <row r="2424" spans="1:22" ht="15.95" customHeight="1">
      <c r="A2424" s="425"/>
      <c r="B2424" s="1025" t="s">
        <v>98</v>
      </c>
      <c r="C2424" s="1026"/>
      <c r="D2424" s="1008" t="str">
        <f>IF(details!DS82="","",details!DS82)</f>
        <v/>
      </c>
      <c r="E2424" s="1008"/>
      <c r="F2424" s="1008"/>
      <c r="G2424" s="1008" t="str">
        <f>IF(details!DW82="","",details!DW82)</f>
        <v/>
      </c>
      <c r="H2424" s="1008"/>
      <c r="I2424" s="1008"/>
      <c r="J2424" s="1008" t="str">
        <f>IF(details!EE82="","",details!EE82)</f>
        <v/>
      </c>
      <c r="K2424" s="1008"/>
      <c r="L2424" s="1008"/>
      <c r="M2424" s="1008" t="str">
        <f>IF(details!EA82="","",details!EA82)</f>
        <v/>
      </c>
      <c r="N2424" s="1008"/>
      <c r="O2424" s="1008"/>
      <c r="P2424" s="1008" t="str">
        <f>IF(details!EI82="","",details!EI82)</f>
        <v/>
      </c>
      <c r="Q2424" s="1008"/>
      <c r="R2424" s="1008"/>
      <c r="S2424" s="1079">
        <f>'statement of marks'!$HF$108</f>
        <v>42855</v>
      </c>
      <c r="T2424" s="1080"/>
      <c r="U2424" s="1080"/>
      <c r="V2424" s="1081"/>
    </row>
    <row r="2425" spans="1:22" ht="15.95" customHeight="1">
      <c r="A2425" s="425"/>
      <c r="B2425" s="1023" t="s">
        <v>15</v>
      </c>
      <c r="C2425" s="1024"/>
      <c r="D2425" s="1009">
        <f>IF(details!DR82="","",details!DR82)</f>
        <v>83</v>
      </c>
      <c r="E2425" s="1009"/>
      <c r="F2425" s="1009"/>
      <c r="G2425" s="1009" t="str">
        <f>IF(details!DV82="","",details!DV82)</f>
        <v/>
      </c>
      <c r="H2425" s="1009"/>
      <c r="I2425" s="1009"/>
      <c r="J2425" s="1009" t="str">
        <f>IF(details!ED82="","",details!ED82)</f>
        <v/>
      </c>
      <c r="K2425" s="1009"/>
      <c r="L2425" s="1009"/>
      <c r="M2425" s="1009" t="str">
        <f>IF(details!DZ82="","",details!DZ82)</f>
        <v/>
      </c>
      <c r="N2425" s="1009"/>
      <c r="O2425" s="1009"/>
      <c r="P2425" s="1009" t="str">
        <f>IF(details!EH82="","",details!EH82)</f>
        <v/>
      </c>
      <c r="Q2425" s="1009"/>
      <c r="R2425" s="1009"/>
      <c r="S2425" s="1082"/>
      <c r="T2425" s="1083"/>
      <c r="U2425" s="1083"/>
      <c r="V2425" s="1084"/>
    </row>
    <row r="2426" spans="1:22" ht="15.95" customHeight="1">
      <c r="A2426" s="1072"/>
      <c r="B2426" s="1064" t="s">
        <v>250</v>
      </c>
      <c r="C2426" s="1065"/>
      <c r="D2426" s="1066" t="s">
        <v>3</v>
      </c>
      <c r="E2426" s="1066"/>
      <c r="F2426" s="1066"/>
      <c r="G2426" s="1066" t="s">
        <v>236</v>
      </c>
      <c r="H2426" s="1066"/>
      <c r="I2426" s="1066"/>
      <c r="J2426" s="1066" t="s">
        <v>5</v>
      </c>
      <c r="K2426" s="1066"/>
      <c r="L2426" s="1066"/>
      <c r="M2426" s="1066" t="s">
        <v>242</v>
      </c>
      <c r="N2426" s="1066"/>
      <c r="O2426" s="1066"/>
      <c r="P2426" s="1067" t="s">
        <v>225</v>
      </c>
      <c r="Q2426" s="1067"/>
      <c r="R2426" s="1067"/>
      <c r="S2426" s="1066" t="s">
        <v>250</v>
      </c>
      <c r="T2426" s="1066"/>
      <c r="U2426" s="1066"/>
      <c r="V2426" s="1068"/>
    </row>
    <row r="2427" spans="1:22" ht="15.95" customHeight="1">
      <c r="A2427" s="1072"/>
      <c r="B2427" s="1064"/>
      <c r="C2427" s="1065"/>
      <c r="D2427" s="1069" t="str">
        <f>'statement of marks'!HD82</f>
        <v/>
      </c>
      <c r="E2427" s="1069"/>
      <c r="F2427" s="1069"/>
      <c r="G2427" s="1069" t="str">
        <f>'statement of marks'!HE82</f>
        <v/>
      </c>
      <c r="H2427" s="1069"/>
      <c r="I2427" s="1069"/>
      <c r="J2427" s="1069" t="str">
        <f>'statement of marks'!HF82</f>
        <v/>
      </c>
      <c r="K2427" s="1069"/>
      <c r="L2427" s="1069"/>
      <c r="M2427" s="1069" t="str">
        <f>'statement of marks'!HI82</f>
        <v/>
      </c>
      <c r="N2427" s="1069"/>
      <c r="O2427" s="1069"/>
      <c r="P2427" s="1069" t="str">
        <f>'statement of marks'!HH82</f>
        <v/>
      </c>
      <c r="Q2427" s="1069"/>
      <c r="R2427" s="1069"/>
      <c r="S2427" s="1066" t="str">
        <f>'statement of marks'!HC82</f>
        <v/>
      </c>
      <c r="T2427" s="1066"/>
      <c r="U2427" s="1066"/>
      <c r="V2427" s="1068"/>
    </row>
    <row r="2428" spans="1:22" ht="15.95" customHeight="1">
      <c r="A2428" s="425"/>
      <c r="B2428" s="1036" t="s">
        <v>99</v>
      </c>
      <c r="C2428" s="1037"/>
      <c r="D2428" s="1007"/>
      <c r="E2428" s="1007"/>
      <c r="F2428" s="1007"/>
      <c r="G2428" s="1007"/>
      <c r="H2428" s="1007"/>
      <c r="I2428" s="1007"/>
      <c r="J2428" s="1007"/>
      <c r="K2428" s="1007"/>
      <c r="L2428" s="1007"/>
      <c r="M2428" s="1007"/>
      <c r="N2428" s="1007"/>
      <c r="O2428" s="1007"/>
      <c r="P2428" s="1007"/>
      <c r="Q2428" s="1007"/>
      <c r="R2428" s="1007"/>
      <c r="S2428" s="1007"/>
      <c r="T2428" s="1007"/>
      <c r="U2428" s="1007"/>
      <c r="V2428" s="1058"/>
    </row>
    <row r="2429" spans="1:22" ht="15.95" customHeight="1">
      <c r="A2429" s="425"/>
      <c r="B2429" s="1013" t="s">
        <v>79</v>
      </c>
      <c r="C2429" s="1014"/>
      <c r="D2429" s="1007"/>
      <c r="E2429" s="1007"/>
      <c r="F2429" s="1007"/>
      <c r="G2429" s="1007"/>
      <c r="H2429" s="1007"/>
      <c r="I2429" s="1007"/>
      <c r="J2429" s="1007"/>
      <c r="K2429" s="1007"/>
      <c r="L2429" s="1007"/>
      <c r="M2429" s="1007"/>
      <c r="N2429" s="1007"/>
      <c r="O2429" s="1007"/>
      <c r="P2429" s="1007"/>
      <c r="Q2429" s="1007"/>
      <c r="R2429" s="1007"/>
      <c r="S2429" s="1007"/>
      <c r="T2429" s="1007"/>
      <c r="U2429" s="1007"/>
      <c r="V2429" s="1058"/>
    </row>
    <row r="2430" spans="1:22" ht="15.95" customHeight="1">
      <c r="A2430" s="425"/>
      <c r="B2430" s="1036" t="s">
        <v>243</v>
      </c>
      <c r="C2430" s="1037"/>
      <c r="D2430" s="1007"/>
      <c r="E2430" s="1007"/>
      <c r="F2430" s="1007"/>
      <c r="G2430" s="1007"/>
      <c r="H2430" s="1007"/>
      <c r="I2430" s="1007"/>
      <c r="J2430" s="1007"/>
      <c r="K2430" s="1007"/>
      <c r="L2430" s="1007"/>
      <c r="M2430" s="1007"/>
      <c r="N2430" s="1007"/>
      <c r="O2430" s="1007"/>
      <c r="P2430" s="1007" t="s">
        <v>243</v>
      </c>
      <c r="Q2430" s="1007"/>
      <c r="R2430" s="1007"/>
      <c r="S2430" s="1007"/>
      <c r="T2430" s="1007"/>
      <c r="U2430" s="1007"/>
      <c r="V2430" s="1058"/>
    </row>
    <row r="2431" spans="1:22" ht="15.95" customHeight="1">
      <c r="A2431" s="425"/>
      <c r="B2431" s="1021" t="s">
        <v>100</v>
      </c>
      <c r="C2431" s="1022"/>
      <c r="D2431" s="1007"/>
      <c r="E2431" s="1007"/>
      <c r="F2431" s="1007"/>
      <c r="G2431" s="1007"/>
      <c r="H2431" s="1007"/>
      <c r="I2431" s="1007"/>
      <c r="J2431" s="1007"/>
      <c r="K2431" s="1007"/>
      <c r="L2431" s="1007"/>
      <c r="M2431" s="1007"/>
      <c r="N2431" s="1007"/>
      <c r="O2431" s="1007"/>
      <c r="P2431" s="1007"/>
      <c r="Q2431" s="1007"/>
      <c r="R2431" s="1007"/>
      <c r="S2431" s="1060" t="s">
        <v>100</v>
      </c>
      <c r="T2431" s="1060"/>
      <c r="U2431" s="1060"/>
      <c r="V2431" s="1061"/>
    </row>
    <row r="2432" spans="1:22" ht="15.95" customHeight="1" thickBot="1">
      <c r="A2432" s="427"/>
      <c r="B2432" s="1076" t="s">
        <v>101</v>
      </c>
      <c r="C2432" s="1077"/>
      <c r="D2432" s="1059"/>
      <c r="E2432" s="1059"/>
      <c r="F2432" s="1059"/>
      <c r="G2432" s="1059"/>
      <c r="H2432" s="1059"/>
      <c r="I2432" s="1059"/>
      <c r="J2432" s="1059"/>
      <c r="K2432" s="1059"/>
      <c r="L2432" s="1059"/>
      <c r="M2432" s="1059"/>
      <c r="N2432" s="1059"/>
      <c r="O2432" s="1059"/>
      <c r="P2432" s="1059"/>
      <c r="Q2432" s="1059"/>
      <c r="R2432" s="1059"/>
      <c r="S2432" s="1062" t="s">
        <v>134</v>
      </c>
      <c r="T2432" s="1062"/>
      <c r="U2432" s="1062"/>
      <c r="V2432" s="1063"/>
    </row>
    <row r="2433" spans="1:22" ht="15.95" customHeight="1">
      <c r="A2433" s="424"/>
      <c r="B2433" s="1038" t="s">
        <v>47</v>
      </c>
      <c r="C2433" s="1039"/>
      <c r="D2433" s="1039"/>
      <c r="E2433" s="1039"/>
      <c r="F2433" s="1039"/>
      <c r="G2433" s="1039"/>
      <c r="H2433" s="1039"/>
      <c r="I2433" s="1039"/>
      <c r="J2433" s="1039"/>
      <c r="K2433" s="1039"/>
      <c r="L2433" s="1039"/>
      <c r="M2433" s="1039"/>
      <c r="N2433" s="1039"/>
      <c r="O2433" s="1039"/>
      <c r="P2433" s="1039"/>
      <c r="Q2433" s="1039"/>
      <c r="R2433" s="1039"/>
      <c r="S2433" s="1039"/>
      <c r="T2433" s="1039"/>
      <c r="U2433" s="1039"/>
      <c r="V2433" s="1040"/>
    </row>
    <row r="2434" spans="1:22" ht="15.95" customHeight="1">
      <c r="A2434" s="425"/>
      <c r="B2434" s="1041" t="str">
        <f>'statement of marks'!$A$1</f>
        <v>MkW0Hkhejko vEcsMdj jkt0vkok0fo|k0cxMh]nkSlk</v>
      </c>
      <c r="C2434" s="1042"/>
      <c r="D2434" s="1042"/>
      <c r="E2434" s="1042"/>
      <c r="F2434" s="1042"/>
      <c r="G2434" s="1042"/>
      <c r="H2434" s="1042"/>
      <c r="I2434" s="1042"/>
      <c r="J2434" s="1042"/>
      <c r="K2434" s="1042"/>
      <c r="L2434" s="1042"/>
      <c r="M2434" s="1042"/>
      <c r="N2434" s="1042"/>
      <c r="O2434" s="1042"/>
      <c r="P2434" s="1042"/>
      <c r="Q2434" s="1042"/>
      <c r="R2434" s="1042"/>
      <c r="S2434" s="1042"/>
      <c r="T2434" s="1042"/>
      <c r="U2434" s="1042"/>
      <c r="V2434" s="1043"/>
    </row>
    <row r="2435" spans="1:22" ht="15.95" customHeight="1">
      <c r="A2435" s="425"/>
      <c r="B2435" s="990" t="s">
        <v>244</v>
      </c>
      <c r="C2435" s="991"/>
      <c r="D2435" s="992" t="str">
        <f>'statement of marks'!$H$3</f>
        <v>2016-17</v>
      </c>
      <c r="E2435" s="992"/>
      <c r="F2435" s="992"/>
      <c r="G2435" s="992"/>
      <c r="H2435" s="992"/>
      <c r="I2435" s="992"/>
      <c r="J2435" s="992"/>
      <c r="K2435" s="992"/>
      <c r="L2435" s="992"/>
      <c r="M2435" s="992"/>
      <c r="N2435" s="992"/>
      <c r="O2435" s="992"/>
      <c r="P2435" s="992"/>
      <c r="Q2435" s="992"/>
      <c r="R2435" s="992"/>
      <c r="S2435" s="992"/>
      <c r="T2435" s="992"/>
      <c r="U2435" s="992"/>
      <c r="V2435" s="1044"/>
    </row>
    <row r="2436" spans="1:22" ht="15.95" customHeight="1">
      <c r="A2436" s="425"/>
      <c r="B2436" s="990" t="s">
        <v>185</v>
      </c>
      <c r="C2436" s="991"/>
      <c r="D2436" s="991" t="str">
        <f>IF('statement of marks'!I83="","",'statement of marks'!I83)</f>
        <v/>
      </c>
      <c r="E2436" s="991"/>
      <c r="F2436" s="991"/>
      <c r="G2436" s="991"/>
      <c r="H2436" s="991"/>
      <c r="I2436" s="991"/>
      <c r="J2436" s="991"/>
      <c r="K2436" s="991"/>
      <c r="L2436" s="991"/>
      <c r="M2436" s="991"/>
      <c r="N2436" s="991"/>
      <c r="O2436" s="991"/>
      <c r="P2436" s="991"/>
      <c r="Q2436" s="991"/>
      <c r="R2436" s="991"/>
      <c r="S2436" s="991"/>
      <c r="T2436" s="991"/>
      <c r="U2436" s="991"/>
      <c r="V2436" s="1045"/>
    </row>
    <row r="2437" spans="1:22" ht="15.95" customHeight="1">
      <c r="A2437" s="425"/>
      <c r="B2437" s="990" t="s">
        <v>186</v>
      </c>
      <c r="C2437" s="991"/>
      <c r="D2437" s="991" t="str">
        <f>IF('statement of marks'!J83="","",'statement of marks'!J83)</f>
        <v/>
      </c>
      <c r="E2437" s="991"/>
      <c r="F2437" s="991"/>
      <c r="G2437" s="991"/>
      <c r="H2437" s="991"/>
      <c r="I2437" s="991"/>
      <c r="J2437" s="991"/>
      <c r="K2437" s="991"/>
      <c r="L2437" s="991"/>
      <c r="M2437" s="991"/>
      <c r="N2437" s="991"/>
      <c r="O2437" s="991"/>
      <c r="P2437" s="991"/>
      <c r="Q2437" s="991"/>
      <c r="R2437" s="991"/>
      <c r="S2437" s="991"/>
      <c r="T2437" s="991"/>
      <c r="U2437" s="991"/>
      <c r="V2437" s="1045"/>
    </row>
    <row r="2438" spans="1:22" ht="15.95" customHeight="1">
      <c r="A2438" s="425"/>
      <c r="B2438" s="990" t="s">
        <v>187</v>
      </c>
      <c r="C2438" s="991"/>
      <c r="D2438" s="991" t="str">
        <f>IF('statement of marks'!K83="","",'statement of marks'!K83)</f>
        <v/>
      </c>
      <c r="E2438" s="991"/>
      <c r="F2438" s="991"/>
      <c r="G2438" s="991"/>
      <c r="H2438" s="991"/>
      <c r="I2438" s="991"/>
      <c r="J2438" s="991"/>
      <c r="K2438" s="991"/>
      <c r="L2438" s="991"/>
      <c r="M2438" s="991"/>
      <c r="N2438" s="991"/>
      <c r="O2438" s="991"/>
      <c r="P2438" s="991"/>
      <c r="Q2438" s="991"/>
      <c r="R2438" s="991"/>
      <c r="S2438" s="991"/>
      <c r="T2438" s="991"/>
      <c r="U2438" s="991"/>
      <c r="V2438" s="1045"/>
    </row>
    <row r="2439" spans="1:22" ht="15.95" customHeight="1">
      <c r="A2439" s="425"/>
      <c r="B2439" s="990" t="s">
        <v>188</v>
      </c>
      <c r="C2439" s="991"/>
      <c r="D2439" s="992" t="str">
        <f>'statement of marks'!$G$3</f>
        <v>6 B</v>
      </c>
      <c r="E2439" s="992"/>
      <c r="F2439" s="992"/>
      <c r="G2439" s="991" t="s">
        <v>9</v>
      </c>
      <c r="H2439" s="991"/>
      <c r="I2439" s="991"/>
      <c r="J2439" s="992" t="str">
        <f>IF('statement of marks'!D83="","",'statement of marks'!D83)</f>
        <v/>
      </c>
      <c r="K2439" s="992"/>
      <c r="L2439" s="992"/>
      <c r="M2439" s="991" t="s">
        <v>189</v>
      </c>
      <c r="N2439" s="991"/>
      <c r="O2439" s="991"/>
      <c r="P2439" s="992" t="str">
        <f>IF('statement of marks'!F83="","",'statement of marks'!F83)</f>
        <v/>
      </c>
      <c r="Q2439" s="992"/>
      <c r="R2439" s="992"/>
      <c r="S2439" s="1054" t="str">
        <f>IF('statement of marks'!$I$3="","",'statement of marks'!$I$3)</f>
        <v xml:space="preserve">fo|ky; dk Mk;l dksM+ </v>
      </c>
      <c r="T2439" s="1054"/>
      <c r="U2439" s="1054"/>
      <c r="V2439" s="1055"/>
    </row>
    <row r="2440" spans="1:22" ht="15.95" customHeight="1">
      <c r="A2440" s="425"/>
      <c r="B2440" s="428" t="s">
        <v>0</v>
      </c>
      <c r="C2440" s="429"/>
      <c r="D2440" s="1032" t="str">
        <f>IF('statement of marks'!G83="","",'statement of marks'!G83)</f>
        <v/>
      </c>
      <c r="E2440" s="1032"/>
      <c r="F2440" s="1032"/>
      <c r="G2440" s="991" t="str">
        <f>IF('statement of marks'!H83="","",'statement of marks'!H83)</f>
        <v/>
      </c>
      <c r="H2440" s="991"/>
      <c r="I2440" s="991"/>
      <c r="J2440" s="991"/>
      <c r="K2440" s="991"/>
      <c r="L2440" s="991"/>
      <c r="M2440" s="991"/>
      <c r="N2440" s="991"/>
      <c r="O2440" s="991"/>
      <c r="P2440" s="991"/>
      <c r="Q2440" s="991"/>
      <c r="R2440" s="991"/>
      <c r="S2440" s="1056" t="str">
        <f>IF('statement of marks'!$J$3="","",'statement of marks'!$J$3)</f>
        <v xml:space="preserve">08291009401   </v>
      </c>
      <c r="T2440" s="1056"/>
      <c r="U2440" s="1056"/>
      <c r="V2440" s="1057"/>
    </row>
    <row r="2441" spans="1:22" ht="15.95" customHeight="1">
      <c r="A2441" s="425"/>
      <c r="B2441" s="404" t="s">
        <v>28</v>
      </c>
      <c r="C2441" s="430" t="s">
        <v>96</v>
      </c>
      <c r="D2441" s="1007" t="s">
        <v>1</v>
      </c>
      <c r="E2441" s="1007"/>
      <c r="F2441" s="1007"/>
      <c r="G2441" s="1007" t="s">
        <v>21</v>
      </c>
      <c r="H2441" s="1007"/>
      <c r="I2441" s="1007"/>
      <c r="J2441" s="1007" t="s">
        <v>68</v>
      </c>
      <c r="K2441" s="1007"/>
      <c r="L2441" s="1007"/>
      <c r="M2441" s="1007" t="s">
        <v>97</v>
      </c>
      <c r="N2441" s="1007"/>
      <c r="O2441" s="1007"/>
      <c r="P2441" s="1070" t="s">
        <v>200</v>
      </c>
      <c r="Q2441" s="1051" t="s">
        <v>238</v>
      </c>
      <c r="R2441" s="1051"/>
      <c r="S2441" s="1051"/>
      <c r="T2441" s="1052" t="s">
        <v>237</v>
      </c>
      <c r="U2441" s="1052"/>
      <c r="V2441" s="1053"/>
    </row>
    <row r="2442" spans="1:22" ht="15.95" customHeight="1">
      <c r="A2442" s="425"/>
      <c r="B2442" s="404"/>
      <c r="C2442" s="430"/>
      <c r="D2442" s="423" t="s">
        <v>245</v>
      </c>
      <c r="E2442" s="423" t="s">
        <v>246</v>
      </c>
      <c r="F2442" s="431" t="s">
        <v>2</v>
      </c>
      <c r="G2442" s="423" t="s">
        <v>245</v>
      </c>
      <c r="H2442" s="423" t="s">
        <v>246</v>
      </c>
      <c r="I2442" s="431" t="s">
        <v>2</v>
      </c>
      <c r="J2442" s="423" t="s">
        <v>245</v>
      </c>
      <c r="K2442" s="423" t="s">
        <v>246</v>
      </c>
      <c r="L2442" s="431" t="s">
        <v>2</v>
      </c>
      <c r="M2442" s="423" t="s">
        <v>245</v>
      </c>
      <c r="N2442" s="423" t="s">
        <v>246</v>
      </c>
      <c r="O2442" s="431" t="s">
        <v>2</v>
      </c>
      <c r="P2442" s="1070"/>
      <c r="Q2442" s="423" t="s">
        <v>245</v>
      </c>
      <c r="R2442" s="423" t="s">
        <v>246</v>
      </c>
      <c r="S2442" s="435" t="s">
        <v>2</v>
      </c>
      <c r="T2442" s="445" t="s">
        <v>223</v>
      </c>
      <c r="U2442" s="446" t="s">
        <v>5</v>
      </c>
      <c r="V2442" s="447" t="s">
        <v>241</v>
      </c>
    </row>
    <row r="2443" spans="1:22" ht="15.95" customHeight="1">
      <c r="A2443" s="426"/>
      <c r="B2443" s="1046" t="s">
        <v>3</v>
      </c>
      <c r="C2443" s="1047"/>
      <c r="D2443" s="421">
        <f>IF('statement of marks'!L$6="","",'statement of marks'!L$6)</f>
        <v>5</v>
      </c>
      <c r="E2443" s="421">
        <f>IF('statement of marks'!M$6="","",'statement of marks'!M$6)</f>
        <v>5</v>
      </c>
      <c r="F2443" s="432">
        <f>IF('statement of marks'!N$6="","",'statement of marks'!N$6)</f>
        <v>10</v>
      </c>
      <c r="G2443" s="421">
        <f>IF('statement of marks'!O$6="","",'statement of marks'!O$6)</f>
        <v>5</v>
      </c>
      <c r="H2443" s="421">
        <f>IF('statement of marks'!P$6="","",'statement of marks'!P$6)</f>
        <v>5</v>
      </c>
      <c r="I2443" s="432">
        <f>IF('statement of marks'!Q$6="","",'statement of marks'!Q$6)</f>
        <v>10</v>
      </c>
      <c r="J2443" s="421">
        <f>IF('statement of marks'!R$6="","",'statement of marks'!R$6)</f>
        <v>5</v>
      </c>
      <c r="K2443" s="421">
        <f>IF('statement of marks'!S$6="","",'statement of marks'!S$6)</f>
        <v>5</v>
      </c>
      <c r="L2443" s="432">
        <f>IF('statement of marks'!T$6="","",'statement of marks'!T$6)</f>
        <v>10</v>
      </c>
      <c r="M2443" s="421">
        <f>IF('statement of marks'!V$6="","",'statement of marks'!V$6)</f>
        <v>50</v>
      </c>
      <c r="N2443" s="421">
        <f>IF('statement of marks'!W$6="","",'statement of marks'!W$6)</f>
        <v>20</v>
      </c>
      <c r="O2443" s="432">
        <f>IF('statement of marks'!X$6="","",'statement of marks'!X$6)</f>
        <v>70</v>
      </c>
      <c r="P2443" s="422">
        <f>IF('statement of marks'!Y$6="","",'statement of marks'!Y$6)</f>
        <v>100</v>
      </c>
      <c r="Q2443" s="421">
        <f>IF('statement of marks'!Z$6="","",'statement of marks'!Z$6)</f>
        <v>70</v>
      </c>
      <c r="R2443" s="421">
        <f>IF('statement of marks'!AA$6="","",'statement of marks'!AA$6)</f>
        <v>30</v>
      </c>
      <c r="S2443" s="432">
        <f>IF('statement of marks'!AB$6="","",'statement of marks'!AB$6)</f>
        <v>100</v>
      </c>
      <c r="T2443" s="442">
        <f>IF('statement of marks'!AC$6="","",'statement of marks'!AC$6)</f>
        <v>200</v>
      </c>
      <c r="U2443" s="442" t="str">
        <f>IF('statement of marks'!AD$6="","",'statement of marks'!AD$6)</f>
        <v/>
      </c>
      <c r="V2443" s="448" t="str">
        <f>IF('statement of marks'!AE$6="","",'statement of marks'!AE$6)</f>
        <v/>
      </c>
    </row>
    <row r="2444" spans="1:22" ht="15.95" customHeight="1">
      <c r="A2444" s="425"/>
      <c r="B2444" s="990" t="str">
        <f>IF('statement of marks'!$L$3="","",'statement of marks'!$L$3)</f>
        <v>fgUnh</v>
      </c>
      <c r="C2444" s="991"/>
      <c r="D2444" s="207" t="str">
        <f>IF('statement of marks'!L83="","",'statement of marks'!L83)</f>
        <v/>
      </c>
      <c r="E2444" s="207" t="str">
        <f>IF('statement of marks'!M83="","",'statement of marks'!M83)</f>
        <v/>
      </c>
      <c r="F2444" s="433" t="str">
        <f>IF('statement of marks'!N83="","",'statement of marks'!N83)</f>
        <v/>
      </c>
      <c r="G2444" s="207" t="str">
        <f>IF('statement of marks'!O83="","",'statement of marks'!O83)</f>
        <v/>
      </c>
      <c r="H2444" s="207" t="str">
        <f>IF('statement of marks'!P83="","",'statement of marks'!P83)</f>
        <v/>
      </c>
      <c r="I2444" s="433" t="str">
        <f>IF('statement of marks'!Q83="","",'statement of marks'!Q83)</f>
        <v/>
      </c>
      <c r="J2444" s="207" t="str">
        <f>IF('statement of marks'!R83="","",'statement of marks'!R83)</f>
        <v/>
      </c>
      <c r="K2444" s="207" t="str">
        <f>IF('statement of marks'!S83="","",'statement of marks'!S83)</f>
        <v/>
      </c>
      <c r="L2444" s="433" t="str">
        <f>IF('statement of marks'!T83="","",'statement of marks'!T83)</f>
        <v/>
      </c>
      <c r="M2444" s="207" t="str">
        <f>IF('statement of marks'!V83="","",'statement of marks'!V83)</f>
        <v/>
      </c>
      <c r="N2444" s="207" t="str">
        <f>IF('statement of marks'!W83="","",'statement of marks'!W83)</f>
        <v/>
      </c>
      <c r="O2444" s="433" t="str">
        <f>IF('statement of marks'!X83="","",'statement of marks'!X83)</f>
        <v/>
      </c>
      <c r="P2444" s="209" t="str">
        <f>IF('statement of marks'!Y83="","",'statement of marks'!Y83)</f>
        <v/>
      </c>
      <c r="Q2444" s="207" t="str">
        <f>IF('statement of marks'!Z83="","",'statement of marks'!Z83)</f>
        <v/>
      </c>
      <c r="R2444" s="207" t="str">
        <f>IF('statement of marks'!AA83="","",'statement of marks'!AA83)</f>
        <v/>
      </c>
      <c r="S2444" s="433" t="str">
        <f>IF('statement of marks'!AB83="","",'statement of marks'!AB83)</f>
        <v/>
      </c>
      <c r="T2444" s="420" t="str">
        <f>IF('statement of marks'!AC83="","",'statement of marks'!AC83)</f>
        <v/>
      </c>
      <c r="U2444" s="420" t="str">
        <f>IF('statement of marks'!AD83="","",'statement of marks'!AD83)</f>
        <v/>
      </c>
      <c r="V2444" s="439" t="str">
        <f>IF('statement of marks'!AE83="","",'statement of marks'!AE83)</f>
        <v/>
      </c>
    </row>
    <row r="2445" spans="1:22" ht="15.95" customHeight="1">
      <c r="A2445" s="425"/>
      <c r="B2445" s="990" t="str">
        <f>IF('statement of marks'!$AH$3="","",'statement of marks'!$AH$3)</f>
        <v>vaxszth</v>
      </c>
      <c r="C2445" s="991"/>
      <c r="D2445" s="207" t="str">
        <f>IF('statement of marks'!AH83="","",'statement of marks'!AH83)</f>
        <v/>
      </c>
      <c r="E2445" s="207" t="str">
        <f>IF('statement of marks'!AI83="","",'statement of marks'!AI83)</f>
        <v/>
      </c>
      <c r="F2445" s="433" t="str">
        <f>IF('statement of marks'!AJ83="","",'statement of marks'!AJ83)</f>
        <v/>
      </c>
      <c r="G2445" s="207" t="str">
        <f>IF('statement of marks'!AK83="","",'statement of marks'!AK83)</f>
        <v/>
      </c>
      <c r="H2445" s="207" t="str">
        <f>IF('statement of marks'!AL83="","",'statement of marks'!AL83)</f>
        <v/>
      </c>
      <c r="I2445" s="433" t="str">
        <f>IF('statement of marks'!AM83="","",'statement of marks'!AM83)</f>
        <v/>
      </c>
      <c r="J2445" s="207" t="str">
        <f>IF('statement of marks'!AN83="","",'statement of marks'!AN83)</f>
        <v/>
      </c>
      <c r="K2445" s="207" t="str">
        <f>IF('statement of marks'!AO83="","",'statement of marks'!AO83)</f>
        <v/>
      </c>
      <c r="L2445" s="433" t="str">
        <f>IF('statement of marks'!AP83="","",'statement of marks'!AP83)</f>
        <v/>
      </c>
      <c r="M2445" s="207" t="str">
        <f>IF('statement of marks'!AR83="","",'statement of marks'!AR83)</f>
        <v/>
      </c>
      <c r="N2445" s="207" t="str">
        <f>IF('statement of marks'!AS83="","",'statement of marks'!AS83)</f>
        <v/>
      </c>
      <c r="O2445" s="433" t="str">
        <f>IF('statement of marks'!AT83="","",'statement of marks'!AT83)</f>
        <v/>
      </c>
      <c r="P2445" s="209" t="str">
        <f>IF('statement of marks'!AU83="","",'statement of marks'!AU83)</f>
        <v/>
      </c>
      <c r="Q2445" s="207" t="str">
        <f>IF('statement of marks'!AV83="","",'statement of marks'!AV83)</f>
        <v/>
      </c>
      <c r="R2445" s="207" t="str">
        <f>IF('statement of marks'!AW83="","",'statement of marks'!AW83)</f>
        <v/>
      </c>
      <c r="S2445" s="433" t="str">
        <f>IF('statement of marks'!AX83="","",'statement of marks'!AX83)</f>
        <v/>
      </c>
      <c r="T2445" s="420" t="str">
        <f>IF('statement of marks'!AY83="","",'statement of marks'!AY83)</f>
        <v/>
      </c>
      <c r="U2445" s="420" t="str">
        <f>IF('statement of marks'!AZ83="","",'statement of marks'!AZ83)</f>
        <v/>
      </c>
      <c r="V2445" s="439" t="str">
        <f>IF('statement of marks'!BA83="","",'statement of marks'!BA83)</f>
        <v/>
      </c>
    </row>
    <row r="2446" spans="1:22" ht="15.95" customHeight="1">
      <c r="A2446" s="425"/>
      <c r="B2446" s="990" t="str">
        <f>IF('statement of marks'!BD83="s","laLd`r",IF('statement of marks'!BD83="u","mnwZ",IF('statement of marks'!BD83="g","xqtjkrh",IF('statement of marks'!BD83="p","iatkch",IF('statement of marks'!BD83="sd","fla/kh","r`rh; Hkk""kk")))))</f>
        <v>r`rh; Hkk"kk</v>
      </c>
      <c r="C2446" s="991"/>
      <c r="D2446" s="207" t="str">
        <f>IF('statement of marks'!BE83="","",'statement of marks'!BE83)</f>
        <v/>
      </c>
      <c r="E2446" s="207" t="str">
        <f>IF('statement of marks'!BF83="","",'statement of marks'!BF83)</f>
        <v/>
      </c>
      <c r="F2446" s="433" t="str">
        <f>IF('statement of marks'!BG83="","",'statement of marks'!BG83)</f>
        <v/>
      </c>
      <c r="G2446" s="207" t="str">
        <f>IF('statement of marks'!BH83="","",'statement of marks'!BH83)</f>
        <v/>
      </c>
      <c r="H2446" s="207" t="str">
        <f>IF('statement of marks'!BI83="","",'statement of marks'!BI83)</f>
        <v/>
      </c>
      <c r="I2446" s="433" t="str">
        <f>IF('statement of marks'!BJ83="","",'statement of marks'!BJ83)</f>
        <v/>
      </c>
      <c r="J2446" s="207" t="str">
        <f>IF('statement of marks'!BK83="","",'statement of marks'!BK83)</f>
        <v/>
      </c>
      <c r="K2446" s="207" t="str">
        <f>IF('statement of marks'!BL83="","",'statement of marks'!BL83)</f>
        <v/>
      </c>
      <c r="L2446" s="433" t="str">
        <f>IF('statement of marks'!BM83="","",'statement of marks'!BM83)</f>
        <v/>
      </c>
      <c r="M2446" s="207" t="str">
        <f>IF('statement of marks'!BO83="","",'statement of marks'!BO83)</f>
        <v/>
      </c>
      <c r="N2446" s="207" t="str">
        <f>IF('statement of marks'!BP83="","",'statement of marks'!BP83)</f>
        <v/>
      </c>
      <c r="O2446" s="433" t="str">
        <f>IF('statement of marks'!BQ83="","",'statement of marks'!BQ83)</f>
        <v/>
      </c>
      <c r="P2446" s="209" t="str">
        <f>IF('statement of marks'!BR83="","",'statement of marks'!BR83)</f>
        <v/>
      </c>
      <c r="Q2446" s="207" t="str">
        <f>IF('statement of marks'!BS83="","",'statement of marks'!BS83)</f>
        <v/>
      </c>
      <c r="R2446" s="207" t="str">
        <f>IF('statement of marks'!BT83="","",'statement of marks'!BT83)</f>
        <v/>
      </c>
      <c r="S2446" s="433" t="str">
        <f>IF('statement of marks'!BU83="","",'statement of marks'!BU83)</f>
        <v/>
      </c>
      <c r="T2446" s="420" t="str">
        <f>IF('statement of marks'!BV83="","",'statement of marks'!BV83)</f>
        <v/>
      </c>
      <c r="U2446" s="420" t="str">
        <f>IF('statement of marks'!BW83="","",'statement of marks'!BW83)</f>
        <v/>
      </c>
      <c r="V2446" s="439" t="str">
        <f>IF('statement of marks'!BX83="","",'statement of marks'!BX83)</f>
        <v/>
      </c>
    </row>
    <row r="2447" spans="1:22" ht="15.95" customHeight="1">
      <c r="A2447" s="425"/>
      <c r="B2447" s="990" t="str">
        <f>IF('statement of marks'!$CA$3="","",'statement of marks'!$CA$3)</f>
        <v>xf.kr</v>
      </c>
      <c r="C2447" s="991"/>
      <c r="D2447" s="207" t="str">
        <f>IF('statement of marks'!CA83="","",'statement of marks'!CA83)</f>
        <v/>
      </c>
      <c r="E2447" s="207" t="str">
        <f>IF('statement of marks'!CB83="","",'statement of marks'!CB83)</f>
        <v/>
      </c>
      <c r="F2447" s="433" t="str">
        <f>IF('statement of marks'!CC83="","",'statement of marks'!CC83)</f>
        <v/>
      </c>
      <c r="G2447" s="207" t="str">
        <f>IF('statement of marks'!CD83="","",'statement of marks'!CD83)</f>
        <v/>
      </c>
      <c r="H2447" s="207" t="str">
        <f>IF('statement of marks'!CE83="","",'statement of marks'!CE83)</f>
        <v/>
      </c>
      <c r="I2447" s="433" t="str">
        <f>IF('statement of marks'!CF83="","",'statement of marks'!CF83)</f>
        <v/>
      </c>
      <c r="J2447" s="207" t="str">
        <f>IF('statement of marks'!CG83="","",'statement of marks'!CG83)</f>
        <v/>
      </c>
      <c r="K2447" s="207" t="str">
        <f>IF('statement of marks'!CH83="","",'statement of marks'!CH83)</f>
        <v/>
      </c>
      <c r="L2447" s="433" t="str">
        <f>IF('statement of marks'!CI83="","",'statement of marks'!CI83)</f>
        <v/>
      </c>
      <c r="M2447" s="207" t="str">
        <f>IF('statement of marks'!CK83="","",'statement of marks'!CK83)</f>
        <v/>
      </c>
      <c r="N2447" s="207" t="str">
        <f>IF('statement of marks'!CL83="","",'statement of marks'!CL83)</f>
        <v/>
      </c>
      <c r="O2447" s="433" t="str">
        <f>IF('statement of marks'!CM83="","",'statement of marks'!CM83)</f>
        <v/>
      </c>
      <c r="P2447" s="209" t="str">
        <f>IF('statement of marks'!CN83="","",'statement of marks'!CN83)</f>
        <v/>
      </c>
      <c r="Q2447" s="207" t="str">
        <f>IF('statement of marks'!CO83="","",'statement of marks'!CO83)</f>
        <v/>
      </c>
      <c r="R2447" s="207" t="str">
        <f>IF('statement of marks'!CP83="","",'statement of marks'!CP83)</f>
        <v/>
      </c>
      <c r="S2447" s="433" t="str">
        <f>IF('statement of marks'!CQ83="","",'statement of marks'!CQ83)</f>
        <v/>
      </c>
      <c r="T2447" s="420" t="str">
        <f>IF('statement of marks'!CR83="","",'statement of marks'!CR83)</f>
        <v/>
      </c>
      <c r="U2447" s="420" t="str">
        <f>IF('statement of marks'!CS83="","",'statement of marks'!CS83)</f>
        <v/>
      </c>
      <c r="V2447" s="439" t="str">
        <f>IF('statement of marks'!CT83="","",'statement of marks'!CT83)</f>
        <v/>
      </c>
    </row>
    <row r="2448" spans="1:22" ht="15.95" customHeight="1">
      <c r="A2448" s="425"/>
      <c r="B2448" s="990" t="str">
        <f>IF('statement of marks'!$CW$3="","",'statement of marks'!$CW$3)</f>
        <v>foKku</v>
      </c>
      <c r="C2448" s="991"/>
      <c r="D2448" s="207" t="str">
        <f>IF('statement of marks'!CW83="","",'statement of marks'!CW83)</f>
        <v/>
      </c>
      <c r="E2448" s="207" t="str">
        <f>IF('statement of marks'!CX83="","",'statement of marks'!CX83)</f>
        <v/>
      </c>
      <c r="F2448" s="433" t="str">
        <f>IF('statement of marks'!CY83="","",'statement of marks'!CY83)</f>
        <v/>
      </c>
      <c r="G2448" s="207" t="str">
        <f>IF('statement of marks'!CZ83="","",'statement of marks'!CZ83)</f>
        <v/>
      </c>
      <c r="H2448" s="207" t="str">
        <f>IF('statement of marks'!DA83="","",'statement of marks'!DA83)</f>
        <v/>
      </c>
      <c r="I2448" s="433" t="str">
        <f>IF('statement of marks'!DB83="","",'statement of marks'!DB83)</f>
        <v/>
      </c>
      <c r="J2448" s="207" t="str">
        <f>IF('statement of marks'!DC83="","",'statement of marks'!DC83)</f>
        <v/>
      </c>
      <c r="K2448" s="207" t="str">
        <f>IF('statement of marks'!DD83="","",'statement of marks'!DD83)</f>
        <v/>
      </c>
      <c r="L2448" s="433" t="str">
        <f>IF('statement of marks'!DE83="","",'statement of marks'!DE83)</f>
        <v/>
      </c>
      <c r="M2448" s="207" t="str">
        <f>IF('statement of marks'!DG83="","",'statement of marks'!DG83)</f>
        <v/>
      </c>
      <c r="N2448" s="207" t="str">
        <f>IF('statement of marks'!DH83="","",'statement of marks'!DH83)</f>
        <v/>
      </c>
      <c r="O2448" s="433" t="str">
        <f>IF('statement of marks'!DI83="","",'statement of marks'!DI83)</f>
        <v/>
      </c>
      <c r="P2448" s="209" t="str">
        <f>IF('statement of marks'!DJ83="","",'statement of marks'!DJ83)</f>
        <v/>
      </c>
      <c r="Q2448" s="207" t="str">
        <f>IF('statement of marks'!DK83="","",'statement of marks'!DK83)</f>
        <v/>
      </c>
      <c r="R2448" s="207" t="str">
        <f>IF('statement of marks'!DL83="","",'statement of marks'!DL83)</f>
        <v/>
      </c>
      <c r="S2448" s="433" t="str">
        <f>IF('statement of marks'!DM83="","",'statement of marks'!DM83)</f>
        <v/>
      </c>
      <c r="T2448" s="420" t="str">
        <f>IF('statement of marks'!DN83="","",'statement of marks'!DN83)</f>
        <v/>
      </c>
      <c r="U2448" s="420" t="str">
        <f>IF('statement of marks'!DO83="","",'statement of marks'!DO83)</f>
        <v/>
      </c>
      <c r="V2448" s="439" t="str">
        <f>IF('statement of marks'!DP83="","",'statement of marks'!DP83)</f>
        <v/>
      </c>
    </row>
    <row r="2449" spans="1:22" ht="15.95" customHeight="1">
      <c r="A2449" s="425"/>
      <c r="B2449" s="990" t="str">
        <f>IF('statement of marks'!$DS$3="","",'statement of marks'!$DS$3)</f>
        <v>lkekftd foKku</v>
      </c>
      <c r="C2449" s="991"/>
      <c r="D2449" s="207" t="str">
        <f>IF('statement of marks'!DS83="","",'statement of marks'!DS83)</f>
        <v/>
      </c>
      <c r="E2449" s="207" t="str">
        <f>IF('statement of marks'!DT83="","",'statement of marks'!DT83)</f>
        <v/>
      </c>
      <c r="F2449" s="433" t="str">
        <f>IF('statement of marks'!DU83="","",'statement of marks'!DU83)</f>
        <v/>
      </c>
      <c r="G2449" s="207" t="str">
        <f>IF('statement of marks'!DV83="","",'statement of marks'!DV83)</f>
        <v/>
      </c>
      <c r="H2449" s="207" t="str">
        <f>IF('statement of marks'!DW83="","",'statement of marks'!DW83)</f>
        <v/>
      </c>
      <c r="I2449" s="433" t="str">
        <f>IF('statement of marks'!DX83="","",'statement of marks'!DX83)</f>
        <v/>
      </c>
      <c r="J2449" s="207" t="str">
        <f>IF('statement of marks'!DY83="","",'statement of marks'!DY83)</f>
        <v/>
      </c>
      <c r="K2449" s="207" t="str">
        <f>IF('statement of marks'!DZ83="","",'statement of marks'!DZ83)</f>
        <v/>
      </c>
      <c r="L2449" s="433" t="str">
        <f>IF('statement of marks'!EA83="","",'statement of marks'!EA83)</f>
        <v/>
      </c>
      <c r="M2449" s="207" t="str">
        <f>IF('statement of marks'!EC83="","",'statement of marks'!EC83)</f>
        <v/>
      </c>
      <c r="N2449" s="207" t="str">
        <f>IF('statement of marks'!ED83="","",'statement of marks'!ED83)</f>
        <v/>
      </c>
      <c r="O2449" s="433" t="str">
        <f>IF('statement of marks'!EE83="","",'statement of marks'!EE83)</f>
        <v/>
      </c>
      <c r="P2449" s="209" t="str">
        <f>IF('statement of marks'!EF83="","",'statement of marks'!EF83)</f>
        <v/>
      </c>
      <c r="Q2449" s="207" t="str">
        <f>IF('statement of marks'!EG83="","",'statement of marks'!EG83)</f>
        <v/>
      </c>
      <c r="R2449" s="207" t="str">
        <f>IF('statement of marks'!EH83="","",'statement of marks'!EH83)</f>
        <v/>
      </c>
      <c r="S2449" s="433" t="str">
        <f>IF('statement of marks'!EI83="","",'statement of marks'!EI83)</f>
        <v/>
      </c>
      <c r="T2449" s="420" t="str">
        <f>IF('statement of marks'!EJ83="","",'statement of marks'!EJ83)</f>
        <v/>
      </c>
      <c r="U2449" s="420" t="str">
        <f>IF('statement of marks'!EK83="","",'statement of marks'!EK83)</f>
        <v/>
      </c>
      <c r="V2449" s="439" t="str">
        <f>IF('statement of marks'!EL83="","",'statement of marks'!EL83)</f>
        <v/>
      </c>
    </row>
    <row r="2450" spans="1:22" ht="15.95" customHeight="1">
      <c r="A2450" s="425"/>
      <c r="B2450" s="996" t="s">
        <v>193</v>
      </c>
      <c r="C2450" s="997"/>
      <c r="D2450" s="1007" t="s">
        <v>1</v>
      </c>
      <c r="E2450" s="1007"/>
      <c r="F2450" s="1007"/>
      <c r="G2450" s="1007" t="s">
        <v>21</v>
      </c>
      <c r="H2450" s="1007"/>
      <c r="I2450" s="1007"/>
      <c r="J2450" s="1007" t="s">
        <v>194</v>
      </c>
      <c r="K2450" s="1007"/>
      <c r="L2450" s="1007"/>
      <c r="M2450" s="1007" t="s">
        <v>68</v>
      </c>
      <c r="N2450" s="1007"/>
      <c r="O2450" s="1007"/>
      <c r="P2450" s="1007" t="s">
        <v>240</v>
      </c>
      <c r="Q2450" s="1007"/>
      <c r="R2450" s="1007"/>
      <c r="S2450" s="436"/>
      <c r="T2450" s="1073" t="s">
        <v>237</v>
      </c>
      <c r="U2450" s="1074"/>
      <c r="V2450" s="1075"/>
    </row>
    <row r="2451" spans="1:22" ht="15.95" customHeight="1">
      <c r="A2451" s="426"/>
      <c r="B2451" s="1048" t="s">
        <v>3</v>
      </c>
      <c r="C2451" s="1049"/>
      <c r="D2451" s="1050">
        <f>IF('statement of marks'!EO$6="","",'statement of marks'!EO$6)</f>
        <v>20</v>
      </c>
      <c r="E2451" s="1050"/>
      <c r="F2451" s="1050"/>
      <c r="G2451" s="1050">
        <f>IF('statement of marks'!EP$6="","",'statement of marks'!EP$6)</f>
        <v>20</v>
      </c>
      <c r="H2451" s="1050"/>
      <c r="I2451" s="1050"/>
      <c r="J2451" s="1050">
        <f>IF('statement of marks'!ER$6="","",'statement of marks'!ER$6)</f>
        <v>20</v>
      </c>
      <c r="K2451" s="1050"/>
      <c r="L2451" s="1050"/>
      <c r="M2451" s="1050">
        <f>IF('statement of marks'!EQ$6="","",'statement of marks'!EQ$6)</f>
        <v>20</v>
      </c>
      <c r="N2451" s="1050"/>
      <c r="O2451" s="1050"/>
      <c r="P2451" s="1050">
        <f>IF('statement of marks'!ES$6="","",'statement of marks'!ES$6)</f>
        <v>20</v>
      </c>
      <c r="Q2451" s="1050"/>
      <c r="R2451" s="1050"/>
      <c r="S2451" s="437" t="str">
        <f>IF('statement of marks'!FD$6="","",'statement of marks'!EW$6)</f>
        <v/>
      </c>
      <c r="T2451" s="442">
        <f>IF('statement of marks'!ET$6="","",'statement of marks'!ET$6)</f>
        <v>100</v>
      </c>
      <c r="U2451" s="443" t="s">
        <v>5</v>
      </c>
      <c r="V2451" s="444" t="s">
        <v>241</v>
      </c>
    </row>
    <row r="2452" spans="1:22" ht="15.95" customHeight="1">
      <c r="A2452" s="425"/>
      <c r="B2452" s="990" t="str">
        <f>IF('statement of marks'!$EO$3="","",'statement of marks'!$EO$3)</f>
        <v>dk;kZuqHko</v>
      </c>
      <c r="C2452" s="991"/>
      <c r="D2452" s="1031" t="str">
        <f>IF('statement of marks'!EO83="","",'statement of marks'!EO83)</f>
        <v/>
      </c>
      <c r="E2452" s="1031"/>
      <c r="F2452" s="1031"/>
      <c r="G2452" s="1031" t="str">
        <f>IF('statement of marks'!EP83="","",'statement of marks'!EP83)</f>
        <v/>
      </c>
      <c r="H2452" s="1031"/>
      <c r="I2452" s="1031"/>
      <c r="J2452" s="1031" t="str">
        <f>IF('statement of marks'!ER83="","",'statement of marks'!ER83)</f>
        <v/>
      </c>
      <c r="K2452" s="1031"/>
      <c r="L2452" s="1031"/>
      <c r="M2452" s="1031" t="str">
        <f>IF('statement of marks'!EQ83="","",'statement of marks'!EQ83)</f>
        <v/>
      </c>
      <c r="N2452" s="1031"/>
      <c r="O2452" s="1031"/>
      <c r="P2452" s="1031" t="str">
        <f>IF('statement of marks'!ES83="","",'statement of marks'!ES83)</f>
        <v/>
      </c>
      <c r="Q2452" s="1031"/>
      <c r="R2452" s="1031"/>
      <c r="S2452" s="438"/>
      <c r="T2452" s="440" t="str">
        <f>IF('statement of marks'!ET83="","",'statement of marks'!ET83)</f>
        <v/>
      </c>
      <c r="U2452" s="440" t="str">
        <f>IF('statement of marks'!EU83="","",'statement of marks'!EU83)</f>
        <v/>
      </c>
      <c r="V2452" s="441" t="str">
        <f>IF('statement of marks'!EV83="","",'statement of marks'!EV83)</f>
        <v/>
      </c>
    </row>
    <row r="2453" spans="1:22" ht="15.95" customHeight="1">
      <c r="A2453" s="425"/>
      <c r="B2453" s="1027" t="str">
        <f>IF('statement of marks'!$EY$3="","",'statement of marks'!$EY$3)</f>
        <v>dyk f'k{kk</v>
      </c>
      <c r="C2453" s="1028"/>
      <c r="D2453" s="1031" t="str">
        <f>IF('statement of marks'!EY83="","",'statement of marks'!EY83)</f>
        <v/>
      </c>
      <c r="E2453" s="1031"/>
      <c r="F2453" s="1031"/>
      <c r="G2453" s="1031" t="str">
        <f>IF('statement of marks'!EZ83="","",'statement of marks'!EZ83)</f>
        <v/>
      </c>
      <c r="H2453" s="1031"/>
      <c r="I2453" s="1031"/>
      <c r="J2453" s="1031" t="str">
        <f>IF('statement of marks'!FB83="","",'statement of marks'!FB83)</f>
        <v/>
      </c>
      <c r="K2453" s="1031"/>
      <c r="L2453" s="1031"/>
      <c r="M2453" s="1031" t="str">
        <f>IF('statement of marks'!FA83="","",'statement of marks'!FA83)</f>
        <v/>
      </c>
      <c r="N2453" s="1031"/>
      <c r="O2453" s="1031"/>
      <c r="P2453" s="1031" t="str">
        <f>IF('statement of marks'!FC83="","",'statement of marks'!FC83)</f>
        <v/>
      </c>
      <c r="Q2453" s="1031"/>
      <c r="R2453" s="1031"/>
      <c r="S2453" s="438"/>
      <c r="T2453" s="440" t="str">
        <f>IF('statement of marks'!FD83="","",'statement of marks'!FD83)</f>
        <v/>
      </c>
      <c r="U2453" s="440" t="str">
        <f>IF('statement of marks'!FE83="","",'statement of marks'!FE83)</f>
        <v/>
      </c>
      <c r="V2453" s="441" t="str">
        <f>IF('statement of marks'!FF83="","",'statement of marks'!FF83)</f>
        <v/>
      </c>
    </row>
    <row r="2454" spans="1:22" ht="15.95" customHeight="1">
      <c r="A2454" s="425"/>
      <c r="B2454" s="1029" t="str">
        <f>IF('statement of marks'!$FI$3="","",'statement of marks'!$FI$3)</f>
        <v>LokLF; ,oe~ 'kkjhfjd f'k{kk</v>
      </c>
      <c r="C2454" s="1030"/>
      <c r="D2454" s="1031" t="str">
        <f>IF('statement of marks'!FI83="","",'statement of marks'!FI83)</f>
        <v/>
      </c>
      <c r="E2454" s="1031"/>
      <c r="F2454" s="1031"/>
      <c r="G2454" s="1031" t="str">
        <f>IF('statement of marks'!FJ83="","",'statement of marks'!FJ83)</f>
        <v/>
      </c>
      <c r="H2454" s="1031"/>
      <c r="I2454" s="1031"/>
      <c r="J2454" s="1031" t="str">
        <f>IF('statement of marks'!FL83="","",'statement of marks'!FL83)</f>
        <v/>
      </c>
      <c r="K2454" s="1031"/>
      <c r="L2454" s="1031"/>
      <c r="M2454" s="1031" t="str">
        <f>IF('statement of marks'!FK83="","",'statement of marks'!FK83)</f>
        <v/>
      </c>
      <c r="N2454" s="1031"/>
      <c r="O2454" s="1031"/>
      <c r="P2454" s="1031" t="str">
        <f>IF('statement of marks'!FM83="","",'statement of marks'!FM83)</f>
        <v/>
      </c>
      <c r="Q2454" s="1031"/>
      <c r="R2454" s="1031"/>
      <c r="S2454" s="438"/>
      <c r="T2454" s="440" t="str">
        <f>IF('statement of marks'!FN83="","",'statement of marks'!FN83)</f>
        <v/>
      </c>
      <c r="U2454" s="440" t="str">
        <f>IF('statement of marks'!FO83="","",'statement of marks'!FO83)</f>
        <v/>
      </c>
      <c r="V2454" s="441" t="str">
        <f>IF('statement of marks'!FP83="","",'statement of marks'!FP83)</f>
        <v/>
      </c>
    </row>
    <row r="2455" spans="1:22" ht="15.95" customHeight="1">
      <c r="A2455" s="425"/>
      <c r="B2455" s="1000" t="s">
        <v>195</v>
      </c>
      <c r="C2455" s="1001"/>
      <c r="D2455" s="1071" t="str">
        <f>details!$DR$3</f>
        <v>vxLr rd</v>
      </c>
      <c r="E2455" s="1071"/>
      <c r="F2455" s="1071"/>
      <c r="G2455" s="1071" t="str">
        <f>details!$DV$3</f>
        <v>vDVwcj rd</v>
      </c>
      <c r="H2455" s="1071"/>
      <c r="I2455" s="1071"/>
      <c r="J2455" s="1071" t="str">
        <f>details!$ED$3</f>
        <v>Qjojh rd</v>
      </c>
      <c r="K2455" s="1071"/>
      <c r="L2455" s="1071"/>
      <c r="M2455" s="1071" t="str">
        <f>details!$DZ$3</f>
        <v>fnlEcj rd</v>
      </c>
      <c r="N2455" s="1071"/>
      <c r="O2455" s="1071"/>
      <c r="P2455" s="1071" t="str">
        <f>details!$EH$3</f>
        <v>loZ ;ksx</v>
      </c>
      <c r="Q2455" s="1071"/>
      <c r="R2455" s="1071"/>
      <c r="S2455" s="1010" t="s">
        <v>252</v>
      </c>
      <c r="T2455" s="1011"/>
      <c r="U2455" s="1011"/>
      <c r="V2455" s="1078"/>
    </row>
    <row r="2456" spans="1:22" ht="15.95" customHeight="1">
      <c r="A2456" s="425"/>
      <c r="B2456" s="1025" t="s">
        <v>98</v>
      </c>
      <c r="C2456" s="1026"/>
      <c r="D2456" s="1008" t="str">
        <f>IF(details!DS83="","",details!DS83)</f>
        <v/>
      </c>
      <c r="E2456" s="1008"/>
      <c r="F2456" s="1008"/>
      <c r="G2456" s="1008" t="str">
        <f>IF(details!DW83="","",details!DW83)</f>
        <v/>
      </c>
      <c r="H2456" s="1008"/>
      <c r="I2456" s="1008"/>
      <c r="J2456" s="1008" t="str">
        <f>IF(details!EE83="","",details!EE83)</f>
        <v/>
      </c>
      <c r="K2456" s="1008"/>
      <c r="L2456" s="1008"/>
      <c r="M2456" s="1008" t="str">
        <f>IF(details!EA83="","",details!EA83)</f>
        <v/>
      </c>
      <c r="N2456" s="1008"/>
      <c r="O2456" s="1008"/>
      <c r="P2456" s="1008" t="str">
        <f>IF(details!EI83="","",details!EI83)</f>
        <v/>
      </c>
      <c r="Q2456" s="1008"/>
      <c r="R2456" s="1008"/>
      <c r="S2456" s="1079">
        <f>'statement of marks'!$HF$108</f>
        <v>42855</v>
      </c>
      <c r="T2456" s="1080"/>
      <c r="U2456" s="1080"/>
      <c r="V2456" s="1081"/>
    </row>
    <row r="2457" spans="1:22" ht="15.95" customHeight="1">
      <c r="A2457" s="425"/>
      <c r="B2457" s="1023" t="s">
        <v>15</v>
      </c>
      <c r="C2457" s="1024"/>
      <c r="D2457" s="1009">
        <f>IF(details!DR83="","",details!DR83)</f>
        <v>83</v>
      </c>
      <c r="E2457" s="1009"/>
      <c r="F2457" s="1009"/>
      <c r="G2457" s="1009" t="str">
        <f>IF(details!DV83="","",details!DV83)</f>
        <v/>
      </c>
      <c r="H2457" s="1009"/>
      <c r="I2457" s="1009"/>
      <c r="J2457" s="1009" t="str">
        <f>IF(details!ED83="","",details!ED83)</f>
        <v/>
      </c>
      <c r="K2457" s="1009"/>
      <c r="L2457" s="1009"/>
      <c r="M2457" s="1009" t="str">
        <f>IF(details!DZ83="","",details!DZ83)</f>
        <v/>
      </c>
      <c r="N2457" s="1009"/>
      <c r="O2457" s="1009"/>
      <c r="P2457" s="1009" t="str">
        <f>IF(details!EH83="","",details!EH83)</f>
        <v/>
      </c>
      <c r="Q2457" s="1009"/>
      <c r="R2457" s="1009"/>
      <c r="S2457" s="1082"/>
      <c r="T2457" s="1083"/>
      <c r="U2457" s="1083"/>
      <c r="V2457" s="1084"/>
    </row>
    <row r="2458" spans="1:22" ht="15.95" customHeight="1">
      <c r="A2458" s="1072"/>
      <c r="B2458" s="1064" t="s">
        <v>250</v>
      </c>
      <c r="C2458" s="1065"/>
      <c r="D2458" s="1066" t="s">
        <v>3</v>
      </c>
      <c r="E2458" s="1066"/>
      <c r="F2458" s="1066"/>
      <c r="G2458" s="1066" t="s">
        <v>236</v>
      </c>
      <c r="H2458" s="1066"/>
      <c r="I2458" s="1066"/>
      <c r="J2458" s="1066" t="s">
        <v>5</v>
      </c>
      <c r="K2458" s="1066"/>
      <c r="L2458" s="1066"/>
      <c r="M2458" s="1066" t="s">
        <v>242</v>
      </c>
      <c r="N2458" s="1066"/>
      <c r="O2458" s="1066"/>
      <c r="P2458" s="1067" t="s">
        <v>225</v>
      </c>
      <c r="Q2458" s="1067"/>
      <c r="R2458" s="1067"/>
      <c r="S2458" s="1066" t="s">
        <v>250</v>
      </c>
      <c r="T2458" s="1066"/>
      <c r="U2458" s="1066"/>
      <c r="V2458" s="1068"/>
    </row>
    <row r="2459" spans="1:22" ht="15.95" customHeight="1">
      <c r="A2459" s="1072"/>
      <c r="B2459" s="1064"/>
      <c r="C2459" s="1065"/>
      <c r="D2459" s="1069" t="str">
        <f>'statement of marks'!HD83</f>
        <v/>
      </c>
      <c r="E2459" s="1069"/>
      <c r="F2459" s="1069"/>
      <c r="G2459" s="1069" t="str">
        <f>'statement of marks'!HE83</f>
        <v/>
      </c>
      <c r="H2459" s="1069"/>
      <c r="I2459" s="1069"/>
      <c r="J2459" s="1069" t="str">
        <f>'statement of marks'!HF83</f>
        <v/>
      </c>
      <c r="K2459" s="1069"/>
      <c r="L2459" s="1069"/>
      <c r="M2459" s="1069" t="str">
        <f>'statement of marks'!HI83</f>
        <v/>
      </c>
      <c r="N2459" s="1069"/>
      <c r="O2459" s="1069"/>
      <c r="P2459" s="1069" t="str">
        <f>'statement of marks'!HH83</f>
        <v/>
      </c>
      <c r="Q2459" s="1069"/>
      <c r="R2459" s="1069"/>
      <c r="S2459" s="1066" t="str">
        <f>'statement of marks'!HC83</f>
        <v/>
      </c>
      <c r="T2459" s="1066"/>
      <c r="U2459" s="1066"/>
      <c r="V2459" s="1068"/>
    </row>
    <row r="2460" spans="1:22" ht="15.95" customHeight="1">
      <c r="A2460" s="425"/>
      <c r="B2460" s="1036" t="s">
        <v>99</v>
      </c>
      <c r="C2460" s="1037"/>
      <c r="D2460" s="1007"/>
      <c r="E2460" s="1007"/>
      <c r="F2460" s="1007"/>
      <c r="G2460" s="1007"/>
      <c r="H2460" s="1007"/>
      <c r="I2460" s="1007"/>
      <c r="J2460" s="1007"/>
      <c r="K2460" s="1007"/>
      <c r="L2460" s="1007"/>
      <c r="M2460" s="1007"/>
      <c r="N2460" s="1007"/>
      <c r="O2460" s="1007"/>
      <c r="P2460" s="1007"/>
      <c r="Q2460" s="1007"/>
      <c r="R2460" s="1007"/>
      <c r="S2460" s="1007"/>
      <c r="T2460" s="1007"/>
      <c r="U2460" s="1007"/>
      <c r="V2460" s="1058"/>
    </row>
    <row r="2461" spans="1:22" ht="15.95" customHeight="1">
      <c r="A2461" s="425"/>
      <c r="B2461" s="1013" t="s">
        <v>79</v>
      </c>
      <c r="C2461" s="1014"/>
      <c r="D2461" s="1007"/>
      <c r="E2461" s="1007"/>
      <c r="F2461" s="1007"/>
      <c r="G2461" s="1007"/>
      <c r="H2461" s="1007"/>
      <c r="I2461" s="1007"/>
      <c r="J2461" s="1007"/>
      <c r="K2461" s="1007"/>
      <c r="L2461" s="1007"/>
      <c r="M2461" s="1007"/>
      <c r="N2461" s="1007"/>
      <c r="O2461" s="1007"/>
      <c r="P2461" s="1007"/>
      <c r="Q2461" s="1007"/>
      <c r="R2461" s="1007"/>
      <c r="S2461" s="1007"/>
      <c r="T2461" s="1007"/>
      <c r="U2461" s="1007"/>
      <c r="V2461" s="1058"/>
    </row>
    <row r="2462" spans="1:22" ht="15.95" customHeight="1">
      <c r="A2462" s="425"/>
      <c r="B2462" s="1036" t="s">
        <v>243</v>
      </c>
      <c r="C2462" s="1037"/>
      <c r="D2462" s="1007"/>
      <c r="E2462" s="1007"/>
      <c r="F2462" s="1007"/>
      <c r="G2462" s="1007"/>
      <c r="H2462" s="1007"/>
      <c r="I2462" s="1007"/>
      <c r="J2462" s="1007"/>
      <c r="K2462" s="1007"/>
      <c r="L2462" s="1007"/>
      <c r="M2462" s="1007"/>
      <c r="N2462" s="1007"/>
      <c r="O2462" s="1007"/>
      <c r="P2462" s="1007" t="s">
        <v>243</v>
      </c>
      <c r="Q2462" s="1007"/>
      <c r="R2462" s="1007"/>
      <c r="S2462" s="1007"/>
      <c r="T2462" s="1007"/>
      <c r="U2462" s="1007"/>
      <c r="V2462" s="1058"/>
    </row>
    <row r="2463" spans="1:22" ht="15.95" customHeight="1">
      <c r="A2463" s="425"/>
      <c r="B2463" s="1021" t="s">
        <v>100</v>
      </c>
      <c r="C2463" s="1022"/>
      <c r="D2463" s="1007"/>
      <c r="E2463" s="1007"/>
      <c r="F2463" s="1007"/>
      <c r="G2463" s="1007"/>
      <c r="H2463" s="1007"/>
      <c r="I2463" s="1007"/>
      <c r="J2463" s="1007"/>
      <c r="K2463" s="1007"/>
      <c r="L2463" s="1007"/>
      <c r="M2463" s="1007"/>
      <c r="N2463" s="1007"/>
      <c r="O2463" s="1007"/>
      <c r="P2463" s="1007"/>
      <c r="Q2463" s="1007"/>
      <c r="R2463" s="1007"/>
      <c r="S2463" s="1060" t="s">
        <v>100</v>
      </c>
      <c r="T2463" s="1060"/>
      <c r="U2463" s="1060"/>
      <c r="V2463" s="1061"/>
    </row>
    <row r="2464" spans="1:22" ht="15.95" customHeight="1" thickBot="1">
      <c r="A2464" s="427"/>
      <c r="B2464" s="1076" t="s">
        <v>101</v>
      </c>
      <c r="C2464" s="1077"/>
      <c r="D2464" s="1059"/>
      <c r="E2464" s="1059"/>
      <c r="F2464" s="1059"/>
      <c r="G2464" s="1059"/>
      <c r="H2464" s="1059"/>
      <c r="I2464" s="1059"/>
      <c r="J2464" s="1059"/>
      <c r="K2464" s="1059"/>
      <c r="L2464" s="1059"/>
      <c r="M2464" s="1059"/>
      <c r="N2464" s="1059"/>
      <c r="O2464" s="1059"/>
      <c r="P2464" s="1059"/>
      <c r="Q2464" s="1059"/>
      <c r="R2464" s="1059"/>
      <c r="S2464" s="1062" t="s">
        <v>134</v>
      </c>
      <c r="T2464" s="1062"/>
      <c r="U2464" s="1062"/>
      <c r="V2464" s="1063"/>
    </row>
    <row r="2465" spans="1:22" ht="15.95" customHeight="1">
      <c r="A2465" s="424"/>
      <c r="B2465" s="1038" t="s">
        <v>47</v>
      </c>
      <c r="C2465" s="1039"/>
      <c r="D2465" s="1039"/>
      <c r="E2465" s="1039"/>
      <c r="F2465" s="1039"/>
      <c r="G2465" s="1039"/>
      <c r="H2465" s="1039"/>
      <c r="I2465" s="1039"/>
      <c r="J2465" s="1039"/>
      <c r="K2465" s="1039"/>
      <c r="L2465" s="1039"/>
      <c r="M2465" s="1039"/>
      <c r="N2465" s="1039"/>
      <c r="O2465" s="1039"/>
      <c r="P2465" s="1039"/>
      <c r="Q2465" s="1039"/>
      <c r="R2465" s="1039"/>
      <c r="S2465" s="1039"/>
      <c r="T2465" s="1039"/>
      <c r="U2465" s="1039"/>
      <c r="V2465" s="1040"/>
    </row>
    <row r="2466" spans="1:22" ht="15.95" customHeight="1">
      <c r="A2466" s="425"/>
      <c r="B2466" s="1041" t="str">
        <f>'statement of marks'!$A$1</f>
        <v>MkW0Hkhejko vEcsMdj jkt0vkok0fo|k0cxMh]nkSlk</v>
      </c>
      <c r="C2466" s="1042"/>
      <c r="D2466" s="1042"/>
      <c r="E2466" s="1042"/>
      <c r="F2466" s="1042"/>
      <c r="G2466" s="1042"/>
      <c r="H2466" s="1042"/>
      <c r="I2466" s="1042"/>
      <c r="J2466" s="1042"/>
      <c r="K2466" s="1042"/>
      <c r="L2466" s="1042"/>
      <c r="M2466" s="1042"/>
      <c r="N2466" s="1042"/>
      <c r="O2466" s="1042"/>
      <c r="P2466" s="1042"/>
      <c r="Q2466" s="1042"/>
      <c r="R2466" s="1042"/>
      <c r="S2466" s="1042"/>
      <c r="T2466" s="1042"/>
      <c r="U2466" s="1042"/>
      <c r="V2466" s="1043"/>
    </row>
    <row r="2467" spans="1:22" ht="15.95" customHeight="1">
      <c r="A2467" s="425"/>
      <c r="B2467" s="990" t="s">
        <v>244</v>
      </c>
      <c r="C2467" s="991"/>
      <c r="D2467" s="992" t="str">
        <f>'statement of marks'!$H$3</f>
        <v>2016-17</v>
      </c>
      <c r="E2467" s="992"/>
      <c r="F2467" s="992"/>
      <c r="G2467" s="992"/>
      <c r="H2467" s="992"/>
      <c r="I2467" s="992"/>
      <c r="J2467" s="992"/>
      <c r="K2467" s="992"/>
      <c r="L2467" s="992"/>
      <c r="M2467" s="992"/>
      <c r="N2467" s="992"/>
      <c r="O2467" s="992"/>
      <c r="P2467" s="992"/>
      <c r="Q2467" s="992"/>
      <c r="R2467" s="992"/>
      <c r="S2467" s="992"/>
      <c r="T2467" s="992"/>
      <c r="U2467" s="992"/>
      <c r="V2467" s="1044"/>
    </row>
    <row r="2468" spans="1:22" ht="15.95" customHeight="1">
      <c r="A2468" s="425"/>
      <c r="B2468" s="990" t="s">
        <v>185</v>
      </c>
      <c r="C2468" s="991"/>
      <c r="D2468" s="991" t="str">
        <f>IF('statement of marks'!I84="","",'statement of marks'!I84)</f>
        <v/>
      </c>
      <c r="E2468" s="991"/>
      <c r="F2468" s="991"/>
      <c r="G2468" s="991"/>
      <c r="H2468" s="991"/>
      <c r="I2468" s="991"/>
      <c r="J2468" s="991"/>
      <c r="K2468" s="991"/>
      <c r="L2468" s="991"/>
      <c r="M2468" s="991"/>
      <c r="N2468" s="991"/>
      <c r="O2468" s="991"/>
      <c r="P2468" s="991"/>
      <c r="Q2468" s="991"/>
      <c r="R2468" s="991"/>
      <c r="S2468" s="991"/>
      <c r="T2468" s="991"/>
      <c r="U2468" s="991"/>
      <c r="V2468" s="1045"/>
    </row>
    <row r="2469" spans="1:22" ht="15.95" customHeight="1">
      <c r="A2469" s="425"/>
      <c r="B2469" s="990" t="s">
        <v>186</v>
      </c>
      <c r="C2469" s="991"/>
      <c r="D2469" s="991" t="str">
        <f>IF('statement of marks'!J84="","",'statement of marks'!J84)</f>
        <v/>
      </c>
      <c r="E2469" s="991"/>
      <c r="F2469" s="991"/>
      <c r="G2469" s="991"/>
      <c r="H2469" s="991"/>
      <c r="I2469" s="991"/>
      <c r="J2469" s="991"/>
      <c r="K2469" s="991"/>
      <c r="L2469" s="991"/>
      <c r="M2469" s="991"/>
      <c r="N2469" s="991"/>
      <c r="O2469" s="991"/>
      <c r="P2469" s="991"/>
      <c r="Q2469" s="991"/>
      <c r="R2469" s="991"/>
      <c r="S2469" s="991"/>
      <c r="T2469" s="991"/>
      <c r="U2469" s="991"/>
      <c r="V2469" s="1045"/>
    </row>
    <row r="2470" spans="1:22" ht="15.95" customHeight="1">
      <c r="A2470" s="425"/>
      <c r="B2470" s="990" t="s">
        <v>187</v>
      </c>
      <c r="C2470" s="991"/>
      <c r="D2470" s="991" t="str">
        <f>IF('statement of marks'!K84="","",'statement of marks'!K84)</f>
        <v/>
      </c>
      <c r="E2470" s="991"/>
      <c r="F2470" s="991"/>
      <c r="G2470" s="991"/>
      <c r="H2470" s="991"/>
      <c r="I2470" s="991"/>
      <c r="J2470" s="991"/>
      <c r="K2470" s="991"/>
      <c r="L2470" s="991"/>
      <c r="M2470" s="991"/>
      <c r="N2470" s="991"/>
      <c r="O2470" s="991"/>
      <c r="P2470" s="991"/>
      <c r="Q2470" s="991"/>
      <c r="R2470" s="991"/>
      <c r="S2470" s="991"/>
      <c r="T2470" s="991"/>
      <c r="U2470" s="991"/>
      <c r="V2470" s="1045"/>
    </row>
    <row r="2471" spans="1:22" ht="15.95" customHeight="1">
      <c r="A2471" s="425"/>
      <c r="B2471" s="990" t="s">
        <v>188</v>
      </c>
      <c r="C2471" s="991"/>
      <c r="D2471" s="992" t="str">
        <f>'statement of marks'!$G$3</f>
        <v>6 B</v>
      </c>
      <c r="E2471" s="992"/>
      <c r="F2471" s="992"/>
      <c r="G2471" s="991" t="s">
        <v>9</v>
      </c>
      <c r="H2471" s="991"/>
      <c r="I2471" s="991"/>
      <c r="J2471" s="992" t="str">
        <f>IF('statement of marks'!D84="","",'statement of marks'!D84)</f>
        <v/>
      </c>
      <c r="K2471" s="992"/>
      <c r="L2471" s="992"/>
      <c r="M2471" s="991" t="s">
        <v>189</v>
      </c>
      <c r="N2471" s="991"/>
      <c r="O2471" s="991"/>
      <c r="P2471" s="992" t="str">
        <f>IF('statement of marks'!F84="","",'statement of marks'!F84)</f>
        <v/>
      </c>
      <c r="Q2471" s="992"/>
      <c r="R2471" s="992"/>
      <c r="S2471" s="1054" t="str">
        <f>IF('statement of marks'!$I$3="","",'statement of marks'!$I$3)</f>
        <v xml:space="preserve">fo|ky; dk Mk;l dksM+ </v>
      </c>
      <c r="T2471" s="1054"/>
      <c r="U2471" s="1054"/>
      <c r="V2471" s="1055"/>
    </row>
    <row r="2472" spans="1:22" ht="15.95" customHeight="1">
      <c r="A2472" s="425"/>
      <c r="B2472" s="428" t="s">
        <v>0</v>
      </c>
      <c r="C2472" s="429"/>
      <c r="D2472" s="1032" t="str">
        <f>IF('statement of marks'!G84="","",'statement of marks'!G84)</f>
        <v/>
      </c>
      <c r="E2472" s="1032"/>
      <c r="F2472" s="1032"/>
      <c r="G2472" s="991" t="str">
        <f>IF('statement of marks'!H84="","",'statement of marks'!H84)</f>
        <v/>
      </c>
      <c r="H2472" s="991"/>
      <c r="I2472" s="991"/>
      <c r="J2472" s="991"/>
      <c r="K2472" s="991"/>
      <c r="L2472" s="991"/>
      <c r="M2472" s="991"/>
      <c r="N2472" s="991"/>
      <c r="O2472" s="991"/>
      <c r="P2472" s="991"/>
      <c r="Q2472" s="991"/>
      <c r="R2472" s="991"/>
      <c r="S2472" s="1056" t="str">
        <f>IF('statement of marks'!$J$3="","",'statement of marks'!$J$3)</f>
        <v xml:space="preserve">08291009401   </v>
      </c>
      <c r="T2472" s="1056"/>
      <c r="U2472" s="1056"/>
      <c r="V2472" s="1057"/>
    </row>
    <row r="2473" spans="1:22" ht="15.95" customHeight="1">
      <c r="A2473" s="425"/>
      <c r="B2473" s="404" t="s">
        <v>28</v>
      </c>
      <c r="C2473" s="430" t="s">
        <v>96</v>
      </c>
      <c r="D2473" s="1007" t="s">
        <v>1</v>
      </c>
      <c r="E2473" s="1007"/>
      <c r="F2473" s="1007"/>
      <c r="G2473" s="1007" t="s">
        <v>21</v>
      </c>
      <c r="H2473" s="1007"/>
      <c r="I2473" s="1007"/>
      <c r="J2473" s="1007" t="s">
        <v>68</v>
      </c>
      <c r="K2473" s="1007"/>
      <c r="L2473" s="1007"/>
      <c r="M2473" s="1007" t="s">
        <v>97</v>
      </c>
      <c r="N2473" s="1007"/>
      <c r="O2473" s="1007"/>
      <c r="P2473" s="1070" t="s">
        <v>200</v>
      </c>
      <c r="Q2473" s="1051" t="s">
        <v>238</v>
      </c>
      <c r="R2473" s="1051"/>
      <c r="S2473" s="1051"/>
      <c r="T2473" s="1052" t="s">
        <v>237</v>
      </c>
      <c r="U2473" s="1052"/>
      <c r="V2473" s="1053"/>
    </row>
    <row r="2474" spans="1:22" ht="15.95" customHeight="1">
      <c r="A2474" s="425"/>
      <c r="B2474" s="404"/>
      <c r="C2474" s="430"/>
      <c r="D2474" s="423" t="s">
        <v>245</v>
      </c>
      <c r="E2474" s="423" t="s">
        <v>246</v>
      </c>
      <c r="F2474" s="431" t="s">
        <v>2</v>
      </c>
      <c r="G2474" s="423" t="s">
        <v>245</v>
      </c>
      <c r="H2474" s="423" t="s">
        <v>246</v>
      </c>
      <c r="I2474" s="431" t="s">
        <v>2</v>
      </c>
      <c r="J2474" s="423" t="s">
        <v>245</v>
      </c>
      <c r="K2474" s="423" t="s">
        <v>246</v>
      </c>
      <c r="L2474" s="431" t="s">
        <v>2</v>
      </c>
      <c r="M2474" s="423" t="s">
        <v>245</v>
      </c>
      <c r="N2474" s="423" t="s">
        <v>246</v>
      </c>
      <c r="O2474" s="431" t="s">
        <v>2</v>
      </c>
      <c r="P2474" s="1070"/>
      <c r="Q2474" s="423" t="s">
        <v>245</v>
      </c>
      <c r="R2474" s="423" t="s">
        <v>246</v>
      </c>
      <c r="S2474" s="435" t="s">
        <v>2</v>
      </c>
      <c r="T2474" s="445" t="s">
        <v>223</v>
      </c>
      <c r="U2474" s="446" t="s">
        <v>5</v>
      </c>
      <c r="V2474" s="447" t="s">
        <v>241</v>
      </c>
    </row>
    <row r="2475" spans="1:22" ht="15.95" customHeight="1">
      <c r="A2475" s="426"/>
      <c r="B2475" s="1046" t="s">
        <v>3</v>
      </c>
      <c r="C2475" s="1047"/>
      <c r="D2475" s="421">
        <f>IF('statement of marks'!L$6="","",'statement of marks'!L$6)</f>
        <v>5</v>
      </c>
      <c r="E2475" s="421">
        <f>IF('statement of marks'!M$6="","",'statement of marks'!M$6)</f>
        <v>5</v>
      </c>
      <c r="F2475" s="432">
        <f>IF('statement of marks'!N$6="","",'statement of marks'!N$6)</f>
        <v>10</v>
      </c>
      <c r="G2475" s="421">
        <f>IF('statement of marks'!O$6="","",'statement of marks'!O$6)</f>
        <v>5</v>
      </c>
      <c r="H2475" s="421">
        <f>IF('statement of marks'!P$6="","",'statement of marks'!P$6)</f>
        <v>5</v>
      </c>
      <c r="I2475" s="432">
        <f>IF('statement of marks'!Q$6="","",'statement of marks'!Q$6)</f>
        <v>10</v>
      </c>
      <c r="J2475" s="421">
        <f>IF('statement of marks'!R$6="","",'statement of marks'!R$6)</f>
        <v>5</v>
      </c>
      <c r="K2475" s="421">
        <f>IF('statement of marks'!S$6="","",'statement of marks'!S$6)</f>
        <v>5</v>
      </c>
      <c r="L2475" s="432">
        <f>IF('statement of marks'!T$6="","",'statement of marks'!T$6)</f>
        <v>10</v>
      </c>
      <c r="M2475" s="421">
        <f>IF('statement of marks'!V$6="","",'statement of marks'!V$6)</f>
        <v>50</v>
      </c>
      <c r="N2475" s="421">
        <f>IF('statement of marks'!W$6="","",'statement of marks'!W$6)</f>
        <v>20</v>
      </c>
      <c r="O2475" s="432">
        <f>IF('statement of marks'!X$6="","",'statement of marks'!X$6)</f>
        <v>70</v>
      </c>
      <c r="P2475" s="422">
        <f>IF('statement of marks'!Y$6="","",'statement of marks'!Y$6)</f>
        <v>100</v>
      </c>
      <c r="Q2475" s="421">
        <f>IF('statement of marks'!Z$6="","",'statement of marks'!Z$6)</f>
        <v>70</v>
      </c>
      <c r="R2475" s="421">
        <f>IF('statement of marks'!AA$6="","",'statement of marks'!AA$6)</f>
        <v>30</v>
      </c>
      <c r="S2475" s="432">
        <f>IF('statement of marks'!AB$6="","",'statement of marks'!AB$6)</f>
        <v>100</v>
      </c>
      <c r="T2475" s="442">
        <f>IF('statement of marks'!AC$6="","",'statement of marks'!AC$6)</f>
        <v>200</v>
      </c>
      <c r="U2475" s="442" t="str">
        <f>IF('statement of marks'!AD$6="","",'statement of marks'!AD$6)</f>
        <v/>
      </c>
      <c r="V2475" s="448" t="str">
        <f>IF('statement of marks'!AE$6="","",'statement of marks'!AE$6)</f>
        <v/>
      </c>
    </row>
    <row r="2476" spans="1:22" ht="15.95" customHeight="1">
      <c r="A2476" s="425"/>
      <c r="B2476" s="990" t="str">
        <f>IF('statement of marks'!$L$3="","",'statement of marks'!$L$3)</f>
        <v>fgUnh</v>
      </c>
      <c r="C2476" s="991"/>
      <c r="D2476" s="207" t="str">
        <f>IF('statement of marks'!L84="","",'statement of marks'!L84)</f>
        <v/>
      </c>
      <c r="E2476" s="207" t="str">
        <f>IF('statement of marks'!M84="","",'statement of marks'!M84)</f>
        <v/>
      </c>
      <c r="F2476" s="433" t="str">
        <f>IF('statement of marks'!N84="","",'statement of marks'!N84)</f>
        <v/>
      </c>
      <c r="G2476" s="207" t="str">
        <f>IF('statement of marks'!O84="","",'statement of marks'!O84)</f>
        <v/>
      </c>
      <c r="H2476" s="207" t="str">
        <f>IF('statement of marks'!P84="","",'statement of marks'!P84)</f>
        <v/>
      </c>
      <c r="I2476" s="433" t="str">
        <f>IF('statement of marks'!Q84="","",'statement of marks'!Q84)</f>
        <v/>
      </c>
      <c r="J2476" s="207" t="str">
        <f>IF('statement of marks'!R84="","",'statement of marks'!R84)</f>
        <v/>
      </c>
      <c r="K2476" s="207" t="str">
        <f>IF('statement of marks'!S84="","",'statement of marks'!S84)</f>
        <v/>
      </c>
      <c r="L2476" s="433" t="str">
        <f>IF('statement of marks'!T84="","",'statement of marks'!T84)</f>
        <v/>
      </c>
      <c r="M2476" s="207" t="str">
        <f>IF('statement of marks'!V84="","",'statement of marks'!V84)</f>
        <v/>
      </c>
      <c r="N2476" s="207" t="str">
        <f>IF('statement of marks'!W84="","",'statement of marks'!W84)</f>
        <v/>
      </c>
      <c r="O2476" s="433" t="str">
        <f>IF('statement of marks'!X84="","",'statement of marks'!X84)</f>
        <v/>
      </c>
      <c r="P2476" s="209" t="str">
        <f>IF('statement of marks'!Y84="","",'statement of marks'!Y84)</f>
        <v/>
      </c>
      <c r="Q2476" s="207" t="str">
        <f>IF('statement of marks'!Z84="","",'statement of marks'!Z84)</f>
        <v/>
      </c>
      <c r="R2476" s="207" t="str">
        <f>IF('statement of marks'!AA84="","",'statement of marks'!AA84)</f>
        <v/>
      </c>
      <c r="S2476" s="433" t="str">
        <f>IF('statement of marks'!AB84="","",'statement of marks'!AB84)</f>
        <v/>
      </c>
      <c r="T2476" s="420" t="str">
        <f>IF('statement of marks'!AC84="","",'statement of marks'!AC84)</f>
        <v/>
      </c>
      <c r="U2476" s="420" t="str">
        <f>IF('statement of marks'!AD84="","",'statement of marks'!AD84)</f>
        <v/>
      </c>
      <c r="V2476" s="439" t="str">
        <f>IF('statement of marks'!AE84="","",'statement of marks'!AE84)</f>
        <v/>
      </c>
    </row>
    <row r="2477" spans="1:22" ht="15.95" customHeight="1">
      <c r="A2477" s="425"/>
      <c r="B2477" s="990" t="str">
        <f>IF('statement of marks'!$AH$3="","",'statement of marks'!$AH$3)</f>
        <v>vaxszth</v>
      </c>
      <c r="C2477" s="991"/>
      <c r="D2477" s="207" t="str">
        <f>IF('statement of marks'!AH84="","",'statement of marks'!AH84)</f>
        <v/>
      </c>
      <c r="E2477" s="207" t="str">
        <f>IF('statement of marks'!AI84="","",'statement of marks'!AI84)</f>
        <v/>
      </c>
      <c r="F2477" s="433" t="str">
        <f>IF('statement of marks'!AJ84="","",'statement of marks'!AJ84)</f>
        <v/>
      </c>
      <c r="G2477" s="207" t="str">
        <f>IF('statement of marks'!AK84="","",'statement of marks'!AK84)</f>
        <v/>
      </c>
      <c r="H2477" s="207" t="str">
        <f>IF('statement of marks'!AL84="","",'statement of marks'!AL84)</f>
        <v/>
      </c>
      <c r="I2477" s="433" t="str">
        <f>IF('statement of marks'!AM84="","",'statement of marks'!AM84)</f>
        <v/>
      </c>
      <c r="J2477" s="207" t="str">
        <f>IF('statement of marks'!AN84="","",'statement of marks'!AN84)</f>
        <v/>
      </c>
      <c r="K2477" s="207" t="str">
        <f>IF('statement of marks'!AO84="","",'statement of marks'!AO84)</f>
        <v/>
      </c>
      <c r="L2477" s="433" t="str">
        <f>IF('statement of marks'!AP84="","",'statement of marks'!AP84)</f>
        <v/>
      </c>
      <c r="M2477" s="207" t="str">
        <f>IF('statement of marks'!AR84="","",'statement of marks'!AR84)</f>
        <v/>
      </c>
      <c r="N2477" s="207" t="str">
        <f>IF('statement of marks'!AS84="","",'statement of marks'!AS84)</f>
        <v/>
      </c>
      <c r="O2477" s="433" t="str">
        <f>IF('statement of marks'!AT84="","",'statement of marks'!AT84)</f>
        <v/>
      </c>
      <c r="P2477" s="209" t="str">
        <f>IF('statement of marks'!AU84="","",'statement of marks'!AU84)</f>
        <v/>
      </c>
      <c r="Q2477" s="207" t="str">
        <f>IF('statement of marks'!AV84="","",'statement of marks'!AV84)</f>
        <v/>
      </c>
      <c r="R2477" s="207" t="str">
        <f>IF('statement of marks'!AW84="","",'statement of marks'!AW84)</f>
        <v/>
      </c>
      <c r="S2477" s="433" t="str">
        <f>IF('statement of marks'!AX84="","",'statement of marks'!AX84)</f>
        <v/>
      </c>
      <c r="T2477" s="420" t="str">
        <f>IF('statement of marks'!AY84="","",'statement of marks'!AY84)</f>
        <v/>
      </c>
      <c r="U2477" s="420" t="str">
        <f>IF('statement of marks'!AZ84="","",'statement of marks'!AZ84)</f>
        <v/>
      </c>
      <c r="V2477" s="439" t="str">
        <f>IF('statement of marks'!BA84="","",'statement of marks'!BA84)</f>
        <v/>
      </c>
    </row>
    <row r="2478" spans="1:22" ht="15.95" customHeight="1">
      <c r="A2478" s="425"/>
      <c r="B2478" s="990" t="str">
        <f>IF('statement of marks'!BD84="s","laLd`r",IF('statement of marks'!BD84="u","mnwZ",IF('statement of marks'!BD84="g","xqtjkrh",IF('statement of marks'!BD84="p","iatkch",IF('statement of marks'!BD84="sd","fla/kh","r`rh; Hkk""kk")))))</f>
        <v>r`rh; Hkk"kk</v>
      </c>
      <c r="C2478" s="991"/>
      <c r="D2478" s="207" t="str">
        <f>IF('statement of marks'!BE84="","",'statement of marks'!BE84)</f>
        <v/>
      </c>
      <c r="E2478" s="207" t="str">
        <f>IF('statement of marks'!BF84="","",'statement of marks'!BF84)</f>
        <v/>
      </c>
      <c r="F2478" s="433" t="str">
        <f>IF('statement of marks'!BG84="","",'statement of marks'!BG84)</f>
        <v/>
      </c>
      <c r="G2478" s="207" t="str">
        <f>IF('statement of marks'!BH84="","",'statement of marks'!BH84)</f>
        <v/>
      </c>
      <c r="H2478" s="207" t="str">
        <f>IF('statement of marks'!BI84="","",'statement of marks'!BI84)</f>
        <v/>
      </c>
      <c r="I2478" s="433" t="str">
        <f>IF('statement of marks'!BJ84="","",'statement of marks'!BJ84)</f>
        <v/>
      </c>
      <c r="J2478" s="207" t="str">
        <f>IF('statement of marks'!BK84="","",'statement of marks'!BK84)</f>
        <v/>
      </c>
      <c r="K2478" s="207" t="str">
        <f>IF('statement of marks'!BL84="","",'statement of marks'!BL84)</f>
        <v/>
      </c>
      <c r="L2478" s="433" t="str">
        <f>IF('statement of marks'!BM84="","",'statement of marks'!BM84)</f>
        <v/>
      </c>
      <c r="M2478" s="207" t="str">
        <f>IF('statement of marks'!BO84="","",'statement of marks'!BO84)</f>
        <v/>
      </c>
      <c r="N2478" s="207" t="str">
        <f>IF('statement of marks'!BP84="","",'statement of marks'!BP84)</f>
        <v/>
      </c>
      <c r="O2478" s="433" t="str">
        <f>IF('statement of marks'!BQ84="","",'statement of marks'!BQ84)</f>
        <v/>
      </c>
      <c r="P2478" s="209" t="str">
        <f>IF('statement of marks'!BR84="","",'statement of marks'!BR84)</f>
        <v/>
      </c>
      <c r="Q2478" s="207" t="str">
        <f>IF('statement of marks'!BS84="","",'statement of marks'!BS84)</f>
        <v/>
      </c>
      <c r="R2478" s="207" t="str">
        <f>IF('statement of marks'!BT84="","",'statement of marks'!BT84)</f>
        <v/>
      </c>
      <c r="S2478" s="433" t="str">
        <f>IF('statement of marks'!BU84="","",'statement of marks'!BU84)</f>
        <v/>
      </c>
      <c r="T2478" s="420" t="str">
        <f>IF('statement of marks'!BV84="","",'statement of marks'!BV84)</f>
        <v/>
      </c>
      <c r="U2478" s="420" t="str">
        <f>IF('statement of marks'!BW84="","",'statement of marks'!BW84)</f>
        <v/>
      </c>
      <c r="V2478" s="439" t="str">
        <f>IF('statement of marks'!BX84="","",'statement of marks'!BX84)</f>
        <v/>
      </c>
    </row>
    <row r="2479" spans="1:22" ht="15.95" customHeight="1">
      <c r="A2479" s="425"/>
      <c r="B2479" s="990" t="str">
        <f>IF('statement of marks'!$CA$3="","",'statement of marks'!$CA$3)</f>
        <v>xf.kr</v>
      </c>
      <c r="C2479" s="991"/>
      <c r="D2479" s="207" t="str">
        <f>IF('statement of marks'!CA84="","",'statement of marks'!CA84)</f>
        <v/>
      </c>
      <c r="E2479" s="207" t="str">
        <f>IF('statement of marks'!CB84="","",'statement of marks'!CB84)</f>
        <v/>
      </c>
      <c r="F2479" s="433" t="str">
        <f>IF('statement of marks'!CC84="","",'statement of marks'!CC84)</f>
        <v/>
      </c>
      <c r="G2479" s="207" t="str">
        <f>IF('statement of marks'!CD84="","",'statement of marks'!CD84)</f>
        <v/>
      </c>
      <c r="H2479" s="207" t="str">
        <f>IF('statement of marks'!CE84="","",'statement of marks'!CE84)</f>
        <v/>
      </c>
      <c r="I2479" s="433" t="str">
        <f>IF('statement of marks'!CF84="","",'statement of marks'!CF84)</f>
        <v/>
      </c>
      <c r="J2479" s="207" t="str">
        <f>IF('statement of marks'!CG84="","",'statement of marks'!CG84)</f>
        <v/>
      </c>
      <c r="K2479" s="207" t="str">
        <f>IF('statement of marks'!CH84="","",'statement of marks'!CH84)</f>
        <v/>
      </c>
      <c r="L2479" s="433" t="str">
        <f>IF('statement of marks'!CI84="","",'statement of marks'!CI84)</f>
        <v/>
      </c>
      <c r="M2479" s="207" t="str">
        <f>IF('statement of marks'!CK84="","",'statement of marks'!CK84)</f>
        <v/>
      </c>
      <c r="N2479" s="207" t="str">
        <f>IF('statement of marks'!CL84="","",'statement of marks'!CL84)</f>
        <v/>
      </c>
      <c r="O2479" s="433" t="str">
        <f>IF('statement of marks'!CM84="","",'statement of marks'!CM84)</f>
        <v/>
      </c>
      <c r="P2479" s="209" t="str">
        <f>IF('statement of marks'!CN84="","",'statement of marks'!CN84)</f>
        <v/>
      </c>
      <c r="Q2479" s="207" t="str">
        <f>IF('statement of marks'!CO84="","",'statement of marks'!CO84)</f>
        <v/>
      </c>
      <c r="R2479" s="207" t="str">
        <f>IF('statement of marks'!CP84="","",'statement of marks'!CP84)</f>
        <v/>
      </c>
      <c r="S2479" s="433" t="str">
        <f>IF('statement of marks'!CQ84="","",'statement of marks'!CQ84)</f>
        <v/>
      </c>
      <c r="T2479" s="420" t="str">
        <f>IF('statement of marks'!CR84="","",'statement of marks'!CR84)</f>
        <v/>
      </c>
      <c r="U2479" s="420" t="str">
        <f>IF('statement of marks'!CS84="","",'statement of marks'!CS84)</f>
        <v/>
      </c>
      <c r="V2479" s="439" t="str">
        <f>IF('statement of marks'!CT84="","",'statement of marks'!CT84)</f>
        <v/>
      </c>
    </row>
    <row r="2480" spans="1:22" ht="15.95" customHeight="1">
      <c r="A2480" s="425"/>
      <c r="B2480" s="990" t="str">
        <f>IF('statement of marks'!$CW$3="","",'statement of marks'!$CW$3)</f>
        <v>foKku</v>
      </c>
      <c r="C2480" s="991"/>
      <c r="D2480" s="207" t="str">
        <f>IF('statement of marks'!CW84="","",'statement of marks'!CW84)</f>
        <v/>
      </c>
      <c r="E2480" s="207" t="str">
        <f>IF('statement of marks'!CX84="","",'statement of marks'!CX84)</f>
        <v/>
      </c>
      <c r="F2480" s="433" t="str">
        <f>IF('statement of marks'!CY84="","",'statement of marks'!CY84)</f>
        <v/>
      </c>
      <c r="G2480" s="207" t="str">
        <f>IF('statement of marks'!CZ84="","",'statement of marks'!CZ84)</f>
        <v/>
      </c>
      <c r="H2480" s="207" t="str">
        <f>IF('statement of marks'!DA84="","",'statement of marks'!DA84)</f>
        <v/>
      </c>
      <c r="I2480" s="433" t="str">
        <f>IF('statement of marks'!DB84="","",'statement of marks'!DB84)</f>
        <v/>
      </c>
      <c r="J2480" s="207" t="str">
        <f>IF('statement of marks'!DC84="","",'statement of marks'!DC84)</f>
        <v/>
      </c>
      <c r="K2480" s="207" t="str">
        <f>IF('statement of marks'!DD84="","",'statement of marks'!DD84)</f>
        <v/>
      </c>
      <c r="L2480" s="433" t="str">
        <f>IF('statement of marks'!DE84="","",'statement of marks'!DE84)</f>
        <v/>
      </c>
      <c r="M2480" s="207" t="str">
        <f>IF('statement of marks'!DG84="","",'statement of marks'!DG84)</f>
        <v/>
      </c>
      <c r="N2480" s="207" t="str">
        <f>IF('statement of marks'!DH84="","",'statement of marks'!DH84)</f>
        <v/>
      </c>
      <c r="O2480" s="433" t="str">
        <f>IF('statement of marks'!DI84="","",'statement of marks'!DI84)</f>
        <v/>
      </c>
      <c r="P2480" s="209" t="str">
        <f>IF('statement of marks'!DJ84="","",'statement of marks'!DJ84)</f>
        <v/>
      </c>
      <c r="Q2480" s="207" t="str">
        <f>IF('statement of marks'!DK84="","",'statement of marks'!DK84)</f>
        <v/>
      </c>
      <c r="R2480" s="207" t="str">
        <f>IF('statement of marks'!DL84="","",'statement of marks'!DL84)</f>
        <v/>
      </c>
      <c r="S2480" s="433" t="str">
        <f>IF('statement of marks'!DM84="","",'statement of marks'!DM84)</f>
        <v/>
      </c>
      <c r="T2480" s="420" t="str">
        <f>IF('statement of marks'!DN84="","",'statement of marks'!DN84)</f>
        <v/>
      </c>
      <c r="U2480" s="420" t="str">
        <f>IF('statement of marks'!DO84="","",'statement of marks'!DO84)</f>
        <v/>
      </c>
      <c r="V2480" s="439" t="str">
        <f>IF('statement of marks'!DP84="","",'statement of marks'!DP84)</f>
        <v/>
      </c>
    </row>
    <row r="2481" spans="1:22" ht="15.95" customHeight="1">
      <c r="A2481" s="425"/>
      <c r="B2481" s="990" t="str">
        <f>IF('statement of marks'!$DS$3="","",'statement of marks'!$DS$3)</f>
        <v>lkekftd foKku</v>
      </c>
      <c r="C2481" s="991"/>
      <c r="D2481" s="207" t="str">
        <f>IF('statement of marks'!DS84="","",'statement of marks'!DS84)</f>
        <v/>
      </c>
      <c r="E2481" s="207" t="str">
        <f>IF('statement of marks'!DT84="","",'statement of marks'!DT84)</f>
        <v/>
      </c>
      <c r="F2481" s="433" t="str">
        <f>IF('statement of marks'!DU84="","",'statement of marks'!DU84)</f>
        <v/>
      </c>
      <c r="G2481" s="207" t="str">
        <f>IF('statement of marks'!DV84="","",'statement of marks'!DV84)</f>
        <v/>
      </c>
      <c r="H2481" s="207" t="str">
        <f>IF('statement of marks'!DW84="","",'statement of marks'!DW84)</f>
        <v/>
      </c>
      <c r="I2481" s="433" t="str">
        <f>IF('statement of marks'!DX84="","",'statement of marks'!DX84)</f>
        <v/>
      </c>
      <c r="J2481" s="207" t="str">
        <f>IF('statement of marks'!DY84="","",'statement of marks'!DY84)</f>
        <v/>
      </c>
      <c r="K2481" s="207" t="str">
        <f>IF('statement of marks'!DZ84="","",'statement of marks'!DZ84)</f>
        <v/>
      </c>
      <c r="L2481" s="433" t="str">
        <f>IF('statement of marks'!EA84="","",'statement of marks'!EA84)</f>
        <v/>
      </c>
      <c r="M2481" s="207" t="str">
        <f>IF('statement of marks'!EC84="","",'statement of marks'!EC84)</f>
        <v/>
      </c>
      <c r="N2481" s="207" t="str">
        <f>IF('statement of marks'!ED84="","",'statement of marks'!ED84)</f>
        <v/>
      </c>
      <c r="O2481" s="433" t="str">
        <f>IF('statement of marks'!EE84="","",'statement of marks'!EE84)</f>
        <v/>
      </c>
      <c r="P2481" s="209" t="str">
        <f>IF('statement of marks'!EF84="","",'statement of marks'!EF84)</f>
        <v/>
      </c>
      <c r="Q2481" s="207" t="str">
        <f>IF('statement of marks'!EG84="","",'statement of marks'!EG84)</f>
        <v/>
      </c>
      <c r="R2481" s="207" t="str">
        <f>IF('statement of marks'!EH84="","",'statement of marks'!EH84)</f>
        <v/>
      </c>
      <c r="S2481" s="433" t="str">
        <f>IF('statement of marks'!EI84="","",'statement of marks'!EI84)</f>
        <v/>
      </c>
      <c r="T2481" s="420" t="str">
        <f>IF('statement of marks'!EJ84="","",'statement of marks'!EJ84)</f>
        <v/>
      </c>
      <c r="U2481" s="420" t="str">
        <f>IF('statement of marks'!EK84="","",'statement of marks'!EK84)</f>
        <v/>
      </c>
      <c r="V2481" s="439" t="str">
        <f>IF('statement of marks'!EL84="","",'statement of marks'!EL84)</f>
        <v/>
      </c>
    </row>
    <row r="2482" spans="1:22" ht="15.95" customHeight="1">
      <c r="A2482" s="425"/>
      <c r="B2482" s="996" t="s">
        <v>193</v>
      </c>
      <c r="C2482" s="997"/>
      <c r="D2482" s="1007" t="s">
        <v>1</v>
      </c>
      <c r="E2482" s="1007"/>
      <c r="F2482" s="1007"/>
      <c r="G2482" s="1007" t="s">
        <v>21</v>
      </c>
      <c r="H2482" s="1007"/>
      <c r="I2482" s="1007"/>
      <c r="J2482" s="1007" t="s">
        <v>194</v>
      </c>
      <c r="K2482" s="1007"/>
      <c r="L2482" s="1007"/>
      <c r="M2482" s="1007" t="s">
        <v>68</v>
      </c>
      <c r="N2482" s="1007"/>
      <c r="O2482" s="1007"/>
      <c r="P2482" s="1007" t="s">
        <v>240</v>
      </c>
      <c r="Q2482" s="1007"/>
      <c r="R2482" s="1007"/>
      <c r="S2482" s="436"/>
      <c r="T2482" s="1073" t="s">
        <v>237</v>
      </c>
      <c r="U2482" s="1074"/>
      <c r="V2482" s="1075"/>
    </row>
    <row r="2483" spans="1:22" ht="15.95" customHeight="1">
      <c r="A2483" s="426"/>
      <c r="B2483" s="1048" t="s">
        <v>3</v>
      </c>
      <c r="C2483" s="1049"/>
      <c r="D2483" s="1050">
        <f>IF('statement of marks'!EO$6="","",'statement of marks'!EO$6)</f>
        <v>20</v>
      </c>
      <c r="E2483" s="1050"/>
      <c r="F2483" s="1050"/>
      <c r="G2483" s="1050">
        <f>IF('statement of marks'!EP$6="","",'statement of marks'!EP$6)</f>
        <v>20</v>
      </c>
      <c r="H2483" s="1050"/>
      <c r="I2483" s="1050"/>
      <c r="J2483" s="1050">
        <f>IF('statement of marks'!ER$6="","",'statement of marks'!ER$6)</f>
        <v>20</v>
      </c>
      <c r="K2483" s="1050"/>
      <c r="L2483" s="1050"/>
      <c r="M2483" s="1050">
        <f>IF('statement of marks'!EQ$6="","",'statement of marks'!EQ$6)</f>
        <v>20</v>
      </c>
      <c r="N2483" s="1050"/>
      <c r="O2483" s="1050"/>
      <c r="P2483" s="1050">
        <f>IF('statement of marks'!ES$6="","",'statement of marks'!ES$6)</f>
        <v>20</v>
      </c>
      <c r="Q2483" s="1050"/>
      <c r="R2483" s="1050"/>
      <c r="S2483" s="437" t="str">
        <f>IF('statement of marks'!FD$6="","",'statement of marks'!EW$6)</f>
        <v/>
      </c>
      <c r="T2483" s="442">
        <f>IF('statement of marks'!ET$6="","",'statement of marks'!ET$6)</f>
        <v>100</v>
      </c>
      <c r="U2483" s="443" t="s">
        <v>5</v>
      </c>
      <c r="V2483" s="444" t="s">
        <v>241</v>
      </c>
    </row>
    <row r="2484" spans="1:22" ht="15.95" customHeight="1">
      <c r="A2484" s="425"/>
      <c r="B2484" s="990" t="str">
        <f>IF('statement of marks'!$EO$3="","",'statement of marks'!$EO$3)</f>
        <v>dk;kZuqHko</v>
      </c>
      <c r="C2484" s="991"/>
      <c r="D2484" s="1031" t="str">
        <f>IF('statement of marks'!EO84="","",'statement of marks'!EO84)</f>
        <v/>
      </c>
      <c r="E2484" s="1031"/>
      <c r="F2484" s="1031"/>
      <c r="G2484" s="1031" t="str">
        <f>IF('statement of marks'!EP84="","",'statement of marks'!EP84)</f>
        <v/>
      </c>
      <c r="H2484" s="1031"/>
      <c r="I2484" s="1031"/>
      <c r="J2484" s="1031" t="str">
        <f>IF('statement of marks'!ER84="","",'statement of marks'!ER84)</f>
        <v/>
      </c>
      <c r="K2484" s="1031"/>
      <c r="L2484" s="1031"/>
      <c r="M2484" s="1031" t="str">
        <f>IF('statement of marks'!EQ84="","",'statement of marks'!EQ84)</f>
        <v/>
      </c>
      <c r="N2484" s="1031"/>
      <c r="O2484" s="1031"/>
      <c r="P2484" s="1031" t="str">
        <f>IF('statement of marks'!ES84="","",'statement of marks'!ES84)</f>
        <v/>
      </c>
      <c r="Q2484" s="1031"/>
      <c r="R2484" s="1031"/>
      <c r="S2484" s="438"/>
      <c r="T2484" s="440" t="str">
        <f>IF('statement of marks'!ET84="","",'statement of marks'!ET84)</f>
        <v/>
      </c>
      <c r="U2484" s="440" t="str">
        <f>IF('statement of marks'!EU84="","",'statement of marks'!EU84)</f>
        <v/>
      </c>
      <c r="V2484" s="441" t="str">
        <f>IF('statement of marks'!EV84="","",'statement of marks'!EV84)</f>
        <v/>
      </c>
    </row>
    <row r="2485" spans="1:22" ht="15.95" customHeight="1">
      <c r="A2485" s="425"/>
      <c r="B2485" s="1027" t="str">
        <f>IF('statement of marks'!$EY$3="","",'statement of marks'!$EY$3)</f>
        <v>dyk f'k{kk</v>
      </c>
      <c r="C2485" s="1028"/>
      <c r="D2485" s="1031" t="str">
        <f>IF('statement of marks'!EY84="","",'statement of marks'!EY84)</f>
        <v/>
      </c>
      <c r="E2485" s="1031"/>
      <c r="F2485" s="1031"/>
      <c r="G2485" s="1031" t="str">
        <f>IF('statement of marks'!EZ84="","",'statement of marks'!EZ84)</f>
        <v/>
      </c>
      <c r="H2485" s="1031"/>
      <c r="I2485" s="1031"/>
      <c r="J2485" s="1031" t="str">
        <f>IF('statement of marks'!FB84="","",'statement of marks'!FB84)</f>
        <v/>
      </c>
      <c r="K2485" s="1031"/>
      <c r="L2485" s="1031"/>
      <c r="M2485" s="1031" t="str">
        <f>IF('statement of marks'!FA84="","",'statement of marks'!FA84)</f>
        <v/>
      </c>
      <c r="N2485" s="1031"/>
      <c r="O2485" s="1031"/>
      <c r="P2485" s="1031" t="str">
        <f>IF('statement of marks'!FC84="","",'statement of marks'!FC84)</f>
        <v/>
      </c>
      <c r="Q2485" s="1031"/>
      <c r="R2485" s="1031"/>
      <c r="S2485" s="438"/>
      <c r="T2485" s="440" t="str">
        <f>IF('statement of marks'!FD84="","",'statement of marks'!FD84)</f>
        <v/>
      </c>
      <c r="U2485" s="440" t="str">
        <f>IF('statement of marks'!FE84="","",'statement of marks'!FE84)</f>
        <v/>
      </c>
      <c r="V2485" s="441" t="str">
        <f>IF('statement of marks'!FF84="","",'statement of marks'!FF84)</f>
        <v/>
      </c>
    </row>
    <row r="2486" spans="1:22" ht="15.95" customHeight="1">
      <c r="A2486" s="425"/>
      <c r="B2486" s="1029" t="str">
        <f>IF('statement of marks'!$FI$3="","",'statement of marks'!$FI$3)</f>
        <v>LokLF; ,oe~ 'kkjhfjd f'k{kk</v>
      </c>
      <c r="C2486" s="1030"/>
      <c r="D2486" s="1031" t="str">
        <f>IF('statement of marks'!FI84="","",'statement of marks'!FI84)</f>
        <v/>
      </c>
      <c r="E2486" s="1031"/>
      <c r="F2486" s="1031"/>
      <c r="G2486" s="1031" t="str">
        <f>IF('statement of marks'!FJ84="","",'statement of marks'!FJ84)</f>
        <v/>
      </c>
      <c r="H2486" s="1031"/>
      <c r="I2486" s="1031"/>
      <c r="J2486" s="1031" t="str">
        <f>IF('statement of marks'!FL84="","",'statement of marks'!FL84)</f>
        <v/>
      </c>
      <c r="K2486" s="1031"/>
      <c r="L2486" s="1031"/>
      <c r="M2486" s="1031" t="str">
        <f>IF('statement of marks'!FK84="","",'statement of marks'!FK84)</f>
        <v/>
      </c>
      <c r="N2486" s="1031"/>
      <c r="O2486" s="1031"/>
      <c r="P2486" s="1031" t="str">
        <f>IF('statement of marks'!FM84="","",'statement of marks'!FM84)</f>
        <v/>
      </c>
      <c r="Q2486" s="1031"/>
      <c r="R2486" s="1031"/>
      <c r="S2486" s="438"/>
      <c r="T2486" s="440" t="str">
        <f>IF('statement of marks'!FN84="","",'statement of marks'!FN84)</f>
        <v/>
      </c>
      <c r="U2486" s="440" t="str">
        <f>IF('statement of marks'!FO84="","",'statement of marks'!FO84)</f>
        <v/>
      </c>
      <c r="V2486" s="441" t="str">
        <f>IF('statement of marks'!FP84="","",'statement of marks'!FP84)</f>
        <v/>
      </c>
    </row>
    <row r="2487" spans="1:22" ht="15.95" customHeight="1">
      <c r="A2487" s="425"/>
      <c r="B2487" s="1000" t="s">
        <v>195</v>
      </c>
      <c r="C2487" s="1001"/>
      <c r="D2487" s="1071" t="str">
        <f>details!$DR$3</f>
        <v>vxLr rd</v>
      </c>
      <c r="E2487" s="1071"/>
      <c r="F2487" s="1071"/>
      <c r="G2487" s="1071" t="str">
        <f>details!$DV$3</f>
        <v>vDVwcj rd</v>
      </c>
      <c r="H2487" s="1071"/>
      <c r="I2487" s="1071"/>
      <c r="J2487" s="1071" t="str">
        <f>details!$ED$3</f>
        <v>Qjojh rd</v>
      </c>
      <c r="K2487" s="1071"/>
      <c r="L2487" s="1071"/>
      <c r="M2487" s="1071" t="str">
        <f>details!$DZ$3</f>
        <v>fnlEcj rd</v>
      </c>
      <c r="N2487" s="1071"/>
      <c r="O2487" s="1071"/>
      <c r="P2487" s="1071" t="str">
        <f>details!$EH$3</f>
        <v>loZ ;ksx</v>
      </c>
      <c r="Q2487" s="1071"/>
      <c r="R2487" s="1071"/>
      <c r="S2487" s="1010" t="s">
        <v>252</v>
      </c>
      <c r="T2487" s="1011"/>
      <c r="U2487" s="1011"/>
      <c r="V2487" s="1078"/>
    </row>
    <row r="2488" spans="1:22" ht="15.95" customHeight="1">
      <c r="A2488" s="425"/>
      <c r="B2488" s="1025" t="s">
        <v>98</v>
      </c>
      <c r="C2488" s="1026"/>
      <c r="D2488" s="1008" t="str">
        <f>IF(details!DS84="","",details!DS84)</f>
        <v/>
      </c>
      <c r="E2488" s="1008"/>
      <c r="F2488" s="1008"/>
      <c r="G2488" s="1008" t="str">
        <f>IF(details!DW84="","",details!DW84)</f>
        <v/>
      </c>
      <c r="H2488" s="1008"/>
      <c r="I2488" s="1008"/>
      <c r="J2488" s="1008" t="str">
        <f>IF(details!EE84="","",details!EE84)</f>
        <v/>
      </c>
      <c r="K2488" s="1008"/>
      <c r="L2488" s="1008"/>
      <c r="M2488" s="1008" t="str">
        <f>IF(details!EA84="","",details!EA84)</f>
        <v/>
      </c>
      <c r="N2488" s="1008"/>
      <c r="O2488" s="1008"/>
      <c r="P2488" s="1008" t="str">
        <f>IF(details!EI84="","",details!EI84)</f>
        <v/>
      </c>
      <c r="Q2488" s="1008"/>
      <c r="R2488" s="1008"/>
      <c r="S2488" s="1079">
        <f>'statement of marks'!$HF$108</f>
        <v>42855</v>
      </c>
      <c r="T2488" s="1080"/>
      <c r="U2488" s="1080"/>
      <c r="V2488" s="1081"/>
    </row>
    <row r="2489" spans="1:22" ht="15.95" customHeight="1">
      <c r="A2489" s="425"/>
      <c r="B2489" s="1023" t="s">
        <v>15</v>
      </c>
      <c r="C2489" s="1024"/>
      <c r="D2489" s="1009">
        <f>IF(details!DR84="","",details!DR84)</f>
        <v>83</v>
      </c>
      <c r="E2489" s="1009"/>
      <c r="F2489" s="1009"/>
      <c r="G2489" s="1009" t="str">
        <f>IF(details!DV84="","",details!DV84)</f>
        <v/>
      </c>
      <c r="H2489" s="1009"/>
      <c r="I2489" s="1009"/>
      <c r="J2489" s="1009" t="str">
        <f>IF(details!ED84="","",details!ED84)</f>
        <v/>
      </c>
      <c r="K2489" s="1009"/>
      <c r="L2489" s="1009"/>
      <c r="M2489" s="1009" t="str">
        <f>IF(details!DZ84="","",details!DZ84)</f>
        <v/>
      </c>
      <c r="N2489" s="1009"/>
      <c r="O2489" s="1009"/>
      <c r="P2489" s="1009" t="str">
        <f>IF(details!EH84="","",details!EH84)</f>
        <v/>
      </c>
      <c r="Q2489" s="1009"/>
      <c r="R2489" s="1009"/>
      <c r="S2489" s="1082"/>
      <c r="T2489" s="1083"/>
      <c r="U2489" s="1083"/>
      <c r="V2489" s="1084"/>
    </row>
    <row r="2490" spans="1:22" ht="15.95" customHeight="1">
      <c r="A2490" s="1072"/>
      <c r="B2490" s="1064" t="s">
        <v>250</v>
      </c>
      <c r="C2490" s="1065"/>
      <c r="D2490" s="1066" t="s">
        <v>3</v>
      </c>
      <c r="E2490" s="1066"/>
      <c r="F2490" s="1066"/>
      <c r="G2490" s="1066" t="s">
        <v>236</v>
      </c>
      <c r="H2490" s="1066"/>
      <c r="I2490" s="1066"/>
      <c r="J2490" s="1066" t="s">
        <v>5</v>
      </c>
      <c r="K2490" s="1066"/>
      <c r="L2490" s="1066"/>
      <c r="M2490" s="1066" t="s">
        <v>242</v>
      </c>
      <c r="N2490" s="1066"/>
      <c r="O2490" s="1066"/>
      <c r="P2490" s="1067" t="s">
        <v>225</v>
      </c>
      <c r="Q2490" s="1067"/>
      <c r="R2490" s="1067"/>
      <c r="S2490" s="1066" t="s">
        <v>250</v>
      </c>
      <c r="T2490" s="1066"/>
      <c r="U2490" s="1066"/>
      <c r="V2490" s="1068"/>
    </row>
    <row r="2491" spans="1:22" ht="15.95" customHeight="1">
      <c r="A2491" s="1072"/>
      <c r="B2491" s="1064"/>
      <c r="C2491" s="1065"/>
      <c r="D2491" s="1069" t="str">
        <f>'statement of marks'!HD84</f>
        <v/>
      </c>
      <c r="E2491" s="1069"/>
      <c r="F2491" s="1069"/>
      <c r="G2491" s="1069" t="str">
        <f>'statement of marks'!HE84</f>
        <v/>
      </c>
      <c r="H2491" s="1069"/>
      <c r="I2491" s="1069"/>
      <c r="J2491" s="1069" t="str">
        <f>'statement of marks'!HF84</f>
        <v/>
      </c>
      <c r="K2491" s="1069"/>
      <c r="L2491" s="1069"/>
      <c r="M2491" s="1069" t="str">
        <f>'statement of marks'!HI84</f>
        <v/>
      </c>
      <c r="N2491" s="1069"/>
      <c r="O2491" s="1069"/>
      <c r="P2491" s="1069" t="str">
        <f>'statement of marks'!HH84</f>
        <v/>
      </c>
      <c r="Q2491" s="1069"/>
      <c r="R2491" s="1069"/>
      <c r="S2491" s="1066" t="str">
        <f>'statement of marks'!HC84</f>
        <v/>
      </c>
      <c r="T2491" s="1066"/>
      <c r="U2491" s="1066"/>
      <c r="V2491" s="1068"/>
    </row>
    <row r="2492" spans="1:22" ht="15.95" customHeight="1">
      <c r="A2492" s="425"/>
      <c r="B2492" s="1036" t="s">
        <v>99</v>
      </c>
      <c r="C2492" s="1037"/>
      <c r="D2492" s="1007"/>
      <c r="E2492" s="1007"/>
      <c r="F2492" s="1007"/>
      <c r="G2492" s="1007"/>
      <c r="H2492" s="1007"/>
      <c r="I2492" s="1007"/>
      <c r="J2492" s="1007"/>
      <c r="K2492" s="1007"/>
      <c r="L2492" s="1007"/>
      <c r="M2492" s="1007"/>
      <c r="N2492" s="1007"/>
      <c r="O2492" s="1007"/>
      <c r="P2492" s="1007"/>
      <c r="Q2492" s="1007"/>
      <c r="R2492" s="1007"/>
      <c r="S2492" s="1007"/>
      <c r="T2492" s="1007"/>
      <c r="U2492" s="1007"/>
      <c r="V2492" s="1058"/>
    </row>
    <row r="2493" spans="1:22" ht="15.95" customHeight="1">
      <c r="A2493" s="425"/>
      <c r="B2493" s="1013" t="s">
        <v>79</v>
      </c>
      <c r="C2493" s="1014"/>
      <c r="D2493" s="1007"/>
      <c r="E2493" s="1007"/>
      <c r="F2493" s="1007"/>
      <c r="G2493" s="1007"/>
      <c r="H2493" s="1007"/>
      <c r="I2493" s="1007"/>
      <c r="J2493" s="1007"/>
      <c r="K2493" s="1007"/>
      <c r="L2493" s="1007"/>
      <c r="M2493" s="1007"/>
      <c r="N2493" s="1007"/>
      <c r="O2493" s="1007"/>
      <c r="P2493" s="1007"/>
      <c r="Q2493" s="1007"/>
      <c r="R2493" s="1007"/>
      <c r="S2493" s="1007"/>
      <c r="T2493" s="1007"/>
      <c r="U2493" s="1007"/>
      <c r="V2493" s="1058"/>
    </row>
    <row r="2494" spans="1:22" ht="15.95" customHeight="1">
      <c r="A2494" s="425"/>
      <c r="B2494" s="1036" t="s">
        <v>243</v>
      </c>
      <c r="C2494" s="1037"/>
      <c r="D2494" s="1007"/>
      <c r="E2494" s="1007"/>
      <c r="F2494" s="1007"/>
      <c r="G2494" s="1007"/>
      <c r="H2494" s="1007"/>
      <c r="I2494" s="1007"/>
      <c r="J2494" s="1007"/>
      <c r="K2494" s="1007"/>
      <c r="L2494" s="1007"/>
      <c r="M2494" s="1007"/>
      <c r="N2494" s="1007"/>
      <c r="O2494" s="1007"/>
      <c r="P2494" s="1007" t="s">
        <v>243</v>
      </c>
      <c r="Q2494" s="1007"/>
      <c r="R2494" s="1007"/>
      <c r="S2494" s="1007"/>
      <c r="T2494" s="1007"/>
      <c r="U2494" s="1007"/>
      <c r="V2494" s="1058"/>
    </row>
    <row r="2495" spans="1:22" ht="15.95" customHeight="1">
      <c r="A2495" s="425"/>
      <c r="B2495" s="1021" t="s">
        <v>100</v>
      </c>
      <c r="C2495" s="1022"/>
      <c r="D2495" s="1007"/>
      <c r="E2495" s="1007"/>
      <c r="F2495" s="1007"/>
      <c r="G2495" s="1007"/>
      <c r="H2495" s="1007"/>
      <c r="I2495" s="1007"/>
      <c r="J2495" s="1007"/>
      <c r="K2495" s="1007"/>
      <c r="L2495" s="1007"/>
      <c r="M2495" s="1007"/>
      <c r="N2495" s="1007"/>
      <c r="O2495" s="1007"/>
      <c r="P2495" s="1007"/>
      <c r="Q2495" s="1007"/>
      <c r="R2495" s="1007"/>
      <c r="S2495" s="1060" t="s">
        <v>100</v>
      </c>
      <c r="T2495" s="1060"/>
      <c r="U2495" s="1060"/>
      <c r="V2495" s="1061"/>
    </row>
    <row r="2496" spans="1:22" ht="15.95" customHeight="1" thickBot="1">
      <c r="A2496" s="427"/>
      <c r="B2496" s="1076" t="s">
        <v>101</v>
      </c>
      <c r="C2496" s="1077"/>
      <c r="D2496" s="1059"/>
      <c r="E2496" s="1059"/>
      <c r="F2496" s="1059"/>
      <c r="G2496" s="1059"/>
      <c r="H2496" s="1059"/>
      <c r="I2496" s="1059"/>
      <c r="J2496" s="1059"/>
      <c r="K2496" s="1059"/>
      <c r="L2496" s="1059"/>
      <c r="M2496" s="1059"/>
      <c r="N2496" s="1059"/>
      <c r="O2496" s="1059"/>
      <c r="P2496" s="1059"/>
      <c r="Q2496" s="1059"/>
      <c r="R2496" s="1059"/>
      <c r="S2496" s="1062" t="s">
        <v>134</v>
      </c>
      <c r="T2496" s="1062"/>
      <c r="U2496" s="1062"/>
      <c r="V2496" s="1063"/>
    </row>
    <row r="2497" spans="1:22" ht="15.95" customHeight="1">
      <c r="A2497" s="424"/>
      <c r="B2497" s="1038" t="s">
        <v>47</v>
      </c>
      <c r="C2497" s="1039"/>
      <c r="D2497" s="1039"/>
      <c r="E2497" s="1039"/>
      <c r="F2497" s="1039"/>
      <c r="G2497" s="1039"/>
      <c r="H2497" s="1039"/>
      <c r="I2497" s="1039"/>
      <c r="J2497" s="1039"/>
      <c r="K2497" s="1039"/>
      <c r="L2497" s="1039"/>
      <c r="M2497" s="1039"/>
      <c r="N2497" s="1039"/>
      <c r="O2497" s="1039"/>
      <c r="P2497" s="1039"/>
      <c r="Q2497" s="1039"/>
      <c r="R2497" s="1039"/>
      <c r="S2497" s="1039"/>
      <c r="T2497" s="1039"/>
      <c r="U2497" s="1039"/>
      <c r="V2497" s="1040"/>
    </row>
    <row r="2498" spans="1:22" ht="15.95" customHeight="1">
      <c r="A2498" s="425"/>
      <c r="B2498" s="1041" t="str">
        <f>'statement of marks'!$A$1</f>
        <v>MkW0Hkhejko vEcsMdj jkt0vkok0fo|k0cxMh]nkSlk</v>
      </c>
      <c r="C2498" s="1042"/>
      <c r="D2498" s="1042"/>
      <c r="E2498" s="1042"/>
      <c r="F2498" s="1042"/>
      <c r="G2498" s="1042"/>
      <c r="H2498" s="1042"/>
      <c r="I2498" s="1042"/>
      <c r="J2498" s="1042"/>
      <c r="K2498" s="1042"/>
      <c r="L2498" s="1042"/>
      <c r="M2498" s="1042"/>
      <c r="N2498" s="1042"/>
      <c r="O2498" s="1042"/>
      <c r="P2498" s="1042"/>
      <c r="Q2498" s="1042"/>
      <c r="R2498" s="1042"/>
      <c r="S2498" s="1042"/>
      <c r="T2498" s="1042"/>
      <c r="U2498" s="1042"/>
      <c r="V2498" s="1043"/>
    </row>
    <row r="2499" spans="1:22" ht="15.95" customHeight="1">
      <c r="A2499" s="425"/>
      <c r="B2499" s="990" t="s">
        <v>244</v>
      </c>
      <c r="C2499" s="991"/>
      <c r="D2499" s="992" t="str">
        <f>'statement of marks'!$H$3</f>
        <v>2016-17</v>
      </c>
      <c r="E2499" s="992"/>
      <c r="F2499" s="992"/>
      <c r="G2499" s="992"/>
      <c r="H2499" s="992"/>
      <c r="I2499" s="992"/>
      <c r="J2499" s="992"/>
      <c r="K2499" s="992"/>
      <c r="L2499" s="992"/>
      <c r="M2499" s="992"/>
      <c r="N2499" s="992"/>
      <c r="O2499" s="992"/>
      <c r="P2499" s="992"/>
      <c r="Q2499" s="992"/>
      <c r="R2499" s="992"/>
      <c r="S2499" s="992"/>
      <c r="T2499" s="992"/>
      <c r="U2499" s="992"/>
      <c r="V2499" s="1044"/>
    </row>
    <row r="2500" spans="1:22" ht="15.95" customHeight="1">
      <c r="A2500" s="425"/>
      <c r="B2500" s="990" t="s">
        <v>185</v>
      </c>
      <c r="C2500" s="991"/>
      <c r="D2500" s="991" t="str">
        <f>IF('statement of marks'!I85="","",'statement of marks'!I85)</f>
        <v/>
      </c>
      <c r="E2500" s="991"/>
      <c r="F2500" s="991"/>
      <c r="G2500" s="991"/>
      <c r="H2500" s="991"/>
      <c r="I2500" s="991"/>
      <c r="J2500" s="991"/>
      <c r="K2500" s="991"/>
      <c r="L2500" s="991"/>
      <c r="M2500" s="991"/>
      <c r="N2500" s="991"/>
      <c r="O2500" s="991"/>
      <c r="P2500" s="991"/>
      <c r="Q2500" s="991"/>
      <c r="R2500" s="991"/>
      <c r="S2500" s="991"/>
      <c r="T2500" s="991"/>
      <c r="U2500" s="991"/>
      <c r="V2500" s="1045"/>
    </row>
    <row r="2501" spans="1:22" ht="15.95" customHeight="1">
      <c r="A2501" s="425"/>
      <c r="B2501" s="990" t="s">
        <v>186</v>
      </c>
      <c r="C2501" s="991"/>
      <c r="D2501" s="991" t="str">
        <f>IF('statement of marks'!J85="","",'statement of marks'!J85)</f>
        <v/>
      </c>
      <c r="E2501" s="991"/>
      <c r="F2501" s="991"/>
      <c r="G2501" s="991"/>
      <c r="H2501" s="991"/>
      <c r="I2501" s="991"/>
      <c r="J2501" s="991"/>
      <c r="K2501" s="991"/>
      <c r="L2501" s="991"/>
      <c r="M2501" s="991"/>
      <c r="N2501" s="991"/>
      <c r="O2501" s="991"/>
      <c r="P2501" s="991"/>
      <c r="Q2501" s="991"/>
      <c r="R2501" s="991"/>
      <c r="S2501" s="991"/>
      <c r="T2501" s="991"/>
      <c r="U2501" s="991"/>
      <c r="V2501" s="1045"/>
    </row>
    <row r="2502" spans="1:22" ht="15.95" customHeight="1">
      <c r="A2502" s="425"/>
      <c r="B2502" s="990" t="s">
        <v>187</v>
      </c>
      <c r="C2502" s="991"/>
      <c r="D2502" s="991" t="str">
        <f>IF('statement of marks'!K85="","",'statement of marks'!K85)</f>
        <v/>
      </c>
      <c r="E2502" s="991"/>
      <c r="F2502" s="991"/>
      <c r="G2502" s="991"/>
      <c r="H2502" s="991"/>
      <c r="I2502" s="991"/>
      <c r="J2502" s="991"/>
      <c r="K2502" s="991"/>
      <c r="L2502" s="991"/>
      <c r="M2502" s="991"/>
      <c r="N2502" s="991"/>
      <c r="O2502" s="991"/>
      <c r="P2502" s="991"/>
      <c r="Q2502" s="991"/>
      <c r="R2502" s="991"/>
      <c r="S2502" s="991"/>
      <c r="T2502" s="991"/>
      <c r="U2502" s="991"/>
      <c r="V2502" s="1045"/>
    </row>
    <row r="2503" spans="1:22" ht="15.95" customHeight="1">
      <c r="A2503" s="425"/>
      <c r="B2503" s="990" t="s">
        <v>188</v>
      </c>
      <c r="C2503" s="991"/>
      <c r="D2503" s="992" t="str">
        <f>'statement of marks'!$G$3</f>
        <v>6 B</v>
      </c>
      <c r="E2503" s="992"/>
      <c r="F2503" s="992"/>
      <c r="G2503" s="991" t="s">
        <v>9</v>
      </c>
      <c r="H2503" s="991"/>
      <c r="I2503" s="991"/>
      <c r="J2503" s="992" t="str">
        <f>IF('statement of marks'!D85="","",'statement of marks'!D85)</f>
        <v/>
      </c>
      <c r="K2503" s="992"/>
      <c r="L2503" s="992"/>
      <c r="M2503" s="991" t="s">
        <v>189</v>
      </c>
      <c r="N2503" s="991"/>
      <c r="O2503" s="991"/>
      <c r="P2503" s="992" t="str">
        <f>IF('statement of marks'!F85="","",'statement of marks'!F85)</f>
        <v/>
      </c>
      <c r="Q2503" s="992"/>
      <c r="R2503" s="992"/>
      <c r="S2503" s="1054" t="str">
        <f>IF('statement of marks'!$I$3="","",'statement of marks'!$I$3)</f>
        <v xml:space="preserve">fo|ky; dk Mk;l dksM+ </v>
      </c>
      <c r="T2503" s="1054"/>
      <c r="U2503" s="1054"/>
      <c r="V2503" s="1055"/>
    </row>
    <row r="2504" spans="1:22" ht="15.95" customHeight="1">
      <c r="A2504" s="425"/>
      <c r="B2504" s="428" t="s">
        <v>0</v>
      </c>
      <c r="C2504" s="429"/>
      <c r="D2504" s="1032" t="str">
        <f>IF('statement of marks'!G85="","",'statement of marks'!G85)</f>
        <v/>
      </c>
      <c r="E2504" s="1032"/>
      <c r="F2504" s="1032"/>
      <c r="G2504" s="991" t="str">
        <f>IF('statement of marks'!H85="","",'statement of marks'!H85)</f>
        <v/>
      </c>
      <c r="H2504" s="991"/>
      <c r="I2504" s="991"/>
      <c r="J2504" s="991"/>
      <c r="K2504" s="991"/>
      <c r="L2504" s="991"/>
      <c r="M2504" s="991"/>
      <c r="N2504" s="991"/>
      <c r="O2504" s="991"/>
      <c r="P2504" s="991"/>
      <c r="Q2504" s="991"/>
      <c r="R2504" s="991"/>
      <c r="S2504" s="1056" t="str">
        <f>IF('statement of marks'!$J$3="","",'statement of marks'!$J$3)</f>
        <v xml:space="preserve">08291009401   </v>
      </c>
      <c r="T2504" s="1056"/>
      <c r="U2504" s="1056"/>
      <c r="V2504" s="1057"/>
    </row>
    <row r="2505" spans="1:22" ht="15.95" customHeight="1">
      <c r="A2505" s="425"/>
      <c r="B2505" s="404" t="s">
        <v>28</v>
      </c>
      <c r="C2505" s="430" t="s">
        <v>96</v>
      </c>
      <c r="D2505" s="1007" t="s">
        <v>1</v>
      </c>
      <c r="E2505" s="1007"/>
      <c r="F2505" s="1007"/>
      <c r="G2505" s="1007" t="s">
        <v>21</v>
      </c>
      <c r="H2505" s="1007"/>
      <c r="I2505" s="1007"/>
      <c r="J2505" s="1007" t="s">
        <v>68</v>
      </c>
      <c r="K2505" s="1007"/>
      <c r="L2505" s="1007"/>
      <c r="M2505" s="1007" t="s">
        <v>97</v>
      </c>
      <c r="N2505" s="1007"/>
      <c r="O2505" s="1007"/>
      <c r="P2505" s="1070" t="s">
        <v>200</v>
      </c>
      <c r="Q2505" s="1051" t="s">
        <v>238</v>
      </c>
      <c r="R2505" s="1051"/>
      <c r="S2505" s="1051"/>
      <c r="T2505" s="1052" t="s">
        <v>237</v>
      </c>
      <c r="U2505" s="1052"/>
      <c r="V2505" s="1053"/>
    </row>
    <row r="2506" spans="1:22" ht="15.95" customHeight="1">
      <c r="A2506" s="425"/>
      <c r="B2506" s="404"/>
      <c r="C2506" s="430"/>
      <c r="D2506" s="423" t="s">
        <v>245</v>
      </c>
      <c r="E2506" s="423" t="s">
        <v>246</v>
      </c>
      <c r="F2506" s="431" t="s">
        <v>2</v>
      </c>
      <c r="G2506" s="423" t="s">
        <v>245</v>
      </c>
      <c r="H2506" s="423" t="s">
        <v>246</v>
      </c>
      <c r="I2506" s="431" t="s">
        <v>2</v>
      </c>
      <c r="J2506" s="423" t="s">
        <v>245</v>
      </c>
      <c r="K2506" s="423" t="s">
        <v>246</v>
      </c>
      <c r="L2506" s="431" t="s">
        <v>2</v>
      </c>
      <c r="M2506" s="423" t="s">
        <v>245</v>
      </c>
      <c r="N2506" s="423" t="s">
        <v>246</v>
      </c>
      <c r="O2506" s="431" t="s">
        <v>2</v>
      </c>
      <c r="P2506" s="1070"/>
      <c r="Q2506" s="423" t="s">
        <v>245</v>
      </c>
      <c r="R2506" s="423" t="s">
        <v>246</v>
      </c>
      <c r="S2506" s="435" t="s">
        <v>2</v>
      </c>
      <c r="T2506" s="445" t="s">
        <v>223</v>
      </c>
      <c r="U2506" s="446" t="s">
        <v>5</v>
      </c>
      <c r="V2506" s="447" t="s">
        <v>241</v>
      </c>
    </row>
    <row r="2507" spans="1:22" ht="15.95" customHeight="1">
      <c r="A2507" s="426"/>
      <c r="B2507" s="1046" t="s">
        <v>3</v>
      </c>
      <c r="C2507" s="1047"/>
      <c r="D2507" s="421">
        <f>IF('statement of marks'!L$6="","",'statement of marks'!L$6)</f>
        <v>5</v>
      </c>
      <c r="E2507" s="421">
        <f>IF('statement of marks'!M$6="","",'statement of marks'!M$6)</f>
        <v>5</v>
      </c>
      <c r="F2507" s="432">
        <f>IF('statement of marks'!N$6="","",'statement of marks'!N$6)</f>
        <v>10</v>
      </c>
      <c r="G2507" s="421">
        <f>IF('statement of marks'!O$6="","",'statement of marks'!O$6)</f>
        <v>5</v>
      </c>
      <c r="H2507" s="421">
        <f>IF('statement of marks'!P$6="","",'statement of marks'!P$6)</f>
        <v>5</v>
      </c>
      <c r="I2507" s="432">
        <f>IF('statement of marks'!Q$6="","",'statement of marks'!Q$6)</f>
        <v>10</v>
      </c>
      <c r="J2507" s="421">
        <f>IF('statement of marks'!R$6="","",'statement of marks'!R$6)</f>
        <v>5</v>
      </c>
      <c r="K2507" s="421">
        <f>IF('statement of marks'!S$6="","",'statement of marks'!S$6)</f>
        <v>5</v>
      </c>
      <c r="L2507" s="432">
        <f>IF('statement of marks'!T$6="","",'statement of marks'!T$6)</f>
        <v>10</v>
      </c>
      <c r="M2507" s="421">
        <f>IF('statement of marks'!V$6="","",'statement of marks'!V$6)</f>
        <v>50</v>
      </c>
      <c r="N2507" s="421">
        <f>IF('statement of marks'!W$6="","",'statement of marks'!W$6)</f>
        <v>20</v>
      </c>
      <c r="O2507" s="432">
        <f>IF('statement of marks'!X$6="","",'statement of marks'!X$6)</f>
        <v>70</v>
      </c>
      <c r="P2507" s="422">
        <f>IF('statement of marks'!Y$6="","",'statement of marks'!Y$6)</f>
        <v>100</v>
      </c>
      <c r="Q2507" s="421">
        <f>IF('statement of marks'!Z$6="","",'statement of marks'!Z$6)</f>
        <v>70</v>
      </c>
      <c r="R2507" s="421">
        <f>IF('statement of marks'!AA$6="","",'statement of marks'!AA$6)</f>
        <v>30</v>
      </c>
      <c r="S2507" s="432">
        <f>IF('statement of marks'!AB$6="","",'statement of marks'!AB$6)</f>
        <v>100</v>
      </c>
      <c r="T2507" s="442">
        <f>IF('statement of marks'!AC$6="","",'statement of marks'!AC$6)</f>
        <v>200</v>
      </c>
      <c r="U2507" s="442" t="str">
        <f>IF('statement of marks'!AD$6="","",'statement of marks'!AD$6)</f>
        <v/>
      </c>
      <c r="V2507" s="448" t="str">
        <f>IF('statement of marks'!AE$6="","",'statement of marks'!AE$6)</f>
        <v/>
      </c>
    </row>
    <row r="2508" spans="1:22" ht="15.95" customHeight="1">
      <c r="A2508" s="425"/>
      <c r="B2508" s="990" t="str">
        <f>IF('statement of marks'!$L$3="","",'statement of marks'!$L$3)</f>
        <v>fgUnh</v>
      </c>
      <c r="C2508" s="991"/>
      <c r="D2508" s="207" t="str">
        <f>IF('statement of marks'!L85="","",'statement of marks'!L85)</f>
        <v/>
      </c>
      <c r="E2508" s="207" t="str">
        <f>IF('statement of marks'!M85="","",'statement of marks'!M85)</f>
        <v/>
      </c>
      <c r="F2508" s="433" t="str">
        <f>IF('statement of marks'!N85="","",'statement of marks'!N85)</f>
        <v/>
      </c>
      <c r="G2508" s="207" t="str">
        <f>IF('statement of marks'!O85="","",'statement of marks'!O85)</f>
        <v/>
      </c>
      <c r="H2508" s="207" t="str">
        <f>IF('statement of marks'!P85="","",'statement of marks'!P85)</f>
        <v/>
      </c>
      <c r="I2508" s="433" t="str">
        <f>IF('statement of marks'!Q85="","",'statement of marks'!Q85)</f>
        <v/>
      </c>
      <c r="J2508" s="207" t="str">
        <f>IF('statement of marks'!R85="","",'statement of marks'!R85)</f>
        <v/>
      </c>
      <c r="K2508" s="207" t="str">
        <f>IF('statement of marks'!S85="","",'statement of marks'!S85)</f>
        <v/>
      </c>
      <c r="L2508" s="433" t="str">
        <f>IF('statement of marks'!T85="","",'statement of marks'!T85)</f>
        <v/>
      </c>
      <c r="M2508" s="207" t="str">
        <f>IF('statement of marks'!V85="","",'statement of marks'!V85)</f>
        <v/>
      </c>
      <c r="N2508" s="207" t="str">
        <f>IF('statement of marks'!W85="","",'statement of marks'!W85)</f>
        <v/>
      </c>
      <c r="O2508" s="433" t="str">
        <f>IF('statement of marks'!X85="","",'statement of marks'!X85)</f>
        <v/>
      </c>
      <c r="P2508" s="209" t="str">
        <f>IF('statement of marks'!Y85="","",'statement of marks'!Y85)</f>
        <v/>
      </c>
      <c r="Q2508" s="207" t="str">
        <f>IF('statement of marks'!Z85="","",'statement of marks'!Z85)</f>
        <v/>
      </c>
      <c r="R2508" s="207" t="str">
        <f>IF('statement of marks'!AA85="","",'statement of marks'!AA85)</f>
        <v/>
      </c>
      <c r="S2508" s="433" t="str">
        <f>IF('statement of marks'!AB85="","",'statement of marks'!AB85)</f>
        <v/>
      </c>
      <c r="T2508" s="420" t="str">
        <f>IF('statement of marks'!AC85="","",'statement of marks'!AC85)</f>
        <v/>
      </c>
      <c r="U2508" s="420" t="str">
        <f>IF('statement of marks'!AD85="","",'statement of marks'!AD85)</f>
        <v/>
      </c>
      <c r="V2508" s="439" t="str">
        <f>IF('statement of marks'!AE85="","",'statement of marks'!AE85)</f>
        <v/>
      </c>
    </row>
    <row r="2509" spans="1:22" ht="15.95" customHeight="1">
      <c r="A2509" s="425"/>
      <c r="B2509" s="990" t="str">
        <f>IF('statement of marks'!$AH$3="","",'statement of marks'!$AH$3)</f>
        <v>vaxszth</v>
      </c>
      <c r="C2509" s="991"/>
      <c r="D2509" s="207" t="str">
        <f>IF('statement of marks'!AH85="","",'statement of marks'!AH85)</f>
        <v/>
      </c>
      <c r="E2509" s="207" t="str">
        <f>IF('statement of marks'!AI85="","",'statement of marks'!AI85)</f>
        <v/>
      </c>
      <c r="F2509" s="433" t="str">
        <f>IF('statement of marks'!AJ85="","",'statement of marks'!AJ85)</f>
        <v/>
      </c>
      <c r="G2509" s="207" t="str">
        <f>IF('statement of marks'!AK85="","",'statement of marks'!AK85)</f>
        <v/>
      </c>
      <c r="H2509" s="207" t="str">
        <f>IF('statement of marks'!AL85="","",'statement of marks'!AL85)</f>
        <v/>
      </c>
      <c r="I2509" s="433" t="str">
        <f>IF('statement of marks'!AM85="","",'statement of marks'!AM85)</f>
        <v/>
      </c>
      <c r="J2509" s="207" t="str">
        <f>IF('statement of marks'!AN85="","",'statement of marks'!AN85)</f>
        <v/>
      </c>
      <c r="K2509" s="207" t="str">
        <f>IF('statement of marks'!AO85="","",'statement of marks'!AO85)</f>
        <v/>
      </c>
      <c r="L2509" s="433" t="str">
        <f>IF('statement of marks'!AP85="","",'statement of marks'!AP85)</f>
        <v/>
      </c>
      <c r="M2509" s="207" t="str">
        <f>IF('statement of marks'!AR85="","",'statement of marks'!AR85)</f>
        <v/>
      </c>
      <c r="N2509" s="207" t="str">
        <f>IF('statement of marks'!AS85="","",'statement of marks'!AS85)</f>
        <v/>
      </c>
      <c r="O2509" s="433" t="str">
        <f>IF('statement of marks'!AT85="","",'statement of marks'!AT85)</f>
        <v/>
      </c>
      <c r="P2509" s="209" t="str">
        <f>IF('statement of marks'!AU85="","",'statement of marks'!AU85)</f>
        <v/>
      </c>
      <c r="Q2509" s="207" t="str">
        <f>IF('statement of marks'!AV85="","",'statement of marks'!AV85)</f>
        <v/>
      </c>
      <c r="R2509" s="207" t="str">
        <f>IF('statement of marks'!AW85="","",'statement of marks'!AW85)</f>
        <v/>
      </c>
      <c r="S2509" s="433" t="str">
        <f>IF('statement of marks'!AX85="","",'statement of marks'!AX85)</f>
        <v/>
      </c>
      <c r="T2509" s="420" t="str">
        <f>IF('statement of marks'!AY85="","",'statement of marks'!AY85)</f>
        <v/>
      </c>
      <c r="U2509" s="420" t="str">
        <f>IF('statement of marks'!AZ85="","",'statement of marks'!AZ85)</f>
        <v/>
      </c>
      <c r="V2509" s="439" t="str">
        <f>IF('statement of marks'!BA85="","",'statement of marks'!BA85)</f>
        <v/>
      </c>
    </row>
    <row r="2510" spans="1:22" ht="15.95" customHeight="1">
      <c r="A2510" s="425"/>
      <c r="B2510" s="990" t="str">
        <f>IF('statement of marks'!BD85="s","laLd`r",IF('statement of marks'!BD85="u","mnwZ",IF('statement of marks'!BD85="g","xqtjkrh",IF('statement of marks'!BD85="p","iatkch",IF('statement of marks'!BD85="sd","fla/kh","r`rh; Hkk""kk")))))</f>
        <v>r`rh; Hkk"kk</v>
      </c>
      <c r="C2510" s="991"/>
      <c r="D2510" s="207" t="str">
        <f>IF('statement of marks'!BE85="","",'statement of marks'!BE85)</f>
        <v/>
      </c>
      <c r="E2510" s="207" t="str">
        <f>IF('statement of marks'!BF85="","",'statement of marks'!BF85)</f>
        <v/>
      </c>
      <c r="F2510" s="433" t="str">
        <f>IF('statement of marks'!BG85="","",'statement of marks'!BG85)</f>
        <v/>
      </c>
      <c r="G2510" s="207" t="str">
        <f>IF('statement of marks'!BH85="","",'statement of marks'!BH85)</f>
        <v/>
      </c>
      <c r="H2510" s="207" t="str">
        <f>IF('statement of marks'!BI85="","",'statement of marks'!BI85)</f>
        <v/>
      </c>
      <c r="I2510" s="433" t="str">
        <f>IF('statement of marks'!BJ85="","",'statement of marks'!BJ85)</f>
        <v/>
      </c>
      <c r="J2510" s="207" t="str">
        <f>IF('statement of marks'!BK85="","",'statement of marks'!BK85)</f>
        <v/>
      </c>
      <c r="K2510" s="207" t="str">
        <f>IF('statement of marks'!BL85="","",'statement of marks'!BL85)</f>
        <v/>
      </c>
      <c r="L2510" s="433" t="str">
        <f>IF('statement of marks'!BM85="","",'statement of marks'!BM85)</f>
        <v/>
      </c>
      <c r="M2510" s="207" t="str">
        <f>IF('statement of marks'!BO85="","",'statement of marks'!BO85)</f>
        <v/>
      </c>
      <c r="N2510" s="207" t="str">
        <f>IF('statement of marks'!BP85="","",'statement of marks'!BP85)</f>
        <v/>
      </c>
      <c r="O2510" s="433" t="str">
        <f>IF('statement of marks'!BQ85="","",'statement of marks'!BQ85)</f>
        <v/>
      </c>
      <c r="P2510" s="209" t="str">
        <f>IF('statement of marks'!BR85="","",'statement of marks'!BR85)</f>
        <v/>
      </c>
      <c r="Q2510" s="207" t="str">
        <f>IF('statement of marks'!BS85="","",'statement of marks'!BS85)</f>
        <v/>
      </c>
      <c r="R2510" s="207" t="str">
        <f>IF('statement of marks'!BT85="","",'statement of marks'!BT85)</f>
        <v/>
      </c>
      <c r="S2510" s="433" t="str">
        <f>IF('statement of marks'!BU85="","",'statement of marks'!BU85)</f>
        <v/>
      </c>
      <c r="T2510" s="420" t="str">
        <f>IF('statement of marks'!BV85="","",'statement of marks'!BV85)</f>
        <v/>
      </c>
      <c r="U2510" s="420" t="str">
        <f>IF('statement of marks'!BW85="","",'statement of marks'!BW85)</f>
        <v/>
      </c>
      <c r="V2510" s="439" t="str">
        <f>IF('statement of marks'!BX85="","",'statement of marks'!BX85)</f>
        <v/>
      </c>
    </row>
    <row r="2511" spans="1:22" ht="15.95" customHeight="1">
      <c r="A2511" s="425"/>
      <c r="B2511" s="990" t="str">
        <f>IF('statement of marks'!$CA$3="","",'statement of marks'!$CA$3)</f>
        <v>xf.kr</v>
      </c>
      <c r="C2511" s="991"/>
      <c r="D2511" s="207" t="str">
        <f>IF('statement of marks'!CA85="","",'statement of marks'!CA85)</f>
        <v/>
      </c>
      <c r="E2511" s="207" t="str">
        <f>IF('statement of marks'!CB85="","",'statement of marks'!CB85)</f>
        <v/>
      </c>
      <c r="F2511" s="433" t="str">
        <f>IF('statement of marks'!CC85="","",'statement of marks'!CC85)</f>
        <v/>
      </c>
      <c r="G2511" s="207" t="str">
        <f>IF('statement of marks'!CD85="","",'statement of marks'!CD85)</f>
        <v/>
      </c>
      <c r="H2511" s="207" t="str">
        <f>IF('statement of marks'!CE85="","",'statement of marks'!CE85)</f>
        <v/>
      </c>
      <c r="I2511" s="433" t="str">
        <f>IF('statement of marks'!CF85="","",'statement of marks'!CF85)</f>
        <v/>
      </c>
      <c r="J2511" s="207" t="str">
        <f>IF('statement of marks'!CG85="","",'statement of marks'!CG85)</f>
        <v/>
      </c>
      <c r="K2511" s="207" t="str">
        <f>IF('statement of marks'!CH85="","",'statement of marks'!CH85)</f>
        <v/>
      </c>
      <c r="L2511" s="433" t="str">
        <f>IF('statement of marks'!CI85="","",'statement of marks'!CI85)</f>
        <v/>
      </c>
      <c r="M2511" s="207" t="str">
        <f>IF('statement of marks'!CK85="","",'statement of marks'!CK85)</f>
        <v/>
      </c>
      <c r="N2511" s="207" t="str">
        <f>IF('statement of marks'!CL85="","",'statement of marks'!CL85)</f>
        <v/>
      </c>
      <c r="O2511" s="433" t="str">
        <f>IF('statement of marks'!CM85="","",'statement of marks'!CM85)</f>
        <v/>
      </c>
      <c r="P2511" s="209" t="str">
        <f>IF('statement of marks'!CN85="","",'statement of marks'!CN85)</f>
        <v/>
      </c>
      <c r="Q2511" s="207" t="str">
        <f>IF('statement of marks'!CO85="","",'statement of marks'!CO85)</f>
        <v/>
      </c>
      <c r="R2511" s="207" t="str">
        <f>IF('statement of marks'!CP85="","",'statement of marks'!CP85)</f>
        <v/>
      </c>
      <c r="S2511" s="433" t="str">
        <f>IF('statement of marks'!CQ85="","",'statement of marks'!CQ85)</f>
        <v/>
      </c>
      <c r="T2511" s="420" t="str">
        <f>IF('statement of marks'!CR85="","",'statement of marks'!CR85)</f>
        <v/>
      </c>
      <c r="U2511" s="420" t="str">
        <f>IF('statement of marks'!CS85="","",'statement of marks'!CS85)</f>
        <v/>
      </c>
      <c r="V2511" s="439" t="str">
        <f>IF('statement of marks'!CT85="","",'statement of marks'!CT85)</f>
        <v/>
      </c>
    </row>
    <row r="2512" spans="1:22" ht="15.95" customHeight="1">
      <c r="A2512" s="425"/>
      <c r="B2512" s="990" t="str">
        <f>IF('statement of marks'!$CW$3="","",'statement of marks'!$CW$3)</f>
        <v>foKku</v>
      </c>
      <c r="C2512" s="991"/>
      <c r="D2512" s="207" t="str">
        <f>IF('statement of marks'!CW85="","",'statement of marks'!CW85)</f>
        <v/>
      </c>
      <c r="E2512" s="207" t="str">
        <f>IF('statement of marks'!CX85="","",'statement of marks'!CX85)</f>
        <v/>
      </c>
      <c r="F2512" s="433" t="str">
        <f>IF('statement of marks'!CY85="","",'statement of marks'!CY85)</f>
        <v/>
      </c>
      <c r="G2512" s="207" t="str">
        <f>IF('statement of marks'!CZ85="","",'statement of marks'!CZ85)</f>
        <v/>
      </c>
      <c r="H2512" s="207" t="str">
        <f>IF('statement of marks'!DA85="","",'statement of marks'!DA85)</f>
        <v/>
      </c>
      <c r="I2512" s="433" t="str">
        <f>IF('statement of marks'!DB85="","",'statement of marks'!DB85)</f>
        <v/>
      </c>
      <c r="J2512" s="207" t="str">
        <f>IF('statement of marks'!DC85="","",'statement of marks'!DC85)</f>
        <v/>
      </c>
      <c r="K2512" s="207" t="str">
        <f>IF('statement of marks'!DD85="","",'statement of marks'!DD85)</f>
        <v/>
      </c>
      <c r="L2512" s="433" t="str">
        <f>IF('statement of marks'!DE85="","",'statement of marks'!DE85)</f>
        <v/>
      </c>
      <c r="M2512" s="207" t="str">
        <f>IF('statement of marks'!DG85="","",'statement of marks'!DG85)</f>
        <v/>
      </c>
      <c r="N2512" s="207" t="str">
        <f>IF('statement of marks'!DH85="","",'statement of marks'!DH85)</f>
        <v/>
      </c>
      <c r="O2512" s="433" t="str">
        <f>IF('statement of marks'!DI85="","",'statement of marks'!DI85)</f>
        <v/>
      </c>
      <c r="P2512" s="209" t="str">
        <f>IF('statement of marks'!DJ85="","",'statement of marks'!DJ85)</f>
        <v/>
      </c>
      <c r="Q2512" s="207" t="str">
        <f>IF('statement of marks'!DK85="","",'statement of marks'!DK85)</f>
        <v/>
      </c>
      <c r="R2512" s="207" t="str">
        <f>IF('statement of marks'!DL85="","",'statement of marks'!DL85)</f>
        <v/>
      </c>
      <c r="S2512" s="433" t="str">
        <f>IF('statement of marks'!DM85="","",'statement of marks'!DM85)</f>
        <v/>
      </c>
      <c r="T2512" s="420" t="str">
        <f>IF('statement of marks'!DN85="","",'statement of marks'!DN85)</f>
        <v/>
      </c>
      <c r="U2512" s="420" t="str">
        <f>IF('statement of marks'!DO85="","",'statement of marks'!DO85)</f>
        <v/>
      </c>
      <c r="V2512" s="439" t="str">
        <f>IF('statement of marks'!DP85="","",'statement of marks'!DP85)</f>
        <v/>
      </c>
    </row>
    <row r="2513" spans="1:22" ht="15.95" customHeight="1">
      <c r="A2513" s="425"/>
      <c r="B2513" s="990" t="str">
        <f>IF('statement of marks'!$DS$3="","",'statement of marks'!$DS$3)</f>
        <v>lkekftd foKku</v>
      </c>
      <c r="C2513" s="991"/>
      <c r="D2513" s="207" t="str">
        <f>IF('statement of marks'!DS85="","",'statement of marks'!DS85)</f>
        <v/>
      </c>
      <c r="E2513" s="207" t="str">
        <f>IF('statement of marks'!DT85="","",'statement of marks'!DT85)</f>
        <v/>
      </c>
      <c r="F2513" s="433" t="str">
        <f>IF('statement of marks'!DU85="","",'statement of marks'!DU85)</f>
        <v/>
      </c>
      <c r="G2513" s="207" t="str">
        <f>IF('statement of marks'!DV85="","",'statement of marks'!DV85)</f>
        <v/>
      </c>
      <c r="H2513" s="207" t="str">
        <f>IF('statement of marks'!DW85="","",'statement of marks'!DW85)</f>
        <v/>
      </c>
      <c r="I2513" s="433" t="str">
        <f>IF('statement of marks'!DX85="","",'statement of marks'!DX85)</f>
        <v/>
      </c>
      <c r="J2513" s="207" t="str">
        <f>IF('statement of marks'!DY85="","",'statement of marks'!DY85)</f>
        <v/>
      </c>
      <c r="K2513" s="207" t="str">
        <f>IF('statement of marks'!DZ85="","",'statement of marks'!DZ85)</f>
        <v/>
      </c>
      <c r="L2513" s="433" t="str">
        <f>IF('statement of marks'!EA85="","",'statement of marks'!EA85)</f>
        <v/>
      </c>
      <c r="M2513" s="207" t="str">
        <f>IF('statement of marks'!EC85="","",'statement of marks'!EC85)</f>
        <v/>
      </c>
      <c r="N2513" s="207" t="str">
        <f>IF('statement of marks'!ED85="","",'statement of marks'!ED85)</f>
        <v/>
      </c>
      <c r="O2513" s="433" t="str">
        <f>IF('statement of marks'!EE85="","",'statement of marks'!EE85)</f>
        <v/>
      </c>
      <c r="P2513" s="209" t="str">
        <f>IF('statement of marks'!EF85="","",'statement of marks'!EF85)</f>
        <v/>
      </c>
      <c r="Q2513" s="207" t="str">
        <f>IF('statement of marks'!EG85="","",'statement of marks'!EG85)</f>
        <v/>
      </c>
      <c r="R2513" s="207" t="str">
        <f>IF('statement of marks'!EH85="","",'statement of marks'!EH85)</f>
        <v/>
      </c>
      <c r="S2513" s="433" t="str">
        <f>IF('statement of marks'!EI85="","",'statement of marks'!EI85)</f>
        <v/>
      </c>
      <c r="T2513" s="420" t="str">
        <f>IF('statement of marks'!EJ85="","",'statement of marks'!EJ85)</f>
        <v/>
      </c>
      <c r="U2513" s="420" t="str">
        <f>IF('statement of marks'!EK85="","",'statement of marks'!EK85)</f>
        <v/>
      </c>
      <c r="V2513" s="439" t="str">
        <f>IF('statement of marks'!EL85="","",'statement of marks'!EL85)</f>
        <v/>
      </c>
    </row>
    <row r="2514" spans="1:22" ht="15.95" customHeight="1">
      <c r="A2514" s="425"/>
      <c r="B2514" s="996" t="s">
        <v>193</v>
      </c>
      <c r="C2514" s="997"/>
      <c r="D2514" s="1007" t="s">
        <v>1</v>
      </c>
      <c r="E2514" s="1007"/>
      <c r="F2514" s="1007"/>
      <c r="G2514" s="1007" t="s">
        <v>21</v>
      </c>
      <c r="H2514" s="1007"/>
      <c r="I2514" s="1007"/>
      <c r="J2514" s="1007" t="s">
        <v>194</v>
      </c>
      <c r="K2514" s="1007"/>
      <c r="L2514" s="1007"/>
      <c r="M2514" s="1007" t="s">
        <v>68</v>
      </c>
      <c r="N2514" s="1007"/>
      <c r="O2514" s="1007"/>
      <c r="P2514" s="1007" t="s">
        <v>240</v>
      </c>
      <c r="Q2514" s="1007"/>
      <c r="R2514" s="1007"/>
      <c r="S2514" s="436"/>
      <c r="T2514" s="1073" t="s">
        <v>237</v>
      </c>
      <c r="U2514" s="1074"/>
      <c r="V2514" s="1075"/>
    </row>
    <row r="2515" spans="1:22" ht="15.95" customHeight="1">
      <c r="A2515" s="426"/>
      <c r="B2515" s="1048" t="s">
        <v>3</v>
      </c>
      <c r="C2515" s="1049"/>
      <c r="D2515" s="1050">
        <f>IF('statement of marks'!EO$6="","",'statement of marks'!EO$6)</f>
        <v>20</v>
      </c>
      <c r="E2515" s="1050"/>
      <c r="F2515" s="1050"/>
      <c r="G2515" s="1050">
        <f>IF('statement of marks'!EP$6="","",'statement of marks'!EP$6)</f>
        <v>20</v>
      </c>
      <c r="H2515" s="1050"/>
      <c r="I2515" s="1050"/>
      <c r="J2515" s="1050">
        <f>IF('statement of marks'!ER$6="","",'statement of marks'!ER$6)</f>
        <v>20</v>
      </c>
      <c r="K2515" s="1050"/>
      <c r="L2515" s="1050"/>
      <c r="M2515" s="1050">
        <f>IF('statement of marks'!EQ$6="","",'statement of marks'!EQ$6)</f>
        <v>20</v>
      </c>
      <c r="N2515" s="1050"/>
      <c r="O2515" s="1050"/>
      <c r="P2515" s="1050">
        <f>IF('statement of marks'!ES$6="","",'statement of marks'!ES$6)</f>
        <v>20</v>
      </c>
      <c r="Q2515" s="1050"/>
      <c r="R2515" s="1050"/>
      <c r="S2515" s="437" t="str">
        <f>IF('statement of marks'!FD$6="","",'statement of marks'!EW$6)</f>
        <v/>
      </c>
      <c r="T2515" s="442">
        <f>IF('statement of marks'!ET$6="","",'statement of marks'!ET$6)</f>
        <v>100</v>
      </c>
      <c r="U2515" s="443" t="s">
        <v>5</v>
      </c>
      <c r="V2515" s="444" t="s">
        <v>241</v>
      </c>
    </row>
    <row r="2516" spans="1:22" ht="15.95" customHeight="1">
      <c r="A2516" s="425"/>
      <c r="B2516" s="990" t="str">
        <f>IF('statement of marks'!$EO$3="","",'statement of marks'!$EO$3)</f>
        <v>dk;kZuqHko</v>
      </c>
      <c r="C2516" s="991"/>
      <c r="D2516" s="1031" t="str">
        <f>IF('statement of marks'!EO85="","",'statement of marks'!EO85)</f>
        <v/>
      </c>
      <c r="E2516" s="1031"/>
      <c r="F2516" s="1031"/>
      <c r="G2516" s="1031" t="str">
        <f>IF('statement of marks'!EP85="","",'statement of marks'!EP85)</f>
        <v/>
      </c>
      <c r="H2516" s="1031"/>
      <c r="I2516" s="1031"/>
      <c r="J2516" s="1031" t="str">
        <f>IF('statement of marks'!ER85="","",'statement of marks'!ER85)</f>
        <v/>
      </c>
      <c r="K2516" s="1031"/>
      <c r="L2516" s="1031"/>
      <c r="M2516" s="1031" t="str">
        <f>IF('statement of marks'!EQ85="","",'statement of marks'!EQ85)</f>
        <v/>
      </c>
      <c r="N2516" s="1031"/>
      <c r="O2516" s="1031"/>
      <c r="P2516" s="1031" t="str">
        <f>IF('statement of marks'!ES85="","",'statement of marks'!ES85)</f>
        <v/>
      </c>
      <c r="Q2516" s="1031"/>
      <c r="R2516" s="1031"/>
      <c r="S2516" s="438"/>
      <c r="T2516" s="440" t="str">
        <f>IF('statement of marks'!ET85="","",'statement of marks'!ET85)</f>
        <v/>
      </c>
      <c r="U2516" s="440" t="str">
        <f>IF('statement of marks'!EU85="","",'statement of marks'!EU85)</f>
        <v/>
      </c>
      <c r="V2516" s="441" t="str">
        <f>IF('statement of marks'!EV85="","",'statement of marks'!EV85)</f>
        <v/>
      </c>
    </row>
    <row r="2517" spans="1:22" ht="15.95" customHeight="1">
      <c r="A2517" s="425"/>
      <c r="B2517" s="1027" t="str">
        <f>IF('statement of marks'!$EY$3="","",'statement of marks'!$EY$3)</f>
        <v>dyk f'k{kk</v>
      </c>
      <c r="C2517" s="1028"/>
      <c r="D2517" s="1031" t="str">
        <f>IF('statement of marks'!EY85="","",'statement of marks'!EY85)</f>
        <v/>
      </c>
      <c r="E2517" s="1031"/>
      <c r="F2517" s="1031"/>
      <c r="G2517" s="1031" t="str">
        <f>IF('statement of marks'!EZ85="","",'statement of marks'!EZ85)</f>
        <v/>
      </c>
      <c r="H2517" s="1031"/>
      <c r="I2517" s="1031"/>
      <c r="J2517" s="1031" t="str">
        <f>IF('statement of marks'!FB85="","",'statement of marks'!FB85)</f>
        <v/>
      </c>
      <c r="K2517" s="1031"/>
      <c r="L2517" s="1031"/>
      <c r="M2517" s="1031" t="str">
        <f>IF('statement of marks'!FA85="","",'statement of marks'!FA85)</f>
        <v/>
      </c>
      <c r="N2517" s="1031"/>
      <c r="O2517" s="1031"/>
      <c r="P2517" s="1031" t="str">
        <f>IF('statement of marks'!FC85="","",'statement of marks'!FC85)</f>
        <v/>
      </c>
      <c r="Q2517" s="1031"/>
      <c r="R2517" s="1031"/>
      <c r="S2517" s="438"/>
      <c r="T2517" s="440" t="str">
        <f>IF('statement of marks'!FD85="","",'statement of marks'!FD85)</f>
        <v/>
      </c>
      <c r="U2517" s="440" t="str">
        <f>IF('statement of marks'!FE85="","",'statement of marks'!FE85)</f>
        <v/>
      </c>
      <c r="V2517" s="441" t="str">
        <f>IF('statement of marks'!FF85="","",'statement of marks'!FF85)</f>
        <v/>
      </c>
    </row>
    <row r="2518" spans="1:22" ht="15.95" customHeight="1">
      <c r="A2518" s="425"/>
      <c r="B2518" s="1029" t="str">
        <f>IF('statement of marks'!$FI$3="","",'statement of marks'!$FI$3)</f>
        <v>LokLF; ,oe~ 'kkjhfjd f'k{kk</v>
      </c>
      <c r="C2518" s="1030"/>
      <c r="D2518" s="1031" t="str">
        <f>IF('statement of marks'!FI85="","",'statement of marks'!FI85)</f>
        <v/>
      </c>
      <c r="E2518" s="1031"/>
      <c r="F2518" s="1031"/>
      <c r="G2518" s="1031" t="str">
        <f>IF('statement of marks'!FJ85="","",'statement of marks'!FJ85)</f>
        <v/>
      </c>
      <c r="H2518" s="1031"/>
      <c r="I2518" s="1031"/>
      <c r="J2518" s="1031" t="str">
        <f>IF('statement of marks'!FL85="","",'statement of marks'!FL85)</f>
        <v/>
      </c>
      <c r="K2518" s="1031"/>
      <c r="L2518" s="1031"/>
      <c r="M2518" s="1031" t="str">
        <f>IF('statement of marks'!FK85="","",'statement of marks'!FK85)</f>
        <v/>
      </c>
      <c r="N2518" s="1031"/>
      <c r="O2518" s="1031"/>
      <c r="P2518" s="1031" t="str">
        <f>IF('statement of marks'!FM85="","",'statement of marks'!FM85)</f>
        <v/>
      </c>
      <c r="Q2518" s="1031"/>
      <c r="R2518" s="1031"/>
      <c r="S2518" s="438"/>
      <c r="T2518" s="440" t="str">
        <f>IF('statement of marks'!FN85="","",'statement of marks'!FN85)</f>
        <v/>
      </c>
      <c r="U2518" s="440" t="str">
        <f>IF('statement of marks'!FO85="","",'statement of marks'!FO85)</f>
        <v/>
      </c>
      <c r="V2518" s="441" t="str">
        <f>IF('statement of marks'!FP85="","",'statement of marks'!FP85)</f>
        <v/>
      </c>
    </row>
    <row r="2519" spans="1:22" ht="15.95" customHeight="1">
      <c r="A2519" s="425"/>
      <c r="B2519" s="1000" t="s">
        <v>195</v>
      </c>
      <c r="C2519" s="1001"/>
      <c r="D2519" s="1071" t="str">
        <f>details!$DR$3</f>
        <v>vxLr rd</v>
      </c>
      <c r="E2519" s="1071"/>
      <c r="F2519" s="1071"/>
      <c r="G2519" s="1071" t="str">
        <f>details!$DV$3</f>
        <v>vDVwcj rd</v>
      </c>
      <c r="H2519" s="1071"/>
      <c r="I2519" s="1071"/>
      <c r="J2519" s="1071" t="str">
        <f>details!$ED$3</f>
        <v>Qjojh rd</v>
      </c>
      <c r="K2519" s="1071"/>
      <c r="L2519" s="1071"/>
      <c r="M2519" s="1071" t="str">
        <f>details!$DZ$3</f>
        <v>fnlEcj rd</v>
      </c>
      <c r="N2519" s="1071"/>
      <c r="O2519" s="1071"/>
      <c r="P2519" s="1071" t="str">
        <f>details!$EH$3</f>
        <v>loZ ;ksx</v>
      </c>
      <c r="Q2519" s="1071"/>
      <c r="R2519" s="1071"/>
      <c r="S2519" s="1010" t="s">
        <v>252</v>
      </c>
      <c r="T2519" s="1011"/>
      <c r="U2519" s="1011"/>
      <c r="V2519" s="1078"/>
    </row>
    <row r="2520" spans="1:22" ht="15.95" customHeight="1">
      <c r="A2520" s="425"/>
      <c r="B2520" s="1025" t="s">
        <v>98</v>
      </c>
      <c r="C2520" s="1026"/>
      <c r="D2520" s="1008" t="str">
        <f>IF(details!DS85="","",details!DS85)</f>
        <v/>
      </c>
      <c r="E2520" s="1008"/>
      <c r="F2520" s="1008"/>
      <c r="G2520" s="1008" t="str">
        <f>IF(details!DW85="","",details!DW85)</f>
        <v/>
      </c>
      <c r="H2520" s="1008"/>
      <c r="I2520" s="1008"/>
      <c r="J2520" s="1008" t="str">
        <f>IF(details!EE85="","",details!EE85)</f>
        <v/>
      </c>
      <c r="K2520" s="1008"/>
      <c r="L2520" s="1008"/>
      <c r="M2520" s="1008" t="str">
        <f>IF(details!EA85="","",details!EA85)</f>
        <v/>
      </c>
      <c r="N2520" s="1008"/>
      <c r="O2520" s="1008"/>
      <c r="P2520" s="1008" t="str">
        <f>IF(details!EI85="","",details!EI85)</f>
        <v/>
      </c>
      <c r="Q2520" s="1008"/>
      <c r="R2520" s="1008"/>
      <c r="S2520" s="1079">
        <f>'statement of marks'!$HF$108</f>
        <v>42855</v>
      </c>
      <c r="T2520" s="1080"/>
      <c r="U2520" s="1080"/>
      <c r="V2520" s="1081"/>
    </row>
    <row r="2521" spans="1:22" ht="15.95" customHeight="1">
      <c r="A2521" s="425"/>
      <c r="B2521" s="1023" t="s">
        <v>15</v>
      </c>
      <c r="C2521" s="1024"/>
      <c r="D2521" s="1009">
        <f>IF(details!DR85="","",details!DR85)</f>
        <v>83</v>
      </c>
      <c r="E2521" s="1009"/>
      <c r="F2521" s="1009"/>
      <c r="G2521" s="1009" t="str">
        <f>IF(details!DV85="","",details!DV85)</f>
        <v/>
      </c>
      <c r="H2521" s="1009"/>
      <c r="I2521" s="1009"/>
      <c r="J2521" s="1009" t="str">
        <f>IF(details!ED85="","",details!ED85)</f>
        <v/>
      </c>
      <c r="K2521" s="1009"/>
      <c r="L2521" s="1009"/>
      <c r="M2521" s="1009" t="str">
        <f>IF(details!DZ85="","",details!DZ85)</f>
        <v/>
      </c>
      <c r="N2521" s="1009"/>
      <c r="O2521" s="1009"/>
      <c r="P2521" s="1009" t="str">
        <f>IF(details!EH85="","",details!EH85)</f>
        <v/>
      </c>
      <c r="Q2521" s="1009"/>
      <c r="R2521" s="1009"/>
      <c r="S2521" s="1082"/>
      <c r="T2521" s="1083"/>
      <c r="U2521" s="1083"/>
      <c r="V2521" s="1084"/>
    </row>
    <row r="2522" spans="1:22" ht="15.95" customHeight="1">
      <c r="A2522" s="1072"/>
      <c r="B2522" s="1064" t="s">
        <v>250</v>
      </c>
      <c r="C2522" s="1065"/>
      <c r="D2522" s="1066" t="s">
        <v>3</v>
      </c>
      <c r="E2522" s="1066"/>
      <c r="F2522" s="1066"/>
      <c r="G2522" s="1066" t="s">
        <v>236</v>
      </c>
      <c r="H2522" s="1066"/>
      <c r="I2522" s="1066"/>
      <c r="J2522" s="1066" t="s">
        <v>5</v>
      </c>
      <c r="K2522" s="1066"/>
      <c r="L2522" s="1066"/>
      <c r="M2522" s="1066" t="s">
        <v>242</v>
      </c>
      <c r="N2522" s="1066"/>
      <c r="O2522" s="1066"/>
      <c r="P2522" s="1067" t="s">
        <v>225</v>
      </c>
      <c r="Q2522" s="1067"/>
      <c r="R2522" s="1067"/>
      <c r="S2522" s="1066" t="s">
        <v>250</v>
      </c>
      <c r="T2522" s="1066"/>
      <c r="U2522" s="1066"/>
      <c r="V2522" s="1068"/>
    </row>
    <row r="2523" spans="1:22" ht="15.95" customHeight="1">
      <c r="A2523" s="1072"/>
      <c r="B2523" s="1064"/>
      <c r="C2523" s="1065"/>
      <c r="D2523" s="1069" t="str">
        <f>'statement of marks'!HD85</f>
        <v/>
      </c>
      <c r="E2523" s="1069"/>
      <c r="F2523" s="1069"/>
      <c r="G2523" s="1069" t="str">
        <f>'statement of marks'!HE85</f>
        <v/>
      </c>
      <c r="H2523" s="1069"/>
      <c r="I2523" s="1069"/>
      <c r="J2523" s="1069" t="str">
        <f>'statement of marks'!HF85</f>
        <v/>
      </c>
      <c r="K2523" s="1069"/>
      <c r="L2523" s="1069"/>
      <c r="M2523" s="1069" t="str">
        <f>'statement of marks'!HI85</f>
        <v/>
      </c>
      <c r="N2523" s="1069"/>
      <c r="O2523" s="1069"/>
      <c r="P2523" s="1069" t="str">
        <f>'statement of marks'!HH85</f>
        <v/>
      </c>
      <c r="Q2523" s="1069"/>
      <c r="R2523" s="1069"/>
      <c r="S2523" s="1066" t="str">
        <f>'statement of marks'!HC85</f>
        <v/>
      </c>
      <c r="T2523" s="1066"/>
      <c r="U2523" s="1066"/>
      <c r="V2523" s="1068"/>
    </row>
    <row r="2524" spans="1:22" ht="15.95" customHeight="1">
      <c r="A2524" s="425"/>
      <c r="B2524" s="1036" t="s">
        <v>99</v>
      </c>
      <c r="C2524" s="1037"/>
      <c r="D2524" s="1007"/>
      <c r="E2524" s="1007"/>
      <c r="F2524" s="1007"/>
      <c r="G2524" s="1007"/>
      <c r="H2524" s="1007"/>
      <c r="I2524" s="1007"/>
      <c r="J2524" s="1007"/>
      <c r="K2524" s="1007"/>
      <c r="L2524" s="1007"/>
      <c r="M2524" s="1007"/>
      <c r="N2524" s="1007"/>
      <c r="O2524" s="1007"/>
      <c r="P2524" s="1007"/>
      <c r="Q2524" s="1007"/>
      <c r="R2524" s="1007"/>
      <c r="S2524" s="1007"/>
      <c r="T2524" s="1007"/>
      <c r="U2524" s="1007"/>
      <c r="V2524" s="1058"/>
    </row>
    <row r="2525" spans="1:22" ht="15.95" customHeight="1">
      <c r="A2525" s="425"/>
      <c r="B2525" s="1013" t="s">
        <v>79</v>
      </c>
      <c r="C2525" s="1014"/>
      <c r="D2525" s="1007"/>
      <c r="E2525" s="1007"/>
      <c r="F2525" s="1007"/>
      <c r="G2525" s="1007"/>
      <c r="H2525" s="1007"/>
      <c r="I2525" s="1007"/>
      <c r="J2525" s="1007"/>
      <c r="K2525" s="1007"/>
      <c r="L2525" s="1007"/>
      <c r="M2525" s="1007"/>
      <c r="N2525" s="1007"/>
      <c r="O2525" s="1007"/>
      <c r="P2525" s="1007"/>
      <c r="Q2525" s="1007"/>
      <c r="R2525" s="1007"/>
      <c r="S2525" s="1007"/>
      <c r="T2525" s="1007"/>
      <c r="U2525" s="1007"/>
      <c r="V2525" s="1058"/>
    </row>
    <row r="2526" spans="1:22" ht="15.95" customHeight="1">
      <c r="A2526" s="425"/>
      <c r="B2526" s="1036" t="s">
        <v>243</v>
      </c>
      <c r="C2526" s="1037"/>
      <c r="D2526" s="1007"/>
      <c r="E2526" s="1007"/>
      <c r="F2526" s="1007"/>
      <c r="G2526" s="1007"/>
      <c r="H2526" s="1007"/>
      <c r="I2526" s="1007"/>
      <c r="J2526" s="1007"/>
      <c r="K2526" s="1007"/>
      <c r="L2526" s="1007"/>
      <c r="M2526" s="1007"/>
      <c r="N2526" s="1007"/>
      <c r="O2526" s="1007"/>
      <c r="P2526" s="1007" t="s">
        <v>243</v>
      </c>
      <c r="Q2526" s="1007"/>
      <c r="R2526" s="1007"/>
      <c r="S2526" s="1007"/>
      <c r="T2526" s="1007"/>
      <c r="U2526" s="1007"/>
      <c r="V2526" s="1058"/>
    </row>
    <row r="2527" spans="1:22" ht="15.95" customHeight="1">
      <c r="A2527" s="425"/>
      <c r="B2527" s="1021" t="s">
        <v>100</v>
      </c>
      <c r="C2527" s="1022"/>
      <c r="D2527" s="1007"/>
      <c r="E2527" s="1007"/>
      <c r="F2527" s="1007"/>
      <c r="G2527" s="1007"/>
      <c r="H2527" s="1007"/>
      <c r="I2527" s="1007"/>
      <c r="J2527" s="1007"/>
      <c r="K2527" s="1007"/>
      <c r="L2527" s="1007"/>
      <c r="M2527" s="1007"/>
      <c r="N2527" s="1007"/>
      <c r="O2527" s="1007"/>
      <c r="P2527" s="1007"/>
      <c r="Q2527" s="1007"/>
      <c r="R2527" s="1007"/>
      <c r="S2527" s="1060" t="s">
        <v>100</v>
      </c>
      <c r="T2527" s="1060"/>
      <c r="U2527" s="1060"/>
      <c r="V2527" s="1061"/>
    </row>
    <row r="2528" spans="1:22" ht="15.95" customHeight="1" thickBot="1">
      <c r="A2528" s="427"/>
      <c r="B2528" s="1076" t="s">
        <v>101</v>
      </c>
      <c r="C2528" s="1077"/>
      <c r="D2528" s="1059"/>
      <c r="E2528" s="1059"/>
      <c r="F2528" s="1059"/>
      <c r="G2528" s="1059"/>
      <c r="H2528" s="1059"/>
      <c r="I2528" s="1059"/>
      <c r="J2528" s="1059"/>
      <c r="K2528" s="1059"/>
      <c r="L2528" s="1059"/>
      <c r="M2528" s="1059"/>
      <c r="N2528" s="1059"/>
      <c r="O2528" s="1059"/>
      <c r="P2528" s="1059"/>
      <c r="Q2528" s="1059"/>
      <c r="R2528" s="1059"/>
      <c r="S2528" s="1062" t="s">
        <v>134</v>
      </c>
      <c r="T2528" s="1062"/>
      <c r="U2528" s="1062"/>
      <c r="V2528" s="1063"/>
    </row>
    <row r="2529" spans="1:22" ht="15.95" customHeight="1">
      <c r="A2529" s="424"/>
      <c r="B2529" s="1038" t="s">
        <v>47</v>
      </c>
      <c r="C2529" s="1039"/>
      <c r="D2529" s="1039"/>
      <c r="E2529" s="1039"/>
      <c r="F2529" s="1039"/>
      <c r="G2529" s="1039"/>
      <c r="H2529" s="1039"/>
      <c r="I2529" s="1039"/>
      <c r="J2529" s="1039"/>
      <c r="K2529" s="1039"/>
      <c r="L2529" s="1039"/>
      <c r="M2529" s="1039"/>
      <c r="N2529" s="1039"/>
      <c r="O2529" s="1039"/>
      <c r="P2529" s="1039"/>
      <c r="Q2529" s="1039"/>
      <c r="R2529" s="1039"/>
      <c r="S2529" s="1039"/>
      <c r="T2529" s="1039"/>
      <c r="U2529" s="1039"/>
      <c r="V2529" s="1040"/>
    </row>
    <row r="2530" spans="1:22" ht="15.95" customHeight="1">
      <c r="A2530" s="425"/>
      <c r="B2530" s="1041" t="str">
        <f>'statement of marks'!$A$1</f>
        <v>MkW0Hkhejko vEcsMdj jkt0vkok0fo|k0cxMh]nkSlk</v>
      </c>
      <c r="C2530" s="1042"/>
      <c r="D2530" s="1042"/>
      <c r="E2530" s="1042"/>
      <c r="F2530" s="1042"/>
      <c r="G2530" s="1042"/>
      <c r="H2530" s="1042"/>
      <c r="I2530" s="1042"/>
      <c r="J2530" s="1042"/>
      <c r="K2530" s="1042"/>
      <c r="L2530" s="1042"/>
      <c r="M2530" s="1042"/>
      <c r="N2530" s="1042"/>
      <c r="O2530" s="1042"/>
      <c r="P2530" s="1042"/>
      <c r="Q2530" s="1042"/>
      <c r="R2530" s="1042"/>
      <c r="S2530" s="1042"/>
      <c r="T2530" s="1042"/>
      <c r="U2530" s="1042"/>
      <c r="V2530" s="1043"/>
    </row>
    <row r="2531" spans="1:22" ht="15.95" customHeight="1">
      <c r="A2531" s="425"/>
      <c r="B2531" s="990" t="s">
        <v>244</v>
      </c>
      <c r="C2531" s="991"/>
      <c r="D2531" s="992" t="str">
        <f>'statement of marks'!$H$3</f>
        <v>2016-17</v>
      </c>
      <c r="E2531" s="992"/>
      <c r="F2531" s="992"/>
      <c r="G2531" s="992"/>
      <c r="H2531" s="992"/>
      <c r="I2531" s="992"/>
      <c r="J2531" s="992"/>
      <c r="K2531" s="992"/>
      <c r="L2531" s="992"/>
      <c r="M2531" s="992"/>
      <c r="N2531" s="992"/>
      <c r="O2531" s="992"/>
      <c r="P2531" s="992"/>
      <c r="Q2531" s="992"/>
      <c r="R2531" s="992"/>
      <c r="S2531" s="992"/>
      <c r="T2531" s="992"/>
      <c r="U2531" s="992"/>
      <c r="V2531" s="1044"/>
    </row>
    <row r="2532" spans="1:22" ht="15.95" customHeight="1">
      <c r="A2532" s="425"/>
      <c r="B2532" s="990" t="s">
        <v>185</v>
      </c>
      <c r="C2532" s="991"/>
      <c r="D2532" s="991" t="str">
        <f>IF('statement of marks'!I86="","",'statement of marks'!I86)</f>
        <v/>
      </c>
      <c r="E2532" s="991"/>
      <c r="F2532" s="991"/>
      <c r="G2532" s="991"/>
      <c r="H2532" s="991"/>
      <c r="I2532" s="991"/>
      <c r="J2532" s="991"/>
      <c r="K2532" s="991"/>
      <c r="L2532" s="991"/>
      <c r="M2532" s="991"/>
      <c r="N2532" s="991"/>
      <c r="O2532" s="991"/>
      <c r="P2532" s="991"/>
      <c r="Q2532" s="991"/>
      <c r="R2532" s="991"/>
      <c r="S2532" s="991"/>
      <c r="T2532" s="991"/>
      <c r="U2532" s="991"/>
      <c r="V2532" s="1045"/>
    </row>
    <row r="2533" spans="1:22" ht="15.95" customHeight="1">
      <c r="A2533" s="425"/>
      <c r="B2533" s="990" t="s">
        <v>186</v>
      </c>
      <c r="C2533" s="991"/>
      <c r="D2533" s="991" t="str">
        <f>IF('statement of marks'!J86="","",'statement of marks'!J86)</f>
        <v/>
      </c>
      <c r="E2533" s="991"/>
      <c r="F2533" s="991"/>
      <c r="G2533" s="991"/>
      <c r="H2533" s="991"/>
      <c r="I2533" s="991"/>
      <c r="J2533" s="991"/>
      <c r="K2533" s="991"/>
      <c r="L2533" s="991"/>
      <c r="M2533" s="991"/>
      <c r="N2533" s="991"/>
      <c r="O2533" s="991"/>
      <c r="P2533" s="991"/>
      <c r="Q2533" s="991"/>
      <c r="R2533" s="991"/>
      <c r="S2533" s="991"/>
      <c r="T2533" s="991"/>
      <c r="U2533" s="991"/>
      <c r="V2533" s="1045"/>
    </row>
    <row r="2534" spans="1:22" ht="15.95" customHeight="1">
      <c r="A2534" s="425"/>
      <c r="B2534" s="990" t="s">
        <v>187</v>
      </c>
      <c r="C2534" s="991"/>
      <c r="D2534" s="991" t="str">
        <f>IF('statement of marks'!K86="","",'statement of marks'!K86)</f>
        <v/>
      </c>
      <c r="E2534" s="991"/>
      <c r="F2534" s="991"/>
      <c r="G2534" s="991"/>
      <c r="H2534" s="991"/>
      <c r="I2534" s="991"/>
      <c r="J2534" s="991"/>
      <c r="K2534" s="991"/>
      <c r="L2534" s="991"/>
      <c r="M2534" s="991"/>
      <c r="N2534" s="991"/>
      <c r="O2534" s="991"/>
      <c r="P2534" s="991"/>
      <c r="Q2534" s="991"/>
      <c r="R2534" s="991"/>
      <c r="S2534" s="991"/>
      <c r="T2534" s="991"/>
      <c r="U2534" s="991"/>
      <c r="V2534" s="1045"/>
    </row>
    <row r="2535" spans="1:22" ht="15.95" customHeight="1">
      <c r="A2535" s="425"/>
      <c r="B2535" s="990" t="s">
        <v>188</v>
      </c>
      <c r="C2535" s="991"/>
      <c r="D2535" s="992" t="str">
        <f>'statement of marks'!$G$3</f>
        <v>6 B</v>
      </c>
      <c r="E2535" s="992"/>
      <c r="F2535" s="992"/>
      <c r="G2535" s="991" t="s">
        <v>9</v>
      </c>
      <c r="H2535" s="991"/>
      <c r="I2535" s="991"/>
      <c r="J2535" s="992" t="str">
        <f>IF('statement of marks'!D86="","",'statement of marks'!D86)</f>
        <v/>
      </c>
      <c r="K2535" s="992"/>
      <c r="L2535" s="992"/>
      <c r="M2535" s="991" t="s">
        <v>189</v>
      </c>
      <c r="N2535" s="991"/>
      <c r="O2535" s="991"/>
      <c r="P2535" s="992" t="str">
        <f>IF('statement of marks'!F86="","",'statement of marks'!F86)</f>
        <v/>
      </c>
      <c r="Q2535" s="992"/>
      <c r="R2535" s="992"/>
      <c r="S2535" s="1054" t="str">
        <f>IF('statement of marks'!$I$3="","",'statement of marks'!$I$3)</f>
        <v xml:space="preserve">fo|ky; dk Mk;l dksM+ </v>
      </c>
      <c r="T2535" s="1054"/>
      <c r="U2535" s="1054"/>
      <c r="V2535" s="1055"/>
    </row>
    <row r="2536" spans="1:22" ht="15.95" customHeight="1">
      <c r="A2536" s="425"/>
      <c r="B2536" s="428" t="s">
        <v>0</v>
      </c>
      <c r="C2536" s="429"/>
      <c r="D2536" s="1032" t="str">
        <f>IF('statement of marks'!G86="","",'statement of marks'!G86)</f>
        <v/>
      </c>
      <c r="E2536" s="1032"/>
      <c r="F2536" s="1032"/>
      <c r="G2536" s="991" t="str">
        <f>IF('statement of marks'!H86="","",'statement of marks'!H86)</f>
        <v/>
      </c>
      <c r="H2536" s="991"/>
      <c r="I2536" s="991"/>
      <c r="J2536" s="991"/>
      <c r="K2536" s="991"/>
      <c r="L2536" s="991"/>
      <c r="M2536" s="991"/>
      <c r="N2536" s="991"/>
      <c r="O2536" s="991"/>
      <c r="P2536" s="991"/>
      <c r="Q2536" s="991"/>
      <c r="R2536" s="991"/>
      <c r="S2536" s="1056" t="str">
        <f>IF('statement of marks'!$J$3="","",'statement of marks'!$J$3)</f>
        <v xml:space="preserve">08291009401   </v>
      </c>
      <c r="T2536" s="1056"/>
      <c r="U2536" s="1056"/>
      <c r="V2536" s="1057"/>
    </row>
    <row r="2537" spans="1:22" ht="15.95" customHeight="1">
      <c r="A2537" s="425"/>
      <c r="B2537" s="404" t="s">
        <v>28</v>
      </c>
      <c r="C2537" s="430" t="s">
        <v>96</v>
      </c>
      <c r="D2537" s="1007" t="s">
        <v>1</v>
      </c>
      <c r="E2537" s="1007"/>
      <c r="F2537" s="1007"/>
      <c r="G2537" s="1007" t="s">
        <v>21</v>
      </c>
      <c r="H2537" s="1007"/>
      <c r="I2537" s="1007"/>
      <c r="J2537" s="1007" t="s">
        <v>68</v>
      </c>
      <c r="K2537" s="1007"/>
      <c r="L2537" s="1007"/>
      <c r="M2537" s="1007" t="s">
        <v>97</v>
      </c>
      <c r="N2537" s="1007"/>
      <c r="O2537" s="1007"/>
      <c r="P2537" s="1070" t="s">
        <v>200</v>
      </c>
      <c r="Q2537" s="1051" t="s">
        <v>238</v>
      </c>
      <c r="R2537" s="1051"/>
      <c r="S2537" s="1051"/>
      <c r="T2537" s="1052" t="s">
        <v>237</v>
      </c>
      <c r="U2537" s="1052"/>
      <c r="V2537" s="1053"/>
    </row>
    <row r="2538" spans="1:22" ht="15.95" customHeight="1">
      <c r="A2538" s="425"/>
      <c r="B2538" s="404"/>
      <c r="C2538" s="430"/>
      <c r="D2538" s="423" t="s">
        <v>245</v>
      </c>
      <c r="E2538" s="423" t="s">
        <v>246</v>
      </c>
      <c r="F2538" s="431" t="s">
        <v>2</v>
      </c>
      <c r="G2538" s="423" t="s">
        <v>245</v>
      </c>
      <c r="H2538" s="423" t="s">
        <v>246</v>
      </c>
      <c r="I2538" s="431" t="s">
        <v>2</v>
      </c>
      <c r="J2538" s="423" t="s">
        <v>245</v>
      </c>
      <c r="K2538" s="423" t="s">
        <v>246</v>
      </c>
      <c r="L2538" s="431" t="s">
        <v>2</v>
      </c>
      <c r="M2538" s="423" t="s">
        <v>245</v>
      </c>
      <c r="N2538" s="423" t="s">
        <v>246</v>
      </c>
      <c r="O2538" s="431" t="s">
        <v>2</v>
      </c>
      <c r="P2538" s="1070"/>
      <c r="Q2538" s="423" t="s">
        <v>245</v>
      </c>
      <c r="R2538" s="423" t="s">
        <v>246</v>
      </c>
      <c r="S2538" s="435" t="s">
        <v>2</v>
      </c>
      <c r="T2538" s="445" t="s">
        <v>223</v>
      </c>
      <c r="U2538" s="446" t="s">
        <v>5</v>
      </c>
      <c r="V2538" s="447" t="s">
        <v>241</v>
      </c>
    </row>
    <row r="2539" spans="1:22" ht="15.95" customHeight="1">
      <c r="A2539" s="426"/>
      <c r="B2539" s="1046" t="s">
        <v>3</v>
      </c>
      <c r="C2539" s="1047"/>
      <c r="D2539" s="421">
        <f>IF('statement of marks'!L$6="","",'statement of marks'!L$6)</f>
        <v>5</v>
      </c>
      <c r="E2539" s="421">
        <f>IF('statement of marks'!M$6="","",'statement of marks'!M$6)</f>
        <v>5</v>
      </c>
      <c r="F2539" s="432">
        <f>IF('statement of marks'!N$6="","",'statement of marks'!N$6)</f>
        <v>10</v>
      </c>
      <c r="G2539" s="421">
        <f>IF('statement of marks'!O$6="","",'statement of marks'!O$6)</f>
        <v>5</v>
      </c>
      <c r="H2539" s="421">
        <f>IF('statement of marks'!P$6="","",'statement of marks'!P$6)</f>
        <v>5</v>
      </c>
      <c r="I2539" s="432">
        <f>IF('statement of marks'!Q$6="","",'statement of marks'!Q$6)</f>
        <v>10</v>
      </c>
      <c r="J2539" s="421">
        <f>IF('statement of marks'!R$6="","",'statement of marks'!R$6)</f>
        <v>5</v>
      </c>
      <c r="K2539" s="421">
        <f>IF('statement of marks'!S$6="","",'statement of marks'!S$6)</f>
        <v>5</v>
      </c>
      <c r="L2539" s="432">
        <f>IF('statement of marks'!T$6="","",'statement of marks'!T$6)</f>
        <v>10</v>
      </c>
      <c r="M2539" s="421">
        <f>IF('statement of marks'!V$6="","",'statement of marks'!V$6)</f>
        <v>50</v>
      </c>
      <c r="N2539" s="421">
        <f>IF('statement of marks'!W$6="","",'statement of marks'!W$6)</f>
        <v>20</v>
      </c>
      <c r="O2539" s="432">
        <f>IF('statement of marks'!X$6="","",'statement of marks'!X$6)</f>
        <v>70</v>
      </c>
      <c r="P2539" s="422">
        <f>IF('statement of marks'!Y$6="","",'statement of marks'!Y$6)</f>
        <v>100</v>
      </c>
      <c r="Q2539" s="421">
        <f>IF('statement of marks'!Z$6="","",'statement of marks'!Z$6)</f>
        <v>70</v>
      </c>
      <c r="R2539" s="421">
        <f>IF('statement of marks'!AA$6="","",'statement of marks'!AA$6)</f>
        <v>30</v>
      </c>
      <c r="S2539" s="432">
        <f>IF('statement of marks'!AB$6="","",'statement of marks'!AB$6)</f>
        <v>100</v>
      </c>
      <c r="T2539" s="442">
        <f>IF('statement of marks'!AC$6="","",'statement of marks'!AC$6)</f>
        <v>200</v>
      </c>
      <c r="U2539" s="442" t="str">
        <f>IF('statement of marks'!AD$6="","",'statement of marks'!AD$6)</f>
        <v/>
      </c>
      <c r="V2539" s="448" t="str">
        <f>IF('statement of marks'!AE$6="","",'statement of marks'!AE$6)</f>
        <v/>
      </c>
    </row>
    <row r="2540" spans="1:22" ht="15.95" customHeight="1">
      <c r="A2540" s="425"/>
      <c r="B2540" s="990" t="str">
        <f>IF('statement of marks'!$L$3="","",'statement of marks'!$L$3)</f>
        <v>fgUnh</v>
      </c>
      <c r="C2540" s="991"/>
      <c r="D2540" s="207" t="str">
        <f>IF('statement of marks'!L86="","",'statement of marks'!L86)</f>
        <v/>
      </c>
      <c r="E2540" s="207" t="str">
        <f>IF('statement of marks'!M86="","",'statement of marks'!M86)</f>
        <v/>
      </c>
      <c r="F2540" s="433" t="str">
        <f>IF('statement of marks'!N86="","",'statement of marks'!N86)</f>
        <v/>
      </c>
      <c r="G2540" s="207" t="str">
        <f>IF('statement of marks'!O86="","",'statement of marks'!O86)</f>
        <v/>
      </c>
      <c r="H2540" s="207" t="str">
        <f>IF('statement of marks'!P86="","",'statement of marks'!P86)</f>
        <v/>
      </c>
      <c r="I2540" s="433" t="str">
        <f>IF('statement of marks'!Q86="","",'statement of marks'!Q86)</f>
        <v/>
      </c>
      <c r="J2540" s="207" t="str">
        <f>IF('statement of marks'!R86="","",'statement of marks'!R86)</f>
        <v/>
      </c>
      <c r="K2540" s="207" t="str">
        <f>IF('statement of marks'!S86="","",'statement of marks'!S86)</f>
        <v/>
      </c>
      <c r="L2540" s="433" t="str">
        <f>IF('statement of marks'!T86="","",'statement of marks'!T86)</f>
        <v/>
      </c>
      <c r="M2540" s="207" t="str">
        <f>IF('statement of marks'!V86="","",'statement of marks'!V86)</f>
        <v/>
      </c>
      <c r="N2540" s="207" t="str">
        <f>IF('statement of marks'!W86="","",'statement of marks'!W86)</f>
        <v/>
      </c>
      <c r="O2540" s="433" t="str">
        <f>IF('statement of marks'!X86="","",'statement of marks'!X86)</f>
        <v/>
      </c>
      <c r="P2540" s="209" t="str">
        <f>IF('statement of marks'!Y86="","",'statement of marks'!Y86)</f>
        <v/>
      </c>
      <c r="Q2540" s="207" t="str">
        <f>IF('statement of marks'!Z86="","",'statement of marks'!Z86)</f>
        <v/>
      </c>
      <c r="R2540" s="207" t="str">
        <f>IF('statement of marks'!AA86="","",'statement of marks'!AA86)</f>
        <v/>
      </c>
      <c r="S2540" s="433" t="str">
        <f>IF('statement of marks'!AB86="","",'statement of marks'!AB86)</f>
        <v/>
      </c>
      <c r="T2540" s="420" t="str">
        <f>IF('statement of marks'!AC86="","",'statement of marks'!AC86)</f>
        <v/>
      </c>
      <c r="U2540" s="420" t="str">
        <f>IF('statement of marks'!AD86="","",'statement of marks'!AD86)</f>
        <v/>
      </c>
      <c r="V2540" s="439" t="str">
        <f>IF('statement of marks'!AE86="","",'statement of marks'!AE86)</f>
        <v/>
      </c>
    </row>
    <row r="2541" spans="1:22" ht="15.95" customHeight="1">
      <c r="A2541" s="425"/>
      <c r="B2541" s="990" t="str">
        <f>IF('statement of marks'!$AH$3="","",'statement of marks'!$AH$3)</f>
        <v>vaxszth</v>
      </c>
      <c r="C2541" s="991"/>
      <c r="D2541" s="207" t="str">
        <f>IF('statement of marks'!AH86="","",'statement of marks'!AH86)</f>
        <v/>
      </c>
      <c r="E2541" s="207" t="str">
        <f>IF('statement of marks'!AI86="","",'statement of marks'!AI86)</f>
        <v/>
      </c>
      <c r="F2541" s="433" t="str">
        <f>IF('statement of marks'!AJ86="","",'statement of marks'!AJ86)</f>
        <v/>
      </c>
      <c r="G2541" s="207" t="str">
        <f>IF('statement of marks'!AK86="","",'statement of marks'!AK86)</f>
        <v/>
      </c>
      <c r="H2541" s="207" t="str">
        <f>IF('statement of marks'!AL86="","",'statement of marks'!AL86)</f>
        <v/>
      </c>
      <c r="I2541" s="433" t="str">
        <f>IF('statement of marks'!AM86="","",'statement of marks'!AM86)</f>
        <v/>
      </c>
      <c r="J2541" s="207" t="str">
        <f>IF('statement of marks'!AN86="","",'statement of marks'!AN86)</f>
        <v/>
      </c>
      <c r="K2541" s="207" t="str">
        <f>IF('statement of marks'!AO86="","",'statement of marks'!AO86)</f>
        <v/>
      </c>
      <c r="L2541" s="433" t="str">
        <f>IF('statement of marks'!AP86="","",'statement of marks'!AP86)</f>
        <v/>
      </c>
      <c r="M2541" s="207" t="str">
        <f>IF('statement of marks'!AR86="","",'statement of marks'!AR86)</f>
        <v/>
      </c>
      <c r="N2541" s="207" t="str">
        <f>IF('statement of marks'!AS86="","",'statement of marks'!AS86)</f>
        <v/>
      </c>
      <c r="O2541" s="433" t="str">
        <f>IF('statement of marks'!AT86="","",'statement of marks'!AT86)</f>
        <v/>
      </c>
      <c r="P2541" s="209" t="str">
        <f>IF('statement of marks'!AU86="","",'statement of marks'!AU86)</f>
        <v/>
      </c>
      <c r="Q2541" s="207" t="str">
        <f>IF('statement of marks'!AV86="","",'statement of marks'!AV86)</f>
        <v/>
      </c>
      <c r="R2541" s="207" t="str">
        <f>IF('statement of marks'!AW86="","",'statement of marks'!AW86)</f>
        <v/>
      </c>
      <c r="S2541" s="433" t="str">
        <f>IF('statement of marks'!AX86="","",'statement of marks'!AX86)</f>
        <v/>
      </c>
      <c r="T2541" s="420" t="str">
        <f>IF('statement of marks'!AY86="","",'statement of marks'!AY86)</f>
        <v/>
      </c>
      <c r="U2541" s="420" t="str">
        <f>IF('statement of marks'!AZ86="","",'statement of marks'!AZ86)</f>
        <v/>
      </c>
      <c r="V2541" s="439" t="str">
        <f>IF('statement of marks'!BA86="","",'statement of marks'!BA86)</f>
        <v/>
      </c>
    </row>
    <row r="2542" spans="1:22" ht="15.95" customHeight="1">
      <c r="A2542" s="425"/>
      <c r="B2542" s="990" t="str">
        <f>IF('statement of marks'!BD86="s","laLd`r",IF('statement of marks'!BD86="u","mnwZ",IF('statement of marks'!BD86="g","xqtjkrh",IF('statement of marks'!BD86="p","iatkch",IF('statement of marks'!BD86="sd","fla/kh","r`rh; Hkk""kk")))))</f>
        <v>r`rh; Hkk"kk</v>
      </c>
      <c r="C2542" s="991"/>
      <c r="D2542" s="207" t="str">
        <f>IF('statement of marks'!BE86="","",'statement of marks'!BE86)</f>
        <v/>
      </c>
      <c r="E2542" s="207" t="str">
        <f>IF('statement of marks'!BF86="","",'statement of marks'!BF86)</f>
        <v/>
      </c>
      <c r="F2542" s="433" t="str">
        <f>IF('statement of marks'!BG86="","",'statement of marks'!BG86)</f>
        <v/>
      </c>
      <c r="G2542" s="207" t="str">
        <f>IF('statement of marks'!BH86="","",'statement of marks'!BH86)</f>
        <v/>
      </c>
      <c r="H2542" s="207" t="str">
        <f>IF('statement of marks'!BI86="","",'statement of marks'!BI86)</f>
        <v/>
      </c>
      <c r="I2542" s="433" t="str">
        <f>IF('statement of marks'!BJ86="","",'statement of marks'!BJ86)</f>
        <v/>
      </c>
      <c r="J2542" s="207" t="str">
        <f>IF('statement of marks'!BK86="","",'statement of marks'!BK86)</f>
        <v/>
      </c>
      <c r="K2542" s="207" t="str">
        <f>IF('statement of marks'!BL86="","",'statement of marks'!BL86)</f>
        <v/>
      </c>
      <c r="L2542" s="433" t="str">
        <f>IF('statement of marks'!BM86="","",'statement of marks'!BM86)</f>
        <v/>
      </c>
      <c r="M2542" s="207" t="str">
        <f>IF('statement of marks'!BO86="","",'statement of marks'!BO86)</f>
        <v/>
      </c>
      <c r="N2542" s="207" t="str">
        <f>IF('statement of marks'!BP86="","",'statement of marks'!BP86)</f>
        <v/>
      </c>
      <c r="O2542" s="433" t="str">
        <f>IF('statement of marks'!BQ86="","",'statement of marks'!BQ86)</f>
        <v/>
      </c>
      <c r="P2542" s="209" t="str">
        <f>IF('statement of marks'!BR86="","",'statement of marks'!BR86)</f>
        <v/>
      </c>
      <c r="Q2542" s="207" t="str">
        <f>IF('statement of marks'!BS86="","",'statement of marks'!BS86)</f>
        <v/>
      </c>
      <c r="R2542" s="207" t="str">
        <f>IF('statement of marks'!BT86="","",'statement of marks'!BT86)</f>
        <v/>
      </c>
      <c r="S2542" s="433" t="str">
        <f>IF('statement of marks'!BU86="","",'statement of marks'!BU86)</f>
        <v/>
      </c>
      <c r="T2542" s="420" t="str">
        <f>IF('statement of marks'!BV86="","",'statement of marks'!BV86)</f>
        <v/>
      </c>
      <c r="U2542" s="420" t="str">
        <f>IF('statement of marks'!BW86="","",'statement of marks'!BW86)</f>
        <v/>
      </c>
      <c r="V2542" s="439" t="str">
        <f>IF('statement of marks'!BX86="","",'statement of marks'!BX86)</f>
        <v/>
      </c>
    </row>
    <row r="2543" spans="1:22" ht="15.95" customHeight="1">
      <c r="A2543" s="425"/>
      <c r="B2543" s="990" t="str">
        <f>IF('statement of marks'!$CA$3="","",'statement of marks'!$CA$3)</f>
        <v>xf.kr</v>
      </c>
      <c r="C2543" s="991"/>
      <c r="D2543" s="207" t="str">
        <f>IF('statement of marks'!CA86="","",'statement of marks'!CA86)</f>
        <v/>
      </c>
      <c r="E2543" s="207" t="str">
        <f>IF('statement of marks'!CB86="","",'statement of marks'!CB86)</f>
        <v/>
      </c>
      <c r="F2543" s="433" t="str">
        <f>IF('statement of marks'!CC86="","",'statement of marks'!CC86)</f>
        <v/>
      </c>
      <c r="G2543" s="207" t="str">
        <f>IF('statement of marks'!CD86="","",'statement of marks'!CD86)</f>
        <v/>
      </c>
      <c r="H2543" s="207" t="str">
        <f>IF('statement of marks'!CE86="","",'statement of marks'!CE86)</f>
        <v/>
      </c>
      <c r="I2543" s="433" t="str">
        <f>IF('statement of marks'!CF86="","",'statement of marks'!CF86)</f>
        <v/>
      </c>
      <c r="J2543" s="207" t="str">
        <f>IF('statement of marks'!CG86="","",'statement of marks'!CG86)</f>
        <v/>
      </c>
      <c r="K2543" s="207" t="str">
        <f>IF('statement of marks'!CH86="","",'statement of marks'!CH86)</f>
        <v/>
      </c>
      <c r="L2543" s="433" t="str">
        <f>IF('statement of marks'!CI86="","",'statement of marks'!CI86)</f>
        <v/>
      </c>
      <c r="M2543" s="207" t="str">
        <f>IF('statement of marks'!CK86="","",'statement of marks'!CK86)</f>
        <v/>
      </c>
      <c r="N2543" s="207" t="str">
        <f>IF('statement of marks'!CL86="","",'statement of marks'!CL86)</f>
        <v/>
      </c>
      <c r="O2543" s="433" t="str">
        <f>IF('statement of marks'!CM86="","",'statement of marks'!CM86)</f>
        <v/>
      </c>
      <c r="P2543" s="209" t="str">
        <f>IF('statement of marks'!CN86="","",'statement of marks'!CN86)</f>
        <v/>
      </c>
      <c r="Q2543" s="207" t="str">
        <f>IF('statement of marks'!CO86="","",'statement of marks'!CO86)</f>
        <v/>
      </c>
      <c r="R2543" s="207" t="str">
        <f>IF('statement of marks'!CP86="","",'statement of marks'!CP86)</f>
        <v/>
      </c>
      <c r="S2543" s="433" t="str">
        <f>IF('statement of marks'!CQ86="","",'statement of marks'!CQ86)</f>
        <v/>
      </c>
      <c r="T2543" s="420" t="str">
        <f>IF('statement of marks'!CR86="","",'statement of marks'!CR86)</f>
        <v/>
      </c>
      <c r="U2543" s="420" t="str">
        <f>IF('statement of marks'!CS86="","",'statement of marks'!CS86)</f>
        <v/>
      </c>
      <c r="V2543" s="439" t="str">
        <f>IF('statement of marks'!CT86="","",'statement of marks'!CT86)</f>
        <v/>
      </c>
    </row>
    <row r="2544" spans="1:22" ht="15.95" customHeight="1">
      <c r="A2544" s="425"/>
      <c r="B2544" s="990" t="str">
        <f>IF('statement of marks'!$CW$3="","",'statement of marks'!$CW$3)</f>
        <v>foKku</v>
      </c>
      <c r="C2544" s="991"/>
      <c r="D2544" s="207" t="str">
        <f>IF('statement of marks'!CW86="","",'statement of marks'!CW86)</f>
        <v/>
      </c>
      <c r="E2544" s="207" t="str">
        <f>IF('statement of marks'!CX86="","",'statement of marks'!CX86)</f>
        <v/>
      </c>
      <c r="F2544" s="433" t="str">
        <f>IF('statement of marks'!CY86="","",'statement of marks'!CY86)</f>
        <v/>
      </c>
      <c r="G2544" s="207" t="str">
        <f>IF('statement of marks'!CZ86="","",'statement of marks'!CZ86)</f>
        <v/>
      </c>
      <c r="H2544" s="207" t="str">
        <f>IF('statement of marks'!DA86="","",'statement of marks'!DA86)</f>
        <v/>
      </c>
      <c r="I2544" s="433" t="str">
        <f>IF('statement of marks'!DB86="","",'statement of marks'!DB86)</f>
        <v/>
      </c>
      <c r="J2544" s="207" t="str">
        <f>IF('statement of marks'!DC86="","",'statement of marks'!DC86)</f>
        <v/>
      </c>
      <c r="K2544" s="207" t="str">
        <f>IF('statement of marks'!DD86="","",'statement of marks'!DD86)</f>
        <v/>
      </c>
      <c r="L2544" s="433" t="str">
        <f>IF('statement of marks'!DE86="","",'statement of marks'!DE86)</f>
        <v/>
      </c>
      <c r="M2544" s="207" t="str">
        <f>IF('statement of marks'!DG86="","",'statement of marks'!DG86)</f>
        <v/>
      </c>
      <c r="N2544" s="207" t="str">
        <f>IF('statement of marks'!DH86="","",'statement of marks'!DH86)</f>
        <v/>
      </c>
      <c r="O2544" s="433" t="str">
        <f>IF('statement of marks'!DI86="","",'statement of marks'!DI86)</f>
        <v/>
      </c>
      <c r="P2544" s="209" t="str">
        <f>IF('statement of marks'!DJ86="","",'statement of marks'!DJ86)</f>
        <v/>
      </c>
      <c r="Q2544" s="207" t="str">
        <f>IF('statement of marks'!DK86="","",'statement of marks'!DK86)</f>
        <v/>
      </c>
      <c r="R2544" s="207" t="str">
        <f>IF('statement of marks'!DL86="","",'statement of marks'!DL86)</f>
        <v/>
      </c>
      <c r="S2544" s="433" t="str">
        <f>IF('statement of marks'!DM86="","",'statement of marks'!DM86)</f>
        <v/>
      </c>
      <c r="T2544" s="420" t="str">
        <f>IF('statement of marks'!DN86="","",'statement of marks'!DN86)</f>
        <v/>
      </c>
      <c r="U2544" s="420" t="str">
        <f>IF('statement of marks'!DO86="","",'statement of marks'!DO86)</f>
        <v/>
      </c>
      <c r="V2544" s="439" t="str">
        <f>IF('statement of marks'!DP86="","",'statement of marks'!DP86)</f>
        <v/>
      </c>
    </row>
    <row r="2545" spans="1:22" ht="15.95" customHeight="1">
      <c r="A2545" s="425"/>
      <c r="B2545" s="990" t="str">
        <f>IF('statement of marks'!$DS$3="","",'statement of marks'!$DS$3)</f>
        <v>lkekftd foKku</v>
      </c>
      <c r="C2545" s="991"/>
      <c r="D2545" s="207" t="str">
        <f>IF('statement of marks'!DS86="","",'statement of marks'!DS86)</f>
        <v/>
      </c>
      <c r="E2545" s="207" t="str">
        <f>IF('statement of marks'!DT86="","",'statement of marks'!DT86)</f>
        <v/>
      </c>
      <c r="F2545" s="433" t="str">
        <f>IF('statement of marks'!DU86="","",'statement of marks'!DU86)</f>
        <v/>
      </c>
      <c r="G2545" s="207" t="str">
        <f>IF('statement of marks'!DV86="","",'statement of marks'!DV86)</f>
        <v/>
      </c>
      <c r="H2545" s="207" t="str">
        <f>IF('statement of marks'!DW86="","",'statement of marks'!DW86)</f>
        <v/>
      </c>
      <c r="I2545" s="433" t="str">
        <f>IF('statement of marks'!DX86="","",'statement of marks'!DX86)</f>
        <v/>
      </c>
      <c r="J2545" s="207" t="str">
        <f>IF('statement of marks'!DY86="","",'statement of marks'!DY86)</f>
        <v/>
      </c>
      <c r="K2545" s="207" t="str">
        <f>IF('statement of marks'!DZ86="","",'statement of marks'!DZ86)</f>
        <v/>
      </c>
      <c r="L2545" s="433" t="str">
        <f>IF('statement of marks'!EA86="","",'statement of marks'!EA86)</f>
        <v/>
      </c>
      <c r="M2545" s="207" t="str">
        <f>IF('statement of marks'!EC86="","",'statement of marks'!EC86)</f>
        <v/>
      </c>
      <c r="N2545" s="207" t="str">
        <f>IF('statement of marks'!ED86="","",'statement of marks'!ED86)</f>
        <v/>
      </c>
      <c r="O2545" s="433" t="str">
        <f>IF('statement of marks'!EE86="","",'statement of marks'!EE86)</f>
        <v/>
      </c>
      <c r="P2545" s="209" t="str">
        <f>IF('statement of marks'!EF86="","",'statement of marks'!EF86)</f>
        <v/>
      </c>
      <c r="Q2545" s="207" t="str">
        <f>IF('statement of marks'!EG86="","",'statement of marks'!EG86)</f>
        <v/>
      </c>
      <c r="R2545" s="207" t="str">
        <f>IF('statement of marks'!EH86="","",'statement of marks'!EH86)</f>
        <v/>
      </c>
      <c r="S2545" s="433" t="str">
        <f>IF('statement of marks'!EI86="","",'statement of marks'!EI86)</f>
        <v/>
      </c>
      <c r="T2545" s="420" t="str">
        <f>IF('statement of marks'!EJ86="","",'statement of marks'!EJ86)</f>
        <v/>
      </c>
      <c r="U2545" s="420" t="str">
        <f>IF('statement of marks'!EK86="","",'statement of marks'!EK86)</f>
        <v/>
      </c>
      <c r="V2545" s="439" t="str">
        <f>IF('statement of marks'!EL86="","",'statement of marks'!EL86)</f>
        <v/>
      </c>
    </row>
    <row r="2546" spans="1:22" ht="15.95" customHeight="1">
      <c r="A2546" s="425"/>
      <c r="B2546" s="996" t="s">
        <v>193</v>
      </c>
      <c r="C2546" s="997"/>
      <c r="D2546" s="1007" t="s">
        <v>1</v>
      </c>
      <c r="E2546" s="1007"/>
      <c r="F2546" s="1007"/>
      <c r="G2546" s="1007" t="s">
        <v>21</v>
      </c>
      <c r="H2546" s="1007"/>
      <c r="I2546" s="1007"/>
      <c r="J2546" s="1007" t="s">
        <v>194</v>
      </c>
      <c r="K2546" s="1007"/>
      <c r="L2546" s="1007"/>
      <c r="M2546" s="1007" t="s">
        <v>68</v>
      </c>
      <c r="N2546" s="1007"/>
      <c r="O2546" s="1007"/>
      <c r="P2546" s="1007" t="s">
        <v>240</v>
      </c>
      <c r="Q2546" s="1007"/>
      <c r="R2546" s="1007"/>
      <c r="S2546" s="436"/>
      <c r="T2546" s="1073" t="s">
        <v>237</v>
      </c>
      <c r="U2546" s="1074"/>
      <c r="V2546" s="1075"/>
    </row>
    <row r="2547" spans="1:22" ht="15.95" customHeight="1">
      <c r="A2547" s="426"/>
      <c r="B2547" s="1048" t="s">
        <v>3</v>
      </c>
      <c r="C2547" s="1049"/>
      <c r="D2547" s="1050">
        <f>IF('statement of marks'!EO$6="","",'statement of marks'!EO$6)</f>
        <v>20</v>
      </c>
      <c r="E2547" s="1050"/>
      <c r="F2547" s="1050"/>
      <c r="G2547" s="1050">
        <f>IF('statement of marks'!EP$6="","",'statement of marks'!EP$6)</f>
        <v>20</v>
      </c>
      <c r="H2547" s="1050"/>
      <c r="I2547" s="1050"/>
      <c r="J2547" s="1050">
        <f>IF('statement of marks'!ER$6="","",'statement of marks'!ER$6)</f>
        <v>20</v>
      </c>
      <c r="K2547" s="1050"/>
      <c r="L2547" s="1050"/>
      <c r="M2547" s="1050">
        <f>IF('statement of marks'!EQ$6="","",'statement of marks'!EQ$6)</f>
        <v>20</v>
      </c>
      <c r="N2547" s="1050"/>
      <c r="O2547" s="1050"/>
      <c r="P2547" s="1050">
        <f>IF('statement of marks'!ES$6="","",'statement of marks'!ES$6)</f>
        <v>20</v>
      </c>
      <c r="Q2547" s="1050"/>
      <c r="R2547" s="1050"/>
      <c r="S2547" s="437" t="str">
        <f>IF('statement of marks'!FD$6="","",'statement of marks'!EW$6)</f>
        <v/>
      </c>
      <c r="T2547" s="442">
        <f>IF('statement of marks'!ET$6="","",'statement of marks'!ET$6)</f>
        <v>100</v>
      </c>
      <c r="U2547" s="443" t="s">
        <v>5</v>
      </c>
      <c r="V2547" s="444" t="s">
        <v>241</v>
      </c>
    </row>
    <row r="2548" spans="1:22" ht="15.95" customHeight="1">
      <c r="A2548" s="425"/>
      <c r="B2548" s="990" t="str">
        <f>IF('statement of marks'!$EO$3="","",'statement of marks'!$EO$3)</f>
        <v>dk;kZuqHko</v>
      </c>
      <c r="C2548" s="991"/>
      <c r="D2548" s="1031" t="str">
        <f>IF('statement of marks'!EO86="","",'statement of marks'!EO86)</f>
        <v/>
      </c>
      <c r="E2548" s="1031"/>
      <c r="F2548" s="1031"/>
      <c r="G2548" s="1031" t="str">
        <f>IF('statement of marks'!EP86="","",'statement of marks'!EP86)</f>
        <v/>
      </c>
      <c r="H2548" s="1031"/>
      <c r="I2548" s="1031"/>
      <c r="J2548" s="1031" t="str">
        <f>IF('statement of marks'!ER86="","",'statement of marks'!ER86)</f>
        <v/>
      </c>
      <c r="K2548" s="1031"/>
      <c r="L2548" s="1031"/>
      <c r="M2548" s="1031" t="str">
        <f>IF('statement of marks'!EQ86="","",'statement of marks'!EQ86)</f>
        <v/>
      </c>
      <c r="N2548" s="1031"/>
      <c r="O2548" s="1031"/>
      <c r="P2548" s="1031" t="str">
        <f>IF('statement of marks'!ES86="","",'statement of marks'!ES86)</f>
        <v/>
      </c>
      <c r="Q2548" s="1031"/>
      <c r="R2548" s="1031"/>
      <c r="S2548" s="438"/>
      <c r="T2548" s="440" t="str">
        <f>IF('statement of marks'!ET86="","",'statement of marks'!ET86)</f>
        <v/>
      </c>
      <c r="U2548" s="440" t="str">
        <f>IF('statement of marks'!EU86="","",'statement of marks'!EU86)</f>
        <v/>
      </c>
      <c r="V2548" s="441" t="str">
        <f>IF('statement of marks'!EV86="","",'statement of marks'!EV86)</f>
        <v/>
      </c>
    </row>
    <row r="2549" spans="1:22" ht="15.95" customHeight="1">
      <c r="A2549" s="425"/>
      <c r="B2549" s="1027" t="str">
        <f>IF('statement of marks'!$EY$3="","",'statement of marks'!$EY$3)</f>
        <v>dyk f'k{kk</v>
      </c>
      <c r="C2549" s="1028"/>
      <c r="D2549" s="1031" t="str">
        <f>IF('statement of marks'!EY86="","",'statement of marks'!EY86)</f>
        <v/>
      </c>
      <c r="E2549" s="1031"/>
      <c r="F2549" s="1031"/>
      <c r="G2549" s="1031" t="str">
        <f>IF('statement of marks'!EZ86="","",'statement of marks'!EZ86)</f>
        <v/>
      </c>
      <c r="H2549" s="1031"/>
      <c r="I2549" s="1031"/>
      <c r="J2549" s="1031" t="str">
        <f>IF('statement of marks'!FB86="","",'statement of marks'!FB86)</f>
        <v/>
      </c>
      <c r="K2549" s="1031"/>
      <c r="L2549" s="1031"/>
      <c r="M2549" s="1031" t="str">
        <f>IF('statement of marks'!FA86="","",'statement of marks'!FA86)</f>
        <v/>
      </c>
      <c r="N2549" s="1031"/>
      <c r="O2549" s="1031"/>
      <c r="P2549" s="1031" t="str">
        <f>IF('statement of marks'!FC86="","",'statement of marks'!FC86)</f>
        <v/>
      </c>
      <c r="Q2549" s="1031"/>
      <c r="R2549" s="1031"/>
      <c r="S2549" s="438"/>
      <c r="T2549" s="440" t="str">
        <f>IF('statement of marks'!FD86="","",'statement of marks'!FD86)</f>
        <v/>
      </c>
      <c r="U2549" s="440" t="str">
        <f>IF('statement of marks'!FE86="","",'statement of marks'!FE86)</f>
        <v/>
      </c>
      <c r="V2549" s="441" t="str">
        <f>IF('statement of marks'!FF86="","",'statement of marks'!FF86)</f>
        <v/>
      </c>
    </row>
    <row r="2550" spans="1:22" ht="15.95" customHeight="1">
      <c r="A2550" s="425"/>
      <c r="B2550" s="1029" t="str">
        <f>IF('statement of marks'!$FI$3="","",'statement of marks'!$FI$3)</f>
        <v>LokLF; ,oe~ 'kkjhfjd f'k{kk</v>
      </c>
      <c r="C2550" s="1030"/>
      <c r="D2550" s="1031" t="str">
        <f>IF('statement of marks'!FI86="","",'statement of marks'!FI86)</f>
        <v/>
      </c>
      <c r="E2550" s="1031"/>
      <c r="F2550" s="1031"/>
      <c r="G2550" s="1031" t="str">
        <f>IF('statement of marks'!FJ86="","",'statement of marks'!FJ86)</f>
        <v/>
      </c>
      <c r="H2550" s="1031"/>
      <c r="I2550" s="1031"/>
      <c r="J2550" s="1031" t="str">
        <f>IF('statement of marks'!FL86="","",'statement of marks'!FL86)</f>
        <v/>
      </c>
      <c r="K2550" s="1031"/>
      <c r="L2550" s="1031"/>
      <c r="M2550" s="1031" t="str">
        <f>IF('statement of marks'!FK86="","",'statement of marks'!FK86)</f>
        <v/>
      </c>
      <c r="N2550" s="1031"/>
      <c r="O2550" s="1031"/>
      <c r="P2550" s="1031" t="str">
        <f>IF('statement of marks'!FM86="","",'statement of marks'!FM86)</f>
        <v/>
      </c>
      <c r="Q2550" s="1031"/>
      <c r="R2550" s="1031"/>
      <c r="S2550" s="438"/>
      <c r="T2550" s="440" t="str">
        <f>IF('statement of marks'!FN86="","",'statement of marks'!FN86)</f>
        <v/>
      </c>
      <c r="U2550" s="440" t="str">
        <f>IF('statement of marks'!FO86="","",'statement of marks'!FO86)</f>
        <v/>
      </c>
      <c r="V2550" s="441" t="str">
        <f>IF('statement of marks'!FP86="","",'statement of marks'!FP86)</f>
        <v/>
      </c>
    </row>
    <row r="2551" spans="1:22" ht="15.95" customHeight="1">
      <c r="A2551" s="425"/>
      <c r="B2551" s="1000" t="s">
        <v>195</v>
      </c>
      <c r="C2551" s="1001"/>
      <c r="D2551" s="1071" t="str">
        <f>details!$DR$3</f>
        <v>vxLr rd</v>
      </c>
      <c r="E2551" s="1071"/>
      <c r="F2551" s="1071"/>
      <c r="G2551" s="1071" t="str">
        <f>details!$DV$3</f>
        <v>vDVwcj rd</v>
      </c>
      <c r="H2551" s="1071"/>
      <c r="I2551" s="1071"/>
      <c r="J2551" s="1071" t="str">
        <f>details!$ED$3</f>
        <v>Qjojh rd</v>
      </c>
      <c r="K2551" s="1071"/>
      <c r="L2551" s="1071"/>
      <c r="M2551" s="1071" t="str">
        <f>details!$DZ$3</f>
        <v>fnlEcj rd</v>
      </c>
      <c r="N2551" s="1071"/>
      <c r="O2551" s="1071"/>
      <c r="P2551" s="1071" t="str">
        <f>details!$EH$3</f>
        <v>loZ ;ksx</v>
      </c>
      <c r="Q2551" s="1071"/>
      <c r="R2551" s="1071"/>
      <c r="S2551" s="1010" t="s">
        <v>252</v>
      </c>
      <c r="T2551" s="1011"/>
      <c r="U2551" s="1011"/>
      <c r="V2551" s="1078"/>
    </row>
    <row r="2552" spans="1:22" ht="15.95" customHeight="1">
      <c r="A2552" s="425"/>
      <c r="B2552" s="1025" t="s">
        <v>98</v>
      </c>
      <c r="C2552" s="1026"/>
      <c r="D2552" s="1008" t="str">
        <f>IF(details!DS86="","",details!DS86)</f>
        <v/>
      </c>
      <c r="E2552" s="1008"/>
      <c r="F2552" s="1008"/>
      <c r="G2552" s="1008" t="str">
        <f>IF(details!DW86="","",details!DW86)</f>
        <v/>
      </c>
      <c r="H2552" s="1008"/>
      <c r="I2552" s="1008"/>
      <c r="J2552" s="1008" t="str">
        <f>IF(details!EE86="","",details!EE86)</f>
        <v/>
      </c>
      <c r="K2552" s="1008"/>
      <c r="L2552" s="1008"/>
      <c r="M2552" s="1008" t="str">
        <f>IF(details!EA86="","",details!EA86)</f>
        <v/>
      </c>
      <c r="N2552" s="1008"/>
      <c r="O2552" s="1008"/>
      <c r="P2552" s="1008" t="str">
        <f>IF(details!EI86="","",details!EI86)</f>
        <v/>
      </c>
      <c r="Q2552" s="1008"/>
      <c r="R2552" s="1008"/>
      <c r="S2552" s="1079">
        <f>'statement of marks'!$HF$108</f>
        <v>42855</v>
      </c>
      <c r="T2552" s="1080"/>
      <c r="U2552" s="1080"/>
      <c r="V2552" s="1081"/>
    </row>
    <row r="2553" spans="1:22" ht="15.95" customHeight="1">
      <c r="A2553" s="425"/>
      <c r="B2553" s="1023" t="s">
        <v>15</v>
      </c>
      <c r="C2553" s="1024"/>
      <c r="D2553" s="1009">
        <f>IF(details!DR86="","",details!DR86)</f>
        <v>83</v>
      </c>
      <c r="E2553" s="1009"/>
      <c r="F2553" s="1009"/>
      <c r="G2553" s="1009" t="str">
        <f>IF(details!DV86="","",details!DV86)</f>
        <v/>
      </c>
      <c r="H2553" s="1009"/>
      <c r="I2553" s="1009"/>
      <c r="J2553" s="1009" t="str">
        <f>IF(details!ED86="","",details!ED86)</f>
        <v/>
      </c>
      <c r="K2553" s="1009"/>
      <c r="L2553" s="1009"/>
      <c r="M2553" s="1009" t="str">
        <f>IF(details!DZ86="","",details!DZ86)</f>
        <v/>
      </c>
      <c r="N2553" s="1009"/>
      <c r="O2553" s="1009"/>
      <c r="P2553" s="1009" t="str">
        <f>IF(details!EH86="","",details!EH86)</f>
        <v/>
      </c>
      <c r="Q2553" s="1009"/>
      <c r="R2553" s="1009"/>
      <c r="S2553" s="1082"/>
      <c r="T2553" s="1083"/>
      <c r="U2553" s="1083"/>
      <c r="V2553" s="1084"/>
    </row>
    <row r="2554" spans="1:22" ht="15.95" customHeight="1">
      <c r="A2554" s="1072"/>
      <c r="B2554" s="1064" t="s">
        <v>250</v>
      </c>
      <c r="C2554" s="1065"/>
      <c r="D2554" s="1066" t="s">
        <v>3</v>
      </c>
      <c r="E2554" s="1066"/>
      <c r="F2554" s="1066"/>
      <c r="G2554" s="1066" t="s">
        <v>236</v>
      </c>
      <c r="H2554" s="1066"/>
      <c r="I2554" s="1066"/>
      <c r="J2554" s="1066" t="s">
        <v>5</v>
      </c>
      <c r="K2554" s="1066"/>
      <c r="L2554" s="1066"/>
      <c r="M2554" s="1066" t="s">
        <v>242</v>
      </c>
      <c r="N2554" s="1066"/>
      <c r="O2554" s="1066"/>
      <c r="P2554" s="1067" t="s">
        <v>225</v>
      </c>
      <c r="Q2554" s="1067"/>
      <c r="R2554" s="1067"/>
      <c r="S2554" s="1066" t="s">
        <v>250</v>
      </c>
      <c r="T2554" s="1066"/>
      <c r="U2554" s="1066"/>
      <c r="V2554" s="1068"/>
    </row>
    <row r="2555" spans="1:22" ht="15.95" customHeight="1">
      <c r="A2555" s="1072"/>
      <c r="B2555" s="1064"/>
      <c r="C2555" s="1065"/>
      <c r="D2555" s="1069" t="str">
        <f>'statement of marks'!HD86</f>
        <v/>
      </c>
      <c r="E2555" s="1069"/>
      <c r="F2555" s="1069"/>
      <c r="G2555" s="1069" t="str">
        <f>'statement of marks'!HE86</f>
        <v/>
      </c>
      <c r="H2555" s="1069"/>
      <c r="I2555" s="1069"/>
      <c r="J2555" s="1069" t="str">
        <f>'statement of marks'!HF86</f>
        <v/>
      </c>
      <c r="K2555" s="1069"/>
      <c r="L2555" s="1069"/>
      <c r="M2555" s="1069" t="str">
        <f>'statement of marks'!HI86</f>
        <v/>
      </c>
      <c r="N2555" s="1069"/>
      <c r="O2555" s="1069"/>
      <c r="P2555" s="1069" t="str">
        <f>'statement of marks'!HH86</f>
        <v/>
      </c>
      <c r="Q2555" s="1069"/>
      <c r="R2555" s="1069"/>
      <c r="S2555" s="1066" t="str">
        <f>'statement of marks'!HC86</f>
        <v/>
      </c>
      <c r="T2555" s="1066"/>
      <c r="U2555" s="1066"/>
      <c r="V2555" s="1068"/>
    </row>
    <row r="2556" spans="1:22" ht="15.95" customHeight="1">
      <c r="A2556" s="425"/>
      <c r="B2556" s="1036" t="s">
        <v>99</v>
      </c>
      <c r="C2556" s="1037"/>
      <c r="D2556" s="1007"/>
      <c r="E2556" s="1007"/>
      <c r="F2556" s="1007"/>
      <c r="G2556" s="1007"/>
      <c r="H2556" s="1007"/>
      <c r="I2556" s="1007"/>
      <c r="J2556" s="1007"/>
      <c r="K2556" s="1007"/>
      <c r="L2556" s="1007"/>
      <c r="M2556" s="1007"/>
      <c r="N2556" s="1007"/>
      <c r="O2556" s="1007"/>
      <c r="P2556" s="1007"/>
      <c r="Q2556" s="1007"/>
      <c r="R2556" s="1007"/>
      <c r="S2556" s="1007"/>
      <c r="T2556" s="1007"/>
      <c r="U2556" s="1007"/>
      <c r="V2556" s="1058"/>
    </row>
    <row r="2557" spans="1:22" ht="15.95" customHeight="1">
      <c r="A2557" s="425"/>
      <c r="B2557" s="1013" t="s">
        <v>79</v>
      </c>
      <c r="C2557" s="1014"/>
      <c r="D2557" s="1007"/>
      <c r="E2557" s="1007"/>
      <c r="F2557" s="1007"/>
      <c r="G2557" s="1007"/>
      <c r="H2557" s="1007"/>
      <c r="I2557" s="1007"/>
      <c r="J2557" s="1007"/>
      <c r="K2557" s="1007"/>
      <c r="L2557" s="1007"/>
      <c r="M2557" s="1007"/>
      <c r="N2557" s="1007"/>
      <c r="O2557" s="1007"/>
      <c r="P2557" s="1007"/>
      <c r="Q2557" s="1007"/>
      <c r="R2557" s="1007"/>
      <c r="S2557" s="1007"/>
      <c r="T2557" s="1007"/>
      <c r="U2557" s="1007"/>
      <c r="V2557" s="1058"/>
    </row>
    <row r="2558" spans="1:22" ht="15.95" customHeight="1">
      <c r="A2558" s="425"/>
      <c r="B2558" s="1036" t="s">
        <v>243</v>
      </c>
      <c r="C2558" s="1037"/>
      <c r="D2558" s="1007"/>
      <c r="E2558" s="1007"/>
      <c r="F2558" s="1007"/>
      <c r="G2558" s="1007"/>
      <c r="H2558" s="1007"/>
      <c r="I2558" s="1007"/>
      <c r="J2558" s="1007"/>
      <c r="K2558" s="1007"/>
      <c r="L2558" s="1007"/>
      <c r="M2558" s="1007"/>
      <c r="N2558" s="1007"/>
      <c r="O2558" s="1007"/>
      <c r="P2558" s="1007" t="s">
        <v>243</v>
      </c>
      <c r="Q2558" s="1007"/>
      <c r="R2558" s="1007"/>
      <c r="S2558" s="1007"/>
      <c r="T2558" s="1007"/>
      <c r="U2558" s="1007"/>
      <c r="V2558" s="1058"/>
    </row>
    <row r="2559" spans="1:22" ht="15.95" customHeight="1">
      <c r="A2559" s="425"/>
      <c r="B2559" s="1021" t="s">
        <v>100</v>
      </c>
      <c r="C2559" s="1022"/>
      <c r="D2559" s="1007"/>
      <c r="E2559" s="1007"/>
      <c r="F2559" s="1007"/>
      <c r="G2559" s="1007"/>
      <c r="H2559" s="1007"/>
      <c r="I2559" s="1007"/>
      <c r="J2559" s="1007"/>
      <c r="K2559" s="1007"/>
      <c r="L2559" s="1007"/>
      <c r="M2559" s="1007"/>
      <c r="N2559" s="1007"/>
      <c r="O2559" s="1007"/>
      <c r="P2559" s="1007"/>
      <c r="Q2559" s="1007"/>
      <c r="R2559" s="1007"/>
      <c r="S2559" s="1060" t="s">
        <v>100</v>
      </c>
      <c r="T2559" s="1060"/>
      <c r="U2559" s="1060"/>
      <c r="V2559" s="1061"/>
    </row>
    <row r="2560" spans="1:22" ht="15.95" customHeight="1" thickBot="1">
      <c r="A2560" s="427"/>
      <c r="B2560" s="1076" t="s">
        <v>101</v>
      </c>
      <c r="C2560" s="1077"/>
      <c r="D2560" s="1059"/>
      <c r="E2560" s="1059"/>
      <c r="F2560" s="1059"/>
      <c r="G2560" s="1059"/>
      <c r="H2560" s="1059"/>
      <c r="I2560" s="1059"/>
      <c r="J2560" s="1059"/>
      <c r="K2560" s="1059"/>
      <c r="L2560" s="1059"/>
      <c r="M2560" s="1059"/>
      <c r="N2560" s="1059"/>
      <c r="O2560" s="1059"/>
      <c r="P2560" s="1059"/>
      <c r="Q2560" s="1059"/>
      <c r="R2560" s="1059"/>
      <c r="S2560" s="1062" t="s">
        <v>134</v>
      </c>
      <c r="T2560" s="1062"/>
      <c r="U2560" s="1062"/>
      <c r="V2560" s="1063"/>
    </row>
    <row r="2561" spans="1:22" ht="15.95" customHeight="1">
      <c r="A2561" s="424"/>
      <c r="B2561" s="1038" t="s">
        <v>47</v>
      </c>
      <c r="C2561" s="1039"/>
      <c r="D2561" s="1039"/>
      <c r="E2561" s="1039"/>
      <c r="F2561" s="1039"/>
      <c r="G2561" s="1039"/>
      <c r="H2561" s="1039"/>
      <c r="I2561" s="1039"/>
      <c r="J2561" s="1039"/>
      <c r="K2561" s="1039"/>
      <c r="L2561" s="1039"/>
      <c r="M2561" s="1039"/>
      <c r="N2561" s="1039"/>
      <c r="O2561" s="1039"/>
      <c r="P2561" s="1039"/>
      <c r="Q2561" s="1039"/>
      <c r="R2561" s="1039"/>
      <c r="S2561" s="1039"/>
      <c r="T2561" s="1039"/>
      <c r="U2561" s="1039"/>
      <c r="V2561" s="1040"/>
    </row>
    <row r="2562" spans="1:22" ht="15.95" customHeight="1">
      <c r="A2562" s="425"/>
      <c r="B2562" s="1041" t="str">
        <f>'statement of marks'!$A$1</f>
        <v>MkW0Hkhejko vEcsMdj jkt0vkok0fo|k0cxMh]nkSlk</v>
      </c>
      <c r="C2562" s="1042"/>
      <c r="D2562" s="1042"/>
      <c r="E2562" s="1042"/>
      <c r="F2562" s="1042"/>
      <c r="G2562" s="1042"/>
      <c r="H2562" s="1042"/>
      <c r="I2562" s="1042"/>
      <c r="J2562" s="1042"/>
      <c r="K2562" s="1042"/>
      <c r="L2562" s="1042"/>
      <c r="M2562" s="1042"/>
      <c r="N2562" s="1042"/>
      <c r="O2562" s="1042"/>
      <c r="P2562" s="1042"/>
      <c r="Q2562" s="1042"/>
      <c r="R2562" s="1042"/>
      <c r="S2562" s="1042"/>
      <c r="T2562" s="1042"/>
      <c r="U2562" s="1042"/>
      <c r="V2562" s="1043"/>
    </row>
    <row r="2563" spans="1:22" ht="15.95" customHeight="1">
      <c r="A2563" s="425"/>
      <c r="B2563" s="990" t="s">
        <v>244</v>
      </c>
      <c r="C2563" s="991"/>
      <c r="D2563" s="992" t="str">
        <f>'statement of marks'!$H$3</f>
        <v>2016-17</v>
      </c>
      <c r="E2563" s="992"/>
      <c r="F2563" s="992"/>
      <c r="G2563" s="992"/>
      <c r="H2563" s="992"/>
      <c r="I2563" s="992"/>
      <c r="J2563" s="992"/>
      <c r="K2563" s="992"/>
      <c r="L2563" s="992"/>
      <c r="M2563" s="992"/>
      <c r="N2563" s="992"/>
      <c r="O2563" s="992"/>
      <c r="P2563" s="992"/>
      <c r="Q2563" s="992"/>
      <c r="R2563" s="992"/>
      <c r="S2563" s="992"/>
      <c r="T2563" s="992"/>
      <c r="U2563" s="992"/>
      <c r="V2563" s="1044"/>
    </row>
    <row r="2564" spans="1:22" ht="15.95" customHeight="1">
      <c r="A2564" s="425"/>
      <c r="B2564" s="990" t="s">
        <v>185</v>
      </c>
      <c r="C2564" s="991"/>
      <c r="D2564" s="991" t="str">
        <f>IF('statement of marks'!I87="","",'statement of marks'!I87)</f>
        <v/>
      </c>
      <c r="E2564" s="991"/>
      <c r="F2564" s="991"/>
      <c r="G2564" s="991"/>
      <c r="H2564" s="991"/>
      <c r="I2564" s="991"/>
      <c r="J2564" s="991"/>
      <c r="K2564" s="991"/>
      <c r="L2564" s="991"/>
      <c r="M2564" s="991"/>
      <c r="N2564" s="991"/>
      <c r="O2564" s="991"/>
      <c r="P2564" s="991"/>
      <c r="Q2564" s="991"/>
      <c r="R2564" s="991"/>
      <c r="S2564" s="991"/>
      <c r="T2564" s="991"/>
      <c r="U2564" s="991"/>
      <c r="V2564" s="1045"/>
    </row>
    <row r="2565" spans="1:22" ht="15.95" customHeight="1">
      <c r="A2565" s="425"/>
      <c r="B2565" s="990" t="s">
        <v>186</v>
      </c>
      <c r="C2565" s="991"/>
      <c r="D2565" s="991" t="str">
        <f>IF('statement of marks'!J87="","",'statement of marks'!J87)</f>
        <v/>
      </c>
      <c r="E2565" s="991"/>
      <c r="F2565" s="991"/>
      <c r="G2565" s="991"/>
      <c r="H2565" s="991"/>
      <c r="I2565" s="991"/>
      <c r="J2565" s="991"/>
      <c r="K2565" s="991"/>
      <c r="L2565" s="991"/>
      <c r="M2565" s="991"/>
      <c r="N2565" s="991"/>
      <c r="O2565" s="991"/>
      <c r="P2565" s="991"/>
      <c r="Q2565" s="991"/>
      <c r="R2565" s="991"/>
      <c r="S2565" s="991"/>
      <c r="T2565" s="991"/>
      <c r="U2565" s="991"/>
      <c r="V2565" s="1045"/>
    </row>
    <row r="2566" spans="1:22" ht="15.95" customHeight="1">
      <c r="A2566" s="425"/>
      <c r="B2566" s="990" t="s">
        <v>187</v>
      </c>
      <c r="C2566" s="991"/>
      <c r="D2566" s="991" t="str">
        <f>IF('statement of marks'!K87="","",'statement of marks'!K87)</f>
        <v/>
      </c>
      <c r="E2566" s="991"/>
      <c r="F2566" s="991"/>
      <c r="G2566" s="991"/>
      <c r="H2566" s="991"/>
      <c r="I2566" s="991"/>
      <c r="J2566" s="991"/>
      <c r="K2566" s="991"/>
      <c r="L2566" s="991"/>
      <c r="M2566" s="991"/>
      <c r="N2566" s="991"/>
      <c r="O2566" s="991"/>
      <c r="P2566" s="991"/>
      <c r="Q2566" s="991"/>
      <c r="R2566" s="991"/>
      <c r="S2566" s="991"/>
      <c r="T2566" s="991"/>
      <c r="U2566" s="991"/>
      <c r="V2566" s="1045"/>
    </row>
    <row r="2567" spans="1:22" ht="15.95" customHeight="1">
      <c r="A2567" s="425"/>
      <c r="B2567" s="990" t="s">
        <v>188</v>
      </c>
      <c r="C2567" s="991"/>
      <c r="D2567" s="992" t="str">
        <f>'statement of marks'!$G$3</f>
        <v>6 B</v>
      </c>
      <c r="E2567" s="992"/>
      <c r="F2567" s="992"/>
      <c r="G2567" s="991" t="s">
        <v>9</v>
      </c>
      <c r="H2567" s="991"/>
      <c r="I2567" s="991"/>
      <c r="J2567" s="992" t="str">
        <f>IF('statement of marks'!D87="","",'statement of marks'!D87)</f>
        <v/>
      </c>
      <c r="K2567" s="992"/>
      <c r="L2567" s="992"/>
      <c r="M2567" s="991" t="s">
        <v>189</v>
      </c>
      <c r="N2567" s="991"/>
      <c r="O2567" s="991"/>
      <c r="P2567" s="992" t="str">
        <f>IF('statement of marks'!F87="","",'statement of marks'!F87)</f>
        <v/>
      </c>
      <c r="Q2567" s="992"/>
      <c r="R2567" s="992"/>
      <c r="S2567" s="1054" t="str">
        <f>IF('statement of marks'!$I$3="","",'statement of marks'!$I$3)</f>
        <v xml:space="preserve">fo|ky; dk Mk;l dksM+ </v>
      </c>
      <c r="T2567" s="1054"/>
      <c r="U2567" s="1054"/>
      <c r="V2567" s="1055"/>
    </row>
    <row r="2568" spans="1:22" ht="15.95" customHeight="1">
      <c r="A2568" s="425"/>
      <c r="B2568" s="428" t="s">
        <v>0</v>
      </c>
      <c r="C2568" s="429"/>
      <c r="D2568" s="1032" t="str">
        <f>IF('statement of marks'!G87="","",'statement of marks'!G87)</f>
        <v/>
      </c>
      <c r="E2568" s="1032"/>
      <c r="F2568" s="1032"/>
      <c r="G2568" s="991" t="str">
        <f>IF('statement of marks'!H87="","",'statement of marks'!H87)</f>
        <v/>
      </c>
      <c r="H2568" s="991"/>
      <c r="I2568" s="991"/>
      <c r="J2568" s="991"/>
      <c r="K2568" s="991"/>
      <c r="L2568" s="991"/>
      <c r="M2568" s="991"/>
      <c r="N2568" s="991"/>
      <c r="O2568" s="991"/>
      <c r="P2568" s="991"/>
      <c r="Q2568" s="991"/>
      <c r="R2568" s="991"/>
      <c r="S2568" s="1056" t="str">
        <f>IF('statement of marks'!$J$3="","",'statement of marks'!$J$3)</f>
        <v xml:space="preserve">08291009401   </v>
      </c>
      <c r="T2568" s="1056"/>
      <c r="U2568" s="1056"/>
      <c r="V2568" s="1057"/>
    </row>
    <row r="2569" spans="1:22" ht="15.95" customHeight="1">
      <c r="A2569" s="425"/>
      <c r="B2569" s="404" t="s">
        <v>28</v>
      </c>
      <c r="C2569" s="430" t="s">
        <v>96</v>
      </c>
      <c r="D2569" s="1007" t="s">
        <v>1</v>
      </c>
      <c r="E2569" s="1007"/>
      <c r="F2569" s="1007"/>
      <c r="G2569" s="1007" t="s">
        <v>21</v>
      </c>
      <c r="H2569" s="1007"/>
      <c r="I2569" s="1007"/>
      <c r="J2569" s="1007" t="s">
        <v>68</v>
      </c>
      <c r="K2569" s="1007"/>
      <c r="L2569" s="1007"/>
      <c r="M2569" s="1007" t="s">
        <v>97</v>
      </c>
      <c r="N2569" s="1007"/>
      <c r="O2569" s="1007"/>
      <c r="P2569" s="1070" t="s">
        <v>200</v>
      </c>
      <c r="Q2569" s="1051" t="s">
        <v>238</v>
      </c>
      <c r="R2569" s="1051"/>
      <c r="S2569" s="1051"/>
      <c r="T2569" s="1052" t="s">
        <v>237</v>
      </c>
      <c r="U2569" s="1052"/>
      <c r="V2569" s="1053"/>
    </row>
    <row r="2570" spans="1:22" ht="15.95" customHeight="1">
      <c r="A2570" s="425"/>
      <c r="B2570" s="404"/>
      <c r="C2570" s="430"/>
      <c r="D2570" s="423" t="s">
        <v>245</v>
      </c>
      <c r="E2570" s="423" t="s">
        <v>246</v>
      </c>
      <c r="F2570" s="431" t="s">
        <v>2</v>
      </c>
      <c r="G2570" s="423" t="s">
        <v>245</v>
      </c>
      <c r="H2570" s="423" t="s">
        <v>246</v>
      </c>
      <c r="I2570" s="431" t="s">
        <v>2</v>
      </c>
      <c r="J2570" s="423" t="s">
        <v>245</v>
      </c>
      <c r="K2570" s="423" t="s">
        <v>246</v>
      </c>
      <c r="L2570" s="431" t="s">
        <v>2</v>
      </c>
      <c r="M2570" s="423" t="s">
        <v>245</v>
      </c>
      <c r="N2570" s="423" t="s">
        <v>246</v>
      </c>
      <c r="O2570" s="431" t="s">
        <v>2</v>
      </c>
      <c r="P2570" s="1070"/>
      <c r="Q2570" s="423" t="s">
        <v>245</v>
      </c>
      <c r="R2570" s="423" t="s">
        <v>246</v>
      </c>
      <c r="S2570" s="435" t="s">
        <v>2</v>
      </c>
      <c r="T2570" s="445" t="s">
        <v>223</v>
      </c>
      <c r="U2570" s="446" t="s">
        <v>5</v>
      </c>
      <c r="V2570" s="447" t="s">
        <v>241</v>
      </c>
    </row>
    <row r="2571" spans="1:22" ht="15.95" customHeight="1">
      <c r="A2571" s="426"/>
      <c r="B2571" s="1046" t="s">
        <v>3</v>
      </c>
      <c r="C2571" s="1047"/>
      <c r="D2571" s="421">
        <f>IF('statement of marks'!L$6="","",'statement of marks'!L$6)</f>
        <v>5</v>
      </c>
      <c r="E2571" s="421">
        <f>IF('statement of marks'!M$6="","",'statement of marks'!M$6)</f>
        <v>5</v>
      </c>
      <c r="F2571" s="432">
        <f>IF('statement of marks'!N$6="","",'statement of marks'!N$6)</f>
        <v>10</v>
      </c>
      <c r="G2571" s="421">
        <f>IF('statement of marks'!O$6="","",'statement of marks'!O$6)</f>
        <v>5</v>
      </c>
      <c r="H2571" s="421">
        <f>IF('statement of marks'!P$6="","",'statement of marks'!P$6)</f>
        <v>5</v>
      </c>
      <c r="I2571" s="432">
        <f>IF('statement of marks'!Q$6="","",'statement of marks'!Q$6)</f>
        <v>10</v>
      </c>
      <c r="J2571" s="421">
        <f>IF('statement of marks'!R$6="","",'statement of marks'!R$6)</f>
        <v>5</v>
      </c>
      <c r="K2571" s="421">
        <f>IF('statement of marks'!S$6="","",'statement of marks'!S$6)</f>
        <v>5</v>
      </c>
      <c r="L2571" s="432">
        <f>IF('statement of marks'!T$6="","",'statement of marks'!T$6)</f>
        <v>10</v>
      </c>
      <c r="M2571" s="421">
        <f>IF('statement of marks'!V$6="","",'statement of marks'!V$6)</f>
        <v>50</v>
      </c>
      <c r="N2571" s="421">
        <f>IF('statement of marks'!W$6="","",'statement of marks'!W$6)</f>
        <v>20</v>
      </c>
      <c r="O2571" s="432">
        <f>IF('statement of marks'!X$6="","",'statement of marks'!X$6)</f>
        <v>70</v>
      </c>
      <c r="P2571" s="422">
        <f>IF('statement of marks'!Y$6="","",'statement of marks'!Y$6)</f>
        <v>100</v>
      </c>
      <c r="Q2571" s="421">
        <f>IF('statement of marks'!Z$6="","",'statement of marks'!Z$6)</f>
        <v>70</v>
      </c>
      <c r="R2571" s="421">
        <f>IF('statement of marks'!AA$6="","",'statement of marks'!AA$6)</f>
        <v>30</v>
      </c>
      <c r="S2571" s="432">
        <f>IF('statement of marks'!AB$6="","",'statement of marks'!AB$6)</f>
        <v>100</v>
      </c>
      <c r="T2571" s="442">
        <f>IF('statement of marks'!AC$6="","",'statement of marks'!AC$6)</f>
        <v>200</v>
      </c>
      <c r="U2571" s="442" t="str">
        <f>IF('statement of marks'!AD$6="","",'statement of marks'!AD$6)</f>
        <v/>
      </c>
      <c r="V2571" s="448" t="str">
        <f>IF('statement of marks'!AE$6="","",'statement of marks'!AE$6)</f>
        <v/>
      </c>
    </row>
    <row r="2572" spans="1:22" ht="15.95" customHeight="1">
      <c r="A2572" s="425"/>
      <c r="B2572" s="990" t="str">
        <f>IF('statement of marks'!$L$3="","",'statement of marks'!$L$3)</f>
        <v>fgUnh</v>
      </c>
      <c r="C2572" s="991"/>
      <c r="D2572" s="207" t="str">
        <f>IF('statement of marks'!L87="","",'statement of marks'!L87)</f>
        <v/>
      </c>
      <c r="E2572" s="207" t="str">
        <f>IF('statement of marks'!M87="","",'statement of marks'!M87)</f>
        <v/>
      </c>
      <c r="F2572" s="433" t="str">
        <f>IF('statement of marks'!N87="","",'statement of marks'!N87)</f>
        <v/>
      </c>
      <c r="G2572" s="207" t="str">
        <f>IF('statement of marks'!O87="","",'statement of marks'!O87)</f>
        <v/>
      </c>
      <c r="H2572" s="207" t="str">
        <f>IF('statement of marks'!P87="","",'statement of marks'!P87)</f>
        <v/>
      </c>
      <c r="I2572" s="433" t="str">
        <f>IF('statement of marks'!Q87="","",'statement of marks'!Q87)</f>
        <v/>
      </c>
      <c r="J2572" s="207" t="str">
        <f>IF('statement of marks'!R87="","",'statement of marks'!R87)</f>
        <v/>
      </c>
      <c r="K2572" s="207" t="str">
        <f>IF('statement of marks'!S87="","",'statement of marks'!S87)</f>
        <v/>
      </c>
      <c r="L2572" s="433" t="str">
        <f>IF('statement of marks'!T87="","",'statement of marks'!T87)</f>
        <v/>
      </c>
      <c r="M2572" s="207" t="str">
        <f>IF('statement of marks'!V87="","",'statement of marks'!V87)</f>
        <v/>
      </c>
      <c r="N2572" s="207" t="str">
        <f>IF('statement of marks'!W87="","",'statement of marks'!W87)</f>
        <v/>
      </c>
      <c r="O2572" s="433" t="str">
        <f>IF('statement of marks'!X87="","",'statement of marks'!X87)</f>
        <v/>
      </c>
      <c r="P2572" s="209" t="str">
        <f>IF('statement of marks'!Y87="","",'statement of marks'!Y87)</f>
        <v/>
      </c>
      <c r="Q2572" s="207" t="str">
        <f>IF('statement of marks'!Z87="","",'statement of marks'!Z87)</f>
        <v/>
      </c>
      <c r="R2572" s="207" t="str">
        <f>IF('statement of marks'!AA87="","",'statement of marks'!AA87)</f>
        <v/>
      </c>
      <c r="S2572" s="433" t="str">
        <f>IF('statement of marks'!AB87="","",'statement of marks'!AB87)</f>
        <v/>
      </c>
      <c r="T2572" s="420" t="str">
        <f>IF('statement of marks'!AC87="","",'statement of marks'!AC87)</f>
        <v/>
      </c>
      <c r="U2572" s="420" t="str">
        <f>IF('statement of marks'!AD87="","",'statement of marks'!AD87)</f>
        <v/>
      </c>
      <c r="V2572" s="439" t="str">
        <f>IF('statement of marks'!AE87="","",'statement of marks'!AE87)</f>
        <v/>
      </c>
    </row>
    <row r="2573" spans="1:22" ht="15.95" customHeight="1">
      <c r="A2573" s="425"/>
      <c r="B2573" s="990" t="str">
        <f>IF('statement of marks'!$AH$3="","",'statement of marks'!$AH$3)</f>
        <v>vaxszth</v>
      </c>
      <c r="C2573" s="991"/>
      <c r="D2573" s="207" t="str">
        <f>IF('statement of marks'!AH87="","",'statement of marks'!AH87)</f>
        <v/>
      </c>
      <c r="E2573" s="207" t="str">
        <f>IF('statement of marks'!AI87="","",'statement of marks'!AI87)</f>
        <v/>
      </c>
      <c r="F2573" s="433" t="str">
        <f>IF('statement of marks'!AJ87="","",'statement of marks'!AJ87)</f>
        <v/>
      </c>
      <c r="G2573" s="207" t="str">
        <f>IF('statement of marks'!AK87="","",'statement of marks'!AK87)</f>
        <v/>
      </c>
      <c r="H2573" s="207" t="str">
        <f>IF('statement of marks'!AL87="","",'statement of marks'!AL87)</f>
        <v/>
      </c>
      <c r="I2573" s="433" t="str">
        <f>IF('statement of marks'!AM87="","",'statement of marks'!AM87)</f>
        <v/>
      </c>
      <c r="J2573" s="207" t="str">
        <f>IF('statement of marks'!AN87="","",'statement of marks'!AN87)</f>
        <v/>
      </c>
      <c r="K2573" s="207" t="str">
        <f>IF('statement of marks'!AO87="","",'statement of marks'!AO87)</f>
        <v/>
      </c>
      <c r="L2573" s="433" t="str">
        <f>IF('statement of marks'!AP87="","",'statement of marks'!AP87)</f>
        <v/>
      </c>
      <c r="M2573" s="207" t="str">
        <f>IF('statement of marks'!AR87="","",'statement of marks'!AR87)</f>
        <v/>
      </c>
      <c r="N2573" s="207" t="str">
        <f>IF('statement of marks'!AS87="","",'statement of marks'!AS87)</f>
        <v/>
      </c>
      <c r="O2573" s="433" t="str">
        <f>IF('statement of marks'!AT87="","",'statement of marks'!AT87)</f>
        <v/>
      </c>
      <c r="P2573" s="209" t="str">
        <f>IF('statement of marks'!AU87="","",'statement of marks'!AU87)</f>
        <v/>
      </c>
      <c r="Q2573" s="207" t="str">
        <f>IF('statement of marks'!AV87="","",'statement of marks'!AV87)</f>
        <v/>
      </c>
      <c r="R2573" s="207" t="str">
        <f>IF('statement of marks'!AW87="","",'statement of marks'!AW87)</f>
        <v/>
      </c>
      <c r="S2573" s="433" t="str">
        <f>IF('statement of marks'!AX87="","",'statement of marks'!AX87)</f>
        <v/>
      </c>
      <c r="T2573" s="420" t="str">
        <f>IF('statement of marks'!AY87="","",'statement of marks'!AY87)</f>
        <v/>
      </c>
      <c r="U2573" s="420" t="str">
        <f>IF('statement of marks'!AZ87="","",'statement of marks'!AZ87)</f>
        <v/>
      </c>
      <c r="V2573" s="439" t="str">
        <f>IF('statement of marks'!BA87="","",'statement of marks'!BA87)</f>
        <v/>
      </c>
    </row>
    <row r="2574" spans="1:22" ht="15.95" customHeight="1">
      <c r="A2574" s="425"/>
      <c r="B2574" s="990" t="str">
        <f>IF('statement of marks'!BD87="s","laLd`r",IF('statement of marks'!BD87="u","mnwZ",IF('statement of marks'!BD87="g","xqtjkrh",IF('statement of marks'!BD87="p","iatkch",IF('statement of marks'!BD87="sd","fla/kh","r`rh; Hkk""kk")))))</f>
        <v>r`rh; Hkk"kk</v>
      </c>
      <c r="C2574" s="991"/>
      <c r="D2574" s="207" t="str">
        <f>IF('statement of marks'!BE87="","",'statement of marks'!BE87)</f>
        <v/>
      </c>
      <c r="E2574" s="207" t="str">
        <f>IF('statement of marks'!BF87="","",'statement of marks'!BF87)</f>
        <v/>
      </c>
      <c r="F2574" s="433" t="str">
        <f>IF('statement of marks'!BG87="","",'statement of marks'!BG87)</f>
        <v/>
      </c>
      <c r="G2574" s="207" t="str">
        <f>IF('statement of marks'!BH87="","",'statement of marks'!BH87)</f>
        <v/>
      </c>
      <c r="H2574" s="207" t="str">
        <f>IF('statement of marks'!BI87="","",'statement of marks'!BI87)</f>
        <v/>
      </c>
      <c r="I2574" s="433" t="str">
        <f>IF('statement of marks'!BJ87="","",'statement of marks'!BJ87)</f>
        <v/>
      </c>
      <c r="J2574" s="207" t="str">
        <f>IF('statement of marks'!BK87="","",'statement of marks'!BK87)</f>
        <v/>
      </c>
      <c r="K2574" s="207" t="str">
        <f>IF('statement of marks'!BL87="","",'statement of marks'!BL87)</f>
        <v/>
      </c>
      <c r="L2574" s="433" t="str">
        <f>IF('statement of marks'!BM87="","",'statement of marks'!BM87)</f>
        <v/>
      </c>
      <c r="M2574" s="207" t="str">
        <f>IF('statement of marks'!BO87="","",'statement of marks'!BO87)</f>
        <v/>
      </c>
      <c r="N2574" s="207" t="str">
        <f>IF('statement of marks'!BP87="","",'statement of marks'!BP87)</f>
        <v/>
      </c>
      <c r="O2574" s="433" t="str">
        <f>IF('statement of marks'!BQ87="","",'statement of marks'!BQ87)</f>
        <v/>
      </c>
      <c r="P2574" s="209" t="str">
        <f>IF('statement of marks'!BR87="","",'statement of marks'!BR87)</f>
        <v/>
      </c>
      <c r="Q2574" s="207" t="str">
        <f>IF('statement of marks'!BS87="","",'statement of marks'!BS87)</f>
        <v/>
      </c>
      <c r="R2574" s="207" t="str">
        <f>IF('statement of marks'!BT87="","",'statement of marks'!BT87)</f>
        <v/>
      </c>
      <c r="S2574" s="433" t="str">
        <f>IF('statement of marks'!BU87="","",'statement of marks'!BU87)</f>
        <v/>
      </c>
      <c r="T2574" s="420" t="str">
        <f>IF('statement of marks'!BV87="","",'statement of marks'!BV87)</f>
        <v/>
      </c>
      <c r="U2574" s="420" t="str">
        <f>IF('statement of marks'!BW87="","",'statement of marks'!BW87)</f>
        <v/>
      </c>
      <c r="V2574" s="439" t="str">
        <f>IF('statement of marks'!BX87="","",'statement of marks'!BX87)</f>
        <v/>
      </c>
    </row>
    <row r="2575" spans="1:22" ht="15.95" customHeight="1">
      <c r="A2575" s="425"/>
      <c r="B2575" s="990" t="str">
        <f>IF('statement of marks'!$CA$3="","",'statement of marks'!$CA$3)</f>
        <v>xf.kr</v>
      </c>
      <c r="C2575" s="991"/>
      <c r="D2575" s="207" t="str">
        <f>IF('statement of marks'!CA87="","",'statement of marks'!CA87)</f>
        <v/>
      </c>
      <c r="E2575" s="207" t="str">
        <f>IF('statement of marks'!CB87="","",'statement of marks'!CB87)</f>
        <v/>
      </c>
      <c r="F2575" s="433" t="str">
        <f>IF('statement of marks'!CC87="","",'statement of marks'!CC87)</f>
        <v/>
      </c>
      <c r="G2575" s="207" t="str">
        <f>IF('statement of marks'!CD87="","",'statement of marks'!CD87)</f>
        <v/>
      </c>
      <c r="H2575" s="207" t="str">
        <f>IF('statement of marks'!CE87="","",'statement of marks'!CE87)</f>
        <v/>
      </c>
      <c r="I2575" s="433" t="str">
        <f>IF('statement of marks'!CF87="","",'statement of marks'!CF87)</f>
        <v/>
      </c>
      <c r="J2575" s="207" t="str">
        <f>IF('statement of marks'!CG87="","",'statement of marks'!CG87)</f>
        <v/>
      </c>
      <c r="K2575" s="207" t="str">
        <f>IF('statement of marks'!CH87="","",'statement of marks'!CH87)</f>
        <v/>
      </c>
      <c r="L2575" s="433" t="str">
        <f>IF('statement of marks'!CI87="","",'statement of marks'!CI87)</f>
        <v/>
      </c>
      <c r="M2575" s="207" t="str">
        <f>IF('statement of marks'!CK87="","",'statement of marks'!CK87)</f>
        <v/>
      </c>
      <c r="N2575" s="207" t="str">
        <f>IF('statement of marks'!CL87="","",'statement of marks'!CL87)</f>
        <v/>
      </c>
      <c r="O2575" s="433" t="str">
        <f>IF('statement of marks'!CM87="","",'statement of marks'!CM87)</f>
        <v/>
      </c>
      <c r="P2575" s="209" t="str">
        <f>IF('statement of marks'!CN87="","",'statement of marks'!CN87)</f>
        <v/>
      </c>
      <c r="Q2575" s="207" t="str">
        <f>IF('statement of marks'!CO87="","",'statement of marks'!CO87)</f>
        <v/>
      </c>
      <c r="R2575" s="207" t="str">
        <f>IF('statement of marks'!CP87="","",'statement of marks'!CP87)</f>
        <v/>
      </c>
      <c r="S2575" s="433" t="str">
        <f>IF('statement of marks'!CQ87="","",'statement of marks'!CQ87)</f>
        <v/>
      </c>
      <c r="T2575" s="420" t="str">
        <f>IF('statement of marks'!CR87="","",'statement of marks'!CR87)</f>
        <v/>
      </c>
      <c r="U2575" s="420" t="str">
        <f>IF('statement of marks'!CS87="","",'statement of marks'!CS87)</f>
        <v/>
      </c>
      <c r="V2575" s="439" t="str">
        <f>IF('statement of marks'!CT87="","",'statement of marks'!CT87)</f>
        <v/>
      </c>
    </row>
    <row r="2576" spans="1:22" ht="15.95" customHeight="1">
      <c r="A2576" s="425"/>
      <c r="B2576" s="990" t="str">
        <f>IF('statement of marks'!$CW$3="","",'statement of marks'!$CW$3)</f>
        <v>foKku</v>
      </c>
      <c r="C2576" s="991"/>
      <c r="D2576" s="207" t="str">
        <f>IF('statement of marks'!CW87="","",'statement of marks'!CW87)</f>
        <v/>
      </c>
      <c r="E2576" s="207" t="str">
        <f>IF('statement of marks'!CX87="","",'statement of marks'!CX87)</f>
        <v/>
      </c>
      <c r="F2576" s="433" t="str">
        <f>IF('statement of marks'!CY87="","",'statement of marks'!CY87)</f>
        <v/>
      </c>
      <c r="G2576" s="207" t="str">
        <f>IF('statement of marks'!CZ87="","",'statement of marks'!CZ87)</f>
        <v/>
      </c>
      <c r="H2576" s="207" t="str">
        <f>IF('statement of marks'!DA87="","",'statement of marks'!DA87)</f>
        <v/>
      </c>
      <c r="I2576" s="433" t="str">
        <f>IF('statement of marks'!DB87="","",'statement of marks'!DB87)</f>
        <v/>
      </c>
      <c r="J2576" s="207" t="str">
        <f>IF('statement of marks'!DC87="","",'statement of marks'!DC87)</f>
        <v/>
      </c>
      <c r="K2576" s="207" t="str">
        <f>IF('statement of marks'!DD87="","",'statement of marks'!DD87)</f>
        <v/>
      </c>
      <c r="L2576" s="433" t="str">
        <f>IF('statement of marks'!DE87="","",'statement of marks'!DE87)</f>
        <v/>
      </c>
      <c r="M2576" s="207" t="str">
        <f>IF('statement of marks'!DG87="","",'statement of marks'!DG87)</f>
        <v/>
      </c>
      <c r="N2576" s="207" t="str">
        <f>IF('statement of marks'!DH87="","",'statement of marks'!DH87)</f>
        <v/>
      </c>
      <c r="O2576" s="433" t="str">
        <f>IF('statement of marks'!DI87="","",'statement of marks'!DI87)</f>
        <v/>
      </c>
      <c r="P2576" s="209" t="str">
        <f>IF('statement of marks'!DJ87="","",'statement of marks'!DJ87)</f>
        <v/>
      </c>
      <c r="Q2576" s="207" t="str">
        <f>IF('statement of marks'!DK87="","",'statement of marks'!DK87)</f>
        <v/>
      </c>
      <c r="R2576" s="207" t="str">
        <f>IF('statement of marks'!DL87="","",'statement of marks'!DL87)</f>
        <v/>
      </c>
      <c r="S2576" s="433" t="str">
        <f>IF('statement of marks'!DM87="","",'statement of marks'!DM87)</f>
        <v/>
      </c>
      <c r="T2576" s="420" t="str">
        <f>IF('statement of marks'!DN87="","",'statement of marks'!DN87)</f>
        <v/>
      </c>
      <c r="U2576" s="420" t="str">
        <f>IF('statement of marks'!DO87="","",'statement of marks'!DO87)</f>
        <v/>
      </c>
      <c r="V2576" s="439" t="str">
        <f>IF('statement of marks'!DP87="","",'statement of marks'!DP87)</f>
        <v/>
      </c>
    </row>
    <row r="2577" spans="1:22" ht="15.95" customHeight="1">
      <c r="A2577" s="425"/>
      <c r="B2577" s="990" t="str">
        <f>IF('statement of marks'!$DS$3="","",'statement of marks'!$DS$3)</f>
        <v>lkekftd foKku</v>
      </c>
      <c r="C2577" s="991"/>
      <c r="D2577" s="207" t="str">
        <f>IF('statement of marks'!DS87="","",'statement of marks'!DS87)</f>
        <v/>
      </c>
      <c r="E2577" s="207" t="str">
        <f>IF('statement of marks'!DT87="","",'statement of marks'!DT87)</f>
        <v/>
      </c>
      <c r="F2577" s="433" t="str">
        <f>IF('statement of marks'!DU87="","",'statement of marks'!DU87)</f>
        <v/>
      </c>
      <c r="G2577" s="207" t="str">
        <f>IF('statement of marks'!DV87="","",'statement of marks'!DV87)</f>
        <v/>
      </c>
      <c r="H2577" s="207" t="str">
        <f>IF('statement of marks'!DW87="","",'statement of marks'!DW87)</f>
        <v/>
      </c>
      <c r="I2577" s="433" t="str">
        <f>IF('statement of marks'!DX87="","",'statement of marks'!DX87)</f>
        <v/>
      </c>
      <c r="J2577" s="207" t="str">
        <f>IF('statement of marks'!DY87="","",'statement of marks'!DY87)</f>
        <v/>
      </c>
      <c r="K2577" s="207" t="str">
        <f>IF('statement of marks'!DZ87="","",'statement of marks'!DZ87)</f>
        <v/>
      </c>
      <c r="L2577" s="433" t="str">
        <f>IF('statement of marks'!EA87="","",'statement of marks'!EA87)</f>
        <v/>
      </c>
      <c r="M2577" s="207" t="str">
        <f>IF('statement of marks'!EC87="","",'statement of marks'!EC87)</f>
        <v/>
      </c>
      <c r="N2577" s="207" t="str">
        <f>IF('statement of marks'!ED87="","",'statement of marks'!ED87)</f>
        <v/>
      </c>
      <c r="O2577" s="433" t="str">
        <f>IF('statement of marks'!EE87="","",'statement of marks'!EE87)</f>
        <v/>
      </c>
      <c r="P2577" s="209" t="str">
        <f>IF('statement of marks'!EF87="","",'statement of marks'!EF87)</f>
        <v/>
      </c>
      <c r="Q2577" s="207" t="str">
        <f>IF('statement of marks'!EG87="","",'statement of marks'!EG87)</f>
        <v/>
      </c>
      <c r="R2577" s="207" t="str">
        <f>IF('statement of marks'!EH87="","",'statement of marks'!EH87)</f>
        <v/>
      </c>
      <c r="S2577" s="433" t="str">
        <f>IF('statement of marks'!EI87="","",'statement of marks'!EI87)</f>
        <v/>
      </c>
      <c r="T2577" s="420" t="str">
        <f>IF('statement of marks'!EJ87="","",'statement of marks'!EJ87)</f>
        <v/>
      </c>
      <c r="U2577" s="420" t="str">
        <f>IF('statement of marks'!EK87="","",'statement of marks'!EK87)</f>
        <v/>
      </c>
      <c r="V2577" s="439" t="str">
        <f>IF('statement of marks'!EL87="","",'statement of marks'!EL87)</f>
        <v/>
      </c>
    </row>
    <row r="2578" spans="1:22" ht="15.95" customHeight="1">
      <c r="A2578" s="425"/>
      <c r="B2578" s="996" t="s">
        <v>193</v>
      </c>
      <c r="C2578" s="997"/>
      <c r="D2578" s="1007" t="s">
        <v>1</v>
      </c>
      <c r="E2578" s="1007"/>
      <c r="F2578" s="1007"/>
      <c r="G2578" s="1007" t="s">
        <v>21</v>
      </c>
      <c r="H2578" s="1007"/>
      <c r="I2578" s="1007"/>
      <c r="J2578" s="1007" t="s">
        <v>194</v>
      </c>
      <c r="K2578" s="1007"/>
      <c r="L2578" s="1007"/>
      <c r="M2578" s="1007" t="s">
        <v>68</v>
      </c>
      <c r="N2578" s="1007"/>
      <c r="O2578" s="1007"/>
      <c r="P2578" s="1007" t="s">
        <v>240</v>
      </c>
      <c r="Q2578" s="1007"/>
      <c r="R2578" s="1007"/>
      <c r="S2578" s="436"/>
      <c r="T2578" s="1073" t="s">
        <v>237</v>
      </c>
      <c r="U2578" s="1074"/>
      <c r="V2578" s="1075"/>
    </row>
    <row r="2579" spans="1:22" ht="15.95" customHeight="1">
      <c r="A2579" s="426"/>
      <c r="B2579" s="1048" t="s">
        <v>3</v>
      </c>
      <c r="C2579" s="1049"/>
      <c r="D2579" s="1050">
        <f>IF('statement of marks'!EO$6="","",'statement of marks'!EO$6)</f>
        <v>20</v>
      </c>
      <c r="E2579" s="1050"/>
      <c r="F2579" s="1050"/>
      <c r="G2579" s="1050">
        <f>IF('statement of marks'!EP$6="","",'statement of marks'!EP$6)</f>
        <v>20</v>
      </c>
      <c r="H2579" s="1050"/>
      <c r="I2579" s="1050"/>
      <c r="J2579" s="1050">
        <f>IF('statement of marks'!ER$6="","",'statement of marks'!ER$6)</f>
        <v>20</v>
      </c>
      <c r="K2579" s="1050"/>
      <c r="L2579" s="1050"/>
      <c r="M2579" s="1050">
        <f>IF('statement of marks'!EQ$6="","",'statement of marks'!EQ$6)</f>
        <v>20</v>
      </c>
      <c r="N2579" s="1050"/>
      <c r="O2579" s="1050"/>
      <c r="P2579" s="1050">
        <f>IF('statement of marks'!ES$6="","",'statement of marks'!ES$6)</f>
        <v>20</v>
      </c>
      <c r="Q2579" s="1050"/>
      <c r="R2579" s="1050"/>
      <c r="S2579" s="437" t="str">
        <f>IF('statement of marks'!FD$6="","",'statement of marks'!EW$6)</f>
        <v/>
      </c>
      <c r="T2579" s="442">
        <f>IF('statement of marks'!ET$6="","",'statement of marks'!ET$6)</f>
        <v>100</v>
      </c>
      <c r="U2579" s="443" t="s">
        <v>5</v>
      </c>
      <c r="V2579" s="444" t="s">
        <v>241</v>
      </c>
    </row>
    <row r="2580" spans="1:22" ht="15.95" customHeight="1">
      <c r="A2580" s="425"/>
      <c r="B2580" s="990" t="str">
        <f>IF('statement of marks'!$EO$3="","",'statement of marks'!$EO$3)</f>
        <v>dk;kZuqHko</v>
      </c>
      <c r="C2580" s="991"/>
      <c r="D2580" s="1031" t="str">
        <f>IF('statement of marks'!EO87="","",'statement of marks'!EO87)</f>
        <v/>
      </c>
      <c r="E2580" s="1031"/>
      <c r="F2580" s="1031"/>
      <c r="G2580" s="1031" t="str">
        <f>IF('statement of marks'!EP87="","",'statement of marks'!EP87)</f>
        <v/>
      </c>
      <c r="H2580" s="1031"/>
      <c r="I2580" s="1031"/>
      <c r="J2580" s="1031" t="str">
        <f>IF('statement of marks'!ER87="","",'statement of marks'!ER87)</f>
        <v/>
      </c>
      <c r="K2580" s="1031"/>
      <c r="L2580" s="1031"/>
      <c r="M2580" s="1031" t="str">
        <f>IF('statement of marks'!EQ87="","",'statement of marks'!EQ87)</f>
        <v/>
      </c>
      <c r="N2580" s="1031"/>
      <c r="O2580" s="1031"/>
      <c r="P2580" s="1031" t="str">
        <f>IF('statement of marks'!ES87="","",'statement of marks'!ES87)</f>
        <v/>
      </c>
      <c r="Q2580" s="1031"/>
      <c r="R2580" s="1031"/>
      <c r="S2580" s="438"/>
      <c r="T2580" s="440" t="str">
        <f>IF('statement of marks'!ET87="","",'statement of marks'!ET87)</f>
        <v/>
      </c>
      <c r="U2580" s="440" t="str">
        <f>IF('statement of marks'!EU87="","",'statement of marks'!EU87)</f>
        <v/>
      </c>
      <c r="V2580" s="441" t="str">
        <f>IF('statement of marks'!EV87="","",'statement of marks'!EV87)</f>
        <v/>
      </c>
    </row>
    <row r="2581" spans="1:22" ht="15.95" customHeight="1">
      <c r="A2581" s="425"/>
      <c r="B2581" s="1027" t="str">
        <f>IF('statement of marks'!$EY$3="","",'statement of marks'!$EY$3)</f>
        <v>dyk f'k{kk</v>
      </c>
      <c r="C2581" s="1028"/>
      <c r="D2581" s="1031" t="str">
        <f>IF('statement of marks'!EY87="","",'statement of marks'!EY87)</f>
        <v/>
      </c>
      <c r="E2581" s="1031"/>
      <c r="F2581" s="1031"/>
      <c r="G2581" s="1031" t="str">
        <f>IF('statement of marks'!EZ87="","",'statement of marks'!EZ87)</f>
        <v/>
      </c>
      <c r="H2581" s="1031"/>
      <c r="I2581" s="1031"/>
      <c r="J2581" s="1031" t="str">
        <f>IF('statement of marks'!FB87="","",'statement of marks'!FB87)</f>
        <v/>
      </c>
      <c r="K2581" s="1031"/>
      <c r="L2581" s="1031"/>
      <c r="M2581" s="1031" t="str">
        <f>IF('statement of marks'!FA87="","",'statement of marks'!FA87)</f>
        <v/>
      </c>
      <c r="N2581" s="1031"/>
      <c r="O2581" s="1031"/>
      <c r="P2581" s="1031" t="str">
        <f>IF('statement of marks'!FC87="","",'statement of marks'!FC87)</f>
        <v/>
      </c>
      <c r="Q2581" s="1031"/>
      <c r="R2581" s="1031"/>
      <c r="S2581" s="438"/>
      <c r="T2581" s="440" t="str">
        <f>IF('statement of marks'!FD87="","",'statement of marks'!FD87)</f>
        <v/>
      </c>
      <c r="U2581" s="440" t="str">
        <f>IF('statement of marks'!FE87="","",'statement of marks'!FE87)</f>
        <v/>
      </c>
      <c r="V2581" s="441" t="str">
        <f>IF('statement of marks'!FF87="","",'statement of marks'!FF87)</f>
        <v/>
      </c>
    </row>
    <row r="2582" spans="1:22" ht="15.95" customHeight="1">
      <c r="A2582" s="425"/>
      <c r="B2582" s="1029" t="str">
        <f>IF('statement of marks'!$FI$3="","",'statement of marks'!$FI$3)</f>
        <v>LokLF; ,oe~ 'kkjhfjd f'k{kk</v>
      </c>
      <c r="C2582" s="1030"/>
      <c r="D2582" s="1031" t="str">
        <f>IF('statement of marks'!FI87="","",'statement of marks'!FI87)</f>
        <v/>
      </c>
      <c r="E2582" s="1031"/>
      <c r="F2582" s="1031"/>
      <c r="G2582" s="1031" t="str">
        <f>IF('statement of marks'!FJ87="","",'statement of marks'!FJ87)</f>
        <v/>
      </c>
      <c r="H2582" s="1031"/>
      <c r="I2582" s="1031"/>
      <c r="J2582" s="1031" t="str">
        <f>IF('statement of marks'!FL87="","",'statement of marks'!FL87)</f>
        <v/>
      </c>
      <c r="K2582" s="1031"/>
      <c r="L2582" s="1031"/>
      <c r="M2582" s="1031" t="str">
        <f>IF('statement of marks'!FK87="","",'statement of marks'!FK87)</f>
        <v/>
      </c>
      <c r="N2582" s="1031"/>
      <c r="O2582" s="1031"/>
      <c r="P2582" s="1031" t="str">
        <f>IF('statement of marks'!FM87="","",'statement of marks'!FM87)</f>
        <v/>
      </c>
      <c r="Q2582" s="1031"/>
      <c r="R2582" s="1031"/>
      <c r="S2582" s="438"/>
      <c r="T2582" s="440" t="str">
        <f>IF('statement of marks'!FN87="","",'statement of marks'!FN87)</f>
        <v/>
      </c>
      <c r="U2582" s="440" t="str">
        <f>IF('statement of marks'!FO87="","",'statement of marks'!FO87)</f>
        <v/>
      </c>
      <c r="V2582" s="441" t="str">
        <f>IF('statement of marks'!FP87="","",'statement of marks'!FP87)</f>
        <v/>
      </c>
    </row>
    <row r="2583" spans="1:22" ht="15.95" customHeight="1">
      <c r="A2583" s="425"/>
      <c r="B2583" s="1000" t="s">
        <v>195</v>
      </c>
      <c r="C2583" s="1001"/>
      <c r="D2583" s="1071" t="str">
        <f>details!$DR$3</f>
        <v>vxLr rd</v>
      </c>
      <c r="E2583" s="1071"/>
      <c r="F2583" s="1071"/>
      <c r="G2583" s="1071" t="str">
        <f>details!$DV$3</f>
        <v>vDVwcj rd</v>
      </c>
      <c r="H2583" s="1071"/>
      <c r="I2583" s="1071"/>
      <c r="J2583" s="1071" t="str">
        <f>details!$ED$3</f>
        <v>Qjojh rd</v>
      </c>
      <c r="K2583" s="1071"/>
      <c r="L2583" s="1071"/>
      <c r="M2583" s="1071" t="str">
        <f>details!$DZ$3</f>
        <v>fnlEcj rd</v>
      </c>
      <c r="N2583" s="1071"/>
      <c r="O2583" s="1071"/>
      <c r="P2583" s="1071" t="str">
        <f>details!$EH$3</f>
        <v>loZ ;ksx</v>
      </c>
      <c r="Q2583" s="1071"/>
      <c r="R2583" s="1071"/>
      <c r="S2583" s="1010" t="s">
        <v>252</v>
      </c>
      <c r="T2583" s="1011"/>
      <c r="U2583" s="1011"/>
      <c r="V2583" s="1078"/>
    </row>
    <row r="2584" spans="1:22" ht="15.95" customHeight="1">
      <c r="A2584" s="425"/>
      <c r="B2584" s="1025" t="s">
        <v>98</v>
      </c>
      <c r="C2584" s="1026"/>
      <c r="D2584" s="1008" t="str">
        <f>IF(details!DS87="","",details!DS87)</f>
        <v/>
      </c>
      <c r="E2584" s="1008"/>
      <c r="F2584" s="1008"/>
      <c r="G2584" s="1008" t="str">
        <f>IF(details!DW87="","",details!DW87)</f>
        <v/>
      </c>
      <c r="H2584" s="1008"/>
      <c r="I2584" s="1008"/>
      <c r="J2584" s="1008" t="str">
        <f>IF(details!EE87="","",details!EE87)</f>
        <v/>
      </c>
      <c r="K2584" s="1008"/>
      <c r="L2584" s="1008"/>
      <c r="M2584" s="1008" t="str">
        <f>IF(details!EA87="","",details!EA87)</f>
        <v/>
      </c>
      <c r="N2584" s="1008"/>
      <c r="O2584" s="1008"/>
      <c r="P2584" s="1008" t="str">
        <f>IF(details!EI87="","",details!EI87)</f>
        <v/>
      </c>
      <c r="Q2584" s="1008"/>
      <c r="R2584" s="1008"/>
      <c r="S2584" s="1079">
        <f>'statement of marks'!$HF$108</f>
        <v>42855</v>
      </c>
      <c r="T2584" s="1080"/>
      <c r="U2584" s="1080"/>
      <c r="V2584" s="1081"/>
    </row>
    <row r="2585" spans="1:22" ht="15.95" customHeight="1">
      <c r="A2585" s="425"/>
      <c r="B2585" s="1023" t="s">
        <v>15</v>
      </c>
      <c r="C2585" s="1024"/>
      <c r="D2585" s="1009">
        <f>IF(details!DR87="","",details!DR87)</f>
        <v>83</v>
      </c>
      <c r="E2585" s="1009"/>
      <c r="F2585" s="1009"/>
      <c r="G2585" s="1009" t="str">
        <f>IF(details!DV87="","",details!DV87)</f>
        <v/>
      </c>
      <c r="H2585" s="1009"/>
      <c r="I2585" s="1009"/>
      <c r="J2585" s="1009" t="str">
        <f>IF(details!ED87="","",details!ED87)</f>
        <v/>
      </c>
      <c r="K2585" s="1009"/>
      <c r="L2585" s="1009"/>
      <c r="M2585" s="1009" t="str">
        <f>IF(details!DZ87="","",details!DZ87)</f>
        <v/>
      </c>
      <c r="N2585" s="1009"/>
      <c r="O2585" s="1009"/>
      <c r="P2585" s="1009" t="str">
        <f>IF(details!EH87="","",details!EH87)</f>
        <v/>
      </c>
      <c r="Q2585" s="1009"/>
      <c r="R2585" s="1009"/>
      <c r="S2585" s="1082"/>
      <c r="T2585" s="1083"/>
      <c r="U2585" s="1083"/>
      <c r="V2585" s="1084"/>
    </row>
    <row r="2586" spans="1:22" ht="15.95" customHeight="1">
      <c r="A2586" s="1072"/>
      <c r="B2586" s="1064" t="s">
        <v>250</v>
      </c>
      <c r="C2586" s="1065"/>
      <c r="D2586" s="1066" t="s">
        <v>3</v>
      </c>
      <c r="E2586" s="1066"/>
      <c r="F2586" s="1066"/>
      <c r="G2586" s="1066" t="s">
        <v>236</v>
      </c>
      <c r="H2586" s="1066"/>
      <c r="I2586" s="1066"/>
      <c r="J2586" s="1066" t="s">
        <v>5</v>
      </c>
      <c r="K2586" s="1066"/>
      <c r="L2586" s="1066"/>
      <c r="M2586" s="1066" t="s">
        <v>242</v>
      </c>
      <c r="N2586" s="1066"/>
      <c r="O2586" s="1066"/>
      <c r="P2586" s="1067" t="s">
        <v>225</v>
      </c>
      <c r="Q2586" s="1067"/>
      <c r="R2586" s="1067"/>
      <c r="S2586" s="1066" t="s">
        <v>250</v>
      </c>
      <c r="T2586" s="1066"/>
      <c r="U2586" s="1066"/>
      <c r="V2586" s="1068"/>
    </row>
    <row r="2587" spans="1:22" ht="15.95" customHeight="1">
      <c r="A2587" s="1072"/>
      <c r="B2587" s="1064"/>
      <c r="C2587" s="1065"/>
      <c r="D2587" s="1069" t="str">
        <f>'statement of marks'!HD87</f>
        <v/>
      </c>
      <c r="E2587" s="1069"/>
      <c r="F2587" s="1069"/>
      <c r="G2587" s="1069" t="str">
        <f>'statement of marks'!HE87</f>
        <v/>
      </c>
      <c r="H2587" s="1069"/>
      <c r="I2587" s="1069"/>
      <c r="J2587" s="1069" t="str">
        <f>'statement of marks'!HF87</f>
        <v/>
      </c>
      <c r="K2587" s="1069"/>
      <c r="L2587" s="1069"/>
      <c r="M2587" s="1069" t="str">
        <f>'statement of marks'!HI87</f>
        <v/>
      </c>
      <c r="N2587" s="1069"/>
      <c r="O2587" s="1069"/>
      <c r="P2587" s="1069" t="str">
        <f>'statement of marks'!HH87</f>
        <v/>
      </c>
      <c r="Q2587" s="1069"/>
      <c r="R2587" s="1069"/>
      <c r="S2587" s="1066" t="str">
        <f>'statement of marks'!HC87</f>
        <v/>
      </c>
      <c r="T2587" s="1066"/>
      <c r="U2587" s="1066"/>
      <c r="V2587" s="1068"/>
    </row>
    <row r="2588" spans="1:22" ht="15.95" customHeight="1">
      <c r="A2588" s="425"/>
      <c r="B2588" s="1036" t="s">
        <v>99</v>
      </c>
      <c r="C2588" s="1037"/>
      <c r="D2588" s="1007"/>
      <c r="E2588" s="1007"/>
      <c r="F2588" s="1007"/>
      <c r="G2588" s="1007"/>
      <c r="H2588" s="1007"/>
      <c r="I2588" s="1007"/>
      <c r="J2588" s="1007"/>
      <c r="K2588" s="1007"/>
      <c r="L2588" s="1007"/>
      <c r="M2588" s="1007"/>
      <c r="N2588" s="1007"/>
      <c r="O2588" s="1007"/>
      <c r="P2588" s="1007"/>
      <c r="Q2588" s="1007"/>
      <c r="R2588" s="1007"/>
      <c r="S2588" s="1007"/>
      <c r="T2588" s="1007"/>
      <c r="U2588" s="1007"/>
      <c r="V2588" s="1058"/>
    </row>
    <row r="2589" spans="1:22" ht="15.95" customHeight="1">
      <c r="A2589" s="425"/>
      <c r="B2589" s="1013" t="s">
        <v>79</v>
      </c>
      <c r="C2589" s="1014"/>
      <c r="D2589" s="1007"/>
      <c r="E2589" s="1007"/>
      <c r="F2589" s="1007"/>
      <c r="G2589" s="1007"/>
      <c r="H2589" s="1007"/>
      <c r="I2589" s="1007"/>
      <c r="J2589" s="1007"/>
      <c r="K2589" s="1007"/>
      <c r="L2589" s="1007"/>
      <c r="M2589" s="1007"/>
      <c r="N2589" s="1007"/>
      <c r="O2589" s="1007"/>
      <c r="P2589" s="1007"/>
      <c r="Q2589" s="1007"/>
      <c r="R2589" s="1007"/>
      <c r="S2589" s="1007"/>
      <c r="T2589" s="1007"/>
      <c r="U2589" s="1007"/>
      <c r="V2589" s="1058"/>
    </row>
    <row r="2590" spans="1:22" ht="15.95" customHeight="1">
      <c r="A2590" s="425"/>
      <c r="B2590" s="1036" t="s">
        <v>243</v>
      </c>
      <c r="C2590" s="1037"/>
      <c r="D2590" s="1007"/>
      <c r="E2590" s="1007"/>
      <c r="F2590" s="1007"/>
      <c r="G2590" s="1007"/>
      <c r="H2590" s="1007"/>
      <c r="I2590" s="1007"/>
      <c r="J2590" s="1007"/>
      <c r="K2590" s="1007"/>
      <c r="L2590" s="1007"/>
      <c r="M2590" s="1007"/>
      <c r="N2590" s="1007"/>
      <c r="O2590" s="1007"/>
      <c r="P2590" s="1007" t="s">
        <v>243</v>
      </c>
      <c r="Q2590" s="1007"/>
      <c r="R2590" s="1007"/>
      <c r="S2590" s="1007"/>
      <c r="T2590" s="1007"/>
      <c r="U2590" s="1007"/>
      <c r="V2590" s="1058"/>
    </row>
    <row r="2591" spans="1:22" ht="15.95" customHeight="1">
      <c r="A2591" s="425"/>
      <c r="B2591" s="1021" t="s">
        <v>100</v>
      </c>
      <c r="C2591" s="1022"/>
      <c r="D2591" s="1007"/>
      <c r="E2591" s="1007"/>
      <c r="F2591" s="1007"/>
      <c r="G2591" s="1007"/>
      <c r="H2591" s="1007"/>
      <c r="I2591" s="1007"/>
      <c r="J2591" s="1007"/>
      <c r="K2591" s="1007"/>
      <c r="L2591" s="1007"/>
      <c r="M2591" s="1007"/>
      <c r="N2591" s="1007"/>
      <c r="O2591" s="1007"/>
      <c r="P2591" s="1007"/>
      <c r="Q2591" s="1007"/>
      <c r="R2591" s="1007"/>
      <c r="S2591" s="1060" t="s">
        <v>100</v>
      </c>
      <c r="T2591" s="1060"/>
      <c r="U2591" s="1060"/>
      <c r="V2591" s="1061"/>
    </row>
    <row r="2592" spans="1:22" ht="15.95" customHeight="1" thickBot="1">
      <c r="A2592" s="427"/>
      <c r="B2592" s="1076" t="s">
        <v>101</v>
      </c>
      <c r="C2592" s="1077"/>
      <c r="D2592" s="1059"/>
      <c r="E2592" s="1059"/>
      <c r="F2592" s="1059"/>
      <c r="G2592" s="1059"/>
      <c r="H2592" s="1059"/>
      <c r="I2592" s="1059"/>
      <c r="J2592" s="1059"/>
      <c r="K2592" s="1059"/>
      <c r="L2592" s="1059"/>
      <c r="M2592" s="1059"/>
      <c r="N2592" s="1059"/>
      <c r="O2592" s="1059"/>
      <c r="P2592" s="1059"/>
      <c r="Q2592" s="1059"/>
      <c r="R2592" s="1059"/>
      <c r="S2592" s="1062" t="s">
        <v>134</v>
      </c>
      <c r="T2592" s="1062"/>
      <c r="U2592" s="1062"/>
      <c r="V2592" s="1063"/>
    </row>
    <row r="2593" spans="1:22" ht="15.95" customHeight="1">
      <c r="A2593" s="424"/>
      <c r="B2593" s="1038" t="s">
        <v>47</v>
      </c>
      <c r="C2593" s="1039"/>
      <c r="D2593" s="1039"/>
      <c r="E2593" s="1039"/>
      <c r="F2593" s="1039"/>
      <c r="G2593" s="1039"/>
      <c r="H2593" s="1039"/>
      <c r="I2593" s="1039"/>
      <c r="J2593" s="1039"/>
      <c r="K2593" s="1039"/>
      <c r="L2593" s="1039"/>
      <c r="M2593" s="1039"/>
      <c r="N2593" s="1039"/>
      <c r="O2593" s="1039"/>
      <c r="P2593" s="1039"/>
      <c r="Q2593" s="1039"/>
      <c r="R2593" s="1039"/>
      <c r="S2593" s="1039"/>
      <c r="T2593" s="1039"/>
      <c r="U2593" s="1039"/>
      <c r="V2593" s="1040"/>
    </row>
    <row r="2594" spans="1:22" ht="15.95" customHeight="1">
      <c r="A2594" s="425"/>
      <c r="B2594" s="1041" t="str">
        <f>'statement of marks'!$A$1</f>
        <v>MkW0Hkhejko vEcsMdj jkt0vkok0fo|k0cxMh]nkSlk</v>
      </c>
      <c r="C2594" s="1042"/>
      <c r="D2594" s="1042"/>
      <c r="E2594" s="1042"/>
      <c r="F2594" s="1042"/>
      <c r="G2594" s="1042"/>
      <c r="H2594" s="1042"/>
      <c r="I2594" s="1042"/>
      <c r="J2594" s="1042"/>
      <c r="K2594" s="1042"/>
      <c r="L2594" s="1042"/>
      <c r="M2594" s="1042"/>
      <c r="N2594" s="1042"/>
      <c r="O2594" s="1042"/>
      <c r="P2594" s="1042"/>
      <c r="Q2594" s="1042"/>
      <c r="R2594" s="1042"/>
      <c r="S2594" s="1042"/>
      <c r="T2594" s="1042"/>
      <c r="U2594" s="1042"/>
      <c r="V2594" s="1043"/>
    </row>
    <row r="2595" spans="1:22" ht="15.95" customHeight="1">
      <c r="A2595" s="425"/>
      <c r="B2595" s="990" t="s">
        <v>244</v>
      </c>
      <c r="C2595" s="991"/>
      <c r="D2595" s="992" t="str">
        <f>'statement of marks'!$H$3</f>
        <v>2016-17</v>
      </c>
      <c r="E2595" s="992"/>
      <c r="F2595" s="992"/>
      <c r="G2595" s="992"/>
      <c r="H2595" s="992"/>
      <c r="I2595" s="992"/>
      <c r="J2595" s="992"/>
      <c r="K2595" s="992"/>
      <c r="L2595" s="992"/>
      <c r="M2595" s="992"/>
      <c r="N2595" s="992"/>
      <c r="O2595" s="992"/>
      <c r="P2595" s="992"/>
      <c r="Q2595" s="992"/>
      <c r="R2595" s="992"/>
      <c r="S2595" s="992"/>
      <c r="T2595" s="992"/>
      <c r="U2595" s="992"/>
      <c r="V2595" s="1044"/>
    </row>
    <row r="2596" spans="1:22" ht="15.95" customHeight="1">
      <c r="A2596" s="425"/>
      <c r="B2596" s="990" t="s">
        <v>185</v>
      </c>
      <c r="C2596" s="991"/>
      <c r="D2596" s="991" t="str">
        <f>IF('statement of marks'!I88="","",'statement of marks'!I88)</f>
        <v/>
      </c>
      <c r="E2596" s="991"/>
      <c r="F2596" s="991"/>
      <c r="G2596" s="991"/>
      <c r="H2596" s="991"/>
      <c r="I2596" s="991"/>
      <c r="J2596" s="991"/>
      <c r="K2596" s="991"/>
      <c r="L2596" s="991"/>
      <c r="M2596" s="991"/>
      <c r="N2596" s="991"/>
      <c r="O2596" s="991"/>
      <c r="P2596" s="991"/>
      <c r="Q2596" s="991"/>
      <c r="R2596" s="991"/>
      <c r="S2596" s="991"/>
      <c r="T2596" s="991"/>
      <c r="U2596" s="991"/>
      <c r="V2596" s="1045"/>
    </row>
    <row r="2597" spans="1:22" ht="15.95" customHeight="1">
      <c r="A2597" s="425"/>
      <c r="B2597" s="990" t="s">
        <v>186</v>
      </c>
      <c r="C2597" s="991"/>
      <c r="D2597" s="991" t="str">
        <f>IF('statement of marks'!J88="","",'statement of marks'!J88)</f>
        <v/>
      </c>
      <c r="E2597" s="991"/>
      <c r="F2597" s="991"/>
      <c r="G2597" s="991"/>
      <c r="H2597" s="991"/>
      <c r="I2597" s="991"/>
      <c r="J2597" s="991"/>
      <c r="K2597" s="991"/>
      <c r="L2597" s="991"/>
      <c r="M2597" s="991"/>
      <c r="N2597" s="991"/>
      <c r="O2597" s="991"/>
      <c r="P2597" s="991"/>
      <c r="Q2597" s="991"/>
      <c r="R2597" s="991"/>
      <c r="S2597" s="991"/>
      <c r="T2597" s="991"/>
      <c r="U2597" s="991"/>
      <c r="V2597" s="1045"/>
    </row>
    <row r="2598" spans="1:22" ht="15.95" customHeight="1">
      <c r="A2598" s="425"/>
      <c r="B2598" s="990" t="s">
        <v>187</v>
      </c>
      <c r="C2598" s="991"/>
      <c r="D2598" s="991" t="str">
        <f>IF('statement of marks'!K88="","",'statement of marks'!K88)</f>
        <v/>
      </c>
      <c r="E2598" s="991"/>
      <c r="F2598" s="991"/>
      <c r="G2598" s="991"/>
      <c r="H2598" s="991"/>
      <c r="I2598" s="991"/>
      <c r="J2598" s="991"/>
      <c r="K2598" s="991"/>
      <c r="L2598" s="991"/>
      <c r="M2598" s="991"/>
      <c r="N2598" s="991"/>
      <c r="O2598" s="991"/>
      <c r="P2598" s="991"/>
      <c r="Q2598" s="991"/>
      <c r="R2598" s="991"/>
      <c r="S2598" s="991"/>
      <c r="T2598" s="991"/>
      <c r="U2598" s="991"/>
      <c r="V2598" s="1045"/>
    </row>
    <row r="2599" spans="1:22" ht="15.95" customHeight="1">
      <c r="A2599" s="425"/>
      <c r="B2599" s="990" t="s">
        <v>188</v>
      </c>
      <c r="C2599" s="991"/>
      <c r="D2599" s="992" t="str">
        <f>'statement of marks'!$G$3</f>
        <v>6 B</v>
      </c>
      <c r="E2599" s="992"/>
      <c r="F2599" s="992"/>
      <c r="G2599" s="991" t="s">
        <v>9</v>
      </c>
      <c r="H2599" s="991"/>
      <c r="I2599" s="991"/>
      <c r="J2599" s="992" t="str">
        <f>IF('statement of marks'!D88="","",'statement of marks'!D88)</f>
        <v/>
      </c>
      <c r="K2599" s="992"/>
      <c r="L2599" s="992"/>
      <c r="M2599" s="991" t="s">
        <v>189</v>
      </c>
      <c r="N2599" s="991"/>
      <c r="O2599" s="991"/>
      <c r="P2599" s="992" t="str">
        <f>IF('statement of marks'!F88="","",'statement of marks'!F88)</f>
        <v/>
      </c>
      <c r="Q2599" s="992"/>
      <c r="R2599" s="992"/>
      <c r="S2599" s="1054" t="str">
        <f>IF('statement of marks'!$I$3="","",'statement of marks'!$I$3)</f>
        <v xml:space="preserve">fo|ky; dk Mk;l dksM+ </v>
      </c>
      <c r="T2599" s="1054"/>
      <c r="U2599" s="1054"/>
      <c r="V2599" s="1055"/>
    </row>
    <row r="2600" spans="1:22" ht="15.95" customHeight="1">
      <c r="A2600" s="425"/>
      <c r="B2600" s="428" t="s">
        <v>0</v>
      </c>
      <c r="C2600" s="429"/>
      <c r="D2600" s="1032" t="str">
        <f>IF('statement of marks'!G88="","",'statement of marks'!G88)</f>
        <v/>
      </c>
      <c r="E2600" s="1032"/>
      <c r="F2600" s="1032"/>
      <c r="G2600" s="991" t="str">
        <f>IF('statement of marks'!H88="","",'statement of marks'!H88)</f>
        <v/>
      </c>
      <c r="H2600" s="991"/>
      <c r="I2600" s="991"/>
      <c r="J2600" s="991"/>
      <c r="K2600" s="991"/>
      <c r="L2600" s="991"/>
      <c r="M2600" s="991"/>
      <c r="N2600" s="991"/>
      <c r="O2600" s="991"/>
      <c r="P2600" s="991"/>
      <c r="Q2600" s="991"/>
      <c r="R2600" s="991"/>
      <c r="S2600" s="1056" t="str">
        <f>IF('statement of marks'!$J$3="","",'statement of marks'!$J$3)</f>
        <v xml:space="preserve">08291009401   </v>
      </c>
      <c r="T2600" s="1056"/>
      <c r="U2600" s="1056"/>
      <c r="V2600" s="1057"/>
    </row>
    <row r="2601" spans="1:22" ht="15.95" customHeight="1">
      <c r="A2601" s="425"/>
      <c r="B2601" s="404" t="s">
        <v>28</v>
      </c>
      <c r="C2601" s="430" t="s">
        <v>96</v>
      </c>
      <c r="D2601" s="1007" t="s">
        <v>1</v>
      </c>
      <c r="E2601" s="1007"/>
      <c r="F2601" s="1007"/>
      <c r="G2601" s="1007" t="s">
        <v>21</v>
      </c>
      <c r="H2601" s="1007"/>
      <c r="I2601" s="1007"/>
      <c r="J2601" s="1007" t="s">
        <v>68</v>
      </c>
      <c r="K2601" s="1007"/>
      <c r="L2601" s="1007"/>
      <c r="M2601" s="1007" t="s">
        <v>97</v>
      </c>
      <c r="N2601" s="1007"/>
      <c r="O2601" s="1007"/>
      <c r="P2601" s="1070" t="s">
        <v>200</v>
      </c>
      <c r="Q2601" s="1051" t="s">
        <v>238</v>
      </c>
      <c r="R2601" s="1051"/>
      <c r="S2601" s="1051"/>
      <c r="T2601" s="1052" t="s">
        <v>237</v>
      </c>
      <c r="U2601" s="1052"/>
      <c r="V2601" s="1053"/>
    </row>
    <row r="2602" spans="1:22" ht="15.95" customHeight="1">
      <c r="A2602" s="425"/>
      <c r="B2602" s="404"/>
      <c r="C2602" s="430"/>
      <c r="D2602" s="423" t="s">
        <v>245</v>
      </c>
      <c r="E2602" s="423" t="s">
        <v>246</v>
      </c>
      <c r="F2602" s="431" t="s">
        <v>2</v>
      </c>
      <c r="G2602" s="423" t="s">
        <v>245</v>
      </c>
      <c r="H2602" s="423" t="s">
        <v>246</v>
      </c>
      <c r="I2602" s="431" t="s">
        <v>2</v>
      </c>
      <c r="J2602" s="423" t="s">
        <v>245</v>
      </c>
      <c r="K2602" s="423" t="s">
        <v>246</v>
      </c>
      <c r="L2602" s="431" t="s">
        <v>2</v>
      </c>
      <c r="M2602" s="423" t="s">
        <v>245</v>
      </c>
      <c r="N2602" s="423" t="s">
        <v>246</v>
      </c>
      <c r="O2602" s="431" t="s">
        <v>2</v>
      </c>
      <c r="P2602" s="1070"/>
      <c r="Q2602" s="423" t="s">
        <v>245</v>
      </c>
      <c r="R2602" s="423" t="s">
        <v>246</v>
      </c>
      <c r="S2602" s="435" t="s">
        <v>2</v>
      </c>
      <c r="T2602" s="445" t="s">
        <v>223</v>
      </c>
      <c r="U2602" s="446" t="s">
        <v>5</v>
      </c>
      <c r="V2602" s="447" t="s">
        <v>241</v>
      </c>
    </row>
    <row r="2603" spans="1:22" ht="15.95" customHeight="1">
      <c r="A2603" s="426"/>
      <c r="B2603" s="1046" t="s">
        <v>3</v>
      </c>
      <c r="C2603" s="1047"/>
      <c r="D2603" s="421">
        <f>IF('statement of marks'!L$6="","",'statement of marks'!L$6)</f>
        <v>5</v>
      </c>
      <c r="E2603" s="421">
        <f>IF('statement of marks'!M$6="","",'statement of marks'!M$6)</f>
        <v>5</v>
      </c>
      <c r="F2603" s="432">
        <f>IF('statement of marks'!N$6="","",'statement of marks'!N$6)</f>
        <v>10</v>
      </c>
      <c r="G2603" s="421">
        <f>IF('statement of marks'!O$6="","",'statement of marks'!O$6)</f>
        <v>5</v>
      </c>
      <c r="H2603" s="421">
        <f>IF('statement of marks'!P$6="","",'statement of marks'!P$6)</f>
        <v>5</v>
      </c>
      <c r="I2603" s="432">
        <f>IF('statement of marks'!Q$6="","",'statement of marks'!Q$6)</f>
        <v>10</v>
      </c>
      <c r="J2603" s="421">
        <f>IF('statement of marks'!R$6="","",'statement of marks'!R$6)</f>
        <v>5</v>
      </c>
      <c r="K2603" s="421">
        <f>IF('statement of marks'!S$6="","",'statement of marks'!S$6)</f>
        <v>5</v>
      </c>
      <c r="L2603" s="432">
        <f>IF('statement of marks'!T$6="","",'statement of marks'!T$6)</f>
        <v>10</v>
      </c>
      <c r="M2603" s="421">
        <f>IF('statement of marks'!V$6="","",'statement of marks'!V$6)</f>
        <v>50</v>
      </c>
      <c r="N2603" s="421">
        <f>IF('statement of marks'!W$6="","",'statement of marks'!W$6)</f>
        <v>20</v>
      </c>
      <c r="O2603" s="432">
        <f>IF('statement of marks'!X$6="","",'statement of marks'!X$6)</f>
        <v>70</v>
      </c>
      <c r="P2603" s="422">
        <f>IF('statement of marks'!Y$6="","",'statement of marks'!Y$6)</f>
        <v>100</v>
      </c>
      <c r="Q2603" s="421">
        <f>IF('statement of marks'!Z$6="","",'statement of marks'!Z$6)</f>
        <v>70</v>
      </c>
      <c r="R2603" s="421">
        <f>IF('statement of marks'!AA$6="","",'statement of marks'!AA$6)</f>
        <v>30</v>
      </c>
      <c r="S2603" s="432">
        <f>IF('statement of marks'!AB$6="","",'statement of marks'!AB$6)</f>
        <v>100</v>
      </c>
      <c r="T2603" s="442">
        <f>IF('statement of marks'!AC$6="","",'statement of marks'!AC$6)</f>
        <v>200</v>
      </c>
      <c r="U2603" s="442" t="str">
        <f>IF('statement of marks'!AD$6="","",'statement of marks'!AD$6)</f>
        <v/>
      </c>
      <c r="V2603" s="448" t="str">
        <f>IF('statement of marks'!AE$6="","",'statement of marks'!AE$6)</f>
        <v/>
      </c>
    </row>
    <row r="2604" spans="1:22" ht="15.95" customHeight="1">
      <c r="A2604" s="425"/>
      <c r="B2604" s="990" t="str">
        <f>IF('statement of marks'!$L$3="","",'statement of marks'!$L$3)</f>
        <v>fgUnh</v>
      </c>
      <c r="C2604" s="991"/>
      <c r="D2604" s="207" t="str">
        <f>IF('statement of marks'!L88="","",'statement of marks'!L88)</f>
        <v/>
      </c>
      <c r="E2604" s="207" t="str">
        <f>IF('statement of marks'!M88="","",'statement of marks'!M88)</f>
        <v/>
      </c>
      <c r="F2604" s="433" t="str">
        <f>IF('statement of marks'!N88="","",'statement of marks'!N88)</f>
        <v/>
      </c>
      <c r="G2604" s="207" t="str">
        <f>IF('statement of marks'!O88="","",'statement of marks'!O88)</f>
        <v/>
      </c>
      <c r="H2604" s="207" t="str">
        <f>IF('statement of marks'!P88="","",'statement of marks'!P88)</f>
        <v/>
      </c>
      <c r="I2604" s="433" t="str">
        <f>IF('statement of marks'!Q88="","",'statement of marks'!Q88)</f>
        <v/>
      </c>
      <c r="J2604" s="207" t="str">
        <f>IF('statement of marks'!R88="","",'statement of marks'!R88)</f>
        <v/>
      </c>
      <c r="K2604" s="207" t="str">
        <f>IF('statement of marks'!S88="","",'statement of marks'!S88)</f>
        <v/>
      </c>
      <c r="L2604" s="433" t="str">
        <f>IF('statement of marks'!T88="","",'statement of marks'!T88)</f>
        <v/>
      </c>
      <c r="M2604" s="207" t="str">
        <f>IF('statement of marks'!V88="","",'statement of marks'!V88)</f>
        <v/>
      </c>
      <c r="N2604" s="207" t="str">
        <f>IF('statement of marks'!W88="","",'statement of marks'!W88)</f>
        <v/>
      </c>
      <c r="O2604" s="433" t="str">
        <f>IF('statement of marks'!X88="","",'statement of marks'!X88)</f>
        <v/>
      </c>
      <c r="P2604" s="209" t="str">
        <f>IF('statement of marks'!Y88="","",'statement of marks'!Y88)</f>
        <v/>
      </c>
      <c r="Q2604" s="207" t="str">
        <f>IF('statement of marks'!Z88="","",'statement of marks'!Z88)</f>
        <v/>
      </c>
      <c r="R2604" s="207" t="str">
        <f>IF('statement of marks'!AA88="","",'statement of marks'!AA88)</f>
        <v/>
      </c>
      <c r="S2604" s="433" t="str">
        <f>IF('statement of marks'!AB88="","",'statement of marks'!AB88)</f>
        <v/>
      </c>
      <c r="T2604" s="420" t="str">
        <f>IF('statement of marks'!AC88="","",'statement of marks'!AC88)</f>
        <v/>
      </c>
      <c r="U2604" s="420" t="str">
        <f>IF('statement of marks'!AD88="","",'statement of marks'!AD88)</f>
        <v/>
      </c>
      <c r="V2604" s="439" t="str">
        <f>IF('statement of marks'!AE88="","",'statement of marks'!AE88)</f>
        <v/>
      </c>
    </row>
    <row r="2605" spans="1:22" ht="15.95" customHeight="1">
      <c r="A2605" s="425"/>
      <c r="B2605" s="990" t="str">
        <f>IF('statement of marks'!$AH$3="","",'statement of marks'!$AH$3)</f>
        <v>vaxszth</v>
      </c>
      <c r="C2605" s="991"/>
      <c r="D2605" s="207" t="str">
        <f>IF('statement of marks'!AH88="","",'statement of marks'!AH88)</f>
        <v/>
      </c>
      <c r="E2605" s="207" t="str">
        <f>IF('statement of marks'!AI88="","",'statement of marks'!AI88)</f>
        <v/>
      </c>
      <c r="F2605" s="433" t="str">
        <f>IF('statement of marks'!AJ88="","",'statement of marks'!AJ88)</f>
        <v/>
      </c>
      <c r="G2605" s="207" t="str">
        <f>IF('statement of marks'!AK88="","",'statement of marks'!AK88)</f>
        <v/>
      </c>
      <c r="H2605" s="207" t="str">
        <f>IF('statement of marks'!AL88="","",'statement of marks'!AL88)</f>
        <v/>
      </c>
      <c r="I2605" s="433" t="str">
        <f>IF('statement of marks'!AM88="","",'statement of marks'!AM88)</f>
        <v/>
      </c>
      <c r="J2605" s="207" t="str">
        <f>IF('statement of marks'!AN88="","",'statement of marks'!AN88)</f>
        <v/>
      </c>
      <c r="K2605" s="207" t="str">
        <f>IF('statement of marks'!AO88="","",'statement of marks'!AO88)</f>
        <v/>
      </c>
      <c r="L2605" s="433" t="str">
        <f>IF('statement of marks'!AP88="","",'statement of marks'!AP88)</f>
        <v/>
      </c>
      <c r="M2605" s="207" t="str">
        <f>IF('statement of marks'!AR88="","",'statement of marks'!AR88)</f>
        <v/>
      </c>
      <c r="N2605" s="207" t="str">
        <f>IF('statement of marks'!AS88="","",'statement of marks'!AS88)</f>
        <v/>
      </c>
      <c r="O2605" s="433" t="str">
        <f>IF('statement of marks'!AT88="","",'statement of marks'!AT88)</f>
        <v/>
      </c>
      <c r="P2605" s="209" t="str">
        <f>IF('statement of marks'!AU88="","",'statement of marks'!AU88)</f>
        <v/>
      </c>
      <c r="Q2605" s="207" t="str">
        <f>IF('statement of marks'!AV88="","",'statement of marks'!AV88)</f>
        <v/>
      </c>
      <c r="R2605" s="207" t="str">
        <f>IF('statement of marks'!AW88="","",'statement of marks'!AW88)</f>
        <v/>
      </c>
      <c r="S2605" s="433" t="str">
        <f>IF('statement of marks'!AX88="","",'statement of marks'!AX88)</f>
        <v/>
      </c>
      <c r="T2605" s="420" t="str">
        <f>IF('statement of marks'!AY88="","",'statement of marks'!AY88)</f>
        <v/>
      </c>
      <c r="U2605" s="420" t="str">
        <f>IF('statement of marks'!AZ88="","",'statement of marks'!AZ88)</f>
        <v/>
      </c>
      <c r="V2605" s="439" t="str">
        <f>IF('statement of marks'!BA88="","",'statement of marks'!BA88)</f>
        <v/>
      </c>
    </row>
    <row r="2606" spans="1:22" ht="15.95" customHeight="1">
      <c r="A2606" s="425"/>
      <c r="B2606" s="990" t="str">
        <f>IF('statement of marks'!BD88="s","laLd`r",IF('statement of marks'!BD88="u","mnwZ",IF('statement of marks'!BD88="g","xqtjkrh",IF('statement of marks'!BD88="p","iatkch",IF('statement of marks'!BD88="sd","fla/kh","r`rh; Hkk""kk")))))</f>
        <v>r`rh; Hkk"kk</v>
      </c>
      <c r="C2606" s="991"/>
      <c r="D2606" s="207" t="str">
        <f>IF('statement of marks'!BE88="","",'statement of marks'!BE88)</f>
        <v/>
      </c>
      <c r="E2606" s="207" t="str">
        <f>IF('statement of marks'!BF88="","",'statement of marks'!BF88)</f>
        <v/>
      </c>
      <c r="F2606" s="433" t="str">
        <f>IF('statement of marks'!BG88="","",'statement of marks'!BG88)</f>
        <v/>
      </c>
      <c r="G2606" s="207" t="str">
        <f>IF('statement of marks'!BH88="","",'statement of marks'!BH88)</f>
        <v/>
      </c>
      <c r="H2606" s="207" t="str">
        <f>IF('statement of marks'!BI88="","",'statement of marks'!BI88)</f>
        <v/>
      </c>
      <c r="I2606" s="433" t="str">
        <f>IF('statement of marks'!BJ88="","",'statement of marks'!BJ88)</f>
        <v/>
      </c>
      <c r="J2606" s="207" t="str">
        <f>IF('statement of marks'!BK88="","",'statement of marks'!BK88)</f>
        <v/>
      </c>
      <c r="K2606" s="207" t="str">
        <f>IF('statement of marks'!BL88="","",'statement of marks'!BL88)</f>
        <v/>
      </c>
      <c r="L2606" s="433" t="str">
        <f>IF('statement of marks'!BM88="","",'statement of marks'!BM88)</f>
        <v/>
      </c>
      <c r="M2606" s="207" t="str">
        <f>IF('statement of marks'!BO88="","",'statement of marks'!BO88)</f>
        <v/>
      </c>
      <c r="N2606" s="207" t="str">
        <f>IF('statement of marks'!BP88="","",'statement of marks'!BP88)</f>
        <v/>
      </c>
      <c r="O2606" s="433" t="str">
        <f>IF('statement of marks'!BQ88="","",'statement of marks'!BQ88)</f>
        <v/>
      </c>
      <c r="P2606" s="209" t="str">
        <f>IF('statement of marks'!BR88="","",'statement of marks'!BR88)</f>
        <v/>
      </c>
      <c r="Q2606" s="207" t="str">
        <f>IF('statement of marks'!BS88="","",'statement of marks'!BS88)</f>
        <v/>
      </c>
      <c r="R2606" s="207" t="str">
        <f>IF('statement of marks'!BT88="","",'statement of marks'!BT88)</f>
        <v/>
      </c>
      <c r="S2606" s="433" t="str">
        <f>IF('statement of marks'!BU88="","",'statement of marks'!BU88)</f>
        <v/>
      </c>
      <c r="T2606" s="420" t="str">
        <f>IF('statement of marks'!BV88="","",'statement of marks'!BV88)</f>
        <v/>
      </c>
      <c r="U2606" s="420" t="str">
        <f>IF('statement of marks'!BW88="","",'statement of marks'!BW88)</f>
        <v/>
      </c>
      <c r="V2606" s="439" t="str">
        <f>IF('statement of marks'!BX88="","",'statement of marks'!BX88)</f>
        <v/>
      </c>
    </row>
    <row r="2607" spans="1:22" ht="15.95" customHeight="1">
      <c r="A2607" s="425"/>
      <c r="B2607" s="990" t="str">
        <f>IF('statement of marks'!$CA$3="","",'statement of marks'!$CA$3)</f>
        <v>xf.kr</v>
      </c>
      <c r="C2607" s="991"/>
      <c r="D2607" s="207" t="str">
        <f>IF('statement of marks'!CA88="","",'statement of marks'!CA88)</f>
        <v/>
      </c>
      <c r="E2607" s="207" t="str">
        <f>IF('statement of marks'!CB88="","",'statement of marks'!CB88)</f>
        <v/>
      </c>
      <c r="F2607" s="433" t="str">
        <f>IF('statement of marks'!CC88="","",'statement of marks'!CC88)</f>
        <v/>
      </c>
      <c r="G2607" s="207" t="str">
        <f>IF('statement of marks'!CD88="","",'statement of marks'!CD88)</f>
        <v/>
      </c>
      <c r="H2607" s="207" t="str">
        <f>IF('statement of marks'!CE88="","",'statement of marks'!CE88)</f>
        <v/>
      </c>
      <c r="I2607" s="433" t="str">
        <f>IF('statement of marks'!CF88="","",'statement of marks'!CF88)</f>
        <v/>
      </c>
      <c r="J2607" s="207" t="str">
        <f>IF('statement of marks'!CG88="","",'statement of marks'!CG88)</f>
        <v/>
      </c>
      <c r="K2607" s="207" t="str">
        <f>IF('statement of marks'!CH88="","",'statement of marks'!CH88)</f>
        <v/>
      </c>
      <c r="L2607" s="433" t="str">
        <f>IF('statement of marks'!CI88="","",'statement of marks'!CI88)</f>
        <v/>
      </c>
      <c r="M2607" s="207" t="str">
        <f>IF('statement of marks'!CK88="","",'statement of marks'!CK88)</f>
        <v/>
      </c>
      <c r="N2607" s="207" t="str">
        <f>IF('statement of marks'!CL88="","",'statement of marks'!CL88)</f>
        <v/>
      </c>
      <c r="O2607" s="433" t="str">
        <f>IF('statement of marks'!CM88="","",'statement of marks'!CM88)</f>
        <v/>
      </c>
      <c r="P2607" s="209" t="str">
        <f>IF('statement of marks'!CN88="","",'statement of marks'!CN88)</f>
        <v/>
      </c>
      <c r="Q2607" s="207" t="str">
        <f>IF('statement of marks'!CO88="","",'statement of marks'!CO88)</f>
        <v/>
      </c>
      <c r="R2607" s="207" t="str">
        <f>IF('statement of marks'!CP88="","",'statement of marks'!CP88)</f>
        <v/>
      </c>
      <c r="S2607" s="433" t="str">
        <f>IF('statement of marks'!CQ88="","",'statement of marks'!CQ88)</f>
        <v/>
      </c>
      <c r="T2607" s="420" t="str">
        <f>IF('statement of marks'!CR88="","",'statement of marks'!CR88)</f>
        <v/>
      </c>
      <c r="U2607" s="420" t="str">
        <f>IF('statement of marks'!CS88="","",'statement of marks'!CS88)</f>
        <v/>
      </c>
      <c r="V2607" s="439" t="str">
        <f>IF('statement of marks'!CT88="","",'statement of marks'!CT88)</f>
        <v/>
      </c>
    </row>
    <row r="2608" spans="1:22" ht="15.95" customHeight="1">
      <c r="A2608" s="425"/>
      <c r="B2608" s="990" t="str">
        <f>IF('statement of marks'!$CW$3="","",'statement of marks'!$CW$3)</f>
        <v>foKku</v>
      </c>
      <c r="C2608" s="991"/>
      <c r="D2608" s="207" t="str">
        <f>IF('statement of marks'!CW88="","",'statement of marks'!CW88)</f>
        <v/>
      </c>
      <c r="E2608" s="207" t="str">
        <f>IF('statement of marks'!CX88="","",'statement of marks'!CX88)</f>
        <v/>
      </c>
      <c r="F2608" s="433" t="str">
        <f>IF('statement of marks'!CY88="","",'statement of marks'!CY88)</f>
        <v/>
      </c>
      <c r="G2608" s="207" t="str">
        <f>IF('statement of marks'!CZ88="","",'statement of marks'!CZ88)</f>
        <v/>
      </c>
      <c r="H2608" s="207" t="str">
        <f>IF('statement of marks'!DA88="","",'statement of marks'!DA88)</f>
        <v/>
      </c>
      <c r="I2608" s="433" t="str">
        <f>IF('statement of marks'!DB88="","",'statement of marks'!DB88)</f>
        <v/>
      </c>
      <c r="J2608" s="207" t="str">
        <f>IF('statement of marks'!DC88="","",'statement of marks'!DC88)</f>
        <v/>
      </c>
      <c r="K2608" s="207" t="str">
        <f>IF('statement of marks'!DD88="","",'statement of marks'!DD88)</f>
        <v/>
      </c>
      <c r="L2608" s="433" t="str">
        <f>IF('statement of marks'!DE88="","",'statement of marks'!DE88)</f>
        <v/>
      </c>
      <c r="M2608" s="207" t="str">
        <f>IF('statement of marks'!DG88="","",'statement of marks'!DG88)</f>
        <v/>
      </c>
      <c r="N2608" s="207" t="str">
        <f>IF('statement of marks'!DH88="","",'statement of marks'!DH88)</f>
        <v/>
      </c>
      <c r="O2608" s="433" t="str">
        <f>IF('statement of marks'!DI88="","",'statement of marks'!DI88)</f>
        <v/>
      </c>
      <c r="P2608" s="209" t="str">
        <f>IF('statement of marks'!DJ88="","",'statement of marks'!DJ88)</f>
        <v/>
      </c>
      <c r="Q2608" s="207" t="str">
        <f>IF('statement of marks'!DK88="","",'statement of marks'!DK88)</f>
        <v/>
      </c>
      <c r="R2608" s="207" t="str">
        <f>IF('statement of marks'!DL88="","",'statement of marks'!DL88)</f>
        <v/>
      </c>
      <c r="S2608" s="433" t="str">
        <f>IF('statement of marks'!DM88="","",'statement of marks'!DM88)</f>
        <v/>
      </c>
      <c r="T2608" s="420" t="str">
        <f>IF('statement of marks'!DN88="","",'statement of marks'!DN88)</f>
        <v/>
      </c>
      <c r="U2608" s="420" t="str">
        <f>IF('statement of marks'!DO88="","",'statement of marks'!DO88)</f>
        <v/>
      </c>
      <c r="V2608" s="439" t="str">
        <f>IF('statement of marks'!DP88="","",'statement of marks'!DP88)</f>
        <v/>
      </c>
    </row>
    <row r="2609" spans="1:22" ht="15.95" customHeight="1">
      <c r="A2609" s="425"/>
      <c r="B2609" s="990" t="str">
        <f>IF('statement of marks'!$DS$3="","",'statement of marks'!$DS$3)</f>
        <v>lkekftd foKku</v>
      </c>
      <c r="C2609" s="991"/>
      <c r="D2609" s="207" t="str">
        <f>IF('statement of marks'!DS88="","",'statement of marks'!DS88)</f>
        <v/>
      </c>
      <c r="E2609" s="207" t="str">
        <f>IF('statement of marks'!DT88="","",'statement of marks'!DT88)</f>
        <v/>
      </c>
      <c r="F2609" s="433" t="str">
        <f>IF('statement of marks'!DU88="","",'statement of marks'!DU88)</f>
        <v/>
      </c>
      <c r="G2609" s="207" t="str">
        <f>IF('statement of marks'!DV88="","",'statement of marks'!DV88)</f>
        <v/>
      </c>
      <c r="H2609" s="207" t="str">
        <f>IF('statement of marks'!DW88="","",'statement of marks'!DW88)</f>
        <v/>
      </c>
      <c r="I2609" s="433" t="str">
        <f>IF('statement of marks'!DX88="","",'statement of marks'!DX88)</f>
        <v/>
      </c>
      <c r="J2609" s="207" t="str">
        <f>IF('statement of marks'!DY88="","",'statement of marks'!DY88)</f>
        <v/>
      </c>
      <c r="K2609" s="207" t="str">
        <f>IF('statement of marks'!DZ88="","",'statement of marks'!DZ88)</f>
        <v/>
      </c>
      <c r="L2609" s="433" t="str">
        <f>IF('statement of marks'!EA88="","",'statement of marks'!EA88)</f>
        <v/>
      </c>
      <c r="M2609" s="207" t="str">
        <f>IF('statement of marks'!EC88="","",'statement of marks'!EC88)</f>
        <v/>
      </c>
      <c r="N2609" s="207" t="str">
        <f>IF('statement of marks'!ED88="","",'statement of marks'!ED88)</f>
        <v/>
      </c>
      <c r="O2609" s="433" t="str">
        <f>IF('statement of marks'!EE88="","",'statement of marks'!EE88)</f>
        <v/>
      </c>
      <c r="P2609" s="209" t="str">
        <f>IF('statement of marks'!EF88="","",'statement of marks'!EF88)</f>
        <v/>
      </c>
      <c r="Q2609" s="207" t="str">
        <f>IF('statement of marks'!EG88="","",'statement of marks'!EG88)</f>
        <v/>
      </c>
      <c r="R2609" s="207" t="str">
        <f>IF('statement of marks'!EH88="","",'statement of marks'!EH88)</f>
        <v/>
      </c>
      <c r="S2609" s="433" t="str">
        <f>IF('statement of marks'!EI88="","",'statement of marks'!EI88)</f>
        <v/>
      </c>
      <c r="T2609" s="420" t="str">
        <f>IF('statement of marks'!EJ88="","",'statement of marks'!EJ88)</f>
        <v/>
      </c>
      <c r="U2609" s="420" t="str">
        <f>IF('statement of marks'!EK88="","",'statement of marks'!EK88)</f>
        <v/>
      </c>
      <c r="V2609" s="439" t="str">
        <f>IF('statement of marks'!EL88="","",'statement of marks'!EL88)</f>
        <v/>
      </c>
    </row>
    <row r="2610" spans="1:22" ht="15.95" customHeight="1">
      <c r="A2610" s="425"/>
      <c r="B2610" s="996" t="s">
        <v>193</v>
      </c>
      <c r="C2610" s="997"/>
      <c r="D2610" s="1007" t="s">
        <v>1</v>
      </c>
      <c r="E2610" s="1007"/>
      <c r="F2610" s="1007"/>
      <c r="G2610" s="1007" t="s">
        <v>21</v>
      </c>
      <c r="H2610" s="1007"/>
      <c r="I2610" s="1007"/>
      <c r="J2610" s="1007" t="s">
        <v>194</v>
      </c>
      <c r="K2610" s="1007"/>
      <c r="L2610" s="1007"/>
      <c r="M2610" s="1007" t="s">
        <v>68</v>
      </c>
      <c r="N2610" s="1007"/>
      <c r="O2610" s="1007"/>
      <c r="P2610" s="1007" t="s">
        <v>240</v>
      </c>
      <c r="Q2610" s="1007"/>
      <c r="R2610" s="1007"/>
      <c r="S2610" s="436"/>
      <c r="T2610" s="1073" t="s">
        <v>237</v>
      </c>
      <c r="U2610" s="1074"/>
      <c r="V2610" s="1075"/>
    </row>
    <row r="2611" spans="1:22" ht="15.95" customHeight="1">
      <c r="A2611" s="426"/>
      <c r="B2611" s="1048" t="s">
        <v>3</v>
      </c>
      <c r="C2611" s="1049"/>
      <c r="D2611" s="1050">
        <f>IF('statement of marks'!EO$6="","",'statement of marks'!EO$6)</f>
        <v>20</v>
      </c>
      <c r="E2611" s="1050"/>
      <c r="F2611" s="1050"/>
      <c r="G2611" s="1050">
        <f>IF('statement of marks'!EP$6="","",'statement of marks'!EP$6)</f>
        <v>20</v>
      </c>
      <c r="H2611" s="1050"/>
      <c r="I2611" s="1050"/>
      <c r="J2611" s="1050">
        <f>IF('statement of marks'!ER$6="","",'statement of marks'!ER$6)</f>
        <v>20</v>
      </c>
      <c r="K2611" s="1050"/>
      <c r="L2611" s="1050"/>
      <c r="M2611" s="1050">
        <f>IF('statement of marks'!EQ$6="","",'statement of marks'!EQ$6)</f>
        <v>20</v>
      </c>
      <c r="N2611" s="1050"/>
      <c r="O2611" s="1050"/>
      <c r="P2611" s="1050">
        <f>IF('statement of marks'!ES$6="","",'statement of marks'!ES$6)</f>
        <v>20</v>
      </c>
      <c r="Q2611" s="1050"/>
      <c r="R2611" s="1050"/>
      <c r="S2611" s="437" t="str">
        <f>IF('statement of marks'!FD$6="","",'statement of marks'!EW$6)</f>
        <v/>
      </c>
      <c r="T2611" s="442">
        <f>IF('statement of marks'!ET$6="","",'statement of marks'!ET$6)</f>
        <v>100</v>
      </c>
      <c r="U2611" s="443" t="s">
        <v>5</v>
      </c>
      <c r="V2611" s="444" t="s">
        <v>241</v>
      </c>
    </row>
    <row r="2612" spans="1:22" ht="15.95" customHeight="1">
      <c r="A2612" s="425"/>
      <c r="B2612" s="990" t="str">
        <f>IF('statement of marks'!$EO$3="","",'statement of marks'!$EO$3)</f>
        <v>dk;kZuqHko</v>
      </c>
      <c r="C2612" s="991"/>
      <c r="D2612" s="1031" t="str">
        <f>IF('statement of marks'!EO88="","",'statement of marks'!EO88)</f>
        <v/>
      </c>
      <c r="E2612" s="1031"/>
      <c r="F2612" s="1031"/>
      <c r="G2612" s="1031" t="str">
        <f>IF('statement of marks'!EP88="","",'statement of marks'!EP88)</f>
        <v/>
      </c>
      <c r="H2612" s="1031"/>
      <c r="I2612" s="1031"/>
      <c r="J2612" s="1031" t="str">
        <f>IF('statement of marks'!ER88="","",'statement of marks'!ER88)</f>
        <v/>
      </c>
      <c r="K2612" s="1031"/>
      <c r="L2612" s="1031"/>
      <c r="M2612" s="1031" t="str">
        <f>IF('statement of marks'!EQ88="","",'statement of marks'!EQ88)</f>
        <v/>
      </c>
      <c r="N2612" s="1031"/>
      <c r="O2612" s="1031"/>
      <c r="P2612" s="1031" t="str">
        <f>IF('statement of marks'!ES88="","",'statement of marks'!ES88)</f>
        <v/>
      </c>
      <c r="Q2612" s="1031"/>
      <c r="R2612" s="1031"/>
      <c r="S2612" s="438"/>
      <c r="T2612" s="440" t="str">
        <f>IF('statement of marks'!ET88="","",'statement of marks'!ET88)</f>
        <v/>
      </c>
      <c r="U2612" s="440" t="str">
        <f>IF('statement of marks'!EU88="","",'statement of marks'!EU88)</f>
        <v/>
      </c>
      <c r="V2612" s="441" t="str">
        <f>IF('statement of marks'!EV88="","",'statement of marks'!EV88)</f>
        <v/>
      </c>
    </row>
    <row r="2613" spans="1:22" ht="15.95" customHeight="1">
      <c r="A2613" s="425"/>
      <c r="B2613" s="1027" t="str">
        <f>IF('statement of marks'!$EY$3="","",'statement of marks'!$EY$3)</f>
        <v>dyk f'k{kk</v>
      </c>
      <c r="C2613" s="1028"/>
      <c r="D2613" s="1031" t="str">
        <f>IF('statement of marks'!EY88="","",'statement of marks'!EY88)</f>
        <v/>
      </c>
      <c r="E2613" s="1031"/>
      <c r="F2613" s="1031"/>
      <c r="G2613" s="1031" t="str">
        <f>IF('statement of marks'!EZ88="","",'statement of marks'!EZ88)</f>
        <v/>
      </c>
      <c r="H2613" s="1031"/>
      <c r="I2613" s="1031"/>
      <c r="J2613" s="1031" t="str">
        <f>IF('statement of marks'!FB88="","",'statement of marks'!FB88)</f>
        <v/>
      </c>
      <c r="K2613" s="1031"/>
      <c r="L2613" s="1031"/>
      <c r="M2613" s="1031" t="str">
        <f>IF('statement of marks'!FA88="","",'statement of marks'!FA88)</f>
        <v/>
      </c>
      <c r="N2613" s="1031"/>
      <c r="O2613" s="1031"/>
      <c r="P2613" s="1031" t="str">
        <f>IF('statement of marks'!FC88="","",'statement of marks'!FC88)</f>
        <v/>
      </c>
      <c r="Q2613" s="1031"/>
      <c r="R2613" s="1031"/>
      <c r="S2613" s="438"/>
      <c r="T2613" s="440" t="str">
        <f>IF('statement of marks'!FD88="","",'statement of marks'!FD88)</f>
        <v/>
      </c>
      <c r="U2613" s="440" t="str">
        <f>IF('statement of marks'!FE88="","",'statement of marks'!FE88)</f>
        <v/>
      </c>
      <c r="V2613" s="441" t="str">
        <f>IF('statement of marks'!FF88="","",'statement of marks'!FF88)</f>
        <v/>
      </c>
    </row>
    <row r="2614" spans="1:22" ht="15.95" customHeight="1">
      <c r="A2614" s="425"/>
      <c r="B2614" s="1029" t="str">
        <f>IF('statement of marks'!$FI$3="","",'statement of marks'!$FI$3)</f>
        <v>LokLF; ,oe~ 'kkjhfjd f'k{kk</v>
      </c>
      <c r="C2614" s="1030"/>
      <c r="D2614" s="1031" t="str">
        <f>IF('statement of marks'!FI88="","",'statement of marks'!FI88)</f>
        <v/>
      </c>
      <c r="E2614" s="1031"/>
      <c r="F2614" s="1031"/>
      <c r="G2614" s="1031" t="str">
        <f>IF('statement of marks'!FJ88="","",'statement of marks'!FJ88)</f>
        <v/>
      </c>
      <c r="H2614" s="1031"/>
      <c r="I2614" s="1031"/>
      <c r="J2614" s="1031" t="str">
        <f>IF('statement of marks'!FL88="","",'statement of marks'!FL88)</f>
        <v/>
      </c>
      <c r="K2614" s="1031"/>
      <c r="L2614" s="1031"/>
      <c r="M2614" s="1031" t="str">
        <f>IF('statement of marks'!FK88="","",'statement of marks'!FK88)</f>
        <v/>
      </c>
      <c r="N2614" s="1031"/>
      <c r="O2614" s="1031"/>
      <c r="P2614" s="1031" t="str">
        <f>IF('statement of marks'!FM88="","",'statement of marks'!FM88)</f>
        <v/>
      </c>
      <c r="Q2614" s="1031"/>
      <c r="R2614" s="1031"/>
      <c r="S2614" s="438"/>
      <c r="T2614" s="440" t="str">
        <f>IF('statement of marks'!FN88="","",'statement of marks'!FN88)</f>
        <v/>
      </c>
      <c r="U2614" s="440" t="str">
        <f>IF('statement of marks'!FO88="","",'statement of marks'!FO88)</f>
        <v/>
      </c>
      <c r="V2614" s="441" t="str">
        <f>IF('statement of marks'!FP88="","",'statement of marks'!FP88)</f>
        <v/>
      </c>
    </row>
    <row r="2615" spans="1:22" ht="15.95" customHeight="1">
      <c r="A2615" s="425"/>
      <c r="B2615" s="1000" t="s">
        <v>195</v>
      </c>
      <c r="C2615" s="1001"/>
      <c r="D2615" s="1071" t="str">
        <f>details!$DR$3</f>
        <v>vxLr rd</v>
      </c>
      <c r="E2615" s="1071"/>
      <c r="F2615" s="1071"/>
      <c r="G2615" s="1071" t="str">
        <f>details!$DV$3</f>
        <v>vDVwcj rd</v>
      </c>
      <c r="H2615" s="1071"/>
      <c r="I2615" s="1071"/>
      <c r="J2615" s="1071" t="str">
        <f>details!$ED$3</f>
        <v>Qjojh rd</v>
      </c>
      <c r="K2615" s="1071"/>
      <c r="L2615" s="1071"/>
      <c r="M2615" s="1071" t="str">
        <f>details!$DZ$3</f>
        <v>fnlEcj rd</v>
      </c>
      <c r="N2615" s="1071"/>
      <c r="O2615" s="1071"/>
      <c r="P2615" s="1071" t="str">
        <f>details!$EH$3</f>
        <v>loZ ;ksx</v>
      </c>
      <c r="Q2615" s="1071"/>
      <c r="R2615" s="1071"/>
      <c r="S2615" s="1010" t="s">
        <v>252</v>
      </c>
      <c r="T2615" s="1011"/>
      <c r="U2615" s="1011"/>
      <c r="V2615" s="1078"/>
    </row>
    <row r="2616" spans="1:22" ht="15.95" customHeight="1">
      <c r="A2616" s="425"/>
      <c r="B2616" s="1025" t="s">
        <v>98</v>
      </c>
      <c r="C2616" s="1026"/>
      <c r="D2616" s="1008" t="str">
        <f>IF(details!DS88="","",details!DS88)</f>
        <v/>
      </c>
      <c r="E2616" s="1008"/>
      <c r="F2616" s="1008"/>
      <c r="G2616" s="1008" t="str">
        <f>IF(details!DW88="","",details!DW88)</f>
        <v/>
      </c>
      <c r="H2616" s="1008"/>
      <c r="I2616" s="1008"/>
      <c r="J2616" s="1008" t="str">
        <f>IF(details!EE88="","",details!EE88)</f>
        <v/>
      </c>
      <c r="K2616" s="1008"/>
      <c r="L2616" s="1008"/>
      <c r="M2616" s="1008" t="str">
        <f>IF(details!EA88="","",details!EA88)</f>
        <v/>
      </c>
      <c r="N2616" s="1008"/>
      <c r="O2616" s="1008"/>
      <c r="P2616" s="1008" t="str">
        <f>IF(details!EI88="","",details!EI88)</f>
        <v/>
      </c>
      <c r="Q2616" s="1008"/>
      <c r="R2616" s="1008"/>
      <c r="S2616" s="1079">
        <f>'statement of marks'!$HF$108</f>
        <v>42855</v>
      </c>
      <c r="T2616" s="1080"/>
      <c r="U2616" s="1080"/>
      <c r="V2616" s="1081"/>
    </row>
    <row r="2617" spans="1:22" ht="15.95" customHeight="1">
      <c r="A2617" s="425"/>
      <c r="B2617" s="1023" t="s">
        <v>15</v>
      </c>
      <c r="C2617" s="1024"/>
      <c r="D2617" s="1009">
        <f>IF(details!DR88="","",details!DR88)</f>
        <v>83</v>
      </c>
      <c r="E2617" s="1009"/>
      <c r="F2617" s="1009"/>
      <c r="G2617" s="1009" t="str">
        <f>IF(details!DV88="","",details!DV88)</f>
        <v/>
      </c>
      <c r="H2617" s="1009"/>
      <c r="I2617" s="1009"/>
      <c r="J2617" s="1009" t="str">
        <f>IF(details!ED88="","",details!ED88)</f>
        <v/>
      </c>
      <c r="K2617" s="1009"/>
      <c r="L2617" s="1009"/>
      <c r="M2617" s="1009" t="str">
        <f>IF(details!DZ88="","",details!DZ88)</f>
        <v/>
      </c>
      <c r="N2617" s="1009"/>
      <c r="O2617" s="1009"/>
      <c r="P2617" s="1009" t="str">
        <f>IF(details!EH88="","",details!EH88)</f>
        <v/>
      </c>
      <c r="Q2617" s="1009"/>
      <c r="R2617" s="1009"/>
      <c r="S2617" s="1082"/>
      <c r="T2617" s="1083"/>
      <c r="U2617" s="1083"/>
      <c r="V2617" s="1084"/>
    </row>
    <row r="2618" spans="1:22" ht="15.95" customHeight="1">
      <c r="A2618" s="1072"/>
      <c r="B2618" s="1064" t="s">
        <v>250</v>
      </c>
      <c r="C2618" s="1065"/>
      <c r="D2618" s="1066" t="s">
        <v>3</v>
      </c>
      <c r="E2618" s="1066"/>
      <c r="F2618" s="1066"/>
      <c r="G2618" s="1066" t="s">
        <v>236</v>
      </c>
      <c r="H2618" s="1066"/>
      <c r="I2618" s="1066"/>
      <c r="J2618" s="1066" t="s">
        <v>5</v>
      </c>
      <c r="K2618" s="1066"/>
      <c r="L2618" s="1066"/>
      <c r="M2618" s="1066" t="s">
        <v>242</v>
      </c>
      <c r="N2618" s="1066"/>
      <c r="O2618" s="1066"/>
      <c r="P2618" s="1067" t="s">
        <v>225</v>
      </c>
      <c r="Q2618" s="1067"/>
      <c r="R2618" s="1067"/>
      <c r="S2618" s="1066" t="s">
        <v>250</v>
      </c>
      <c r="T2618" s="1066"/>
      <c r="U2618" s="1066"/>
      <c r="V2618" s="1068"/>
    </row>
    <row r="2619" spans="1:22" ht="15.95" customHeight="1">
      <c r="A2619" s="1072"/>
      <c r="B2619" s="1064"/>
      <c r="C2619" s="1065"/>
      <c r="D2619" s="1069" t="str">
        <f>'statement of marks'!HD88</f>
        <v/>
      </c>
      <c r="E2619" s="1069"/>
      <c r="F2619" s="1069"/>
      <c r="G2619" s="1069" t="str">
        <f>'statement of marks'!HE88</f>
        <v/>
      </c>
      <c r="H2619" s="1069"/>
      <c r="I2619" s="1069"/>
      <c r="J2619" s="1069" t="str">
        <f>'statement of marks'!HF88</f>
        <v/>
      </c>
      <c r="K2619" s="1069"/>
      <c r="L2619" s="1069"/>
      <c r="M2619" s="1069" t="str">
        <f>'statement of marks'!HI88</f>
        <v/>
      </c>
      <c r="N2619" s="1069"/>
      <c r="O2619" s="1069"/>
      <c r="P2619" s="1069" t="str">
        <f>'statement of marks'!HH88</f>
        <v/>
      </c>
      <c r="Q2619" s="1069"/>
      <c r="R2619" s="1069"/>
      <c r="S2619" s="1066" t="str">
        <f>'statement of marks'!HC88</f>
        <v/>
      </c>
      <c r="T2619" s="1066"/>
      <c r="U2619" s="1066"/>
      <c r="V2619" s="1068"/>
    </row>
    <row r="2620" spans="1:22" ht="15.95" customHeight="1">
      <c r="A2620" s="425"/>
      <c r="B2620" s="1036" t="s">
        <v>99</v>
      </c>
      <c r="C2620" s="1037"/>
      <c r="D2620" s="1007"/>
      <c r="E2620" s="1007"/>
      <c r="F2620" s="1007"/>
      <c r="G2620" s="1007"/>
      <c r="H2620" s="1007"/>
      <c r="I2620" s="1007"/>
      <c r="J2620" s="1007"/>
      <c r="K2620" s="1007"/>
      <c r="L2620" s="1007"/>
      <c r="M2620" s="1007"/>
      <c r="N2620" s="1007"/>
      <c r="O2620" s="1007"/>
      <c r="P2620" s="1007"/>
      <c r="Q2620" s="1007"/>
      <c r="R2620" s="1007"/>
      <c r="S2620" s="1007"/>
      <c r="T2620" s="1007"/>
      <c r="U2620" s="1007"/>
      <c r="V2620" s="1058"/>
    </row>
    <row r="2621" spans="1:22" ht="15.95" customHeight="1">
      <c r="A2621" s="425"/>
      <c r="B2621" s="1013" t="s">
        <v>79</v>
      </c>
      <c r="C2621" s="1014"/>
      <c r="D2621" s="1007"/>
      <c r="E2621" s="1007"/>
      <c r="F2621" s="1007"/>
      <c r="G2621" s="1007"/>
      <c r="H2621" s="1007"/>
      <c r="I2621" s="1007"/>
      <c r="J2621" s="1007"/>
      <c r="K2621" s="1007"/>
      <c r="L2621" s="1007"/>
      <c r="M2621" s="1007"/>
      <c r="N2621" s="1007"/>
      <c r="O2621" s="1007"/>
      <c r="P2621" s="1007"/>
      <c r="Q2621" s="1007"/>
      <c r="R2621" s="1007"/>
      <c r="S2621" s="1007"/>
      <c r="T2621" s="1007"/>
      <c r="U2621" s="1007"/>
      <c r="V2621" s="1058"/>
    </row>
    <row r="2622" spans="1:22" ht="15.95" customHeight="1">
      <c r="A2622" s="425"/>
      <c r="B2622" s="1036" t="s">
        <v>243</v>
      </c>
      <c r="C2622" s="1037"/>
      <c r="D2622" s="1007"/>
      <c r="E2622" s="1007"/>
      <c r="F2622" s="1007"/>
      <c r="G2622" s="1007"/>
      <c r="H2622" s="1007"/>
      <c r="I2622" s="1007"/>
      <c r="J2622" s="1007"/>
      <c r="K2622" s="1007"/>
      <c r="L2622" s="1007"/>
      <c r="M2622" s="1007"/>
      <c r="N2622" s="1007"/>
      <c r="O2622" s="1007"/>
      <c r="P2622" s="1007" t="s">
        <v>243</v>
      </c>
      <c r="Q2622" s="1007"/>
      <c r="R2622" s="1007"/>
      <c r="S2622" s="1007"/>
      <c r="T2622" s="1007"/>
      <c r="U2622" s="1007"/>
      <c r="V2622" s="1058"/>
    </row>
    <row r="2623" spans="1:22" ht="15.95" customHeight="1">
      <c r="A2623" s="425"/>
      <c r="B2623" s="1021" t="s">
        <v>100</v>
      </c>
      <c r="C2623" s="1022"/>
      <c r="D2623" s="1007"/>
      <c r="E2623" s="1007"/>
      <c r="F2623" s="1007"/>
      <c r="G2623" s="1007"/>
      <c r="H2623" s="1007"/>
      <c r="I2623" s="1007"/>
      <c r="J2623" s="1007"/>
      <c r="K2623" s="1007"/>
      <c r="L2623" s="1007"/>
      <c r="M2623" s="1007"/>
      <c r="N2623" s="1007"/>
      <c r="O2623" s="1007"/>
      <c r="P2623" s="1007"/>
      <c r="Q2623" s="1007"/>
      <c r="R2623" s="1007"/>
      <c r="S2623" s="1060" t="s">
        <v>100</v>
      </c>
      <c r="T2623" s="1060"/>
      <c r="U2623" s="1060"/>
      <c r="V2623" s="1061"/>
    </row>
    <row r="2624" spans="1:22" ht="15.95" customHeight="1" thickBot="1">
      <c r="A2624" s="427"/>
      <c r="B2624" s="1076" t="s">
        <v>101</v>
      </c>
      <c r="C2624" s="1077"/>
      <c r="D2624" s="1059"/>
      <c r="E2624" s="1059"/>
      <c r="F2624" s="1059"/>
      <c r="G2624" s="1059"/>
      <c r="H2624" s="1059"/>
      <c r="I2624" s="1059"/>
      <c r="J2624" s="1059"/>
      <c r="K2624" s="1059"/>
      <c r="L2624" s="1059"/>
      <c r="M2624" s="1059"/>
      <c r="N2624" s="1059"/>
      <c r="O2624" s="1059"/>
      <c r="P2624" s="1059"/>
      <c r="Q2624" s="1059"/>
      <c r="R2624" s="1059"/>
      <c r="S2624" s="1062" t="s">
        <v>134</v>
      </c>
      <c r="T2624" s="1062"/>
      <c r="U2624" s="1062"/>
      <c r="V2624" s="1063"/>
    </row>
    <row r="2625" spans="1:22" ht="15.95" customHeight="1">
      <c r="A2625" s="424"/>
      <c r="B2625" s="1038" t="s">
        <v>47</v>
      </c>
      <c r="C2625" s="1039"/>
      <c r="D2625" s="1039"/>
      <c r="E2625" s="1039"/>
      <c r="F2625" s="1039"/>
      <c r="G2625" s="1039"/>
      <c r="H2625" s="1039"/>
      <c r="I2625" s="1039"/>
      <c r="J2625" s="1039"/>
      <c r="K2625" s="1039"/>
      <c r="L2625" s="1039"/>
      <c r="M2625" s="1039"/>
      <c r="N2625" s="1039"/>
      <c r="O2625" s="1039"/>
      <c r="P2625" s="1039"/>
      <c r="Q2625" s="1039"/>
      <c r="R2625" s="1039"/>
      <c r="S2625" s="1039"/>
      <c r="T2625" s="1039"/>
      <c r="U2625" s="1039"/>
      <c r="V2625" s="1040"/>
    </row>
    <row r="2626" spans="1:22" ht="15.95" customHeight="1">
      <c r="A2626" s="425"/>
      <c r="B2626" s="1041" t="str">
        <f>'statement of marks'!$A$1</f>
        <v>MkW0Hkhejko vEcsMdj jkt0vkok0fo|k0cxMh]nkSlk</v>
      </c>
      <c r="C2626" s="1042"/>
      <c r="D2626" s="1042"/>
      <c r="E2626" s="1042"/>
      <c r="F2626" s="1042"/>
      <c r="G2626" s="1042"/>
      <c r="H2626" s="1042"/>
      <c r="I2626" s="1042"/>
      <c r="J2626" s="1042"/>
      <c r="K2626" s="1042"/>
      <c r="L2626" s="1042"/>
      <c r="M2626" s="1042"/>
      <c r="N2626" s="1042"/>
      <c r="O2626" s="1042"/>
      <c r="P2626" s="1042"/>
      <c r="Q2626" s="1042"/>
      <c r="R2626" s="1042"/>
      <c r="S2626" s="1042"/>
      <c r="T2626" s="1042"/>
      <c r="U2626" s="1042"/>
      <c r="V2626" s="1043"/>
    </row>
    <row r="2627" spans="1:22" ht="15.95" customHeight="1">
      <c r="A2627" s="425"/>
      <c r="B2627" s="990" t="s">
        <v>244</v>
      </c>
      <c r="C2627" s="991"/>
      <c r="D2627" s="992" t="str">
        <f>'statement of marks'!$H$3</f>
        <v>2016-17</v>
      </c>
      <c r="E2627" s="992"/>
      <c r="F2627" s="992"/>
      <c r="G2627" s="992"/>
      <c r="H2627" s="992"/>
      <c r="I2627" s="992"/>
      <c r="J2627" s="992"/>
      <c r="K2627" s="992"/>
      <c r="L2627" s="992"/>
      <c r="M2627" s="992"/>
      <c r="N2627" s="992"/>
      <c r="O2627" s="992"/>
      <c r="P2627" s="992"/>
      <c r="Q2627" s="992"/>
      <c r="R2627" s="992"/>
      <c r="S2627" s="992"/>
      <c r="T2627" s="992"/>
      <c r="U2627" s="992"/>
      <c r="V2627" s="1044"/>
    </row>
    <row r="2628" spans="1:22" ht="15.95" customHeight="1">
      <c r="A2628" s="425"/>
      <c r="B2628" s="990" t="s">
        <v>185</v>
      </c>
      <c r="C2628" s="991"/>
      <c r="D2628" s="991" t="str">
        <f>IF('statement of marks'!I89="","",'statement of marks'!I89)</f>
        <v/>
      </c>
      <c r="E2628" s="991"/>
      <c r="F2628" s="991"/>
      <c r="G2628" s="991"/>
      <c r="H2628" s="991"/>
      <c r="I2628" s="991"/>
      <c r="J2628" s="991"/>
      <c r="K2628" s="991"/>
      <c r="L2628" s="991"/>
      <c r="M2628" s="991"/>
      <c r="N2628" s="991"/>
      <c r="O2628" s="991"/>
      <c r="P2628" s="991"/>
      <c r="Q2628" s="991"/>
      <c r="R2628" s="991"/>
      <c r="S2628" s="991"/>
      <c r="T2628" s="991"/>
      <c r="U2628" s="991"/>
      <c r="V2628" s="1045"/>
    </row>
    <row r="2629" spans="1:22" ht="15.95" customHeight="1">
      <c r="A2629" s="425"/>
      <c r="B2629" s="990" t="s">
        <v>186</v>
      </c>
      <c r="C2629" s="991"/>
      <c r="D2629" s="991" t="str">
        <f>IF('statement of marks'!J89="","",'statement of marks'!J89)</f>
        <v/>
      </c>
      <c r="E2629" s="991"/>
      <c r="F2629" s="991"/>
      <c r="G2629" s="991"/>
      <c r="H2629" s="991"/>
      <c r="I2629" s="991"/>
      <c r="J2629" s="991"/>
      <c r="K2629" s="991"/>
      <c r="L2629" s="991"/>
      <c r="M2629" s="991"/>
      <c r="N2629" s="991"/>
      <c r="O2629" s="991"/>
      <c r="P2629" s="991"/>
      <c r="Q2629" s="991"/>
      <c r="R2629" s="991"/>
      <c r="S2629" s="991"/>
      <c r="T2629" s="991"/>
      <c r="U2629" s="991"/>
      <c r="V2629" s="1045"/>
    </row>
    <row r="2630" spans="1:22" ht="15.95" customHeight="1">
      <c r="A2630" s="425"/>
      <c r="B2630" s="990" t="s">
        <v>187</v>
      </c>
      <c r="C2630" s="991"/>
      <c r="D2630" s="991" t="str">
        <f>IF('statement of marks'!K89="","",'statement of marks'!K89)</f>
        <v/>
      </c>
      <c r="E2630" s="991"/>
      <c r="F2630" s="991"/>
      <c r="G2630" s="991"/>
      <c r="H2630" s="991"/>
      <c r="I2630" s="991"/>
      <c r="J2630" s="991"/>
      <c r="K2630" s="991"/>
      <c r="L2630" s="991"/>
      <c r="M2630" s="991"/>
      <c r="N2630" s="991"/>
      <c r="O2630" s="991"/>
      <c r="P2630" s="991"/>
      <c r="Q2630" s="991"/>
      <c r="R2630" s="991"/>
      <c r="S2630" s="991"/>
      <c r="T2630" s="991"/>
      <c r="U2630" s="991"/>
      <c r="V2630" s="1045"/>
    </row>
    <row r="2631" spans="1:22" ht="15.95" customHeight="1">
      <c r="A2631" s="425"/>
      <c r="B2631" s="990" t="s">
        <v>188</v>
      </c>
      <c r="C2631" s="991"/>
      <c r="D2631" s="992" t="str">
        <f>'statement of marks'!$G$3</f>
        <v>6 B</v>
      </c>
      <c r="E2631" s="992"/>
      <c r="F2631" s="992"/>
      <c r="G2631" s="991" t="s">
        <v>9</v>
      </c>
      <c r="H2631" s="991"/>
      <c r="I2631" s="991"/>
      <c r="J2631" s="992" t="str">
        <f>IF('statement of marks'!D89="","",'statement of marks'!D89)</f>
        <v/>
      </c>
      <c r="K2631" s="992"/>
      <c r="L2631" s="992"/>
      <c r="M2631" s="991" t="s">
        <v>189</v>
      </c>
      <c r="N2631" s="991"/>
      <c r="O2631" s="991"/>
      <c r="P2631" s="992" t="str">
        <f>IF('statement of marks'!F89="","",'statement of marks'!F89)</f>
        <v/>
      </c>
      <c r="Q2631" s="992"/>
      <c r="R2631" s="992"/>
      <c r="S2631" s="1054" t="str">
        <f>IF('statement of marks'!$I$3="","",'statement of marks'!$I$3)</f>
        <v xml:space="preserve">fo|ky; dk Mk;l dksM+ </v>
      </c>
      <c r="T2631" s="1054"/>
      <c r="U2631" s="1054"/>
      <c r="V2631" s="1055"/>
    </row>
    <row r="2632" spans="1:22" ht="15.95" customHeight="1">
      <c r="A2632" s="425"/>
      <c r="B2632" s="428" t="s">
        <v>0</v>
      </c>
      <c r="C2632" s="429"/>
      <c r="D2632" s="1032" t="str">
        <f>IF('statement of marks'!G89="","",'statement of marks'!G89)</f>
        <v/>
      </c>
      <c r="E2632" s="1032"/>
      <c r="F2632" s="1032"/>
      <c r="G2632" s="991" t="str">
        <f>IF('statement of marks'!H89="","",'statement of marks'!H89)</f>
        <v/>
      </c>
      <c r="H2632" s="991"/>
      <c r="I2632" s="991"/>
      <c r="J2632" s="991"/>
      <c r="K2632" s="991"/>
      <c r="L2632" s="991"/>
      <c r="M2632" s="991"/>
      <c r="N2632" s="991"/>
      <c r="O2632" s="991"/>
      <c r="P2632" s="991"/>
      <c r="Q2632" s="991"/>
      <c r="R2632" s="991"/>
      <c r="S2632" s="1056" t="str">
        <f>IF('statement of marks'!$J$3="","",'statement of marks'!$J$3)</f>
        <v xml:space="preserve">08291009401   </v>
      </c>
      <c r="T2632" s="1056"/>
      <c r="U2632" s="1056"/>
      <c r="V2632" s="1057"/>
    </row>
    <row r="2633" spans="1:22" ht="15.95" customHeight="1">
      <c r="A2633" s="425"/>
      <c r="B2633" s="404" t="s">
        <v>28</v>
      </c>
      <c r="C2633" s="430" t="s">
        <v>96</v>
      </c>
      <c r="D2633" s="1007" t="s">
        <v>1</v>
      </c>
      <c r="E2633" s="1007"/>
      <c r="F2633" s="1007"/>
      <c r="G2633" s="1007" t="s">
        <v>21</v>
      </c>
      <c r="H2633" s="1007"/>
      <c r="I2633" s="1007"/>
      <c r="J2633" s="1007" t="s">
        <v>68</v>
      </c>
      <c r="K2633" s="1007"/>
      <c r="L2633" s="1007"/>
      <c r="M2633" s="1007" t="s">
        <v>97</v>
      </c>
      <c r="N2633" s="1007"/>
      <c r="O2633" s="1007"/>
      <c r="P2633" s="1070" t="s">
        <v>200</v>
      </c>
      <c r="Q2633" s="1051" t="s">
        <v>238</v>
      </c>
      <c r="R2633" s="1051"/>
      <c r="S2633" s="1051"/>
      <c r="T2633" s="1052" t="s">
        <v>237</v>
      </c>
      <c r="U2633" s="1052"/>
      <c r="V2633" s="1053"/>
    </row>
    <row r="2634" spans="1:22" ht="15.95" customHeight="1">
      <c r="A2634" s="425"/>
      <c r="B2634" s="404"/>
      <c r="C2634" s="430"/>
      <c r="D2634" s="423" t="s">
        <v>245</v>
      </c>
      <c r="E2634" s="423" t="s">
        <v>246</v>
      </c>
      <c r="F2634" s="431" t="s">
        <v>2</v>
      </c>
      <c r="G2634" s="423" t="s">
        <v>245</v>
      </c>
      <c r="H2634" s="423" t="s">
        <v>246</v>
      </c>
      <c r="I2634" s="431" t="s">
        <v>2</v>
      </c>
      <c r="J2634" s="423" t="s">
        <v>245</v>
      </c>
      <c r="K2634" s="423" t="s">
        <v>246</v>
      </c>
      <c r="L2634" s="431" t="s">
        <v>2</v>
      </c>
      <c r="M2634" s="423" t="s">
        <v>245</v>
      </c>
      <c r="N2634" s="423" t="s">
        <v>246</v>
      </c>
      <c r="O2634" s="431" t="s">
        <v>2</v>
      </c>
      <c r="P2634" s="1070"/>
      <c r="Q2634" s="423" t="s">
        <v>245</v>
      </c>
      <c r="R2634" s="423" t="s">
        <v>246</v>
      </c>
      <c r="S2634" s="435" t="s">
        <v>2</v>
      </c>
      <c r="T2634" s="445" t="s">
        <v>223</v>
      </c>
      <c r="U2634" s="446" t="s">
        <v>5</v>
      </c>
      <c r="V2634" s="447" t="s">
        <v>241</v>
      </c>
    </row>
    <row r="2635" spans="1:22" ht="15.95" customHeight="1">
      <c r="A2635" s="426"/>
      <c r="B2635" s="1046" t="s">
        <v>3</v>
      </c>
      <c r="C2635" s="1047"/>
      <c r="D2635" s="421">
        <f>IF('statement of marks'!L$6="","",'statement of marks'!L$6)</f>
        <v>5</v>
      </c>
      <c r="E2635" s="421">
        <f>IF('statement of marks'!M$6="","",'statement of marks'!M$6)</f>
        <v>5</v>
      </c>
      <c r="F2635" s="432">
        <f>IF('statement of marks'!N$6="","",'statement of marks'!N$6)</f>
        <v>10</v>
      </c>
      <c r="G2635" s="421">
        <f>IF('statement of marks'!O$6="","",'statement of marks'!O$6)</f>
        <v>5</v>
      </c>
      <c r="H2635" s="421">
        <f>IF('statement of marks'!P$6="","",'statement of marks'!P$6)</f>
        <v>5</v>
      </c>
      <c r="I2635" s="432">
        <f>IF('statement of marks'!Q$6="","",'statement of marks'!Q$6)</f>
        <v>10</v>
      </c>
      <c r="J2635" s="421">
        <f>IF('statement of marks'!R$6="","",'statement of marks'!R$6)</f>
        <v>5</v>
      </c>
      <c r="K2635" s="421">
        <f>IF('statement of marks'!S$6="","",'statement of marks'!S$6)</f>
        <v>5</v>
      </c>
      <c r="L2635" s="432">
        <f>IF('statement of marks'!T$6="","",'statement of marks'!T$6)</f>
        <v>10</v>
      </c>
      <c r="M2635" s="421">
        <f>IF('statement of marks'!V$6="","",'statement of marks'!V$6)</f>
        <v>50</v>
      </c>
      <c r="N2635" s="421">
        <f>IF('statement of marks'!W$6="","",'statement of marks'!W$6)</f>
        <v>20</v>
      </c>
      <c r="O2635" s="432">
        <f>IF('statement of marks'!X$6="","",'statement of marks'!X$6)</f>
        <v>70</v>
      </c>
      <c r="P2635" s="422">
        <f>IF('statement of marks'!Y$6="","",'statement of marks'!Y$6)</f>
        <v>100</v>
      </c>
      <c r="Q2635" s="421">
        <f>IF('statement of marks'!Z$6="","",'statement of marks'!Z$6)</f>
        <v>70</v>
      </c>
      <c r="R2635" s="421">
        <f>IF('statement of marks'!AA$6="","",'statement of marks'!AA$6)</f>
        <v>30</v>
      </c>
      <c r="S2635" s="432">
        <f>IF('statement of marks'!AB$6="","",'statement of marks'!AB$6)</f>
        <v>100</v>
      </c>
      <c r="T2635" s="442">
        <f>IF('statement of marks'!AC$6="","",'statement of marks'!AC$6)</f>
        <v>200</v>
      </c>
      <c r="U2635" s="442" t="str">
        <f>IF('statement of marks'!AD$6="","",'statement of marks'!AD$6)</f>
        <v/>
      </c>
      <c r="V2635" s="448" t="str">
        <f>IF('statement of marks'!AE$6="","",'statement of marks'!AE$6)</f>
        <v/>
      </c>
    </row>
    <row r="2636" spans="1:22" ht="15.95" customHeight="1">
      <c r="A2636" s="425"/>
      <c r="B2636" s="990" t="str">
        <f>IF('statement of marks'!$L$3="","",'statement of marks'!$L$3)</f>
        <v>fgUnh</v>
      </c>
      <c r="C2636" s="991"/>
      <c r="D2636" s="207" t="str">
        <f>IF('statement of marks'!L89="","",'statement of marks'!L89)</f>
        <v/>
      </c>
      <c r="E2636" s="207" t="str">
        <f>IF('statement of marks'!M89="","",'statement of marks'!M89)</f>
        <v/>
      </c>
      <c r="F2636" s="433" t="str">
        <f>IF('statement of marks'!N89="","",'statement of marks'!N89)</f>
        <v/>
      </c>
      <c r="G2636" s="207" t="str">
        <f>IF('statement of marks'!O89="","",'statement of marks'!O89)</f>
        <v/>
      </c>
      <c r="H2636" s="207" t="str">
        <f>IF('statement of marks'!P89="","",'statement of marks'!P89)</f>
        <v/>
      </c>
      <c r="I2636" s="433" t="str">
        <f>IF('statement of marks'!Q89="","",'statement of marks'!Q89)</f>
        <v/>
      </c>
      <c r="J2636" s="207" t="str">
        <f>IF('statement of marks'!R89="","",'statement of marks'!R89)</f>
        <v/>
      </c>
      <c r="K2636" s="207" t="str">
        <f>IF('statement of marks'!S89="","",'statement of marks'!S89)</f>
        <v/>
      </c>
      <c r="L2636" s="433" t="str">
        <f>IF('statement of marks'!T89="","",'statement of marks'!T89)</f>
        <v/>
      </c>
      <c r="M2636" s="207" t="str">
        <f>IF('statement of marks'!V89="","",'statement of marks'!V89)</f>
        <v/>
      </c>
      <c r="N2636" s="207" t="str">
        <f>IF('statement of marks'!W89="","",'statement of marks'!W89)</f>
        <v/>
      </c>
      <c r="O2636" s="433" t="str">
        <f>IF('statement of marks'!X89="","",'statement of marks'!X89)</f>
        <v/>
      </c>
      <c r="P2636" s="209" t="str">
        <f>IF('statement of marks'!Y89="","",'statement of marks'!Y89)</f>
        <v/>
      </c>
      <c r="Q2636" s="207" t="str">
        <f>IF('statement of marks'!Z89="","",'statement of marks'!Z89)</f>
        <v/>
      </c>
      <c r="R2636" s="207" t="str">
        <f>IF('statement of marks'!AA89="","",'statement of marks'!AA89)</f>
        <v/>
      </c>
      <c r="S2636" s="433" t="str">
        <f>IF('statement of marks'!AB89="","",'statement of marks'!AB89)</f>
        <v/>
      </c>
      <c r="T2636" s="420" t="str">
        <f>IF('statement of marks'!AC89="","",'statement of marks'!AC89)</f>
        <v/>
      </c>
      <c r="U2636" s="420" t="str">
        <f>IF('statement of marks'!AD89="","",'statement of marks'!AD89)</f>
        <v/>
      </c>
      <c r="V2636" s="439" t="str">
        <f>IF('statement of marks'!AE89="","",'statement of marks'!AE89)</f>
        <v/>
      </c>
    </row>
    <row r="2637" spans="1:22" ht="15.95" customHeight="1">
      <c r="A2637" s="425"/>
      <c r="B2637" s="990" t="str">
        <f>IF('statement of marks'!$AH$3="","",'statement of marks'!$AH$3)</f>
        <v>vaxszth</v>
      </c>
      <c r="C2637" s="991"/>
      <c r="D2637" s="207" t="str">
        <f>IF('statement of marks'!AH89="","",'statement of marks'!AH89)</f>
        <v/>
      </c>
      <c r="E2637" s="207" t="str">
        <f>IF('statement of marks'!AI89="","",'statement of marks'!AI89)</f>
        <v/>
      </c>
      <c r="F2637" s="433" t="str">
        <f>IF('statement of marks'!AJ89="","",'statement of marks'!AJ89)</f>
        <v/>
      </c>
      <c r="G2637" s="207" t="str">
        <f>IF('statement of marks'!AK89="","",'statement of marks'!AK89)</f>
        <v/>
      </c>
      <c r="H2637" s="207" t="str">
        <f>IF('statement of marks'!AL89="","",'statement of marks'!AL89)</f>
        <v/>
      </c>
      <c r="I2637" s="433" t="str">
        <f>IF('statement of marks'!AM89="","",'statement of marks'!AM89)</f>
        <v/>
      </c>
      <c r="J2637" s="207" t="str">
        <f>IF('statement of marks'!AN89="","",'statement of marks'!AN89)</f>
        <v/>
      </c>
      <c r="K2637" s="207" t="str">
        <f>IF('statement of marks'!AO89="","",'statement of marks'!AO89)</f>
        <v/>
      </c>
      <c r="L2637" s="433" t="str">
        <f>IF('statement of marks'!AP89="","",'statement of marks'!AP89)</f>
        <v/>
      </c>
      <c r="M2637" s="207" t="str">
        <f>IF('statement of marks'!AR89="","",'statement of marks'!AR89)</f>
        <v/>
      </c>
      <c r="N2637" s="207" t="str">
        <f>IF('statement of marks'!AS89="","",'statement of marks'!AS89)</f>
        <v/>
      </c>
      <c r="O2637" s="433" t="str">
        <f>IF('statement of marks'!AT89="","",'statement of marks'!AT89)</f>
        <v/>
      </c>
      <c r="P2637" s="209" t="str">
        <f>IF('statement of marks'!AU89="","",'statement of marks'!AU89)</f>
        <v/>
      </c>
      <c r="Q2637" s="207" t="str">
        <f>IF('statement of marks'!AV89="","",'statement of marks'!AV89)</f>
        <v/>
      </c>
      <c r="R2637" s="207" t="str">
        <f>IF('statement of marks'!AW89="","",'statement of marks'!AW89)</f>
        <v/>
      </c>
      <c r="S2637" s="433" t="str">
        <f>IF('statement of marks'!AX89="","",'statement of marks'!AX89)</f>
        <v/>
      </c>
      <c r="T2637" s="420" t="str">
        <f>IF('statement of marks'!AY89="","",'statement of marks'!AY89)</f>
        <v/>
      </c>
      <c r="U2637" s="420" t="str">
        <f>IF('statement of marks'!AZ89="","",'statement of marks'!AZ89)</f>
        <v/>
      </c>
      <c r="V2637" s="439" t="str">
        <f>IF('statement of marks'!BA89="","",'statement of marks'!BA89)</f>
        <v/>
      </c>
    </row>
    <row r="2638" spans="1:22" ht="15.95" customHeight="1">
      <c r="A2638" s="425"/>
      <c r="B2638" s="990" t="str">
        <f>IF('statement of marks'!BD89="s","laLd`r",IF('statement of marks'!BD89="u","mnwZ",IF('statement of marks'!BD89="g","xqtjkrh",IF('statement of marks'!BD89="p","iatkch",IF('statement of marks'!BD89="sd","fla/kh","r`rh; Hkk""kk")))))</f>
        <v>r`rh; Hkk"kk</v>
      </c>
      <c r="C2638" s="991"/>
      <c r="D2638" s="207" t="str">
        <f>IF('statement of marks'!BE89="","",'statement of marks'!BE89)</f>
        <v/>
      </c>
      <c r="E2638" s="207" t="str">
        <f>IF('statement of marks'!BF89="","",'statement of marks'!BF89)</f>
        <v/>
      </c>
      <c r="F2638" s="433" t="str">
        <f>IF('statement of marks'!BG89="","",'statement of marks'!BG89)</f>
        <v/>
      </c>
      <c r="G2638" s="207" t="str">
        <f>IF('statement of marks'!BH89="","",'statement of marks'!BH89)</f>
        <v/>
      </c>
      <c r="H2638" s="207" t="str">
        <f>IF('statement of marks'!BI89="","",'statement of marks'!BI89)</f>
        <v/>
      </c>
      <c r="I2638" s="433" t="str">
        <f>IF('statement of marks'!BJ89="","",'statement of marks'!BJ89)</f>
        <v/>
      </c>
      <c r="J2638" s="207" t="str">
        <f>IF('statement of marks'!BK89="","",'statement of marks'!BK89)</f>
        <v/>
      </c>
      <c r="K2638" s="207" t="str">
        <f>IF('statement of marks'!BL89="","",'statement of marks'!BL89)</f>
        <v/>
      </c>
      <c r="L2638" s="433" t="str">
        <f>IF('statement of marks'!BM89="","",'statement of marks'!BM89)</f>
        <v/>
      </c>
      <c r="M2638" s="207" t="str">
        <f>IF('statement of marks'!BO89="","",'statement of marks'!BO89)</f>
        <v/>
      </c>
      <c r="N2638" s="207" t="str">
        <f>IF('statement of marks'!BP89="","",'statement of marks'!BP89)</f>
        <v/>
      </c>
      <c r="O2638" s="433" t="str">
        <f>IF('statement of marks'!BQ89="","",'statement of marks'!BQ89)</f>
        <v/>
      </c>
      <c r="P2638" s="209" t="str">
        <f>IF('statement of marks'!BR89="","",'statement of marks'!BR89)</f>
        <v/>
      </c>
      <c r="Q2638" s="207" t="str">
        <f>IF('statement of marks'!BS89="","",'statement of marks'!BS89)</f>
        <v/>
      </c>
      <c r="R2638" s="207" t="str">
        <f>IF('statement of marks'!BT89="","",'statement of marks'!BT89)</f>
        <v/>
      </c>
      <c r="S2638" s="433" t="str">
        <f>IF('statement of marks'!BU89="","",'statement of marks'!BU89)</f>
        <v/>
      </c>
      <c r="T2638" s="420" t="str">
        <f>IF('statement of marks'!BV89="","",'statement of marks'!BV89)</f>
        <v/>
      </c>
      <c r="U2638" s="420" t="str">
        <f>IF('statement of marks'!BW89="","",'statement of marks'!BW89)</f>
        <v/>
      </c>
      <c r="V2638" s="439" t="str">
        <f>IF('statement of marks'!BX89="","",'statement of marks'!BX89)</f>
        <v/>
      </c>
    </row>
    <row r="2639" spans="1:22" ht="15.95" customHeight="1">
      <c r="A2639" s="425"/>
      <c r="B2639" s="990" t="str">
        <f>IF('statement of marks'!$CA$3="","",'statement of marks'!$CA$3)</f>
        <v>xf.kr</v>
      </c>
      <c r="C2639" s="991"/>
      <c r="D2639" s="207" t="str">
        <f>IF('statement of marks'!CA89="","",'statement of marks'!CA89)</f>
        <v/>
      </c>
      <c r="E2639" s="207" t="str">
        <f>IF('statement of marks'!CB89="","",'statement of marks'!CB89)</f>
        <v/>
      </c>
      <c r="F2639" s="433" t="str">
        <f>IF('statement of marks'!CC89="","",'statement of marks'!CC89)</f>
        <v/>
      </c>
      <c r="G2639" s="207" t="str">
        <f>IF('statement of marks'!CD89="","",'statement of marks'!CD89)</f>
        <v/>
      </c>
      <c r="H2639" s="207" t="str">
        <f>IF('statement of marks'!CE89="","",'statement of marks'!CE89)</f>
        <v/>
      </c>
      <c r="I2639" s="433" t="str">
        <f>IF('statement of marks'!CF89="","",'statement of marks'!CF89)</f>
        <v/>
      </c>
      <c r="J2639" s="207" t="str">
        <f>IF('statement of marks'!CG89="","",'statement of marks'!CG89)</f>
        <v/>
      </c>
      <c r="K2639" s="207" t="str">
        <f>IF('statement of marks'!CH89="","",'statement of marks'!CH89)</f>
        <v/>
      </c>
      <c r="L2639" s="433" t="str">
        <f>IF('statement of marks'!CI89="","",'statement of marks'!CI89)</f>
        <v/>
      </c>
      <c r="M2639" s="207" t="str">
        <f>IF('statement of marks'!CK89="","",'statement of marks'!CK89)</f>
        <v/>
      </c>
      <c r="N2639" s="207" t="str">
        <f>IF('statement of marks'!CL89="","",'statement of marks'!CL89)</f>
        <v/>
      </c>
      <c r="O2639" s="433" t="str">
        <f>IF('statement of marks'!CM89="","",'statement of marks'!CM89)</f>
        <v/>
      </c>
      <c r="P2639" s="209" t="str">
        <f>IF('statement of marks'!CN89="","",'statement of marks'!CN89)</f>
        <v/>
      </c>
      <c r="Q2639" s="207" t="str">
        <f>IF('statement of marks'!CO89="","",'statement of marks'!CO89)</f>
        <v/>
      </c>
      <c r="R2639" s="207" t="str">
        <f>IF('statement of marks'!CP89="","",'statement of marks'!CP89)</f>
        <v/>
      </c>
      <c r="S2639" s="433" t="str">
        <f>IF('statement of marks'!CQ89="","",'statement of marks'!CQ89)</f>
        <v/>
      </c>
      <c r="T2639" s="420" t="str">
        <f>IF('statement of marks'!CR89="","",'statement of marks'!CR89)</f>
        <v/>
      </c>
      <c r="U2639" s="420" t="str">
        <f>IF('statement of marks'!CS89="","",'statement of marks'!CS89)</f>
        <v/>
      </c>
      <c r="V2639" s="439" t="str">
        <f>IF('statement of marks'!CT89="","",'statement of marks'!CT89)</f>
        <v/>
      </c>
    </row>
    <row r="2640" spans="1:22" ht="15.95" customHeight="1">
      <c r="A2640" s="425"/>
      <c r="B2640" s="990" t="str">
        <f>IF('statement of marks'!$CW$3="","",'statement of marks'!$CW$3)</f>
        <v>foKku</v>
      </c>
      <c r="C2640" s="991"/>
      <c r="D2640" s="207" t="str">
        <f>IF('statement of marks'!CW89="","",'statement of marks'!CW89)</f>
        <v/>
      </c>
      <c r="E2640" s="207" t="str">
        <f>IF('statement of marks'!CX89="","",'statement of marks'!CX89)</f>
        <v/>
      </c>
      <c r="F2640" s="433" t="str">
        <f>IF('statement of marks'!CY89="","",'statement of marks'!CY89)</f>
        <v/>
      </c>
      <c r="G2640" s="207" t="str">
        <f>IF('statement of marks'!CZ89="","",'statement of marks'!CZ89)</f>
        <v/>
      </c>
      <c r="H2640" s="207" t="str">
        <f>IF('statement of marks'!DA89="","",'statement of marks'!DA89)</f>
        <v/>
      </c>
      <c r="I2640" s="433" t="str">
        <f>IF('statement of marks'!DB89="","",'statement of marks'!DB89)</f>
        <v/>
      </c>
      <c r="J2640" s="207" t="str">
        <f>IF('statement of marks'!DC89="","",'statement of marks'!DC89)</f>
        <v/>
      </c>
      <c r="K2640" s="207" t="str">
        <f>IF('statement of marks'!DD89="","",'statement of marks'!DD89)</f>
        <v/>
      </c>
      <c r="L2640" s="433" t="str">
        <f>IF('statement of marks'!DE89="","",'statement of marks'!DE89)</f>
        <v/>
      </c>
      <c r="M2640" s="207" t="str">
        <f>IF('statement of marks'!DG89="","",'statement of marks'!DG89)</f>
        <v/>
      </c>
      <c r="N2640" s="207" t="str">
        <f>IF('statement of marks'!DH89="","",'statement of marks'!DH89)</f>
        <v/>
      </c>
      <c r="O2640" s="433" t="str">
        <f>IF('statement of marks'!DI89="","",'statement of marks'!DI89)</f>
        <v/>
      </c>
      <c r="P2640" s="209" t="str">
        <f>IF('statement of marks'!DJ89="","",'statement of marks'!DJ89)</f>
        <v/>
      </c>
      <c r="Q2640" s="207" t="str">
        <f>IF('statement of marks'!DK89="","",'statement of marks'!DK89)</f>
        <v/>
      </c>
      <c r="R2640" s="207" t="str">
        <f>IF('statement of marks'!DL89="","",'statement of marks'!DL89)</f>
        <v/>
      </c>
      <c r="S2640" s="433" t="str">
        <f>IF('statement of marks'!DM89="","",'statement of marks'!DM89)</f>
        <v/>
      </c>
      <c r="T2640" s="420" t="str">
        <f>IF('statement of marks'!DN89="","",'statement of marks'!DN89)</f>
        <v/>
      </c>
      <c r="U2640" s="420" t="str">
        <f>IF('statement of marks'!DO89="","",'statement of marks'!DO89)</f>
        <v/>
      </c>
      <c r="V2640" s="439" t="str">
        <f>IF('statement of marks'!DP89="","",'statement of marks'!DP89)</f>
        <v/>
      </c>
    </row>
    <row r="2641" spans="1:22" ht="15.95" customHeight="1">
      <c r="A2641" s="425"/>
      <c r="B2641" s="990" t="str">
        <f>IF('statement of marks'!$DS$3="","",'statement of marks'!$DS$3)</f>
        <v>lkekftd foKku</v>
      </c>
      <c r="C2641" s="991"/>
      <c r="D2641" s="207" t="str">
        <f>IF('statement of marks'!DS89="","",'statement of marks'!DS89)</f>
        <v/>
      </c>
      <c r="E2641" s="207" t="str">
        <f>IF('statement of marks'!DT89="","",'statement of marks'!DT89)</f>
        <v/>
      </c>
      <c r="F2641" s="433" t="str">
        <f>IF('statement of marks'!DU89="","",'statement of marks'!DU89)</f>
        <v/>
      </c>
      <c r="G2641" s="207" t="str">
        <f>IF('statement of marks'!DV89="","",'statement of marks'!DV89)</f>
        <v/>
      </c>
      <c r="H2641" s="207" t="str">
        <f>IF('statement of marks'!DW89="","",'statement of marks'!DW89)</f>
        <v/>
      </c>
      <c r="I2641" s="433" t="str">
        <f>IF('statement of marks'!DX89="","",'statement of marks'!DX89)</f>
        <v/>
      </c>
      <c r="J2641" s="207" t="str">
        <f>IF('statement of marks'!DY89="","",'statement of marks'!DY89)</f>
        <v/>
      </c>
      <c r="K2641" s="207" t="str">
        <f>IF('statement of marks'!DZ89="","",'statement of marks'!DZ89)</f>
        <v/>
      </c>
      <c r="L2641" s="433" t="str">
        <f>IF('statement of marks'!EA89="","",'statement of marks'!EA89)</f>
        <v/>
      </c>
      <c r="M2641" s="207" t="str">
        <f>IF('statement of marks'!EC89="","",'statement of marks'!EC89)</f>
        <v/>
      </c>
      <c r="N2641" s="207" t="str">
        <f>IF('statement of marks'!ED89="","",'statement of marks'!ED89)</f>
        <v/>
      </c>
      <c r="O2641" s="433" t="str">
        <f>IF('statement of marks'!EE89="","",'statement of marks'!EE89)</f>
        <v/>
      </c>
      <c r="P2641" s="209" t="str">
        <f>IF('statement of marks'!EF89="","",'statement of marks'!EF89)</f>
        <v/>
      </c>
      <c r="Q2641" s="207" t="str">
        <f>IF('statement of marks'!EG89="","",'statement of marks'!EG89)</f>
        <v/>
      </c>
      <c r="R2641" s="207" t="str">
        <f>IF('statement of marks'!EH89="","",'statement of marks'!EH89)</f>
        <v/>
      </c>
      <c r="S2641" s="433" t="str">
        <f>IF('statement of marks'!EI89="","",'statement of marks'!EI89)</f>
        <v/>
      </c>
      <c r="T2641" s="420" t="str">
        <f>IF('statement of marks'!EJ89="","",'statement of marks'!EJ89)</f>
        <v/>
      </c>
      <c r="U2641" s="420" t="str">
        <f>IF('statement of marks'!EK89="","",'statement of marks'!EK89)</f>
        <v/>
      </c>
      <c r="V2641" s="439" t="str">
        <f>IF('statement of marks'!EL89="","",'statement of marks'!EL89)</f>
        <v/>
      </c>
    </row>
    <row r="2642" spans="1:22" ht="15.95" customHeight="1">
      <c r="A2642" s="425"/>
      <c r="B2642" s="996" t="s">
        <v>193</v>
      </c>
      <c r="C2642" s="997"/>
      <c r="D2642" s="1007" t="s">
        <v>1</v>
      </c>
      <c r="E2642" s="1007"/>
      <c r="F2642" s="1007"/>
      <c r="G2642" s="1007" t="s">
        <v>21</v>
      </c>
      <c r="H2642" s="1007"/>
      <c r="I2642" s="1007"/>
      <c r="J2642" s="1007" t="s">
        <v>194</v>
      </c>
      <c r="K2642" s="1007"/>
      <c r="L2642" s="1007"/>
      <c r="M2642" s="1007" t="s">
        <v>68</v>
      </c>
      <c r="N2642" s="1007"/>
      <c r="O2642" s="1007"/>
      <c r="P2642" s="1007" t="s">
        <v>240</v>
      </c>
      <c r="Q2642" s="1007"/>
      <c r="R2642" s="1007"/>
      <c r="S2642" s="436"/>
      <c r="T2642" s="1073" t="s">
        <v>237</v>
      </c>
      <c r="U2642" s="1074"/>
      <c r="V2642" s="1075"/>
    </row>
    <row r="2643" spans="1:22" ht="15.95" customHeight="1">
      <c r="A2643" s="426"/>
      <c r="B2643" s="1048" t="s">
        <v>3</v>
      </c>
      <c r="C2643" s="1049"/>
      <c r="D2643" s="1050">
        <f>IF('statement of marks'!EO$6="","",'statement of marks'!EO$6)</f>
        <v>20</v>
      </c>
      <c r="E2643" s="1050"/>
      <c r="F2643" s="1050"/>
      <c r="G2643" s="1050">
        <f>IF('statement of marks'!EP$6="","",'statement of marks'!EP$6)</f>
        <v>20</v>
      </c>
      <c r="H2643" s="1050"/>
      <c r="I2643" s="1050"/>
      <c r="J2643" s="1050">
        <f>IF('statement of marks'!ER$6="","",'statement of marks'!ER$6)</f>
        <v>20</v>
      </c>
      <c r="K2643" s="1050"/>
      <c r="L2643" s="1050"/>
      <c r="M2643" s="1050">
        <f>IF('statement of marks'!EQ$6="","",'statement of marks'!EQ$6)</f>
        <v>20</v>
      </c>
      <c r="N2643" s="1050"/>
      <c r="O2643" s="1050"/>
      <c r="P2643" s="1050">
        <f>IF('statement of marks'!ES$6="","",'statement of marks'!ES$6)</f>
        <v>20</v>
      </c>
      <c r="Q2643" s="1050"/>
      <c r="R2643" s="1050"/>
      <c r="S2643" s="437" t="str">
        <f>IF('statement of marks'!FD$6="","",'statement of marks'!EW$6)</f>
        <v/>
      </c>
      <c r="T2643" s="442">
        <f>IF('statement of marks'!ET$6="","",'statement of marks'!ET$6)</f>
        <v>100</v>
      </c>
      <c r="U2643" s="443" t="s">
        <v>5</v>
      </c>
      <c r="V2643" s="444" t="s">
        <v>241</v>
      </c>
    </row>
    <row r="2644" spans="1:22" ht="15.95" customHeight="1">
      <c r="A2644" s="425"/>
      <c r="B2644" s="990" t="str">
        <f>IF('statement of marks'!$EO$3="","",'statement of marks'!$EO$3)</f>
        <v>dk;kZuqHko</v>
      </c>
      <c r="C2644" s="991"/>
      <c r="D2644" s="1031" t="str">
        <f>IF('statement of marks'!EO89="","",'statement of marks'!EO89)</f>
        <v/>
      </c>
      <c r="E2644" s="1031"/>
      <c r="F2644" s="1031"/>
      <c r="G2644" s="1031" t="str">
        <f>IF('statement of marks'!EP89="","",'statement of marks'!EP89)</f>
        <v/>
      </c>
      <c r="H2644" s="1031"/>
      <c r="I2644" s="1031"/>
      <c r="J2644" s="1031" t="str">
        <f>IF('statement of marks'!ER89="","",'statement of marks'!ER89)</f>
        <v/>
      </c>
      <c r="K2644" s="1031"/>
      <c r="L2644" s="1031"/>
      <c r="M2644" s="1031" t="str">
        <f>IF('statement of marks'!EQ89="","",'statement of marks'!EQ89)</f>
        <v/>
      </c>
      <c r="N2644" s="1031"/>
      <c r="O2644" s="1031"/>
      <c r="P2644" s="1031" t="str">
        <f>IF('statement of marks'!ES89="","",'statement of marks'!ES89)</f>
        <v/>
      </c>
      <c r="Q2644" s="1031"/>
      <c r="R2644" s="1031"/>
      <c r="S2644" s="438"/>
      <c r="T2644" s="440" t="str">
        <f>IF('statement of marks'!ET89="","",'statement of marks'!ET89)</f>
        <v/>
      </c>
      <c r="U2644" s="440" t="str">
        <f>IF('statement of marks'!EU89="","",'statement of marks'!EU89)</f>
        <v/>
      </c>
      <c r="V2644" s="441" t="str">
        <f>IF('statement of marks'!EV89="","",'statement of marks'!EV89)</f>
        <v/>
      </c>
    </row>
    <row r="2645" spans="1:22" ht="15.95" customHeight="1">
      <c r="A2645" s="425"/>
      <c r="B2645" s="1027" t="str">
        <f>IF('statement of marks'!$EY$3="","",'statement of marks'!$EY$3)</f>
        <v>dyk f'k{kk</v>
      </c>
      <c r="C2645" s="1028"/>
      <c r="D2645" s="1031" t="str">
        <f>IF('statement of marks'!EY89="","",'statement of marks'!EY89)</f>
        <v/>
      </c>
      <c r="E2645" s="1031"/>
      <c r="F2645" s="1031"/>
      <c r="G2645" s="1031" t="str">
        <f>IF('statement of marks'!EZ89="","",'statement of marks'!EZ89)</f>
        <v/>
      </c>
      <c r="H2645" s="1031"/>
      <c r="I2645" s="1031"/>
      <c r="J2645" s="1031" t="str">
        <f>IF('statement of marks'!FB89="","",'statement of marks'!FB89)</f>
        <v/>
      </c>
      <c r="K2645" s="1031"/>
      <c r="L2645" s="1031"/>
      <c r="M2645" s="1031" t="str">
        <f>IF('statement of marks'!FA89="","",'statement of marks'!FA89)</f>
        <v/>
      </c>
      <c r="N2645" s="1031"/>
      <c r="O2645" s="1031"/>
      <c r="P2645" s="1031" t="str">
        <f>IF('statement of marks'!FC89="","",'statement of marks'!FC89)</f>
        <v/>
      </c>
      <c r="Q2645" s="1031"/>
      <c r="R2645" s="1031"/>
      <c r="S2645" s="438"/>
      <c r="T2645" s="440" t="str">
        <f>IF('statement of marks'!FD89="","",'statement of marks'!FD89)</f>
        <v/>
      </c>
      <c r="U2645" s="440" t="str">
        <f>IF('statement of marks'!FE89="","",'statement of marks'!FE89)</f>
        <v/>
      </c>
      <c r="V2645" s="441" t="str">
        <f>IF('statement of marks'!FF89="","",'statement of marks'!FF89)</f>
        <v/>
      </c>
    </row>
    <row r="2646" spans="1:22" ht="15.95" customHeight="1">
      <c r="A2646" s="425"/>
      <c r="B2646" s="1029" t="str">
        <f>IF('statement of marks'!$FI$3="","",'statement of marks'!$FI$3)</f>
        <v>LokLF; ,oe~ 'kkjhfjd f'k{kk</v>
      </c>
      <c r="C2646" s="1030"/>
      <c r="D2646" s="1031" t="str">
        <f>IF('statement of marks'!FI89="","",'statement of marks'!FI89)</f>
        <v/>
      </c>
      <c r="E2646" s="1031"/>
      <c r="F2646" s="1031"/>
      <c r="G2646" s="1031" t="str">
        <f>IF('statement of marks'!FJ89="","",'statement of marks'!FJ89)</f>
        <v/>
      </c>
      <c r="H2646" s="1031"/>
      <c r="I2646" s="1031"/>
      <c r="J2646" s="1031" t="str">
        <f>IF('statement of marks'!FL89="","",'statement of marks'!FL89)</f>
        <v/>
      </c>
      <c r="K2646" s="1031"/>
      <c r="L2646" s="1031"/>
      <c r="M2646" s="1031" t="str">
        <f>IF('statement of marks'!FK89="","",'statement of marks'!FK89)</f>
        <v/>
      </c>
      <c r="N2646" s="1031"/>
      <c r="O2646" s="1031"/>
      <c r="P2646" s="1031" t="str">
        <f>IF('statement of marks'!FM89="","",'statement of marks'!FM89)</f>
        <v/>
      </c>
      <c r="Q2646" s="1031"/>
      <c r="R2646" s="1031"/>
      <c r="S2646" s="438"/>
      <c r="T2646" s="440" t="str">
        <f>IF('statement of marks'!FN89="","",'statement of marks'!FN89)</f>
        <v/>
      </c>
      <c r="U2646" s="440" t="str">
        <f>IF('statement of marks'!FO89="","",'statement of marks'!FO89)</f>
        <v/>
      </c>
      <c r="V2646" s="441" t="str">
        <f>IF('statement of marks'!FP89="","",'statement of marks'!FP89)</f>
        <v/>
      </c>
    </row>
    <row r="2647" spans="1:22" ht="15.95" customHeight="1">
      <c r="A2647" s="425"/>
      <c r="B2647" s="1000" t="s">
        <v>195</v>
      </c>
      <c r="C2647" s="1001"/>
      <c r="D2647" s="1071" t="str">
        <f>details!$DR$3</f>
        <v>vxLr rd</v>
      </c>
      <c r="E2647" s="1071"/>
      <c r="F2647" s="1071"/>
      <c r="G2647" s="1071" t="str">
        <f>details!$DV$3</f>
        <v>vDVwcj rd</v>
      </c>
      <c r="H2647" s="1071"/>
      <c r="I2647" s="1071"/>
      <c r="J2647" s="1071" t="str">
        <f>details!$ED$3</f>
        <v>Qjojh rd</v>
      </c>
      <c r="K2647" s="1071"/>
      <c r="L2647" s="1071"/>
      <c r="M2647" s="1071" t="str">
        <f>details!$DZ$3</f>
        <v>fnlEcj rd</v>
      </c>
      <c r="N2647" s="1071"/>
      <c r="O2647" s="1071"/>
      <c r="P2647" s="1071" t="str">
        <f>details!$EH$3</f>
        <v>loZ ;ksx</v>
      </c>
      <c r="Q2647" s="1071"/>
      <c r="R2647" s="1071"/>
      <c r="S2647" s="1010" t="s">
        <v>252</v>
      </c>
      <c r="T2647" s="1011"/>
      <c r="U2647" s="1011"/>
      <c r="V2647" s="1078"/>
    </row>
    <row r="2648" spans="1:22" ht="15.95" customHeight="1">
      <c r="A2648" s="425"/>
      <c r="B2648" s="1025" t="s">
        <v>98</v>
      </c>
      <c r="C2648" s="1026"/>
      <c r="D2648" s="1008" t="str">
        <f>IF(details!DS89="","",details!DS89)</f>
        <v/>
      </c>
      <c r="E2648" s="1008"/>
      <c r="F2648" s="1008"/>
      <c r="G2648" s="1008" t="str">
        <f>IF(details!DW89="","",details!DW89)</f>
        <v/>
      </c>
      <c r="H2648" s="1008"/>
      <c r="I2648" s="1008"/>
      <c r="J2648" s="1008" t="str">
        <f>IF(details!EE89="","",details!EE89)</f>
        <v/>
      </c>
      <c r="K2648" s="1008"/>
      <c r="L2648" s="1008"/>
      <c r="M2648" s="1008" t="str">
        <f>IF(details!EA89="","",details!EA89)</f>
        <v/>
      </c>
      <c r="N2648" s="1008"/>
      <c r="O2648" s="1008"/>
      <c r="P2648" s="1008" t="str">
        <f>IF(details!EI89="","",details!EI89)</f>
        <v/>
      </c>
      <c r="Q2648" s="1008"/>
      <c r="R2648" s="1008"/>
      <c r="S2648" s="1079">
        <f>'statement of marks'!$HF$108</f>
        <v>42855</v>
      </c>
      <c r="T2648" s="1080"/>
      <c r="U2648" s="1080"/>
      <c r="V2648" s="1081"/>
    </row>
    <row r="2649" spans="1:22" ht="15.95" customHeight="1">
      <c r="A2649" s="425"/>
      <c r="B2649" s="1023" t="s">
        <v>15</v>
      </c>
      <c r="C2649" s="1024"/>
      <c r="D2649" s="1009">
        <f>IF(details!DR89="","",details!DR89)</f>
        <v>83</v>
      </c>
      <c r="E2649" s="1009"/>
      <c r="F2649" s="1009"/>
      <c r="G2649" s="1009" t="str">
        <f>IF(details!DV89="","",details!DV89)</f>
        <v/>
      </c>
      <c r="H2649" s="1009"/>
      <c r="I2649" s="1009"/>
      <c r="J2649" s="1009" t="str">
        <f>IF(details!ED89="","",details!ED89)</f>
        <v/>
      </c>
      <c r="K2649" s="1009"/>
      <c r="L2649" s="1009"/>
      <c r="M2649" s="1009" t="str">
        <f>IF(details!DZ89="","",details!DZ89)</f>
        <v/>
      </c>
      <c r="N2649" s="1009"/>
      <c r="O2649" s="1009"/>
      <c r="P2649" s="1009" t="str">
        <f>IF(details!EH89="","",details!EH89)</f>
        <v/>
      </c>
      <c r="Q2649" s="1009"/>
      <c r="R2649" s="1009"/>
      <c r="S2649" s="1082"/>
      <c r="T2649" s="1083"/>
      <c r="U2649" s="1083"/>
      <c r="V2649" s="1084"/>
    </row>
    <row r="2650" spans="1:22" ht="15.95" customHeight="1">
      <c r="A2650" s="1072"/>
      <c r="B2650" s="1064" t="s">
        <v>250</v>
      </c>
      <c r="C2650" s="1065"/>
      <c r="D2650" s="1066" t="s">
        <v>3</v>
      </c>
      <c r="E2650" s="1066"/>
      <c r="F2650" s="1066"/>
      <c r="G2650" s="1066" t="s">
        <v>236</v>
      </c>
      <c r="H2650" s="1066"/>
      <c r="I2650" s="1066"/>
      <c r="J2650" s="1066" t="s">
        <v>5</v>
      </c>
      <c r="K2650" s="1066"/>
      <c r="L2650" s="1066"/>
      <c r="M2650" s="1066" t="s">
        <v>242</v>
      </c>
      <c r="N2650" s="1066"/>
      <c r="O2650" s="1066"/>
      <c r="P2650" s="1067" t="s">
        <v>225</v>
      </c>
      <c r="Q2650" s="1067"/>
      <c r="R2650" s="1067"/>
      <c r="S2650" s="1066" t="s">
        <v>250</v>
      </c>
      <c r="T2650" s="1066"/>
      <c r="U2650" s="1066"/>
      <c r="V2650" s="1068"/>
    </row>
    <row r="2651" spans="1:22" ht="15.95" customHeight="1">
      <c r="A2651" s="1072"/>
      <c r="B2651" s="1064"/>
      <c r="C2651" s="1065"/>
      <c r="D2651" s="1069" t="str">
        <f>'statement of marks'!HD89</f>
        <v/>
      </c>
      <c r="E2651" s="1069"/>
      <c r="F2651" s="1069"/>
      <c r="G2651" s="1069" t="str">
        <f>'statement of marks'!HE89</f>
        <v/>
      </c>
      <c r="H2651" s="1069"/>
      <c r="I2651" s="1069"/>
      <c r="J2651" s="1069" t="str">
        <f>'statement of marks'!HF89</f>
        <v/>
      </c>
      <c r="K2651" s="1069"/>
      <c r="L2651" s="1069"/>
      <c r="M2651" s="1069" t="str">
        <f>'statement of marks'!HI89</f>
        <v/>
      </c>
      <c r="N2651" s="1069"/>
      <c r="O2651" s="1069"/>
      <c r="P2651" s="1069" t="str">
        <f>'statement of marks'!HH89</f>
        <v/>
      </c>
      <c r="Q2651" s="1069"/>
      <c r="R2651" s="1069"/>
      <c r="S2651" s="1066" t="str">
        <f>'statement of marks'!HC89</f>
        <v/>
      </c>
      <c r="T2651" s="1066"/>
      <c r="U2651" s="1066"/>
      <c r="V2651" s="1068"/>
    </row>
    <row r="2652" spans="1:22" ht="15.95" customHeight="1">
      <c r="A2652" s="425"/>
      <c r="B2652" s="1036" t="s">
        <v>99</v>
      </c>
      <c r="C2652" s="1037"/>
      <c r="D2652" s="1007"/>
      <c r="E2652" s="1007"/>
      <c r="F2652" s="1007"/>
      <c r="G2652" s="1007"/>
      <c r="H2652" s="1007"/>
      <c r="I2652" s="1007"/>
      <c r="J2652" s="1007"/>
      <c r="K2652" s="1007"/>
      <c r="L2652" s="1007"/>
      <c r="M2652" s="1007"/>
      <c r="N2652" s="1007"/>
      <c r="O2652" s="1007"/>
      <c r="P2652" s="1007"/>
      <c r="Q2652" s="1007"/>
      <c r="R2652" s="1007"/>
      <c r="S2652" s="1007"/>
      <c r="T2652" s="1007"/>
      <c r="U2652" s="1007"/>
      <c r="V2652" s="1058"/>
    </row>
    <row r="2653" spans="1:22" ht="15.95" customHeight="1">
      <c r="A2653" s="425"/>
      <c r="B2653" s="1013" t="s">
        <v>79</v>
      </c>
      <c r="C2653" s="1014"/>
      <c r="D2653" s="1007"/>
      <c r="E2653" s="1007"/>
      <c r="F2653" s="1007"/>
      <c r="G2653" s="1007"/>
      <c r="H2653" s="1007"/>
      <c r="I2653" s="1007"/>
      <c r="J2653" s="1007"/>
      <c r="K2653" s="1007"/>
      <c r="L2653" s="1007"/>
      <c r="M2653" s="1007"/>
      <c r="N2653" s="1007"/>
      <c r="O2653" s="1007"/>
      <c r="P2653" s="1007"/>
      <c r="Q2653" s="1007"/>
      <c r="R2653" s="1007"/>
      <c r="S2653" s="1007"/>
      <c r="T2653" s="1007"/>
      <c r="U2653" s="1007"/>
      <c r="V2653" s="1058"/>
    </row>
    <row r="2654" spans="1:22" ht="15.95" customHeight="1">
      <c r="A2654" s="425"/>
      <c r="B2654" s="1036" t="s">
        <v>243</v>
      </c>
      <c r="C2654" s="1037"/>
      <c r="D2654" s="1007"/>
      <c r="E2654" s="1007"/>
      <c r="F2654" s="1007"/>
      <c r="G2654" s="1007"/>
      <c r="H2654" s="1007"/>
      <c r="I2654" s="1007"/>
      <c r="J2654" s="1007"/>
      <c r="K2654" s="1007"/>
      <c r="L2654" s="1007"/>
      <c r="M2654" s="1007"/>
      <c r="N2654" s="1007"/>
      <c r="O2654" s="1007"/>
      <c r="P2654" s="1007" t="s">
        <v>243</v>
      </c>
      <c r="Q2654" s="1007"/>
      <c r="R2654" s="1007"/>
      <c r="S2654" s="1007"/>
      <c r="T2654" s="1007"/>
      <c r="U2654" s="1007"/>
      <c r="V2654" s="1058"/>
    </row>
    <row r="2655" spans="1:22" ht="15.95" customHeight="1">
      <c r="A2655" s="425"/>
      <c r="B2655" s="1021" t="s">
        <v>100</v>
      </c>
      <c r="C2655" s="1022"/>
      <c r="D2655" s="1007"/>
      <c r="E2655" s="1007"/>
      <c r="F2655" s="1007"/>
      <c r="G2655" s="1007"/>
      <c r="H2655" s="1007"/>
      <c r="I2655" s="1007"/>
      <c r="J2655" s="1007"/>
      <c r="K2655" s="1007"/>
      <c r="L2655" s="1007"/>
      <c r="M2655" s="1007"/>
      <c r="N2655" s="1007"/>
      <c r="O2655" s="1007"/>
      <c r="P2655" s="1007"/>
      <c r="Q2655" s="1007"/>
      <c r="R2655" s="1007"/>
      <c r="S2655" s="1060" t="s">
        <v>100</v>
      </c>
      <c r="T2655" s="1060"/>
      <c r="U2655" s="1060"/>
      <c r="V2655" s="1061"/>
    </row>
    <row r="2656" spans="1:22" ht="15.95" customHeight="1" thickBot="1">
      <c r="A2656" s="427"/>
      <c r="B2656" s="1076" t="s">
        <v>101</v>
      </c>
      <c r="C2656" s="1077"/>
      <c r="D2656" s="1059"/>
      <c r="E2656" s="1059"/>
      <c r="F2656" s="1059"/>
      <c r="G2656" s="1059"/>
      <c r="H2656" s="1059"/>
      <c r="I2656" s="1059"/>
      <c r="J2656" s="1059"/>
      <c r="K2656" s="1059"/>
      <c r="L2656" s="1059"/>
      <c r="M2656" s="1059"/>
      <c r="N2656" s="1059"/>
      <c r="O2656" s="1059"/>
      <c r="P2656" s="1059"/>
      <c r="Q2656" s="1059"/>
      <c r="R2656" s="1059"/>
      <c r="S2656" s="1062" t="s">
        <v>134</v>
      </c>
      <c r="T2656" s="1062"/>
      <c r="U2656" s="1062"/>
      <c r="V2656" s="1063"/>
    </row>
    <row r="2657" spans="1:22" ht="15.95" customHeight="1">
      <c r="A2657" s="424"/>
      <c r="B2657" s="1038" t="s">
        <v>47</v>
      </c>
      <c r="C2657" s="1039"/>
      <c r="D2657" s="1039"/>
      <c r="E2657" s="1039"/>
      <c r="F2657" s="1039"/>
      <c r="G2657" s="1039"/>
      <c r="H2657" s="1039"/>
      <c r="I2657" s="1039"/>
      <c r="J2657" s="1039"/>
      <c r="K2657" s="1039"/>
      <c r="L2657" s="1039"/>
      <c r="M2657" s="1039"/>
      <c r="N2657" s="1039"/>
      <c r="O2657" s="1039"/>
      <c r="P2657" s="1039"/>
      <c r="Q2657" s="1039"/>
      <c r="R2657" s="1039"/>
      <c r="S2657" s="1039"/>
      <c r="T2657" s="1039"/>
      <c r="U2657" s="1039"/>
      <c r="V2657" s="1040"/>
    </row>
    <row r="2658" spans="1:22" ht="15.95" customHeight="1">
      <c r="A2658" s="425"/>
      <c r="B2658" s="1041" t="str">
        <f>'statement of marks'!$A$1</f>
        <v>MkW0Hkhejko vEcsMdj jkt0vkok0fo|k0cxMh]nkSlk</v>
      </c>
      <c r="C2658" s="1042"/>
      <c r="D2658" s="1042"/>
      <c r="E2658" s="1042"/>
      <c r="F2658" s="1042"/>
      <c r="G2658" s="1042"/>
      <c r="H2658" s="1042"/>
      <c r="I2658" s="1042"/>
      <c r="J2658" s="1042"/>
      <c r="K2658" s="1042"/>
      <c r="L2658" s="1042"/>
      <c r="M2658" s="1042"/>
      <c r="N2658" s="1042"/>
      <c r="O2658" s="1042"/>
      <c r="P2658" s="1042"/>
      <c r="Q2658" s="1042"/>
      <c r="R2658" s="1042"/>
      <c r="S2658" s="1042"/>
      <c r="T2658" s="1042"/>
      <c r="U2658" s="1042"/>
      <c r="V2658" s="1043"/>
    </row>
    <row r="2659" spans="1:22" ht="15.95" customHeight="1">
      <c r="A2659" s="425"/>
      <c r="B2659" s="990" t="s">
        <v>244</v>
      </c>
      <c r="C2659" s="991"/>
      <c r="D2659" s="992" t="str">
        <f>'statement of marks'!$H$3</f>
        <v>2016-17</v>
      </c>
      <c r="E2659" s="992"/>
      <c r="F2659" s="992"/>
      <c r="G2659" s="992"/>
      <c r="H2659" s="992"/>
      <c r="I2659" s="992"/>
      <c r="J2659" s="992"/>
      <c r="K2659" s="992"/>
      <c r="L2659" s="992"/>
      <c r="M2659" s="992"/>
      <c r="N2659" s="992"/>
      <c r="O2659" s="992"/>
      <c r="P2659" s="992"/>
      <c r="Q2659" s="992"/>
      <c r="R2659" s="992"/>
      <c r="S2659" s="992"/>
      <c r="T2659" s="992"/>
      <c r="U2659" s="992"/>
      <c r="V2659" s="1044"/>
    </row>
    <row r="2660" spans="1:22" ht="15.95" customHeight="1">
      <c r="A2660" s="425"/>
      <c r="B2660" s="990" t="s">
        <v>185</v>
      </c>
      <c r="C2660" s="991"/>
      <c r="D2660" s="991" t="str">
        <f>IF('statement of marks'!I90="","",'statement of marks'!I90)</f>
        <v/>
      </c>
      <c r="E2660" s="991"/>
      <c r="F2660" s="991"/>
      <c r="G2660" s="991"/>
      <c r="H2660" s="991"/>
      <c r="I2660" s="991"/>
      <c r="J2660" s="991"/>
      <c r="K2660" s="991"/>
      <c r="L2660" s="991"/>
      <c r="M2660" s="991"/>
      <c r="N2660" s="991"/>
      <c r="O2660" s="991"/>
      <c r="P2660" s="991"/>
      <c r="Q2660" s="991"/>
      <c r="R2660" s="991"/>
      <c r="S2660" s="991"/>
      <c r="T2660" s="991"/>
      <c r="U2660" s="991"/>
      <c r="V2660" s="1045"/>
    </row>
    <row r="2661" spans="1:22" ht="15.95" customHeight="1">
      <c r="A2661" s="425"/>
      <c r="B2661" s="990" t="s">
        <v>186</v>
      </c>
      <c r="C2661" s="991"/>
      <c r="D2661" s="991" t="str">
        <f>IF('statement of marks'!J90="","",'statement of marks'!J90)</f>
        <v/>
      </c>
      <c r="E2661" s="991"/>
      <c r="F2661" s="991"/>
      <c r="G2661" s="991"/>
      <c r="H2661" s="991"/>
      <c r="I2661" s="991"/>
      <c r="J2661" s="991"/>
      <c r="K2661" s="991"/>
      <c r="L2661" s="991"/>
      <c r="M2661" s="991"/>
      <c r="N2661" s="991"/>
      <c r="O2661" s="991"/>
      <c r="P2661" s="991"/>
      <c r="Q2661" s="991"/>
      <c r="R2661" s="991"/>
      <c r="S2661" s="991"/>
      <c r="T2661" s="991"/>
      <c r="U2661" s="991"/>
      <c r="V2661" s="1045"/>
    </row>
    <row r="2662" spans="1:22" ht="15.95" customHeight="1">
      <c r="A2662" s="425"/>
      <c r="B2662" s="990" t="s">
        <v>187</v>
      </c>
      <c r="C2662" s="991"/>
      <c r="D2662" s="991" t="str">
        <f>IF('statement of marks'!K90="","",'statement of marks'!K90)</f>
        <v/>
      </c>
      <c r="E2662" s="991"/>
      <c r="F2662" s="991"/>
      <c r="G2662" s="991"/>
      <c r="H2662" s="991"/>
      <c r="I2662" s="991"/>
      <c r="J2662" s="991"/>
      <c r="K2662" s="991"/>
      <c r="L2662" s="991"/>
      <c r="M2662" s="991"/>
      <c r="N2662" s="991"/>
      <c r="O2662" s="991"/>
      <c r="P2662" s="991"/>
      <c r="Q2662" s="991"/>
      <c r="R2662" s="991"/>
      <c r="S2662" s="991"/>
      <c r="T2662" s="991"/>
      <c r="U2662" s="991"/>
      <c r="V2662" s="1045"/>
    </row>
    <row r="2663" spans="1:22" ht="15.95" customHeight="1">
      <c r="A2663" s="425"/>
      <c r="B2663" s="990" t="s">
        <v>188</v>
      </c>
      <c r="C2663" s="991"/>
      <c r="D2663" s="992" t="str">
        <f>'statement of marks'!$G$3</f>
        <v>6 B</v>
      </c>
      <c r="E2663" s="992"/>
      <c r="F2663" s="992"/>
      <c r="G2663" s="991" t="s">
        <v>9</v>
      </c>
      <c r="H2663" s="991"/>
      <c r="I2663" s="991"/>
      <c r="J2663" s="992" t="str">
        <f>IF('statement of marks'!D90="","",'statement of marks'!D90)</f>
        <v/>
      </c>
      <c r="K2663" s="992"/>
      <c r="L2663" s="992"/>
      <c r="M2663" s="991" t="s">
        <v>189</v>
      </c>
      <c r="N2663" s="991"/>
      <c r="O2663" s="991"/>
      <c r="P2663" s="992" t="str">
        <f>IF('statement of marks'!F90="","",'statement of marks'!F90)</f>
        <v/>
      </c>
      <c r="Q2663" s="992"/>
      <c r="R2663" s="992"/>
      <c r="S2663" s="1054" t="str">
        <f>IF('statement of marks'!$I$3="","",'statement of marks'!$I$3)</f>
        <v xml:space="preserve">fo|ky; dk Mk;l dksM+ </v>
      </c>
      <c r="T2663" s="1054"/>
      <c r="U2663" s="1054"/>
      <c r="V2663" s="1055"/>
    </row>
    <row r="2664" spans="1:22" ht="15.95" customHeight="1">
      <c r="A2664" s="425"/>
      <c r="B2664" s="428" t="s">
        <v>0</v>
      </c>
      <c r="C2664" s="429"/>
      <c r="D2664" s="1032" t="str">
        <f>IF('statement of marks'!G90="","",'statement of marks'!G90)</f>
        <v/>
      </c>
      <c r="E2664" s="1032"/>
      <c r="F2664" s="1032"/>
      <c r="G2664" s="991" t="str">
        <f>IF('statement of marks'!H90="","",'statement of marks'!H90)</f>
        <v/>
      </c>
      <c r="H2664" s="991"/>
      <c r="I2664" s="991"/>
      <c r="J2664" s="991"/>
      <c r="K2664" s="991"/>
      <c r="L2664" s="991"/>
      <c r="M2664" s="991"/>
      <c r="N2664" s="991"/>
      <c r="O2664" s="991"/>
      <c r="P2664" s="991"/>
      <c r="Q2664" s="991"/>
      <c r="R2664" s="991"/>
      <c r="S2664" s="1056" t="str">
        <f>IF('statement of marks'!$J$3="","",'statement of marks'!$J$3)</f>
        <v xml:space="preserve">08291009401   </v>
      </c>
      <c r="T2664" s="1056"/>
      <c r="U2664" s="1056"/>
      <c r="V2664" s="1057"/>
    </row>
    <row r="2665" spans="1:22" ht="15.95" customHeight="1">
      <c r="A2665" s="425"/>
      <c r="B2665" s="404" t="s">
        <v>28</v>
      </c>
      <c r="C2665" s="430" t="s">
        <v>96</v>
      </c>
      <c r="D2665" s="1007" t="s">
        <v>1</v>
      </c>
      <c r="E2665" s="1007"/>
      <c r="F2665" s="1007"/>
      <c r="G2665" s="1007" t="s">
        <v>21</v>
      </c>
      <c r="H2665" s="1007"/>
      <c r="I2665" s="1007"/>
      <c r="J2665" s="1007" t="s">
        <v>68</v>
      </c>
      <c r="K2665" s="1007"/>
      <c r="L2665" s="1007"/>
      <c r="M2665" s="1007" t="s">
        <v>97</v>
      </c>
      <c r="N2665" s="1007"/>
      <c r="O2665" s="1007"/>
      <c r="P2665" s="1070" t="s">
        <v>200</v>
      </c>
      <c r="Q2665" s="1051" t="s">
        <v>238</v>
      </c>
      <c r="R2665" s="1051"/>
      <c r="S2665" s="1051"/>
      <c r="T2665" s="1052" t="s">
        <v>237</v>
      </c>
      <c r="U2665" s="1052"/>
      <c r="V2665" s="1053"/>
    </row>
    <row r="2666" spans="1:22" ht="15.95" customHeight="1">
      <c r="A2666" s="425"/>
      <c r="B2666" s="404"/>
      <c r="C2666" s="430"/>
      <c r="D2666" s="423" t="s">
        <v>245</v>
      </c>
      <c r="E2666" s="423" t="s">
        <v>246</v>
      </c>
      <c r="F2666" s="431" t="s">
        <v>2</v>
      </c>
      <c r="G2666" s="423" t="s">
        <v>245</v>
      </c>
      <c r="H2666" s="423" t="s">
        <v>246</v>
      </c>
      <c r="I2666" s="431" t="s">
        <v>2</v>
      </c>
      <c r="J2666" s="423" t="s">
        <v>245</v>
      </c>
      <c r="K2666" s="423" t="s">
        <v>246</v>
      </c>
      <c r="L2666" s="431" t="s">
        <v>2</v>
      </c>
      <c r="M2666" s="423" t="s">
        <v>245</v>
      </c>
      <c r="N2666" s="423" t="s">
        <v>246</v>
      </c>
      <c r="O2666" s="431" t="s">
        <v>2</v>
      </c>
      <c r="P2666" s="1070"/>
      <c r="Q2666" s="423" t="s">
        <v>245</v>
      </c>
      <c r="R2666" s="423" t="s">
        <v>246</v>
      </c>
      <c r="S2666" s="435" t="s">
        <v>2</v>
      </c>
      <c r="T2666" s="445" t="s">
        <v>223</v>
      </c>
      <c r="U2666" s="446" t="s">
        <v>5</v>
      </c>
      <c r="V2666" s="447" t="s">
        <v>241</v>
      </c>
    </row>
    <row r="2667" spans="1:22" ht="15.95" customHeight="1">
      <c r="A2667" s="426"/>
      <c r="B2667" s="1046" t="s">
        <v>3</v>
      </c>
      <c r="C2667" s="1047"/>
      <c r="D2667" s="421">
        <f>IF('statement of marks'!L$6="","",'statement of marks'!L$6)</f>
        <v>5</v>
      </c>
      <c r="E2667" s="421">
        <f>IF('statement of marks'!M$6="","",'statement of marks'!M$6)</f>
        <v>5</v>
      </c>
      <c r="F2667" s="432">
        <f>IF('statement of marks'!N$6="","",'statement of marks'!N$6)</f>
        <v>10</v>
      </c>
      <c r="G2667" s="421">
        <f>IF('statement of marks'!O$6="","",'statement of marks'!O$6)</f>
        <v>5</v>
      </c>
      <c r="H2667" s="421">
        <f>IF('statement of marks'!P$6="","",'statement of marks'!P$6)</f>
        <v>5</v>
      </c>
      <c r="I2667" s="432">
        <f>IF('statement of marks'!Q$6="","",'statement of marks'!Q$6)</f>
        <v>10</v>
      </c>
      <c r="J2667" s="421">
        <f>IF('statement of marks'!R$6="","",'statement of marks'!R$6)</f>
        <v>5</v>
      </c>
      <c r="K2667" s="421">
        <f>IF('statement of marks'!S$6="","",'statement of marks'!S$6)</f>
        <v>5</v>
      </c>
      <c r="L2667" s="432">
        <f>IF('statement of marks'!T$6="","",'statement of marks'!T$6)</f>
        <v>10</v>
      </c>
      <c r="M2667" s="421">
        <f>IF('statement of marks'!V$6="","",'statement of marks'!V$6)</f>
        <v>50</v>
      </c>
      <c r="N2667" s="421">
        <f>IF('statement of marks'!W$6="","",'statement of marks'!W$6)</f>
        <v>20</v>
      </c>
      <c r="O2667" s="432">
        <f>IF('statement of marks'!X$6="","",'statement of marks'!X$6)</f>
        <v>70</v>
      </c>
      <c r="P2667" s="422">
        <f>IF('statement of marks'!Y$6="","",'statement of marks'!Y$6)</f>
        <v>100</v>
      </c>
      <c r="Q2667" s="421">
        <f>IF('statement of marks'!Z$6="","",'statement of marks'!Z$6)</f>
        <v>70</v>
      </c>
      <c r="R2667" s="421">
        <f>IF('statement of marks'!AA$6="","",'statement of marks'!AA$6)</f>
        <v>30</v>
      </c>
      <c r="S2667" s="432">
        <f>IF('statement of marks'!AB$6="","",'statement of marks'!AB$6)</f>
        <v>100</v>
      </c>
      <c r="T2667" s="442">
        <f>IF('statement of marks'!AC$6="","",'statement of marks'!AC$6)</f>
        <v>200</v>
      </c>
      <c r="U2667" s="442" t="str">
        <f>IF('statement of marks'!AD$6="","",'statement of marks'!AD$6)</f>
        <v/>
      </c>
      <c r="V2667" s="448" t="str">
        <f>IF('statement of marks'!AE$6="","",'statement of marks'!AE$6)</f>
        <v/>
      </c>
    </row>
    <row r="2668" spans="1:22" ht="15.95" customHeight="1">
      <c r="A2668" s="425"/>
      <c r="B2668" s="990" t="str">
        <f>IF('statement of marks'!$L$3="","",'statement of marks'!$L$3)</f>
        <v>fgUnh</v>
      </c>
      <c r="C2668" s="991"/>
      <c r="D2668" s="207" t="str">
        <f>IF('statement of marks'!L90="","",'statement of marks'!L90)</f>
        <v/>
      </c>
      <c r="E2668" s="207" t="str">
        <f>IF('statement of marks'!M90="","",'statement of marks'!M90)</f>
        <v/>
      </c>
      <c r="F2668" s="433" t="str">
        <f>IF('statement of marks'!N90="","",'statement of marks'!N90)</f>
        <v/>
      </c>
      <c r="G2668" s="207" t="str">
        <f>IF('statement of marks'!O90="","",'statement of marks'!O90)</f>
        <v/>
      </c>
      <c r="H2668" s="207" t="str">
        <f>IF('statement of marks'!P90="","",'statement of marks'!P90)</f>
        <v/>
      </c>
      <c r="I2668" s="433" t="str">
        <f>IF('statement of marks'!Q90="","",'statement of marks'!Q90)</f>
        <v/>
      </c>
      <c r="J2668" s="207" t="str">
        <f>IF('statement of marks'!R90="","",'statement of marks'!R90)</f>
        <v/>
      </c>
      <c r="K2668" s="207" t="str">
        <f>IF('statement of marks'!S90="","",'statement of marks'!S90)</f>
        <v/>
      </c>
      <c r="L2668" s="433" t="str">
        <f>IF('statement of marks'!T90="","",'statement of marks'!T90)</f>
        <v/>
      </c>
      <c r="M2668" s="207" t="str">
        <f>IF('statement of marks'!V90="","",'statement of marks'!V90)</f>
        <v/>
      </c>
      <c r="N2668" s="207" t="str">
        <f>IF('statement of marks'!W90="","",'statement of marks'!W90)</f>
        <v/>
      </c>
      <c r="O2668" s="433" t="str">
        <f>IF('statement of marks'!X90="","",'statement of marks'!X90)</f>
        <v/>
      </c>
      <c r="P2668" s="209" t="str">
        <f>IF('statement of marks'!Y90="","",'statement of marks'!Y90)</f>
        <v/>
      </c>
      <c r="Q2668" s="207" t="str">
        <f>IF('statement of marks'!Z90="","",'statement of marks'!Z90)</f>
        <v/>
      </c>
      <c r="R2668" s="207" t="str">
        <f>IF('statement of marks'!AA90="","",'statement of marks'!AA90)</f>
        <v/>
      </c>
      <c r="S2668" s="433" t="str">
        <f>IF('statement of marks'!AB90="","",'statement of marks'!AB90)</f>
        <v/>
      </c>
      <c r="T2668" s="420" t="str">
        <f>IF('statement of marks'!AC90="","",'statement of marks'!AC90)</f>
        <v/>
      </c>
      <c r="U2668" s="420" t="str">
        <f>IF('statement of marks'!AD90="","",'statement of marks'!AD90)</f>
        <v/>
      </c>
      <c r="V2668" s="439" t="str">
        <f>IF('statement of marks'!AE90="","",'statement of marks'!AE90)</f>
        <v/>
      </c>
    </row>
    <row r="2669" spans="1:22" ht="15.95" customHeight="1">
      <c r="A2669" s="425"/>
      <c r="B2669" s="990" t="str">
        <f>IF('statement of marks'!$AH$3="","",'statement of marks'!$AH$3)</f>
        <v>vaxszth</v>
      </c>
      <c r="C2669" s="991"/>
      <c r="D2669" s="207" t="str">
        <f>IF('statement of marks'!AH90="","",'statement of marks'!AH90)</f>
        <v/>
      </c>
      <c r="E2669" s="207" t="str">
        <f>IF('statement of marks'!AI90="","",'statement of marks'!AI90)</f>
        <v/>
      </c>
      <c r="F2669" s="433" t="str">
        <f>IF('statement of marks'!AJ90="","",'statement of marks'!AJ90)</f>
        <v/>
      </c>
      <c r="G2669" s="207" t="str">
        <f>IF('statement of marks'!AK90="","",'statement of marks'!AK90)</f>
        <v/>
      </c>
      <c r="H2669" s="207" t="str">
        <f>IF('statement of marks'!AL90="","",'statement of marks'!AL90)</f>
        <v/>
      </c>
      <c r="I2669" s="433" t="str">
        <f>IF('statement of marks'!AM90="","",'statement of marks'!AM90)</f>
        <v/>
      </c>
      <c r="J2669" s="207" t="str">
        <f>IF('statement of marks'!AN90="","",'statement of marks'!AN90)</f>
        <v/>
      </c>
      <c r="K2669" s="207" t="str">
        <f>IF('statement of marks'!AO90="","",'statement of marks'!AO90)</f>
        <v/>
      </c>
      <c r="L2669" s="433" t="str">
        <f>IF('statement of marks'!AP90="","",'statement of marks'!AP90)</f>
        <v/>
      </c>
      <c r="M2669" s="207" t="str">
        <f>IF('statement of marks'!AR90="","",'statement of marks'!AR90)</f>
        <v/>
      </c>
      <c r="N2669" s="207" t="str">
        <f>IF('statement of marks'!AS90="","",'statement of marks'!AS90)</f>
        <v/>
      </c>
      <c r="O2669" s="433" t="str">
        <f>IF('statement of marks'!AT90="","",'statement of marks'!AT90)</f>
        <v/>
      </c>
      <c r="P2669" s="209" t="str">
        <f>IF('statement of marks'!AU90="","",'statement of marks'!AU90)</f>
        <v/>
      </c>
      <c r="Q2669" s="207" t="str">
        <f>IF('statement of marks'!AV90="","",'statement of marks'!AV90)</f>
        <v/>
      </c>
      <c r="R2669" s="207" t="str">
        <f>IF('statement of marks'!AW90="","",'statement of marks'!AW90)</f>
        <v/>
      </c>
      <c r="S2669" s="433" t="str">
        <f>IF('statement of marks'!AX90="","",'statement of marks'!AX90)</f>
        <v/>
      </c>
      <c r="T2669" s="420" t="str">
        <f>IF('statement of marks'!AY90="","",'statement of marks'!AY90)</f>
        <v/>
      </c>
      <c r="U2669" s="420" t="str">
        <f>IF('statement of marks'!AZ90="","",'statement of marks'!AZ90)</f>
        <v/>
      </c>
      <c r="V2669" s="439" t="str">
        <f>IF('statement of marks'!BA90="","",'statement of marks'!BA90)</f>
        <v/>
      </c>
    </row>
    <row r="2670" spans="1:22" ht="15.95" customHeight="1">
      <c r="A2670" s="425"/>
      <c r="B2670" s="990" t="str">
        <f>IF('statement of marks'!BD90="s","laLd`r",IF('statement of marks'!BD90="u","mnwZ",IF('statement of marks'!BD90="g","xqtjkrh",IF('statement of marks'!BD90="p","iatkch",IF('statement of marks'!BD90="sd","fla/kh","r`rh; Hkk""kk")))))</f>
        <v>r`rh; Hkk"kk</v>
      </c>
      <c r="C2670" s="991"/>
      <c r="D2670" s="207" t="str">
        <f>IF('statement of marks'!BE90="","",'statement of marks'!BE90)</f>
        <v/>
      </c>
      <c r="E2670" s="207" t="str">
        <f>IF('statement of marks'!BF90="","",'statement of marks'!BF90)</f>
        <v/>
      </c>
      <c r="F2670" s="433" t="str">
        <f>IF('statement of marks'!BG90="","",'statement of marks'!BG90)</f>
        <v/>
      </c>
      <c r="G2670" s="207" t="str">
        <f>IF('statement of marks'!BH90="","",'statement of marks'!BH90)</f>
        <v/>
      </c>
      <c r="H2670" s="207" t="str">
        <f>IF('statement of marks'!BI90="","",'statement of marks'!BI90)</f>
        <v/>
      </c>
      <c r="I2670" s="433" t="str">
        <f>IF('statement of marks'!BJ90="","",'statement of marks'!BJ90)</f>
        <v/>
      </c>
      <c r="J2670" s="207" t="str">
        <f>IF('statement of marks'!BK90="","",'statement of marks'!BK90)</f>
        <v/>
      </c>
      <c r="K2670" s="207" t="str">
        <f>IF('statement of marks'!BL90="","",'statement of marks'!BL90)</f>
        <v/>
      </c>
      <c r="L2670" s="433" t="str">
        <f>IF('statement of marks'!BM90="","",'statement of marks'!BM90)</f>
        <v/>
      </c>
      <c r="M2670" s="207" t="str">
        <f>IF('statement of marks'!BO90="","",'statement of marks'!BO90)</f>
        <v/>
      </c>
      <c r="N2670" s="207" t="str">
        <f>IF('statement of marks'!BP90="","",'statement of marks'!BP90)</f>
        <v/>
      </c>
      <c r="O2670" s="433" t="str">
        <f>IF('statement of marks'!BQ90="","",'statement of marks'!BQ90)</f>
        <v/>
      </c>
      <c r="P2670" s="209" t="str">
        <f>IF('statement of marks'!BR90="","",'statement of marks'!BR90)</f>
        <v/>
      </c>
      <c r="Q2670" s="207" t="str">
        <f>IF('statement of marks'!BS90="","",'statement of marks'!BS90)</f>
        <v/>
      </c>
      <c r="R2670" s="207" t="str">
        <f>IF('statement of marks'!BT90="","",'statement of marks'!BT90)</f>
        <v/>
      </c>
      <c r="S2670" s="433" t="str">
        <f>IF('statement of marks'!BU90="","",'statement of marks'!BU90)</f>
        <v/>
      </c>
      <c r="T2670" s="420" t="str">
        <f>IF('statement of marks'!BV90="","",'statement of marks'!BV90)</f>
        <v/>
      </c>
      <c r="U2670" s="420" t="str">
        <f>IF('statement of marks'!BW90="","",'statement of marks'!BW90)</f>
        <v/>
      </c>
      <c r="V2670" s="439" t="str">
        <f>IF('statement of marks'!BX90="","",'statement of marks'!BX90)</f>
        <v/>
      </c>
    </row>
    <row r="2671" spans="1:22" ht="15.95" customHeight="1">
      <c r="A2671" s="425"/>
      <c r="B2671" s="990" t="str">
        <f>IF('statement of marks'!$CA$3="","",'statement of marks'!$CA$3)</f>
        <v>xf.kr</v>
      </c>
      <c r="C2671" s="991"/>
      <c r="D2671" s="207" t="str">
        <f>IF('statement of marks'!CA90="","",'statement of marks'!CA90)</f>
        <v/>
      </c>
      <c r="E2671" s="207" t="str">
        <f>IF('statement of marks'!CB90="","",'statement of marks'!CB90)</f>
        <v/>
      </c>
      <c r="F2671" s="433" t="str">
        <f>IF('statement of marks'!CC90="","",'statement of marks'!CC90)</f>
        <v/>
      </c>
      <c r="G2671" s="207" t="str">
        <f>IF('statement of marks'!CD90="","",'statement of marks'!CD90)</f>
        <v/>
      </c>
      <c r="H2671" s="207" t="str">
        <f>IF('statement of marks'!CE90="","",'statement of marks'!CE90)</f>
        <v/>
      </c>
      <c r="I2671" s="433" t="str">
        <f>IF('statement of marks'!CF90="","",'statement of marks'!CF90)</f>
        <v/>
      </c>
      <c r="J2671" s="207" t="str">
        <f>IF('statement of marks'!CG90="","",'statement of marks'!CG90)</f>
        <v/>
      </c>
      <c r="K2671" s="207" t="str">
        <f>IF('statement of marks'!CH90="","",'statement of marks'!CH90)</f>
        <v/>
      </c>
      <c r="L2671" s="433" t="str">
        <f>IF('statement of marks'!CI90="","",'statement of marks'!CI90)</f>
        <v/>
      </c>
      <c r="M2671" s="207" t="str">
        <f>IF('statement of marks'!CK90="","",'statement of marks'!CK90)</f>
        <v/>
      </c>
      <c r="N2671" s="207" t="str">
        <f>IF('statement of marks'!CL90="","",'statement of marks'!CL90)</f>
        <v/>
      </c>
      <c r="O2671" s="433" t="str">
        <f>IF('statement of marks'!CM90="","",'statement of marks'!CM90)</f>
        <v/>
      </c>
      <c r="P2671" s="209" t="str">
        <f>IF('statement of marks'!CN90="","",'statement of marks'!CN90)</f>
        <v/>
      </c>
      <c r="Q2671" s="207" t="str">
        <f>IF('statement of marks'!CO90="","",'statement of marks'!CO90)</f>
        <v/>
      </c>
      <c r="R2671" s="207" t="str">
        <f>IF('statement of marks'!CP90="","",'statement of marks'!CP90)</f>
        <v/>
      </c>
      <c r="S2671" s="433" t="str">
        <f>IF('statement of marks'!CQ90="","",'statement of marks'!CQ90)</f>
        <v/>
      </c>
      <c r="T2671" s="420" t="str">
        <f>IF('statement of marks'!CR90="","",'statement of marks'!CR90)</f>
        <v/>
      </c>
      <c r="U2671" s="420" t="str">
        <f>IF('statement of marks'!CS90="","",'statement of marks'!CS90)</f>
        <v/>
      </c>
      <c r="V2671" s="439" t="str">
        <f>IF('statement of marks'!CT90="","",'statement of marks'!CT90)</f>
        <v/>
      </c>
    </row>
    <row r="2672" spans="1:22" ht="15.95" customHeight="1">
      <c r="A2672" s="425"/>
      <c r="B2672" s="990" t="str">
        <f>IF('statement of marks'!$CW$3="","",'statement of marks'!$CW$3)</f>
        <v>foKku</v>
      </c>
      <c r="C2672" s="991"/>
      <c r="D2672" s="207" t="str">
        <f>IF('statement of marks'!CW90="","",'statement of marks'!CW90)</f>
        <v/>
      </c>
      <c r="E2672" s="207" t="str">
        <f>IF('statement of marks'!CX90="","",'statement of marks'!CX90)</f>
        <v/>
      </c>
      <c r="F2672" s="433" t="str">
        <f>IF('statement of marks'!CY90="","",'statement of marks'!CY90)</f>
        <v/>
      </c>
      <c r="G2672" s="207" t="str">
        <f>IF('statement of marks'!CZ90="","",'statement of marks'!CZ90)</f>
        <v/>
      </c>
      <c r="H2672" s="207" t="str">
        <f>IF('statement of marks'!DA90="","",'statement of marks'!DA90)</f>
        <v/>
      </c>
      <c r="I2672" s="433" t="str">
        <f>IF('statement of marks'!DB90="","",'statement of marks'!DB90)</f>
        <v/>
      </c>
      <c r="J2672" s="207" t="str">
        <f>IF('statement of marks'!DC90="","",'statement of marks'!DC90)</f>
        <v/>
      </c>
      <c r="K2672" s="207" t="str">
        <f>IF('statement of marks'!DD90="","",'statement of marks'!DD90)</f>
        <v/>
      </c>
      <c r="L2672" s="433" t="str">
        <f>IF('statement of marks'!DE90="","",'statement of marks'!DE90)</f>
        <v/>
      </c>
      <c r="M2672" s="207" t="str">
        <f>IF('statement of marks'!DG90="","",'statement of marks'!DG90)</f>
        <v/>
      </c>
      <c r="N2672" s="207" t="str">
        <f>IF('statement of marks'!DH90="","",'statement of marks'!DH90)</f>
        <v/>
      </c>
      <c r="O2672" s="433" t="str">
        <f>IF('statement of marks'!DI90="","",'statement of marks'!DI90)</f>
        <v/>
      </c>
      <c r="P2672" s="209" t="str">
        <f>IF('statement of marks'!DJ90="","",'statement of marks'!DJ90)</f>
        <v/>
      </c>
      <c r="Q2672" s="207" t="str">
        <f>IF('statement of marks'!DK90="","",'statement of marks'!DK90)</f>
        <v/>
      </c>
      <c r="R2672" s="207" t="str">
        <f>IF('statement of marks'!DL90="","",'statement of marks'!DL90)</f>
        <v/>
      </c>
      <c r="S2672" s="433" t="str">
        <f>IF('statement of marks'!DM90="","",'statement of marks'!DM90)</f>
        <v/>
      </c>
      <c r="T2672" s="420" t="str">
        <f>IF('statement of marks'!DN90="","",'statement of marks'!DN90)</f>
        <v/>
      </c>
      <c r="U2672" s="420" t="str">
        <f>IF('statement of marks'!DO90="","",'statement of marks'!DO90)</f>
        <v/>
      </c>
      <c r="V2672" s="439" t="str">
        <f>IF('statement of marks'!DP90="","",'statement of marks'!DP90)</f>
        <v/>
      </c>
    </row>
    <row r="2673" spans="1:22" ht="15.95" customHeight="1">
      <c r="A2673" s="425"/>
      <c r="B2673" s="990" t="str">
        <f>IF('statement of marks'!$DS$3="","",'statement of marks'!$DS$3)</f>
        <v>lkekftd foKku</v>
      </c>
      <c r="C2673" s="991"/>
      <c r="D2673" s="207" t="str">
        <f>IF('statement of marks'!DS90="","",'statement of marks'!DS90)</f>
        <v/>
      </c>
      <c r="E2673" s="207" t="str">
        <f>IF('statement of marks'!DT90="","",'statement of marks'!DT90)</f>
        <v/>
      </c>
      <c r="F2673" s="433" t="str">
        <f>IF('statement of marks'!DU90="","",'statement of marks'!DU90)</f>
        <v/>
      </c>
      <c r="G2673" s="207" t="str">
        <f>IF('statement of marks'!DV90="","",'statement of marks'!DV90)</f>
        <v/>
      </c>
      <c r="H2673" s="207" t="str">
        <f>IF('statement of marks'!DW90="","",'statement of marks'!DW90)</f>
        <v/>
      </c>
      <c r="I2673" s="433" t="str">
        <f>IF('statement of marks'!DX90="","",'statement of marks'!DX90)</f>
        <v/>
      </c>
      <c r="J2673" s="207" t="str">
        <f>IF('statement of marks'!DY90="","",'statement of marks'!DY90)</f>
        <v/>
      </c>
      <c r="K2673" s="207" t="str">
        <f>IF('statement of marks'!DZ90="","",'statement of marks'!DZ90)</f>
        <v/>
      </c>
      <c r="L2673" s="433" t="str">
        <f>IF('statement of marks'!EA90="","",'statement of marks'!EA90)</f>
        <v/>
      </c>
      <c r="M2673" s="207" t="str">
        <f>IF('statement of marks'!EC90="","",'statement of marks'!EC90)</f>
        <v/>
      </c>
      <c r="N2673" s="207" t="str">
        <f>IF('statement of marks'!ED90="","",'statement of marks'!ED90)</f>
        <v/>
      </c>
      <c r="O2673" s="433" t="str">
        <f>IF('statement of marks'!EE90="","",'statement of marks'!EE90)</f>
        <v/>
      </c>
      <c r="P2673" s="209" t="str">
        <f>IF('statement of marks'!EF90="","",'statement of marks'!EF90)</f>
        <v/>
      </c>
      <c r="Q2673" s="207" t="str">
        <f>IF('statement of marks'!EG90="","",'statement of marks'!EG90)</f>
        <v/>
      </c>
      <c r="R2673" s="207" t="str">
        <f>IF('statement of marks'!EH90="","",'statement of marks'!EH90)</f>
        <v/>
      </c>
      <c r="S2673" s="433" t="str">
        <f>IF('statement of marks'!EI90="","",'statement of marks'!EI90)</f>
        <v/>
      </c>
      <c r="T2673" s="420" t="str">
        <f>IF('statement of marks'!EJ90="","",'statement of marks'!EJ90)</f>
        <v/>
      </c>
      <c r="U2673" s="420" t="str">
        <f>IF('statement of marks'!EK90="","",'statement of marks'!EK90)</f>
        <v/>
      </c>
      <c r="V2673" s="439" t="str">
        <f>IF('statement of marks'!EL90="","",'statement of marks'!EL90)</f>
        <v/>
      </c>
    </row>
    <row r="2674" spans="1:22" ht="15.95" customHeight="1">
      <c r="A2674" s="425"/>
      <c r="B2674" s="996" t="s">
        <v>193</v>
      </c>
      <c r="C2674" s="997"/>
      <c r="D2674" s="1007" t="s">
        <v>1</v>
      </c>
      <c r="E2674" s="1007"/>
      <c r="F2674" s="1007"/>
      <c r="G2674" s="1007" t="s">
        <v>21</v>
      </c>
      <c r="H2674" s="1007"/>
      <c r="I2674" s="1007"/>
      <c r="J2674" s="1007" t="s">
        <v>194</v>
      </c>
      <c r="K2674" s="1007"/>
      <c r="L2674" s="1007"/>
      <c r="M2674" s="1007" t="s">
        <v>68</v>
      </c>
      <c r="N2674" s="1007"/>
      <c r="O2674" s="1007"/>
      <c r="P2674" s="1007" t="s">
        <v>240</v>
      </c>
      <c r="Q2674" s="1007"/>
      <c r="R2674" s="1007"/>
      <c r="S2674" s="436"/>
      <c r="T2674" s="1073" t="s">
        <v>237</v>
      </c>
      <c r="U2674" s="1074"/>
      <c r="V2674" s="1075"/>
    </row>
    <row r="2675" spans="1:22" ht="15.95" customHeight="1">
      <c r="A2675" s="426"/>
      <c r="B2675" s="1048" t="s">
        <v>3</v>
      </c>
      <c r="C2675" s="1049"/>
      <c r="D2675" s="1050">
        <f>IF('statement of marks'!EO$6="","",'statement of marks'!EO$6)</f>
        <v>20</v>
      </c>
      <c r="E2675" s="1050"/>
      <c r="F2675" s="1050"/>
      <c r="G2675" s="1050">
        <f>IF('statement of marks'!EP$6="","",'statement of marks'!EP$6)</f>
        <v>20</v>
      </c>
      <c r="H2675" s="1050"/>
      <c r="I2675" s="1050"/>
      <c r="J2675" s="1050">
        <f>IF('statement of marks'!ER$6="","",'statement of marks'!ER$6)</f>
        <v>20</v>
      </c>
      <c r="K2675" s="1050"/>
      <c r="L2675" s="1050"/>
      <c r="M2675" s="1050">
        <f>IF('statement of marks'!EQ$6="","",'statement of marks'!EQ$6)</f>
        <v>20</v>
      </c>
      <c r="N2675" s="1050"/>
      <c r="O2675" s="1050"/>
      <c r="P2675" s="1050">
        <f>IF('statement of marks'!ES$6="","",'statement of marks'!ES$6)</f>
        <v>20</v>
      </c>
      <c r="Q2675" s="1050"/>
      <c r="R2675" s="1050"/>
      <c r="S2675" s="437" t="str">
        <f>IF('statement of marks'!FD$6="","",'statement of marks'!EW$6)</f>
        <v/>
      </c>
      <c r="T2675" s="442">
        <f>IF('statement of marks'!ET$6="","",'statement of marks'!ET$6)</f>
        <v>100</v>
      </c>
      <c r="U2675" s="443" t="s">
        <v>5</v>
      </c>
      <c r="V2675" s="444" t="s">
        <v>241</v>
      </c>
    </row>
    <row r="2676" spans="1:22" ht="15.95" customHeight="1">
      <c r="A2676" s="425"/>
      <c r="B2676" s="990" t="str">
        <f>IF('statement of marks'!$EO$3="","",'statement of marks'!$EO$3)</f>
        <v>dk;kZuqHko</v>
      </c>
      <c r="C2676" s="991"/>
      <c r="D2676" s="1031" t="str">
        <f>IF('statement of marks'!EO90="","",'statement of marks'!EO90)</f>
        <v/>
      </c>
      <c r="E2676" s="1031"/>
      <c r="F2676" s="1031"/>
      <c r="G2676" s="1031" t="str">
        <f>IF('statement of marks'!EP90="","",'statement of marks'!EP90)</f>
        <v/>
      </c>
      <c r="H2676" s="1031"/>
      <c r="I2676" s="1031"/>
      <c r="J2676" s="1031" t="str">
        <f>IF('statement of marks'!ER90="","",'statement of marks'!ER90)</f>
        <v/>
      </c>
      <c r="K2676" s="1031"/>
      <c r="L2676" s="1031"/>
      <c r="M2676" s="1031" t="str">
        <f>IF('statement of marks'!EQ90="","",'statement of marks'!EQ90)</f>
        <v/>
      </c>
      <c r="N2676" s="1031"/>
      <c r="O2676" s="1031"/>
      <c r="P2676" s="1031" t="str">
        <f>IF('statement of marks'!ES90="","",'statement of marks'!ES90)</f>
        <v/>
      </c>
      <c r="Q2676" s="1031"/>
      <c r="R2676" s="1031"/>
      <c r="S2676" s="438"/>
      <c r="T2676" s="440" t="str">
        <f>IF('statement of marks'!ET90="","",'statement of marks'!ET90)</f>
        <v/>
      </c>
      <c r="U2676" s="440" t="str">
        <f>IF('statement of marks'!EU90="","",'statement of marks'!EU90)</f>
        <v/>
      </c>
      <c r="V2676" s="441" t="str">
        <f>IF('statement of marks'!EV90="","",'statement of marks'!EV90)</f>
        <v/>
      </c>
    </row>
    <row r="2677" spans="1:22" ht="15.95" customHeight="1">
      <c r="A2677" s="425"/>
      <c r="B2677" s="1027" t="str">
        <f>IF('statement of marks'!$EY$3="","",'statement of marks'!$EY$3)</f>
        <v>dyk f'k{kk</v>
      </c>
      <c r="C2677" s="1028"/>
      <c r="D2677" s="1031" t="str">
        <f>IF('statement of marks'!EY90="","",'statement of marks'!EY90)</f>
        <v/>
      </c>
      <c r="E2677" s="1031"/>
      <c r="F2677" s="1031"/>
      <c r="G2677" s="1031" t="str">
        <f>IF('statement of marks'!EZ90="","",'statement of marks'!EZ90)</f>
        <v/>
      </c>
      <c r="H2677" s="1031"/>
      <c r="I2677" s="1031"/>
      <c r="J2677" s="1031" t="str">
        <f>IF('statement of marks'!FB90="","",'statement of marks'!FB90)</f>
        <v/>
      </c>
      <c r="K2677" s="1031"/>
      <c r="L2677" s="1031"/>
      <c r="M2677" s="1031" t="str">
        <f>IF('statement of marks'!FA90="","",'statement of marks'!FA90)</f>
        <v/>
      </c>
      <c r="N2677" s="1031"/>
      <c r="O2677" s="1031"/>
      <c r="P2677" s="1031" t="str">
        <f>IF('statement of marks'!FC90="","",'statement of marks'!FC90)</f>
        <v/>
      </c>
      <c r="Q2677" s="1031"/>
      <c r="R2677" s="1031"/>
      <c r="S2677" s="438"/>
      <c r="T2677" s="440" t="str">
        <f>IF('statement of marks'!FD90="","",'statement of marks'!FD90)</f>
        <v/>
      </c>
      <c r="U2677" s="440" t="str">
        <f>IF('statement of marks'!FE90="","",'statement of marks'!FE90)</f>
        <v/>
      </c>
      <c r="V2677" s="441" t="str">
        <f>IF('statement of marks'!FF90="","",'statement of marks'!FF90)</f>
        <v/>
      </c>
    </row>
    <row r="2678" spans="1:22" ht="15.95" customHeight="1">
      <c r="A2678" s="425"/>
      <c r="B2678" s="1029" t="str">
        <f>IF('statement of marks'!$FI$3="","",'statement of marks'!$FI$3)</f>
        <v>LokLF; ,oe~ 'kkjhfjd f'k{kk</v>
      </c>
      <c r="C2678" s="1030"/>
      <c r="D2678" s="1031" t="str">
        <f>IF('statement of marks'!FI90="","",'statement of marks'!FI90)</f>
        <v/>
      </c>
      <c r="E2678" s="1031"/>
      <c r="F2678" s="1031"/>
      <c r="G2678" s="1031" t="str">
        <f>IF('statement of marks'!FJ90="","",'statement of marks'!FJ90)</f>
        <v/>
      </c>
      <c r="H2678" s="1031"/>
      <c r="I2678" s="1031"/>
      <c r="J2678" s="1031" t="str">
        <f>IF('statement of marks'!FL90="","",'statement of marks'!FL90)</f>
        <v/>
      </c>
      <c r="K2678" s="1031"/>
      <c r="L2678" s="1031"/>
      <c r="M2678" s="1031" t="str">
        <f>IF('statement of marks'!FK90="","",'statement of marks'!FK90)</f>
        <v/>
      </c>
      <c r="N2678" s="1031"/>
      <c r="O2678" s="1031"/>
      <c r="P2678" s="1031" t="str">
        <f>IF('statement of marks'!FM90="","",'statement of marks'!FM90)</f>
        <v/>
      </c>
      <c r="Q2678" s="1031"/>
      <c r="R2678" s="1031"/>
      <c r="S2678" s="438"/>
      <c r="T2678" s="440" t="str">
        <f>IF('statement of marks'!FN90="","",'statement of marks'!FN90)</f>
        <v/>
      </c>
      <c r="U2678" s="440" t="str">
        <f>IF('statement of marks'!FO90="","",'statement of marks'!FO90)</f>
        <v/>
      </c>
      <c r="V2678" s="441" t="str">
        <f>IF('statement of marks'!FP90="","",'statement of marks'!FP90)</f>
        <v/>
      </c>
    </row>
    <row r="2679" spans="1:22" ht="15.95" customHeight="1">
      <c r="A2679" s="425"/>
      <c r="B2679" s="1000" t="s">
        <v>195</v>
      </c>
      <c r="C2679" s="1001"/>
      <c r="D2679" s="1071" t="str">
        <f>details!$DR$3</f>
        <v>vxLr rd</v>
      </c>
      <c r="E2679" s="1071"/>
      <c r="F2679" s="1071"/>
      <c r="G2679" s="1071" t="str">
        <f>details!$DV$3</f>
        <v>vDVwcj rd</v>
      </c>
      <c r="H2679" s="1071"/>
      <c r="I2679" s="1071"/>
      <c r="J2679" s="1071" t="str">
        <f>details!$ED$3</f>
        <v>Qjojh rd</v>
      </c>
      <c r="K2679" s="1071"/>
      <c r="L2679" s="1071"/>
      <c r="M2679" s="1071" t="str">
        <f>details!$DZ$3</f>
        <v>fnlEcj rd</v>
      </c>
      <c r="N2679" s="1071"/>
      <c r="O2679" s="1071"/>
      <c r="P2679" s="1071" t="str">
        <f>details!$EH$3</f>
        <v>loZ ;ksx</v>
      </c>
      <c r="Q2679" s="1071"/>
      <c r="R2679" s="1071"/>
      <c r="S2679" s="1085" t="s">
        <v>252</v>
      </c>
      <c r="T2679" s="1086"/>
      <c r="U2679" s="1086"/>
      <c r="V2679" s="1087"/>
    </row>
    <row r="2680" spans="1:22" ht="15.95" customHeight="1">
      <c r="A2680" s="425"/>
      <c r="B2680" s="1025" t="s">
        <v>98</v>
      </c>
      <c r="C2680" s="1026"/>
      <c r="D2680" s="1008" t="str">
        <f>IF(details!DS90="","",details!DS90)</f>
        <v/>
      </c>
      <c r="E2680" s="1008"/>
      <c r="F2680" s="1008"/>
      <c r="G2680" s="1008" t="str">
        <f>IF(details!DW90="","",details!DW90)</f>
        <v/>
      </c>
      <c r="H2680" s="1008"/>
      <c r="I2680" s="1008"/>
      <c r="J2680" s="1008" t="str">
        <f>IF(details!EE90="","",details!EE90)</f>
        <v/>
      </c>
      <c r="K2680" s="1008"/>
      <c r="L2680" s="1008"/>
      <c r="M2680" s="1008" t="str">
        <f>IF(details!EA90="","",details!EA90)</f>
        <v/>
      </c>
      <c r="N2680" s="1008"/>
      <c r="O2680" s="1008"/>
      <c r="P2680" s="1008" t="str">
        <f>IF(details!EI90="","",details!EI90)</f>
        <v/>
      </c>
      <c r="Q2680" s="1008"/>
      <c r="R2680" s="1008"/>
      <c r="S2680" s="1088">
        <v>41757</v>
      </c>
      <c r="T2680" s="1089"/>
      <c r="U2680" s="1089"/>
      <c r="V2680" s="1090"/>
    </row>
    <row r="2681" spans="1:22" ht="15.95" customHeight="1">
      <c r="A2681" s="425"/>
      <c r="B2681" s="1023" t="s">
        <v>15</v>
      </c>
      <c r="C2681" s="1024"/>
      <c r="D2681" s="1009">
        <f>IF(details!DR90="","",details!DR90)</f>
        <v>83</v>
      </c>
      <c r="E2681" s="1009"/>
      <c r="F2681" s="1009"/>
      <c r="G2681" s="1009" t="str">
        <f>IF(details!DV90="","",details!DV90)</f>
        <v/>
      </c>
      <c r="H2681" s="1009"/>
      <c r="I2681" s="1009"/>
      <c r="J2681" s="1009" t="str">
        <f>IF(details!ED90="","",details!ED90)</f>
        <v/>
      </c>
      <c r="K2681" s="1009"/>
      <c r="L2681" s="1009"/>
      <c r="M2681" s="1009" t="str">
        <f>IF(details!DZ90="","",details!DZ90)</f>
        <v/>
      </c>
      <c r="N2681" s="1009"/>
      <c r="O2681" s="1009"/>
      <c r="P2681" s="1009" t="str">
        <f>IF(details!EH90="","",details!EH90)</f>
        <v/>
      </c>
      <c r="Q2681" s="1009"/>
      <c r="R2681" s="1009"/>
      <c r="S2681" s="1091"/>
      <c r="T2681" s="1092"/>
      <c r="U2681" s="1092"/>
      <c r="V2681" s="1093"/>
    </row>
    <row r="2682" spans="1:22" ht="15.95" customHeight="1">
      <c r="A2682" s="1072"/>
      <c r="B2682" s="1064" t="s">
        <v>250</v>
      </c>
      <c r="C2682" s="1065"/>
      <c r="D2682" s="1066" t="s">
        <v>3</v>
      </c>
      <c r="E2682" s="1066"/>
      <c r="F2682" s="1066"/>
      <c r="G2682" s="1066" t="s">
        <v>236</v>
      </c>
      <c r="H2682" s="1066"/>
      <c r="I2682" s="1066"/>
      <c r="J2682" s="1066" t="s">
        <v>5</v>
      </c>
      <c r="K2682" s="1066"/>
      <c r="L2682" s="1066"/>
      <c r="M2682" s="1066" t="s">
        <v>242</v>
      </c>
      <c r="N2682" s="1066"/>
      <c r="O2682" s="1066"/>
      <c r="P2682" s="1067" t="s">
        <v>225</v>
      </c>
      <c r="Q2682" s="1067"/>
      <c r="R2682" s="1067"/>
      <c r="S2682" s="1066" t="s">
        <v>250</v>
      </c>
      <c r="T2682" s="1066"/>
      <c r="U2682" s="1066"/>
      <c r="V2682" s="1068"/>
    </row>
    <row r="2683" spans="1:22" ht="15.95" customHeight="1">
      <c r="A2683" s="1072"/>
      <c r="B2683" s="1064"/>
      <c r="C2683" s="1065"/>
      <c r="D2683" s="1069" t="str">
        <f>'statement of marks'!HD90</f>
        <v/>
      </c>
      <c r="E2683" s="1069"/>
      <c r="F2683" s="1069"/>
      <c r="G2683" s="1069" t="str">
        <f>'statement of marks'!HE90</f>
        <v/>
      </c>
      <c r="H2683" s="1069"/>
      <c r="I2683" s="1069"/>
      <c r="J2683" s="1069" t="str">
        <f>'statement of marks'!HF90</f>
        <v/>
      </c>
      <c r="K2683" s="1069"/>
      <c r="L2683" s="1069"/>
      <c r="M2683" s="1069" t="str">
        <f>'statement of marks'!HI90</f>
        <v/>
      </c>
      <c r="N2683" s="1069"/>
      <c r="O2683" s="1069"/>
      <c r="P2683" s="1069" t="str">
        <f>'statement of marks'!HH90</f>
        <v/>
      </c>
      <c r="Q2683" s="1069"/>
      <c r="R2683" s="1069"/>
      <c r="S2683" s="1066" t="str">
        <f>'statement of marks'!HC90</f>
        <v/>
      </c>
      <c r="T2683" s="1066"/>
      <c r="U2683" s="1066"/>
      <c r="V2683" s="1068"/>
    </row>
    <row r="2684" spans="1:22" ht="15.95" customHeight="1">
      <c r="A2684" s="425"/>
      <c r="B2684" s="1036" t="s">
        <v>99</v>
      </c>
      <c r="C2684" s="1037"/>
      <c r="D2684" s="1007"/>
      <c r="E2684" s="1007"/>
      <c r="F2684" s="1007"/>
      <c r="G2684" s="1007"/>
      <c r="H2684" s="1007"/>
      <c r="I2684" s="1007"/>
      <c r="J2684" s="1007"/>
      <c r="K2684" s="1007"/>
      <c r="L2684" s="1007"/>
      <c r="M2684" s="1007"/>
      <c r="N2684" s="1007"/>
      <c r="O2684" s="1007"/>
      <c r="P2684" s="1007"/>
      <c r="Q2684" s="1007"/>
      <c r="R2684" s="1007"/>
      <c r="S2684" s="1007"/>
      <c r="T2684" s="1007"/>
      <c r="U2684" s="1007"/>
      <c r="V2684" s="1058"/>
    </row>
    <row r="2685" spans="1:22" ht="15.95" customHeight="1">
      <c r="A2685" s="425"/>
      <c r="B2685" s="1013" t="s">
        <v>79</v>
      </c>
      <c r="C2685" s="1014"/>
      <c r="D2685" s="1007"/>
      <c r="E2685" s="1007"/>
      <c r="F2685" s="1007"/>
      <c r="G2685" s="1007"/>
      <c r="H2685" s="1007"/>
      <c r="I2685" s="1007"/>
      <c r="J2685" s="1007"/>
      <c r="K2685" s="1007"/>
      <c r="L2685" s="1007"/>
      <c r="M2685" s="1007"/>
      <c r="N2685" s="1007"/>
      <c r="O2685" s="1007"/>
      <c r="P2685" s="1007"/>
      <c r="Q2685" s="1007"/>
      <c r="R2685" s="1007"/>
      <c r="S2685" s="1007"/>
      <c r="T2685" s="1007"/>
      <c r="U2685" s="1007"/>
      <c r="V2685" s="1058"/>
    </row>
    <row r="2686" spans="1:22" ht="15.95" customHeight="1">
      <c r="A2686" s="425"/>
      <c r="B2686" s="1036" t="s">
        <v>243</v>
      </c>
      <c r="C2686" s="1037"/>
      <c r="D2686" s="1007"/>
      <c r="E2686" s="1007"/>
      <c r="F2686" s="1007"/>
      <c r="G2686" s="1007"/>
      <c r="H2686" s="1007"/>
      <c r="I2686" s="1007"/>
      <c r="J2686" s="1007"/>
      <c r="K2686" s="1007"/>
      <c r="L2686" s="1007"/>
      <c r="M2686" s="1007"/>
      <c r="N2686" s="1007"/>
      <c r="O2686" s="1007"/>
      <c r="P2686" s="1007" t="s">
        <v>243</v>
      </c>
      <c r="Q2686" s="1007"/>
      <c r="R2686" s="1007"/>
      <c r="S2686" s="1007"/>
      <c r="T2686" s="1007"/>
      <c r="U2686" s="1007"/>
      <c r="V2686" s="1058"/>
    </row>
    <row r="2687" spans="1:22" ht="15.95" customHeight="1">
      <c r="A2687" s="425"/>
      <c r="B2687" s="1021" t="s">
        <v>100</v>
      </c>
      <c r="C2687" s="1022"/>
      <c r="D2687" s="1007"/>
      <c r="E2687" s="1007"/>
      <c r="F2687" s="1007"/>
      <c r="G2687" s="1007"/>
      <c r="H2687" s="1007"/>
      <c r="I2687" s="1007"/>
      <c r="J2687" s="1007"/>
      <c r="K2687" s="1007"/>
      <c r="L2687" s="1007"/>
      <c r="M2687" s="1007"/>
      <c r="N2687" s="1007"/>
      <c r="O2687" s="1007"/>
      <c r="P2687" s="1007"/>
      <c r="Q2687" s="1007"/>
      <c r="R2687" s="1007"/>
      <c r="S2687" s="1060" t="s">
        <v>100</v>
      </c>
      <c r="T2687" s="1060"/>
      <c r="U2687" s="1060"/>
      <c r="V2687" s="1061"/>
    </row>
    <row r="2688" spans="1:22" ht="15.95" customHeight="1" thickBot="1">
      <c r="A2688" s="427"/>
      <c r="B2688" s="1076" t="s">
        <v>101</v>
      </c>
      <c r="C2688" s="1077"/>
      <c r="D2688" s="1059"/>
      <c r="E2688" s="1059"/>
      <c r="F2688" s="1059"/>
      <c r="G2688" s="1059"/>
      <c r="H2688" s="1059"/>
      <c r="I2688" s="1059"/>
      <c r="J2688" s="1059"/>
      <c r="K2688" s="1059"/>
      <c r="L2688" s="1059"/>
      <c r="M2688" s="1059"/>
      <c r="N2688" s="1059"/>
      <c r="O2688" s="1059"/>
      <c r="P2688" s="1059"/>
      <c r="Q2688" s="1059"/>
      <c r="R2688" s="1059"/>
      <c r="S2688" s="1062" t="s">
        <v>134</v>
      </c>
      <c r="T2688" s="1062"/>
      <c r="U2688" s="1062"/>
      <c r="V2688" s="1063"/>
    </row>
    <row r="2689" spans="1:22" ht="15.95" customHeight="1">
      <c r="A2689" s="424"/>
      <c r="B2689" s="1038" t="s">
        <v>47</v>
      </c>
      <c r="C2689" s="1039"/>
      <c r="D2689" s="1039"/>
      <c r="E2689" s="1039"/>
      <c r="F2689" s="1039"/>
      <c r="G2689" s="1039"/>
      <c r="H2689" s="1039"/>
      <c r="I2689" s="1039"/>
      <c r="J2689" s="1039"/>
      <c r="K2689" s="1039"/>
      <c r="L2689" s="1039"/>
      <c r="M2689" s="1039"/>
      <c r="N2689" s="1039"/>
      <c r="O2689" s="1039"/>
      <c r="P2689" s="1039"/>
      <c r="Q2689" s="1039"/>
      <c r="R2689" s="1039"/>
      <c r="S2689" s="1039"/>
      <c r="T2689" s="1039"/>
      <c r="U2689" s="1039"/>
      <c r="V2689" s="1040"/>
    </row>
    <row r="2690" spans="1:22" ht="15.95" customHeight="1">
      <c r="A2690" s="425"/>
      <c r="B2690" s="1041" t="str">
        <f>'statement of marks'!$A$1</f>
        <v>MkW0Hkhejko vEcsMdj jkt0vkok0fo|k0cxMh]nkSlk</v>
      </c>
      <c r="C2690" s="1042"/>
      <c r="D2690" s="1042"/>
      <c r="E2690" s="1042"/>
      <c r="F2690" s="1042"/>
      <c r="G2690" s="1042"/>
      <c r="H2690" s="1042"/>
      <c r="I2690" s="1042"/>
      <c r="J2690" s="1042"/>
      <c r="K2690" s="1042"/>
      <c r="L2690" s="1042"/>
      <c r="M2690" s="1042"/>
      <c r="N2690" s="1042"/>
      <c r="O2690" s="1042"/>
      <c r="P2690" s="1042"/>
      <c r="Q2690" s="1042"/>
      <c r="R2690" s="1042"/>
      <c r="S2690" s="1042"/>
      <c r="T2690" s="1042"/>
      <c r="U2690" s="1042"/>
      <c r="V2690" s="1043"/>
    </row>
    <row r="2691" spans="1:22" ht="15.95" customHeight="1">
      <c r="A2691" s="425"/>
      <c r="B2691" s="990" t="s">
        <v>244</v>
      </c>
      <c r="C2691" s="991"/>
      <c r="D2691" s="992" t="str">
        <f>'statement of marks'!$H$3</f>
        <v>2016-17</v>
      </c>
      <c r="E2691" s="992"/>
      <c r="F2691" s="992"/>
      <c r="G2691" s="992"/>
      <c r="H2691" s="992"/>
      <c r="I2691" s="992"/>
      <c r="J2691" s="992"/>
      <c r="K2691" s="992"/>
      <c r="L2691" s="992"/>
      <c r="M2691" s="992"/>
      <c r="N2691" s="992"/>
      <c r="O2691" s="992"/>
      <c r="P2691" s="992"/>
      <c r="Q2691" s="992"/>
      <c r="R2691" s="992"/>
      <c r="S2691" s="992"/>
      <c r="T2691" s="992"/>
      <c r="U2691" s="992"/>
      <c r="V2691" s="1044"/>
    </row>
    <row r="2692" spans="1:22" ht="15.95" customHeight="1">
      <c r="A2692" s="425"/>
      <c r="B2692" s="990" t="s">
        <v>185</v>
      </c>
      <c r="C2692" s="991"/>
      <c r="D2692" s="991" t="str">
        <f>IF('statement of marks'!I91="","",'statement of marks'!I91)</f>
        <v/>
      </c>
      <c r="E2692" s="991"/>
      <c r="F2692" s="991"/>
      <c r="G2692" s="991"/>
      <c r="H2692" s="991"/>
      <c r="I2692" s="991"/>
      <c r="J2692" s="991"/>
      <c r="K2692" s="991"/>
      <c r="L2692" s="991"/>
      <c r="M2692" s="991"/>
      <c r="N2692" s="991"/>
      <c r="O2692" s="991"/>
      <c r="P2692" s="991"/>
      <c r="Q2692" s="991"/>
      <c r="R2692" s="991"/>
      <c r="S2692" s="991"/>
      <c r="T2692" s="991"/>
      <c r="U2692" s="991"/>
      <c r="V2692" s="1045"/>
    </row>
    <row r="2693" spans="1:22" ht="15.95" customHeight="1">
      <c r="A2693" s="425"/>
      <c r="B2693" s="990" t="s">
        <v>186</v>
      </c>
      <c r="C2693" s="991"/>
      <c r="D2693" s="991" t="str">
        <f>IF('statement of marks'!J91="","",'statement of marks'!J91)</f>
        <v/>
      </c>
      <c r="E2693" s="991"/>
      <c r="F2693" s="991"/>
      <c r="G2693" s="991"/>
      <c r="H2693" s="991"/>
      <c r="I2693" s="991"/>
      <c r="J2693" s="991"/>
      <c r="K2693" s="991"/>
      <c r="L2693" s="991"/>
      <c r="M2693" s="991"/>
      <c r="N2693" s="991"/>
      <c r="O2693" s="991"/>
      <c r="P2693" s="991"/>
      <c r="Q2693" s="991"/>
      <c r="R2693" s="991"/>
      <c r="S2693" s="991"/>
      <c r="T2693" s="991"/>
      <c r="U2693" s="991"/>
      <c r="V2693" s="1045"/>
    </row>
    <row r="2694" spans="1:22" ht="15.95" customHeight="1">
      <c r="A2694" s="425"/>
      <c r="B2694" s="990" t="s">
        <v>187</v>
      </c>
      <c r="C2694" s="991"/>
      <c r="D2694" s="991" t="str">
        <f>IF('statement of marks'!K91="","",'statement of marks'!K91)</f>
        <v/>
      </c>
      <c r="E2694" s="991"/>
      <c r="F2694" s="991"/>
      <c r="G2694" s="991"/>
      <c r="H2694" s="991"/>
      <c r="I2694" s="991"/>
      <c r="J2694" s="991"/>
      <c r="K2694" s="991"/>
      <c r="L2694" s="991"/>
      <c r="M2694" s="991"/>
      <c r="N2694" s="991"/>
      <c r="O2694" s="991"/>
      <c r="P2694" s="991"/>
      <c r="Q2694" s="991"/>
      <c r="R2694" s="991"/>
      <c r="S2694" s="991"/>
      <c r="T2694" s="991"/>
      <c r="U2694" s="991"/>
      <c r="V2694" s="1045"/>
    </row>
    <row r="2695" spans="1:22" ht="15.95" customHeight="1">
      <c r="A2695" s="425"/>
      <c r="B2695" s="990" t="s">
        <v>188</v>
      </c>
      <c r="C2695" s="991"/>
      <c r="D2695" s="992" t="str">
        <f>'statement of marks'!$G$3</f>
        <v>6 B</v>
      </c>
      <c r="E2695" s="992"/>
      <c r="F2695" s="992"/>
      <c r="G2695" s="991" t="s">
        <v>9</v>
      </c>
      <c r="H2695" s="991"/>
      <c r="I2695" s="991"/>
      <c r="J2695" s="992" t="str">
        <f>IF('statement of marks'!D91="","",'statement of marks'!D91)</f>
        <v/>
      </c>
      <c r="K2695" s="992"/>
      <c r="L2695" s="992"/>
      <c r="M2695" s="991" t="s">
        <v>189</v>
      </c>
      <c r="N2695" s="991"/>
      <c r="O2695" s="991"/>
      <c r="P2695" s="992" t="str">
        <f>IF('statement of marks'!F91="","",'statement of marks'!F91)</f>
        <v/>
      </c>
      <c r="Q2695" s="992"/>
      <c r="R2695" s="992"/>
      <c r="S2695" s="1054" t="str">
        <f>IF('statement of marks'!$I$3="","",'statement of marks'!$I$3)</f>
        <v xml:space="preserve">fo|ky; dk Mk;l dksM+ </v>
      </c>
      <c r="T2695" s="1054"/>
      <c r="U2695" s="1054"/>
      <c r="V2695" s="1055"/>
    </row>
    <row r="2696" spans="1:22" ht="15.95" customHeight="1">
      <c r="A2696" s="425"/>
      <c r="B2696" s="428" t="s">
        <v>0</v>
      </c>
      <c r="C2696" s="429"/>
      <c r="D2696" s="1032" t="str">
        <f>IF('statement of marks'!G91="","",'statement of marks'!G91)</f>
        <v/>
      </c>
      <c r="E2696" s="1032"/>
      <c r="F2696" s="1032"/>
      <c r="G2696" s="991" t="str">
        <f>IF('statement of marks'!H91="","",'statement of marks'!H91)</f>
        <v/>
      </c>
      <c r="H2696" s="991"/>
      <c r="I2696" s="991"/>
      <c r="J2696" s="991"/>
      <c r="K2696" s="991"/>
      <c r="L2696" s="991"/>
      <c r="M2696" s="991"/>
      <c r="N2696" s="991"/>
      <c r="O2696" s="991"/>
      <c r="P2696" s="991"/>
      <c r="Q2696" s="991"/>
      <c r="R2696" s="991"/>
      <c r="S2696" s="1056" t="str">
        <f>IF('statement of marks'!$J$3="","",'statement of marks'!$J$3)</f>
        <v xml:space="preserve">08291009401   </v>
      </c>
      <c r="T2696" s="1056"/>
      <c r="U2696" s="1056"/>
      <c r="V2696" s="1057"/>
    </row>
    <row r="2697" spans="1:22" ht="15.95" customHeight="1">
      <c r="A2697" s="425"/>
      <c r="B2697" s="404" t="s">
        <v>28</v>
      </c>
      <c r="C2697" s="430" t="s">
        <v>96</v>
      </c>
      <c r="D2697" s="1007" t="s">
        <v>1</v>
      </c>
      <c r="E2697" s="1007"/>
      <c r="F2697" s="1007"/>
      <c r="G2697" s="1007" t="s">
        <v>21</v>
      </c>
      <c r="H2697" s="1007"/>
      <c r="I2697" s="1007"/>
      <c r="J2697" s="1007" t="s">
        <v>68</v>
      </c>
      <c r="K2697" s="1007"/>
      <c r="L2697" s="1007"/>
      <c r="M2697" s="1007" t="s">
        <v>97</v>
      </c>
      <c r="N2697" s="1007"/>
      <c r="O2697" s="1007"/>
      <c r="P2697" s="1070" t="s">
        <v>200</v>
      </c>
      <c r="Q2697" s="1051" t="s">
        <v>238</v>
      </c>
      <c r="R2697" s="1051"/>
      <c r="S2697" s="1051"/>
      <c r="T2697" s="1052" t="s">
        <v>237</v>
      </c>
      <c r="U2697" s="1052"/>
      <c r="V2697" s="1053"/>
    </row>
    <row r="2698" spans="1:22" ht="15.95" customHeight="1">
      <c r="A2698" s="425"/>
      <c r="B2698" s="404"/>
      <c r="C2698" s="430"/>
      <c r="D2698" s="423" t="s">
        <v>245</v>
      </c>
      <c r="E2698" s="423" t="s">
        <v>246</v>
      </c>
      <c r="F2698" s="431" t="s">
        <v>2</v>
      </c>
      <c r="G2698" s="423" t="s">
        <v>245</v>
      </c>
      <c r="H2698" s="423" t="s">
        <v>246</v>
      </c>
      <c r="I2698" s="431" t="s">
        <v>2</v>
      </c>
      <c r="J2698" s="423" t="s">
        <v>245</v>
      </c>
      <c r="K2698" s="423" t="s">
        <v>246</v>
      </c>
      <c r="L2698" s="431" t="s">
        <v>2</v>
      </c>
      <c r="M2698" s="423" t="s">
        <v>245</v>
      </c>
      <c r="N2698" s="423" t="s">
        <v>246</v>
      </c>
      <c r="O2698" s="431" t="s">
        <v>2</v>
      </c>
      <c r="P2698" s="1070"/>
      <c r="Q2698" s="423" t="s">
        <v>245</v>
      </c>
      <c r="R2698" s="423" t="s">
        <v>246</v>
      </c>
      <c r="S2698" s="435" t="s">
        <v>2</v>
      </c>
      <c r="T2698" s="445" t="s">
        <v>223</v>
      </c>
      <c r="U2698" s="446" t="s">
        <v>5</v>
      </c>
      <c r="V2698" s="447" t="s">
        <v>241</v>
      </c>
    </row>
    <row r="2699" spans="1:22" ht="15.95" customHeight="1">
      <c r="A2699" s="426"/>
      <c r="B2699" s="1046" t="s">
        <v>3</v>
      </c>
      <c r="C2699" s="1047"/>
      <c r="D2699" s="421">
        <f>IF('statement of marks'!L$6="","",'statement of marks'!L$6)</f>
        <v>5</v>
      </c>
      <c r="E2699" s="421">
        <f>IF('statement of marks'!M$6="","",'statement of marks'!M$6)</f>
        <v>5</v>
      </c>
      <c r="F2699" s="432">
        <f>IF('statement of marks'!N$6="","",'statement of marks'!N$6)</f>
        <v>10</v>
      </c>
      <c r="G2699" s="421">
        <f>IF('statement of marks'!O$6="","",'statement of marks'!O$6)</f>
        <v>5</v>
      </c>
      <c r="H2699" s="421">
        <f>IF('statement of marks'!P$6="","",'statement of marks'!P$6)</f>
        <v>5</v>
      </c>
      <c r="I2699" s="432">
        <f>IF('statement of marks'!Q$6="","",'statement of marks'!Q$6)</f>
        <v>10</v>
      </c>
      <c r="J2699" s="421">
        <f>IF('statement of marks'!R$6="","",'statement of marks'!R$6)</f>
        <v>5</v>
      </c>
      <c r="K2699" s="421">
        <f>IF('statement of marks'!S$6="","",'statement of marks'!S$6)</f>
        <v>5</v>
      </c>
      <c r="L2699" s="432">
        <f>IF('statement of marks'!T$6="","",'statement of marks'!T$6)</f>
        <v>10</v>
      </c>
      <c r="M2699" s="421">
        <f>IF('statement of marks'!V$6="","",'statement of marks'!V$6)</f>
        <v>50</v>
      </c>
      <c r="N2699" s="421">
        <f>IF('statement of marks'!W$6="","",'statement of marks'!W$6)</f>
        <v>20</v>
      </c>
      <c r="O2699" s="432">
        <f>IF('statement of marks'!X$6="","",'statement of marks'!X$6)</f>
        <v>70</v>
      </c>
      <c r="P2699" s="422">
        <f>IF('statement of marks'!Y$6="","",'statement of marks'!Y$6)</f>
        <v>100</v>
      </c>
      <c r="Q2699" s="421">
        <f>IF('statement of marks'!Z$6="","",'statement of marks'!Z$6)</f>
        <v>70</v>
      </c>
      <c r="R2699" s="421">
        <f>IF('statement of marks'!AA$6="","",'statement of marks'!AA$6)</f>
        <v>30</v>
      </c>
      <c r="S2699" s="432">
        <f>IF('statement of marks'!AB$6="","",'statement of marks'!AB$6)</f>
        <v>100</v>
      </c>
      <c r="T2699" s="442">
        <f>IF('statement of marks'!AC$6="","",'statement of marks'!AC$6)</f>
        <v>200</v>
      </c>
      <c r="U2699" s="442" t="str">
        <f>IF('statement of marks'!AD$6="","",'statement of marks'!AD$6)</f>
        <v/>
      </c>
      <c r="V2699" s="448" t="str">
        <f>IF('statement of marks'!AE$6="","",'statement of marks'!AE$6)</f>
        <v/>
      </c>
    </row>
    <row r="2700" spans="1:22" ht="15.95" customHeight="1">
      <c r="A2700" s="425"/>
      <c r="B2700" s="990" t="str">
        <f>IF('statement of marks'!$L$3="","",'statement of marks'!$L$3)</f>
        <v>fgUnh</v>
      </c>
      <c r="C2700" s="991"/>
      <c r="D2700" s="207" t="str">
        <f>IF('statement of marks'!L91="","",'statement of marks'!L91)</f>
        <v/>
      </c>
      <c r="E2700" s="207" t="str">
        <f>IF('statement of marks'!M91="","",'statement of marks'!M91)</f>
        <v/>
      </c>
      <c r="F2700" s="433" t="str">
        <f>IF('statement of marks'!N91="","",'statement of marks'!N91)</f>
        <v/>
      </c>
      <c r="G2700" s="207" t="str">
        <f>IF('statement of marks'!O91="","",'statement of marks'!O91)</f>
        <v/>
      </c>
      <c r="H2700" s="207" t="str">
        <f>IF('statement of marks'!P91="","",'statement of marks'!P91)</f>
        <v/>
      </c>
      <c r="I2700" s="433" t="str">
        <f>IF('statement of marks'!Q91="","",'statement of marks'!Q91)</f>
        <v/>
      </c>
      <c r="J2700" s="207" t="str">
        <f>IF('statement of marks'!R91="","",'statement of marks'!R91)</f>
        <v/>
      </c>
      <c r="K2700" s="207" t="str">
        <f>IF('statement of marks'!S91="","",'statement of marks'!S91)</f>
        <v/>
      </c>
      <c r="L2700" s="433" t="str">
        <f>IF('statement of marks'!T91="","",'statement of marks'!T91)</f>
        <v/>
      </c>
      <c r="M2700" s="207" t="str">
        <f>IF('statement of marks'!V91="","",'statement of marks'!V91)</f>
        <v/>
      </c>
      <c r="N2700" s="207" t="str">
        <f>IF('statement of marks'!W91="","",'statement of marks'!W91)</f>
        <v/>
      </c>
      <c r="O2700" s="433" t="str">
        <f>IF('statement of marks'!X91="","",'statement of marks'!X91)</f>
        <v/>
      </c>
      <c r="P2700" s="209" t="str">
        <f>IF('statement of marks'!Y91="","",'statement of marks'!Y91)</f>
        <v/>
      </c>
      <c r="Q2700" s="207" t="str">
        <f>IF('statement of marks'!Z91="","",'statement of marks'!Z91)</f>
        <v/>
      </c>
      <c r="R2700" s="207" t="str">
        <f>IF('statement of marks'!AA91="","",'statement of marks'!AA91)</f>
        <v/>
      </c>
      <c r="S2700" s="433" t="str">
        <f>IF('statement of marks'!AB91="","",'statement of marks'!AB91)</f>
        <v/>
      </c>
      <c r="T2700" s="420" t="str">
        <f>IF('statement of marks'!AC91="","",'statement of marks'!AC91)</f>
        <v/>
      </c>
      <c r="U2700" s="420" t="str">
        <f>IF('statement of marks'!AD91="","",'statement of marks'!AD91)</f>
        <v/>
      </c>
      <c r="V2700" s="439" t="str">
        <f>IF('statement of marks'!AE91="","",'statement of marks'!AE91)</f>
        <v/>
      </c>
    </row>
    <row r="2701" spans="1:22" ht="15.95" customHeight="1">
      <c r="A2701" s="425"/>
      <c r="B2701" s="990" t="str">
        <f>IF('statement of marks'!$AH$3="","",'statement of marks'!$AH$3)</f>
        <v>vaxszth</v>
      </c>
      <c r="C2701" s="991"/>
      <c r="D2701" s="207" t="str">
        <f>IF('statement of marks'!AH91="","",'statement of marks'!AH91)</f>
        <v/>
      </c>
      <c r="E2701" s="207" t="str">
        <f>IF('statement of marks'!AI91="","",'statement of marks'!AI91)</f>
        <v/>
      </c>
      <c r="F2701" s="433" t="str">
        <f>IF('statement of marks'!AJ91="","",'statement of marks'!AJ91)</f>
        <v/>
      </c>
      <c r="G2701" s="207" t="str">
        <f>IF('statement of marks'!AK91="","",'statement of marks'!AK91)</f>
        <v/>
      </c>
      <c r="H2701" s="207" t="str">
        <f>IF('statement of marks'!AL91="","",'statement of marks'!AL91)</f>
        <v/>
      </c>
      <c r="I2701" s="433" t="str">
        <f>IF('statement of marks'!AM91="","",'statement of marks'!AM91)</f>
        <v/>
      </c>
      <c r="J2701" s="207" t="str">
        <f>IF('statement of marks'!AN91="","",'statement of marks'!AN91)</f>
        <v/>
      </c>
      <c r="K2701" s="207" t="str">
        <f>IF('statement of marks'!AO91="","",'statement of marks'!AO91)</f>
        <v/>
      </c>
      <c r="L2701" s="433" t="str">
        <f>IF('statement of marks'!AP91="","",'statement of marks'!AP91)</f>
        <v/>
      </c>
      <c r="M2701" s="207" t="str">
        <f>IF('statement of marks'!AR91="","",'statement of marks'!AR91)</f>
        <v/>
      </c>
      <c r="N2701" s="207" t="str">
        <f>IF('statement of marks'!AS91="","",'statement of marks'!AS91)</f>
        <v/>
      </c>
      <c r="O2701" s="433" t="str">
        <f>IF('statement of marks'!AT91="","",'statement of marks'!AT91)</f>
        <v/>
      </c>
      <c r="P2701" s="209" t="str">
        <f>IF('statement of marks'!AU91="","",'statement of marks'!AU91)</f>
        <v/>
      </c>
      <c r="Q2701" s="207" t="str">
        <f>IF('statement of marks'!AV91="","",'statement of marks'!AV91)</f>
        <v/>
      </c>
      <c r="R2701" s="207" t="str">
        <f>IF('statement of marks'!AW91="","",'statement of marks'!AW91)</f>
        <v/>
      </c>
      <c r="S2701" s="433" t="str">
        <f>IF('statement of marks'!AX91="","",'statement of marks'!AX91)</f>
        <v/>
      </c>
      <c r="T2701" s="420" t="str">
        <f>IF('statement of marks'!AY91="","",'statement of marks'!AY91)</f>
        <v/>
      </c>
      <c r="U2701" s="420" t="str">
        <f>IF('statement of marks'!AZ91="","",'statement of marks'!AZ91)</f>
        <v/>
      </c>
      <c r="V2701" s="439" t="str">
        <f>IF('statement of marks'!BA91="","",'statement of marks'!BA91)</f>
        <v/>
      </c>
    </row>
    <row r="2702" spans="1:22" ht="15.95" customHeight="1">
      <c r="A2702" s="425"/>
      <c r="B2702" s="990" t="str">
        <f>IF('statement of marks'!BD91="s","laLd`r",IF('statement of marks'!BD91="u","mnwZ",IF('statement of marks'!BD91="g","xqtjkrh",IF('statement of marks'!BD91="p","iatkch",IF('statement of marks'!BD91="sd","fla/kh","r`rh; Hkk""kk")))))</f>
        <v>r`rh; Hkk"kk</v>
      </c>
      <c r="C2702" s="991"/>
      <c r="D2702" s="207" t="str">
        <f>IF('statement of marks'!BE91="","",'statement of marks'!BE91)</f>
        <v/>
      </c>
      <c r="E2702" s="207" t="str">
        <f>IF('statement of marks'!BF91="","",'statement of marks'!BF91)</f>
        <v/>
      </c>
      <c r="F2702" s="433" t="str">
        <f>IF('statement of marks'!BG91="","",'statement of marks'!BG91)</f>
        <v/>
      </c>
      <c r="G2702" s="207" t="str">
        <f>IF('statement of marks'!BH91="","",'statement of marks'!BH91)</f>
        <v/>
      </c>
      <c r="H2702" s="207" t="str">
        <f>IF('statement of marks'!BI91="","",'statement of marks'!BI91)</f>
        <v/>
      </c>
      <c r="I2702" s="433" t="str">
        <f>IF('statement of marks'!BJ91="","",'statement of marks'!BJ91)</f>
        <v/>
      </c>
      <c r="J2702" s="207" t="str">
        <f>IF('statement of marks'!BK91="","",'statement of marks'!BK91)</f>
        <v/>
      </c>
      <c r="K2702" s="207" t="str">
        <f>IF('statement of marks'!BL91="","",'statement of marks'!BL91)</f>
        <v/>
      </c>
      <c r="L2702" s="433" t="str">
        <f>IF('statement of marks'!BM91="","",'statement of marks'!BM91)</f>
        <v/>
      </c>
      <c r="M2702" s="207" t="str">
        <f>IF('statement of marks'!BO91="","",'statement of marks'!BO91)</f>
        <v/>
      </c>
      <c r="N2702" s="207" t="str">
        <f>IF('statement of marks'!BP91="","",'statement of marks'!BP91)</f>
        <v/>
      </c>
      <c r="O2702" s="433" t="str">
        <f>IF('statement of marks'!BQ91="","",'statement of marks'!BQ91)</f>
        <v/>
      </c>
      <c r="P2702" s="209" t="str">
        <f>IF('statement of marks'!BR91="","",'statement of marks'!BR91)</f>
        <v/>
      </c>
      <c r="Q2702" s="207" t="str">
        <f>IF('statement of marks'!BS91="","",'statement of marks'!BS91)</f>
        <v/>
      </c>
      <c r="R2702" s="207" t="str">
        <f>IF('statement of marks'!BT91="","",'statement of marks'!BT91)</f>
        <v/>
      </c>
      <c r="S2702" s="433" t="str">
        <f>IF('statement of marks'!BU91="","",'statement of marks'!BU91)</f>
        <v/>
      </c>
      <c r="T2702" s="420" t="str">
        <f>IF('statement of marks'!BV91="","",'statement of marks'!BV91)</f>
        <v/>
      </c>
      <c r="U2702" s="420" t="str">
        <f>IF('statement of marks'!BW91="","",'statement of marks'!BW91)</f>
        <v/>
      </c>
      <c r="V2702" s="439" t="str">
        <f>IF('statement of marks'!BX91="","",'statement of marks'!BX91)</f>
        <v/>
      </c>
    </row>
    <row r="2703" spans="1:22" ht="15.95" customHeight="1">
      <c r="A2703" s="425"/>
      <c r="B2703" s="990" t="str">
        <f>IF('statement of marks'!$CA$3="","",'statement of marks'!$CA$3)</f>
        <v>xf.kr</v>
      </c>
      <c r="C2703" s="991"/>
      <c r="D2703" s="207" t="str">
        <f>IF('statement of marks'!CA91="","",'statement of marks'!CA91)</f>
        <v/>
      </c>
      <c r="E2703" s="207" t="str">
        <f>IF('statement of marks'!CB91="","",'statement of marks'!CB91)</f>
        <v/>
      </c>
      <c r="F2703" s="433" t="str">
        <f>IF('statement of marks'!CC91="","",'statement of marks'!CC91)</f>
        <v/>
      </c>
      <c r="G2703" s="207" t="str">
        <f>IF('statement of marks'!CD91="","",'statement of marks'!CD91)</f>
        <v/>
      </c>
      <c r="H2703" s="207" t="str">
        <f>IF('statement of marks'!CE91="","",'statement of marks'!CE91)</f>
        <v/>
      </c>
      <c r="I2703" s="433" t="str">
        <f>IF('statement of marks'!CF91="","",'statement of marks'!CF91)</f>
        <v/>
      </c>
      <c r="J2703" s="207" t="str">
        <f>IF('statement of marks'!CG91="","",'statement of marks'!CG91)</f>
        <v/>
      </c>
      <c r="K2703" s="207" t="str">
        <f>IF('statement of marks'!CH91="","",'statement of marks'!CH91)</f>
        <v/>
      </c>
      <c r="L2703" s="433" t="str">
        <f>IF('statement of marks'!CI91="","",'statement of marks'!CI91)</f>
        <v/>
      </c>
      <c r="M2703" s="207" t="str">
        <f>IF('statement of marks'!CK91="","",'statement of marks'!CK91)</f>
        <v/>
      </c>
      <c r="N2703" s="207" t="str">
        <f>IF('statement of marks'!CL91="","",'statement of marks'!CL91)</f>
        <v/>
      </c>
      <c r="O2703" s="433" t="str">
        <f>IF('statement of marks'!CM91="","",'statement of marks'!CM91)</f>
        <v/>
      </c>
      <c r="P2703" s="209" t="str">
        <f>IF('statement of marks'!CN91="","",'statement of marks'!CN91)</f>
        <v/>
      </c>
      <c r="Q2703" s="207" t="str">
        <f>IF('statement of marks'!CO91="","",'statement of marks'!CO91)</f>
        <v/>
      </c>
      <c r="R2703" s="207" t="str">
        <f>IF('statement of marks'!CP91="","",'statement of marks'!CP91)</f>
        <v/>
      </c>
      <c r="S2703" s="433" t="str">
        <f>IF('statement of marks'!CQ91="","",'statement of marks'!CQ91)</f>
        <v/>
      </c>
      <c r="T2703" s="420" t="str">
        <f>IF('statement of marks'!CR91="","",'statement of marks'!CR91)</f>
        <v/>
      </c>
      <c r="U2703" s="420" t="str">
        <f>IF('statement of marks'!CS91="","",'statement of marks'!CS91)</f>
        <v/>
      </c>
      <c r="V2703" s="439" t="str">
        <f>IF('statement of marks'!CT91="","",'statement of marks'!CT91)</f>
        <v/>
      </c>
    </row>
    <row r="2704" spans="1:22" ht="15.95" customHeight="1">
      <c r="A2704" s="425"/>
      <c r="B2704" s="990" t="str">
        <f>IF('statement of marks'!$CW$3="","",'statement of marks'!$CW$3)</f>
        <v>foKku</v>
      </c>
      <c r="C2704" s="991"/>
      <c r="D2704" s="207" t="str">
        <f>IF('statement of marks'!CW91="","",'statement of marks'!CW91)</f>
        <v/>
      </c>
      <c r="E2704" s="207" t="str">
        <f>IF('statement of marks'!CX91="","",'statement of marks'!CX91)</f>
        <v/>
      </c>
      <c r="F2704" s="433" t="str">
        <f>IF('statement of marks'!CY91="","",'statement of marks'!CY91)</f>
        <v/>
      </c>
      <c r="G2704" s="207" t="str">
        <f>IF('statement of marks'!CZ91="","",'statement of marks'!CZ91)</f>
        <v/>
      </c>
      <c r="H2704" s="207" t="str">
        <f>IF('statement of marks'!DA91="","",'statement of marks'!DA91)</f>
        <v/>
      </c>
      <c r="I2704" s="433" t="str">
        <f>IF('statement of marks'!DB91="","",'statement of marks'!DB91)</f>
        <v/>
      </c>
      <c r="J2704" s="207" t="str">
        <f>IF('statement of marks'!DC91="","",'statement of marks'!DC91)</f>
        <v/>
      </c>
      <c r="K2704" s="207" t="str">
        <f>IF('statement of marks'!DD91="","",'statement of marks'!DD91)</f>
        <v/>
      </c>
      <c r="L2704" s="433" t="str">
        <f>IF('statement of marks'!DE91="","",'statement of marks'!DE91)</f>
        <v/>
      </c>
      <c r="M2704" s="207" t="str">
        <f>IF('statement of marks'!DG91="","",'statement of marks'!DG91)</f>
        <v/>
      </c>
      <c r="N2704" s="207" t="str">
        <f>IF('statement of marks'!DH91="","",'statement of marks'!DH91)</f>
        <v/>
      </c>
      <c r="O2704" s="433" t="str">
        <f>IF('statement of marks'!DI91="","",'statement of marks'!DI91)</f>
        <v/>
      </c>
      <c r="P2704" s="209" t="str">
        <f>IF('statement of marks'!DJ91="","",'statement of marks'!DJ91)</f>
        <v/>
      </c>
      <c r="Q2704" s="207" t="str">
        <f>IF('statement of marks'!DK91="","",'statement of marks'!DK91)</f>
        <v/>
      </c>
      <c r="R2704" s="207" t="str">
        <f>IF('statement of marks'!DL91="","",'statement of marks'!DL91)</f>
        <v/>
      </c>
      <c r="S2704" s="433" t="str">
        <f>IF('statement of marks'!DM91="","",'statement of marks'!DM91)</f>
        <v/>
      </c>
      <c r="T2704" s="420" t="str">
        <f>IF('statement of marks'!DN91="","",'statement of marks'!DN91)</f>
        <v/>
      </c>
      <c r="U2704" s="420" t="str">
        <f>IF('statement of marks'!DO91="","",'statement of marks'!DO91)</f>
        <v/>
      </c>
      <c r="V2704" s="439" t="str">
        <f>IF('statement of marks'!DP91="","",'statement of marks'!DP91)</f>
        <v/>
      </c>
    </row>
    <row r="2705" spans="1:22" ht="15.95" customHeight="1">
      <c r="A2705" s="425"/>
      <c r="B2705" s="990" t="str">
        <f>IF('statement of marks'!$DS$3="","",'statement of marks'!$DS$3)</f>
        <v>lkekftd foKku</v>
      </c>
      <c r="C2705" s="991"/>
      <c r="D2705" s="207" t="str">
        <f>IF('statement of marks'!DS91="","",'statement of marks'!DS91)</f>
        <v/>
      </c>
      <c r="E2705" s="207" t="str">
        <f>IF('statement of marks'!DT91="","",'statement of marks'!DT91)</f>
        <v/>
      </c>
      <c r="F2705" s="433" t="str">
        <f>IF('statement of marks'!DU91="","",'statement of marks'!DU91)</f>
        <v/>
      </c>
      <c r="G2705" s="207" t="str">
        <f>IF('statement of marks'!DV91="","",'statement of marks'!DV91)</f>
        <v/>
      </c>
      <c r="H2705" s="207" t="str">
        <f>IF('statement of marks'!DW91="","",'statement of marks'!DW91)</f>
        <v/>
      </c>
      <c r="I2705" s="433" t="str">
        <f>IF('statement of marks'!DX91="","",'statement of marks'!DX91)</f>
        <v/>
      </c>
      <c r="J2705" s="207" t="str">
        <f>IF('statement of marks'!DY91="","",'statement of marks'!DY91)</f>
        <v/>
      </c>
      <c r="K2705" s="207" t="str">
        <f>IF('statement of marks'!DZ91="","",'statement of marks'!DZ91)</f>
        <v/>
      </c>
      <c r="L2705" s="433" t="str">
        <f>IF('statement of marks'!EA91="","",'statement of marks'!EA91)</f>
        <v/>
      </c>
      <c r="M2705" s="207" t="str">
        <f>IF('statement of marks'!EC91="","",'statement of marks'!EC91)</f>
        <v/>
      </c>
      <c r="N2705" s="207" t="str">
        <f>IF('statement of marks'!ED91="","",'statement of marks'!ED91)</f>
        <v/>
      </c>
      <c r="O2705" s="433" t="str">
        <f>IF('statement of marks'!EE91="","",'statement of marks'!EE91)</f>
        <v/>
      </c>
      <c r="P2705" s="209" t="str">
        <f>IF('statement of marks'!EF91="","",'statement of marks'!EF91)</f>
        <v/>
      </c>
      <c r="Q2705" s="207" t="str">
        <f>IF('statement of marks'!EG91="","",'statement of marks'!EG91)</f>
        <v/>
      </c>
      <c r="R2705" s="207" t="str">
        <f>IF('statement of marks'!EH91="","",'statement of marks'!EH91)</f>
        <v/>
      </c>
      <c r="S2705" s="433" t="str">
        <f>IF('statement of marks'!EI91="","",'statement of marks'!EI91)</f>
        <v/>
      </c>
      <c r="T2705" s="420" t="str">
        <f>IF('statement of marks'!EJ91="","",'statement of marks'!EJ91)</f>
        <v/>
      </c>
      <c r="U2705" s="420" t="str">
        <f>IF('statement of marks'!EK91="","",'statement of marks'!EK91)</f>
        <v/>
      </c>
      <c r="V2705" s="439" t="str">
        <f>IF('statement of marks'!EL91="","",'statement of marks'!EL91)</f>
        <v/>
      </c>
    </row>
    <row r="2706" spans="1:22" ht="15.95" customHeight="1">
      <c r="A2706" s="425"/>
      <c r="B2706" s="996" t="s">
        <v>193</v>
      </c>
      <c r="C2706" s="997"/>
      <c r="D2706" s="1007" t="s">
        <v>1</v>
      </c>
      <c r="E2706" s="1007"/>
      <c r="F2706" s="1007"/>
      <c r="G2706" s="1007" t="s">
        <v>21</v>
      </c>
      <c r="H2706" s="1007"/>
      <c r="I2706" s="1007"/>
      <c r="J2706" s="1007" t="s">
        <v>194</v>
      </c>
      <c r="K2706" s="1007"/>
      <c r="L2706" s="1007"/>
      <c r="M2706" s="1007" t="s">
        <v>68</v>
      </c>
      <c r="N2706" s="1007"/>
      <c r="O2706" s="1007"/>
      <c r="P2706" s="1007" t="s">
        <v>240</v>
      </c>
      <c r="Q2706" s="1007"/>
      <c r="R2706" s="1007"/>
      <c r="S2706" s="436"/>
      <c r="T2706" s="1073" t="s">
        <v>237</v>
      </c>
      <c r="U2706" s="1074"/>
      <c r="V2706" s="1075"/>
    </row>
    <row r="2707" spans="1:22" ht="15.95" customHeight="1">
      <c r="A2707" s="426"/>
      <c r="B2707" s="1048" t="s">
        <v>3</v>
      </c>
      <c r="C2707" s="1049"/>
      <c r="D2707" s="1050">
        <f>IF('statement of marks'!EO$6="","",'statement of marks'!EO$6)</f>
        <v>20</v>
      </c>
      <c r="E2707" s="1050"/>
      <c r="F2707" s="1050"/>
      <c r="G2707" s="1050">
        <f>IF('statement of marks'!EP$6="","",'statement of marks'!EP$6)</f>
        <v>20</v>
      </c>
      <c r="H2707" s="1050"/>
      <c r="I2707" s="1050"/>
      <c r="J2707" s="1050">
        <f>IF('statement of marks'!ER$6="","",'statement of marks'!ER$6)</f>
        <v>20</v>
      </c>
      <c r="K2707" s="1050"/>
      <c r="L2707" s="1050"/>
      <c r="M2707" s="1050">
        <f>IF('statement of marks'!EQ$6="","",'statement of marks'!EQ$6)</f>
        <v>20</v>
      </c>
      <c r="N2707" s="1050"/>
      <c r="O2707" s="1050"/>
      <c r="P2707" s="1050">
        <f>IF('statement of marks'!ES$6="","",'statement of marks'!ES$6)</f>
        <v>20</v>
      </c>
      <c r="Q2707" s="1050"/>
      <c r="R2707" s="1050"/>
      <c r="S2707" s="437" t="str">
        <f>IF('statement of marks'!FD$6="","",'statement of marks'!EW$6)</f>
        <v/>
      </c>
      <c r="T2707" s="442">
        <f>IF('statement of marks'!ET$6="","",'statement of marks'!ET$6)</f>
        <v>100</v>
      </c>
      <c r="U2707" s="443" t="s">
        <v>5</v>
      </c>
      <c r="V2707" s="444" t="s">
        <v>241</v>
      </c>
    </row>
    <row r="2708" spans="1:22" ht="15.95" customHeight="1">
      <c r="A2708" s="425"/>
      <c r="B2708" s="990" t="str">
        <f>IF('statement of marks'!$EO$3="","",'statement of marks'!$EO$3)</f>
        <v>dk;kZuqHko</v>
      </c>
      <c r="C2708" s="991"/>
      <c r="D2708" s="1031" t="str">
        <f>IF('statement of marks'!EO91="","",'statement of marks'!EO91)</f>
        <v/>
      </c>
      <c r="E2708" s="1031"/>
      <c r="F2708" s="1031"/>
      <c r="G2708" s="1031" t="str">
        <f>IF('statement of marks'!EP91="","",'statement of marks'!EP91)</f>
        <v/>
      </c>
      <c r="H2708" s="1031"/>
      <c r="I2708" s="1031"/>
      <c r="J2708" s="1031" t="str">
        <f>IF('statement of marks'!ER91="","",'statement of marks'!ER91)</f>
        <v/>
      </c>
      <c r="K2708" s="1031"/>
      <c r="L2708" s="1031"/>
      <c r="M2708" s="1031" t="str">
        <f>IF('statement of marks'!EQ91="","",'statement of marks'!EQ91)</f>
        <v/>
      </c>
      <c r="N2708" s="1031"/>
      <c r="O2708" s="1031"/>
      <c r="P2708" s="1031" t="str">
        <f>IF('statement of marks'!ES91="","",'statement of marks'!ES91)</f>
        <v/>
      </c>
      <c r="Q2708" s="1031"/>
      <c r="R2708" s="1031"/>
      <c r="S2708" s="438"/>
      <c r="T2708" s="440" t="str">
        <f>IF('statement of marks'!ET91="","",'statement of marks'!ET91)</f>
        <v/>
      </c>
      <c r="U2708" s="440" t="str">
        <f>IF('statement of marks'!EU91="","",'statement of marks'!EU91)</f>
        <v/>
      </c>
      <c r="V2708" s="441" t="str">
        <f>IF('statement of marks'!EV91="","",'statement of marks'!EV91)</f>
        <v/>
      </c>
    </row>
    <row r="2709" spans="1:22" ht="15.95" customHeight="1">
      <c r="A2709" s="425"/>
      <c r="B2709" s="1027" t="str">
        <f>IF('statement of marks'!$EY$3="","",'statement of marks'!$EY$3)</f>
        <v>dyk f'k{kk</v>
      </c>
      <c r="C2709" s="1028"/>
      <c r="D2709" s="1031" t="str">
        <f>IF('statement of marks'!EY91="","",'statement of marks'!EY91)</f>
        <v/>
      </c>
      <c r="E2709" s="1031"/>
      <c r="F2709" s="1031"/>
      <c r="G2709" s="1031" t="str">
        <f>IF('statement of marks'!EZ91="","",'statement of marks'!EZ91)</f>
        <v/>
      </c>
      <c r="H2709" s="1031"/>
      <c r="I2709" s="1031"/>
      <c r="J2709" s="1031" t="str">
        <f>IF('statement of marks'!FB91="","",'statement of marks'!FB91)</f>
        <v/>
      </c>
      <c r="K2709" s="1031"/>
      <c r="L2709" s="1031"/>
      <c r="M2709" s="1031" t="str">
        <f>IF('statement of marks'!FA91="","",'statement of marks'!FA91)</f>
        <v/>
      </c>
      <c r="N2709" s="1031"/>
      <c r="O2709" s="1031"/>
      <c r="P2709" s="1031" t="str">
        <f>IF('statement of marks'!FC91="","",'statement of marks'!FC91)</f>
        <v/>
      </c>
      <c r="Q2709" s="1031"/>
      <c r="R2709" s="1031"/>
      <c r="S2709" s="438"/>
      <c r="T2709" s="440" t="str">
        <f>IF('statement of marks'!FD91="","",'statement of marks'!FD91)</f>
        <v/>
      </c>
      <c r="U2709" s="440" t="str">
        <f>IF('statement of marks'!FE91="","",'statement of marks'!FE91)</f>
        <v/>
      </c>
      <c r="V2709" s="441" t="str">
        <f>IF('statement of marks'!FF91="","",'statement of marks'!FF91)</f>
        <v/>
      </c>
    </row>
    <row r="2710" spans="1:22" ht="15.95" customHeight="1">
      <c r="A2710" s="425"/>
      <c r="B2710" s="1029" t="str">
        <f>IF('statement of marks'!$FI$3="","",'statement of marks'!$FI$3)</f>
        <v>LokLF; ,oe~ 'kkjhfjd f'k{kk</v>
      </c>
      <c r="C2710" s="1030"/>
      <c r="D2710" s="1031" t="str">
        <f>IF('statement of marks'!FI91="","",'statement of marks'!FI91)</f>
        <v/>
      </c>
      <c r="E2710" s="1031"/>
      <c r="F2710" s="1031"/>
      <c r="G2710" s="1031" t="str">
        <f>IF('statement of marks'!FJ91="","",'statement of marks'!FJ91)</f>
        <v/>
      </c>
      <c r="H2710" s="1031"/>
      <c r="I2710" s="1031"/>
      <c r="J2710" s="1031" t="str">
        <f>IF('statement of marks'!FL91="","",'statement of marks'!FL91)</f>
        <v/>
      </c>
      <c r="K2710" s="1031"/>
      <c r="L2710" s="1031"/>
      <c r="M2710" s="1031" t="str">
        <f>IF('statement of marks'!FK91="","",'statement of marks'!FK91)</f>
        <v/>
      </c>
      <c r="N2710" s="1031"/>
      <c r="O2710" s="1031"/>
      <c r="P2710" s="1031" t="str">
        <f>IF('statement of marks'!FM91="","",'statement of marks'!FM91)</f>
        <v/>
      </c>
      <c r="Q2710" s="1031"/>
      <c r="R2710" s="1031"/>
      <c r="S2710" s="438"/>
      <c r="T2710" s="440" t="str">
        <f>IF('statement of marks'!FN91="","",'statement of marks'!FN91)</f>
        <v/>
      </c>
      <c r="U2710" s="440" t="str">
        <f>IF('statement of marks'!FO91="","",'statement of marks'!FO91)</f>
        <v/>
      </c>
      <c r="V2710" s="441" t="str">
        <f>IF('statement of marks'!FP91="","",'statement of marks'!FP91)</f>
        <v/>
      </c>
    </row>
    <row r="2711" spans="1:22" ht="15.95" customHeight="1">
      <c r="A2711" s="425"/>
      <c r="B2711" s="1000" t="s">
        <v>195</v>
      </c>
      <c r="C2711" s="1001"/>
      <c r="D2711" s="1071" t="str">
        <f>details!$DR$3</f>
        <v>vxLr rd</v>
      </c>
      <c r="E2711" s="1071"/>
      <c r="F2711" s="1071"/>
      <c r="G2711" s="1071" t="str">
        <f>details!$DV$3</f>
        <v>vDVwcj rd</v>
      </c>
      <c r="H2711" s="1071"/>
      <c r="I2711" s="1071"/>
      <c r="J2711" s="1071" t="str">
        <f>details!$ED$3</f>
        <v>Qjojh rd</v>
      </c>
      <c r="K2711" s="1071"/>
      <c r="L2711" s="1071"/>
      <c r="M2711" s="1071" t="str">
        <f>details!$DZ$3</f>
        <v>fnlEcj rd</v>
      </c>
      <c r="N2711" s="1071"/>
      <c r="O2711" s="1071"/>
      <c r="P2711" s="1071" t="str">
        <f>details!$EH$3</f>
        <v>loZ ;ksx</v>
      </c>
      <c r="Q2711" s="1071"/>
      <c r="R2711" s="1071"/>
      <c r="S2711" s="1010" t="s">
        <v>252</v>
      </c>
      <c r="T2711" s="1011"/>
      <c r="U2711" s="1011"/>
      <c r="V2711" s="1078"/>
    </row>
    <row r="2712" spans="1:22" ht="15.95" customHeight="1">
      <c r="A2712" s="425"/>
      <c r="B2712" s="1025" t="s">
        <v>98</v>
      </c>
      <c r="C2712" s="1026"/>
      <c r="D2712" s="1008" t="str">
        <f>IF(details!DS91="","",details!DS91)</f>
        <v/>
      </c>
      <c r="E2712" s="1008"/>
      <c r="F2712" s="1008"/>
      <c r="G2712" s="1008" t="str">
        <f>IF(details!DW91="","",details!DW91)</f>
        <v/>
      </c>
      <c r="H2712" s="1008"/>
      <c r="I2712" s="1008"/>
      <c r="J2712" s="1008" t="str">
        <f>IF(details!EE91="","",details!EE91)</f>
        <v/>
      </c>
      <c r="K2712" s="1008"/>
      <c r="L2712" s="1008"/>
      <c r="M2712" s="1008" t="str">
        <f>IF(details!EA91="","",details!EA91)</f>
        <v/>
      </c>
      <c r="N2712" s="1008"/>
      <c r="O2712" s="1008"/>
      <c r="P2712" s="1008" t="str">
        <f>IF(details!EI91="","",details!EI91)</f>
        <v/>
      </c>
      <c r="Q2712" s="1008"/>
      <c r="R2712" s="1008"/>
      <c r="S2712" s="1079">
        <f>'statement of marks'!$HF$108</f>
        <v>42855</v>
      </c>
      <c r="T2712" s="1080"/>
      <c r="U2712" s="1080"/>
      <c r="V2712" s="1081"/>
    </row>
    <row r="2713" spans="1:22" ht="15.95" customHeight="1">
      <c r="A2713" s="425"/>
      <c r="B2713" s="1023" t="s">
        <v>15</v>
      </c>
      <c r="C2713" s="1024"/>
      <c r="D2713" s="1009">
        <f>IF(details!DR91="","",details!DR91)</f>
        <v>83</v>
      </c>
      <c r="E2713" s="1009"/>
      <c r="F2713" s="1009"/>
      <c r="G2713" s="1009" t="str">
        <f>IF(details!DV91="","",details!DV91)</f>
        <v/>
      </c>
      <c r="H2713" s="1009"/>
      <c r="I2713" s="1009"/>
      <c r="J2713" s="1009" t="str">
        <f>IF(details!ED91="","",details!ED91)</f>
        <v/>
      </c>
      <c r="K2713" s="1009"/>
      <c r="L2713" s="1009"/>
      <c r="M2713" s="1009" t="str">
        <f>IF(details!DZ91="","",details!DZ91)</f>
        <v/>
      </c>
      <c r="N2713" s="1009"/>
      <c r="O2713" s="1009"/>
      <c r="P2713" s="1009" t="str">
        <f>IF(details!EH91="","",details!EH91)</f>
        <v/>
      </c>
      <c r="Q2713" s="1009"/>
      <c r="R2713" s="1009"/>
      <c r="S2713" s="1082"/>
      <c r="T2713" s="1083"/>
      <c r="U2713" s="1083"/>
      <c r="V2713" s="1084"/>
    </row>
    <row r="2714" spans="1:22" ht="15.95" customHeight="1">
      <c r="A2714" s="1072"/>
      <c r="B2714" s="1064" t="s">
        <v>250</v>
      </c>
      <c r="C2714" s="1065"/>
      <c r="D2714" s="1066" t="s">
        <v>3</v>
      </c>
      <c r="E2714" s="1066"/>
      <c r="F2714" s="1066"/>
      <c r="G2714" s="1066" t="s">
        <v>236</v>
      </c>
      <c r="H2714" s="1066"/>
      <c r="I2714" s="1066"/>
      <c r="J2714" s="1066" t="s">
        <v>5</v>
      </c>
      <c r="K2714" s="1066"/>
      <c r="L2714" s="1066"/>
      <c r="M2714" s="1066" t="s">
        <v>242</v>
      </c>
      <c r="N2714" s="1066"/>
      <c r="O2714" s="1066"/>
      <c r="P2714" s="1067" t="s">
        <v>225</v>
      </c>
      <c r="Q2714" s="1067"/>
      <c r="R2714" s="1067"/>
      <c r="S2714" s="1066" t="s">
        <v>250</v>
      </c>
      <c r="T2714" s="1066"/>
      <c r="U2714" s="1066"/>
      <c r="V2714" s="1068"/>
    </row>
    <row r="2715" spans="1:22" ht="15.95" customHeight="1">
      <c r="A2715" s="1072"/>
      <c r="B2715" s="1064"/>
      <c r="C2715" s="1065"/>
      <c r="D2715" s="1069" t="str">
        <f>'statement of marks'!HD91</f>
        <v/>
      </c>
      <c r="E2715" s="1069"/>
      <c r="F2715" s="1069"/>
      <c r="G2715" s="1069" t="str">
        <f>'statement of marks'!HE91</f>
        <v/>
      </c>
      <c r="H2715" s="1069"/>
      <c r="I2715" s="1069"/>
      <c r="J2715" s="1069" t="str">
        <f>'statement of marks'!HF91</f>
        <v/>
      </c>
      <c r="K2715" s="1069"/>
      <c r="L2715" s="1069"/>
      <c r="M2715" s="1069" t="str">
        <f>'statement of marks'!HI91</f>
        <v/>
      </c>
      <c r="N2715" s="1069"/>
      <c r="O2715" s="1069"/>
      <c r="P2715" s="1069" t="str">
        <f>'statement of marks'!HH91</f>
        <v/>
      </c>
      <c r="Q2715" s="1069"/>
      <c r="R2715" s="1069"/>
      <c r="S2715" s="1066" t="str">
        <f>'statement of marks'!HC91</f>
        <v/>
      </c>
      <c r="T2715" s="1066"/>
      <c r="U2715" s="1066"/>
      <c r="V2715" s="1068"/>
    </row>
    <row r="2716" spans="1:22" ht="15.95" customHeight="1">
      <c r="A2716" s="425"/>
      <c r="B2716" s="1036" t="s">
        <v>99</v>
      </c>
      <c r="C2716" s="1037"/>
      <c r="D2716" s="1007"/>
      <c r="E2716" s="1007"/>
      <c r="F2716" s="1007"/>
      <c r="G2716" s="1007"/>
      <c r="H2716" s="1007"/>
      <c r="I2716" s="1007"/>
      <c r="J2716" s="1007"/>
      <c r="K2716" s="1007"/>
      <c r="L2716" s="1007"/>
      <c r="M2716" s="1007"/>
      <c r="N2716" s="1007"/>
      <c r="O2716" s="1007"/>
      <c r="P2716" s="1007"/>
      <c r="Q2716" s="1007"/>
      <c r="R2716" s="1007"/>
      <c r="S2716" s="1007"/>
      <c r="T2716" s="1007"/>
      <c r="U2716" s="1007"/>
      <c r="V2716" s="1058"/>
    </row>
    <row r="2717" spans="1:22" ht="15.95" customHeight="1">
      <c r="A2717" s="425"/>
      <c r="B2717" s="1013" t="s">
        <v>79</v>
      </c>
      <c r="C2717" s="1014"/>
      <c r="D2717" s="1007"/>
      <c r="E2717" s="1007"/>
      <c r="F2717" s="1007"/>
      <c r="G2717" s="1007"/>
      <c r="H2717" s="1007"/>
      <c r="I2717" s="1007"/>
      <c r="J2717" s="1007"/>
      <c r="K2717" s="1007"/>
      <c r="L2717" s="1007"/>
      <c r="M2717" s="1007"/>
      <c r="N2717" s="1007"/>
      <c r="O2717" s="1007"/>
      <c r="P2717" s="1007"/>
      <c r="Q2717" s="1007"/>
      <c r="R2717" s="1007"/>
      <c r="S2717" s="1007"/>
      <c r="T2717" s="1007"/>
      <c r="U2717" s="1007"/>
      <c r="V2717" s="1058"/>
    </row>
    <row r="2718" spans="1:22" ht="15.95" customHeight="1">
      <c r="A2718" s="425"/>
      <c r="B2718" s="1036" t="s">
        <v>243</v>
      </c>
      <c r="C2718" s="1037"/>
      <c r="D2718" s="1007"/>
      <c r="E2718" s="1007"/>
      <c r="F2718" s="1007"/>
      <c r="G2718" s="1007"/>
      <c r="H2718" s="1007"/>
      <c r="I2718" s="1007"/>
      <c r="J2718" s="1007"/>
      <c r="K2718" s="1007"/>
      <c r="L2718" s="1007"/>
      <c r="M2718" s="1007"/>
      <c r="N2718" s="1007"/>
      <c r="O2718" s="1007"/>
      <c r="P2718" s="1007" t="s">
        <v>243</v>
      </c>
      <c r="Q2718" s="1007"/>
      <c r="R2718" s="1007"/>
      <c r="S2718" s="1007"/>
      <c r="T2718" s="1007"/>
      <c r="U2718" s="1007"/>
      <c r="V2718" s="1058"/>
    </row>
    <row r="2719" spans="1:22" ht="15.95" customHeight="1">
      <c r="A2719" s="425"/>
      <c r="B2719" s="1021" t="s">
        <v>100</v>
      </c>
      <c r="C2719" s="1022"/>
      <c r="D2719" s="1007"/>
      <c r="E2719" s="1007"/>
      <c r="F2719" s="1007"/>
      <c r="G2719" s="1007"/>
      <c r="H2719" s="1007"/>
      <c r="I2719" s="1007"/>
      <c r="J2719" s="1007"/>
      <c r="K2719" s="1007"/>
      <c r="L2719" s="1007"/>
      <c r="M2719" s="1007"/>
      <c r="N2719" s="1007"/>
      <c r="O2719" s="1007"/>
      <c r="P2719" s="1007"/>
      <c r="Q2719" s="1007"/>
      <c r="R2719" s="1007"/>
      <c r="S2719" s="1060" t="s">
        <v>100</v>
      </c>
      <c r="T2719" s="1060"/>
      <c r="U2719" s="1060"/>
      <c r="V2719" s="1061"/>
    </row>
    <row r="2720" spans="1:22" ht="15.95" customHeight="1" thickBot="1">
      <c r="A2720" s="427"/>
      <c r="B2720" s="1076" t="s">
        <v>101</v>
      </c>
      <c r="C2720" s="1077"/>
      <c r="D2720" s="1059"/>
      <c r="E2720" s="1059"/>
      <c r="F2720" s="1059"/>
      <c r="G2720" s="1059"/>
      <c r="H2720" s="1059"/>
      <c r="I2720" s="1059"/>
      <c r="J2720" s="1059"/>
      <c r="K2720" s="1059"/>
      <c r="L2720" s="1059"/>
      <c r="M2720" s="1059"/>
      <c r="N2720" s="1059"/>
      <c r="O2720" s="1059"/>
      <c r="P2720" s="1059"/>
      <c r="Q2720" s="1059"/>
      <c r="R2720" s="1059"/>
      <c r="S2720" s="1062" t="s">
        <v>134</v>
      </c>
      <c r="T2720" s="1062"/>
      <c r="U2720" s="1062"/>
      <c r="V2720" s="1063"/>
    </row>
    <row r="2721" spans="1:22" ht="15.95" customHeight="1">
      <c r="A2721" s="424"/>
      <c r="B2721" s="1038" t="s">
        <v>47</v>
      </c>
      <c r="C2721" s="1039"/>
      <c r="D2721" s="1039"/>
      <c r="E2721" s="1039"/>
      <c r="F2721" s="1039"/>
      <c r="G2721" s="1039"/>
      <c r="H2721" s="1039"/>
      <c r="I2721" s="1039"/>
      <c r="J2721" s="1039"/>
      <c r="K2721" s="1039"/>
      <c r="L2721" s="1039"/>
      <c r="M2721" s="1039"/>
      <c r="N2721" s="1039"/>
      <c r="O2721" s="1039"/>
      <c r="P2721" s="1039"/>
      <c r="Q2721" s="1039"/>
      <c r="R2721" s="1039"/>
      <c r="S2721" s="1039"/>
      <c r="T2721" s="1039"/>
      <c r="U2721" s="1039"/>
      <c r="V2721" s="1040"/>
    </row>
    <row r="2722" spans="1:22" ht="15.95" customHeight="1">
      <c r="A2722" s="425"/>
      <c r="B2722" s="1041" t="str">
        <f>'statement of marks'!$A$1</f>
        <v>MkW0Hkhejko vEcsMdj jkt0vkok0fo|k0cxMh]nkSlk</v>
      </c>
      <c r="C2722" s="1042"/>
      <c r="D2722" s="1042"/>
      <c r="E2722" s="1042"/>
      <c r="F2722" s="1042"/>
      <c r="G2722" s="1042"/>
      <c r="H2722" s="1042"/>
      <c r="I2722" s="1042"/>
      <c r="J2722" s="1042"/>
      <c r="K2722" s="1042"/>
      <c r="L2722" s="1042"/>
      <c r="M2722" s="1042"/>
      <c r="N2722" s="1042"/>
      <c r="O2722" s="1042"/>
      <c r="P2722" s="1042"/>
      <c r="Q2722" s="1042"/>
      <c r="R2722" s="1042"/>
      <c r="S2722" s="1042"/>
      <c r="T2722" s="1042"/>
      <c r="U2722" s="1042"/>
      <c r="V2722" s="1043"/>
    </row>
    <row r="2723" spans="1:22" ht="15.95" customHeight="1">
      <c r="A2723" s="425"/>
      <c r="B2723" s="990" t="s">
        <v>244</v>
      </c>
      <c r="C2723" s="991"/>
      <c r="D2723" s="992" t="str">
        <f>'statement of marks'!$H$3</f>
        <v>2016-17</v>
      </c>
      <c r="E2723" s="992"/>
      <c r="F2723" s="992"/>
      <c r="G2723" s="992"/>
      <c r="H2723" s="992"/>
      <c r="I2723" s="992"/>
      <c r="J2723" s="992"/>
      <c r="K2723" s="992"/>
      <c r="L2723" s="992"/>
      <c r="M2723" s="992"/>
      <c r="N2723" s="992"/>
      <c r="O2723" s="992"/>
      <c r="P2723" s="992"/>
      <c r="Q2723" s="992"/>
      <c r="R2723" s="992"/>
      <c r="S2723" s="992"/>
      <c r="T2723" s="992"/>
      <c r="U2723" s="992"/>
      <c r="V2723" s="1044"/>
    </row>
    <row r="2724" spans="1:22" ht="15.95" customHeight="1">
      <c r="A2724" s="425"/>
      <c r="B2724" s="990" t="s">
        <v>185</v>
      </c>
      <c r="C2724" s="991"/>
      <c r="D2724" s="991" t="str">
        <f>IF('statement of marks'!I92="","",'statement of marks'!I92)</f>
        <v/>
      </c>
      <c r="E2724" s="991"/>
      <c r="F2724" s="991"/>
      <c r="G2724" s="991"/>
      <c r="H2724" s="991"/>
      <c r="I2724" s="991"/>
      <c r="J2724" s="991"/>
      <c r="K2724" s="991"/>
      <c r="L2724" s="991"/>
      <c r="M2724" s="991"/>
      <c r="N2724" s="991"/>
      <c r="O2724" s="991"/>
      <c r="P2724" s="991"/>
      <c r="Q2724" s="991"/>
      <c r="R2724" s="991"/>
      <c r="S2724" s="991"/>
      <c r="T2724" s="991"/>
      <c r="U2724" s="991"/>
      <c r="V2724" s="1045"/>
    </row>
    <row r="2725" spans="1:22" ht="15.95" customHeight="1">
      <c r="A2725" s="425"/>
      <c r="B2725" s="990" t="s">
        <v>186</v>
      </c>
      <c r="C2725" s="991"/>
      <c r="D2725" s="991" t="str">
        <f>IF('statement of marks'!J92="","",'statement of marks'!J92)</f>
        <v/>
      </c>
      <c r="E2725" s="991"/>
      <c r="F2725" s="991"/>
      <c r="G2725" s="991"/>
      <c r="H2725" s="991"/>
      <c r="I2725" s="991"/>
      <c r="J2725" s="991"/>
      <c r="K2725" s="991"/>
      <c r="L2725" s="991"/>
      <c r="M2725" s="991"/>
      <c r="N2725" s="991"/>
      <c r="O2725" s="991"/>
      <c r="P2725" s="991"/>
      <c r="Q2725" s="991"/>
      <c r="R2725" s="991"/>
      <c r="S2725" s="991"/>
      <c r="T2725" s="991"/>
      <c r="U2725" s="991"/>
      <c r="V2725" s="1045"/>
    </row>
    <row r="2726" spans="1:22" ht="15.95" customHeight="1">
      <c r="A2726" s="425"/>
      <c r="B2726" s="990" t="s">
        <v>187</v>
      </c>
      <c r="C2726" s="991"/>
      <c r="D2726" s="991" t="str">
        <f>IF('statement of marks'!K92="","",'statement of marks'!K92)</f>
        <v/>
      </c>
      <c r="E2726" s="991"/>
      <c r="F2726" s="991"/>
      <c r="G2726" s="991"/>
      <c r="H2726" s="991"/>
      <c r="I2726" s="991"/>
      <c r="J2726" s="991"/>
      <c r="K2726" s="991"/>
      <c r="L2726" s="991"/>
      <c r="M2726" s="991"/>
      <c r="N2726" s="991"/>
      <c r="O2726" s="991"/>
      <c r="P2726" s="991"/>
      <c r="Q2726" s="991"/>
      <c r="R2726" s="991"/>
      <c r="S2726" s="991"/>
      <c r="T2726" s="991"/>
      <c r="U2726" s="991"/>
      <c r="V2726" s="1045"/>
    </row>
    <row r="2727" spans="1:22" ht="15.95" customHeight="1">
      <c r="A2727" s="425"/>
      <c r="B2727" s="990" t="s">
        <v>188</v>
      </c>
      <c r="C2727" s="991"/>
      <c r="D2727" s="992" t="str">
        <f>'statement of marks'!$G$3</f>
        <v>6 B</v>
      </c>
      <c r="E2727" s="992"/>
      <c r="F2727" s="992"/>
      <c r="G2727" s="991" t="s">
        <v>9</v>
      </c>
      <c r="H2727" s="991"/>
      <c r="I2727" s="991"/>
      <c r="J2727" s="992" t="str">
        <f>IF('statement of marks'!D92="","",'statement of marks'!D92)</f>
        <v/>
      </c>
      <c r="K2727" s="992"/>
      <c r="L2727" s="992"/>
      <c r="M2727" s="991" t="s">
        <v>189</v>
      </c>
      <c r="N2727" s="991"/>
      <c r="O2727" s="991"/>
      <c r="P2727" s="992" t="str">
        <f>IF('statement of marks'!F92="","",'statement of marks'!F92)</f>
        <v/>
      </c>
      <c r="Q2727" s="992"/>
      <c r="R2727" s="992"/>
      <c r="S2727" s="1054" t="str">
        <f>IF('statement of marks'!$I$3="","",'statement of marks'!$I$3)</f>
        <v xml:space="preserve">fo|ky; dk Mk;l dksM+ </v>
      </c>
      <c r="T2727" s="1054"/>
      <c r="U2727" s="1054"/>
      <c r="V2727" s="1055"/>
    </row>
    <row r="2728" spans="1:22" ht="15.95" customHeight="1">
      <c r="A2728" s="425"/>
      <c r="B2728" s="428" t="s">
        <v>0</v>
      </c>
      <c r="C2728" s="429"/>
      <c r="D2728" s="1032" t="str">
        <f>IF('statement of marks'!G92="","",'statement of marks'!G92)</f>
        <v/>
      </c>
      <c r="E2728" s="1032"/>
      <c r="F2728" s="1032"/>
      <c r="G2728" s="991" t="str">
        <f>IF('statement of marks'!H92="","",'statement of marks'!H92)</f>
        <v/>
      </c>
      <c r="H2728" s="991"/>
      <c r="I2728" s="991"/>
      <c r="J2728" s="991"/>
      <c r="K2728" s="991"/>
      <c r="L2728" s="991"/>
      <c r="M2728" s="991"/>
      <c r="N2728" s="991"/>
      <c r="O2728" s="991"/>
      <c r="P2728" s="991"/>
      <c r="Q2728" s="991"/>
      <c r="R2728" s="991"/>
      <c r="S2728" s="1056" t="str">
        <f>IF('statement of marks'!$J$3="","",'statement of marks'!$J$3)</f>
        <v xml:space="preserve">08291009401   </v>
      </c>
      <c r="T2728" s="1056"/>
      <c r="U2728" s="1056"/>
      <c r="V2728" s="1057"/>
    </row>
    <row r="2729" spans="1:22" ht="15.95" customHeight="1">
      <c r="A2729" s="425"/>
      <c r="B2729" s="404" t="s">
        <v>28</v>
      </c>
      <c r="C2729" s="430" t="s">
        <v>96</v>
      </c>
      <c r="D2729" s="1007" t="s">
        <v>1</v>
      </c>
      <c r="E2729" s="1007"/>
      <c r="F2729" s="1007"/>
      <c r="G2729" s="1007" t="s">
        <v>21</v>
      </c>
      <c r="H2729" s="1007"/>
      <c r="I2729" s="1007"/>
      <c r="J2729" s="1007" t="s">
        <v>68</v>
      </c>
      <c r="K2729" s="1007"/>
      <c r="L2729" s="1007"/>
      <c r="M2729" s="1007" t="s">
        <v>97</v>
      </c>
      <c r="N2729" s="1007"/>
      <c r="O2729" s="1007"/>
      <c r="P2729" s="1070" t="s">
        <v>200</v>
      </c>
      <c r="Q2729" s="1051" t="s">
        <v>238</v>
      </c>
      <c r="R2729" s="1051"/>
      <c r="S2729" s="1051"/>
      <c r="T2729" s="1052" t="s">
        <v>237</v>
      </c>
      <c r="U2729" s="1052"/>
      <c r="V2729" s="1053"/>
    </row>
    <row r="2730" spans="1:22" ht="15.95" customHeight="1">
      <c r="A2730" s="425"/>
      <c r="B2730" s="404"/>
      <c r="C2730" s="430"/>
      <c r="D2730" s="423" t="s">
        <v>245</v>
      </c>
      <c r="E2730" s="423" t="s">
        <v>246</v>
      </c>
      <c r="F2730" s="431" t="s">
        <v>2</v>
      </c>
      <c r="G2730" s="423" t="s">
        <v>245</v>
      </c>
      <c r="H2730" s="423" t="s">
        <v>246</v>
      </c>
      <c r="I2730" s="431" t="s">
        <v>2</v>
      </c>
      <c r="J2730" s="423" t="s">
        <v>245</v>
      </c>
      <c r="K2730" s="423" t="s">
        <v>246</v>
      </c>
      <c r="L2730" s="431" t="s">
        <v>2</v>
      </c>
      <c r="M2730" s="423" t="s">
        <v>245</v>
      </c>
      <c r="N2730" s="423" t="s">
        <v>246</v>
      </c>
      <c r="O2730" s="431" t="s">
        <v>2</v>
      </c>
      <c r="P2730" s="1070"/>
      <c r="Q2730" s="423" t="s">
        <v>245</v>
      </c>
      <c r="R2730" s="423" t="s">
        <v>246</v>
      </c>
      <c r="S2730" s="435" t="s">
        <v>2</v>
      </c>
      <c r="T2730" s="445" t="s">
        <v>223</v>
      </c>
      <c r="U2730" s="446" t="s">
        <v>5</v>
      </c>
      <c r="V2730" s="447" t="s">
        <v>241</v>
      </c>
    </row>
    <row r="2731" spans="1:22" ht="15.95" customHeight="1">
      <c r="A2731" s="426"/>
      <c r="B2731" s="1046" t="s">
        <v>3</v>
      </c>
      <c r="C2731" s="1047"/>
      <c r="D2731" s="421">
        <f>IF('statement of marks'!L$6="","",'statement of marks'!L$6)</f>
        <v>5</v>
      </c>
      <c r="E2731" s="421">
        <f>IF('statement of marks'!M$6="","",'statement of marks'!M$6)</f>
        <v>5</v>
      </c>
      <c r="F2731" s="432">
        <f>IF('statement of marks'!N$6="","",'statement of marks'!N$6)</f>
        <v>10</v>
      </c>
      <c r="G2731" s="421">
        <f>IF('statement of marks'!O$6="","",'statement of marks'!O$6)</f>
        <v>5</v>
      </c>
      <c r="H2731" s="421">
        <f>IF('statement of marks'!P$6="","",'statement of marks'!P$6)</f>
        <v>5</v>
      </c>
      <c r="I2731" s="432">
        <f>IF('statement of marks'!Q$6="","",'statement of marks'!Q$6)</f>
        <v>10</v>
      </c>
      <c r="J2731" s="421">
        <f>IF('statement of marks'!R$6="","",'statement of marks'!R$6)</f>
        <v>5</v>
      </c>
      <c r="K2731" s="421">
        <f>IF('statement of marks'!S$6="","",'statement of marks'!S$6)</f>
        <v>5</v>
      </c>
      <c r="L2731" s="432">
        <f>IF('statement of marks'!T$6="","",'statement of marks'!T$6)</f>
        <v>10</v>
      </c>
      <c r="M2731" s="421">
        <f>IF('statement of marks'!V$6="","",'statement of marks'!V$6)</f>
        <v>50</v>
      </c>
      <c r="N2731" s="421">
        <f>IF('statement of marks'!W$6="","",'statement of marks'!W$6)</f>
        <v>20</v>
      </c>
      <c r="O2731" s="432">
        <f>IF('statement of marks'!X$6="","",'statement of marks'!X$6)</f>
        <v>70</v>
      </c>
      <c r="P2731" s="422">
        <f>IF('statement of marks'!Y$6="","",'statement of marks'!Y$6)</f>
        <v>100</v>
      </c>
      <c r="Q2731" s="421">
        <f>IF('statement of marks'!Z$6="","",'statement of marks'!Z$6)</f>
        <v>70</v>
      </c>
      <c r="R2731" s="421">
        <f>IF('statement of marks'!AA$6="","",'statement of marks'!AA$6)</f>
        <v>30</v>
      </c>
      <c r="S2731" s="432">
        <f>IF('statement of marks'!AB$6="","",'statement of marks'!AB$6)</f>
        <v>100</v>
      </c>
      <c r="T2731" s="442">
        <f>IF('statement of marks'!AC$6="","",'statement of marks'!AC$6)</f>
        <v>200</v>
      </c>
      <c r="U2731" s="442" t="str">
        <f>IF('statement of marks'!AD$6="","",'statement of marks'!AD$6)</f>
        <v/>
      </c>
      <c r="V2731" s="448" t="str">
        <f>IF('statement of marks'!AE$6="","",'statement of marks'!AE$6)</f>
        <v/>
      </c>
    </row>
    <row r="2732" spans="1:22" ht="15.95" customHeight="1">
      <c r="A2732" s="425"/>
      <c r="B2732" s="990" t="str">
        <f>IF('statement of marks'!$L$3="","",'statement of marks'!$L$3)</f>
        <v>fgUnh</v>
      </c>
      <c r="C2732" s="991"/>
      <c r="D2732" s="207" t="str">
        <f>IF('statement of marks'!L92="","",'statement of marks'!L92)</f>
        <v/>
      </c>
      <c r="E2732" s="207" t="str">
        <f>IF('statement of marks'!M92="","",'statement of marks'!M92)</f>
        <v/>
      </c>
      <c r="F2732" s="433" t="str">
        <f>IF('statement of marks'!N92="","",'statement of marks'!N92)</f>
        <v/>
      </c>
      <c r="G2732" s="207" t="str">
        <f>IF('statement of marks'!O92="","",'statement of marks'!O92)</f>
        <v/>
      </c>
      <c r="H2732" s="207" t="str">
        <f>IF('statement of marks'!P92="","",'statement of marks'!P92)</f>
        <v/>
      </c>
      <c r="I2732" s="433" t="str">
        <f>IF('statement of marks'!Q92="","",'statement of marks'!Q92)</f>
        <v/>
      </c>
      <c r="J2732" s="207" t="str">
        <f>IF('statement of marks'!R92="","",'statement of marks'!R92)</f>
        <v/>
      </c>
      <c r="K2732" s="207" t="str">
        <f>IF('statement of marks'!S92="","",'statement of marks'!S92)</f>
        <v/>
      </c>
      <c r="L2732" s="433" t="str">
        <f>IF('statement of marks'!T92="","",'statement of marks'!T92)</f>
        <v/>
      </c>
      <c r="M2732" s="207" t="str">
        <f>IF('statement of marks'!V92="","",'statement of marks'!V92)</f>
        <v/>
      </c>
      <c r="N2732" s="207" t="str">
        <f>IF('statement of marks'!W92="","",'statement of marks'!W92)</f>
        <v/>
      </c>
      <c r="O2732" s="433" t="str">
        <f>IF('statement of marks'!X92="","",'statement of marks'!X92)</f>
        <v/>
      </c>
      <c r="P2732" s="209" t="str">
        <f>IF('statement of marks'!Y92="","",'statement of marks'!Y92)</f>
        <v/>
      </c>
      <c r="Q2732" s="207" t="str">
        <f>IF('statement of marks'!Z92="","",'statement of marks'!Z92)</f>
        <v/>
      </c>
      <c r="R2732" s="207" t="str">
        <f>IF('statement of marks'!AA92="","",'statement of marks'!AA92)</f>
        <v/>
      </c>
      <c r="S2732" s="433" t="str">
        <f>IF('statement of marks'!AB92="","",'statement of marks'!AB92)</f>
        <v/>
      </c>
      <c r="T2732" s="420" t="str">
        <f>IF('statement of marks'!AC92="","",'statement of marks'!AC92)</f>
        <v/>
      </c>
      <c r="U2732" s="420" t="str">
        <f>IF('statement of marks'!AD92="","",'statement of marks'!AD92)</f>
        <v/>
      </c>
      <c r="V2732" s="439" t="str">
        <f>IF('statement of marks'!AE92="","",'statement of marks'!AE92)</f>
        <v/>
      </c>
    </row>
    <row r="2733" spans="1:22" ht="15.95" customHeight="1">
      <c r="A2733" s="425"/>
      <c r="B2733" s="990" t="str">
        <f>IF('statement of marks'!$AH$3="","",'statement of marks'!$AH$3)</f>
        <v>vaxszth</v>
      </c>
      <c r="C2733" s="991"/>
      <c r="D2733" s="207" t="str">
        <f>IF('statement of marks'!AH92="","",'statement of marks'!AH92)</f>
        <v/>
      </c>
      <c r="E2733" s="207" t="str">
        <f>IF('statement of marks'!AI92="","",'statement of marks'!AI92)</f>
        <v/>
      </c>
      <c r="F2733" s="433" t="str">
        <f>IF('statement of marks'!AJ92="","",'statement of marks'!AJ92)</f>
        <v/>
      </c>
      <c r="G2733" s="207" t="str">
        <f>IF('statement of marks'!AK92="","",'statement of marks'!AK92)</f>
        <v/>
      </c>
      <c r="H2733" s="207" t="str">
        <f>IF('statement of marks'!AL92="","",'statement of marks'!AL92)</f>
        <v/>
      </c>
      <c r="I2733" s="433" t="str">
        <f>IF('statement of marks'!AM92="","",'statement of marks'!AM92)</f>
        <v/>
      </c>
      <c r="J2733" s="207" t="str">
        <f>IF('statement of marks'!AN92="","",'statement of marks'!AN92)</f>
        <v/>
      </c>
      <c r="K2733" s="207" t="str">
        <f>IF('statement of marks'!AO92="","",'statement of marks'!AO92)</f>
        <v/>
      </c>
      <c r="L2733" s="433" t="str">
        <f>IF('statement of marks'!AP92="","",'statement of marks'!AP92)</f>
        <v/>
      </c>
      <c r="M2733" s="207" t="str">
        <f>IF('statement of marks'!AR92="","",'statement of marks'!AR92)</f>
        <v/>
      </c>
      <c r="N2733" s="207" t="str">
        <f>IF('statement of marks'!AS92="","",'statement of marks'!AS92)</f>
        <v/>
      </c>
      <c r="O2733" s="433" t="str">
        <f>IF('statement of marks'!AT92="","",'statement of marks'!AT92)</f>
        <v/>
      </c>
      <c r="P2733" s="209" t="str">
        <f>IF('statement of marks'!AU92="","",'statement of marks'!AU92)</f>
        <v/>
      </c>
      <c r="Q2733" s="207" t="str">
        <f>IF('statement of marks'!AV92="","",'statement of marks'!AV92)</f>
        <v/>
      </c>
      <c r="R2733" s="207" t="str">
        <f>IF('statement of marks'!AW92="","",'statement of marks'!AW92)</f>
        <v/>
      </c>
      <c r="S2733" s="433" t="str">
        <f>IF('statement of marks'!AX92="","",'statement of marks'!AX92)</f>
        <v/>
      </c>
      <c r="T2733" s="420" t="str">
        <f>IF('statement of marks'!AY92="","",'statement of marks'!AY92)</f>
        <v/>
      </c>
      <c r="U2733" s="420" t="str">
        <f>IF('statement of marks'!AZ92="","",'statement of marks'!AZ92)</f>
        <v/>
      </c>
      <c r="V2733" s="439" t="str">
        <f>IF('statement of marks'!BA92="","",'statement of marks'!BA92)</f>
        <v/>
      </c>
    </row>
    <row r="2734" spans="1:22" ht="15.95" customHeight="1">
      <c r="A2734" s="425"/>
      <c r="B2734" s="990" t="str">
        <f>IF('statement of marks'!BD92="s","laLd`r",IF('statement of marks'!BD92="u","mnwZ",IF('statement of marks'!BD92="g","xqtjkrh",IF('statement of marks'!BD92="p","iatkch",IF('statement of marks'!BD92="sd","fla/kh","r`rh; Hkk""kk")))))</f>
        <v>r`rh; Hkk"kk</v>
      </c>
      <c r="C2734" s="991"/>
      <c r="D2734" s="207" t="str">
        <f>IF('statement of marks'!BE92="","",'statement of marks'!BE92)</f>
        <v/>
      </c>
      <c r="E2734" s="207" t="str">
        <f>IF('statement of marks'!BF92="","",'statement of marks'!BF92)</f>
        <v/>
      </c>
      <c r="F2734" s="433" t="str">
        <f>IF('statement of marks'!BG92="","",'statement of marks'!BG92)</f>
        <v/>
      </c>
      <c r="G2734" s="207" t="str">
        <f>IF('statement of marks'!BH92="","",'statement of marks'!BH92)</f>
        <v/>
      </c>
      <c r="H2734" s="207" t="str">
        <f>IF('statement of marks'!BI92="","",'statement of marks'!BI92)</f>
        <v/>
      </c>
      <c r="I2734" s="433" t="str">
        <f>IF('statement of marks'!BJ92="","",'statement of marks'!BJ92)</f>
        <v/>
      </c>
      <c r="J2734" s="207" t="str">
        <f>IF('statement of marks'!BK92="","",'statement of marks'!BK92)</f>
        <v/>
      </c>
      <c r="K2734" s="207" t="str">
        <f>IF('statement of marks'!BL92="","",'statement of marks'!BL92)</f>
        <v/>
      </c>
      <c r="L2734" s="433" t="str">
        <f>IF('statement of marks'!BM92="","",'statement of marks'!BM92)</f>
        <v/>
      </c>
      <c r="M2734" s="207" t="str">
        <f>IF('statement of marks'!BO92="","",'statement of marks'!BO92)</f>
        <v/>
      </c>
      <c r="N2734" s="207" t="str">
        <f>IF('statement of marks'!BP92="","",'statement of marks'!BP92)</f>
        <v/>
      </c>
      <c r="O2734" s="433" t="str">
        <f>IF('statement of marks'!BQ92="","",'statement of marks'!BQ92)</f>
        <v/>
      </c>
      <c r="P2734" s="209" t="str">
        <f>IF('statement of marks'!BR92="","",'statement of marks'!BR92)</f>
        <v/>
      </c>
      <c r="Q2734" s="207" t="str">
        <f>IF('statement of marks'!BS92="","",'statement of marks'!BS92)</f>
        <v/>
      </c>
      <c r="R2734" s="207" t="str">
        <f>IF('statement of marks'!BT92="","",'statement of marks'!BT92)</f>
        <v/>
      </c>
      <c r="S2734" s="433" t="str">
        <f>IF('statement of marks'!BU92="","",'statement of marks'!BU92)</f>
        <v/>
      </c>
      <c r="T2734" s="420" t="str">
        <f>IF('statement of marks'!BV92="","",'statement of marks'!BV92)</f>
        <v/>
      </c>
      <c r="U2734" s="420" t="str">
        <f>IF('statement of marks'!BW92="","",'statement of marks'!BW92)</f>
        <v/>
      </c>
      <c r="V2734" s="439" t="str">
        <f>IF('statement of marks'!BX92="","",'statement of marks'!BX92)</f>
        <v/>
      </c>
    </row>
    <row r="2735" spans="1:22" ht="15.95" customHeight="1">
      <c r="A2735" s="425"/>
      <c r="B2735" s="990" t="str">
        <f>IF('statement of marks'!$CA$3="","",'statement of marks'!$CA$3)</f>
        <v>xf.kr</v>
      </c>
      <c r="C2735" s="991"/>
      <c r="D2735" s="207" t="str">
        <f>IF('statement of marks'!CA92="","",'statement of marks'!CA92)</f>
        <v/>
      </c>
      <c r="E2735" s="207" t="str">
        <f>IF('statement of marks'!CB92="","",'statement of marks'!CB92)</f>
        <v/>
      </c>
      <c r="F2735" s="433" t="str">
        <f>IF('statement of marks'!CC92="","",'statement of marks'!CC92)</f>
        <v/>
      </c>
      <c r="G2735" s="207" t="str">
        <f>IF('statement of marks'!CD92="","",'statement of marks'!CD92)</f>
        <v/>
      </c>
      <c r="H2735" s="207" t="str">
        <f>IF('statement of marks'!CE92="","",'statement of marks'!CE92)</f>
        <v/>
      </c>
      <c r="I2735" s="433" t="str">
        <f>IF('statement of marks'!CF92="","",'statement of marks'!CF92)</f>
        <v/>
      </c>
      <c r="J2735" s="207" t="str">
        <f>IF('statement of marks'!CG92="","",'statement of marks'!CG92)</f>
        <v/>
      </c>
      <c r="K2735" s="207" t="str">
        <f>IF('statement of marks'!CH92="","",'statement of marks'!CH92)</f>
        <v/>
      </c>
      <c r="L2735" s="433" t="str">
        <f>IF('statement of marks'!CI92="","",'statement of marks'!CI92)</f>
        <v/>
      </c>
      <c r="M2735" s="207" t="str">
        <f>IF('statement of marks'!CK92="","",'statement of marks'!CK92)</f>
        <v/>
      </c>
      <c r="N2735" s="207" t="str">
        <f>IF('statement of marks'!CL92="","",'statement of marks'!CL92)</f>
        <v/>
      </c>
      <c r="O2735" s="433" t="str">
        <f>IF('statement of marks'!CM92="","",'statement of marks'!CM92)</f>
        <v/>
      </c>
      <c r="P2735" s="209" t="str">
        <f>IF('statement of marks'!CN92="","",'statement of marks'!CN92)</f>
        <v/>
      </c>
      <c r="Q2735" s="207" t="str">
        <f>IF('statement of marks'!CO92="","",'statement of marks'!CO92)</f>
        <v/>
      </c>
      <c r="R2735" s="207" t="str">
        <f>IF('statement of marks'!CP92="","",'statement of marks'!CP92)</f>
        <v/>
      </c>
      <c r="S2735" s="433" t="str">
        <f>IF('statement of marks'!CQ92="","",'statement of marks'!CQ92)</f>
        <v/>
      </c>
      <c r="T2735" s="420" t="str">
        <f>IF('statement of marks'!CR92="","",'statement of marks'!CR92)</f>
        <v/>
      </c>
      <c r="U2735" s="420" t="str">
        <f>IF('statement of marks'!CS92="","",'statement of marks'!CS92)</f>
        <v/>
      </c>
      <c r="V2735" s="439" t="str">
        <f>IF('statement of marks'!CT92="","",'statement of marks'!CT92)</f>
        <v/>
      </c>
    </row>
    <row r="2736" spans="1:22" ht="15.95" customHeight="1">
      <c r="A2736" s="425"/>
      <c r="B2736" s="990" t="str">
        <f>IF('statement of marks'!$CW$3="","",'statement of marks'!$CW$3)</f>
        <v>foKku</v>
      </c>
      <c r="C2736" s="991"/>
      <c r="D2736" s="207" t="str">
        <f>IF('statement of marks'!CW92="","",'statement of marks'!CW92)</f>
        <v/>
      </c>
      <c r="E2736" s="207" t="str">
        <f>IF('statement of marks'!CX92="","",'statement of marks'!CX92)</f>
        <v/>
      </c>
      <c r="F2736" s="433" t="str">
        <f>IF('statement of marks'!CY92="","",'statement of marks'!CY92)</f>
        <v/>
      </c>
      <c r="G2736" s="207" t="str">
        <f>IF('statement of marks'!CZ92="","",'statement of marks'!CZ92)</f>
        <v/>
      </c>
      <c r="H2736" s="207" t="str">
        <f>IF('statement of marks'!DA92="","",'statement of marks'!DA92)</f>
        <v/>
      </c>
      <c r="I2736" s="433" t="str">
        <f>IF('statement of marks'!DB92="","",'statement of marks'!DB92)</f>
        <v/>
      </c>
      <c r="J2736" s="207" t="str">
        <f>IF('statement of marks'!DC92="","",'statement of marks'!DC92)</f>
        <v/>
      </c>
      <c r="K2736" s="207" t="str">
        <f>IF('statement of marks'!DD92="","",'statement of marks'!DD92)</f>
        <v/>
      </c>
      <c r="L2736" s="433" t="str">
        <f>IF('statement of marks'!DE92="","",'statement of marks'!DE92)</f>
        <v/>
      </c>
      <c r="M2736" s="207" t="str">
        <f>IF('statement of marks'!DG92="","",'statement of marks'!DG92)</f>
        <v/>
      </c>
      <c r="N2736" s="207" t="str">
        <f>IF('statement of marks'!DH92="","",'statement of marks'!DH92)</f>
        <v/>
      </c>
      <c r="O2736" s="433" t="str">
        <f>IF('statement of marks'!DI92="","",'statement of marks'!DI92)</f>
        <v/>
      </c>
      <c r="P2736" s="209" t="str">
        <f>IF('statement of marks'!DJ92="","",'statement of marks'!DJ92)</f>
        <v/>
      </c>
      <c r="Q2736" s="207" t="str">
        <f>IF('statement of marks'!DK92="","",'statement of marks'!DK92)</f>
        <v/>
      </c>
      <c r="R2736" s="207" t="str">
        <f>IF('statement of marks'!DL92="","",'statement of marks'!DL92)</f>
        <v/>
      </c>
      <c r="S2736" s="433" t="str">
        <f>IF('statement of marks'!DM92="","",'statement of marks'!DM92)</f>
        <v/>
      </c>
      <c r="T2736" s="420" t="str">
        <f>IF('statement of marks'!DN92="","",'statement of marks'!DN92)</f>
        <v/>
      </c>
      <c r="U2736" s="420" t="str">
        <f>IF('statement of marks'!DO92="","",'statement of marks'!DO92)</f>
        <v/>
      </c>
      <c r="V2736" s="439" t="str">
        <f>IF('statement of marks'!DP92="","",'statement of marks'!DP92)</f>
        <v/>
      </c>
    </row>
    <row r="2737" spans="1:22" ht="15.95" customHeight="1">
      <c r="A2737" s="425"/>
      <c r="B2737" s="990" t="str">
        <f>IF('statement of marks'!$DS$3="","",'statement of marks'!$DS$3)</f>
        <v>lkekftd foKku</v>
      </c>
      <c r="C2737" s="991"/>
      <c r="D2737" s="207" t="str">
        <f>IF('statement of marks'!DS92="","",'statement of marks'!DS92)</f>
        <v/>
      </c>
      <c r="E2737" s="207" t="str">
        <f>IF('statement of marks'!DT92="","",'statement of marks'!DT92)</f>
        <v/>
      </c>
      <c r="F2737" s="433" t="str">
        <f>IF('statement of marks'!DU92="","",'statement of marks'!DU92)</f>
        <v/>
      </c>
      <c r="G2737" s="207" t="str">
        <f>IF('statement of marks'!DV92="","",'statement of marks'!DV92)</f>
        <v/>
      </c>
      <c r="H2737" s="207" t="str">
        <f>IF('statement of marks'!DW92="","",'statement of marks'!DW92)</f>
        <v/>
      </c>
      <c r="I2737" s="433" t="str">
        <f>IF('statement of marks'!DX92="","",'statement of marks'!DX92)</f>
        <v/>
      </c>
      <c r="J2737" s="207" t="str">
        <f>IF('statement of marks'!DY92="","",'statement of marks'!DY92)</f>
        <v/>
      </c>
      <c r="K2737" s="207" t="str">
        <f>IF('statement of marks'!DZ92="","",'statement of marks'!DZ92)</f>
        <v/>
      </c>
      <c r="L2737" s="433" t="str">
        <f>IF('statement of marks'!EA92="","",'statement of marks'!EA92)</f>
        <v/>
      </c>
      <c r="M2737" s="207" t="str">
        <f>IF('statement of marks'!EC92="","",'statement of marks'!EC92)</f>
        <v/>
      </c>
      <c r="N2737" s="207" t="str">
        <f>IF('statement of marks'!ED92="","",'statement of marks'!ED92)</f>
        <v/>
      </c>
      <c r="O2737" s="433" t="str">
        <f>IF('statement of marks'!EE92="","",'statement of marks'!EE92)</f>
        <v/>
      </c>
      <c r="P2737" s="209" t="str">
        <f>IF('statement of marks'!EF92="","",'statement of marks'!EF92)</f>
        <v/>
      </c>
      <c r="Q2737" s="207" t="str">
        <f>IF('statement of marks'!EG92="","",'statement of marks'!EG92)</f>
        <v/>
      </c>
      <c r="R2737" s="207" t="str">
        <f>IF('statement of marks'!EH92="","",'statement of marks'!EH92)</f>
        <v/>
      </c>
      <c r="S2737" s="433" t="str">
        <f>IF('statement of marks'!EI92="","",'statement of marks'!EI92)</f>
        <v/>
      </c>
      <c r="T2737" s="420" t="str">
        <f>IF('statement of marks'!EJ92="","",'statement of marks'!EJ92)</f>
        <v/>
      </c>
      <c r="U2737" s="420" t="str">
        <f>IF('statement of marks'!EK92="","",'statement of marks'!EK92)</f>
        <v/>
      </c>
      <c r="V2737" s="439" t="str">
        <f>IF('statement of marks'!EL92="","",'statement of marks'!EL92)</f>
        <v/>
      </c>
    </row>
    <row r="2738" spans="1:22" ht="15.95" customHeight="1">
      <c r="A2738" s="425"/>
      <c r="B2738" s="996" t="s">
        <v>193</v>
      </c>
      <c r="C2738" s="997"/>
      <c r="D2738" s="1007" t="s">
        <v>1</v>
      </c>
      <c r="E2738" s="1007"/>
      <c r="F2738" s="1007"/>
      <c r="G2738" s="1007" t="s">
        <v>21</v>
      </c>
      <c r="H2738" s="1007"/>
      <c r="I2738" s="1007"/>
      <c r="J2738" s="1007" t="s">
        <v>194</v>
      </c>
      <c r="K2738" s="1007"/>
      <c r="L2738" s="1007"/>
      <c r="M2738" s="1007" t="s">
        <v>68</v>
      </c>
      <c r="N2738" s="1007"/>
      <c r="O2738" s="1007"/>
      <c r="P2738" s="1007" t="s">
        <v>240</v>
      </c>
      <c r="Q2738" s="1007"/>
      <c r="R2738" s="1007"/>
      <c r="S2738" s="436"/>
      <c r="T2738" s="1073" t="s">
        <v>237</v>
      </c>
      <c r="U2738" s="1074"/>
      <c r="V2738" s="1075"/>
    </row>
    <row r="2739" spans="1:22" ht="15.95" customHeight="1">
      <c r="A2739" s="426"/>
      <c r="B2739" s="1048" t="s">
        <v>3</v>
      </c>
      <c r="C2739" s="1049"/>
      <c r="D2739" s="1050">
        <f>IF('statement of marks'!EO$6="","",'statement of marks'!EO$6)</f>
        <v>20</v>
      </c>
      <c r="E2739" s="1050"/>
      <c r="F2739" s="1050"/>
      <c r="G2739" s="1050">
        <f>IF('statement of marks'!EP$6="","",'statement of marks'!EP$6)</f>
        <v>20</v>
      </c>
      <c r="H2739" s="1050"/>
      <c r="I2739" s="1050"/>
      <c r="J2739" s="1050">
        <f>IF('statement of marks'!ER$6="","",'statement of marks'!ER$6)</f>
        <v>20</v>
      </c>
      <c r="K2739" s="1050"/>
      <c r="L2739" s="1050"/>
      <c r="M2739" s="1050">
        <f>IF('statement of marks'!EQ$6="","",'statement of marks'!EQ$6)</f>
        <v>20</v>
      </c>
      <c r="N2739" s="1050"/>
      <c r="O2739" s="1050"/>
      <c r="P2739" s="1050">
        <f>IF('statement of marks'!ES$6="","",'statement of marks'!ES$6)</f>
        <v>20</v>
      </c>
      <c r="Q2739" s="1050"/>
      <c r="R2739" s="1050"/>
      <c r="S2739" s="437" t="str">
        <f>IF('statement of marks'!FD$6="","",'statement of marks'!EW$6)</f>
        <v/>
      </c>
      <c r="T2739" s="442">
        <f>IF('statement of marks'!ET$6="","",'statement of marks'!ET$6)</f>
        <v>100</v>
      </c>
      <c r="U2739" s="443" t="s">
        <v>5</v>
      </c>
      <c r="V2739" s="444" t="s">
        <v>241</v>
      </c>
    </row>
    <row r="2740" spans="1:22" ht="15.95" customHeight="1">
      <c r="A2740" s="425"/>
      <c r="B2740" s="990" t="str">
        <f>IF('statement of marks'!$EO$3="","",'statement of marks'!$EO$3)</f>
        <v>dk;kZuqHko</v>
      </c>
      <c r="C2740" s="991"/>
      <c r="D2740" s="1031" t="str">
        <f>IF('statement of marks'!EO92="","",'statement of marks'!EO92)</f>
        <v/>
      </c>
      <c r="E2740" s="1031"/>
      <c r="F2740" s="1031"/>
      <c r="G2740" s="1031" t="str">
        <f>IF('statement of marks'!EP92="","",'statement of marks'!EP92)</f>
        <v/>
      </c>
      <c r="H2740" s="1031"/>
      <c r="I2740" s="1031"/>
      <c r="J2740" s="1031" t="str">
        <f>IF('statement of marks'!ER92="","",'statement of marks'!ER92)</f>
        <v/>
      </c>
      <c r="K2740" s="1031"/>
      <c r="L2740" s="1031"/>
      <c r="M2740" s="1031" t="str">
        <f>IF('statement of marks'!EQ92="","",'statement of marks'!EQ92)</f>
        <v/>
      </c>
      <c r="N2740" s="1031"/>
      <c r="O2740" s="1031"/>
      <c r="P2740" s="1031" t="str">
        <f>IF('statement of marks'!ES92="","",'statement of marks'!ES92)</f>
        <v/>
      </c>
      <c r="Q2740" s="1031"/>
      <c r="R2740" s="1031"/>
      <c r="S2740" s="438"/>
      <c r="T2740" s="440" t="str">
        <f>IF('statement of marks'!ET92="","",'statement of marks'!ET92)</f>
        <v/>
      </c>
      <c r="U2740" s="440" t="str">
        <f>IF('statement of marks'!EU92="","",'statement of marks'!EU92)</f>
        <v/>
      </c>
      <c r="V2740" s="441" t="str">
        <f>IF('statement of marks'!EV92="","",'statement of marks'!EV92)</f>
        <v/>
      </c>
    </row>
    <row r="2741" spans="1:22" ht="15.95" customHeight="1">
      <c r="A2741" s="425"/>
      <c r="B2741" s="1027" t="str">
        <f>IF('statement of marks'!$EY$3="","",'statement of marks'!$EY$3)</f>
        <v>dyk f'k{kk</v>
      </c>
      <c r="C2741" s="1028"/>
      <c r="D2741" s="1031" t="str">
        <f>IF('statement of marks'!EY92="","",'statement of marks'!EY92)</f>
        <v/>
      </c>
      <c r="E2741" s="1031"/>
      <c r="F2741" s="1031"/>
      <c r="G2741" s="1031" t="str">
        <f>IF('statement of marks'!EZ92="","",'statement of marks'!EZ92)</f>
        <v/>
      </c>
      <c r="H2741" s="1031"/>
      <c r="I2741" s="1031"/>
      <c r="J2741" s="1031" t="str">
        <f>IF('statement of marks'!FB92="","",'statement of marks'!FB92)</f>
        <v/>
      </c>
      <c r="K2741" s="1031"/>
      <c r="L2741" s="1031"/>
      <c r="M2741" s="1031" t="str">
        <f>IF('statement of marks'!FA92="","",'statement of marks'!FA92)</f>
        <v/>
      </c>
      <c r="N2741" s="1031"/>
      <c r="O2741" s="1031"/>
      <c r="P2741" s="1031" t="str">
        <f>IF('statement of marks'!FC92="","",'statement of marks'!FC92)</f>
        <v/>
      </c>
      <c r="Q2741" s="1031"/>
      <c r="R2741" s="1031"/>
      <c r="S2741" s="438"/>
      <c r="T2741" s="440" t="str">
        <f>IF('statement of marks'!FD92="","",'statement of marks'!FD92)</f>
        <v/>
      </c>
      <c r="U2741" s="440" t="str">
        <f>IF('statement of marks'!FE92="","",'statement of marks'!FE92)</f>
        <v/>
      </c>
      <c r="V2741" s="441" t="str">
        <f>IF('statement of marks'!FF92="","",'statement of marks'!FF92)</f>
        <v/>
      </c>
    </row>
    <row r="2742" spans="1:22" ht="15.95" customHeight="1">
      <c r="A2742" s="425"/>
      <c r="B2742" s="1029" t="str">
        <f>IF('statement of marks'!$FI$3="","",'statement of marks'!$FI$3)</f>
        <v>LokLF; ,oe~ 'kkjhfjd f'k{kk</v>
      </c>
      <c r="C2742" s="1030"/>
      <c r="D2742" s="1031" t="str">
        <f>IF('statement of marks'!FI92="","",'statement of marks'!FI92)</f>
        <v/>
      </c>
      <c r="E2742" s="1031"/>
      <c r="F2742" s="1031"/>
      <c r="G2742" s="1031" t="str">
        <f>IF('statement of marks'!FJ92="","",'statement of marks'!FJ92)</f>
        <v/>
      </c>
      <c r="H2742" s="1031"/>
      <c r="I2742" s="1031"/>
      <c r="J2742" s="1031" t="str">
        <f>IF('statement of marks'!FL92="","",'statement of marks'!FL92)</f>
        <v/>
      </c>
      <c r="K2742" s="1031"/>
      <c r="L2742" s="1031"/>
      <c r="M2742" s="1031" t="str">
        <f>IF('statement of marks'!FK92="","",'statement of marks'!FK92)</f>
        <v/>
      </c>
      <c r="N2742" s="1031"/>
      <c r="O2742" s="1031"/>
      <c r="P2742" s="1031" t="str">
        <f>IF('statement of marks'!FM92="","",'statement of marks'!FM92)</f>
        <v/>
      </c>
      <c r="Q2742" s="1031"/>
      <c r="R2742" s="1031"/>
      <c r="S2742" s="438"/>
      <c r="T2742" s="440" t="str">
        <f>IF('statement of marks'!FN92="","",'statement of marks'!FN92)</f>
        <v/>
      </c>
      <c r="U2742" s="440" t="str">
        <f>IF('statement of marks'!FO92="","",'statement of marks'!FO92)</f>
        <v/>
      </c>
      <c r="V2742" s="441" t="str">
        <f>IF('statement of marks'!FP92="","",'statement of marks'!FP92)</f>
        <v/>
      </c>
    </row>
    <row r="2743" spans="1:22" ht="15.95" customHeight="1">
      <c r="A2743" s="425"/>
      <c r="B2743" s="1000" t="s">
        <v>195</v>
      </c>
      <c r="C2743" s="1001"/>
      <c r="D2743" s="1071" t="str">
        <f>details!$DR$3</f>
        <v>vxLr rd</v>
      </c>
      <c r="E2743" s="1071"/>
      <c r="F2743" s="1071"/>
      <c r="G2743" s="1071" t="str">
        <f>details!$DV$3</f>
        <v>vDVwcj rd</v>
      </c>
      <c r="H2743" s="1071"/>
      <c r="I2743" s="1071"/>
      <c r="J2743" s="1071" t="str">
        <f>details!$ED$3</f>
        <v>Qjojh rd</v>
      </c>
      <c r="K2743" s="1071"/>
      <c r="L2743" s="1071"/>
      <c r="M2743" s="1071" t="str">
        <f>details!$DZ$3</f>
        <v>fnlEcj rd</v>
      </c>
      <c r="N2743" s="1071"/>
      <c r="O2743" s="1071"/>
      <c r="P2743" s="1071" t="str">
        <f>details!$EH$3</f>
        <v>loZ ;ksx</v>
      </c>
      <c r="Q2743" s="1071"/>
      <c r="R2743" s="1071"/>
      <c r="S2743" s="1010" t="s">
        <v>252</v>
      </c>
      <c r="T2743" s="1011"/>
      <c r="U2743" s="1011"/>
      <c r="V2743" s="1078"/>
    </row>
    <row r="2744" spans="1:22" ht="15.95" customHeight="1">
      <c r="A2744" s="425"/>
      <c r="B2744" s="1025" t="s">
        <v>98</v>
      </c>
      <c r="C2744" s="1026"/>
      <c r="D2744" s="1008" t="str">
        <f>IF(details!DS92="","",details!DS92)</f>
        <v/>
      </c>
      <c r="E2744" s="1008"/>
      <c r="F2744" s="1008"/>
      <c r="G2744" s="1008" t="str">
        <f>IF(details!DW92="","",details!DW92)</f>
        <v/>
      </c>
      <c r="H2744" s="1008"/>
      <c r="I2744" s="1008"/>
      <c r="J2744" s="1008" t="str">
        <f>IF(details!EE92="","",details!EE92)</f>
        <v/>
      </c>
      <c r="K2744" s="1008"/>
      <c r="L2744" s="1008"/>
      <c r="M2744" s="1008" t="str">
        <f>IF(details!EA92="","",details!EA92)</f>
        <v/>
      </c>
      <c r="N2744" s="1008"/>
      <c r="O2744" s="1008"/>
      <c r="P2744" s="1008" t="str">
        <f>IF(details!EI92="","",details!EI92)</f>
        <v/>
      </c>
      <c r="Q2744" s="1008"/>
      <c r="R2744" s="1008"/>
      <c r="S2744" s="1079">
        <f>'statement of marks'!$HF$108</f>
        <v>42855</v>
      </c>
      <c r="T2744" s="1080"/>
      <c r="U2744" s="1080"/>
      <c r="V2744" s="1081"/>
    </row>
    <row r="2745" spans="1:22" ht="15.95" customHeight="1">
      <c r="A2745" s="425"/>
      <c r="B2745" s="1023" t="s">
        <v>15</v>
      </c>
      <c r="C2745" s="1024"/>
      <c r="D2745" s="1009">
        <f>IF(details!DR92="","",details!DR92)</f>
        <v>83</v>
      </c>
      <c r="E2745" s="1009"/>
      <c r="F2745" s="1009"/>
      <c r="G2745" s="1009" t="str">
        <f>IF(details!DV92="","",details!DV92)</f>
        <v/>
      </c>
      <c r="H2745" s="1009"/>
      <c r="I2745" s="1009"/>
      <c r="J2745" s="1009" t="str">
        <f>IF(details!ED92="","",details!ED92)</f>
        <v/>
      </c>
      <c r="K2745" s="1009"/>
      <c r="L2745" s="1009"/>
      <c r="M2745" s="1009" t="str">
        <f>IF(details!DZ92="","",details!DZ92)</f>
        <v/>
      </c>
      <c r="N2745" s="1009"/>
      <c r="O2745" s="1009"/>
      <c r="P2745" s="1009" t="str">
        <f>IF(details!EH92="","",details!EH92)</f>
        <v/>
      </c>
      <c r="Q2745" s="1009"/>
      <c r="R2745" s="1009"/>
      <c r="S2745" s="1082"/>
      <c r="T2745" s="1083"/>
      <c r="U2745" s="1083"/>
      <c r="V2745" s="1084"/>
    </row>
    <row r="2746" spans="1:22" ht="15.95" customHeight="1">
      <c r="A2746" s="1072"/>
      <c r="B2746" s="1064" t="s">
        <v>250</v>
      </c>
      <c r="C2746" s="1065"/>
      <c r="D2746" s="1066" t="s">
        <v>3</v>
      </c>
      <c r="E2746" s="1066"/>
      <c r="F2746" s="1066"/>
      <c r="G2746" s="1066" t="s">
        <v>236</v>
      </c>
      <c r="H2746" s="1066"/>
      <c r="I2746" s="1066"/>
      <c r="J2746" s="1066" t="s">
        <v>5</v>
      </c>
      <c r="K2746" s="1066"/>
      <c r="L2746" s="1066"/>
      <c r="M2746" s="1066" t="s">
        <v>242</v>
      </c>
      <c r="N2746" s="1066"/>
      <c r="O2746" s="1066"/>
      <c r="P2746" s="1067" t="s">
        <v>225</v>
      </c>
      <c r="Q2746" s="1067"/>
      <c r="R2746" s="1067"/>
      <c r="S2746" s="1066" t="s">
        <v>250</v>
      </c>
      <c r="T2746" s="1066"/>
      <c r="U2746" s="1066"/>
      <c r="V2746" s="1068"/>
    </row>
    <row r="2747" spans="1:22" ht="15.95" customHeight="1">
      <c r="A2747" s="1072"/>
      <c r="B2747" s="1064"/>
      <c r="C2747" s="1065"/>
      <c r="D2747" s="1069" t="str">
        <f>'statement of marks'!HD92</f>
        <v/>
      </c>
      <c r="E2747" s="1069"/>
      <c r="F2747" s="1069"/>
      <c r="G2747" s="1069" t="str">
        <f>'statement of marks'!HE92</f>
        <v/>
      </c>
      <c r="H2747" s="1069"/>
      <c r="I2747" s="1069"/>
      <c r="J2747" s="1069" t="str">
        <f>'statement of marks'!HF92</f>
        <v/>
      </c>
      <c r="K2747" s="1069"/>
      <c r="L2747" s="1069"/>
      <c r="M2747" s="1069" t="str">
        <f>'statement of marks'!HI92</f>
        <v/>
      </c>
      <c r="N2747" s="1069"/>
      <c r="O2747" s="1069"/>
      <c r="P2747" s="1069" t="str">
        <f>'statement of marks'!HH92</f>
        <v/>
      </c>
      <c r="Q2747" s="1069"/>
      <c r="R2747" s="1069"/>
      <c r="S2747" s="1066" t="str">
        <f>'statement of marks'!HC92</f>
        <v/>
      </c>
      <c r="T2747" s="1066"/>
      <c r="U2747" s="1066"/>
      <c r="V2747" s="1068"/>
    </row>
    <row r="2748" spans="1:22" ht="15.95" customHeight="1">
      <c r="A2748" s="425"/>
      <c r="B2748" s="1036" t="s">
        <v>99</v>
      </c>
      <c r="C2748" s="1037"/>
      <c r="D2748" s="1007"/>
      <c r="E2748" s="1007"/>
      <c r="F2748" s="1007"/>
      <c r="G2748" s="1007"/>
      <c r="H2748" s="1007"/>
      <c r="I2748" s="1007"/>
      <c r="J2748" s="1007"/>
      <c r="K2748" s="1007"/>
      <c r="L2748" s="1007"/>
      <c r="M2748" s="1007"/>
      <c r="N2748" s="1007"/>
      <c r="O2748" s="1007"/>
      <c r="P2748" s="1007"/>
      <c r="Q2748" s="1007"/>
      <c r="R2748" s="1007"/>
      <c r="S2748" s="1007"/>
      <c r="T2748" s="1007"/>
      <c r="U2748" s="1007"/>
      <c r="V2748" s="1058"/>
    </row>
    <row r="2749" spans="1:22" ht="15.95" customHeight="1">
      <c r="A2749" s="425"/>
      <c r="B2749" s="1013" t="s">
        <v>79</v>
      </c>
      <c r="C2749" s="1014"/>
      <c r="D2749" s="1007"/>
      <c r="E2749" s="1007"/>
      <c r="F2749" s="1007"/>
      <c r="G2749" s="1007"/>
      <c r="H2749" s="1007"/>
      <c r="I2749" s="1007"/>
      <c r="J2749" s="1007"/>
      <c r="K2749" s="1007"/>
      <c r="L2749" s="1007"/>
      <c r="M2749" s="1007"/>
      <c r="N2749" s="1007"/>
      <c r="O2749" s="1007"/>
      <c r="P2749" s="1007"/>
      <c r="Q2749" s="1007"/>
      <c r="R2749" s="1007"/>
      <c r="S2749" s="1007"/>
      <c r="T2749" s="1007"/>
      <c r="U2749" s="1007"/>
      <c r="V2749" s="1058"/>
    </row>
    <row r="2750" spans="1:22" ht="15.95" customHeight="1">
      <c r="A2750" s="425"/>
      <c r="B2750" s="1036" t="s">
        <v>243</v>
      </c>
      <c r="C2750" s="1037"/>
      <c r="D2750" s="1007"/>
      <c r="E2750" s="1007"/>
      <c r="F2750" s="1007"/>
      <c r="G2750" s="1007"/>
      <c r="H2750" s="1007"/>
      <c r="I2750" s="1007"/>
      <c r="J2750" s="1007"/>
      <c r="K2750" s="1007"/>
      <c r="L2750" s="1007"/>
      <c r="M2750" s="1007"/>
      <c r="N2750" s="1007"/>
      <c r="O2750" s="1007"/>
      <c r="P2750" s="1007" t="s">
        <v>243</v>
      </c>
      <c r="Q2750" s="1007"/>
      <c r="R2750" s="1007"/>
      <c r="S2750" s="1007"/>
      <c r="T2750" s="1007"/>
      <c r="U2750" s="1007"/>
      <c r="V2750" s="1058"/>
    </row>
    <row r="2751" spans="1:22" ht="15.95" customHeight="1">
      <c r="A2751" s="425"/>
      <c r="B2751" s="1021" t="s">
        <v>100</v>
      </c>
      <c r="C2751" s="1022"/>
      <c r="D2751" s="1007"/>
      <c r="E2751" s="1007"/>
      <c r="F2751" s="1007"/>
      <c r="G2751" s="1007"/>
      <c r="H2751" s="1007"/>
      <c r="I2751" s="1007"/>
      <c r="J2751" s="1007"/>
      <c r="K2751" s="1007"/>
      <c r="L2751" s="1007"/>
      <c r="M2751" s="1007"/>
      <c r="N2751" s="1007"/>
      <c r="O2751" s="1007"/>
      <c r="P2751" s="1007"/>
      <c r="Q2751" s="1007"/>
      <c r="R2751" s="1007"/>
      <c r="S2751" s="1060" t="s">
        <v>100</v>
      </c>
      <c r="T2751" s="1060"/>
      <c r="U2751" s="1060"/>
      <c r="V2751" s="1061"/>
    </row>
    <row r="2752" spans="1:22" ht="15.95" customHeight="1" thickBot="1">
      <c r="A2752" s="427"/>
      <c r="B2752" s="1076" t="s">
        <v>101</v>
      </c>
      <c r="C2752" s="1077"/>
      <c r="D2752" s="1059"/>
      <c r="E2752" s="1059"/>
      <c r="F2752" s="1059"/>
      <c r="G2752" s="1059"/>
      <c r="H2752" s="1059"/>
      <c r="I2752" s="1059"/>
      <c r="J2752" s="1059"/>
      <c r="K2752" s="1059"/>
      <c r="L2752" s="1059"/>
      <c r="M2752" s="1059"/>
      <c r="N2752" s="1059"/>
      <c r="O2752" s="1059"/>
      <c r="P2752" s="1059"/>
      <c r="Q2752" s="1059"/>
      <c r="R2752" s="1059"/>
      <c r="S2752" s="1062" t="s">
        <v>134</v>
      </c>
      <c r="T2752" s="1062"/>
      <c r="U2752" s="1062"/>
      <c r="V2752" s="1063"/>
    </row>
    <row r="2753" spans="1:22" ht="15.95" customHeight="1">
      <c r="A2753" s="424"/>
      <c r="B2753" s="1038" t="s">
        <v>47</v>
      </c>
      <c r="C2753" s="1039"/>
      <c r="D2753" s="1039"/>
      <c r="E2753" s="1039"/>
      <c r="F2753" s="1039"/>
      <c r="G2753" s="1039"/>
      <c r="H2753" s="1039"/>
      <c r="I2753" s="1039"/>
      <c r="J2753" s="1039"/>
      <c r="K2753" s="1039"/>
      <c r="L2753" s="1039"/>
      <c r="M2753" s="1039"/>
      <c r="N2753" s="1039"/>
      <c r="O2753" s="1039"/>
      <c r="P2753" s="1039"/>
      <c r="Q2753" s="1039"/>
      <c r="R2753" s="1039"/>
      <c r="S2753" s="1039"/>
      <c r="T2753" s="1039"/>
      <c r="U2753" s="1039"/>
      <c r="V2753" s="1040"/>
    </row>
    <row r="2754" spans="1:22" ht="15.95" customHeight="1">
      <c r="A2754" s="425"/>
      <c r="B2754" s="1041" t="str">
        <f>'statement of marks'!$A$1</f>
        <v>MkW0Hkhejko vEcsMdj jkt0vkok0fo|k0cxMh]nkSlk</v>
      </c>
      <c r="C2754" s="1042"/>
      <c r="D2754" s="1042"/>
      <c r="E2754" s="1042"/>
      <c r="F2754" s="1042"/>
      <c r="G2754" s="1042"/>
      <c r="H2754" s="1042"/>
      <c r="I2754" s="1042"/>
      <c r="J2754" s="1042"/>
      <c r="K2754" s="1042"/>
      <c r="L2754" s="1042"/>
      <c r="M2754" s="1042"/>
      <c r="N2754" s="1042"/>
      <c r="O2754" s="1042"/>
      <c r="P2754" s="1042"/>
      <c r="Q2754" s="1042"/>
      <c r="R2754" s="1042"/>
      <c r="S2754" s="1042"/>
      <c r="T2754" s="1042"/>
      <c r="U2754" s="1042"/>
      <c r="V2754" s="1043"/>
    </row>
    <row r="2755" spans="1:22" ht="15.95" customHeight="1">
      <c r="A2755" s="425"/>
      <c r="B2755" s="990" t="s">
        <v>244</v>
      </c>
      <c r="C2755" s="991"/>
      <c r="D2755" s="992" t="str">
        <f>'statement of marks'!$H$3</f>
        <v>2016-17</v>
      </c>
      <c r="E2755" s="992"/>
      <c r="F2755" s="992"/>
      <c r="G2755" s="992"/>
      <c r="H2755" s="992"/>
      <c r="I2755" s="992"/>
      <c r="J2755" s="992"/>
      <c r="K2755" s="992"/>
      <c r="L2755" s="992"/>
      <c r="M2755" s="992"/>
      <c r="N2755" s="992"/>
      <c r="O2755" s="992"/>
      <c r="P2755" s="992"/>
      <c r="Q2755" s="992"/>
      <c r="R2755" s="992"/>
      <c r="S2755" s="992"/>
      <c r="T2755" s="992"/>
      <c r="U2755" s="992"/>
      <c r="V2755" s="1044"/>
    </row>
    <row r="2756" spans="1:22" ht="15.95" customHeight="1">
      <c r="A2756" s="425"/>
      <c r="B2756" s="990" t="s">
        <v>185</v>
      </c>
      <c r="C2756" s="991"/>
      <c r="D2756" s="991" t="str">
        <f>IF('statement of marks'!I93="","",'statement of marks'!I93)</f>
        <v/>
      </c>
      <c r="E2756" s="991"/>
      <c r="F2756" s="991"/>
      <c r="G2756" s="991"/>
      <c r="H2756" s="991"/>
      <c r="I2756" s="991"/>
      <c r="J2756" s="991"/>
      <c r="K2756" s="991"/>
      <c r="L2756" s="991"/>
      <c r="M2756" s="991"/>
      <c r="N2756" s="991"/>
      <c r="O2756" s="991"/>
      <c r="P2756" s="991"/>
      <c r="Q2756" s="991"/>
      <c r="R2756" s="991"/>
      <c r="S2756" s="991"/>
      <c r="T2756" s="991"/>
      <c r="U2756" s="991"/>
      <c r="V2756" s="1045"/>
    </row>
    <row r="2757" spans="1:22" ht="15.95" customHeight="1">
      <c r="A2757" s="425"/>
      <c r="B2757" s="990" t="s">
        <v>186</v>
      </c>
      <c r="C2757" s="991"/>
      <c r="D2757" s="991" t="str">
        <f>IF('statement of marks'!J93="","",'statement of marks'!J93)</f>
        <v/>
      </c>
      <c r="E2757" s="991"/>
      <c r="F2757" s="991"/>
      <c r="G2757" s="991"/>
      <c r="H2757" s="991"/>
      <c r="I2757" s="991"/>
      <c r="J2757" s="991"/>
      <c r="K2757" s="991"/>
      <c r="L2757" s="991"/>
      <c r="M2757" s="991"/>
      <c r="N2757" s="991"/>
      <c r="O2757" s="991"/>
      <c r="P2757" s="991"/>
      <c r="Q2757" s="991"/>
      <c r="R2757" s="991"/>
      <c r="S2757" s="991"/>
      <c r="T2757" s="991"/>
      <c r="U2757" s="991"/>
      <c r="V2757" s="1045"/>
    </row>
    <row r="2758" spans="1:22" ht="15.95" customHeight="1">
      <c r="A2758" s="425"/>
      <c r="B2758" s="990" t="s">
        <v>187</v>
      </c>
      <c r="C2758" s="991"/>
      <c r="D2758" s="991" t="str">
        <f>IF('statement of marks'!K93="","",'statement of marks'!K93)</f>
        <v/>
      </c>
      <c r="E2758" s="991"/>
      <c r="F2758" s="991"/>
      <c r="G2758" s="991"/>
      <c r="H2758" s="991"/>
      <c r="I2758" s="991"/>
      <c r="J2758" s="991"/>
      <c r="K2758" s="991"/>
      <c r="L2758" s="991"/>
      <c r="M2758" s="991"/>
      <c r="N2758" s="991"/>
      <c r="O2758" s="991"/>
      <c r="P2758" s="991"/>
      <c r="Q2758" s="991"/>
      <c r="R2758" s="991"/>
      <c r="S2758" s="991"/>
      <c r="T2758" s="991"/>
      <c r="U2758" s="991"/>
      <c r="V2758" s="1045"/>
    </row>
    <row r="2759" spans="1:22" ht="15.95" customHeight="1">
      <c r="A2759" s="425"/>
      <c r="B2759" s="990" t="s">
        <v>188</v>
      </c>
      <c r="C2759" s="991"/>
      <c r="D2759" s="992" t="str">
        <f>'statement of marks'!$G$3</f>
        <v>6 B</v>
      </c>
      <c r="E2759" s="992"/>
      <c r="F2759" s="992"/>
      <c r="G2759" s="991" t="s">
        <v>9</v>
      </c>
      <c r="H2759" s="991"/>
      <c r="I2759" s="991"/>
      <c r="J2759" s="992" t="str">
        <f>IF('statement of marks'!D93="","",'statement of marks'!D93)</f>
        <v/>
      </c>
      <c r="K2759" s="992"/>
      <c r="L2759" s="992"/>
      <c r="M2759" s="991" t="s">
        <v>189</v>
      </c>
      <c r="N2759" s="991"/>
      <c r="O2759" s="991"/>
      <c r="P2759" s="992" t="str">
        <f>IF('statement of marks'!F93="","",'statement of marks'!F93)</f>
        <v/>
      </c>
      <c r="Q2759" s="992"/>
      <c r="R2759" s="992"/>
      <c r="S2759" s="1054" t="str">
        <f>IF('statement of marks'!$I$3="","",'statement of marks'!$I$3)</f>
        <v xml:space="preserve">fo|ky; dk Mk;l dksM+ </v>
      </c>
      <c r="T2759" s="1054"/>
      <c r="U2759" s="1054"/>
      <c r="V2759" s="1055"/>
    </row>
    <row r="2760" spans="1:22" ht="15.95" customHeight="1">
      <c r="A2760" s="425"/>
      <c r="B2760" s="428" t="s">
        <v>0</v>
      </c>
      <c r="C2760" s="429"/>
      <c r="D2760" s="1032" t="str">
        <f>IF('statement of marks'!G93="","",'statement of marks'!G93)</f>
        <v/>
      </c>
      <c r="E2760" s="1032"/>
      <c r="F2760" s="1032"/>
      <c r="G2760" s="991" t="str">
        <f>IF('statement of marks'!H93="","",'statement of marks'!H93)</f>
        <v/>
      </c>
      <c r="H2760" s="991"/>
      <c r="I2760" s="991"/>
      <c r="J2760" s="991"/>
      <c r="K2760" s="991"/>
      <c r="L2760" s="991"/>
      <c r="M2760" s="991"/>
      <c r="N2760" s="991"/>
      <c r="O2760" s="991"/>
      <c r="P2760" s="991"/>
      <c r="Q2760" s="991"/>
      <c r="R2760" s="991"/>
      <c r="S2760" s="1056" t="str">
        <f>IF('statement of marks'!$J$3="","",'statement of marks'!$J$3)</f>
        <v xml:space="preserve">08291009401   </v>
      </c>
      <c r="T2760" s="1056"/>
      <c r="U2760" s="1056"/>
      <c r="V2760" s="1057"/>
    </row>
    <row r="2761" spans="1:22" ht="15.95" customHeight="1">
      <c r="A2761" s="425"/>
      <c r="B2761" s="404" t="s">
        <v>28</v>
      </c>
      <c r="C2761" s="430" t="s">
        <v>96</v>
      </c>
      <c r="D2761" s="1007" t="s">
        <v>1</v>
      </c>
      <c r="E2761" s="1007"/>
      <c r="F2761" s="1007"/>
      <c r="G2761" s="1007" t="s">
        <v>21</v>
      </c>
      <c r="H2761" s="1007"/>
      <c r="I2761" s="1007"/>
      <c r="J2761" s="1007" t="s">
        <v>68</v>
      </c>
      <c r="K2761" s="1007"/>
      <c r="L2761" s="1007"/>
      <c r="M2761" s="1007" t="s">
        <v>97</v>
      </c>
      <c r="N2761" s="1007"/>
      <c r="O2761" s="1007"/>
      <c r="P2761" s="1070" t="s">
        <v>200</v>
      </c>
      <c r="Q2761" s="1051" t="s">
        <v>238</v>
      </c>
      <c r="R2761" s="1051"/>
      <c r="S2761" s="1051"/>
      <c r="T2761" s="1052" t="s">
        <v>237</v>
      </c>
      <c r="U2761" s="1052"/>
      <c r="V2761" s="1053"/>
    </row>
    <row r="2762" spans="1:22" ht="15.95" customHeight="1">
      <c r="A2762" s="425"/>
      <c r="B2762" s="404"/>
      <c r="C2762" s="430"/>
      <c r="D2762" s="423" t="s">
        <v>245</v>
      </c>
      <c r="E2762" s="423" t="s">
        <v>246</v>
      </c>
      <c r="F2762" s="431" t="s">
        <v>2</v>
      </c>
      <c r="G2762" s="423" t="s">
        <v>245</v>
      </c>
      <c r="H2762" s="423" t="s">
        <v>246</v>
      </c>
      <c r="I2762" s="431" t="s">
        <v>2</v>
      </c>
      <c r="J2762" s="423" t="s">
        <v>245</v>
      </c>
      <c r="K2762" s="423" t="s">
        <v>246</v>
      </c>
      <c r="L2762" s="431" t="s">
        <v>2</v>
      </c>
      <c r="M2762" s="423" t="s">
        <v>245</v>
      </c>
      <c r="N2762" s="423" t="s">
        <v>246</v>
      </c>
      <c r="O2762" s="431" t="s">
        <v>2</v>
      </c>
      <c r="P2762" s="1070"/>
      <c r="Q2762" s="423" t="s">
        <v>245</v>
      </c>
      <c r="R2762" s="423" t="s">
        <v>246</v>
      </c>
      <c r="S2762" s="435" t="s">
        <v>2</v>
      </c>
      <c r="T2762" s="445" t="s">
        <v>223</v>
      </c>
      <c r="U2762" s="446" t="s">
        <v>5</v>
      </c>
      <c r="V2762" s="447" t="s">
        <v>241</v>
      </c>
    </row>
    <row r="2763" spans="1:22" ht="15.95" customHeight="1">
      <c r="A2763" s="426"/>
      <c r="B2763" s="1046" t="s">
        <v>3</v>
      </c>
      <c r="C2763" s="1047"/>
      <c r="D2763" s="421">
        <f>IF('statement of marks'!L$6="","",'statement of marks'!L$6)</f>
        <v>5</v>
      </c>
      <c r="E2763" s="421">
        <f>IF('statement of marks'!M$6="","",'statement of marks'!M$6)</f>
        <v>5</v>
      </c>
      <c r="F2763" s="432">
        <f>IF('statement of marks'!N$6="","",'statement of marks'!N$6)</f>
        <v>10</v>
      </c>
      <c r="G2763" s="421">
        <f>IF('statement of marks'!O$6="","",'statement of marks'!O$6)</f>
        <v>5</v>
      </c>
      <c r="H2763" s="421">
        <f>IF('statement of marks'!P$6="","",'statement of marks'!P$6)</f>
        <v>5</v>
      </c>
      <c r="I2763" s="432">
        <f>IF('statement of marks'!Q$6="","",'statement of marks'!Q$6)</f>
        <v>10</v>
      </c>
      <c r="J2763" s="421">
        <f>IF('statement of marks'!R$6="","",'statement of marks'!R$6)</f>
        <v>5</v>
      </c>
      <c r="K2763" s="421">
        <f>IF('statement of marks'!S$6="","",'statement of marks'!S$6)</f>
        <v>5</v>
      </c>
      <c r="L2763" s="432">
        <f>IF('statement of marks'!T$6="","",'statement of marks'!T$6)</f>
        <v>10</v>
      </c>
      <c r="M2763" s="421">
        <f>IF('statement of marks'!V$6="","",'statement of marks'!V$6)</f>
        <v>50</v>
      </c>
      <c r="N2763" s="421">
        <f>IF('statement of marks'!W$6="","",'statement of marks'!W$6)</f>
        <v>20</v>
      </c>
      <c r="O2763" s="432">
        <f>IF('statement of marks'!X$6="","",'statement of marks'!X$6)</f>
        <v>70</v>
      </c>
      <c r="P2763" s="422">
        <f>IF('statement of marks'!Y$6="","",'statement of marks'!Y$6)</f>
        <v>100</v>
      </c>
      <c r="Q2763" s="421">
        <f>IF('statement of marks'!Z$6="","",'statement of marks'!Z$6)</f>
        <v>70</v>
      </c>
      <c r="R2763" s="421">
        <f>IF('statement of marks'!AA$6="","",'statement of marks'!AA$6)</f>
        <v>30</v>
      </c>
      <c r="S2763" s="432">
        <f>IF('statement of marks'!AB$6="","",'statement of marks'!AB$6)</f>
        <v>100</v>
      </c>
      <c r="T2763" s="442">
        <f>IF('statement of marks'!AC$6="","",'statement of marks'!AC$6)</f>
        <v>200</v>
      </c>
      <c r="U2763" s="442" t="str">
        <f>IF('statement of marks'!AD$6="","",'statement of marks'!AD$6)</f>
        <v/>
      </c>
      <c r="V2763" s="448" t="str">
        <f>IF('statement of marks'!AE$6="","",'statement of marks'!AE$6)</f>
        <v/>
      </c>
    </row>
    <row r="2764" spans="1:22" ht="15.95" customHeight="1">
      <c r="A2764" s="425"/>
      <c r="B2764" s="990" t="str">
        <f>IF('statement of marks'!$L$3="","",'statement of marks'!$L$3)</f>
        <v>fgUnh</v>
      </c>
      <c r="C2764" s="991"/>
      <c r="D2764" s="207" t="str">
        <f>IF('statement of marks'!L93="","",'statement of marks'!L93)</f>
        <v/>
      </c>
      <c r="E2764" s="207" t="str">
        <f>IF('statement of marks'!M93="","",'statement of marks'!M93)</f>
        <v/>
      </c>
      <c r="F2764" s="433" t="str">
        <f>IF('statement of marks'!N93="","",'statement of marks'!N93)</f>
        <v/>
      </c>
      <c r="G2764" s="207" t="str">
        <f>IF('statement of marks'!O93="","",'statement of marks'!O93)</f>
        <v/>
      </c>
      <c r="H2764" s="207" t="str">
        <f>IF('statement of marks'!P93="","",'statement of marks'!P93)</f>
        <v/>
      </c>
      <c r="I2764" s="433" t="str">
        <f>IF('statement of marks'!Q93="","",'statement of marks'!Q93)</f>
        <v/>
      </c>
      <c r="J2764" s="207" t="str">
        <f>IF('statement of marks'!R93="","",'statement of marks'!R93)</f>
        <v/>
      </c>
      <c r="K2764" s="207" t="str">
        <f>IF('statement of marks'!S93="","",'statement of marks'!S93)</f>
        <v/>
      </c>
      <c r="L2764" s="433" t="str">
        <f>IF('statement of marks'!T93="","",'statement of marks'!T93)</f>
        <v/>
      </c>
      <c r="M2764" s="207" t="str">
        <f>IF('statement of marks'!V93="","",'statement of marks'!V93)</f>
        <v/>
      </c>
      <c r="N2764" s="207" t="str">
        <f>IF('statement of marks'!W93="","",'statement of marks'!W93)</f>
        <v/>
      </c>
      <c r="O2764" s="433" t="str">
        <f>IF('statement of marks'!X93="","",'statement of marks'!X93)</f>
        <v/>
      </c>
      <c r="P2764" s="209" t="str">
        <f>IF('statement of marks'!Y93="","",'statement of marks'!Y93)</f>
        <v/>
      </c>
      <c r="Q2764" s="207" t="str">
        <f>IF('statement of marks'!Z93="","",'statement of marks'!Z93)</f>
        <v/>
      </c>
      <c r="R2764" s="207" t="str">
        <f>IF('statement of marks'!AA93="","",'statement of marks'!AA93)</f>
        <v/>
      </c>
      <c r="S2764" s="433" t="str">
        <f>IF('statement of marks'!AB93="","",'statement of marks'!AB93)</f>
        <v/>
      </c>
      <c r="T2764" s="420" t="str">
        <f>IF('statement of marks'!AC93="","",'statement of marks'!AC93)</f>
        <v/>
      </c>
      <c r="U2764" s="420" t="str">
        <f>IF('statement of marks'!AD93="","",'statement of marks'!AD93)</f>
        <v/>
      </c>
      <c r="V2764" s="439" t="str">
        <f>IF('statement of marks'!AE93="","",'statement of marks'!AE93)</f>
        <v/>
      </c>
    </row>
    <row r="2765" spans="1:22" ht="15.95" customHeight="1">
      <c r="A2765" s="425"/>
      <c r="B2765" s="990" t="str">
        <f>IF('statement of marks'!$AH$3="","",'statement of marks'!$AH$3)</f>
        <v>vaxszth</v>
      </c>
      <c r="C2765" s="991"/>
      <c r="D2765" s="207" t="str">
        <f>IF('statement of marks'!AH93="","",'statement of marks'!AH93)</f>
        <v/>
      </c>
      <c r="E2765" s="207" t="str">
        <f>IF('statement of marks'!AI93="","",'statement of marks'!AI93)</f>
        <v/>
      </c>
      <c r="F2765" s="433" t="str">
        <f>IF('statement of marks'!AJ93="","",'statement of marks'!AJ93)</f>
        <v/>
      </c>
      <c r="G2765" s="207" t="str">
        <f>IF('statement of marks'!AK93="","",'statement of marks'!AK93)</f>
        <v/>
      </c>
      <c r="H2765" s="207" t="str">
        <f>IF('statement of marks'!AL93="","",'statement of marks'!AL93)</f>
        <v/>
      </c>
      <c r="I2765" s="433" t="str">
        <f>IF('statement of marks'!AM93="","",'statement of marks'!AM93)</f>
        <v/>
      </c>
      <c r="J2765" s="207" t="str">
        <f>IF('statement of marks'!AN93="","",'statement of marks'!AN93)</f>
        <v/>
      </c>
      <c r="K2765" s="207" t="str">
        <f>IF('statement of marks'!AO93="","",'statement of marks'!AO93)</f>
        <v/>
      </c>
      <c r="L2765" s="433" t="str">
        <f>IF('statement of marks'!AP93="","",'statement of marks'!AP93)</f>
        <v/>
      </c>
      <c r="M2765" s="207" t="str">
        <f>IF('statement of marks'!AR93="","",'statement of marks'!AR93)</f>
        <v/>
      </c>
      <c r="N2765" s="207" t="str">
        <f>IF('statement of marks'!AS93="","",'statement of marks'!AS93)</f>
        <v/>
      </c>
      <c r="O2765" s="433" t="str">
        <f>IF('statement of marks'!AT93="","",'statement of marks'!AT93)</f>
        <v/>
      </c>
      <c r="P2765" s="209" t="str">
        <f>IF('statement of marks'!AU93="","",'statement of marks'!AU93)</f>
        <v/>
      </c>
      <c r="Q2765" s="207" t="str">
        <f>IF('statement of marks'!AV93="","",'statement of marks'!AV93)</f>
        <v/>
      </c>
      <c r="R2765" s="207" t="str">
        <f>IF('statement of marks'!AW93="","",'statement of marks'!AW93)</f>
        <v/>
      </c>
      <c r="S2765" s="433" t="str">
        <f>IF('statement of marks'!AX93="","",'statement of marks'!AX93)</f>
        <v/>
      </c>
      <c r="T2765" s="420" t="str">
        <f>IF('statement of marks'!AY93="","",'statement of marks'!AY93)</f>
        <v/>
      </c>
      <c r="U2765" s="420" t="str">
        <f>IF('statement of marks'!AZ93="","",'statement of marks'!AZ93)</f>
        <v/>
      </c>
      <c r="V2765" s="439" t="str">
        <f>IF('statement of marks'!BA93="","",'statement of marks'!BA93)</f>
        <v/>
      </c>
    </row>
    <row r="2766" spans="1:22" ht="15.95" customHeight="1">
      <c r="A2766" s="425"/>
      <c r="B2766" s="990" t="str">
        <f>IF('statement of marks'!BD93="s","laLd`r",IF('statement of marks'!BD93="u","mnwZ",IF('statement of marks'!BD93="g","xqtjkrh",IF('statement of marks'!BD93="p","iatkch",IF('statement of marks'!BD93="sd","fla/kh","r`rh; Hkk""kk")))))</f>
        <v>r`rh; Hkk"kk</v>
      </c>
      <c r="C2766" s="991"/>
      <c r="D2766" s="207" t="str">
        <f>IF('statement of marks'!BE93="","",'statement of marks'!BE93)</f>
        <v/>
      </c>
      <c r="E2766" s="207" t="str">
        <f>IF('statement of marks'!BF93="","",'statement of marks'!BF93)</f>
        <v/>
      </c>
      <c r="F2766" s="433" t="str">
        <f>IF('statement of marks'!BG93="","",'statement of marks'!BG93)</f>
        <v/>
      </c>
      <c r="G2766" s="207" t="str">
        <f>IF('statement of marks'!BH93="","",'statement of marks'!BH93)</f>
        <v/>
      </c>
      <c r="H2766" s="207" t="str">
        <f>IF('statement of marks'!BI93="","",'statement of marks'!BI93)</f>
        <v/>
      </c>
      <c r="I2766" s="433" t="str">
        <f>IF('statement of marks'!BJ93="","",'statement of marks'!BJ93)</f>
        <v/>
      </c>
      <c r="J2766" s="207" t="str">
        <f>IF('statement of marks'!BK93="","",'statement of marks'!BK93)</f>
        <v/>
      </c>
      <c r="K2766" s="207" t="str">
        <f>IF('statement of marks'!BL93="","",'statement of marks'!BL93)</f>
        <v/>
      </c>
      <c r="L2766" s="433" t="str">
        <f>IF('statement of marks'!BM93="","",'statement of marks'!BM93)</f>
        <v/>
      </c>
      <c r="M2766" s="207" t="str">
        <f>IF('statement of marks'!BO93="","",'statement of marks'!BO93)</f>
        <v/>
      </c>
      <c r="N2766" s="207" t="str">
        <f>IF('statement of marks'!BP93="","",'statement of marks'!BP93)</f>
        <v/>
      </c>
      <c r="O2766" s="433" t="str">
        <f>IF('statement of marks'!BQ93="","",'statement of marks'!BQ93)</f>
        <v/>
      </c>
      <c r="P2766" s="209" t="str">
        <f>IF('statement of marks'!BR93="","",'statement of marks'!BR93)</f>
        <v/>
      </c>
      <c r="Q2766" s="207" t="str">
        <f>IF('statement of marks'!BS93="","",'statement of marks'!BS93)</f>
        <v/>
      </c>
      <c r="R2766" s="207" t="str">
        <f>IF('statement of marks'!BT93="","",'statement of marks'!BT93)</f>
        <v/>
      </c>
      <c r="S2766" s="433" t="str">
        <f>IF('statement of marks'!BU93="","",'statement of marks'!BU93)</f>
        <v/>
      </c>
      <c r="T2766" s="420" t="str">
        <f>IF('statement of marks'!BV93="","",'statement of marks'!BV93)</f>
        <v/>
      </c>
      <c r="U2766" s="420" t="str">
        <f>IF('statement of marks'!BW93="","",'statement of marks'!BW93)</f>
        <v/>
      </c>
      <c r="V2766" s="439" t="str">
        <f>IF('statement of marks'!BX93="","",'statement of marks'!BX93)</f>
        <v/>
      </c>
    </row>
    <row r="2767" spans="1:22" ht="15.95" customHeight="1">
      <c r="A2767" s="425"/>
      <c r="B2767" s="990" t="str">
        <f>IF('statement of marks'!$CA$3="","",'statement of marks'!$CA$3)</f>
        <v>xf.kr</v>
      </c>
      <c r="C2767" s="991"/>
      <c r="D2767" s="207" t="str">
        <f>IF('statement of marks'!CA93="","",'statement of marks'!CA93)</f>
        <v/>
      </c>
      <c r="E2767" s="207" t="str">
        <f>IF('statement of marks'!CB93="","",'statement of marks'!CB93)</f>
        <v/>
      </c>
      <c r="F2767" s="433" t="str">
        <f>IF('statement of marks'!CC93="","",'statement of marks'!CC93)</f>
        <v/>
      </c>
      <c r="G2767" s="207" t="str">
        <f>IF('statement of marks'!CD93="","",'statement of marks'!CD93)</f>
        <v/>
      </c>
      <c r="H2767" s="207" t="str">
        <f>IF('statement of marks'!CE93="","",'statement of marks'!CE93)</f>
        <v/>
      </c>
      <c r="I2767" s="433" t="str">
        <f>IF('statement of marks'!CF93="","",'statement of marks'!CF93)</f>
        <v/>
      </c>
      <c r="J2767" s="207" t="str">
        <f>IF('statement of marks'!CG93="","",'statement of marks'!CG93)</f>
        <v/>
      </c>
      <c r="K2767" s="207" t="str">
        <f>IF('statement of marks'!CH93="","",'statement of marks'!CH93)</f>
        <v/>
      </c>
      <c r="L2767" s="433" t="str">
        <f>IF('statement of marks'!CI93="","",'statement of marks'!CI93)</f>
        <v/>
      </c>
      <c r="M2767" s="207" t="str">
        <f>IF('statement of marks'!CK93="","",'statement of marks'!CK93)</f>
        <v/>
      </c>
      <c r="N2767" s="207" t="str">
        <f>IF('statement of marks'!CL93="","",'statement of marks'!CL93)</f>
        <v/>
      </c>
      <c r="O2767" s="433" t="str">
        <f>IF('statement of marks'!CM93="","",'statement of marks'!CM93)</f>
        <v/>
      </c>
      <c r="P2767" s="209" t="str">
        <f>IF('statement of marks'!CN93="","",'statement of marks'!CN93)</f>
        <v/>
      </c>
      <c r="Q2767" s="207" t="str">
        <f>IF('statement of marks'!CO93="","",'statement of marks'!CO93)</f>
        <v/>
      </c>
      <c r="R2767" s="207" t="str">
        <f>IF('statement of marks'!CP93="","",'statement of marks'!CP93)</f>
        <v/>
      </c>
      <c r="S2767" s="433" t="str">
        <f>IF('statement of marks'!CQ93="","",'statement of marks'!CQ93)</f>
        <v/>
      </c>
      <c r="T2767" s="420" t="str">
        <f>IF('statement of marks'!CR93="","",'statement of marks'!CR93)</f>
        <v/>
      </c>
      <c r="U2767" s="420" t="str">
        <f>IF('statement of marks'!CS93="","",'statement of marks'!CS93)</f>
        <v/>
      </c>
      <c r="V2767" s="439" t="str">
        <f>IF('statement of marks'!CT93="","",'statement of marks'!CT93)</f>
        <v/>
      </c>
    </row>
    <row r="2768" spans="1:22" ht="15.95" customHeight="1">
      <c r="A2768" s="425"/>
      <c r="B2768" s="990" t="str">
        <f>IF('statement of marks'!$CW$3="","",'statement of marks'!$CW$3)</f>
        <v>foKku</v>
      </c>
      <c r="C2768" s="991"/>
      <c r="D2768" s="207" t="str">
        <f>IF('statement of marks'!CW93="","",'statement of marks'!CW93)</f>
        <v/>
      </c>
      <c r="E2768" s="207" t="str">
        <f>IF('statement of marks'!CX93="","",'statement of marks'!CX93)</f>
        <v/>
      </c>
      <c r="F2768" s="433" t="str">
        <f>IF('statement of marks'!CY93="","",'statement of marks'!CY93)</f>
        <v/>
      </c>
      <c r="G2768" s="207" t="str">
        <f>IF('statement of marks'!CZ93="","",'statement of marks'!CZ93)</f>
        <v/>
      </c>
      <c r="H2768" s="207" t="str">
        <f>IF('statement of marks'!DA93="","",'statement of marks'!DA93)</f>
        <v/>
      </c>
      <c r="I2768" s="433" t="str">
        <f>IF('statement of marks'!DB93="","",'statement of marks'!DB93)</f>
        <v/>
      </c>
      <c r="J2768" s="207" t="str">
        <f>IF('statement of marks'!DC93="","",'statement of marks'!DC93)</f>
        <v/>
      </c>
      <c r="K2768" s="207" t="str">
        <f>IF('statement of marks'!DD93="","",'statement of marks'!DD93)</f>
        <v/>
      </c>
      <c r="L2768" s="433" t="str">
        <f>IF('statement of marks'!DE93="","",'statement of marks'!DE93)</f>
        <v/>
      </c>
      <c r="M2768" s="207" t="str">
        <f>IF('statement of marks'!DG93="","",'statement of marks'!DG93)</f>
        <v/>
      </c>
      <c r="N2768" s="207" t="str">
        <f>IF('statement of marks'!DH93="","",'statement of marks'!DH93)</f>
        <v/>
      </c>
      <c r="O2768" s="433" t="str">
        <f>IF('statement of marks'!DI93="","",'statement of marks'!DI93)</f>
        <v/>
      </c>
      <c r="P2768" s="209" t="str">
        <f>IF('statement of marks'!DJ93="","",'statement of marks'!DJ93)</f>
        <v/>
      </c>
      <c r="Q2768" s="207" t="str">
        <f>IF('statement of marks'!DK93="","",'statement of marks'!DK93)</f>
        <v/>
      </c>
      <c r="R2768" s="207" t="str">
        <f>IF('statement of marks'!DL93="","",'statement of marks'!DL93)</f>
        <v/>
      </c>
      <c r="S2768" s="433" t="str">
        <f>IF('statement of marks'!DM93="","",'statement of marks'!DM93)</f>
        <v/>
      </c>
      <c r="T2768" s="420" t="str">
        <f>IF('statement of marks'!DN93="","",'statement of marks'!DN93)</f>
        <v/>
      </c>
      <c r="U2768" s="420" t="str">
        <f>IF('statement of marks'!DO93="","",'statement of marks'!DO93)</f>
        <v/>
      </c>
      <c r="V2768" s="439" t="str">
        <f>IF('statement of marks'!DP93="","",'statement of marks'!DP93)</f>
        <v/>
      </c>
    </row>
    <row r="2769" spans="1:22" ht="15.95" customHeight="1">
      <c r="A2769" s="425"/>
      <c r="B2769" s="990" t="str">
        <f>IF('statement of marks'!$DS$3="","",'statement of marks'!$DS$3)</f>
        <v>lkekftd foKku</v>
      </c>
      <c r="C2769" s="991"/>
      <c r="D2769" s="207" t="str">
        <f>IF('statement of marks'!DS93="","",'statement of marks'!DS93)</f>
        <v/>
      </c>
      <c r="E2769" s="207" t="str">
        <f>IF('statement of marks'!DT93="","",'statement of marks'!DT93)</f>
        <v/>
      </c>
      <c r="F2769" s="433" t="str">
        <f>IF('statement of marks'!DU93="","",'statement of marks'!DU93)</f>
        <v/>
      </c>
      <c r="G2769" s="207" t="str">
        <f>IF('statement of marks'!DV93="","",'statement of marks'!DV93)</f>
        <v/>
      </c>
      <c r="H2769" s="207" t="str">
        <f>IF('statement of marks'!DW93="","",'statement of marks'!DW93)</f>
        <v/>
      </c>
      <c r="I2769" s="433" t="str">
        <f>IF('statement of marks'!DX93="","",'statement of marks'!DX93)</f>
        <v/>
      </c>
      <c r="J2769" s="207" t="str">
        <f>IF('statement of marks'!DY93="","",'statement of marks'!DY93)</f>
        <v/>
      </c>
      <c r="K2769" s="207" t="str">
        <f>IF('statement of marks'!DZ93="","",'statement of marks'!DZ93)</f>
        <v/>
      </c>
      <c r="L2769" s="433" t="str">
        <f>IF('statement of marks'!EA93="","",'statement of marks'!EA93)</f>
        <v/>
      </c>
      <c r="M2769" s="207" t="str">
        <f>IF('statement of marks'!EC93="","",'statement of marks'!EC93)</f>
        <v/>
      </c>
      <c r="N2769" s="207" t="str">
        <f>IF('statement of marks'!ED93="","",'statement of marks'!ED93)</f>
        <v/>
      </c>
      <c r="O2769" s="433" t="str">
        <f>IF('statement of marks'!EE93="","",'statement of marks'!EE93)</f>
        <v/>
      </c>
      <c r="P2769" s="209" t="str">
        <f>IF('statement of marks'!EF93="","",'statement of marks'!EF93)</f>
        <v/>
      </c>
      <c r="Q2769" s="207" t="str">
        <f>IF('statement of marks'!EG93="","",'statement of marks'!EG93)</f>
        <v/>
      </c>
      <c r="R2769" s="207" t="str">
        <f>IF('statement of marks'!EH93="","",'statement of marks'!EH93)</f>
        <v/>
      </c>
      <c r="S2769" s="433" t="str">
        <f>IF('statement of marks'!EI93="","",'statement of marks'!EI93)</f>
        <v/>
      </c>
      <c r="T2769" s="420" t="str">
        <f>IF('statement of marks'!EJ93="","",'statement of marks'!EJ93)</f>
        <v/>
      </c>
      <c r="U2769" s="420" t="str">
        <f>IF('statement of marks'!EK93="","",'statement of marks'!EK93)</f>
        <v/>
      </c>
      <c r="V2769" s="439" t="str">
        <f>IF('statement of marks'!EL93="","",'statement of marks'!EL93)</f>
        <v/>
      </c>
    </row>
    <row r="2770" spans="1:22" ht="15.95" customHeight="1">
      <c r="A2770" s="425"/>
      <c r="B2770" s="996" t="s">
        <v>193</v>
      </c>
      <c r="C2770" s="997"/>
      <c r="D2770" s="1007" t="s">
        <v>1</v>
      </c>
      <c r="E2770" s="1007"/>
      <c r="F2770" s="1007"/>
      <c r="G2770" s="1007" t="s">
        <v>21</v>
      </c>
      <c r="H2770" s="1007"/>
      <c r="I2770" s="1007"/>
      <c r="J2770" s="1007" t="s">
        <v>194</v>
      </c>
      <c r="K2770" s="1007"/>
      <c r="L2770" s="1007"/>
      <c r="M2770" s="1007" t="s">
        <v>68</v>
      </c>
      <c r="N2770" s="1007"/>
      <c r="O2770" s="1007"/>
      <c r="P2770" s="1007" t="s">
        <v>240</v>
      </c>
      <c r="Q2770" s="1007"/>
      <c r="R2770" s="1007"/>
      <c r="S2770" s="436"/>
      <c r="T2770" s="1073" t="s">
        <v>237</v>
      </c>
      <c r="U2770" s="1074"/>
      <c r="V2770" s="1075"/>
    </row>
    <row r="2771" spans="1:22" ht="15.95" customHeight="1">
      <c r="A2771" s="426"/>
      <c r="B2771" s="1048" t="s">
        <v>3</v>
      </c>
      <c r="C2771" s="1049"/>
      <c r="D2771" s="1050">
        <f>IF('statement of marks'!EO$6="","",'statement of marks'!EO$6)</f>
        <v>20</v>
      </c>
      <c r="E2771" s="1050"/>
      <c r="F2771" s="1050"/>
      <c r="G2771" s="1050">
        <f>IF('statement of marks'!EP$6="","",'statement of marks'!EP$6)</f>
        <v>20</v>
      </c>
      <c r="H2771" s="1050"/>
      <c r="I2771" s="1050"/>
      <c r="J2771" s="1050">
        <f>IF('statement of marks'!ER$6="","",'statement of marks'!ER$6)</f>
        <v>20</v>
      </c>
      <c r="K2771" s="1050"/>
      <c r="L2771" s="1050"/>
      <c r="M2771" s="1050">
        <f>IF('statement of marks'!EQ$6="","",'statement of marks'!EQ$6)</f>
        <v>20</v>
      </c>
      <c r="N2771" s="1050"/>
      <c r="O2771" s="1050"/>
      <c r="P2771" s="1050">
        <f>IF('statement of marks'!ES$6="","",'statement of marks'!ES$6)</f>
        <v>20</v>
      </c>
      <c r="Q2771" s="1050"/>
      <c r="R2771" s="1050"/>
      <c r="S2771" s="437" t="str">
        <f>IF('statement of marks'!FD$6="","",'statement of marks'!EW$6)</f>
        <v/>
      </c>
      <c r="T2771" s="442">
        <f>IF('statement of marks'!ET$6="","",'statement of marks'!ET$6)</f>
        <v>100</v>
      </c>
      <c r="U2771" s="443" t="s">
        <v>5</v>
      </c>
      <c r="V2771" s="444" t="s">
        <v>241</v>
      </c>
    </row>
    <row r="2772" spans="1:22" ht="15.95" customHeight="1">
      <c r="A2772" s="425"/>
      <c r="B2772" s="990" t="str">
        <f>IF('statement of marks'!$EO$3="","",'statement of marks'!$EO$3)</f>
        <v>dk;kZuqHko</v>
      </c>
      <c r="C2772" s="991"/>
      <c r="D2772" s="1031" t="str">
        <f>IF('statement of marks'!EO93="","",'statement of marks'!EO93)</f>
        <v/>
      </c>
      <c r="E2772" s="1031"/>
      <c r="F2772" s="1031"/>
      <c r="G2772" s="1031" t="str">
        <f>IF('statement of marks'!EP93="","",'statement of marks'!EP93)</f>
        <v/>
      </c>
      <c r="H2772" s="1031"/>
      <c r="I2772" s="1031"/>
      <c r="J2772" s="1031" t="str">
        <f>IF('statement of marks'!ER93="","",'statement of marks'!ER93)</f>
        <v/>
      </c>
      <c r="K2772" s="1031"/>
      <c r="L2772" s="1031"/>
      <c r="M2772" s="1031" t="str">
        <f>IF('statement of marks'!EQ93="","",'statement of marks'!EQ93)</f>
        <v/>
      </c>
      <c r="N2772" s="1031"/>
      <c r="O2772" s="1031"/>
      <c r="P2772" s="1031" t="str">
        <f>IF('statement of marks'!ES93="","",'statement of marks'!ES93)</f>
        <v/>
      </c>
      <c r="Q2772" s="1031"/>
      <c r="R2772" s="1031"/>
      <c r="S2772" s="438"/>
      <c r="T2772" s="440" t="str">
        <f>IF('statement of marks'!ET93="","",'statement of marks'!ET93)</f>
        <v/>
      </c>
      <c r="U2772" s="440" t="str">
        <f>IF('statement of marks'!EU93="","",'statement of marks'!EU93)</f>
        <v/>
      </c>
      <c r="V2772" s="441" t="str">
        <f>IF('statement of marks'!EV93="","",'statement of marks'!EV93)</f>
        <v/>
      </c>
    </row>
    <row r="2773" spans="1:22" ht="15.95" customHeight="1">
      <c r="A2773" s="425"/>
      <c r="B2773" s="1027" t="str">
        <f>IF('statement of marks'!$EY$3="","",'statement of marks'!$EY$3)</f>
        <v>dyk f'k{kk</v>
      </c>
      <c r="C2773" s="1028"/>
      <c r="D2773" s="1031" t="str">
        <f>IF('statement of marks'!EY93="","",'statement of marks'!EY93)</f>
        <v/>
      </c>
      <c r="E2773" s="1031"/>
      <c r="F2773" s="1031"/>
      <c r="G2773" s="1031" t="str">
        <f>IF('statement of marks'!EZ93="","",'statement of marks'!EZ93)</f>
        <v/>
      </c>
      <c r="H2773" s="1031"/>
      <c r="I2773" s="1031"/>
      <c r="J2773" s="1031" t="str">
        <f>IF('statement of marks'!FB93="","",'statement of marks'!FB93)</f>
        <v/>
      </c>
      <c r="K2773" s="1031"/>
      <c r="L2773" s="1031"/>
      <c r="M2773" s="1031" t="str">
        <f>IF('statement of marks'!FA93="","",'statement of marks'!FA93)</f>
        <v/>
      </c>
      <c r="N2773" s="1031"/>
      <c r="O2773" s="1031"/>
      <c r="P2773" s="1031" t="str">
        <f>IF('statement of marks'!FC93="","",'statement of marks'!FC93)</f>
        <v/>
      </c>
      <c r="Q2773" s="1031"/>
      <c r="R2773" s="1031"/>
      <c r="S2773" s="438"/>
      <c r="T2773" s="440" t="str">
        <f>IF('statement of marks'!FD93="","",'statement of marks'!FD93)</f>
        <v/>
      </c>
      <c r="U2773" s="440" t="str">
        <f>IF('statement of marks'!FE93="","",'statement of marks'!FE93)</f>
        <v/>
      </c>
      <c r="V2773" s="441" t="str">
        <f>IF('statement of marks'!FF93="","",'statement of marks'!FF93)</f>
        <v/>
      </c>
    </row>
    <row r="2774" spans="1:22" ht="15.95" customHeight="1">
      <c r="A2774" s="425"/>
      <c r="B2774" s="1029" t="str">
        <f>IF('statement of marks'!$FI$3="","",'statement of marks'!$FI$3)</f>
        <v>LokLF; ,oe~ 'kkjhfjd f'k{kk</v>
      </c>
      <c r="C2774" s="1030"/>
      <c r="D2774" s="1031" t="str">
        <f>IF('statement of marks'!FI93="","",'statement of marks'!FI93)</f>
        <v/>
      </c>
      <c r="E2774" s="1031"/>
      <c r="F2774" s="1031"/>
      <c r="G2774" s="1031" t="str">
        <f>IF('statement of marks'!FJ93="","",'statement of marks'!FJ93)</f>
        <v/>
      </c>
      <c r="H2774" s="1031"/>
      <c r="I2774" s="1031"/>
      <c r="J2774" s="1031" t="str">
        <f>IF('statement of marks'!FL93="","",'statement of marks'!FL93)</f>
        <v/>
      </c>
      <c r="K2774" s="1031"/>
      <c r="L2774" s="1031"/>
      <c r="M2774" s="1031" t="str">
        <f>IF('statement of marks'!FK93="","",'statement of marks'!FK93)</f>
        <v/>
      </c>
      <c r="N2774" s="1031"/>
      <c r="O2774" s="1031"/>
      <c r="P2774" s="1031" t="str">
        <f>IF('statement of marks'!FM93="","",'statement of marks'!FM93)</f>
        <v/>
      </c>
      <c r="Q2774" s="1031"/>
      <c r="R2774" s="1031"/>
      <c r="S2774" s="438"/>
      <c r="T2774" s="440" t="str">
        <f>IF('statement of marks'!FN93="","",'statement of marks'!FN93)</f>
        <v/>
      </c>
      <c r="U2774" s="440" t="str">
        <f>IF('statement of marks'!FO93="","",'statement of marks'!FO93)</f>
        <v/>
      </c>
      <c r="V2774" s="441" t="str">
        <f>IF('statement of marks'!FP93="","",'statement of marks'!FP93)</f>
        <v/>
      </c>
    </row>
    <row r="2775" spans="1:22" ht="15.95" customHeight="1">
      <c r="A2775" s="425"/>
      <c r="B2775" s="1000" t="s">
        <v>195</v>
      </c>
      <c r="C2775" s="1001"/>
      <c r="D2775" s="1071" t="str">
        <f>details!$DR$3</f>
        <v>vxLr rd</v>
      </c>
      <c r="E2775" s="1071"/>
      <c r="F2775" s="1071"/>
      <c r="G2775" s="1071" t="str">
        <f>details!$DV$3</f>
        <v>vDVwcj rd</v>
      </c>
      <c r="H2775" s="1071"/>
      <c r="I2775" s="1071"/>
      <c r="J2775" s="1071" t="str">
        <f>details!$ED$3</f>
        <v>Qjojh rd</v>
      </c>
      <c r="K2775" s="1071"/>
      <c r="L2775" s="1071"/>
      <c r="M2775" s="1071" t="str">
        <f>details!$DZ$3</f>
        <v>fnlEcj rd</v>
      </c>
      <c r="N2775" s="1071"/>
      <c r="O2775" s="1071"/>
      <c r="P2775" s="1071" t="str">
        <f>details!$EH$3</f>
        <v>loZ ;ksx</v>
      </c>
      <c r="Q2775" s="1071"/>
      <c r="R2775" s="1071"/>
      <c r="S2775" s="1010" t="s">
        <v>252</v>
      </c>
      <c r="T2775" s="1011"/>
      <c r="U2775" s="1011"/>
      <c r="V2775" s="1078"/>
    </row>
    <row r="2776" spans="1:22" ht="15.95" customHeight="1">
      <c r="A2776" s="425"/>
      <c r="B2776" s="1025" t="s">
        <v>98</v>
      </c>
      <c r="C2776" s="1026"/>
      <c r="D2776" s="1008" t="str">
        <f>IF(details!DS93="","",details!DS93)</f>
        <v/>
      </c>
      <c r="E2776" s="1008"/>
      <c r="F2776" s="1008"/>
      <c r="G2776" s="1008" t="str">
        <f>IF(details!DW93="","",details!DW93)</f>
        <v/>
      </c>
      <c r="H2776" s="1008"/>
      <c r="I2776" s="1008"/>
      <c r="J2776" s="1008" t="str">
        <f>IF(details!EE93="","",details!EE93)</f>
        <v/>
      </c>
      <c r="K2776" s="1008"/>
      <c r="L2776" s="1008"/>
      <c r="M2776" s="1008" t="str">
        <f>IF(details!EA93="","",details!EA93)</f>
        <v/>
      </c>
      <c r="N2776" s="1008"/>
      <c r="O2776" s="1008"/>
      <c r="P2776" s="1008" t="str">
        <f>IF(details!EI93="","",details!EI93)</f>
        <v/>
      </c>
      <c r="Q2776" s="1008"/>
      <c r="R2776" s="1008"/>
      <c r="S2776" s="1079">
        <f>'statement of marks'!$HF$108</f>
        <v>42855</v>
      </c>
      <c r="T2776" s="1080"/>
      <c r="U2776" s="1080"/>
      <c r="V2776" s="1081"/>
    </row>
    <row r="2777" spans="1:22" ht="15.95" customHeight="1">
      <c r="A2777" s="425"/>
      <c r="B2777" s="1023" t="s">
        <v>15</v>
      </c>
      <c r="C2777" s="1024"/>
      <c r="D2777" s="1009">
        <f>IF(details!DR93="","",details!DR93)</f>
        <v>83</v>
      </c>
      <c r="E2777" s="1009"/>
      <c r="F2777" s="1009"/>
      <c r="G2777" s="1009" t="str">
        <f>IF(details!DV93="","",details!DV93)</f>
        <v/>
      </c>
      <c r="H2777" s="1009"/>
      <c r="I2777" s="1009"/>
      <c r="J2777" s="1009" t="str">
        <f>IF(details!ED93="","",details!ED93)</f>
        <v/>
      </c>
      <c r="K2777" s="1009"/>
      <c r="L2777" s="1009"/>
      <c r="M2777" s="1009" t="str">
        <f>IF(details!DZ93="","",details!DZ93)</f>
        <v/>
      </c>
      <c r="N2777" s="1009"/>
      <c r="O2777" s="1009"/>
      <c r="P2777" s="1009" t="str">
        <f>IF(details!EH93="","",details!EH93)</f>
        <v/>
      </c>
      <c r="Q2777" s="1009"/>
      <c r="R2777" s="1009"/>
      <c r="S2777" s="1082"/>
      <c r="T2777" s="1083"/>
      <c r="U2777" s="1083"/>
      <c r="V2777" s="1084"/>
    </row>
    <row r="2778" spans="1:22" ht="15.95" customHeight="1">
      <c r="A2778" s="1072"/>
      <c r="B2778" s="1064" t="s">
        <v>250</v>
      </c>
      <c r="C2778" s="1065"/>
      <c r="D2778" s="1066" t="s">
        <v>3</v>
      </c>
      <c r="E2778" s="1066"/>
      <c r="F2778" s="1066"/>
      <c r="G2778" s="1066" t="s">
        <v>236</v>
      </c>
      <c r="H2778" s="1066"/>
      <c r="I2778" s="1066"/>
      <c r="J2778" s="1066" t="s">
        <v>5</v>
      </c>
      <c r="K2778" s="1066"/>
      <c r="L2778" s="1066"/>
      <c r="M2778" s="1066" t="s">
        <v>242</v>
      </c>
      <c r="N2778" s="1066"/>
      <c r="O2778" s="1066"/>
      <c r="P2778" s="1067" t="s">
        <v>225</v>
      </c>
      <c r="Q2778" s="1067"/>
      <c r="R2778" s="1067"/>
      <c r="S2778" s="1066" t="s">
        <v>250</v>
      </c>
      <c r="T2778" s="1066"/>
      <c r="U2778" s="1066"/>
      <c r="V2778" s="1068"/>
    </row>
    <row r="2779" spans="1:22" ht="15.95" customHeight="1">
      <c r="A2779" s="1072"/>
      <c r="B2779" s="1064"/>
      <c r="C2779" s="1065"/>
      <c r="D2779" s="1069" t="str">
        <f>'statement of marks'!HD93</f>
        <v/>
      </c>
      <c r="E2779" s="1069"/>
      <c r="F2779" s="1069"/>
      <c r="G2779" s="1069" t="str">
        <f>'statement of marks'!HE93</f>
        <v/>
      </c>
      <c r="H2779" s="1069"/>
      <c r="I2779" s="1069"/>
      <c r="J2779" s="1069" t="str">
        <f>'statement of marks'!HF93</f>
        <v/>
      </c>
      <c r="K2779" s="1069"/>
      <c r="L2779" s="1069"/>
      <c r="M2779" s="1069" t="str">
        <f>'statement of marks'!HI93</f>
        <v/>
      </c>
      <c r="N2779" s="1069"/>
      <c r="O2779" s="1069"/>
      <c r="P2779" s="1069" t="str">
        <f>'statement of marks'!HH93</f>
        <v/>
      </c>
      <c r="Q2779" s="1069"/>
      <c r="R2779" s="1069"/>
      <c r="S2779" s="1066" t="str">
        <f>'statement of marks'!HC93</f>
        <v/>
      </c>
      <c r="T2779" s="1066"/>
      <c r="U2779" s="1066"/>
      <c r="V2779" s="1068"/>
    </row>
    <row r="2780" spans="1:22" ht="15.95" customHeight="1">
      <c r="A2780" s="425"/>
      <c r="B2780" s="1036" t="s">
        <v>99</v>
      </c>
      <c r="C2780" s="1037"/>
      <c r="D2780" s="1007"/>
      <c r="E2780" s="1007"/>
      <c r="F2780" s="1007"/>
      <c r="G2780" s="1007"/>
      <c r="H2780" s="1007"/>
      <c r="I2780" s="1007"/>
      <c r="J2780" s="1007"/>
      <c r="K2780" s="1007"/>
      <c r="L2780" s="1007"/>
      <c r="M2780" s="1007"/>
      <c r="N2780" s="1007"/>
      <c r="O2780" s="1007"/>
      <c r="P2780" s="1007"/>
      <c r="Q2780" s="1007"/>
      <c r="R2780" s="1007"/>
      <c r="S2780" s="1007"/>
      <c r="T2780" s="1007"/>
      <c r="U2780" s="1007"/>
      <c r="V2780" s="1058"/>
    </row>
    <row r="2781" spans="1:22" ht="15.95" customHeight="1">
      <c r="A2781" s="425"/>
      <c r="B2781" s="1013" t="s">
        <v>79</v>
      </c>
      <c r="C2781" s="1014"/>
      <c r="D2781" s="1007"/>
      <c r="E2781" s="1007"/>
      <c r="F2781" s="1007"/>
      <c r="G2781" s="1007"/>
      <c r="H2781" s="1007"/>
      <c r="I2781" s="1007"/>
      <c r="J2781" s="1007"/>
      <c r="K2781" s="1007"/>
      <c r="L2781" s="1007"/>
      <c r="M2781" s="1007"/>
      <c r="N2781" s="1007"/>
      <c r="O2781" s="1007"/>
      <c r="P2781" s="1007"/>
      <c r="Q2781" s="1007"/>
      <c r="R2781" s="1007"/>
      <c r="S2781" s="1007"/>
      <c r="T2781" s="1007"/>
      <c r="U2781" s="1007"/>
      <c r="V2781" s="1058"/>
    </row>
    <row r="2782" spans="1:22" ht="15.95" customHeight="1">
      <c r="A2782" s="425"/>
      <c r="B2782" s="1036" t="s">
        <v>243</v>
      </c>
      <c r="C2782" s="1037"/>
      <c r="D2782" s="1007"/>
      <c r="E2782" s="1007"/>
      <c r="F2782" s="1007"/>
      <c r="G2782" s="1007"/>
      <c r="H2782" s="1007"/>
      <c r="I2782" s="1007"/>
      <c r="J2782" s="1007"/>
      <c r="K2782" s="1007"/>
      <c r="L2782" s="1007"/>
      <c r="M2782" s="1007"/>
      <c r="N2782" s="1007"/>
      <c r="O2782" s="1007"/>
      <c r="P2782" s="1007" t="s">
        <v>243</v>
      </c>
      <c r="Q2782" s="1007"/>
      <c r="R2782" s="1007"/>
      <c r="S2782" s="1007"/>
      <c r="T2782" s="1007"/>
      <c r="U2782" s="1007"/>
      <c r="V2782" s="1058"/>
    </row>
    <row r="2783" spans="1:22" ht="15.95" customHeight="1">
      <c r="A2783" s="425"/>
      <c r="B2783" s="1021" t="s">
        <v>100</v>
      </c>
      <c r="C2783" s="1022"/>
      <c r="D2783" s="1007"/>
      <c r="E2783" s="1007"/>
      <c r="F2783" s="1007"/>
      <c r="G2783" s="1007"/>
      <c r="H2783" s="1007"/>
      <c r="I2783" s="1007"/>
      <c r="J2783" s="1007"/>
      <c r="K2783" s="1007"/>
      <c r="L2783" s="1007"/>
      <c r="M2783" s="1007"/>
      <c r="N2783" s="1007"/>
      <c r="O2783" s="1007"/>
      <c r="P2783" s="1007"/>
      <c r="Q2783" s="1007"/>
      <c r="R2783" s="1007"/>
      <c r="S2783" s="1060" t="s">
        <v>100</v>
      </c>
      <c r="T2783" s="1060"/>
      <c r="U2783" s="1060"/>
      <c r="V2783" s="1061"/>
    </row>
    <row r="2784" spans="1:22" ht="15.95" customHeight="1" thickBot="1">
      <c r="A2784" s="427"/>
      <c r="B2784" s="1076" t="s">
        <v>101</v>
      </c>
      <c r="C2784" s="1077"/>
      <c r="D2784" s="1059"/>
      <c r="E2784" s="1059"/>
      <c r="F2784" s="1059"/>
      <c r="G2784" s="1059"/>
      <c r="H2784" s="1059"/>
      <c r="I2784" s="1059"/>
      <c r="J2784" s="1059"/>
      <c r="K2784" s="1059"/>
      <c r="L2784" s="1059"/>
      <c r="M2784" s="1059"/>
      <c r="N2784" s="1059"/>
      <c r="O2784" s="1059"/>
      <c r="P2784" s="1059"/>
      <c r="Q2784" s="1059"/>
      <c r="R2784" s="1059"/>
      <c r="S2784" s="1062" t="s">
        <v>134</v>
      </c>
      <c r="T2784" s="1062"/>
      <c r="U2784" s="1062"/>
      <c r="V2784" s="1063"/>
    </row>
    <row r="2785" spans="1:22" ht="15.95" customHeight="1">
      <c r="A2785" s="424"/>
      <c r="B2785" s="1038" t="s">
        <v>47</v>
      </c>
      <c r="C2785" s="1039"/>
      <c r="D2785" s="1039"/>
      <c r="E2785" s="1039"/>
      <c r="F2785" s="1039"/>
      <c r="G2785" s="1039"/>
      <c r="H2785" s="1039"/>
      <c r="I2785" s="1039"/>
      <c r="J2785" s="1039"/>
      <c r="K2785" s="1039"/>
      <c r="L2785" s="1039"/>
      <c r="M2785" s="1039"/>
      <c r="N2785" s="1039"/>
      <c r="O2785" s="1039"/>
      <c r="P2785" s="1039"/>
      <c r="Q2785" s="1039"/>
      <c r="R2785" s="1039"/>
      <c r="S2785" s="1039"/>
      <c r="T2785" s="1039"/>
      <c r="U2785" s="1039"/>
      <c r="V2785" s="1040"/>
    </row>
    <row r="2786" spans="1:22" ht="15.95" customHeight="1">
      <c r="A2786" s="425"/>
      <c r="B2786" s="1041" t="str">
        <f>'statement of marks'!$A$1</f>
        <v>MkW0Hkhejko vEcsMdj jkt0vkok0fo|k0cxMh]nkSlk</v>
      </c>
      <c r="C2786" s="1042"/>
      <c r="D2786" s="1042"/>
      <c r="E2786" s="1042"/>
      <c r="F2786" s="1042"/>
      <c r="G2786" s="1042"/>
      <c r="H2786" s="1042"/>
      <c r="I2786" s="1042"/>
      <c r="J2786" s="1042"/>
      <c r="K2786" s="1042"/>
      <c r="L2786" s="1042"/>
      <c r="M2786" s="1042"/>
      <c r="N2786" s="1042"/>
      <c r="O2786" s="1042"/>
      <c r="P2786" s="1042"/>
      <c r="Q2786" s="1042"/>
      <c r="R2786" s="1042"/>
      <c r="S2786" s="1042"/>
      <c r="T2786" s="1042"/>
      <c r="U2786" s="1042"/>
      <c r="V2786" s="1043"/>
    </row>
    <row r="2787" spans="1:22" ht="15.95" customHeight="1">
      <c r="A2787" s="425"/>
      <c r="B2787" s="990" t="s">
        <v>244</v>
      </c>
      <c r="C2787" s="991"/>
      <c r="D2787" s="992" t="str">
        <f>'statement of marks'!$H$3</f>
        <v>2016-17</v>
      </c>
      <c r="E2787" s="992"/>
      <c r="F2787" s="992"/>
      <c r="G2787" s="992"/>
      <c r="H2787" s="992"/>
      <c r="I2787" s="992"/>
      <c r="J2787" s="992"/>
      <c r="K2787" s="992"/>
      <c r="L2787" s="992"/>
      <c r="M2787" s="992"/>
      <c r="N2787" s="992"/>
      <c r="O2787" s="992"/>
      <c r="P2787" s="992"/>
      <c r="Q2787" s="992"/>
      <c r="R2787" s="992"/>
      <c r="S2787" s="992"/>
      <c r="T2787" s="992"/>
      <c r="U2787" s="992"/>
      <c r="V2787" s="1044"/>
    </row>
    <row r="2788" spans="1:22" ht="15.95" customHeight="1">
      <c r="A2788" s="425"/>
      <c r="B2788" s="990" t="s">
        <v>185</v>
      </c>
      <c r="C2788" s="991"/>
      <c r="D2788" s="991" t="str">
        <f>IF('statement of marks'!I94="","",'statement of marks'!I94)</f>
        <v/>
      </c>
      <c r="E2788" s="991"/>
      <c r="F2788" s="991"/>
      <c r="G2788" s="991"/>
      <c r="H2788" s="991"/>
      <c r="I2788" s="991"/>
      <c r="J2788" s="991"/>
      <c r="K2788" s="991"/>
      <c r="L2788" s="991"/>
      <c r="M2788" s="991"/>
      <c r="N2788" s="991"/>
      <c r="O2788" s="991"/>
      <c r="P2788" s="991"/>
      <c r="Q2788" s="991"/>
      <c r="R2788" s="991"/>
      <c r="S2788" s="991"/>
      <c r="T2788" s="991"/>
      <c r="U2788" s="991"/>
      <c r="V2788" s="1045"/>
    </row>
    <row r="2789" spans="1:22" ht="15.95" customHeight="1">
      <c r="A2789" s="425"/>
      <c r="B2789" s="990" t="s">
        <v>186</v>
      </c>
      <c r="C2789" s="991"/>
      <c r="D2789" s="991" t="str">
        <f>IF('statement of marks'!J94="","",'statement of marks'!J94)</f>
        <v/>
      </c>
      <c r="E2789" s="991"/>
      <c r="F2789" s="991"/>
      <c r="G2789" s="991"/>
      <c r="H2789" s="991"/>
      <c r="I2789" s="991"/>
      <c r="J2789" s="991"/>
      <c r="K2789" s="991"/>
      <c r="L2789" s="991"/>
      <c r="M2789" s="991"/>
      <c r="N2789" s="991"/>
      <c r="O2789" s="991"/>
      <c r="P2789" s="991"/>
      <c r="Q2789" s="991"/>
      <c r="R2789" s="991"/>
      <c r="S2789" s="991"/>
      <c r="T2789" s="991"/>
      <c r="U2789" s="991"/>
      <c r="V2789" s="1045"/>
    </row>
    <row r="2790" spans="1:22" ht="15.95" customHeight="1">
      <c r="A2790" s="425"/>
      <c r="B2790" s="990" t="s">
        <v>187</v>
      </c>
      <c r="C2790" s="991"/>
      <c r="D2790" s="991" t="str">
        <f>IF('statement of marks'!K94="","",'statement of marks'!K94)</f>
        <v/>
      </c>
      <c r="E2790" s="991"/>
      <c r="F2790" s="991"/>
      <c r="G2790" s="991"/>
      <c r="H2790" s="991"/>
      <c r="I2790" s="991"/>
      <c r="J2790" s="991"/>
      <c r="K2790" s="991"/>
      <c r="L2790" s="991"/>
      <c r="M2790" s="991"/>
      <c r="N2790" s="991"/>
      <c r="O2790" s="991"/>
      <c r="P2790" s="991"/>
      <c r="Q2790" s="991"/>
      <c r="R2790" s="991"/>
      <c r="S2790" s="991"/>
      <c r="T2790" s="991"/>
      <c r="U2790" s="991"/>
      <c r="V2790" s="1045"/>
    </row>
    <row r="2791" spans="1:22" ht="15.95" customHeight="1">
      <c r="A2791" s="425"/>
      <c r="B2791" s="990" t="s">
        <v>188</v>
      </c>
      <c r="C2791" s="991"/>
      <c r="D2791" s="992" t="str">
        <f>'statement of marks'!$G$3</f>
        <v>6 B</v>
      </c>
      <c r="E2791" s="992"/>
      <c r="F2791" s="992"/>
      <c r="G2791" s="991" t="s">
        <v>9</v>
      </c>
      <c r="H2791" s="991"/>
      <c r="I2791" s="991"/>
      <c r="J2791" s="992" t="str">
        <f>IF('statement of marks'!D94="","",'statement of marks'!D94)</f>
        <v/>
      </c>
      <c r="K2791" s="992"/>
      <c r="L2791" s="992"/>
      <c r="M2791" s="991" t="s">
        <v>189</v>
      </c>
      <c r="N2791" s="991"/>
      <c r="O2791" s="991"/>
      <c r="P2791" s="992" t="str">
        <f>IF('statement of marks'!F94="","",'statement of marks'!F94)</f>
        <v/>
      </c>
      <c r="Q2791" s="992"/>
      <c r="R2791" s="992"/>
      <c r="S2791" s="1054" t="str">
        <f>IF('statement of marks'!$I$3="","",'statement of marks'!$I$3)</f>
        <v xml:space="preserve">fo|ky; dk Mk;l dksM+ </v>
      </c>
      <c r="T2791" s="1054"/>
      <c r="U2791" s="1054"/>
      <c r="V2791" s="1055"/>
    </row>
    <row r="2792" spans="1:22" ht="15.95" customHeight="1">
      <c r="A2792" s="425"/>
      <c r="B2792" s="428" t="s">
        <v>0</v>
      </c>
      <c r="C2792" s="429"/>
      <c r="D2792" s="1032" t="str">
        <f>IF('statement of marks'!G94="","",'statement of marks'!G94)</f>
        <v/>
      </c>
      <c r="E2792" s="1032"/>
      <c r="F2792" s="1032"/>
      <c r="G2792" s="991" t="str">
        <f>IF('statement of marks'!H94="","",'statement of marks'!H94)</f>
        <v/>
      </c>
      <c r="H2792" s="991"/>
      <c r="I2792" s="991"/>
      <c r="J2792" s="991"/>
      <c r="K2792" s="991"/>
      <c r="L2792" s="991"/>
      <c r="M2792" s="991"/>
      <c r="N2792" s="991"/>
      <c r="O2792" s="991"/>
      <c r="P2792" s="991"/>
      <c r="Q2792" s="991"/>
      <c r="R2792" s="991"/>
      <c r="S2792" s="1056" t="str">
        <f>IF('statement of marks'!$J$3="","",'statement of marks'!$J$3)</f>
        <v xml:space="preserve">08291009401   </v>
      </c>
      <c r="T2792" s="1056"/>
      <c r="U2792" s="1056"/>
      <c r="V2792" s="1057"/>
    </row>
    <row r="2793" spans="1:22" ht="15.95" customHeight="1">
      <c r="A2793" s="425"/>
      <c r="B2793" s="404" t="s">
        <v>28</v>
      </c>
      <c r="C2793" s="430" t="s">
        <v>96</v>
      </c>
      <c r="D2793" s="1007" t="s">
        <v>1</v>
      </c>
      <c r="E2793" s="1007"/>
      <c r="F2793" s="1007"/>
      <c r="G2793" s="1007" t="s">
        <v>21</v>
      </c>
      <c r="H2793" s="1007"/>
      <c r="I2793" s="1007"/>
      <c r="J2793" s="1007" t="s">
        <v>68</v>
      </c>
      <c r="K2793" s="1007"/>
      <c r="L2793" s="1007"/>
      <c r="M2793" s="1007" t="s">
        <v>97</v>
      </c>
      <c r="N2793" s="1007"/>
      <c r="O2793" s="1007"/>
      <c r="P2793" s="1070" t="s">
        <v>200</v>
      </c>
      <c r="Q2793" s="1051" t="s">
        <v>238</v>
      </c>
      <c r="R2793" s="1051"/>
      <c r="S2793" s="1051"/>
      <c r="T2793" s="1052" t="s">
        <v>237</v>
      </c>
      <c r="U2793" s="1052"/>
      <c r="V2793" s="1053"/>
    </row>
    <row r="2794" spans="1:22" ht="15.95" customHeight="1">
      <c r="A2794" s="425"/>
      <c r="B2794" s="404"/>
      <c r="C2794" s="430"/>
      <c r="D2794" s="423" t="s">
        <v>245</v>
      </c>
      <c r="E2794" s="423" t="s">
        <v>246</v>
      </c>
      <c r="F2794" s="431" t="s">
        <v>2</v>
      </c>
      <c r="G2794" s="423" t="s">
        <v>245</v>
      </c>
      <c r="H2794" s="423" t="s">
        <v>246</v>
      </c>
      <c r="I2794" s="431" t="s">
        <v>2</v>
      </c>
      <c r="J2794" s="423" t="s">
        <v>245</v>
      </c>
      <c r="K2794" s="423" t="s">
        <v>246</v>
      </c>
      <c r="L2794" s="431" t="s">
        <v>2</v>
      </c>
      <c r="M2794" s="423" t="s">
        <v>245</v>
      </c>
      <c r="N2794" s="423" t="s">
        <v>246</v>
      </c>
      <c r="O2794" s="431" t="s">
        <v>2</v>
      </c>
      <c r="P2794" s="1070"/>
      <c r="Q2794" s="423" t="s">
        <v>245</v>
      </c>
      <c r="R2794" s="423" t="s">
        <v>246</v>
      </c>
      <c r="S2794" s="435" t="s">
        <v>2</v>
      </c>
      <c r="T2794" s="445" t="s">
        <v>223</v>
      </c>
      <c r="U2794" s="446" t="s">
        <v>5</v>
      </c>
      <c r="V2794" s="447" t="s">
        <v>241</v>
      </c>
    </row>
    <row r="2795" spans="1:22" ht="15.95" customHeight="1">
      <c r="A2795" s="426"/>
      <c r="B2795" s="1046" t="s">
        <v>3</v>
      </c>
      <c r="C2795" s="1047"/>
      <c r="D2795" s="421">
        <f>IF('statement of marks'!L$6="","",'statement of marks'!L$6)</f>
        <v>5</v>
      </c>
      <c r="E2795" s="421">
        <f>IF('statement of marks'!M$6="","",'statement of marks'!M$6)</f>
        <v>5</v>
      </c>
      <c r="F2795" s="432">
        <f>IF('statement of marks'!N$6="","",'statement of marks'!N$6)</f>
        <v>10</v>
      </c>
      <c r="G2795" s="421">
        <f>IF('statement of marks'!O$6="","",'statement of marks'!O$6)</f>
        <v>5</v>
      </c>
      <c r="H2795" s="421">
        <f>IF('statement of marks'!P$6="","",'statement of marks'!P$6)</f>
        <v>5</v>
      </c>
      <c r="I2795" s="432">
        <f>IF('statement of marks'!Q$6="","",'statement of marks'!Q$6)</f>
        <v>10</v>
      </c>
      <c r="J2795" s="421">
        <f>IF('statement of marks'!R$6="","",'statement of marks'!R$6)</f>
        <v>5</v>
      </c>
      <c r="K2795" s="421">
        <f>IF('statement of marks'!S$6="","",'statement of marks'!S$6)</f>
        <v>5</v>
      </c>
      <c r="L2795" s="432">
        <f>IF('statement of marks'!T$6="","",'statement of marks'!T$6)</f>
        <v>10</v>
      </c>
      <c r="M2795" s="421">
        <f>IF('statement of marks'!V$6="","",'statement of marks'!V$6)</f>
        <v>50</v>
      </c>
      <c r="N2795" s="421">
        <f>IF('statement of marks'!W$6="","",'statement of marks'!W$6)</f>
        <v>20</v>
      </c>
      <c r="O2795" s="432">
        <f>IF('statement of marks'!X$6="","",'statement of marks'!X$6)</f>
        <v>70</v>
      </c>
      <c r="P2795" s="422">
        <f>IF('statement of marks'!Y$6="","",'statement of marks'!Y$6)</f>
        <v>100</v>
      </c>
      <c r="Q2795" s="421">
        <f>IF('statement of marks'!Z$6="","",'statement of marks'!Z$6)</f>
        <v>70</v>
      </c>
      <c r="R2795" s="421">
        <f>IF('statement of marks'!AA$6="","",'statement of marks'!AA$6)</f>
        <v>30</v>
      </c>
      <c r="S2795" s="432">
        <f>IF('statement of marks'!AB$6="","",'statement of marks'!AB$6)</f>
        <v>100</v>
      </c>
      <c r="T2795" s="442">
        <f>IF('statement of marks'!AC$6="","",'statement of marks'!AC$6)</f>
        <v>200</v>
      </c>
      <c r="U2795" s="442" t="str">
        <f>IF('statement of marks'!AD$6="","",'statement of marks'!AD$6)</f>
        <v/>
      </c>
      <c r="V2795" s="448" t="str">
        <f>IF('statement of marks'!AE$6="","",'statement of marks'!AE$6)</f>
        <v/>
      </c>
    </row>
    <row r="2796" spans="1:22" ht="15.95" customHeight="1">
      <c r="A2796" s="425"/>
      <c r="B2796" s="990" t="str">
        <f>IF('statement of marks'!$L$3="","",'statement of marks'!$L$3)</f>
        <v>fgUnh</v>
      </c>
      <c r="C2796" s="991"/>
      <c r="D2796" s="207" t="str">
        <f>IF('statement of marks'!L94="","",'statement of marks'!L94)</f>
        <v/>
      </c>
      <c r="E2796" s="207" t="str">
        <f>IF('statement of marks'!M94="","",'statement of marks'!M94)</f>
        <v/>
      </c>
      <c r="F2796" s="433" t="str">
        <f>IF('statement of marks'!N94="","",'statement of marks'!N94)</f>
        <v/>
      </c>
      <c r="G2796" s="207" t="str">
        <f>IF('statement of marks'!O94="","",'statement of marks'!O94)</f>
        <v/>
      </c>
      <c r="H2796" s="207" t="str">
        <f>IF('statement of marks'!P94="","",'statement of marks'!P94)</f>
        <v/>
      </c>
      <c r="I2796" s="433" t="str">
        <f>IF('statement of marks'!Q94="","",'statement of marks'!Q94)</f>
        <v/>
      </c>
      <c r="J2796" s="207" t="str">
        <f>IF('statement of marks'!R94="","",'statement of marks'!R94)</f>
        <v/>
      </c>
      <c r="K2796" s="207" t="str">
        <f>IF('statement of marks'!S94="","",'statement of marks'!S94)</f>
        <v/>
      </c>
      <c r="L2796" s="433" t="str">
        <f>IF('statement of marks'!T94="","",'statement of marks'!T94)</f>
        <v/>
      </c>
      <c r="M2796" s="207" t="str">
        <f>IF('statement of marks'!V94="","",'statement of marks'!V94)</f>
        <v/>
      </c>
      <c r="N2796" s="207" t="str">
        <f>IF('statement of marks'!W94="","",'statement of marks'!W94)</f>
        <v/>
      </c>
      <c r="O2796" s="433" t="str">
        <f>IF('statement of marks'!X94="","",'statement of marks'!X94)</f>
        <v/>
      </c>
      <c r="P2796" s="209" t="str">
        <f>IF('statement of marks'!Y94="","",'statement of marks'!Y94)</f>
        <v/>
      </c>
      <c r="Q2796" s="207" t="str">
        <f>IF('statement of marks'!Z94="","",'statement of marks'!Z94)</f>
        <v/>
      </c>
      <c r="R2796" s="207" t="str">
        <f>IF('statement of marks'!AA94="","",'statement of marks'!AA94)</f>
        <v/>
      </c>
      <c r="S2796" s="433" t="str">
        <f>IF('statement of marks'!AB94="","",'statement of marks'!AB94)</f>
        <v/>
      </c>
      <c r="T2796" s="420" t="str">
        <f>IF('statement of marks'!AC94="","",'statement of marks'!AC94)</f>
        <v/>
      </c>
      <c r="U2796" s="420" t="str">
        <f>IF('statement of marks'!AD94="","",'statement of marks'!AD94)</f>
        <v/>
      </c>
      <c r="V2796" s="439" t="str">
        <f>IF('statement of marks'!AE94="","",'statement of marks'!AE94)</f>
        <v/>
      </c>
    </row>
    <row r="2797" spans="1:22" ht="15.95" customHeight="1">
      <c r="A2797" s="425"/>
      <c r="B2797" s="990" t="str">
        <f>IF('statement of marks'!$AH$3="","",'statement of marks'!$AH$3)</f>
        <v>vaxszth</v>
      </c>
      <c r="C2797" s="991"/>
      <c r="D2797" s="207" t="str">
        <f>IF('statement of marks'!AH94="","",'statement of marks'!AH94)</f>
        <v/>
      </c>
      <c r="E2797" s="207" t="str">
        <f>IF('statement of marks'!AI94="","",'statement of marks'!AI94)</f>
        <v/>
      </c>
      <c r="F2797" s="433" t="str">
        <f>IF('statement of marks'!AJ94="","",'statement of marks'!AJ94)</f>
        <v/>
      </c>
      <c r="G2797" s="207" t="str">
        <f>IF('statement of marks'!AK94="","",'statement of marks'!AK94)</f>
        <v/>
      </c>
      <c r="H2797" s="207" t="str">
        <f>IF('statement of marks'!AL94="","",'statement of marks'!AL94)</f>
        <v/>
      </c>
      <c r="I2797" s="433" t="str">
        <f>IF('statement of marks'!AM94="","",'statement of marks'!AM94)</f>
        <v/>
      </c>
      <c r="J2797" s="207" t="str">
        <f>IF('statement of marks'!AN94="","",'statement of marks'!AN94)</f>
        <v/>
      </c>
      <c r="K2797" s="207" t="str">
        <f>IF('statement of marks'!AO94="","",'statement of marks'!AO94)</f>
        <v/>
      </c>
      <c r="L2797" s="433" t="str">
        <f>IF('statement of marks'!AP94="","",'statement of marks'!AP94)</f>
        <v/>
      </c>
      <c r="M2797" s="207" t="str">
        <f>IF('statement of marks'!AR94="","",'statement of marks'!AR94)</f>
        <v/>
      </c>
      <c r="N2797" s="207" t="str">
        <f>IF('statement of marks'!AS94="","",'statement of marks'!AS94)</f>
        <v/>
      </c>
      <c r="O2797" s="433" t="str">
        <f>IF('statement of marks'!AT94="","",'statement of marks'!AT94)</f>
        <v/>
      </c>
      <c r="P2797" s="209" t="str">
        <f>IF('statement of marks'!AU94="","",'statement of marks'!AU94)</f>
        <v/>
      </c>
      <c r="Q2797" s="207" t="str">
        <f>IF('statement of marks'!AV94="","",'statement of marks'!AV94)</f>
        <v/>
      </c>
      <c r="R2797" s="207" t="str">
        <f>IF('statement of marks'!AW94="","",'statement of marks'!AW94)</f>
        <v/>
      </c>
      <c r="S2797" s="433" t="str">
        <f>IF('statement of marks'!AX94="","",'statement of marks'!AX94)</f>
        <v/>
      </c>
      <c r="T2797" s="420" t="str">
        <f>IF('statement of marks'!AY94="","",'statement of marks'!AY94)</f>
        <v/>
      </c>
      <c r="U2797" s="420" t="str">
        <f>IF('statement of marks'!AZ94="","",'statement of marks'!AZ94)</f>
        <v/>
      </c>
      <c r="V2797" s="439" t="str">
        <f>IF('statement of marks'!BA94="","",'statement of marks'!BA94)</f>
        <v/>
      </c>
    </row>
    <row r="2798" spans="1:22" ht="15.95" customHeight="1">
      <c r="A2798" s="425"/>
      <c r="B2798" s="990" t="str">
        <f>IF('statement of marks'!BD94="s","laLd`r",IF('statement of marks'!BD94="u","mnwZ",IF('statement of marks'!BD94="g","xqtjkrh",IF('statement of marks'!BD94="p","iatkch",IF('statement of marks'!BD94="sd","fla/kh","r`rh; Hkk""kk")))))</f>
        <v>r`rh; Hkk"kk</v>
      </c>
      <c r="C2798" s="991"/>
      <c r="D2798" s="207" t="str">
        <f>IF('statement of marks'!BE94="","",'statement of marks'!BE94)</f>
        <v/>
      </c>
      <c r="E2798" s="207" t="str">
        <f>IF('statement of marks'!BF94="","",'statement of marks'!BF94)</f>
        <v/>
      </c>
      <c r="F2798" s="433" t="str">
        <f>IF('statement of marks'!BG94="","",'statement of marks'!BG94)</f>
        <v/>
      </c>
      <c r="G2798" s="207" t="str">
        <f>IF('statement of marks'!BH94="","",'statement of marks'!BH94)</f>
        <v/>
      </c>
      <c r="H2798" s="207" t="str">
        <f>IF('statement of marks'!BI94="","",'statement of marks'!BI94)</f>
        <v/>
      </c>
      <c r="I2798" s="433" t="str">
        <f>IF('statement of marks'!BJ94="","",'statement of marks'!BJ94)</f>
        <v/>
      </c>
      <c r="J2798" s="207" t="str">
        <f>IF('statement of marks'!BK94="","",'statement of marks'!BK94)</f>
        <v/>
      </c>
      <c r="K2798" s="207" t="str">
        <f>IF('statement of marks'!BL94="","",'statement of marks'!BL94)</f>
        <v/>
      </c>
      <c r="L2798" s="433" t="str">
        <f>IF('statement of marks'!BM94="","",'statement of marks'!BM94)</f>
        <v/>
      </c>
      <c r="M2798" s="207" t="str">
        <f>IF('statement of marks'!BO94="","",'statement of marks'!BO94)</f>
        <v/>
      </c>
      <c r="N2798" s="207" t="str">
        <f>IF('statement of marks'!BP94="","",'statement of marks'!BP94)</f>
        <v/>
      </c>
      <c r="O2798" s="433" t="str">
        <f>IF('statement of marks'!BQ94="","",'statement of marks'!BQ94)</f>
        <v/>
      </c>
      <c r="P2798" s="209" t="str">
        <f>IF('statement of marks'!BR94="","",'statement of marks'!BR94)</f>
        <v/>
      </c>
      <c r="Q2798" s="207" t="str">
        <f>IF('statement of marks'!BS94="","",'statement of marks'!BS94)</f>
        <v/>
      </c>
      <c r="R2798" s="207" t="str">
        <f>IF('statement of marks'!BT94="","",'statement of marks'!BT94)</f>
        <v/>
      </c>
      <c r="S2798" s="433" t="str">
        <f>IF('statement of marks'!BU94="","",'statement of marks'!BU94)</f>
        <v/>
      </c>
      <c r="T2798" s="420" t="str">
        <f>IF('statement of marks'!BV94="","",'statement of marks'!BV94)</f>
        <v/>
      </c>
      <c r="U2798" s="420" t="str">
        <f>IF('statement of marks'!BW94="","",'statement of marks'!BW94)</f>
        <v/>
      </c>
      <c r="V2798" s="439" t="str">
        <f>IF('statement of marks'!BX94="","",'statement of marks'!BX94)</f>
        <v/>
      </c>
    </row>
    <row r="2799" spans="1:22" ht="15.95" customHeight="1">
      <c r="A2799" s="425"/>
      <c r="B2799" s="990" t="str">
        <f>IF('statement of marks'!$CA$3="","",'statement of marks'!$CA$3)</f>
        <v>xf.kr</v>
      </c>
      <c r="C2799" s="991"/>
      <c r="D2799" s="207" t="str">
        <f>IF('statement of marks'!CA94="","",'statement of marks'!CA94)</f>
        <v/>
      </c>
      <c r="E2799" s="207" t="str">
        <f>IF('statement of marks'!CB94="","",'statement of marks'!CB94)</f>
        <v/>
      </c>
      <c r="F2799" s="433" t="str">
        <f>IF('statement of marks'!CC94="","",'statement of marks'!CC94)</f>
        <v/>
      </c>
      <c r="G2799" s="207" t="str">
        <f>IF('statement of marks'!CD94="","",'statement of marks'!CD94)</f>
        <v/>
      </c>
      <c r="H2799" s="207" t="str">
        <f>IF('statement of marks'!CE94="","",'statement of marks'!CE94)</f>
        <v/>
      </c>
      <c r="I2799" s="433" t="str">
        <f>IF('statement of marks'!CF94="","",'statement of marks'!CF94)</f>
        <v/>
      </c>
      <c r="J2799" s="207" t="str">
        <f>IF('statement of marks'!CG94="","",'statement of marks'!CG94)</f>
        <v/>
      </c>
      <c r="K2799" s="207" t="str">
        <f>IF('statement of marks'!CH94="","",'statement of marks'!CH94)</f>
        <v/>
      </c>
      <c r="L2799" s="433" t="str">
        <f>IF('statement of marks'!CI94="","",'statement of marks'!CI94)</f>
        <v/>
      </c>
      <c r="M2799" s="207" t="str">
        <f>IF('statement of marks'!CK94="","",'statement of marks'!CK94)</f>
        <v/>
      </c>
      <c r="N2799" s="207" t="str">
        <f>IF('statement of marks'!CL94="","",'statement of marks'!CL94)</f>
        <v/>
      </c>
      <c r="O2799" s="433" t="str">
        <f>IF('statement of marks'!CM94="","",'statement of marks'!CM94)</f>
        <v/>
      </c>
      <c r="P2799" s="209" t="str">
        <f>IF('statement of marks'!CN94="","",'statement of marks'!CN94)</f>
        <v/>
      </c>
      <c r="Q2799" s="207" t="str">
        <f>IF('statement of marks'!CO94="","",'statement of marks'!CO94)</f>
        <v/>
      </c>
      <c r="R2799" s="207" t="str">
        <f>IF('statement of marks'!CP94="","",'statement of marks'!CP94)</f>
        <v/>
      </c>
      <c r="S2799" s="433" t="str">
        <f>IF('statement of marks'!CQ94="","",'statement of marks'!CQ94)</f>
        <v/>
      </c>
      <c r="T2799" s="420" t="str">
        <f>IF('statement of marks'!CR94="","",'statement of marks'!CR94)</f>
        <v/>
      </c>
      <c r="U2799" s="420" t="str">
        <f>IF('statement of marks'!CS94="","",'statement of marks'!CS94)</f>
        <v/>
      </c>
      <c r="V2799" s="439" t="str">
        <f>IF('statement of marks'!CT94="","",'statement of marks'!CT94)</f>
        <v/>
      </c>
    </row>
    <row r="2800" spans="1:22" ht="15.95" customHeight="1">
      <c r="A2800" s="425"/>
      <c r="B2800" s="990" t="str">
        <f>IF('statement of marks'!$CW$3="","",'statement of marks'!$CW$3)</f>
        <v>foKku</v>
      </c>
      <c r="C2800" s="991"/>
      <c r="D2800" s="207" t="str">
        <f>IF('statement of marks'!CW94="","",'statement of marks'!CW94)</f>
        <v/>
      </c>
      <c r="E2800" s="207" t="str">
        <f>IF('statement of marks'!CX94="","",'statement of marks'!CX94)</f>
        <v/>
      </c>
      <c r="F2800" s="433" t="str">
        <f>IF('statement of marks'!CY94="","",'statement of marks'!CY94)</f>
        <v/>
      </c>
      <c r="G2800" s="207" t="str">
        <f>IF('statement of marks'!CZ94="","",'statement of marks'!CZ94)</f>
        <v/>
      </c>
      <c r="H2800" s="207" t="str">
        <f>IF('statement of marks'!DA94="","",'statement of marks'!DA94)</f>
        <v/>
      </c>
      <c r="I2800" s="433" t="str">
        <f>IF('statement of marks'!DB94="","",'statement of marks'!DB94)</f>
        <v/>
      </c>
      <c r="J2800" s="207" t="str">
        <f>IF('statement of marks'!DC94="","",'statement of marks'!DC94)</f>
        <v/>
      </c>
      <c r="K2800" s="207" t="str">
        <f>IF('statement of marks'!DD94="","",'statement of marks'!DD94)</f>
        <v/>
      </c>
      <c r="L2800" s="433" t="str">
        <f>IF('statement of marks'!DE94="","",'statement of marks'!DE94)</f>
        <v/>
      </c>
      <c r="M2800" s="207" t="str">
        <f>IF('statement of marks'!DG94="","",'statement of marks'!DG94)</f>
        <v/>
      </c>
      <c r="N2800" s="207" t="str">
        <f>IF('statement of marks'!DH94="","",'statement of marks'!DH94)</f>
        <v/>
      </c>
      <c r="O2800" s="433" t="str">
        <f>IF('statement of marks'!DI94="","",'statement of marks'!DI94)</f>
        <v/>
      </c>
      <c r="P2800" s="209" t="str">
        <f>IF('statement of marks'!DJ94="","",'statement of marks'!DJ94)</f>
        <v/>
      </c>
      <c r="Q2800" s="207" t="str">
        <f>IF('statement of marks'!DK94="","",'statement of marks'!DK94)</f>
        <v/>
      </c>
      <c r="R2800" s="207" t="str">
        <f>IF('statement of marks'!DL94="","",'statement of marks'!DL94)</f>
        <v/>
      </c>
      <c r="S2800" s="433" t="str">
        <f>IF('statement of marks'!DM94="","",'statement of marks'!DM94)</f>
        <v/>
      </c>
      <c r="T2800" s="420" t="str">
        <f>IF('statement of marks'!DN94="","",'statement of marks'!DN94)</f>
        <v/>
      </c>
      <c r="U2800" s="420" t="str">
        <f>IF('statement of marks'!DO94="","",'statement of marks'!DO94)</f>
        <v/>
      </c>
      <c r="V2800" s="439" t="str">
        <f>IF('statement of marks'!DP94="","",'statement of marks'!DP94)</f>
        <v/>
      </c>
    </row>
    <row r="2801" spans="1:22" ht="15.95" customHeight="1">
      <c r="A2801" s="425"/>
      <c r="B2801" s="990" t="str">
        <f>IF('statement of marks'!$DS$3="","",'statement of marks'!$DS$3)</f>
        <v>lkekftd foKku</v>
      </c>
      <c r="C2801" s="991"/>
      <c r="D2801" s="207" t="str">
        <f>IF('statement of marks'!DS94="","",'statement of marks'!DS94)</f>
        <v/>
      </c>
      <c r="E2801" s="207" t="str">
        <f>IF('statement of marks'!DT94="","",'statement of marks'!DT94)</f>
        <v/>
      </c>
      <c r="F2801" s="433" t="str">
        <f>IF('statement of marks'!DU94="","",'statement of marks'!DU94)</f>
        <v/>
      </c>
      <c r="G2801" s="207" t="str">
        <f>IF('statement of marks'!DV94="","",'statement of marks'!DV94)</f>
        <v/>
      </c>
      <c r="H2801" s="207" t="str">
        <f>IF('statement of marks'!DW94="","",'statement of marks'!DW94)</f>
        <v/>
      </c>
      <c r="I2801" s="433" t="str">
        <f>IF('statement of marks'!DX94="","",'statement of marks'!DX94)</f>
        <v/>
      </c>
      <c r="J2801" s="207" t="str">
        <f>IF('statement of marks'!DY94="","",'statement of marks'!DY94)</f>
        <v/>
      </c>
      <c r="K2801" s="207" t="str">
        <f>IF('statement of marks'!DZ94="","",'statement of marks'!DZ94)</f>
        <v/>
      </c>
      <c r="L2801" s="433" t="str">
        <f>IF('statement of marks'!EA94="","",'statement of marks'!EA94)</f>
        <v/>
      </c>
      <c r="M2801" s="207" t="str">
        <f>IF('statement of marks'!EC94="","",'statement of marks'!EC94)</f>
        <v/>
      </c>
      <c r="N2801" s="207" t="str">
        <f>IF('statement of marks'!ED94="","",'statement of marks'!ED94)</f>
        <v/>
      </c>
      <c r="O2801" s="433" t="str">
        <f>IF('statement of marks'!EE94="","",'statement of marks'!EE94)</f>
        <v/>
      </c>
      <c r="P2801" s="209" t="str">
        <f>IF('statement of marks'!EF94="","",'statement of marks'!EF94)</f>
        <v/>
      </c>
      <c r="Q2801" s="207" t="str">
        <f>IF('statement of marks'!EG94="","",'statement of marks'!EG94)</f>
        <v/>
      </c>
      <c r="R2801" s="207" t="str">
        <f>IF('statement of marks'!EH94="","",'statement of marks'!EH94)</f>
        <v/>
      </c>
      <c r="S2801" s="433" t="str">
        <f>IF('statement of marks'!EI94="","",'statement of marks'!EI94)</f>
        <v/>
      </c>
      <c r="T2801" s="420" t="str">
        <f>IF('statement of marks'!EJ94="","",'statement of marks'!EJ94)</f>
        <v/>
      </c>
      <c r="U2801" s="420" t="str">
        <f>IF('statement of marks'!EK94="","",'statement of marks'!EK94)</f>
        <v/>
      </c>
      <c r="V2801" s="439" t="str">
        <f>IF('statement of marks'!EL94="","",'statement of marks'!EL94)</f>
        <v/>
      </c>
    </row>
    <row r="2802" spans="1:22" ht="15.95" customHeight="1">
      <c r="A2802" s="425"/>
      <c r="B2802" s="996" t="s">
        <v>193</v>
      </c>
      <c r="C2802" s="997"/>
      <c r="D2802" s="1007" t="s">
        <v>1</v>
      </c>
      <c r="E2802" s="1007"/>
      <c r="F2802" s="1007"/>
      <c r="G2802" s="1007" t="s">
        <v>21</v>
      </c>
      <c r="H2802" s="1007"/>
      <c r="I2802" s="1007"/>
      <c r="J2802" s="1007" t="s">
        <v>194</v>
      </c>
      <c r="K2802" s="1007"/>
      <c r="L2802" s="1007"/>
      <c r="M2802" s="1007" t="s">
        <v>68</v>
      </c>
      <c r="N2802" s="1007"/>
      <c r="O2802" s="1007"/>
      <c r="P2802" s="1007" t="s">
        <v>240</v>
      </c>
      <c r="Q2802" s="1007"/>
      <c r="R2802" s="1007"/>
      <c r="S2802" s="436"/>
      <c r="T2802" s="1073" t="s">
        <v>237</v>
      </c>
      <c r="U2802" s="1074"/>
      <c r="V2802" s="1075"/>
    </row>
    <row r="2803" spans="1:22" ht="15.95" customHeight="1">
      <c r="A2803" s="426"/>
      <c r="B2803" s="1048" t="s">
        <v>3</v>
      </c>
      <c r="C2803" s="1049"/>
      <c r="D2803" s="1050">
        <f>IF('statement of marks'!EO$6="","",'statement of marks'!EO$6)</f>
        <v>20</v>
      </c>
      <c r="E2803" s="1050"/>
      <c r="F2803" s="1050"/>
      <c r="G2803" s="1050">
        <f>IF('statement of marks'!EP$6="","",'statement of marks'!EP$6)</f>
        <v>20</v>
      </c>
      <c r="H2803" s="1050"/>
      <c r="I2803" s="1050"/>
      <c r="J2803" s="1050">
        <f>IF('statement of marks'!ER$6="","",'statement of marks'!ER$6)</f>
        <v>20</v>
      </c>
      <c r="K2803" s="1050"/>
      <c r="L2803" s="1050"/>
      <c r="M2803" s="1050">
        <f>IF('statement of marks'!EQ$6="","",'statement of marks'!EQ$6)</f>
        <v>20</v>
      </c>
      <c r="N2803" s="1050"/>
      <c r="O2803" s="1050"/>
      <c r="P2803" s="1050">
        <f>IF('statement of marks'!ES$6="","",'statement of marks'!ES$6)</f>
        <v>20</v>
      </c>
      <c r="Q2803" s="1050"/>
      <c r="R2803" s="1050"/>
      <c r="S2803" s="437" t="str">
        <f>IF('statement of marks'!FD$6="","",'statement of marks'!EW$6)</f>
        <v/>
      </c>
      <c r="T2803" s="442">
        <f>IF('statement of marks'!ET$6="","",'statement of marks'!ET$6)</f>
        <v>100</v>
      </c>
      <c r="U2803" s="443" t="s">
        <v>5</v>
      </c>
      <c r="V2803" s="444" t="s">
        <v>241</v>
      </c>
    </row>
    <row r="2804" spans="1:22" ht="15.95" customHeight="1">
      <c r="A2804" s="425"/>
      <c r="B2804" s="990" t="str">
        <f>IF('statement of marks'!$EO$3="","",'statement of marks'!$EO$3)</f>
        <v>dk;kZuqHko</v>
      </c>
      <c r="C2804" s="991"/>
      <c r="D2804" s="1031" t="str">
        <f>IF('statement of marks'!EO94="","",'statement of marks'!EO94)</f>
        <v/>
      </c>
      <c r="E2804" s="1031"/>
      <c r="F2804" s="1031"/>
      <c r="G2804" s="1031" t="str">
        <f>IF('statement of marks'!EP94="","",'statement of marks'!EP94)</f>
        <v/>
      </c>
      <c r="H2804" s="1031"/>
      <c r="I2804" s="1031"/>
      <c r="J2804" s="1031" t="str">
        <f>IF('statement of marks'!ER94="","",'statement of marks'!ER94)</f>
        <v/>
      </c>
      <c r="K2804" s="1031"/>
      <c r="L2804" s="1031"/>
      <c r="M2804" s="1031" t="str">
        <f>IF('statement of marks'!EQ94="","",'statement of marks'!EQ94)</f>
        <v/>
      </c>
      <c r="N2804" s="1031"/>
      <c r="O2804" s="1031"/>
      <c r="P2804" s="1031" t="str">
        <f>IF('statement of marks'!ES94="","",'statement of marks'!ES94)</f>
        <v/>
      </c>
      <c r="Q2804" s="1031"/>
      <c r="R2804" s="1031"/>
      <c r="S2804" s="438"/>
      <c r="T2804" s="440" t="str">
        <f>IF('statement of marks'!ET94="","",'statement of marks'!ET94)</f>
        <v/>
      </c>
      <c r="U2804" s="440" t="str">
        <f>IF('statement of marks'!EU94="","",'statement of marks'!EU94)</f>
        <v/>
      </c>
      <c r="V2804" s="441" t="str">
        <f>IF('statement of marks'!EV94="","",'statement of marks'!EV94)</f>
        <v/>
      </c>
    </row>
    <row r="2805" spans="1:22" ht="15.95" customHeight="1">
      <c r="A2805" s="425"/>
      <c r="B2805" s="1027" t="str">
        <f>IF('statement of marks'!$EY$3="","",'statement of marks'!$EY$3)</f>
        <v>dyk f'k{kk</v>
      </c>
      <c r="C2805" s="1028"/>
      <c r="D2805" s="1031" t="str">
        <f>IF('statement of marks'!EY94="","",'statement of marks'!EY94)</f>
        <v/>
      </c>
      <c r="E2805" s="1031"/>
      <c r="F2805" s="1031"/>
      <c r="G2805" s="1031" t="str">
        <f>IF('statement of marks'!EZ94="","",'statement of marks'!EZ94)</f>
        <v/>
      </c>
      <c r="H2805" s="1031"/>
      <c r="I2805" s="1031"/>
      <c r="J2805" s="1031" t="str">
        <f>IF('statement of marks'!FB94="","",'statement of marks'!FB94)</f>
        <v/>
      </c>
      <c r="K2805" s="1031"/>
      <c r="L2805" s="1031"/>
      <c r="M2805" s="1031" t="str">
        <f>IF('statement of marks'!FA94="","",'statement of marks'!FA94)</f>
        <v/>
      </c>
      <c r="N2805" s="1031"/>
      <c r="O2805" s="1031"/>
      <c r="P2805" s="1031" t="str">
        <f>IF('statement of marks'!FC94="","",'statement of marks'!FC94)</f>
        <v/>
      </c>
      <c r="Q2805" s="1031"/>
      <c r="R2805" s="1031"/>
      <c r="S2805" s="438"/>
      <c r="T2805" s="440" t="str">
        <f>IF('statement of marks'!FD94="","",'statement of marks'!FD94)</f>
        <v/>
      </c>
      <c r="U2805" s="440" t="str">
        <f>IF('statement of marks'!FE94="","",'statement of marks'!FE94)</f>
        <v/>
      </c>
      <c r="V2805" s="441" t="str">
        <f>IF('statement of marks'!FF94="","",'statement of marks'!FF94)</f>
        <v/>
      </c>
    </row>
    <row r="2806" spans="1:22" ht="15.95" customHeight="1">
      <c r="A2806" s="425"/>
      <c r="B2806" s="1029" t="str">
        <f>IF('statement of marks'!$FI$3="","",'statement of marks'!$FI$3)</f>
        <v>LokLF; ,oe~ 'kkjhfjd f'k{kk</v>
      </c>
      <c r="C2806" s="1030"/>
      <c r="D2806" s="1031" t="str">
        <f>IF('statement of marks'!FI94="","",'statement of marks'!FI94)</f>
        <v/>
      </c>
      <c r="E2806" s="1031"/>
      <c r="F2806" s="1031"/>
      <c r="G2806" s="1031" t="str">
        <f>IF('statement of marks'!FJ94="","",'statement of marks'!FJ94)</f>
        <v/>
      </c>
      <c r="H2806" s="1031"/>
      <c r="I2806" s="1031"/>
      <c r="J2806" s="1031" t="str">
        <f>IF('statement of marks'!FL94="","",'statement of marks'!FL94)</f>
        <v/>
      </c>
      <c r="K2806" s="1031"/>
      <c r="L2806" s="1031"/>
      <c r="M2806" s="1031" t="str">
        <f>IF('statement of marks'!FK94="","",'statement of marks'!FK94)</f>
        <v/>
      </c>
      <c r="N2806" s="1031"/>
      <c r="O2806" s="1031"/>
      <c r="P2806" s="1031" t="str">
        <f>IF('statement of marks'!FM94="","",'statement of marks'!FM94)</f>
        <v/>
      </c>
      <c r="Q2806" s="1031"/>
      <c r="R2806" s="1031"/>
      <c r="S2806" s="438"/>
      <c r="T2806" s="440" t="str">
        <f>IF('statement of marks'!FN94="","",'statement of marks'!FN94)</f>
        <v/>
      </c>
      <c r="U2806" s="440" t="str">
        <f>IF('statement of marks'!FO94="","",'statement of marks'!FO94)</f>
        <v/>
      </c>
      <c r="V2806" s="441" t="str">
        <f>IF('statement of marks'!FP94="","",'statement of marks'!FP94)</f>
        <v/>
      </c>
    </row>
    <row r="2807" spans="1:22" ht="15.95" customHeight="1">
      <c r="A2807" s="425"/>
      <c r="B2807" s="1000" t="s">
        <v>195</v>
      </c>
      <c r="C2807" s="1001"/>
      <c r="D2807" s="1071" t="str">
        <f>details!$DR$3</f>
        <v>vxLr rd</v>
      </c>
      <c r="E2807" s="1071"/>
      <c r="F2807" s="1071"/>
      <c r="G2807" s="1071" t="str">
        <f>details!$DV$3</f>
        <v>vDVwcj rd</v>
      </c>
      <c r="H2807" s="1071"/>
      <c r="I2807" s="1071"/>
      <c r="J2807" s="1071" t="str">
        <f>details!$ED$3</f>
        <v>Qjojh rd</v>
      </c>
      <c r="K2807" s="1071"/>
      <c r="L2807" s="1071"/>
      <c r="M2807" s="1071" t="str">
        <f>details!$DZ$3</f>
        <v>fnlEcj rd</v>
      </c>
      <c r="N2807" s="1071"/>
      <c r="O2807" s="1071"/>
      <c r="P2807" s="1071" t="str">
        <f>details!$EH$3</f>
        <v>loZ ;ksx</v>
      </c>
      <c r="Q2807" s="1071"/>
      <c r="R2807" s="1071"/>
      <c r="S2807" s="1010" t="s">
        <v>252</v>
      </c>
      <c r="T2807" s="1011"/>
      <c r="U2807" s="1011"/>
      <c r="V2807" s="1078"/>
    </row>
    <row r="2808" spans="1:22" ht="15.95" customHeight="1">
      <c r="A2808" s="425"/>
      <c r="B2808" s="1025" t="s">
        <v>98</v>
      </c>
      <c r="C2808" s="1026"/>
      <c r="D2808" s="1008" t="str">
        <f>IF(details!DS94="","",details!DS94)</f>
        <v/>
      </c>
      <c r="E2808" s="1008"/>
      <c r="F2808" s="1008"/>
      <c r="G2808" s="1008" t="str">
        <f>IF(details!DW94="","",details!DW94)</f>
        <v/>
      </c>
      <c r="H2808" s="1008"/>
      <c r="I2808" s="1008"/>
      <c r="J2808" s="1008" t="str">
        <f>IF(details!EE94="","",details!EE94)</f>
        <v/>
      </c>
      <c r="K2808" s="1008"/>
      <c r="L2808" s="1008"/>
      <c r="M2808" s="1008" t="str">
        <f>IF(details!EA94="","",details!EA94)</f>
        <v/>
      </c>
      <c r="N2808" s="1008"/>
      <c r="O2808" s="1008"/>
      <c r="P2808" s="1008" t="str">
        <f>IF(details!EI94="","",details!EI94)</f>
        <v/>
      </c>
      <c r="Q2808" s="1008"/>
      <c r="R2808" s="1008"/>
      <c r="S2808" s="1079">
        <f>'statement of marks'!$HF$108</f>
        <v>42855</v>
      </c>
      <c r="T2808" s="1080"/>
      <c r="U2808" s="1080"/>
      <c r="V2808" s="1081"/>
    </row>
    <row r="2809" spans="1:22" ht="15.95" customHeight="1">
      <c r="A2809" s="425"/>
      <c r="B2809" s="1023" t="s">
        <v>15</v>
      </c>
      <c r="C2809" s="1024"/>
      <c r="D2809" s="1009">
        <f>IF(details!DR94="","",details!DR94)</f>
        <v>83</v>
      </c>
      <c r="E2809" s="1009"/>
      <c r="F2809" s="1009"/>
      <c r="G2809" s="1009" t="str">
        <f>IF(details!DV94="","",details!DV94)</f>
        <v/>
      </c>
      <c r="H2809" s="1009"/>
      <c r="I2809" s="1009"/>
      <c r="J2809" s="1009" t="str">
        <f>IF(details!ED94="","",details!ED94)</f>
        <v/>
      </c>
      <c r="K2809" s="1009"/>
      <c r="L2809" s="1009"/>
      <c r="M2809" s="1009" t="str">
        <f>IF(details!DZ94="","",details!DZ94)</f>
        <v/>
      </c>
      <c r="N2809" s="1009"/>
      <c r="O2809" s="1009"/>
      <c r="P2809" s="1009" t="str">
        <f>IF(details!EH94="","",details!EH94)</f>
        <v/>
      </c>
      <c r="Q2809" s="1009"/>
      <c r="R2809" s="1009"/>
      <c r="S2809" s="1082"/>
      <c r="T2809" s="1083"/>
      <c r="U2809" s="1083"/>
      <c r="V2809" s="1084"/>
    </row>
    <row r="2810" spans="1:22" ht="15.95" customHeight="1">
      <c r="A2810" s="1072"/>
      <c r="B2810" s="1064" t="s">
        <v>250</v>
      </c>
      <c r="C2810" s="1065"/>
      <c r="D2810" s="1066" t="s">
        <v>3</v>
      </c>
      <c r="E2810" s="1066"/>
      <c r="F2810" s="1066"/>
      <c r="G2810" s="1066" t="s">
        <v>236</v>
      </c>
      <c r="H2810" s="1066"/>
      <c r="I2810" s="1066"/>
      <c r="J2810" s="1066" t="s">
        <v>5</v>
      </c>
      <c r="K2810" s="1066"/>
      <c r="L2810" s="1066"/>
      <c r="M2810" s="1066" t="s">
        <v>242</v>
      </c>
      <c r="N2810" s="1066"/>
      <c r="O2810" s="1066"/>
      <c r="P2810" s="1067" t="s">
        <v>225</v>
      </c>
      <c r="Q2810" s="1067"/>
      <c r="R2810" s="1067"/>
      <c r="S2810" s="1066" t="s">
        <v>250</v>
      </c>
      <c r="T2810" s="1066"/>
      <c r="U2810" s="1066"/>
      <c r="V2810" s="1068"/>
    </row>
    <row r="2811" spans="1:22" ht="15.95" customHeight="1">
      <c r="A2811" s="1072"/>
      <c r="B2811" s="1064"/>
      <c r="C2811" s="1065"/>
      <c r="D2811" s="1069" t="str">
        <f>'statement of marks'!HD94</f>
        <v/>
      </c>
      <c r="E2811" s="1069"/>
      <c r="F2811" s="1069"/>
      <c r="G2811" s="1069" t="str">
        <f>'statement of marks'!HE94</f>
        <v/>
      </c>
      <c r="H2811" s="1069"/>
      <c r="I2811" s="1069"/>
      <c r="J2811" s="1069" t="str">
        <f>'statement of marks'!HF94</f>
        <v/>
      </c>
      <c r="K2811" s="1069"/>
      <c r="L2811" s="1069"/>
      <c r="M2811" s="1069" t="str">
        <f>'statement of marks'!HI94</f>
        <v/>
      </c>
      <c r="N2811" s="1069"/>
      <c r="O2811" s="1069"/>
      <c r="P2811" s="1069" t="str">
        <f>'statement of marks'!HH94</f>
        <v/>
      </c>
      <c r="Q2811" s="1069"/>
      <c r="R2811" s="1069"/>
      <c r="S2811" s="1066" t="str">
        <f>'statement of marks'!HC94</f>
        <v/>
      </c>
      <c r="T2811" s="1066"/>
      <c r="U2811" s="1066"/>
      <c r="V2811" s="1068"/>
    </row>
    <row r="2812" spans="1:22" ht="15.95" customHeight="1">
      <c r="A2812" s="425"/>
      <c r="B2812" s="1036" t="s">
        <v>99</v>
      </c>
      <c r="C2812" s="1037"/>
      <c r="D2812" s="1007"/>
      <c r="E2812" s="1007"/>
      <c r="F2812" s="1007"/>
      <c r="G2812" s="1007"/>
      <c r="H2812" s="1007"/>
      <c r="I2812" s="1007"/>
      <c r="J2812" s="1007"/>
      <c r="K2812" s="1007"/>
      <c r="L2812" s="1007"/>
      <c r="M2812" s="1007"/>
      <c r="N2812" s="1007"/>
      <c r="O2812" s="1007"/>
      <c r="P2812" s="1007"/>
      <c r="Q2812" s="1007"/>
      <c r="R2812" s="1007"/>
      <c r="S2812" s="1007"/>
      <c r="T2812" s="1007"/>
      <c r="U2812" s="1007"/>
      <c r="V2812" s="1058"/>
    </row>
    <row r="2813" spans="1:22" ht="15.95" customHeight="1">
      <c r="A2813" s="425"/>
      <c r="B2813" s="1013" t="s">
        <v>79</v>
      </c>
      <c r="C2813" s="1014"/>
      <c r="D2813" s="1007"/>
      <c r="E2813" s="1007"/>
      <c r="F2813" s="1007"/>
      <c r="G2813" s="1007"/>
      <c r="H2813" s="1007"/>
      <c r="I2813" s="1007"/>
      <c r="J2813" s="1007"/>
      <c r="K2813" s="1007"/>
      <c r="L2813" s="1007"/>
      <c r="M2813" s="1007"/>
      <c r="N2813" s="1007"/>
      <c r="O2813" s="1007"/>
      <c r="P2813" s="1007"/>
      <c r="Q2813" s="1007"/>
      <c r="R2813" s="1007"/>
      <c r="S2813" s="1007"/>
      <c r="T2813" s="1007"/>
      <c r="U2813" s="1007"/>
      <c r="V2813" s="1058"/>
    </row>
    <row r="2814" spans="1:22" ht="15.95" customHeight="1">
      <c r="A2814" s="425"/>
      <c r="B2814" s="1036" t="s">
        <v>243</v>
      </c>
      <c r="C2814" s="1037"/>
      <c r="D2814" s="1007"/>
      <c r="E2814" s="1007"/>
      <c r="F2814" s="1007"/>
      <c r="G2814" s="1007"/>
      <c r="H2814" s="1007"/>
      <c r="I2814" s="1007"/>
      <c r="J2814" s="1007"/>
      <c r="K2814" s="1007"/>
      <c r="L2814" s="1007"/>
      <c r="M2814" s="1007"/>
      <c r="N2814" s="1007"/>
      <c r="O2814" s="1007"/>
      <c r="P2814" s="1007" t="s">
        <v>243</v>
      </c>
      <c r="Q2814" s="1007"/>
      <c r="R2814" s="1007"/>
      <c r="S2814" s="1007"/>
      <c r="T2814" s="1007"/>
      <c r="U2814" s="1007"/>
      <c r="V2814" s="1058"/>
    </row>
    <row r="2815" spans="1:22" ht="15.95" customHeight="1">
      <c r="A2815" s="425"/>
      <c r="B2815" s="1021" t="s">
        <v>100</v>
      </c>
      <c r="C2815" s="1022"/>
      <c r="D2815" s="1007"/>
      <c r="E2815" s="1007"/>
      <c r="F2815" s="1007"/>
      <c r="G2815" s="1007"/>
      <c r="H2815" s="1007"/>
      <c r="I2815" s="1007"/>
      <c r="J2815" s="1007"/>
      <c r="K2815" s="1007"/>
      <c r="L2815" s="1007"/>
      <c r="M2815" s="1007"/>
      <c r="N2815" s="1007"/>
      <c r="O2815" s="1007"/>
      <c r="P2815" s="1007"/>
      <c r="Q2815" s="1007"/>
      <c r="R2815" s="1007"/>
      <c r="S2815" s="1060" t="s">
        <v>100</v>
      </c>
      <c r="T2815" s="1060"/>
      <c r="U2815" s="1060"/>
      <c r="V2815" s="1061"/>
    </row>
    <row r="2816" spans="1:22" ht="15.95" customHeight="1" thickBot="1">
      <c r="A2816" s="427"/>
      <c r="B2816" s="1076" t="s">
        <v>101</v>
      </c>
      <c r="C2816" s="1077"/>
      <c r="D2816" s="1059"/>
      <c r="E2816" s="1059"/>
      <c r="F2816" s="1059"/>
      <c r="G2816" s="1059"/>
      <c r="H2816" s="1059"/>
      <c r="I2816" s="1059"/>
      <c r="J2816" s="1059"/>
      <c r="K2816" s="1059"/>
      <c r="L2816" s="1059"/>
      <c r="M2816" s="1059"/>
      <c r="N2816" s="1059"/>
      <c r="O2816" s="1059"/>
      <c r="P2816" s="1059"/>
      <c r="Q2816" s="1059"/>
      <c r="R2816" s="1059"/>
      <c r="S2816" s="1062" t="s">
        <v>134</v>
      </c>
      <c r="T2816" s="1062"/>
      <c r="U2816" s="1062"/>
      <c r="V2816" s="1063"/>
    </row>
    <row r="2817" spans="1:22" ht="15.95" customHeight="1">
      <c r="A2817" s="424"/>
      <c r="B2817" s="1038" t="s">
        <v>47</v>
      </c>
      <c r="C2817" s="1039"/>
      <c r="D2817" s="1039"/>
      <c r="E2817" s="1039"/>
      <c r="F2817" s="1039"/>
      <c r="G2817" s="1039"/>
      <c r="H2817" s="1039"/>
      <c r="I2817" s="1039"/>
      <c r="J2817" s="1039"/>
      <c r="K2817" s="1039"/>
      <c r="L2817" s="1039"/>
      <c r="M2817" s="1039"/>
      <c r="N2817" s="1039"/>
      <c r="O2817" s="1039"/>
      <c r="P2817" s="1039"/>
      <c r="Q2817" s="1039"/>
      <c r="R2817" s="1039"/>
      <c r="S2817" s="1039"/>
      <c r="T2817" s="1039"/>
      <c r="U2817" s="1039"/>
      <c r="V2817" s="1040"/>
    </row>
    <row r="2818" spans="1:22" ht="15.95" customHeight="1">
      <c r="A2818" s="425"/>
      <c r="B2818" s="1041" t="str">
        <f>'statement of marks'!$A$1</f>
        <v>MkW0Hkhejko vEcsMdj jkt0vkok0fo|k0cxMh]nkSlk</v>
      </c>
      <c r="C2818" s="1042"/>
      <c r="D2818" s="1042"/>
      <c r="E2818" s="1042"/>
      <c r="F2818" s="1042"/>
      <c r="G2818" s="1042"/>
      <c r="H2818" s="1042"/>
      <c r="I2818" s="1042"/>
      <c r="J2818" s="1042"/>
      <c r="K2818" s="1042"/>
      <c r="L2818" s="1042"/>
      <c r="M2818" s="1042"/>
      <c r="N2818" s="1042"/>
      <c r="O2818" s="1042"/>
      <c r="P2818" s="1042"/>
      <c r="Q2818" s="1042"/>
      <c r="R2818" s="1042"/>
      <c r="S2818" s="1042"/>
      <c r="T2818" s="1042"/>
      <c r="U2818" s="1042"/>
      <c r="V2818" s="1043"/>
    </row>
    <row r="2819" spans="1:22" ht="15.95" customHeight="1">
      <c r="A2819" s="425"/>
      <c r="B2819" s="990" t="s">
        <v>244</v>
      </c>
      <c r="C2819" s="991"/>
      <c r="D2819" s="992" t="str">
        <f>'statement of marks'!$H$3</f>
        <v>2016-17</v>
      </c>
      <c r="E2819" s="992"/>
      <c r="F2819" s="992"/>
      <c r="G2819" s="992"/>
      <c r="H2819" s="992"/>
      <c r="I2819" s="992"/>
      <c r="J2819" s="992"/>
      <c r="K2819" s="992"/>
      <c r="L2819" s="992"/>
      <c r="M2819" s="992"/>
      <c r="N2819" s="992"/>
      <c r="O2819" s="992"/>
      <c r="P2819" s="992"/>
      <c r="Q2819" s="992"/>
      <c r="R2819" s="992"/>
      <c r="S2819" s="992"/>
      <c r="T2819" s="992"/>
      <c r="U2819" s="992"/>
      <c r="V2819" s="1044"/>
    </row>
    <row r="2820" spans="1:22" ht="15.95" customHeight="1">
      <c r="A2820" s="425"/>
      <c r="B2820" s="990" t="s">
        <v>185</v>
      </c>
      <c r="C2820" s="991"/>
      <c r="D2820" s="991" t="str">
        <f>IF('statement of marks'!I95="","",'statement of marks'!I95)</f>
        <v/>
      </c>
      <c r="E2820" s="991"/>
      <c r="F2820" s="991"/>
      <c r="G2820" s="991"/>
      <c r="H2820" s="991"/>
      <c r="I2820" s="991"/>
      <c r="J2820" s="991"/>
      <c r="K2820" s="991"/>
      <c r="L2820" s="991"/>
      <c r="M2820" s="991"/>
      <c r="N2820" s="991"/>
      <c r="O2820" s="991"/>
      <c r="P2820" s="991"/>
      <c r="Q2820" s="991"/>
      <c r="R2820" s="991"/>
      <c r="S2820" s="991"/>
      <c r="T2820" s="991"/>
      <c r="U2820" s="991"/>
      <c r="V2820" s="1045"/>
    </row>
    <row r="2821" spans="1:22" ht="15.95" customHeight="1">
      <c r="A2821" s="425"/>
      <c r="B2821" s="990" t="s">
        <v>186</v>
      </c>
      <c r="C2821" s="991"/>
      <c r="D2821" s="991" t="str">
        <f>IF('statement of marks'!J95="","",'statement of marks'!J95)</f>
        <v/>
      </c>
      <c r="E2821" s="991"/>
      <c r="F2821" s="991"/>
      <c r="G2821" s="991"/>
      <c r="H2821" s="991"/>
      <c r="I2821" s="991"/>
      <c r="J2821" s="991"/>
      <c r="K2821" s="991"/>
      <c r="L2821" s="991"/>
      <c r="M2821" s="991"/>
      <c r="N2821" s="991"/>
      <c r="O2821" s="991"/>
      <c r="P2821" s="991"/>
      <c r="Q2821" s="991"/>
      <c r="R2821" s="991"/>
      <c r="S2821" s="991"/>
      <c r="T2821" s="991"/>
      <c r="U2821" s="991"/>
      <c r="V2821" s="1045"/>
    </row>
    <row r="2822" spans="1:22" ht="15.95" customHeight="1">
      <c r="A2822" s="425"/>
      <c r="B2822" s="990" t="s">
        <v>187</v>
      </c>
      <c r="C2822" s="991"/>
      <c r="D2822" s="991" t="str">
        <f>IF('statement of marks'!K95="","",'statement of marks'!K95)</f>
        <v/>
      </c>
      <c r="E2822" s="991"/>
      <c r="F2822" s="991"/>
      <c r="G2822" s="991"/>
      <c r="H2822" s="991"/>
      <c r="I2822" s="991"/>
      <c r="J2822" s="991"/>
      <c r="K2822" s="991"/>
      <c r="L2822" s="991"/>
      <c r="M2822" s="991"/>
      <c r="N2822" s="991"/>
      <c r="O2822" s="991"/>
      <c r="P2822" s="991"/>
      <c r="Q2822" s="991"/>
      <c r="R2822" s="991"/>
      <c r="S2822" s="991"/>
      <c r="T2822" s="991"/>
      <c r="U2822" s="991"/>
      <c r="V2822" s="1045"/>
    </row>
    <row r="2823" spans="1:22" ht="15.95" customHeight="1">
      <c r="A2823" s="425"/>
      <c r="B2823" s="990" t="s">
        <v>188</v>
      </c>
      <c r="C2823" s="991"/>
      <c r="D2823" s="992" t="str">
        <f>'statement of marks'!$G$3</f>
        <v>6 B</v>
      </c>
      <c r="E2823" s="992"/>
      <c r="F2823" s="992"/>
      <c r="G2823" s="991" t="s">
        <v>9</v>
      </c>
      <c r="H2823" s="991"/>
      <c r="I2823" s="991"/>
      <c r="J2823" s="992" t="str">
        <f>IF('statement of marks'!D95="","",'statement of marks'!D95)</f>
        <v/>
      </c>
      <c r="K2823" s="992"/>
      <c r="L2823" s="992"/>
      <c r="M2823" s="991" t="s">
        <v>189</v>
      </c>
      <c r="N2823" s="991"/>
      <c r="O2823" s="991"/>
      <c r="P2823" s="992" t="str">
        <f>IF('statement of marks'!F95="","",'statement of marks'!F95)</f>
        <v/>
      </c>
      <c r="Q2823" s="992"/>
      <c r="R2823" s="992"/>
      <c r="S2823" s="1054" t="str">
        <f>IF('statement of marks'!$I$3="","",'statement of marks'!$I$3)</f>
        <v xml:space="preserve">fo|ky; dk Mk;l dksM+ </v>
      </c>
      <c r="T2823" s="1054"/>
      <c r="U2823" s="1054"/>
      <c r="V2823" s="1055"/>
    </row>
    <row r="2824" spans="1:22" ht="15.95" customHeight="1">
      <c r="A2824" s="425"/>
      <c r="B2824" s="428" t="s">
        <v>0</v>
      </c>
      <c r="C2824" s="429"/>
      <c r="D2824" s="1032" t="str">
        <f>IF('statement of marks'!G95="","",'statement of marks'!G95)</f>
        <v/>
      </c>
      <c r="E2824" s="1032"/>
      <c r="F2824" s="1032"/>
      <c r="G2824" s="991" t="str">
        <f>IF('statement of marks'!H95="","",'statement of marks'!H95)</f>
        <v/>
      </c>
      <c r="H2824" s="991"/>
      <c r="I2824" s="991"/>
      <c r="J2824" s="991"/>
      <c r="K2824" s="991"/>
      <c r="L2824" s="991"/>
      <c r="M2824" s="991"/>
      <c r="N2824" s="991"/>
      <c r="O2824" s="991"/>
      <c r="P2824" s="991"/>
      <c r="Q2824" s="991"/>
      <c r="R2824" s="991"/>
      <c r="S2824" s="1056" t="str">
        <f>IF('statement of marks'!$J$3="","",'statement of marks'!$J$3)</f>
        <v xml:space="preserve">08291009401   </v>
      </c>
      <c r="T2824" s="1056"/>
      <c r="U2824" s="1056"/>
      <c r="V2824" s="1057"/>
    </row>
    <row r="2825" spans="1:22" ht="15.95" customHeight="1">
      <c r="A2825" s="425"/>
      <c r="B2825" s="404" t="s">
        <v>28</v>
      </c>
      <c r="C2825" s="430" t="s">
        <v>96</v>
      </c>
      <c r="D2825" s="1007" t="s">
        <v>1</v>
      </c>
      <c r="E2825" s="1007"/>
      <c r="F2825" s="1007"/>
      <c r="G2825" s="1007" t="s">
        <v>21</v>
      </c>
      <c r="H2825" s="1007"/>
      <c r="I2825" s="1007"/>
      <c r="J2825" s="1007" t="s">
        <v>68</v>
      </c>
      <c r="K2825" s="1007"/>
      <c r="L2825" s="1007"/>
      <c r="M2825" s="1007" t="s">
        <v>97</v>
      </c>
      <c r="N2825" s="1007"/>
      <c r="O2825" s="1007"/>
      <c r="P2825" s="1070" t="s">
        <v>200</v>
      </c>
      <c r="Q2825" s="1051" t="s">
        <v>238</v>
      </c>
      <c r="R2825" s="1051"/>
      <c r="S2825" s="1051"/>
      <c r="T2825" s="1052" t="s">
        <v>237</v>
      </c>
      <c r="U2825" s="1052"/>
      <c r="V2825" s="1053"/>
    </row>
    <row r="2826" spans="1:22" ht="15.95" customHeight="1">
      <c r="A2826" s="425"/>
      <c r="B2826" s="404"/>
      <c r="C2826" s="430"/>
      <c r="D2826" s="423" t="s">
        <v>245</v>
      </c>
      <c r="E2826" s="423" t="s">
        <v>246</v>
      </c>
      <c r="F2826" s="431" t="s">
        <v>2</v>
      </c>
      <c r="G2826" s="423" t="s">
        <v>245</v>
      </c>
      <c r="H2826" s="423" t="s">
        <v>246</v>
      </c>
      <c r="I2826" s="431" t="s">
        <v>2</v>
      </c>
      <c r="J2826" s="423" t="s">
        <v>245</v>
      </c>
      <c r="K2826" s="423" t="s">
        <v>246</v>
      </c>
      <c r="L2826" s="431" t="s">
        <v>2</v>
      </c>
      <c r="M2826" s="423" t="s">
        <v>245</v>
      </c>
      <c r="N2826" s="423" t="s">
        <v>246</v>
      </c>
      <c r="O2826" s="431" t="s">
        <v>2</v>
      </c>
      <c r="P2826" s="1070"/>
      <c r="Q2826" s="423" t="s">
        <v>245</v>
      </c>
      <c r="R2826" s="423" t="s">
        <v>246</v>
      </c>
      <c r="S2826" s="435" t="s">
        <v>2</v>
      </c>
      <c r="T2826" s="445" t="s">
        <v>223</v>
      </c>
      <c r="U2826" s="446" t="s">
        <v>5</v>
      </c>
      <c r="V2826" s="447" t="s">
        <v>241</v>
      </c>
    </row>
    <row r="2827" spans="1:22" ht="15.95" customHeight="1">
      <c r="A2827" s="426"/>
      <c r="B2827" s="1046" t="s">
        <v>3</v>
      </c>
      <c r="C2827" s="1047"/>
      <c r="D2827" s="421">
        <f>IF('statement of marks'!L$6="","",'statement of marks'!L$6)</f>
        <v>5</v>
      </c>
      <c r="E2827" s="421">
        <f>IF('statement of marks'!M$6="","",'statement of marks'!M$6)</f>
        <v>5</v>
      </c>
      <c r="F2827" s="432">
        <f>IF('statement of marks'!N$6="","",'statement of marks'!N$6)</f>
        <v>10</v>
      </c>
      <c r="G2827" s="421">
        <f>IF('statement of marks'!O$6="","",'statement of marks'!O$6)</f>
        <v>5</v>
      </c>
      <c r="H2827" s="421">
        <f>IF('statement of marks'!P$6="","",'statement of marks'!P$6)</f>
        <v>5</v>
      </c>
      <c r="I2827" s="432">
        <f>IF('statement of marks'!Q$6="","",'statement of marks'!Q$6)</f>
        <v>10</v>
      </c>
      <c r="J2827" s="421">
        <f>IF('statement of marks'!R$6="","",'statement of marks'!R$6)</f>
        <v>5</v>
      </c>
      <c r="K2827" s="421">
        <f>IF('statement of marks'!S$6="","",'statement of marks'!S$6)</f>
        <v>5</v>
      </c>
      <c r="L2827" s="432">
        <f>IF('statement of marks'!T$6="","",'statement of marks'!T$6)</f>
        <v>10</v>
      </c>
      <c r="M2827" s="421">
        <f>IF('statement of marks'!V$6="","",'statement of marks'!V$6)</f>
        <v>50</v>
      </c>
      <c r="N2827" s="421">
        <f>IF('statement of marks'!W$6="","",'statement of marks'!W$6)</f>
        <v>20</v>
      </c>
      <c r="O2827" s="432">
        <f>IF('statement of marks'!X$6="","",'statement of marks'!X$6)</f>
        <v>70</v>
      </c>
      <c r="P2827" s="422">
        <f>IF('statement of marks'!Y$6="","",'statement of marks'!Y$6)</f>
        <v>100</v>
      </c>
      <c r="Q2827" s="421">
        <f>IF('statement of marks'!Z$6="","",'statement of marks'!Z$6)</f>
        <v>70</v>
      </c>
      <c r="R2827" s="421">
        <f>IF('statement of marks'!AA$6="","",'statement of marks'!AA$6)</f>
        <v>30</v>
      </c>
      <c r="S2827" s="432">
        <f>IF('statement of marks'!AB$6="","",'statement of marks'!AB$6)</f>
        <v>100</v>
      </c>
      <c r="T2827" s="442">
        <f>IF('statement of marks'!AC$6="","",'statement of marks'!AC$6)</f>
        <v>200</v>
      </c>
      <c r="U2827" s="442" t="str">
        <f>IF('statement of marks'!AD$6="","",'statement of marks'!AD$6)</f>
        <v/>
      </c>
      <c r="V2827" s="448" t="str">
        <f>IF('statement of marks'!AE$6="","",'statement of marks'!AE$6)</f>
        <v/>
      </c>
    </row>
    <row r="2828" spans="1:22" ht="15.95" customHeight="1">
      <c r="A2828" s="425"/>
      <c r="B2828" s="990" t="str">
        <f>IF('statement of marks'!$L$3="","",'statement of marks'!$L$3)</f>
        <v>fgUnh</v>
      </c>
      <c r="C2828" s="991"/>
      <c r="D2828" s="207" t="str">
        <f>IF('statement of marks'!L95="","",'statement of marks'!L95)</f>
        <v/>
      </c>
      <c r="E2828" s="207" t="str">
        <f>IF('statement of marks'!M95="","",'statement of marks'!M95)</f>
        <v/>
      </c>
      <c r="F2828" s="433" t="str">
        <f>IF('statement of marks'!N95="","",'statement of marks'!N95)</f>
        <v/>
      </c>
      <c r="G2828" s="207" t="str">
        <f>IF('statement of marks'!O95="","",'statement of marks'!O95)</f>
        <v/>
      </c>
      <c r="H2828" s="207" t="str">
        <f>IF('statement of marks'!P95="","",'statement of marks'!P95)</f>
        <v/>
      </c>
      <c r="I2828" s="433" t="str">
        <f>IF('statement of marks'!Q95="","",'statement of marks'!Q95)</f>
        <v/>
      </c>
      <c r="J2828" s="207" t="str">
        <f>IF('statement of marks'!R95="","",'statement of marks'!R95)</f>
        <v/>
      </c>
      <c r="K2828" s="207" t="str">
        <f>IF('statement of marks'!S95="","",'statement of marks'!S95)</f>
        <v/>
      </c>
      <c r="L2828" s="433" t="str">
        <f>IF('statement of marks'!T95="","",'statement of marks'!T95)</f>
        <v/>
      </c>
      <c r="M2828" s="207" t="str">
        <f>IF('statement of marks'!V95="","",'statement of marks'!V95)</f>
        <v/>
      </c>
      <c r="N2828" s="207" t="str">
        <f>IF('statement of marks'!W95="","",'statement of marks'!W95)</f>
        <v/>
      </c>
      <c r="O2828" s="433" t="str">
        <f>IF('statement of marks'!X95="","",'statement of marks'!X95)</f>
        <v/>
      </c>
      <c r="P2828" s="209" t="str">
        <f>IF('statement of marks'!Y95="","",'statement of marks'!Y95)</f>
        <v/>
      </c>
      <c r="Q2828" s="207" t="str">
        <f>IF('statement of marks'!Z95="","",'statement of marks'!Z95)</f>
        <v/>
      </c>
      <c r="R2828" s="207" t="str">
        <f>IF('statement of marks'!AA95="","",'statement of marks'!AA95)</f>
        <v/>
      </c>
      <c r="S2828" s="433" t="str">
        <f>IF('statement of marks'!AB95="","",'statement of marks'!AB95)</f>
        <v/>
      </c>
      <c r="T2828" s="420" t="str">
        <f>IF('statement of marks'!AC95="","",'statement of marks'!AC95)</f>
        <v/>
      </c>
      <c r="U2828" s="420" t="str">
        <f>IF('statement of marks'!AD95="","",'statement of marks'!AD95)</f>
        <v/>
      </c>
      <c r="V2828" s="439" t="str">
        <f>IF('statement of marks'!AE95="","",'statement of marks'!AE95)</f>
        <v/>
      </c>
    </row>
    <row r="2829" spans="1:22" ht="15.95" customHeight="1">
      <c r="A2829" s="425"/>
      <c r="B2829" s="990" t="str">
        <f>IF('statement of marks'!$AH$3="","",'statement of marks'!$AH$3)</f>
        <v>vaxszth</v>
      </c>
      <c r="C2829" s="991"/>
      <c r="D2829" s="207" t="str">
        <f>IF('statement of marks'!AH95="","",'statement of marks'!AH95)</f>
        <v/>
      </c>
      <c r="E2829" s="207" t="str">
        <f>IF('statement of marks'!AI95="","",'statement of marks'!AI95)</f>
        <v/>
      </c>
      <c r="F2829" s="433" t="str">
        <f>IF('statement of marks'!AJ95="","",'statement of marks'!AJ95)</f>
        <v/>
      </c>
      <c r="G2829" s="207" t="str">
        <f>IF('statement of marks'!AK95="","",'statement of marks'!AK95)</f>
        <v/>
      </c>
      <c r="H2829" s="207" t="str">
        <f>IF('statement of marks'!AL95="","",'statement of marks'!AL95)</f>
        <v/>
      </c>
      <c r="I2829" s="433" t="str">
        <f>IF('statement of marks'!AM95="","",'statement of marks'!AM95)</f>
        <v/>
      </c>
      <c r="J2829" s="207" t="str">
        <f>IF('statement of marks'!AN95="","",'statement of marks'!AN95)</f>
        <v/>
      </c>
      <c r="K2829" s="207" t="str">
        <f>IF('statement of marks'!AO95="","",'statement of marks'!AO95)</f>
        <v/>
      </c>
      <c r="L2829" s="433" t="str">
        <f>IF('statement of marks'!AP95="","",'statement of marks'!AP95)</f>
        <v/>
      </c>
      <c r="M2829" s="207" t="str">
        <f>IF('statement of marks'!AR95="","",'statement of marks'!AR95)</f>
        <v/>
      </c>
      <c r="N2829" s="207" t="str">
        <f>IF('statement of marks'!AS95="","",'statement of marks'!AS95)</f>
        <v/>
      </c>
      <c r="O2829" s="433" t="str">
        <f>IF('statement of marks'!AT95="","",'statement of marks'!AT95)</f>
        <v/>
      </c>
      <c r="P2829" s="209" t="str">
        <f>IF('statement of marks'!AU95="","",'statement of marks'!AU95)</f>
        <v/>
      </c>
      <c r="Q2829" s="207" t="str">
        <f>IF('statement of marks'!AV95="","",'statement of marks'!AV95)</f>
        <v/>
      </c>
      <c r="R2829" s="207" t="str">
        <f>IF('statement of marks'!AW95="","",'statement of marks'!AW95)</f>
        <v/>
      </c>
      <c r="S2829" s="433" t="str">
        <f>IF('statement of marks'!AX95="","",'statement of marks'!AX95)</f>
        <v/>
      </c>
      <c r="T2829" s="420" t="str">
        <f>IF('statement of marks'!AY95="","",'statement of marks'!AY95)</f>
        <v/>
      </c>
      <c r="U2829" s="420" t="str">
        <f>IF('statement of marks'!AZ95="","",'statement of marks'!AZ95)</f>
        <v/>
      </c>
      <c r="V2829" s="439" t="str">
        <f>IF('statement of marks'!BA95="","",'statement of marks'!BA95)</f>
        <v/>
      </c>
    </row>
    <row r="2830" spans="1:22" ht="15.95" customHeight="1">
      <c r="A2830" s="425"/>
      <c r="B2830" s="990" t="str">
        <f>IF('statement of marks'!BD95="s","laLd`r",IF('statement of marks'!BD95="u","mnwZ",IF('statement of marks'!BD95="g","xqtjkrh",IF('statement of marks'!BD95="p","iatkch",IF('statement of marks'!BD95="sd","fla/kh","r`rh; Hkk""kk")))))</f>
        <v>r`rh; Hkk"kk</v>
      </c>
      <c r="C2830" s="991"/>
      <c r="D2830" s="207" t="str">
        <f>IF('statement of marks'!BE95="","",'statement of marks'!BE95)</f>
        <v/>
      </c>
      <c r="E2830" s="207" t="str">
        <f>IF('statement of marks'!BF95="","",'statement of marks'!BF95)</f>
        <v/>
      </c>
      <c r="F2830" s="433" t="str">
        <f>IF('statement of marks'!BG95="","",'statement of marks'!BG95)</f>
        <v/>
      </c>
      <c r="G2830" s="207" t="str">
        <f>IF('statement of marks'!BH95="","",'statement of marks'!BH95)</f>
        <v/>
      </c>
      <c r="H2830" s="207" t="str">
        <f>IF('statement of marks'!BI95="","",'statement of marks'!BI95)</f>
        <v/>
      </c>
      <c r="I2830" s="433" t="str">
        <f>IF('statement of marks'!BJ95="","",'statement of marks'!BJ95)</f>
        <v/>
      </c>
      <c r="J2830" s="207" t="str">
        <f>IF('statement of marks'!BK95="","",'statement of marks'!BK95)</f>
        <v/>
      </c>
      <c r="K2830" s="207" t="str">
        <f>IF('statement of marks'!BL95="","",'statement of marks'!BL95)</f>
        <v/>
      </c>
      <c r="L2830" s="433" t="str">
        <f>IF('statement of marks'!BM95="","",'statement of marks'!BM95)</f>
        <v/>
      </c>
      <c r="M2830" s="207" t="str">
        <f>IF('statement of marks'!BO95="","",'statement of marks'!BO95)</f>
        <v/>
      </c>
      <c r="N2830" s="207" t="str">
        <f>IF('statement of marks'!BP95="","",'statement of marks'!BP95)</f>
        <v/>
      </c>
      <c r="O2830" s="433" t="str">
        <f>IF('statement of marks'!BQ95="","",'statement of marks'!BQ95)</f>
        <v/>
      </c>
      <c r="P2830" s="209" t="str">
        <f>IF('statement of marks'!BR95="","",'statement of marks'!BR95)</f>
        <v/>
      </c>
      <c r="Q2830" s="207" t="str">
        <f>IF('statement of marks'!BS95="","",'statement of marks'!BS95)</f>
        <v/>
      </c>
      <c r="R2830" s="207" t="str">
        <f>IF('statement of marks'!BT95="","",'statement of marks'!BT95)</f>
        <v/>
      </c>
      <c r="S2830" s="433" t="str">
        <f>IF('statement of marks'!BU95="","",'statement of marks'!BU95)</f>
        <v/>
      </c>
      <c r="T2830" s="420" t="str">
        <f>IF('statement of marks'!BV95="","",'statement of marks'!BV95)</f>
        <v/>
      </c>
      <c r="U2830" s="420" t="str">
        <f>IF('statement of marks'!BW95="","",'statement of marks'!BW95)</f>
        <v/>
      </c>
      <c r="V2830" s="439" t="str">
        <f>IF('statement of marks'!BX95="","",'statement of marks'!BX95)</f>
        <v/>
      </c>
    </row>
    <row r="2831" spans="1:22" ht="15.95" customHeight="1">
      <c r="A2831" s="425"/>
      <c r="B2831" s="990" t="str">
        <f>IF('statement of marks'!$CA$3="","",'statement of marks'!$CA$3)</f>
        <v>xf.kr</v>
      </c>
      <c r="C2831" s="991"/>
      <c r="D2831" s="207" t="str">
        <f>IF('statement of marks'!CA95="","",'statement of marks'!CA95)</f>
        <v/>
      </c>
      <c r="E2831" s="207" t="str">
        <f>IF('statement of marks'!CB95="","",'statement of marks'!CB95)</f>
        <v/>
      </c>
      <c r="F2831" s="433" t="str">
        <f>IF('statement of marks'!CC95="","",'statement of marks'!CC95)</f>
        <v/>
      </c>
      <c r="G2831" s="207" t="str">
        <f>IF('statement of marks'!CD95="","",'statement of marks'!CD95)</f>
        <v/>
      </c>
      <c r="H2831" s="207" t="str">
        <f>IF('statement of marks'!CE95="","",'statement of marks'!CE95)</f>
        <v/>
      </c>
      <c r="I2831" s="433" t="str">
        <f>IF('statement of marks'!CF95="","",'statement of marks'!CF95)</f>
        <v/>
      </c>
      <c r="J2831" s="207" t="str">
        <f>IF('statement of marks'!CG95="","",'statement of marks'!CG95)</f>
        <v/>
      </c>
      <c r="K2831" s="207" t="str">
        <f>IF('statement of marks'!CH95="","",'statement of marks'!CH95)</f>
        <v/>
      </c>
      <c r="L2831" s="433" t="str">
        <f>IF('statement of marks'!CI95="","",'statement of marks'!CI95)</f>
        <v/>
      </c>
      <c r="M2831" s="207" t="str">
        <f>IF('statement of marks'!CK95="","",'statement of marks'!CK95)</f>
        <v/>
      </c>
      <c r="N2831" s="207" t="str">
        <f>IF('statement of marks'!CL95="","",'statement of marks'!CL95)</f>
        <v/>
      </c>
      <c r="O2831" s="433" t="str">
        <f>IF('statement of marks'!CM95="","",'statement of marks'!CM95)</f>
        <v/>
      </c>
      <c r="P2831" s="209" t="str">
        <f>IF('statement of marks'!CN95="","",'statement of marks'!CN95)</f>
        <v/>
      </c>
      <c r="Q2831" s="207" t="str">
        <f>IF('statement of marks'!CO95="","",'statement of marks'!CO95)</f>
        <v/>
      </c>
      <c r="R2831" s="207" t="str">
        <f>IF('statement of marks'!CP95="","",'statement of marks'!CP95)</f>
        <v/>
      </c>
      <c r="S2831" s="433" t="str">
        <f>IF('statement of marks'!CQ95="","",'statement of marks'!CQ95)</f>
        <v/>
      </c>
      <c r="T2831" s="420" t="str">
        <f>IF('statement of marks'!CR95="","",'statement of marks'!CR95)</f>
        <v/>
      </c>
      <c r="U2831" s="420" t="str">
        <f>IF('statement of marks'!CS95="","",'statement of marks'!CS95)</f>
        <v/>
      </c>
      <c r="V2831" s="439" t="str">
        <f>IF('statement of marks'!CT95="","",'statement of marks'!CT95)</f>
        <v/>
      </c>
    </row>
    <row r="2832" spans="1:22" ht="15.95" customHeight="1">
      <c r="A2832" s="425"/>
      <c r="B2832" s="990" t="str">
        <f>IF('statement of marks'!$CW$3="","",'statement of marks'!$CW$3)</f>
        <v>foKku</v>
      </c>
      <c r="C2832" s="991"/>
      <c r="D2832" s="207" t="str">
        <f>IF('statement of marks'!CW95="","",'statement of marks'!CW95)</f>
        <v/>
      </c>
      <c r="E2832" s="207" t="str">
        <f>IF('statement of marks'!CX95="","",'statement of marks'!CX95)</f>
        <v/>
      </c>
      <c r="F2832" s="433" t="str">
        <f>IF('statement of marks'!CY95="","",'statement of marks'!CY95)</f>
        <v/>
      </c>
      <c r="G2832" s="207" t="str">
        <f>IF('statement of marks'!CZ95="","",'statement of marks'!CZ95)</f>
        <v/>
      </c>
      <c r="H2832" s="207" t="str">
        <f>IF('statement of marks'!DA95="","",'statement of marks'!DA95)</f>
        <v/>
      </c>
      <c r="I2832" s="433" t="str">
        <f>IF('statement of marks'!DB95="","",'statement of marks'!DB95)</f>
        <v/>
      </c>
      <c r="J2832" s="207" t="str">
        <f>IF('statement of marks'!DC95="","",'statement of marks'!DC95)</f>
        <v/>
      </c>
      <c r="K2832" s="207" t="str">
        <f>IF('statement of marks'!DD95="","",'statement of marks'!DD95)</f>
        <v/>
      </c>
      <c r="L2832" s="433" t="str">
        <f>IF('statement of marks'!DE95="","",'statement of marks'!DE95)</f>
        <v/>
      </c>
      <c r="M2832" s="207" t="str">
        <f>IF('statement of marks'!DG95="","",'statement of marks'!DG95)</f>
        <v/>
      </c>
      <c r="N2832" s="207" t="str">
        <f>IF('statement of marks'!DH95="","",'statement of marks'!DH95)</f>
        <v/>
      </c>
      <c r="O2832" s="433" t="str">
        <f>IF('statement of marks'!DI95="","",'statement of marks'!DI95)</f>
        <v/>
      </c>
      <c r="P2832" s="209" t="str">
        <f>IF('statement of marks'!DJ95="","",'statement of marks'!DJ95)</f>
        <v/>
      </c>
      <c r="Q2832" s="207" t="str">
        <f>IF('statement of marks'!DK95="","",'statement of marks'!DK95)</f>
        <v/>
      </c>
      <c r="R2832" s="207" t="str">
        <f>IF('statement of marks'!DL95="","",'statement of marks'!DL95)</f>
        <v/>
      </c>
      <c r="S2832" s="433" t="str">
        <f>IF('statement of marks'!DM95="","",'statement of marks'!DM95)</f>
        <v/>
      </c>
      <c r="T2832" s="420" t="str">
        <f>IF('statement of marks'!DN95="","",'statement of marks'!DN95)</f>
        <v/>
      </c>
      <c r="U2832" s="420" t="str">
        <f>IF('statement of marks'!DO95="","",'statement of marks'!DO95)</f>
        <v/>
      </c>
      <c r="V2832" s="439" t="str">
        <f>IF('statement of marks'!DP95="","",'statement of marks'!DP95)</f>
        <v/>
      </c>
    </row>
    <row r="2833" spans="1:22" ht="15.95" customHeight="1">
      <c r="A2833" s="425"/>
      <c r="B2833" s="990" t="str">
        <f>IF('statement of marks'!$DS$3="","",'statement of marks'!$DS$3)</f>
        <v>lkekftd foKku</v>
      </c>
      <c r="C2833" s="991"/>
      <c r="D2833" s="207" t="str">
        <f>IF('statement of marks'!DS95="","",'statement of marks'!DS95)</f>
        <v/>
      </c>
      <c r="E2833" s="207" t="str">
        <f>IF('statement of marks'!DT95="","",'statement of marks'!DT95)</f>
        <v/>
      </c>
      <c r="F2833" s="433" t="str">
        <f>IF('statement of marks'!DU95="","",'statement of marks'!DU95)</f>
        <v/>
      </c>
      <c r="G2833" s="207" t="str">
        <f>IF('statement of marks'!DV95="","",'statement of marks'!DV95)</f>
        <v/>
      </c>
      <c r="H2833" s="207" t="str">
        <f>IF('statement of marks'!DW95="","",'statement of marks'!DW95)</f>
        <v/>
      </c>
      <c r="I2833" s="433" t="str">
        <f>IF('statement of marks'!DX95="","",'statement of marks'!DX95)</f>
        <v/>
      </c>
      <c r="J2833" s="207" t="str">
        <f>IF('statement of marks'!DY95="","",'statement of marks'!DY95)</f>
        <v/>
      </c>
      <c r="K2833" s="207" t="str">
        <f>IF('statement of marks'!DZ95="","",'statement of marks'!DZ95)</f>
        <v/>
      </c>
      <c r="L2833" s="433" t="str">
        <f>IF('statement of marks'!EA95="","",'statement of marks'!EA95)</f>
        <v/>
      </c>
      <c r="M2833" s="207" t="str">
        <f>IF('statement of marks'!EC95="","",'statement of marks'!EC95)</f>
        <v/>
      </c>
      <c r="N2833" s="207" t="str">
        <f>IF('statement of marks'!ED95="","",'statement of marks'!ED95)</f>
        <v/>
      </c>
      <c r="O2833" s="433" t="str">
        <f>IF('statement of marks'!EE95="","",'statement of marks'!EE95)</f>
        <v/>
      </c>
      <c r="P2833" s="209" t="str">
        <f>IF('statement of marks'!EF95="","",'statement of marks'!EF95)</f>
        <v/>
      </c>
      <c r="Q2833" s="207" t="str">
        <f>IF('statement of marks'!EG95="","",'statement of marks'!EG95)</f>
        <v/>
      </c>
      <c r="R2833" s="207" t="str">
        <f>IF('statement of marks'!EH95="","",'statement of marks'!EH95)</f>
        <v/>
      </c>
      <c r="S2833" s="433" t="str">
        <f>IF('statement of marks'!EI95="","",'statement of marks'!EI95)</f>
        <v/>
      </c>
      <c r="T2833" s="420" t="str">
        <f>IF('statement of marks'!EJ95="","",'statement of marks'!EJ95)</f>
        <v/>
      </c>
      <c r="U2833" s="420" t="str">
        <f>IF('statement of marks'!EK95="","",'statement of marks'!EK95)</f>
        <v/>
      </c>
      <c r="V2833" s="439" t="str">
        <f>IF('statement of marks'!EL95="","",'statement of marks'!EL95)</f>
        <v/>
      </c>
    </row>
    <row r="2834" spans="1:22" ht="15.95" customHeight="1">
      <c r="A2834" s="425"/>
      <c r="B2834" s="996" t="s">
        <v>193</v>
      </c>
      <c r="C2834" s="997"/>
      <c r="D2834" s="1007" t="s">
        <v>1</v>
      </c>
      <c r="E2834" s="1007"/>
      <c r="F2834" s="1007"/>
      <c r="G2834" s="1007" t="s">
        <v>21</v>
      </c>
      <c r="H2834" s="1007"/>
      <c r="I2834" s="1007"/>
      <c r="J2834" s="1007" t="s">
        <v>194</v>
      </c>
      <c r="K2834" s="1007"/>
      <c r="L2834" s="1007"/>
      <c r="M2834" s="1007" t="s">
        <v>68</v>
      </c>
      <c r="N2834" s="1007"/>
      <c r="O2834" s="1007"/>
      <c r="P2834" s="1007" t="s">
        <v>240</v>
      </c>
      <c r="Q2834" s="1007"/>
      <c r="R2834" s="1007"/>
      <c r="S2834" s="436"/>
      <c r="T2834" s="1073" t="s">
        <v>237</v>
      </c>
      <c r="U2834" s="1074"/>
      <c r="V2834" s="1075"/>
    </row>
    <row r="2835" spans="1:22" ht="15.95" customHeight="1">
      <c r="A2835" s="426"/>
      <c r="B2835" s="1048" t="s">
        <v>3</v>
      </c>
      <c r="C2835" s="1049"/>
      <c r="D2835" s="1050">
        <f>IF('statement of marks'!EO$6="","",'statement of marks'!EO$6)</f>
        <v>20</v>
      </c>
      <c r="E2835" s="1050"/>
      <c r="F2835" s="1050"/>
      <c r="G2835" s="1050">
        <f>IF('statement of marks'!EP$6="","",'statement of marks'!EP$6)</f>
        <v>20</v>
      </c>
      <c r="H2835" s="1050"/>
      <c r="I2835" s="1050"/>
      <c r="J2835" s="1050">
        <f>IF('statement of marks'!ER$6="","",'statement of marks'!ER$6)</f>
        <v>20</v>
      </c>
      <c r="K2835" s="1050"/>
      <c r="L2835" s="1050"/>
      <c r="M2835" s="1050">
        <f>IF('statement of marks'!EQ$6="","",'statement of marks'!EQ$6)</f>
        <v>20</v>
      </c>
      <c r="N2835" s="1050"/>
      <c r="O2835" s="1050"/>
      <c r="P2835" s="1050">
        <f>IF('statement of marks'!ES$6="","",'statement of marks'!ES$6)</f>
        <v>20</v>
      </c>
      <c r="Q2835" s="1050"/>
      <c r="R2835" s="1050"/>
      <c r="S2835" s="437" t="str">
        <f>IF('statement of marks'!FD$6="","",'statement of marks'!EW$6)</f>
        <v/>
      </c>
      <c r="T2835" s="442">
        <f>IF('statement of marks'!ET$6="","",'statement of marks'!ET$6)</f>
        <v>100</v>
      </c>
      <c r="U2835" s="443" t="s">
        <v>5</v>
      </c>
      <c r="V2835" s="444" t="s">
        <v>241</v>
      </c>
    </row>
    <row r="2836" spans="1:22" ht="15.95" customHeight="1">
      <c r="A2836" s="425"/>
      <c r="B2836" s="990" t="str">
        <f>IF('statement of marks'!$EO$3="","",'statement of marks'!$EO$3)</f>
        <v>dk;kZuqHko</v>
      </c>
      <c r="C2836" s="991"/>
      <c r="D2836" s="1031" t="str">
        <f>IF('statement of marks'!EO95="","",'statement of marks'!EO95)</f>
        <v/>
      </c>
      <c r="E2836" s="1031"/>
      <c r="F2836" s="1031"/>
      <c r="G2836" s="1031" t="str">
        <f>IF('statement of marks'!EP95="","",'statement of marks'!EP95)</f>
        <v/>
      </c>
      <c r="H2836" s="1031"/>
      <c r="I2836" s="1031"/>
      <c r="J2836" s="1031" t="str">
        <f>IF('statement of marks'!ER95="","",'statement of marks'!ER95)</f>
        <v/>
      </c>
      <c r="K2836" s="1031"/>
      <c r="L2836" s="1031"/>
      <c r="M2836" s="1031" t="str">
        <f>IF('statement of marks'!EQ95="","",'statement of marks'!EQ95)</f>
        <v/>
      </c>
      <c r="N2836" s="1031"/>
      <c r="O2836" s="1031"/>
      <c r="P2836" s="1031" t="str">
        <f>IF('statement of marks'!ES95="","",'statement of marks'!ES95)</f>
        <v/>
      </c>
      <c r="Q2836" s="1031"/>
      <c r="R2836" s="1031"/>
      <c r="S2836" s="438"/>
      <c r="T2836" s="440" t="str">
        <f>IF('statement of marks'!ET95="","",'statement of marks'!ET95)</f>
        <v/>
      </c>
      <c r="U2836" s="440" t="str">
        <f>IF('statement of marks'!EU95="","",'statement of marks'!EU95)</f>
        <v/>
      </c>
      <c r="V2836" s="441" t="str">
        <f>IF('statement of marks'!EV95="","",'statement of marks'!EV95)</f>
        <v/>
      </c>
    </row>
    <row r="2837" spans="1:22" ht="15.95" customHeight="1">
      <c r="A2837" s="425"/>
      <c r="B2837" s="1027" t="str">
        <f>IF('statement of marks'!$EY$3="","",'statement of marks'!$EY$3)</f>
        <v>dyk f'k{kk</v>
      </c>
      <c r="C2837" s="1028"/>
      <c r="D2837" s="1031" t="str">
        <f>IF('statement of marks'!EY95="","",'statement of marks'!EY95)</f>
        <v/>
      </c>
      <c r="E2837" s="1031"/>
      <c r="F2837" s="1031"/>
      <c r="G2837" s="1031" t="str">
        <f>IF('statement of marks'!EZ95="","",'statement of marks'!EZ95)</f>
        <v/>
      </c>
      <c r="H2837" s="1031"/>
      <c r="I2837" s="1031"/>
      <c r="J2837" s="1031" t="str">
        <f>IF('statement of marks'!FB95="","",'statement of marks'!FB95)</f>
        <v/>
      </c>
      <c r="K2837" s="1031"/>
      <c r="L2837" s="1031"/>
      <c r="M2837" s="1031" t="str">
        <f>IF('statement of marks'!FA95="","",'statement of marks'!FA95)</f>
        <v/>
      </c>
      <c r="N2837" s="1031"/>
      <c r="O2837" s="1031"/>
      <c r="P2837" s="1031" t="str">
        <f>IF('statement of marks'!FC95="","",'statement of marks'!FC95)</f>
        <v/>
      </c>
      <c r="Q2837" s="1031"/>
      <c r="R2837" s="1031"/>
      <c r="S2837" s="438"/>
      <c r="T2837" s="440" t="str">
        <f>IF('statement of marks'!FD95="","",'statement of marks'!FD95)</f>
        <v/>
      </c>
      <c r="U2837" s="440" t="str">
        <f>IF('statement of marks'!FE95="","",'statement of marks'!FE95)</f>
        <v/>
      </c>
      <c r="V2837" s="441" t="str">
        <f>IF('statement of marks'!FF95="","",'statement of marks'!FF95)</f>
        <v/>
      </c>
    </row>
    <row r="2838" spans="1:22" ht="15.95" customHeight="1">
      <c r="A2838" s="425"/>
      <c r="B2838" s="1029" t="str">
        <f>IF('statement of marks'!$FI$3="","",'statement of marks'!$FI$3)</f>
        <v>LokLF; ,oe~ 'kkjhfjd f'k{kk</v>
      </c>
      <c r="C2838" s="1030"/>
      <c r="D2838" s="1031" t="str">
        <f>IF('statement of marks'!FI95="","",'statement of marks'!FI95)</f>
        <v/>
      </c>
      <c r="E2838" s="1031"/>
      <c r="F2838" s="1031"/>
      <c r="G2838" s="1031" t="str">
        <f>IF('statement of marks'!FJ95="","",'statement of marks'!FJ95)</f>
        <v/>
      </c>
      <c r="H2838" s="1031"/>
      <c r="I2838" s="1031"/>
      <c r="J2838" s="1031" t="str">
        <f>IF('statement of marks'!FL95="","",'statement of marks'!FL95)</f>
        <v/>
      </c>
      <c r="K2838" s="1031"/>
      <c r="L2838" s="1031"/>
      <c r="M2838" s="1031" t="str">
        <f>IF('statement of marks'!FK95="","",'statement of marks'!FK95)</f>
        <v/>
      </c>
      <c r="N2838" s="1031"/>
      <c r="O2838" s="1031"/>
      <c r="P2838" s="1031" t="str">
        <f>IF('statement of marks'!FM95="","",'statement of marks'!FM95)</f>
        <v/>
      </c>
      <c r="Q2838" s="1031"/>
      <c r="R2838" s="1031"/>
      <c r="S2838" s="438"/>
      <c r="T2838" s="440" t="str">
        <f>IF('statement of marks'!FN95="","",'statement of marks'!FN95)</f>
        <v/>
      </c>
      <c r="U2838" s="440" t="str">
        <f>IF('statement of marks'!FO95="","",'statement of marks'!FO95)</f>
        <v/>
      </c>
      <c r="V2838" s="441" t="str">
        <f>IF('statement of marks'!FP95="","",'statement of marks'!FP95)</f>
        <v/>
      </c>
    </row>
    <row r="2839" spans="1:22" ht="15.95" customHeight="1">
      <c r="A2839" s="425"/>
      <c r="B2839" s="1000" t="s">
        <v>195</v>
      </c>
      <c r="C2839" s="1001"/>
      <c r="D2839" s="1071" t="str">
        <f>details!$DR$3</f>
        <v>vxLr rd</v>
      </c>
      <c r="E2839" s="1071"/>
      <c r="F2839" s="1071"/>
      <c r="G2839" s="1071" t="str">
        <f>details!$DV$3</f>
        <v>vDVwcj rd</v>
      </c>
      <c r="H2839" s="1071"/>
      <c r="I2839" s="1071"/>
      <c r="J2839" s="1071" t="str">
        <f>details!$ED$3</f>
        <v>Qjojh rd</v>
      </c>
      <c r="K2839" s="1071"/>
      <c r="L2839" s="1071"/>
      <c r="M2839" s="1071" t="str">
        <f>details!$DZ$3</f>
        <v>fnlEcj rd</v>
      </c>
      <c r="N2839" s="1071"/>
      <c r="O2839" s="1071"/>
      <c r="P2839" s="1071" t="str">
        <f>details!$EH$3</f>
        <v>loZ ;ksx</v>
      </c>
      <c r="Q2839" s="1071"/>
      <c r="R2839" s="1071"/>
      <c r="S2839" s="1085" t="s">
        <v>252</v>
      </c>
      <c r="T2839" s="1086"/>
      <c r="U2839" s="1086"/>
      <c r="V2839" s="1087"/>
    </row>
    <row r="2840" spans="1:22" ht="15.95" customHeight="1">
      <c r="A2840" s="425"/>
      <c r="B2840" s="1025" t="s">
        <v>98</v>
      </c>
      <c r="C2840" s="1026"/>
      <c r="D2840" s="1008" t="str">
        <f>IF(details!DS95="","",details!DS95)</f>
        <v/>
      </c>
      <c r="E2840" s="1008"/>
      <c r="F2840" s="1008"/>
      <c r="G2840" s="1008" t="str">
        <f>IF(details!DW95="","",details!DW95)</f>
        <v/>
      </c>
      <c r="H2840" s="1008"/>
      <c r="I2840" s="1008"/>
      <c r="J2840" s="1008" t="str">
        <f>IF(details!EE95="","",details!EE95)</f>
        <v/>
      </c>
      <c r="K2840" s="1008"/>
      <c r="L2840" s="1008"/>
      <c r="M2840" s="1008" t="str">
        <f>IF(details!EA95="","",details!EA95)</f>
        <v/>
      </c>
      <c r="N2840" s="1008"/>
      <c r="O2840" s="1008"/>
      <c r="P2840" s="1008" t="str">
        <f>IF(details!EI95="","",details!EI95)</f>
        <v/>
      </c>
      <c r="Q2840" s="1008"/>
      <c r="R2840" s="1008"/>
      <c r="S2840" s="1088">
        <v>41757</v>
      </c>
      <c r="T2840" s="1089"/>
      <c r="U2840" s="1089"/>
      <c r="V2840" s="1090"/>
    </row>
    <row r="2841" spans="1:22" ht="15.95" customHeight="1">
      <c r="A2841" s="425"/>
      <c r="B2841" s="1023" t="s">
        <v>15</v>
      </c>
      <c r="C2841" s="1024"/>
      <c r="D2841" s="1009">
        <f>IF(details!DR95="","",details!DR95)</f>
        <v>83</v>
      </c>
      <c r="E2841" s="1009"/>
      <c r="F2841" s="1009"/>
      <c r="G2841" s="1009" t="str">
        <f>IF(details!DV95="","",details!DV95)</f>
        <v/>
      </c>
      <c r="H2841" s="1009"/>
      <c r="I2841" s="1009"/>
      <c r="J2841" s="1009" t="str">
        <f>IF(details!ED95="","",details!ED95)</f>
        <v/>
      </c>
      <c r="K2841" s="1009"/>
      <c r="L2841" s="1009"/>
      <c r="M2841" s="1009" t="str">
        <f>IF(details!DZ95="","",details!DZ95)</f>
        <v/>
      </c>
      <c r="N2841" s="1009"/>
      <c r="O2841" s="1009"/>
      <c r="P2841" s="1009" t="str">
        <f>IF(details!EH95="","",details!EH95)</f>
        <v/>
      </c>
      <c r="Q2841" s="1009"/>
      <c r="R2841" s="1009"/>
      <c r="S2841" s="1091"/>
      <c r="T2841" s="1092"/>
      <c r="U2841" s="1092"/>
      <c r="V2841" s="1093"/>
    </row>
    <row r="2842" spans="1:22" ht="15.95" customHeight="1">
      <c r="A2842" s="1072"/>
      <c r="B2842" s="1064" t="s">
        <v>250</v>
      </c>
      <c r="C2842" s="1065"/>
      <c r="D2842" s="1066" t="s">
        <v>3</v>
      </c>
      <c r="E2842" s="1066"/>
      <c r="F2842" s="1066"/>
      <c r="G2842" s="1066" t="s">
        <v>236</v>
      </c>
      <c r="H2842" s="1066"/>
      <c r="I2842" s="1066"/>
      <c r="J2842" s="1066" t="s">
        <v>5</v>
      </c>
      <c r="K2842" s="1066"/>
      <c r="L2842" s="1066"/>
      <c r="M2842" s="1066" t="s">
        <v>242</v>
      </c>
      <c r="N2842" s="1066"/>
      <c r="O2842" s="1066"/>
      <c r="P2842" s="1067" t="s">
        <v>225</v>
      </c>
      <c r="Q2842" s="1067"/>
      <c r="R2842" s="1067"/>
      <c r="S2842" s="1066" t="s">
        <v>250</v>
      </c>
      <c r="T2842" s="1066"/>
      <c r="U2842" s="1066"/>
      <c r="V2842" s="1068"/>
    </row>
    <row r="2843" spans="1:22" ht="15.95" customHeight="1">
      <c r="A2843" s="1072"/>
      <c r="B2843" s="1064"/>
      <c r="C2843" s="1065"/>
      <c r="D2843" s="1069" t="str">
        <f>'statement of marks'!HD95</f>
        <v/>
      </c>
      <c r="E2843" s="1069"/>
      <c r="F2843" s="1069"/>
      <c r="G2843" s="1069" t="str">
        <f>'statement of marks'!HE95</f>
        <v/>
      </c>
      <c r="H2843" s="1069"/>
      <c r="I2843" s="1069"/>
      <c r="J2843" s="1069" t="str">
        <f>'statement of marks'!HF95</f>
        <v/>
      </c>
      <c r="K2843" s="1069"/>
      <c r="L2843" s="1069"/>
      <c r="M2843" s="1069" t="str">
        <f>'statement of marks'!HI95</f>
        <v/>
      </c>
      <c r="N2843" s="1069"/>
      <c r="O2843" s="1069"/>
      <c r="P2843" s="1069" t="str">
        <f>'statement of marks'!HH95</f>
        <v/>
      </c>
      <c r="Q2843" s="1069"/>
      <c r="R2843" s="1069"/>
      <c r="S2843" s="1066" t="str">
        <f>'statement of marks'!HC95</f>
        <v/>
      </c>
      <c r="T2843" s="1066"/>
      <c r="U2843" s="1066"/>
      <c r="V2843" s="1068"/>
    </row>
    <row r="2844" spans="1:22" ht="15.95" customHeight="1">
      <c r="A2844" s="425"/>
      <c r="B2844" s="1036" t="s">
        <v>99</v>
      </c>
      <c r="C2844" s="1037"/>
      <c r="D2844" s="1007"/>
      <c r="E2844" s="1007"/>
      <c r="F2844" s="1007"/>
      <c r="G2844" s="1007"/>
      <c r="H2844" s="1007"/>
      <c r="I2844" s="1007"/>
      <c r="J2844" s="1007"/>
      <c r="K2844" s="1007"/>
      <c r="L2844" s="1007"/>
      <c r="M2844" s="1007"/>
      <c r="N2844" s="1007"/>
      <c r="O2844" s="1007"/>
      <c r="P2844" s="1007"/>
      <c r="Q2844" s="1007"/>
      <c r="R2844" s="1007"/>
      <c r="S2844" s="1007"/>
      <c r="T2844" s="1007"/>
      <c r="U2844" s="1007"/>
      <c r="V2844" s="1058"/>
    </row>
    <row r="2845" spans="1:22" ht="15.95" customHeight="1">
      <c r="A2845" s="425"/>
      <c r="B2845" s="1013" t="s">
        <v>79</v>
      </c>
      <c r="C2845" s="1014"/>
      <c r="D2845" s="1007"/>
      <c r="E2845" s="1007"/>
      <c r="F2845" s="1007"/>
      <c r="G2845" s="1007"/>
      <c r="H2845" s="1007"/>
      <c r="I2845" s="1007"/>
      <c r="J2845" s="1007"/>
      <c r="K2845" s="1007"/>
      <c r="L2845" s="1007"/>
      <c r="M2845" s="1007"/>
      <c r="N2845" s="1007"/>
      <c r="O2845" s="1007"/>
      <c r="P2845" s="1007"/>
      <c r="Q2845" s="1007"/>
      <c r="R2845" s="1007"/>
      <c r="S2845" s="1007"/>
      <c r="T2845" s="1007"/>
      <c r="U2845" s="1007"/>
      <c r="V2845" s="1058"/>
    </row>
    <row r="2846" spans="1:22" ht="15.95" customHeight="1">
      <c r="A2846" s="425"/>
      <c r="B2846" s="1036" t="s">
        <v>243</v>
      </c>
      <c r="C2846" s="1037"/>
      <c r="D2846" s="1007"/>
      <c r="E2846" s="1007"/>
      <c r="F2846" s="1007"/>
      <c r="G2846" s="1007"/>
      <c r="H2846" s="1007"/>
      <c r="I2846" s="1007"/>
      <c r="J2846" s="1007"/>
      <c r="K2846" s="1007"/>
      <c r="L2846" s="1007"/>
      <c r="M2846" s="1007"/>
      <c r="N2846" s="1007"/>
      <c r="O2846" s="1007"/>
      <c r="P2846" s="1007" t="s">
        <v>243</v>
      </c>
      <c r="Q2846" s="1007"/>
      <c r="R2846" s="1007"/>
      <c r="S2846" s="1007"/>
      <c r="T2846" s="1007"/>
      <c r="U2846" s="1007"/>
      <c r="V2846" s="1058"/>
    </row>
    <row r="2847" spans="1:22" ht="15.95" customHeight="1">
      <c r="A2847" s="425"/>
      <c r="B2847" s="1021" t="s">
        <v>100</v>
      </c>
      <c r="C2847" s="1022"/>
      <c r="D2847" s="1007"/>
      <c r="E2847" s="1007"/>
      <c r="F2847" s="1007"/>
      <c r="G2847" s="1007"/>
      <c r="H2847" s="1007"/>
      <c r="I2847" s="1007"/>
      <c r="J2847" s="1007"/>
      <c r="K2847" s="1007"/>
      <c r="L2847" s="1007"/>
      <c r="M2847" s="1007"/>
      <c r="N2847" s="1007"/>
      <c r="O2847" s="1007"/>
      <c r="P2847" s="1007"/>
      <c r="Q2847" s="1007"/>
      <c r="R2847" s="1007"/>
      <c r="S2847" s="1060" t="s">
        <v>100</v>
      </c>
      <c r="T2847" s="1060"/>
      <c r="U2847" s="1060"/>
      <c r="V2847" s="1061"/>
    </row>
    <row r="2848" spans="1:22" ht="15.95" customHeight="1" thickBot="1">
      <c r="A2848" s="427"/>
      <c r="B2848" s="1076" t="s">
        <v>101</v>
      </c>
      <c r="C2848" s="1077"/>
      <c r="D2848" s="1059"/>
      <c r="E2848" s="1059"/>
      <c r="F2848" s="1059"/>
      <c r="G2848" s="1059"/>
      <c r="H2848" s="1059"/>
      <c r="I2848" s="1059"/>
      <c r="J2848" s="1059"/>
      <c r="K2848" s="1059"/>
      <c r="L2848" s="1059"/>
      <c r="M2848" s="1059"/>
      <c r="N2848" s="1059"/>
      <c r="O2848" s="1059"/>
      <c r="P2848" s="1059"/>
      <c r="Q2848" s="1059"/>
      <c r="R2848" s="1059"/>
      <c r="S2848" s="1062" t="s">
        <v>134</v>
      </c>
      <c r="T2848" s="1062"/>
      <c r="U2848" s="1062"/>
      <c r="V2848" s="1063"/>
    </row>
    <row r="2849" spans="1:22" ht="15.95" customHeight="1">
      <c r="A2849" s="424"/>
      <c r="B2849" s="1038" t="s">
        <v>47</v>
      </c>
      <c r="C2849" s="1039"/>
      <c r="D2849" s="1039"/>
      <c r="E2849" s="1039"/>
      <c r="F2849" s="1039"/>
      <c r="G2849" s="1039"/>
      <c r="H2849" s="1039"/>
      <c r="I2849" s="1039"/>
      <c r="J2849" s="1039"/>
      <c r="K2849" s="1039"/>
      <c r="L2849" s="1039"/>
      <c r="M2849" s="1039"/>
      <c r="N2849" s="1039"/>
      <c r="O2849" s="1039"/>
      <c r="P2849" s="1039"/>
      <c r="Q2849" s="1039"/>
      <c r="R2849" s="1039"/>
      <c r="S2849" s="1039"/>
      <c r="T2849" s="1039"/>
      <c r="U2849" s="1039"/>
      <c r="V2849" s="1040"/>
    </row>
    <row r="2850" spans="1:22" ht="15.95" customHeight="1">
      <c r="A2850" s="425"/>
      <c r="B2850" s="1041" t="str">
        <f>'statement of marks'!$A$1</f>
        <v>MkW0Hkhejko vEcsMdj jkt0vkok0fo|k0cxMh]nkSlk</v>
      </c>
      <c r="C2850" s="1042"/>
      <c r="D2850" s="1042"/>
      <c r="E2850" s="1042"/>
      <c r="F2850" s="1042"/>
      <c r="G2850" s="1042"/>
      <c r="H2850" s="1042"/>
      <c r="I2850" s="1042"/>
      <c r="J2850" s="1042"/>
      <c r="K2850" s="1042"/>
      <c r="L2850" s="1042"/>
      <c r="M2850" s="1042"/>
      <c r="N2850" s="1042"/>
      <c r="O2850" s="1042"/>
      <c r="P2850" s="1042"/>
      <c r="Q2850" s="1042"/>
      <c r="R2850" s="1042"/>
      <c r="S2850" s="1042"/>
      <c r="T2850" s="1042"/>
      <c r="U2850" s="1042"/>
      <c r="V2850" s="1043"/>
    </row>
    <row r="2851" spans="1:22" ht="15.95" customHeight="1">
      <c r="A2851" s="425"/>
      <c r="B2851" s="990" t="s">
        <v>244</v>
      </c>
      <c r="C2851" s="991"/>
      <c r="D2851" s="992" t="str">
        <f>'statement of marks'!$H$3</f>
        <v>2016-17</v>
      </c>
      <c r="E2851" s="992"/>
      <c r="F2851" s="992"/>
      <c r="G2851" s="992"/>
      <c r="H2851" s="992"/>
      <c r="I2851" s="992"/>
      <c r="J2851" s="992"/>
      <c r="K2851" s="992"/>
      <c r="L2851" s="992"/>
      <c r="M2851" s="992"/>
      <c r="N2851" s="992"/>
      <c r="O2851" s="992"/>
      <c r="P2851" s="992"/>
      <c r="Q2851" s="992"/>
      <c r="R2851" s="992"/>
      <c r="S2851" s="992"/>
      <c r="T2851" s="992"/>
      <c r="U2851" s="992"/>
      <c r="V2851" s="1044"/>
    </row>
    <row r="2852" spans="1:22" ht="15.95" customHeight="1">
      <c r="A2852" s="425"/>
      <c r="B2852" s="990" t="s">
        <v>185</v>
      </c>
      <c r="C2852" s="991"/>
      <c r="D2852" s="991" t="str">
        <f>IF('statement of marks'!I96="","",'statement of marks'!I96)</f>
        <v/>
      </c>
      <c r="E2852" s="991"/>
      <c r="F2852" s="991"/>
      <c r="G2852" s="991"/>
      <c r="H2852" s="991"/>
      <c r="I2852" s="991"/>
      <c r="J2852" s="991"/>
      <c r="K2852" s="991"/>
      <c r="L2852" s="991"/>
      <c r="M2852" s="991"/>
      <c r="N2852" s="991"/>
      <c r="O2852" s="991"/>
      <c r="P2852" s="991"/>
      <c r="Q2852" s="991"/>
      <c r="R2852" s="991"/>
      <c r="S2852" s="991"/>
      <c r="T2852" s="991"/>
      <c r="U2852" s="991"/>
      <c r="V2852" s="1045"/>
    </row>
    <row r="2853" spans="1:22" ht="15.95" customHeight="1">
      <c r="A2853" s="425"/>
      <c r="B2853" s="990" t="s">
        <v>186</v>
      </c>
      <c r="C2853" s="991"/>
      <c r="D2853" s="991" t="str">
        <f>IF('statement of marks'!J96="","",'statement of marks'!J96)</f>
        <v/>
      </c>
      <c r="E2853" s="991"/>
      <c r="F2853" s="991"/>
      <c r="G2853" s="991"/>
      <c r="H2853" s="991"/>
      <c r="I2853" s="991"/>
      <c r="J2853" s="991"/>
      <c r="K2853" s="991"/>
      <c r="L2853" s="991"/>
      <c r="M2853" s="991"/>
      <c r="N2853" s="991"/>
      <c r="O2853" s="991"/>
      <c r="P2853" s="991"/>
      <c r="Q2853" s="991"/>
      <c r="R2853" s="991"/>
      <c r="S2853" s="991"/>
      <c r="T2853" s="991"/>
      <c r="U2853" s="991"/>
      <c r="V2853" s="1045"/>
    </row>
    <row r="2854" spans="1:22" ht="15.95" customHeight="1">
      <c r="A2854" s="425"/>
      <c r="B2854" s="990" t="s">
        <v>187</v>
      </c>
      <c r="C2854" s="991"/>
      <c r="D2854" s="991" t="str">
        <f>IF('statement of marks'!K96="","",'statement of marks'!K96)</f>
        <v/>
      </c>
      <c r="E2854" s="991"/>
      <c r="F2854" s="991"/>
      <c r="G2854" s="991"/>
      <c r="H2854" s="991"/>
      <c r="I2854" s="991"/>
      <c r="J2854" s="991"/>
      <c r="K2854" s="991"/>
      <c r="L2854" s="991"/>
      <c r="M2854" s="991"/>
      <c r="N2854" s="991"/>
      <c r="O2854" s="991"/>
      <c r="P2854" s="991"/>
      <c r="Q2854" s="991"/>
      <c r="R2854" s="991"/>
      <c r="S2854" s="991"/>
      <c r="T2854" s="991"/>
      <c r="U2854" s="991"/>
      <c r="V2854" s="1045"/>
    </row>
    <row r="2855" spans="1:22" ht="15.95" customHeight="1">
      <c r="A2855" s="425"/>
      <c r="B2855" s="990" t="s">
        <v>188</v>
      </c>
      <c r="C2855" s="991"/>
      <c r="D2855" s="992" t="str">
        <f>'statement of marks'!$G$3</f>
        <v>6 B</v>
      </c>
      <c r="E2855" s="992"/>
      <c r="F2855" s="992"/>
      <c r="G2855" s="991" t="s">
        <v>9</v>
      </c>
      <c r="H2855" s="991"/>
      <c r="I2855" s="991"/>
      <c r="J2855" s="992" t="str">
        <f>IF('statement of marks'!D96="","",'statement of marks'!D96)</f>
        <v/>
      </c>
      <c r="K2855" s="992"/>
      <c r="L2855" s="992"/>
      <c r="M2855" s="991" t="s">
        <v>189</v>
      </c>
      <c r="N2855" s="991"/>
      <c r="O2855" s="991"/>
      <c r="P2855" s="992" t="str">
        <f>IF('statement of marks'!F96="","",'statement of marks'!F96)</f>
        <v/>
      </c>
      <c r="Q2855" s="992"/>
      <c r="R2855" s="992"/>
      <c r="S2855" s="1054" t="str">
        <f>IF('statement of marks'!$I$3="","",'statement of marks'!$I$3)</f>
        <v xml:space="preserve">fo|ky; dk Mk;l dksM+ </v>
      </c>
      <c r="T2855" s="1054"/>
      <c r="U2855" s="1054"/>
      <c r="V2855" s="1055"/>
    </row>
    <row r="2856" spans="1:22" ht="15.95" customHeight="1">
      <c r="A2856" s="425"/>
      <c r="B2856" s="428" t="s">
        <v>0</v>
      </c>
      <c r="C2856" s="429"/>
      <c r="D2856" s="1032" t="str">
        <f>IF('statement of marks'!G96="","",'statement of marks'!G96)</f>
        <v/>
      </c>
      <c r="E2856" s="1032"/>
      <c r="F2856" s="1032"/>
      <c r="G2856" s="991" t="str">
        <f>IF('statement of marks'!H96="","",'statement of marks'!H96)</f>
        <v/>
      </c>
      <c r="H2856" s="991"/>
      <c r="I2856" s="991"/>
      <c r="J2856" s="991"/>
      <c r="K2856" s="991"/>
      <c r="L2856" s="991"/>
      <c r="M2856" s="991"/>
      <c r="N2856" s="991"/>
      <c r="O2856" s="991"/>
      <c r="P2856" s="991"/>
      <c r="Q2856" s="991"/>
      <c r="R2856" s="991"/>
      <c r="S2856" s="1056" t="str">
        <f>IF('statement of marks'!$J$3="","",'statement of marks'!$J$3)</f>
        <v xml:space="preserve">08291009401   </v>
      </c>
      <c r="T2856" s="1056"/>
      <c r="U2856" s="1056"/>
      <c r="V2856" s="1057"/>
    </row>
    <row r="2857" spans="1:22" ht="15.95" customHeight="1">
      <c r="A2857" s="425"/>
      <c r="B2857" s="404" t="s">
        <v>28</v>
      </c>
      <c r="C2857" s="430" t="s">
        <v>96</v>
      </c>
      <c r="D2857" s="1007" t="s">
        <v>1</v>
      </c>
      <c r="E2857" s="1007"/>
      <c r="F2857" s="1007"/>
      <c r="G2857" s="1007" t="s">
        <v>21</v>
      </c>
      <c r="H2857" s="1007"/>
      <c r="I2857" s="1007"/>
      <c r="J2857" s="1007" t="s">
        <v>68</v>
      </c>
      <c r="K2857" s="1007"/>
      <c r="L2857" s="1007"/>
      <c r="M2857" s="1007" t="s">
        <v>97</v>
      </c>
      <c r="N2857" s="1007"/>
      <c r="O2857" s="1007"/>
      <c r="P2857" s="1070" t="s">
        <v>200</v>
      </c>
      <c r="Q2857" s="1051" t="s">
        <v>238</v>
      </c>
      <c r="R2857" s="1051"/>
      <c r="S2857" s="1051"/>
      <c r="T2857" s="1052" t="s">
        <v>237</v>
      </c>
      <c r="U2857" s="1052"/>
      <c r="V2857" s="1053"/>
    </row>
    <row r="2858" spans="1:22" ht="15.95" customHeight="1">
      <c r="A2858" s="425"/>
      <c r="B2858" s="404"/>
      <c r="C2858" s="430"/>
      <c r="D2858" s="423" t="s">
        <v>245</v>
      </c>
      <c r="E2858" s="423" t="s">
        <v>246</v>
      </c>
      <c r="F2858" s="431" t="s">
        <v>2</v>
      </c>
      <c r="G2858" s="423" t="s">
        <v>245</v>
      </c>
      <c r="H2858" s="423" t="s">
        <v>246</v>
      </c>
      <c r="I2858" s="431" t="s">
        <v>2</v>
      </c>
      <c r="J2858" s="423" t="s">
        <v>245</v>
      </c>
      <c r="K2858" s="423" t="s">
        <v>246</v>
      </c>
      <c r="L2858" s="431" t="s">
        <v>2</v>
      </c>
      <c r="M2858" s="423" t="s">
        <v>245</v>
      </c>
      <c r="N2858" s="423" t="s">
        <v>246</v>
      </c>
      <c r="O2858" s="431" t="s">
        <v>2</v>
      </c>
      <c r="P2858" s="1070"/>
      <c r="Q2858" s="423" t="s">
        <v>245</v>
      </c>
      <c r="R2858" s="423" t="s">
        <v>246</v>
      </c>
      <c r="S2858" s="435" t="s">
        <v>2</v>
      </c>
      <c r="T2858" s="445" t="s">
        <v>223</v>
      </c>
      <c r="U2858" s="446" t="s">
        <v>5</v>
      </c>
      <c r="V2858" s="447" t="s">
        <v>241</v>
      </c>
    </row>
    <row r="2859" spans="1:22" ht="15.95" customHeight="1">
      <c r="A2859" s="426"/>
      <c r="B2859" s="1046" t="s">
        <v>3</v>
      </c>
      <c r="C2859" s="1047"/>
      <c r="D2859" s="421">
        <f>IF('statement of marks'!L$6="","",'statement of marks'!L$6)</f>
        <v>5</v>
      </c>
      <c r="E2859" s="421">
        <f>IF('statement of marks'!M$6="","",'statement of marks'!M$6)</f>
        <v>5</v>
      </c>
      <c r="F2859" s="432">
        <f>IF('statement of marks'!N$6="","",'statement of marks'!N$6)</f>
        <v>10</v>
      </c>
      <c r="G2859" s="421">
        <f>IF('statement of marks'!O$6="","",'statement of marks'!O$6)</f>
        <v>5</v>
      </c>
      <c r="H2859" s="421">
        <f>IF('statement of marks'!P$6="","",'statement of marks'!P$6)</f>
        <v>5</v>
      </c>
      <c r="I2859" s="432">
        <f>IF('statement of marks'!Q$6="","",'statement of marks'!Q$6)</f>
        <v>10</v>
      </c>
      <c r="J2859" s="421">
        <f>IF('statement of marks'!R$6="","",'statement of marks'!R$6)</f>
        <v>5</v>
      </c>
      <c r="K2859" s="421">
        <f>IF('statement of marks'!S$6="","",'statement of marks'!S$6)</f>
        <v>5</v>
      </c>
      <c r="L2859" s="432">
        <f>IF('statement of marks'!T$6="","",'statement of marks'!T$6)</f>
        <v>10</v>
      </c>
      <c r="M2859" s="421">
        <f>IF('statement of marks'!V$6="","",'statement of marks'!V$6)</f>
        <v>50</v>
      </c>
      <c r="N2859" s="421">
        <f>IF('statement of marks'!W$6="","",'statement of marks'!W$6)</f>
        <v>20</v>
      </c>
      <c r="O2859" s="432">
        <f>IF('statement of marks'!X$6="","",'statement of marks'!X$6)</f>
        <v>70</v>
      </c>
      <c r="P2859" s="422">
        <f>IF('statement of marks'!Y$6="","",'statement of marks'!Y$6)</f>
        <v>100</v>
      </c>
      <c r="Q2859" s="421">
        <f>IF('statement of marks'!Z$6="","",'statement of marks'!Z$6)</f>
        <v>70</v>
      </c>
      <c r="R2859" s="421">
        <f>IF('statement of marks'!AA$6="","",'statement of marks'!AA$6)</f>
        <v>30</v>
      </c>
      <c r="S2859" s="432">
        <f>IF('statement of marks'!AB$6="","",'statement of marks'!AB$6)</f>
        <v>100</v>
      </c>
      <c r="T2859" s="442">
        <f>IF('statement of marks'!AC$6="","",'statement of marks'!AC$6)</f>
        <v>200</v>
      </c>
      <c r="U2859" s="442" t="str">
        <f>IF('statement of marks'!AD$6="","",'statement of marks'!AD$6)</f>
        <v/>
      </c>
      <c r="V2859" s="448" t="str">
        <f>IF('statement of marks'!AE$6="","",'statement of marks'!AE$6)</f>
        <v/>
      </c>
    </row>
    <row r="2860" spans="1:22" ht="15.95" customHeight="1">
      <c r="A2860" s="425"/>
      <c r="B2860" s="990" t="str">
        <f>IF('statement of marks'!$L$3="","",'statement of marks'!$L$3)</f>
        <v>fgUnh</v>
      </c>
      <c r="C2860" s="991"/>
      <c r="D2860" s="207" t="str">
        <f>IF('statement of marks'!L96="","",'statement of marks'!L96)</f>
        <v/>
      </c>
      <c r="E2860" s="207" t="str">
        <f>IF('statement of marks'!M96="","",'statement of marks'!M96)</f>
        <v/>
      </c>
      <c r="F2860" s="433" t="str">
        <f>IF('statement of marks'!N96="","",'statement of marks'!N96)</f>
        <v/>
      </c>
      <c r="G2860" s="207" t="str">
        <f>IF('statement of marks'!O96="","",'statement of marks'!O96)</f>
        <v/>
      </c>
      <c r="H2860" s="207" t="str">
        <f>IF('statement of marks'!P96="","",'statement of marks'!P96)</f>
        <v/>
      </c>
      <c r="I2860" s="433" t="str">
        <f>IF('statement of marks'!Q96="","",'statement of marks'!Q96)</f>
        <v/>
      </c>
      <c r="J2860" s="207" t="str">
        <f>IF('statement of marks'!R96="","",'statement of marks'!R96)</f>
        <v/>
      </c>
      <c r="K2860" s="207" t="str">
        <f>IF('statement of marks'!S96="","",'statement of marks'!S96)</f>
        <v/>
      </c>
      <c r="L2860" s="433" t="str">
        <f>IF('statement of marks'!T96="","",'statement of marks'!T96)</f>
        <v/>
      </c>
      <c r="M2860" s="207" t="str">
        <f>IF('statement of marks'!V96="","",'statement of marks'!V96)</f>
        <v/>
      </c>
      <c r="N2860" s="207" t="str">
        <f>IF('statement of marks'!W96="","",'statement of marks'!W96)</f>
        <v/>
      </c>
      <c r="O2860" s="433" t="str">
        <f>IF('statement of marks'!X96="","",'statement of marks'!X96)</f>
        <v/>
      </c>
      <c r="P2860" s="209" t="str">
        <f>IF('statement of marks'!Y96="","",'statement of marks'!Y96)</f>
        <v/>
      </c>
      <c r="Q2860" s="207" t="str">
        <f>IF('statement of marks'!Z96="","",'statement of marks'!Z96)</f>
        <v/>
      </c>
      <c r="R2860" s="207" t="str">
        <f>IF('statement of marks'!AA96="","",'statement of marks'!AA96)</f>
        <v/>
      </c>
      <c r="S2860" s="433" t="str">
        <f>IF('statement of marks'!AB96="","",'statement of marks'!AB96)</f>
        <v/>
      </c>
      <c r="T2860" s="420" t="str">
        <f>IF('statement of marks'!AC96="","",'statement of marks'!AC96)</f>
        <v/>
      </c>
      <c r="U2860" s="420" t="str">
        <f>IF('statement of marks'!AD96="","",'statement of marks'!AD96)</f>
        <v/>
      </c>
      <c r="V2860" s="439" t="str">
        <f>IF('statement of marks'!AE96="","",'statement of marks'!AE96)</f>
        <v/>
      </c>
    </row>
    <row r="2861" spans="1:22" ht="15.95" customHeight="1">
      <c r="A2861" s="425"/>
      <c r="B2861" s="990" t="str">
        <f>IF('statement of marks'!$AH$3="","",'statement of marks'!$AH$3)</f>
        <v>vaxszth</v>
      </c>
      <c r="C2861" s="991"/>
      <c r="D2861" s="207" t="str">
        <f>IF('statement of marks'!AH96="","",'statement of marks'!AH96)</f>
        <v/>
      </c>
      <c r="E2861" s="207" t="str">
        <f>IF('statement of marks'!AI96="","",'statement of marks'!AI96)</f>
        <v/>
      </c>
      <c r="F2861" s="433" t="str">
        <f>IF('statement of marks'!AJ96="","",'statement of marks'!AJ96)</f>
        <v/>
      </c>
      <c r="G2861" s="207" t="str">
        <f>IF('statement of marks'!AK96="","",'statement of marks'!AK96)</f>
        <v/>
      </c>
      <c r="H2861" s="207" t="str">
        <f>IF('statement of marks'!AL96="","",'statement of marks'!AL96)</f>
        <v/>
      </c>
      <c r="I2861" s="433" t="str">
        <f>IF('statement of marks'!AM96="","",'statement of marks'!AM96)</f>
        <v/>
      </c>
      <c r="J2861" s="207" t="str">
        <f>IF('statement of marks'!AN96="","",'statement of marks'!AN96)</f>
        <v/>
      </c>
      <c r="K2861" s="207" t="str">
        <f>IF('statement of marks'!AO96="","",'statement of marks'!AO96)</f>
        <v/>
      </c>
      <c r="L2861" s="433" t="str">
        <f>IF('statement of marks'!AP96="","",'statement of marks'!AP96)</f>
        <v/>
      </c>
      <c r="M2861" s="207" t="str">
        <f>IF('statement of marks'!AR96="","",'statement of marks'!AR96)</f>
        <v/>
      </c>
      <c r="N2861" s="207" t="str">
        <f>IF('statement of marks'!AS96="","",'statement of marks'!AS96)</f>
        <v/>
      </c>
      <c r="O2861" s="433" t="str">
        <f>IF('statement of marks'!AT96="","",'statement of marks'!AT96)</f>
        <v/>
      </c>
      <c r="P2861" s="209" t="str">
        <f>IF('statement of marks'!AU96="","",'statement of marks'!AU96)</f>
        <v/>
      </c>
      <c r="Q2861" s="207" t="str">
        <f>IF('statement of marks'!AV96="","",'statement of marks'!AV96)</f>
        <v/>
      </c>
      <c r="R2861" s="207" t="str">
        <f>IF('statement of marks'!AW96="","",'statement of marks'!AW96)</f>
        <v/>
      </c>
      <c r="S2861" s="433" t="str">
        <f>IF('statement of marks'!AX96="","",'statement of marks'!AX96)</f>
        <v/>
      </c>
      <c r="T2861" s="420" t="str">
        <f>IF('statement of marks'!AY96="","",'statement of marks'!AY96)</f>
        <v/>
      </c>
      <c r="U2861" s="420" t="str">
        <f>IF('statement of marks'!AZ96="","",'statement of marks'!AZ96)</f>
        <v/>
      </c>
      <c r="V2861" s="439" t="str">
        <f>IF('statement of marks'!BA96="","",'statement of marks'!BA96)</f>
        <v/>
      </c>
    </row>
    <row r="2862" spans="1:22" ht="15.95" customHeight="1">
      <c r="A2862" s="425"/>
      <c r="B2862" s="990" t="str">
        <f>IF('statement of marks'!BD96="s","laLd`r",IF('statement of marks'!BD96="u","mnwZ",IF('statement of marks'!BD96="g","xqtjkrh",IF('statement of marks'!BD96="p","iatkch",IF('statement of marks'!BD96="sd","fla/kh","r`rh; Hkk""kk")))))</f>
        <v>r`rh; Hkk"kk</v>
      </c>
      <c r="C2862" s="991"/>
      <c r="D2862" s="207" t="str">
        <f>IF('statement of marks'!BE96="","",'statement of marks'!BE96)</f>
        <v/>
      </c>
      <c r="E2862" s="207" t="str">
        <f>IF('statement of marks'!BF96="","",'statement of marks'!BF96)</f>
        <v/>
      </c>
      <c r="F2862" s="433" t="str">
        <f>IF('statement of marks'!BG96="","",'statement of marks'!BG96)</f>
        <v/>
      </c>
      <c r="G2862" s="207" t="str">
        <f>IF('statement of marks'!BH96="","",'statement of marks'!BH96)</f>
        <v/>
      </c>
      <c r="H2862" s="207" t="str">
        <f>IF('statement of marks'!BI96="","",'statement of marks'!BI96)</f>
        <v/>
      </c>
      <c r="I2862" s="433" t="str">
        <f>IF('statement of marks'!BJ96="","",'statement of marks'!BJ96)</f>
        <v/>
      </c>
      <c r="J2862" s="207" t="str">
        <f>IF('statement of marks'!BK96="","",'statement of marks'!BK96)</f>
        <v/>
      </c>
      <c r="K2862" s="207" t="str">
        <f>IF('statement of marks'!BL96="","",'statement of marks'!BL96)</f>
        <v/>
      </c>
      <c r="L2862" s="433" t="str">
        <f>IF('statement of marks'!BM96="","",'statement of marks'!BM96)</f>
        <v/>
      </c>
      <c r="M2862" s="207" t="str">
        <f>IF('statement of marks'!BO96="","",'statement of marks'!BO96)</f>
        <v/>
      </c>
      <c r="N2862" s="207" t="str">
        <f>IF('statement of marks'!BP96="","",'statement of marks'!BP96)</f>
        <v/>
      </c>
      <c r="O2862" s="433" t="str">
        <f>IF('statement of marks'!BQ96="","",'statement of marks'!BQ96)</f>
        <v/>
      </c>
      <c r="P2862" s="209" t="str">
        <f>IF('statement of marks'!BR96="","",'statement of marks'!BR96)</f>
        <v/>
      </c>
      <c r="Q2862" s="207" t="str">
        <f>IF('statement of marks'!BS96="","",'statement of marks'!BS96)</f>
        <v/>
      </c>
      <c r="R2862" s="207" t="str">
        <f>IF('statement of marks'!BT96="","",'statement of marks'!BT96)</f>
        <v/>
      </c>
      <c r="S2862" s="433" t="str">
        <f>IF('statement of marks'!BU96="","",'statement of marks'!BU96)</f>
        <v/>
      </c>
      <c r="T2862" s="420" t="str">
        <f>IF('statement of marks'!BV96="","",'statement of marks'!BV96)</f>
        <v/>
      </c>
      <c r="U2862" s="420" t="str">
        <f>IF('statement of marks'!BW96="","",'statement of marks'!BW96)</f>
        <v/>
      </c>
      <c r="V2862" s="439" t="str">
        <f>IF('statement of marks'!BX96="","",'statement of marks'!BX96)</f>
        <v/>
      </c>
    </row>
    <row r="2863" spans="1:22" ht="15.95" customHeight="1">
      <c r="A2863" s="425"/>
      <c r="B2863" s="990" t="str">
        <f>IF('statement of marks'!$CA$3="","",'statement of marks'!$CA$3)</f>
        <v>xf.kr</v>
      </c>
      <c r="C2863" s="991"/>
      <c r="D2863" s="207" t="str">
        <f>IF('statement of marks'!CA96="","",'statement of marks'!CA96)</f>
        <v/>
      </c>
      <c r="E2863" s="207" t="str">
        <f>IF('statement of marks'!CB96="","",'statement of marks'!CB96)</f>
        <v/>
      </c>
      <c r="F2863" s="433" t="str">
        <f>IF('statement of marks'!CC96="","",'statement of marks'!CC96)</f>
        <v/>
      </c>
      <c r="G2863" s="207" t="str">
        <f>IF('statement of marks'!CD96="","",'statement of marks'!CD96)</f>
        <v/>
      </c>
      <c r="H2863" s="207" t="str">
        <f>IF('statement of marks'!CE96="","",'statement of marks'!CE96)</f>
        <v/>
      </c>
      <c r="I2863" s="433" t="str">
        <f>IF('statement of marks'!CF96="","",'statement of marks'!CF96)</f>
        <v/>
      </c>
      <c r="J2863" s="207" t="str">
        <f>IF('statement of marks'!CG96="","",'statement of marks'!CG96)</f>
        <v/>
      </c>
      <c r="K2863" s="207" t="str">
        <f>IF('statement of marks'!CH96="","",'statement of marks'!CH96)</f>
        <v/>
      </c>
      <c r="L2863" s="433" t="str">
        <f>IF('statement of marks'!CI96="","",'statement of marks'!CI96)</f>
        <v/>
      </c>
      <c r="M2863" s="207" t="str">
        <f>IF('statement of marks'!CK96="","",'statement of marks'!CK96)</f>
        <v/>
      </c>
      <c r="N2863" s="207" t="str">
        <f>IF('statement of marks'!CL96="","",'statement of marks'!CL96)</f>
        <v/>
      </c>
      <c r="O2863" s="433" t="str">
        <f>IF('statement of marks'!CM96="","",'statement of marks'!CM96)</f>
        <v/>
      </c>
      <c r="P2863" s="209" t="str">
        <f>IF('statement of marks'!CN96="","",'statement of marks'!CN96)</f>
        <v/>
      </c>
      <c r="Q2863" s="207" t="str">
        <f>IF('statement of marks'!CO96="","",'statement of marks'!CO96)</f>
        <v/>
      </c>
      <c r="R2863" s="207" t="str">
        <f>IF('statement of marks'!CP96="","",'statement of marks'!CP96)</f>
        <v/>
      </c>
      <c r="S2863" s="433" t="str">
        <f>IF('statement of marks'!CQ96="","",'statement of marks'!CQ96)</f>
        <v/>
      </c>
      <c r="T2863" s="420" t="str">
        <f>IF('statement of marks'!CR96="","",'statement of marks'!CR96)</f>
        <v/>
      </c>
      <c r="U2863" s="420" t="str">
        <f>IF('statement of marks'!CS96="","",'statement of marks'!CS96)</f>
        <v/>
      </c>
      <c r="V2863" s="439" t="str">
        <f>IF('statement of marks'!CT96="","",'statement of marks'!CT96)</f>
        <v/>
      </c>
    </row>
    <row r="2864" spans="1:22" ht="15.95" customHeight="1">
      <c r="A2864" s="425"/>
      <c r="B2864" s="990" t="str">
        <f>IF('statement of marks'!$CW$3="","",'statement of marks'!$CW$3)</f>
        <v>foKku</v>
      </c>
      <c r="C2864" s="991"/>
      <c r="D2864" s="207" t="str">
        <f>IF('statement of marks'!CW96="","",'statement of marks'!CW96)</f>
        <v/>
      </c>
      <c r="E2864" s="207" t="str">
        <f>IF('statement of marks'!CX96="","",'statement of marks'!CX96)</f>
        <v/>
      </c>
      <c r="F2864" s="433" t="str">
        <f>IF('statement of marks'!CY96="","",'statement of marks'!CY96)</f>
        <v/>
      </c>
      <c r="G2864" s="207" t="str">
        <f>IF('statement of marks'!CZ96="","",'statement of marks'!CZ96)</f>
        <v/>
      </c>
      <c r="H2864" s="207" t="str">
        <f>IF('statement of marks'!DA96="","",'statement of marks'!DA96)</f>
        <v/>
      </c>
      <c r="I2864" s="433" t="str">
        <f>IF('statement of marks'!DB96="","",'statement of marks'!DB96)</f>
        <v/>
      </c>
      <c r="J2864" s="207" t="str">
        <f>IF('statement of marks'!DC96="","",'statement of marks'!DC96)</f>
        <v/>
      </c>
      <c r="K2864" s="207" t="str">
        <f>IF('statement of marks'!DD96="","",'statement of marks'!DD96)</f>
        <v/>
      </c>
      <c r="L2864" s="433" t="str">
        <f>IF('statement of marks'!DE96="","",'statement of marks'!DE96)</f>
        <v/>
      </c>
      <c r="M2864" s="207" t="str">
        <f>IF('statement of marks'!DG96="","",'statement of marks'!DG96)</f>
        <v/>
      </c>
      <c r="N2864" s="207" t="str">
        <f>IF('statement of marks'!DH96="","",'statement of marks'!DH96)</f>
        <v/>
      </c>
      <c r="O2864" s="433" t="str">
        <f>IF('statement of marks'!DI96="","",'statement of marks'!DI96)</f>
        <v/>
      </c>
      <c r="P2864" s="209" t="str">
        <f>IF('statement of marks'!DJ96="","",'statement of marks'!DJ96)</f>
        <v/>
      </c>
      <c r="Q2864" s="207" t="str">
        <f>IF('statement of marks'!DK96="","",'statement of marks'!DK96)</f>
        <v/>
      </c>
      <c r="R2864" s="207" t="str">
        <f>IF('statement of marks'!DL96="","",'statement of marks'!DL96)</f>
        <v/>
      </c>
      <c r="S2864" s="433" t="str">
        <f>IF('statement of marks'!DM96="","",'statement of marks'!DM96)</f>
        <v/>
      </c>
      <c r="T2864" s="420" t="str">
        <f>IF('statement of marks'!DN96="","",'statement of marks'!DN96)</f>
        <v/>
      </c>
      <c r="U2864" s="420" t="str">
        <f>IF('statement of marks'!DO96="","",'statement of marks'!DO96)</f>
        <v/>
      </c>
      <c r="V2864" s="439" t="str">
        <f>IF('statement of marks'!DP96="","",'statement of marks'!DP96)</f>
        <v/>
      </c>
    </row>
    <row r="2865" spans="1:22" ht="15.95" customHeight="1">
      <c r="A2865" s="425"/>
      <c r="B2865" s="990" t="str">
        <f>IF('statement of marks'!$DS$3="","",'statement of marks'!$DS$3)</f>
        <v>lkekftd foKku</v>
      </c>
      <c r="C2865" s="991"/>
      <c r="D2865" s="207" t="str">
        <f>IF('statement of marks'!DS96="","",'statement of marks'!DS96)</f>
        <v/>
      </c>
      <c r="E2865" s="207" t="str">
        <f>IF('statement of marks'!DT96="","",'statement of marks'!DT96)</f>
        <v/>
      </c>
      <c r="F2865" s="433" t="str">
        <f>IF('statement of marks'!DU96="","",'statement of marks'!DU96)</f>
        <v/>
      </c>
      <c r="G2865" s="207" t="str">
        <f>IF('statement of marks'!DV96="","",'statement of marks'!DV96)</f>
        <v/>
      </c>
      <c r="H2865" s="207" t="str">
        <f>IF('statement of marks'!DW96="","",'statement of marks'!DW96)</f>
        <v/>
      </c>
      <c r="I2865" s="433" t="str">
        <f>IF('statement of marks'!DX96="","",'statement of marks'!DX96)</f>
        <v/>
      </c>
      <c r="J2865" s="207" t="str">
        <f>IF('statement of marks'!DY96="","",'statement of marks'!DY96)</f>
        <v/>
      </c>
      <c r="K2865" s="207" t="str">
        <f>IF('statement of marks'!DZ96="","",'statement of marks'!DZ96)</f>
        <v/>
      </c>
      <c r="L2865" s="433" t="str">
        <f>IF('statement of marks'!EA96="","",'statement of marks'!EA96)</f>
        <v/>
      </c>
      <c r="M2865" s="207" t="str">
        <f>IF('statement of marks'!EC96="","",'statement of marks'!EC96)</f>
        <v/>
      </c>
      <c r="N2865" s="207" t="str">
        <f>IF('statement of marks'!ED96="","",'statement of marks'!ED96)</f>
        <v/>
      </c>
      <c r="O2865" s="433" t="str">
        <f>IF('statement of marks'!EE96="","",'statement of marks'!EE96)</f>
        <v/>
      </c>
      <c r="P2865" s="209" t="str">
        <f>IF('statement of marks'!EF96="","",'statement of marks'!EF96)</f>
        <v/>
      </c>
      <c r="Q2865" s="207" t="str">
        <f>IF('statement of marks'!EG96="","",'statement of marks'!EG96)</f>
        <v/>
      </c>
      <c r="R2865" s="207" t="str">
        <f>IF('statement of marks'!EH96="","",'statement of marks'!EH96)</f>
        <v/>
      </c>
      <c r="S2865" s="433" t="str">
        <f>IF('statement of marks'!EI96="","",'statement of marks'!EI96)</f>
        <v/>
      </c>
      <c r="T2865" s="420" t="str">
        <f>IF('statement of marks'!EJ96="","",'statement of marks'!EJ96)</f>
        <v/>
      </c>
      <c r="U2865" s="420" t="str">
        <f>IF('statement of marks'!EK96="","",'statement of marks'!EK96)</f>
        <v/>
      </c>
      <c r="V2865" s="439" t="str">
        <f>IF('statement of marks'!EL96="","",'statement of marks'!EL96)</f>
        <v/>
      </c>
    </row>
    <row r="2866" spans="1:22" ht="15.95" customHeight="1">
      <c r="A2866" s="425"/>
      <c r="B2866" s="996" t="s">
        <v>193</v>
      </c>
      <c r="C2866" s="997"/>
      <c r="D2866" s="1007" t="s">
        <v>1</v>
      </c>
      <c r="E2866" s="1007"/>
      <c r="F2866" s="1007"/>
      <c r="G2866" s="1007" t="s">
        <v>21</v>
      </c>
      <c r="H2866" s="1007"/>
      <c r="I2866" s="1007"/>
      <c r="J2866" s="1007" t="s">
        <v>194</v>
      </c>
      <c r="K2866" s="1007"/>
      <c r="L2866" s="1007"/>
      <c r="M2866" s="1007" t="s">
        <v>68</v>
      </c>
      <c r="N2866" s="1007"/>
      <c r="O2866" s="1007"/>
      <c r="P2866" s="1007" t="s">
        <v>240</v>
      </c>
      <c r="Q2866" s="1007"/>
      <c r="R2866" s="1007"/>
      <c r="S2866" s="436"/>
      <c r="T2866" s="1073" t="s">
        <v>237</v>
      </c>
      <c r="U2866" s="1074"/>
      <c r="V2866" s="1075"/>
    </row>
    <row r="2867" spans="1:22" ht="15.95" customHeight="1">
      <c r="A2867" s="426"/>
      <c r="B2867" s="1048" t="s">
        <v>3</v>
      </c>
      <c r="C2867" s="1049"/>
      <c r="D2867" s="1050">
        <f>IF('statement of marks'!EO$6="","",'statement of marks'!EO$6)</f>
        <v>20</v>
      </c>
      <c r="E2867" s="1050"/>
      <c r="F2867" s="1050"/>
      <c r="G2867" s="1050">
        <f>IF('statement of marks'!EP$6="","",'statement of marks'!EP$6)</f>
        <v>20</v>
      </c>
      <c r="H2867" s="1050"/>
      <c r="I2867" s="1050"/>
      <c r="J2867" s="1050">
        <f>IF('statement of marks'!ER$6="","",'statement of marks'!ER$6)</f>
        <v>20</v>
      </c>
      <c r="K2867" s="1050"/>
      <c r="L2867" s="1050"/>
      <c r="M2867" s="1050">
        <f>IF('statement of marks'!EQ$6="","",'statement of marks'!EQ$6)</f>
        <v>20</v>
      </c>
      <c r="N2867" s="1050"/>
      <c r="O2867" s="1050"/>
      <c r="P2867" s="1050">
        <f>IF('statement of marks'!ES$6="","",'statement of marks'!ES$6)</f>
        <v>20</v>
      </c>
      <c r="Q2867" s="1050"/>
      <c r="R2867" s="1050"/>
      <c r="S2867" s="437" t="str">
        <f>IF('statement of marks'!FD$6="","",'statement of marks'!EW$6)</f>
        <v/>
      </c>
      <c r="T2867" s="442">
        <f>IF('statement of marks'!ET$6="","",'statement of marks'!ET$6)</f>
        <v>100</v>
      </c>
      <c r="U2867" s="443" t="s">
        <v>5</v>
      </c>
      <c r="V2867" s="444" t="s">
        <v>241</v>
      </c>
    </row>
    <row r="2868" spans="1:22" ht="15.95" customHeight="1">
      <c r="A2868" s="425"/>
      <c r="B2868" s="990" t="str">
        <f>IF('statement of marks'!$EO$3="","",'statement of marks'!$EO$3)</f>
        <v>dk;kZuqHko</v>
      </c>
      <c r="C2868" s="991"/>
      <c r="D2868" s="1031" t="str">
        <f>IF('statement of marks'!EO96="","",'statement of marks'!EO96)</f>
        <v/>
      </c>
      <c r="E2868" s="1031"/>
      <c r="F2868" s="1031"/>
      <c r="G2868" s="1031" t="str">
        <f>IF('statement of marks'!EP96="","",'statement of marks'!EP96)</f>
        <v/>
      </c>
      <c r="H2868" s="1031"/>
      <c r="I2868" s="1031"/>
      <c r="J2868" s="1031" t="str">
        <f>IF('statement of marks'!ER96="","",'statement of marks'!ER96)</f>
        <v/>
      </c>
      <c r="K2868" s="1031"/>
      <c r="L2868" s="1031"/>
      <c r="M2868" s="1031" t="str">
        <f>IF('statement of marks'!EQ96="","",'statement of marks'!EQ96)</f>
        <v/>
      </c>
      <c r="N2868" s="1031"/>
      <c r="O2868" s="1031"/>
      <c r="P2868" s="1031" t="str">
        <f>IF('statement of marks'!ES96="","",'statement of marks'!ES96)</f>
        <v/>
      </c>
      <c r="Q2868" s="1031"/>
      <c r="R2868" s="1031"/>
      <c r="S2868" s="438"/>
      <c r="T2868" s="440" t="str">
        <f>IF('statement of marks'!ET96="","",'statement of marks'!ET96)</f>
        <v/>
      </c>
      <c r="U2868" s="440" t="str">
        <f>IF('statement of marks'!EU96="","",'statement of marks'!EU96)</f>
        <v/>
      </c>
      <c r="V2868" s="441" t="str">
        <f>IF('statement of marks'!EV96="","",'statement of marks'!EV96)</f>
        <v/>
      </c>
    </row>
    <row r="2869" spans="1:22" ht="15.95" customHeight="1">
      <c r="A2869" s="425"/>
      <c r="B2869" s="1027" t="str">
        <f>IF('statement of marks'!$EY$3="","",'statement of marks'!$EY$3)</f>
        <v>dyk f'k{kk</v>
      </c>
      <c r="C2869" s="1028"/>
      <c r="D2869" s="1031" t="str">
        <f>IF('statement of marks'!EY96="","",'statement of marks'!EY96)</f>
        <v/>
      </c>
      <c r="E2869" s="1031"/>
      <c r="F2869" s="1031"/>
      <c r="G2869" s="1031" t="str">
        <f>IF('statement of marks'!EZ96="","",'statement of marks'!EZ96)</f>
        <v/>
      </c>
      <c r="H2869" s="1031"/>
      <c r="I2869" s="1031"/>
      <c r="J2869" s="1031" t="str">
        <f>IF('statement of marks'!FB96="","",'statement of marks'!FB96)</f>
        <v/>
      </c>
      <c r="K2869" s="1031"/>
      <c r="L2869" s="1031"/>
      <c r="M2869" s="1031" t="str">
        <f>IF('statement of marks'!FA96="","",'statement of marks'!FA96)</f>
        <v/>
      </c>
      <c r="N2869" s="1031"/>
      <c r="O2869" s="1031"/>
      <c r="P2869" s="1031" t="str">
        <f>IF('statement of marks'!FC96="","",'statement of marks'!FC96)</f>
        <v/>
      </c>
      <c r="Q2869" s="1031"/>
      <c r="R2869" s="1031"/>
      <c r="S2869" s="438"/>
      <c r="T2869" s="440" t="str">
        <f>IF('statement of marks'!FD96="","",'statement of marks'!FD96)</f>
        <v/>
      </c>
      <c r="U2869" s="440" t="str">
        <f>IF('statement of marks'!FE96="","",'statement of marks'!FE96)</f>
        <v/>
      </c>
      <c r="V2869" s="441" t="str">
        <f>IF('statement of marks'!FF96="","",'statement of marks'!FF96)</f>
        <v/>
      </c>
    </row>
    <row r="2870" spans="1:22" ht="15.95" customHeight="1">
      <c r="A2870" s="425"/>
      <c r="B2870" s="1029" t="str">
        <f>IF('statement of marks'!$FI$3="","",'statement of marks'!$FI$3)</f>
        <v>LokLF; ,oe~ 'kkjhfjd f'k{kk</v>
      </c>
      <c r="C2870" s="1030"/>
      <c r="D2870" s="1031" t="str">
        <f>IF('statement of marks'!FI96="","",'statement of marks'!FI96)</f>
        <v/>
      </c>
      <c r="E2870" s="1031"/>
      <c r="F2870" s="1031"/>
      <c r="G2870" s="1031" t="str">
        <f>IF('statement of marks'!FJ96="","",'statement of marks'!FJ96)</f>
        <v/>
      </c>
      <c r="H2870" s="1031"/>
      <c r="I2870" s="1031"/>
      <c r="J2870" s="1031" t="str">
        <f>IF('statement of marks'!FL96="","",'statement of marks'!FL96)</f>
        <v/>
      </c>
      <c r="K2870" s="1031"/>
      <c r="L2870" s="1031"/>
      <c r="M2870" s="1031" t="str">
        <f>IF('statement of marks'!FK96="","",'statement of marks'!FK96)</f>
        <v/>
      </c>
      <c r="N2870" s="1031"/>
      <c r="O2870" s="1031"/>
      <c r="P2870" s="1031" t="str">
        <f>IF('statement of marks'!FM96="","",'statement of marks'!FM96)</f>
        <v/>
      </c>
      <c r="Q2870" s="1031"/>
      <c r="R2870" s="1031"/>
      <c r="S2870" s="438"/>
      <c r="T2870" s="440" t="str">
        <f>IF('statement of marks'!FN96="","",'statement of marks'!FN96)</f>
        <v/>
      </c>
      <c r="U2870" s="440" t="str">
        <f>IF('statement of marks'!FO96="","",'statement of marks'!FO96)</f>
        <v/>
      </c>
      <c r="V2870" s="441" t="str">
        <f>IF('statement of marks'!FP96="","",'statement of marks'!FP96)</f>
        <v/>
      </c>
    </row>
    <row r="2871" spans="1:22" ht="15.95" customHeight="1">
      <c r="A2871" s="425"/>
      <c r="B2871" s="1000" t="s">
        <v>195</v>
      </c>
      <c r="C2871" s="1001"/>
      <c r="D2871" s="1071" t="str">
        <f>details!$DR$3</f>
        <v>vxLr rd</v>
      </c>
      <c r="E2871" s="1071"/>
      <c r="F2871" s="1071"/>
      <c r="G2871" s="1071" t="str">
        <f>details!$DV$3</f>
        <v>vDVwcj rd</v>
      </c>
      <c r="H2871" s="1071"/>
      <c r="I2871" s="1071"/>
      <c r="J2871" s="1071" t="str">
        <f>details!$ED$3</f>
        <v>Qjojh rd</v>
      </c>
      <c r="K2871" s="1071"/>
      <c r="L2871" s="1071"/>
      <c r="M2871" s="1071" t="str">
        <f>details!$DZ$3</f>
        <v>fnlEcj rd</v>
      </c>
      <c r="N2871" s="1071"/>
      <c r="O2871" s="1071"/>
      <c r="P2871" s="1071" t="str">
        <f>details!$EH$3</f>
        <v>loZ ;ksx</v>
      </c>
      <c r="Q2871" s="1071"/>
      <c r="R2871" s="1071"/>
      <c r="S2871" s="1010" t="s">
        <v>252</v>
      </c>
      <c r="T2871" s="1011"/>
      <c r="U2871" s="1011"/>
      <c r="V2871" s="1078"/>
    </row>
    <row r="2872" spans="1:22" ht="15.95" customHeight="1">
      <c r="A2872" s="425"/>
      <c r="B2872" s="1025" t="s">
        <v>98</v>
      </c>
      <c r="C2872" s="1026"/>
      <c r="D2872" s="1008" t="str">
        <f>IF(details!DS96="","",details!DS96)</f>
        <v/>
      </c>
      <c r="E2872" s="1008"/>
      <c r="F2872" s="1008"/>
      <c r="G2872" s="1008" t="str">
        <f>IF(details!DW96="","",details!DW96)</f>
        <v/>
      </c>
      <c r="H2872" s="1008"/>
      <c r="I2872" s="1008"/>
      <c r="J2872" s="1008" t="str">
        <f>IF(details!EE96="","",details!EE96)</f>
        <v/>
      </c>
      <c r="K2872" s="1008"/>
      <c r="L2872" s="1008"/>
      <c r="M2872" s="1008" t="str">
        <f>IF(details!EA96="","",details!EA96)</f>
        <v/>
      </c>
      <c r="N2872" s="1008"/>
      <c r="O2872" s="1008"/>
      <c r="P2872" s="1008" t="str">
        <f>IF(details!EI96="","",details!EI96)</f>
        <v/>
      </c>
      <c r="Q2872" s="1008"/>
      <c r="R2872" s="1008"/>
      <c r="S2872" s="1079">
        <f>'statement of marks'!$HF$108</f>
        <v>42855</v>
      </c>
      <c r="T2872" s="1080"/>
      <c r="U2872" s="1080"/>
      <c r="V2872" s="1081"/>
    </row>
    <row r="2873" spans="1:22" ht="15.95" customHeight="1">
      <c r="A2873" s="425"/>
      <c r="B2873" s="1023" t="s">
        <v>15</v>
      </c>
      <c r="C2873" s="1024"/>
      <c r="D2873" s="1009">
        <f>IF(details!DR96="","",details!DR96)</f>
        <v>83</v>
      </c>
      <c r="E2873" s="1009"/>
      <c r="F2873" s="1009"/>
      <c r="G2873" s="1009" t="str">
        <f>IF(details!DV96="","",details!DV96)</f>
        <v/>
      </c>
      <c r="H2873" s="1009"/>
      <c r="I2873" s="1009"/>
      <c r="J2873" s="1009" t="str">
        <f>IF(details!ED96="","",details!ED96)</f>
        <v/>
      </c>
      <c r="K2873" s="1009"/>
      <c r="L2873" s="1009"/>
      <c r="M2873" s="1009" t="str">
        <f>IF(details!DZ96="","",details!DZ96)</f>
        <v/>
      </c>
      <c r="N2873" s="1009"/>
      <c r="O2873" s="1009"/>
      <c r="P2873" s="1009" t="str">
        <f>IF(details!EH96="","",details!EH96)</f>
        <v/>
      </c>
      <c r="Q2873" s="1009"/>
      <c r="R2873" s="1009"/>
      <c r="S2873" s="1082"/>
      <c r="T2873" s="1083"/>
      <c r="U2873" s="1083"/>
      <c r="V2873" s="1084"/>
    </row>
    <row r="2874" spans="1:22" ht="15.95" customHeight="1">
      <c r="A2874" s="1072"/>
      <c r="B2874" s="1064" t="s">
        <v>250</v>
      </c>
      <c r="C2874" s="1065"/>
      <c r="D2874" s="1066" t="s">
        <v>3</v>
      </c>
      <c r="E2874" s="1066"/>
      <c r="F2874" s="1066"/>
      <c r="G2874" s="1066" t="s">
        <v>236</v>
      </c>
      <c r="H2874" s="1066"/>
      <c r="I2874" s="1066"/>
      <c r="J2874" s="1066" t="s">
        <v>5</v>
      </c>
      <c r="K2874" s="1066"/>
      <c r="L2874" s="1066"/>
      <c r="M2874" s="1066" t="s">
        <v>242</v>
      </c>
      <c r="N2874" s="1066"/>
      <c r="O2874" s="1066"/>
      <c r="P2874" s="1067" t="s">
        <v>225</v>
      </c>
      <c r="Q2874" s="1067"/>
      <c r="R2874" s="1067"/>
      <c r="S2874" s="1066" t="s">
        <v>250</v>
      </c>
      <c r="T2874" s="1066"/>
      <c r="U2874" s="1066"/>
      <c r="V2874" s="1068"/>
    </row>
    <row r="2875" spans="1:22" ht="15.95" customHeight="1">
      <c r="A2875" s="1072"/>
      <c r="B2875" s="1064"/>
      <c r="C2875" s="1065"/>
      <c r="D2875" s="1069" t="str">
        <f>'statement of marks'!HD96</f>
        <v/>
      </c>
      <c r="E2875" s="1069"/>
      <c r="F2875" s="1069"/>
      <c r="G2875" s="1069" t="str">
        <f>'statement of marks'!HE96</f>
        <v/>
      </c>
      <c r="H2875" s="1069"/>
      <c r="I2875" s="1069"/>
      <c r="J2875" s="1069" t="str">
        <f>'statement of marks'!HF96</f>
        <v/>
      </c>
      <c r="K2875" s="1069"/>
      <c r="L2875" s="1069"/>
      <c r="M2875" s="1069" t="str">
        <f>'statement of marks'!HI96</f>
        <v/>
      </c>
      <c r="N2875" s="1069"/>
      <c r="O2875" s="1069"/>
      <c r="P2875" s="1069" t="str">
        <f>'statement of marks'!HH96</f>
        <v/>
      </c>
      <c r="Q2875" s="1069"/>
      <c r="R2875" s="1069"/>
      <c r="S2875" s="1066" t="str">
        <f>'statement of marks'!HC96</f>
        <v/>
      </c>
      <c r="T2875" s="1066"/>
      <c r="U2875" s="1066"/>
      <c r="V2875" s="1068"/>
    </row>
    <row r="2876" spans="1:22" ht="15.95" customHeight="1">
      <c r="A2876" s="425"/>
      <c r="B2876" s="1036" t="s">
        <v>99</v>
      </c>
      <c r="C2876" s="1037"/>
      <c r="D2876" s="1007"/>
      <c r="E2876" s="1007"/>
      <c r="F2876" s="1007"/>
      <c r="G2876" s="1007"/>
      <c r="H2876" s="1007"/>
      <c r="I2876" s="1007"/>
      <c r="J2876" s="1007"/>
      <c r="K2876" s="1007"/>
      <c r="L2876" s="1007"/>
      <c r="M2876" s="1007"/>
      <c r="N2876" s="1007"/>
      <c r="O2876" s="1007"/>
      <c r="P2876" s="1007"/>
      <c r="Q2876" s="1007"/>
      <c r="R2876" s="1007"/>
      <c r="S2876" s="1007"/>
      <c r="T2876" s="1007"/>
      <c r="U2876" s="1007"/>
      <c r="V2876" s="1058"/>
    </row>
    <row r="2877" spans="1:22" ht="15.95" customHeight="1">
      <c r="A2877" s="425"/>
      <c r="B2877" s="1013" t="s">
        <v>79</v>
      </c>
      <c r="C2877" s="1014"/>
      <c r="D2877" s="1007"/>
      <c r="E2877" s="1007"/>
      <c r="F2877" s="1007"/>
      <c r="G2877" s="1007"/>
      <c r="H2877" s="1007"/>
      <c r="I2877" s="1007"/>
      <c r="J2877" s="1007"/>
      <c r="K2877" s="1007"/>
      <c r="L2877" s="1007"/>
      <c r="M2877" s="1007"/>
      <c r="N2877" s="1007"/>
      <c r="O2877" s="1007"/>
      <c r="P2877" s="1007"/>
      <c r="Q2877" s="1007"/>
      <c r="R2877" s="1007"/>
      <c r="S2877" s="1007"/>
      <c r="T2877" s="1007"/>
      <c r="U2877" s="1007"/>
      <c r="V2877" s="1058"/>
    </row>
    <row r="2878" spans="1:22" ht="15.95" customHeight="1">
      <c r="A2878" s="425"/>
      <c r="B2878" s="1036" t="s">
        <v>243</v>
      </c>
      <c r="C2878" s="1037"/>
      <c r="D2878" s="1007"/>
      <c r="E2878" s="1007"/>
      <c r="F2878" s="1007"/>
      <c r="G2878" s="1007"/>
      <c r="H2878" s="1007"/>
      <c r="I2878" s="1007"/>
      <c r="J2878" s="1007"/>
      <c r="K2878" s="1007"/>
      <c r="L2878" s="1007"/>
      <c r="M2878" s="1007"/>
      <c r="N2878" s="1007"/>
      <c r="O2878" s="1007"/>
      <c r="P2878" s="1007" t="s">
        <v>243</v>
      </c>
      <c r="Q2878" s="1007"/>
      <c r="R2878" s="1007"/>
      <c r="S2878" s="1007"/>
      <c r="T2878" s="1007"/>
      <c r="U2878" s="1007"/>
      <c r="V2878" s="1058"/>
    </row>
    <row r="2879" spans="1:22" ht="15.95" customHeight="1">
      <c r="A2879" s="425"/>
      <c r="B2879" s="1021" t="s">
        <v>100</v>
      </c>
      <c r="C2879" s="1022"/>
      <c r="D2879" s="1007"/>
      <c r="E2879" s="1007"/>
      <c r="F2879" s="1007"/>
      <c r="G2879" s="1007"/>
      <c r="H2879" s="1007"/>
      <c r="I2879" s="1007"/>
      <c r="J2879" s="1007"/>
      <c r="K2879" s="1007"/>
      <c r="L2879" s="1007"/>
      <c r="M2879" s="1007"/>
      <c r="N2879" s="1007"/>
      <c r="O2879" s="1007"/>
      <c r="P2879" s="1007"/>
      <c r="Q2879" s="1007"/>
      <c r="R2879" s="1007"/>
      <c r="S2879" s="1060" t="s">
        <v>100</v>
      </c>
      <c r="T2879" s="1060"/>
      <c r="U2879" s="1060"/>
      <c r="V2879" s="1061"/>
    </row>
    <row r="2880" spans="1:22" ht="15.95" customHeight="1" thickBot="1">
      <c r="A2880" s="427"/>
      <c r="B2880" s="1076" t="s">
        <v>101</v>
      </c>
      <c r="C2880" s="1077"/>
      <c r="D2880" s="1059"/>
      <c r="E2880" s="1059"/>
      <c r="F2880" s="1059"/>
      <c r="G2880" s="1059"/>
      <c r="H2880" s="1059"/>
      <c r="I2880" s="1059"/>
      <c r="J2880" s="1059"/>
      <c r="K2880" s="1059"/>
      <c r="L2880" s="1059"/>
      <c r="M2880" s="1059"/>
      <c r="N2880" s="1059"/>
      <c r="O2880" s="1059"/>
      <c r="P2880" s="1059"/>
      <c r="Q2880" s="1059"/>
      <c r="R2880" s="1059"/>
      <c r="S2880" s="1062" t="s">
        <v>134</v>
      </c>
      <c r="T2880" s="1062"/>
      <c r="U2880" s="1062"/>
      <c r="V2880" s="1063"/>
    </row>
    <row r="2881" spans="1:22" ht="15.95" customHeight="1">
      <c r="A2881" s="424"/>
      <c r="B2881" s="1038" t="s">
        <v>47</v>
      </c>
      <c r="C2881" s="1039"/>
      <c r="D2881" s="1039"/>
      <c r="E2881" s="1039"/>
      <c r="F2881" s="1039"/>
      <c r="G2881" s="1039"/>
      <c r="H2881" s="1039"/>
      <c r="I2881" s="1039"/>
      <c r="J2881" s="1039"/>
      <c r="K2881" s="1039"/>
      <c r="L2881" s="1039"/>
      <c r="M2881" s="1039"/>
      <c r="N2881" s="1039"/>
      <c r="O2881" s="1039"/>
      <c r="P2881" s="1039"/>
      <c r="Q2881" s="1039"/>
      <c r="R2881" s="1039"/>
      <c r="S2881" s="1039"/>
      <c r="T2881" s="1039"/>
      <c r="U2881" s="1039"/>
      <c r="V2881" s="1040"/>
    </row>
    <row r="2882" spans="1:22" ht="15.95" customHeight="1">
      <c r="A2882" s="425"/>
      <c r="B2882" s="1041" t="str">
        <f>'statement of marks'!$A$1</f>
        <v>MkW0Hkhejko vEcsMdj jkt0vkok0fo|k0cxMh]nkSlk</v>
      </c>
      <c r="C2882" s="1042"/>
      <c r="D2882" s="1042"/>
      <c r="E2882" s="1042"/>
      <c r="F2882" s="1042"/>
      <c r="G2882" s="1042"/>
      <c r="H2882" s="1042"/>
      <c r="I2882" s="1042"/>
      <c r="J2882" s="1042"/>
      <c r="K2882" s="1042"/>
      <c r="L2882" s="1042"/>
      <c r="M2882" s="1042"/>
      <c r="N2882" s="1042"/>
      <c r="O2882" s="1042"/>
      <c r="P2882" s="1042"/>
      <c r="Q2882" s="1042"/>
      <c r="R2882" s="1042"/>
      <c r="S2882" s="1042"/>
      <c r="T2882" s="1042"/>
      <c r="U2882" s="1042"/>
      <c r="V2882" s="1043"/>
    </row>
    <row r="2883" spans="1:22" ht="15.95" customHeight="1">
      <c r="A2883" s="425"/>
      <c r="B2883" s="990" t="s">
        <v>244</v>
      </c>
      <c r="C2883" s="991"/>
      <c r="D2883" s="992" t="str">
        <f>'statement of marks'!$H$3</f>
        <v>2016-17</v>
      </c>
      <c r="E2883" s="992"/>
      <c r="F2883" s="992"/>
      <c r="G2883" s="992"/>
      <c r="H2883" s="992"/>
      <c r="I2883" s="992"/>
      <c r="J2883" s="992"/>
      <c r="K2883" s="992"/>
      <c r="L2883" s="992"/>
      <c r="M2883" s="992"/>
      <c r="N2883" s="992"/>
      <c r="O2883" s="992"/>
      <c r="P2883" s="992"/>
      <c r="Q2883" s="992"/>
      <c r="R2883" s="992"/>
      <c r="S2883" s="992"/>
      <c r="T2883" s="992"/>
      <c r="U2883" s="992"/>
      <c r="V2883" s="1044"/>
    </row>
    <row r="2884" spans="1:22" ht="15.95" customHeight="1">
      <c r="A2884" s="425"/>
      <c r="B2884" s="990" t="s">
        <v>185</v>
      </c>
      <c r="C2884" s="991"/>
      <c r="D2884" s="991" t="str">
        <f>IF('statement of marks'!I97="","",'statement of marks'!I97)</f>
        <v/>
      </c>
      <c r="E2884" s="991"/>
      <c r="F2884" s="991"/>
      <c r="G2884" s="991"/>
      <c r="H2884" s="991"/>
      <c r="I2884" s="991"/>
      <c r="J2884" s="991"/>
      <c r="K2884" s="991"/>
      <c r="L2884" s="991"/>
      <c r="M2884" s="991"/>
      <c r="N2884" s="991"/>
      <c r="O2884" s="991"/>
      <c r="P2884" s="991"/>
      <c r="Q2884" s="991"/>
      <c r="R2884" s="991"/>
      <c r="S2884" s="991"/>
      <c r="T2884" s="991"/>
      <c r="U2884" s="991"/>
      <c r="V2884" s="1045"/>
    </row>
    <row r="2885" spans="1:22" ht="15.95" customHeight="1">
      <c r="A2885" s="425"/>
      <c r="B2885" s="990" t="s">
        <v>186</v>
      </c>
      <c r="C2885" s="991"/>
      <c r="D2885" s="991" t="str">
        <f>IF('statement of marks'!J97="","",'statement of marks'!J97)</f>
        <v/>
      </c>
      <c r="E2885" s="991"/>
      <c r="F2885" s="991"/>
      <c r="G2885" s="991"/>
      <c r="H2885" s="991"/>
      <c r="I2885" s="991"/>
      <c r="J2885" s="991"/>
      <c r="K2885" s="991"/>
      <c r="L2885" s="991"/>
      <c r="M2885" s="991"/>
      <c r="N2885" s="991"/>
      <c r="O2885" s="991"/>
      <c r="P2885" s="991"/>
      <c r="Q2885" s="991"/>
      <c r="R2885" s="991"/>
      <c r="S2885" s="991"/>
      <c r="T2885" s="991"/>
      <c r="U2885" s="991"/>
      <c r="V2885" s="1045"/>
    </row>
    <row r="2886" spans="1:22" ht="15.95" customHeight="1">
      <c r="A2886" s="425"/>
      <c r="B2886" s="990" t="s">
        <v>187</v>
      </c>
      <c r="C2886" s="991"/>
      <c r="D2886" s="991" t="str">
        <f>IF('statement of marks'!K97="","",'statement of marks'!K97)</f>
        <v/>
      </c>
      <c r="E2886" s="991"/>
      <c r="F2886" s="991"/>
      <c r="G2886" s="991"/>
      <c r="H2886" s="991"/>
      <c r="I2886" s="991"/>
      <c r="J2886" s="991"/>
      <c r="K2886" s="991"/>
      <c r="L2886" s="991"/>
      <c r="M2886" s="991"/>
      <c r="N2886" s="991"/>
      <c r="O2886" s="991"/>
      <c r="P2886" s="991"/>
      <c r="Q2886" s="991"/>
      <c r="R2886" s="991"/>
      <c r="S2886" s="991"/>
      <c r="T2886" s="991"/>
      <c r="U2886" s="991"/>
      <c r="V2886" s="1045"/>
    </row>
    <row r="2887" spans="1:22" ht="15.95" customHeight="1">
      <c r="A2887" s="425"/>
      <c r="B2887" s="990" t="s">
        <v>188</v>
      </c>
      <c r="C2887" s="991"/>
      <c r="D2887" s="992" t="str">
        <f>'statement of marks'!$G$3</f>
        <v>6 B</v>
      </c>
      <c r="E2887" s="992"/>
      <c r="F2887" s="992"/>
      <c r="G2887" s="991" t="s">
        <v>9</v>
      </c>
      <c r="H2887" s="991"/>
      <c r="I2887" s="991"/>
      <c r="J2887" s="992" t="str">
        <f>IF('statement of marks'!D97="","",'statement of marks'!D97)</f>
        <v/>
      </c>
      <c r="K2887" s="992"/>
      <c r="L2887" s="992"/>
      <c r="M2887" s="991" t="s">
        <v>189</v>
      </c>
      <c r="N2887" s="991"/>
      <c r="O2887" s="991"/>
      <c r="P2887" s="992" t="str">
        <f>IF('statement of marks'!F97="","",'statement of marks'!F97)</f>
        <v/>
      </c>
      <c r="Q2887" s="992"/>
      <c r="R2887" s="992"/>
      <c r="S2887" s="1054" t="str">
        <f>IF('statement of marks'!$I$3="","",'statement of marks'!$I$3)</f>
        <v xml:space="preserve">fo|ky; dk Mk;l dksM+ </v>
      </c>
      <c r="T2887" s="1054"/>
      <c r="U2887" s="1054"/>
      <c r="V2887" s="1055"/>
    </row>
    <row r="2888" spans="1:22" ht="15.95" customHeight="1">
      <c r="A2888" s="425"/>
      <c r="B2888" s="428" t="s">
        <v>0</v>
      </c>
      <c r="C2888" s="429"/>
      <c r="D2888" s="1032" t="str">
        <f>IF('statement of marks'!G97="","",'statement of marks'!G97)</f>
        <v/>
      </c>
      <c r="E2888" s="1032"/>
      <c r="F2888" s="1032"/>
      <c r="G2888" s="991" t="str">
        <f>IF('statement of marks'!H97="","",'statement of marks'!H97)</f>
        <v/>
      </c>
      <c r="H2888" s="991"/>
      <c r="I2888" s="991"/>
      <c r="J2888" s="991"/>
      <c r="K2888" s="991"/>
      <c r="L2888" s="991"/>
      <c r="M2888" s="991"/>
      <c r="N2888" s="991"/>
      <c r="O2888" s="991"/>
      <c r="P2888" s="991"/>
      <c r="Q2888" s="991"/>
      <c r="R2888" s="991"/>
      <c r="S2888" s="1056" t="str">
        <f>IF('statement of marks'!$J$3="","",'statement of marks'!$J$3)</f>
        <v xml:space="preserve">08291009401   </v>
      </c>
      <c r="T2888" s="1056"/>
      <c r="U2888" s="1056"/>
      <c r="V2888" s="1057"/>
    </row>
    <row r="2889" spans="1:22" ht="15.95" customHeight="1">
      <c r="A2889" s="425"/>
      <c r="B2889" s="404" t="s">
        <v>28</v>
      </c>
      <c r="C2889" s="430" t="s">
        <v>96</v>
      </c>
      <c r="D2889" s="1007" t="s">
        <v>1</v>
      </c>
      <c r="E2889" s="1007"/>
      <c r="F2889" s="1007"/>
      <c r="G2889" s="1007" t="s">
        <v>21</v>
      </c>
      <c r="H2889" s="1007"/>
      <c r="I2889" s="1007"/>
      <c r="J2889" s="1007" t="s">
        <v>68</v>
      </c>
      <c r="K2889" s="1007"/>
      <c r="L2889" s="1007"/>
      <c r="M2889" s="1007" t="s">
        <v>97</v>
      </c>
      <c r="N2889" s="1007"/>
      <c r="O2889" s="1007"/>
      <c r="P2889" s="1070" t="s">
        <v>200</v>
      </c>
      <c r="Q2889" s="1051" t="s">
        <v>238</v>
      </c>
      <c r="R2889" s="1051"/>
      <c r="S2889" s="1051"/>
      <c r="T2889" s="1052" t="s">
        <v>237</v>
      </c>
      <c r="U2889" s="1052"/>
      <c r="V2889" s="1053"/>
    </row>
    <row r="2890" spans="1:22" ht="15.95" customHeight="1">
      <c r="A2890" s="425"/>
      <c r="B2890" s="404"/>
      <c r="C2890" s="430"/>
      <c r="D2890" s="423" t="s">
        <v>245</v>
      </c>
      <c r="E2890" s="423" t="s">
        <v>246</v>
      </c>
      <c r="F2890" s="431" t="s">
        <v>2</v>
      </c>
      <c r="G2890" s="423" t="s">
        <v>245</v>
      </c>
      <c r="H2890" s="423" t="s">
        <v>246</v>
      </c>
      <c r="I2890" s="431" t="s">
        <v>2</v>
      </c>
      <c r="J2890" s="423" t="s">
        <v>245</v>
      </c>
      <c r="K2890" s="423" t="s">
        <v>246</v>
      </c>
      <c r="L2890" s="431" t="s">
        <v>2</v>
      </c>
      <c r="M2890" s="423" t="s">
        <v>245</v>
      </c>
      <c r="N2890" s="423" t="s">
        <v>246</v>
      </c>
      <c r="O2890" s="431" t="s">
        <v>2</v>
      </c>
      <c r="P2890" s="1070"/>
      <c r="Q2890" s="423" t="s">
        <v>245</v>
      </c>
      <c r="R2890" s="423" t="s">
        <v>246</v>
      </c>
      <c r="S2890" s="435" t="s">
        <v>2</v>
      </c>
      <c r="T2890" s="445" t="s">
        <v>223</v>
      </c>
      <c r="U2890" s="446" t="s">
        <v>5</v>
      </c>
      <c r="V2890" s="447" t="s">
        <v>241</v>
      </c>
    </row>
    <row r="2891" spans="1:22" ht="15.95" customHeight="1">
      <c r="A2891" s="426"/>
      <c r="B2891" s="1046" t="s">
        <v>3</v>
      </c>
      <c r="C2891" s="1047"/>
      <c r="D2891" s="421">
        <f>IF('statement of marks'!L$6="","",'statement of marks'!L$6)</f>
        <v>5</v>
      </c>
      <c r="E2891" s="421">
        <f>IF('statement of marks'!M$6="","",'statement of marks'!M$6)</f>
        <v>5</v>
      </c>
      <c r="F2891" s="432">
        <f>IF('statement of marks'!N$6="","",'statement of marks'!N$6)</f>
        <v>10</v>
      </c>
      <c r="G2891" s="421">
        <f>IF('statement of marks'!O$6="","",'statement of marks'!O$6)</f>
        <v>5</v>
      </c>
      <c r="H2891" s="421">
        <f>IF('statement of marks'!P$6="","",'statement of marks'!P$6)</f>
        <v>5</v>
      </c>
      <c r="I2891" s="432">
        <f>IF('statement of marks'!Q$6="","",'statement of marks'!Q$6)</f>
        <v>10</v>
      </c>
      <c r="J2891" s="421">
        <f>IF('statement of marks'!R$6="","",'statement of marks'!R$6)</f>
        <v>5</v>
      </c>
      <c r="K2891" s="421">
        <f>IF('statement of marks'!S$6="","",'statement of marks'!S$6)</f>
        <v>5</v>
      </c>
      <c r="L2891" s="432">
        <f>IF('statement of marks'!T$6="","",'statement of marks'!T$6)</f>
        <v>10</v>
      </c>
      <c r="M2891" s="421">
        <f>IF('statement of marks'!V$6="","",'statement of marks'!V$6)</f>
        <v>50</v>
      </c>
      <c r="N2891" s="421">
        <f>IF('statement of marks'!W$6="","",'statement of marks'!W$6)</f>
        <v>20</v>
      </c>
      <c r="O2891" s="432">
        <f>IF('statement of marks'!X$6="","",'statement of marks'!X$6)</f>
        <v>70</v>
      </c>
      <c r="P2891" s="422">
        <f>IF('statement of marks'!Y$6="","",'statement of marks'!Y$6)</f>
        <v>100</v>
      </c>
      <c r="Q2891" s="421">
        <f>IF('statement of marks'!Z$6="","",'statement of marks'!Z$6)</f>
        <v>70</v>
      </c>
      <c r="R2891" s="421">
        <f>IF('statement of marks'!AA$6="","",'statement of marks'!AA$6)</f>
        <v>30</v>
      </c>
      <c r="S2891" s="432">
        <f>IF('statement of marks'!AB$6="","",'statement of marks'!AB$6)</f>
        <v>100</v>
      </c>
      <c r="T2891" s="442">
        <f>IF('statement of marks'!AC$6="","",'statement of marks'!AC$6)</f>
        <v>200</v>
      </c>
      <c r="U2891" s="442" t="str">
        <f>IF('statement of marks'!AD$6="","",'statement of marks'!AD$6)</f>
        <v/>
      </c>
      <c r="V2891" s="448" t="str">
        <f>IF('statement of marks'!AE$6="","",'statement of marks'!AE$6)</f>
        <v/>
      </c>
    </row>
    <row r="2892" spans="1:22" ht="15.95" customHeight="1">
      <c r="A2892" s="425"/>
      <c r="B2892" s="990" t="str">
        <f>IF('statement of marks'!$L$3="","",'statement of marks'!$L$3)</f>
        <v>fgUnh</v>
      </c>
      <c r="C2892" s="991"/>
      <c r="D2892" s="207" t="str">
        <f>IF('statement of marks'!L97="","",'statement of marks'!L97)</f>
        <v/>
      </c>
      <c r="E2892" s="207" t="str">
        <f>IF('statement of marks'!M97="","",'statement of marks'!M97)</f>
        <v/>
      </c>
      <c r="F2892" s="433" t="str">
        <f>IF('statement of marks'!N97="","",'statement of marks'!N97)</f>
        <v/>
      </c>
      <c r="G2892" s="207" t="str">
        <f>IF('statement of marks'!O97="","",'statement of marks'!O97)</f>
        <v/>
      </c>
      <c r="H2892" s="207" t="str">
        <f>IF('statement of marks'!P97="","",'statement of marks'!P97)</f>
        <v/>
      </c>
      <c r="I2892" s="433" t="str">
        <f>IF('statement of marks'!Q97="","",'statement of marks'!Q97)</f>
        <v/>
      </c>
      <c r="J2892" s="207" t="str">
        <f>IF('statement of marks'!R97="","",'statement of marks'!R97)</f>
        <v/>
      </c>
      <c r="K2892" s="207" t="str">
        <f>IF('statement of marks'!S97="","",'statement of marks'!S97)</f>
        <v/>
      </c>
      <c r="L2892" s="433" t="str">
        <f>IF('statement of marks'!T97="","",'statement of marks'!T97)</f>
        <v/>
      </c>
      <c r="M2892" s="207" t="str">
        <f>IF('statement of marks'!V97="","",'statement of marks'!V97)</f>
        <v/>
      </c>
      <c r="N2892" s="207" t="str">
        <f>IF('statement of marks'!W97="","",'statement of marks'!W97)</f>
        <v/>
      </c>
      <c r="O2892" s="433" t="str">
        <f>IF('statement of marks'!X97="","",'statement of marks'!X97)</f>
        <v/>
      </c>
      <c r="P2892" s="209" t="str">
        <f>IF('statement of marks'!Y97="","",'statement of marks'!Y97)</f>
        <v/>
      </c>
      <c r="Q2892" s="207" t="str">
        <f>IF('statement of marks'!Z97="","",'statement of marks'!Z97)</f>
        <v/>
      </c>
      <c r="R2892" s="207" t="str">
        <f>IF('statement of marks'!AA97="","",'statement of marks'!AA97)</f>
        <v/>
      </c>
      <c r="S2892" s="433" t="str">
        <f>IF('statement of marks'!AB97="","",'statement of marks'!AB97)</f>
        <v/>
      </c>
      <c r="T2892" s="420" t="str">
        <f>IF('statement of marks'!AC97="","",'statement of marks'!AC97)</f>
        <v/>
      </c>
      <c r="U2892" s="420" t="str">
        <f>IF('statement of marks'!AD97="","",'statement of marks'!AD97)</f>
        <v/>
      </c>
      <c r="V2892" s="439" t="str">
        <f>IF('statement of marks'!AE97="","",'statement of marks'!AE97)</f>
        <v/>
      </c>
    </row>
    <row r="2893" spans="1:22" ht="15.95" customHeight="1">
      <c r="A2893" s="425"/>
      <c r="B2893" s="990" t="str">
        <f>IF('statement of marks'!$AH$3="","",'statement of marks'!$AH$3)</f>
        <v>vaxszth</v>
      </c>
      <c r="C2893" s="991"/>
      <c r="D2893" s="207" t="str">
        <f>IF('statement of marks'!AH97="","",'statement of marks'!AH97)</f>
        <v/>
      </c>
      <c r="E2893" s="207" t="str">
        <f>IF('statement of marks'!AI97="","",'statement of marks'!AI97)</f>
        <v/>
      </c>
      <c r="F2893" s="433" t="str">
        <f>IF('statement of marks'!AJ97="","",'statement of marks'!AJ97)</f>
        <v/>
      </c>
      <c r="G2893" s="207" t="str">
        <f>IF('statement of marks'!AK97="","",'statement of marks'!AK97)</f>
        <v/>
      </c>
      <c r="H2893" s="207" t="str">
        <f>IF('statement of marks'!AL97="","",'statement of marks'!AL97)</f>
        <v/>
      </c>
      <c r="I2893" s="433" t="str">
        <f>IF('statement of marks'!AM97="","",'statement of marks'!AM97)</f>
        <v/>
      </c>
      <c r="J2893" s="207" t="str">
        <f>IF('statement of marks'!AN97="","",'statement of marks'!AN97)</f>
        <v/>
      </c>
      <c r="K2893" s="207" t="str">
        <f>IF('statement of marks'!AO97="","",'statement of marks'!AO97)</f>
        <v/>
      </c>
      <c r="L2893" s="433" t="str">
        <f>IF('statement of marks'!AP97="","",'statement of marks'!AP97)</f>
        <v/>
      </c>
      <c r="M2893" s="207" t="str">
        <f>IF('statement of marks'!AR97="","",'statement of marks'!AR97)</f>
        <v/>
      </c>
      <c r="N2893" s="207" t="str">
        <f>IF('statement of marks'!AS97="","",'statement of marks'!AS97)</f>
        <v/>
      </c>
      <c r="O2893" s="433" t="str">
        <f>IF('statement of marks'!AT97="","",'statement of marks'!AT97)</f>
        <v/>
      </c>
      <c r="P2893" s="209" t="str">
        <f>IF('statement of marks'!AU97="","",'statement of marks'!AU97)</f>
        <v/>
      </c>
      <c r="Q2893" s="207" t="str">
        <f>IF('statement of marks'!AV97="","",'statement of marks'!AV97)</f>
        <v/>
      </c>
      <c r="R2893" s="207" t="str">
        <f>IF('statement of marks'!AW97="","",'statement of marks'!AW97)</f>
        <v/>
      </c>
      <c r="S2893" s="433" t="str">
        <f>IF('statement of marks'!AX97="","",'statement of marks'!AX97)</f>
        <v/>
      </c>
      <c r="T2893" s="420" t="str">
        <f>IF('statement of marks'!AY97="","",'statement of marks'!AY97)</f>
        <v/>
      </c>
      <c r="U2893" s="420" t="str">
        <f>IF('statement of marks'!AZ97="","",'statement of marks'!AZ97)</f>
        <v/>
      </c>
      <c r="V2893" s="439" t="str">
        <f>IF('statement of marks'!BA97="","",'statement of marks'!BA97)</f>
        <v/>
      </c>
    </row>
    <row r="2894" spans="1:22" ht="15.95" customHeight="1">
      <c r="A2894" s="425"/>
      <c r="B2894" s="990" t="str">
        <f>IF('statement of marks'!BD97="s","laLd`r",IF('statement of marks'!BD97="u","mnwZ",IF('statement of marks'!BD97="g","xqtjkrh",IF('statement of marks'!BD97="p","iatkch",IF('statement of marks'!BD97="sd","fla/kh","r`rh; Hkk""kk")))))</f>
        <v>r`rh; Hkk"kk</v>
      </c>
      <c r="C2894" s="991"/>
      <c r="D2894" s="207" t="str">
        <f>IF('statement of marks'!BE97="","",'statement of marks'!BE97)</f>
        <v/>
      </c>
      <c r="E2894" s="207" t="str">
        <f>IF('statement of marks'!BF97="","",'statement of marks'!BF97)</f>
        <v/>
      </c>
      <c r="F2894" s="433" t="str">
        <f>IF('statement of marks'!BG97="","",'statement of marks'!BG97)</f>
        <v/>
      </c>
      <c r="G2894" s="207" t="str">
        <f>IF('statement of marks'!BH97="","",'statement of marks'!BH97)</f>
        <v/>
      </c>
      <c r="H2894" s="207" t="str">
        <f>IF('statement of marks'!BI97="","",'statement of marks'!BI97)</f>
        <v/>
      </c>
      <c r="I2894" s="433" t="str">
        <f>IF('statement of marks'!BJ97="","",'statement of marks'!BJ97)</f>
        <v/>
      </c>
      <c r="J2894" s="207" t="str">
        <f>IF('statement of marks'!BK97="","",'statement of marks'!BK97)</f>
        <v/>
      </c>
      <c r="K2894" s="207" t="str">
        <f>IF('statement of marks'!BL97="","",'statement of marks'!BL97)</f>
        <v/>
      </c>
      <c r="L2894" s="433" t="str">
        <f>IF('statement of marks'!BM97="","",'statement of marks'!BM97)</f>
        <v/>
      </c>
      <c r="M2894" s="207" t="str">
        <f>IF('statement of marks'!BO97="","",'statement of marks'!BO97)</f>
        <v/>
      </c>
      <c r="N2894" s="207" t="str">
        <f>IF('statement of marks'!BP97="","",'statement of marks'!BP97)</f>
        <v/>
      </c>
      <c r="O2894" s="433" t="str">
        <f>IF('statement of marks'!BQ97="","",'statement of marks'!BQ97)</f>
        <v/>
      </c>
      <c r="P2894" s="209" t="str">
        <f>IF('statement of marks'!BR97="","",'statement of marks'!BR97)</f>
        <v/>
      </c>
      <c r="Q2894" s="207" t="str">
        <f>IF('statement of marks'!BS97="","",'statement of marks'!BS97)</f>
        <v/>
      </c>
      <c r="R2894" s="207" t="str">
        <f>IF('statement of marks'!BT97="","",'statement of marks'!BT97)</f>
        <v/>
      </c>
      <c r="S2894" s="433" t="str">
        <f>IF('statement of marks'!BU97="","",'statement of marks'!BU97)</f>
        <v/>
      </c>
      <c r="T2894" s="420" t="str">
        <f>IF('statement of marks'!BV97="","",'statement of marks'!BV97)</f>
        <v/>
      </c>
      <c r="U2894" s="420" t="str">
        <f>IF('statement of marks'!BW97="","",'statement of marks'!BW97)</f>
        <v/>
      </c>
      <c r="V2894" s="439" t="str">
        <f>IF('statement of marks'!BX97="","",'statement of marks'!BX97)</f>
        <v/>
      </c>
    </row>
    <row r="2895" spans="1:22" ht="15.95" customHeight="1">
      <c r="A2895" s="425"/>
      <c r="B2895" s="990" t="str">
        <f>IF('statement of marks'!$CA$3="","",'statement of marks'!$CA$3)</f>
        <v>xf.kr</v>
      </c>
      <c r="C2895" s="991"/>
      <c r="D2895" s="207" t="str">
        <f>IF('statement of marks'!CA97="","",'statement of marks'!CA97)</f>
        <v/>
      </c>
      <c r="E2895" s="207" t="str">
        <f>IF('statement of marks'!CB97="","",'statement of marks'!CB97)</f>
        <v/>
      </c>
      <c r="F2895" s="433" t="str">
        <f>IF('statement of marks'!CC97="","",'statement of marks'!CC97)</f>
        <v/>
      </c>
      <c r="G2895" s="207" t="str">
        <f>IF('statement of marks'!CD97="","",'statement of marks'!CD97)</f>
        <v/>
      </c>
      <c r="H2895" s="207" t="str">
        <f>IF('statement of marks'!CE97="","",'statement of marks'!CE97)</f>
        <v/>
      </c>
      <c r="I2895" s="433" t="str">
        <f>IF('statement of marks'!CF97="","",'statement of marks'!CF97)</f>
        <v/>
      </c>
      <c r="J2895" s="207" t="str">
        <f>IF('statement of marks'!CG97="","",'statement of marks'!CG97)</f>
        <v/>
      </c>
      <c r="K2895" s="207" t="str">
        <f>IF('statement of marks'!CH97="","",'statement of marks'!CH97)</f>
        <v/>
      </c>
      <c r="L2895" s="433" t="str">
        <f>IF('statement of marks'!CI97="","",'statement of marks'!CI97)</f>
        <v/>
      </c>
      <c r="M2895" s="207" t="str">
        <f>IF('statement of marks'!CK97="","",'statement of marks'!CK97)</f>
        <v/>
      </c>
      <c r="N2895" s="207" t="str">
        <f>IF('statement of marks'!CL97="","",'statement of marks'!CL97)</f>
        <v/>
      </c>
      <c r="O2895" s="433" t="str">
        <f>IF('statement of marks'!CM97="","",'statement of marks'!CM97)</f>
        <v/>
      </c>
      <c r="P2895" s="209" t="str">
        <f>IF('statement of marks'!CN97="","",'statement of marks'!CN97)</f>
        <v/>
      </c>
      <c r="Q2895" s="207" t="str">
        <f>IF('statement of marks'!CO97="","",'statement of marks'!CO97)</f>
        <v/>
      </c>
      <c r="R2895" s="207" t="str">
        <f>IF('statement of marks'!CP97="","",'statement of marks'!CP97)</f>
        <v/>
      </c>
      <c r="S2895" s="433" t="str">
        <f>IF('statement of marks'!CQ97="","",'statement of marks'!CQ97)</f>
        <v/>
      </c>
      <c r="T2895" s="420" t="str">
        <f>IF('statement of marks'!CR97="","",'statement of marks'!CR97)</f>
        <v/>
      </c>
      <c r="U2895" s="420" t="str">
        <f>IF('statement of marks'!CS97="","",'statement of marks'!CS97)</f>
        <v/>
      </c>
      <c r="V2895" s="439" t="str">
        <f>IF('statement of marks'!CT97="","",'statement of marks'!CT97)</f>
        <v/>
      </c>
    </row>
    <row r="2896" spans="1:22" ht="15.95" customHeight="1">
      <c r="A2896" s="425"/>
      <c r="B2896" s="990" t="str">
        <f>IF('statement of marks'!$CW$3="","",'statement of marks'!$CW$3)</f>
        <v>foKku</v>
      </c>
      <c r="C2896" s="991"/>
      <c r="D2896" s="207" t="str">
        <f>IF('statement of marks'!CW97="","",'statement of marks'!CW97)</f>
        <v/>
      </c>
      <c r="E2896" s="207" t="str">
        <f>IF('statement of marks'!CX97="","",'statement of marks'!CX97)</f>
        <v/>
      </c>
      <c r="F2896" s="433" t="str">
        <f>IF('statement of marks'!CY97="","",'statement of marks'!CY97)</f>
        <v/>
      </c>
      <c r="G2896" s="207" t="str">
        <f>IF('statement of marks'!CZ97="","",'statement of marks'!CZ97)</f>
        <v/>
      </c>
      <c r="H2896" s="207" t="str">
        <f>IF('statement of marks'!DA97="","",'statement of marks'!DA97)</f>
        <v/>
      </c>
      <c r="I2896" s="433" t="str">
        <f>IF('statement of marks'!DB97="","",'statement of marks'!DB97)</f>
        <v/>
      </c>
      <c r="J2896" s="207" t="str">
        <f>IF('statement of marks'!DC97="","",'statement of marks'!DC97)</f>
        <v/>
      </c>
      <c r="K2896" s="207" t="str">
        <f>IF('statement of marks'!DD97="","",'statement of marks'!DD97)</f>
        <v/>
      </c>
      <c r="L2896" s="433" t="str">
        <f>IF('statement of marks'!DE97="","",'statement of marks'!DE97)</f>
        <v/>
      </c>
      <c r="M2896" s="207" t="str">
        <f>IF('statement of marks'!DG97="","",'statement of marks'!DG97)</f>
        <v/>
      </c>
      <c r="N2896" s="207" t="str">
        <f>IF('statement of marks'!DH97="","",'statement of marks'!DH97)</f>
        <v/>
      </c>
      <c r="O2896" s="433" t="str">
        <f>IF('statement of marks'!DI97="","",'statement of marks'!DI97)</f>
        <v/>
      </c>
      <c r="P2896" s="209" t="str">
        <f>IF('statement of marks'!DJ97="","",'statement of marks'!DJ97)</f>
        <v/>
      </c>
      <c r="Q2896" s="207" t="str">
        <f>IF('statement of marks'!DK97="","",'statement of marks'!DK97)</f>
        <v/>
      </c>
      <c r="R2896" s="207" t="str">
        <f>IF('statement of marks'!DL97="","",'statement of marks'!DL97)</f>
        <v/>
      </c>
      <c r="S2896" s="433" t="str">
        <f>IF('statement of marks'!DM97="","",'statement of marks'!DM97)</f>
        <v/>
      </c>
      <c r="T2896" s="420" t="str">
        <f>IF('statement of marks'!DN97="","",'statement of marks'!DN97)</f>
        <v/>
      </c>
      <c r="U2896" s="420" t="str">
        <f>IF('statement of marks'!DO97="","",'statement of marks'!DO97)</f>
        <v/>
      </c>
      <c r="V2896" s="439" t="str">
        <f>IF('statement of marks'!DP97="","",'statement of marks'!DP97)</f>
        <v/>
      </c>
    </row>
    <row r="2897" spans="1:22" ht="15.95" customHeight="1">
      <c r="A2897" s="425"/>
      <c r="B2897" s="990" t="str">
        <f>IF('statement of marks'!$DS$3="","",'statement of marks'!$DS$3)</f>
        <v>lkekftd foKku</v>
      </c>
      <c r="C2897" s="991"/>
      <c r="D2897" s="207" t="str">
        <f>IF('statement of marks'!DS97="","",'statement of marks'!DS97)</f>
        <v/>
      </c>
      <c r="E2897" s="207" t="str">
        <f>IF('statement of marks'!DT97="","",'statement of marks'!DT97)</f>
        <v/>
      </c>
      <c r="F2897" s="433" t="str">
        <f>IF('statement of marks'!DU97="","",'statement of marks'!DU97)</f>
        <v/>
      </c>
      <c r="G2897" s="207" t="str">
        <f>IF('statement of marks'!DV97="","",'statement of marks'!DV97)</f>
        <v/>
      </c>
      <c r="H2897" s="207" t="str">
        <f>IF('statement of marks'!DW97="","",'statement of marks'!DW97)</f>
        <v/>
      </c>
      <c r="I2897" s="433" t="str">
        <f>IF('statement of marks'!DX97="","",'statement of marks'!DX97)</f>
        <v/>
      </c>
      <c r="J2897" s="207" t="str">
        <f>IF('statement of marks'!DY97="","",'statement of marks'!DY97)</f>
        <v/>
      </c>
      <c r="K2897" s="207" t="str">
        <f>IF('statement of marks'!DZ97="","",'statement of marks'!DZ97)</f>
        <v/>
      </c>
      <c r="L2897" s="433" t="str">
        <f>IF('statement of marks'!EA97="","",'statement of marks'!EA97)</f>
        <v/>
      </c>
      <c r="M2897" s="207" t="str">
        <f>IF('statement of marks'!EC97="","",'statement of marks'!EC97)</f>
        <v/>
      </c>
      <c r="N2897" s="207" t="str">
        <f>IF('statement of marks'!ED97="","",'statement of marks'!ED97)</f>
        <v/>
      </c>
      <c r="O2897" s="433" t="str">
        <f>IF('statement of marks'!EE97="","",'statement of marks'!EE97)</f>
        <v/>
      </c>
      <c r="P2897" s="209" t="str">
        <f>IF('statement of marks'!EF97="","",'statement of marks'!EF97)</f>
        <v/>
      </c>
      <c r="Q2897" s="207" t="str">
        <f>IF('statement of marks'!EG97="","",'statement of marks'!EG97)</f>
        <v/>
      </c>
      <c r="R2897" s="207" t="str">
        <f>IF('statement of marks'!EH97="","",'statement of marks'!EH97)</f>
        <v/>
      </c>
      <c r="S2897" s="433" t="str">
        <f>IF('statement of marks'!EI97="","",'statement of marks'!EI97)</f>
        <v/>
      </c>
      <c r="T2897" s="420" t="str">
        <f>IF('statement of marks'!EJ97="","",'statement of marks'!EJ97)</f>
        <v/>
      </c>
      <c r="U2897" s="420" t="str">
        <f>IF('statement of marks'!EK97="","",'statement of marks'!EK97)</f>
        <v/>
      </c>
      <c r="V2897" s="439" t="str">
        <f>IF('statement of marks'!EL97="","",'statement of marks'!EL97)</f>
        <v/>
      </c>
    </row>
    <row r="2898" spans="1:22" ht="15.95" customHeight="1">
      <c r="A2898" s="425"/>
      <c r="B2898" s="996" t="s">
        <v>193</v>
      </c>
      <c r="C2898" s="997"/>
      <c r="D2898" s="1007" t="s">
        <v>1</v>
      </c>
      <c r="E2898" s="1007"/>
      <c r="F2898" s="1007"/>
      <c r="G2898" s="1007" t="s">
        <v>21</v>
      </c>
      <c r="H2898" s="1007"/>
      <c r="I2898" s="1007"/>
      <c r="J2898" s="1007" t="s">
        <v>194</v>
      </c>
      <c r="K2898" s="1007"/>
      <c r="L2898" s="1007"/>
      <c r="M2898" s="1007" t="s">
        <v>68</v>
      </c>
      <c r="N2898" s="1007"/>
      <c r="O2898" s="1007"/>
      <c r="P2898" s="1007" t="s">
        <v>240</v>
      </c>
      <c r="Q2898" s="1007"/>
      <c r="R2898" s="1007"/>
      <c r="S2898" s="436"/>
      <c r="T2898" s="1073" t="s">
        <v>237</v>
      </c>
      <c r="U2898" s="1074"/>
      <c r="V2898" s="1075"/>
    </row>
    <row r="2899" spans="1:22" ht="15.95" customHeight="1">
      <c r="A2899" s="426"/>
      <c r="B2899" s="1048" t="s">
        <v>3</v>
      </c>
      <c r="C2899" s="1049"/>
      <c r="D2899" s="1050">
        <f>IF('statement of marks'!EO$6="","",'statement of marks'!EO$6)</f>
        <v>20</v>
      </c>
      <c r="E2899" s="1050"/>
      <c r="F2899" s="1050"/>
      <c r="G2899" s="1050">
        <f>IF('statement of marks'!EP$6="","",'statement of marks'!EP$6)</f>
        <v>20</v>
      </c>
      <c r="H2899" s="1050"/>
      <c r="I2899" s="1050"/>
      <c r="J2899" s="1050">
        <f>IF('statement of marks'!ER$6="","",'statement of marks'!ER$6)</f>
        <v>20</v>
      </c>
      <c r="K2899" s="1050"/>
      <c r="L2899" s="1050"/>
      <c r="M2899" s="1050">
        <f>IF('statement of marks'!EQ$6="","",'statement of marks'!EQ$6)</f>
        <v>20</v>
      </c>
      <c r="N2899" s="1050"/>
      <c r="O2899" s="1050"/>
      <c r="P2899" s="1050">
        <f>IF('statement of marks'!ES$6="","",'statement of marks'!ES$6)</f>
        <v>20</v>
      </c>
      <c r="Q2899" s="1050"/>
      <c r="R2899" s="1050"/>
      <c r="S2899" s="437" t="str">
        <f>IF('statement of marks'!FD$6="","",'statement of marks'!EW$6)</f>
        <v/>
      </c>
      <c r="T2899" s="442">
        <f>IF('statement of marks'!ET$6="","",'statement of marks'!ET$6)</f>
        <v>100</v>
      </c>
      <c r="U2899" s="443" t="s">
        <v>5</v>
      </c>
      <c r="V2899" s="444" t="s">
        <v>241</v>
      </c>
    </row>
    <row r="2900" spans="1:22" ht="15.95" customHeight="1">
      <c r="A2900" s="425"/>
      <c r="B2900" s="990" t="str">
        <f>IF('statement of marks'!$EO$3="","",'statement of marks'!$EO$3)</f>
        <v>dk;kZuqHko</v>
      </c>
      <c r="C2900" s="991"/>
      <c r="D2900" s="1031" t="str">
        <f>IF('statement of marks'!EO97="","",'statement of marks'!EO97)</f>
        <v/>
      </c>
      <c r="E2900" s="1031"/>
      <c r="F2900" s="1031"/>
      <c r="G2900" s="1031" t="str">
        <f>IF('statement of marks'!EP97="","",'statement of marks'!EP97)</f>
        <v/>
      </c>
      <c r="H2900" s="1031"/>
      <c r="I2900" s="1031"/>
      <c r="J2900" s="1031" t="str">
        <f>IF('statement of marks'!ER97="","",'statement of marks'!ER97)</f>
        <v/>
      </c>
      <c r="K2900" s="1031"/>
      <c r="L2900" s="1031"/>
      <c r="M2900" s="1031" t="str">
        <f>IF('statement of marks'!EQ97="","",'statement of marks'!EQ97)</f>
        <v/>
      </c>
      <c r="N2900" s="1031"/>
      <c r="O2900" s="1031"/>
      <c r="P2900" s="1031" t="str">
        <f>IF('statement of marks'!ES97="","",'statement of marks'!ES97)</f>
        <v/>
      </c>
      <c r="Q2900" s="1031"/>
      <c r="R2900" s="1031"/>
      <c r="S2900" s="438"/>
      <c r="T2900" s="440" t="str">
        <f>IF('statement of marks'!ET97="","",'statement of marks'!ET97)</f>
        <v/>
      </c>
      <c r="U2900" s="440" t="str">
        <f>IF('statement of marks'!EU97="","",'statement of marks'!EU97)</f>
        <v/>
      </c>
      <c r="V2900" s="441" t="str">
        <f>IF('statement of marks'!EV97="","",'statement of marks'!EV97)</f>
        <v/>
      </c>
    </row>
    <row r="2901" spans="1:22" ht="15.95" customHeight="1">
      <c r="A2901" s="425"/>
      <c r="B2901" s="1027" t="str">
        <f>IF('statement of marks'!$EY$3="","",'statement of marks'!$EY$3)</f>
        <v>dyk f'k{kk</v>
      </c>
      <c r="C2901" s="1028"/>
      <c r="D2901" s="1031" t="str">
        <f>IF('statement of marks'!EY97="","",'statement of marks'!EY97)</f>
        <v/>
      </c>
      <c r="E2901" s="1031"/>
      <c r="F2901" s="1031"/>
      <c r="G2901" s="1031" t="str">
        <f>IF('statement of marks'!EZ97="","",'statement of marks'!EZ97)</f>
        <v/>
      </c>
      <c r="H2901" s="1031"/>
      <c r="I2901" s="1031"/>
      <c r="J2901" s="1031" t="str">
        <f>IF('statement of marks'!FB97="","",'statement of marks'!FB97)</f>
        <v/>
      </c>
      <c r="K2901" s="1031"/>
      <c r="L2901" s="1031"/>
      <c r="M2901" s="1031" t="str">
        <f>IF('statement of marks'!FA97="","",'statement of marks'!FA97)</f>
        <v/>
      </c>
      <c r="N2901" s="1031"/>
      <c r="O2901" s="1031"/>
      <c r="P2901" s="1031" t="str">
        <f>IF('statement of marks'!FC97="","",'statement of marks'!FC97)</f>
        <v/>
      </c>
      <c r="Q2901" s="1031"/>
      <c r="R2901" s="1031"/>
      <c r="S2901" s="438"/>
      <c r="T2901" s="440" t="str">
        <f>IF('statement of marks'!FD97="","",'statement of marks'!FD97)</f>
        <v/>
      </c>
      <c r="U2901" s="440" t="str">
        <f>IF('statement of marks'!FE97="","",'statement of marks'!FE97)</f>
        <v/>
      </c>
      <c r="V2901" s="441" t="str">
        <f>IF('statement of marks'!FF97="","",'statement of marks'!FF97)</f>
        <v/>
      </c>
    </row>
    <row r="2902" spans="1:22" ht="15.95" customHeight="1">
      <c r="A2902" s="425"/>
      <c r="B2902" s="1029" t="str">
        <f>IF('statement of marks'!$FI$3="","",'statement of marks'!$FI$3)</f>
        <v>LokLF; ,oe~ 'kkjhfjd f'k{kk</v>
      </c>
      <c r="C2902" s="1030"/>
      <c r="D2902" s="1031" t="str">
        <f>IF('statement of marks'!FI97="","",'statement of marks'!FI97)</f>
        <v/>
      </c>
      <c r="E2902" s="1031"/>
      <c r="F2902" s="1031"/>
      <c r="G2902" s="1031" t="str">
        <f>IF('statement of marks'!FJ97="","",'statement of marks'!FJ97)</f>
        <v/>
      </c>
      <c r="H2902" s="1031"/>
      <c r="I2902" s="1031"/>
      <c r="J2902" s="1031" t="str">
        <f>IF('statement of marks'!FL97="","",'statement of marks'!FL97)</f>
        <v/>
      </c>
      <c r="K2902" s="1031"/>
      <c r="L2902" s="1031"/>
      <c r="M2902" s="1031" t="str">
        <f>IF('statement of marks'!FK97="","",'statement of marks'!FK97)</f>
        <v/>
      </c>
      <c r="N2902" s="1031"/>
      <c r="O2902" s="1031"/>
      <c r="P2902" s="1031" t="str">
        <f>IF('statement of marks'!FM97="","",'statement of marks'!FM97)</f>
        <v/>
      </c>
      <c r="Q2902" s="1031"/>
      <c r="R2902" s="1031"/>
      <c r="S2902" s="438"/>
      <c r="T2902" s="440" t="str">
        <f>IF('statement of marks'!FN97="","",'statement of marks'!FN97)</f>
        <v/>
      </c>
      <c r="U2902" s="440" t="str">
        <f>IF('statement of marks'!FO97="","",'statement of marks'!FO97)</f>
        <v/>
      </c>
      <c r="V2902" s="441" t="str">
        <f>IF('statement of marks'!FP97="","",'statement of marks'!FP97)</f>
        <v/>
      </c>
    </row>
    <row r="2903" spans="1:22" ht="15.95" customHeight="1">
      <c r="A2903" s="425"/>
      <c r="B2903" s="1000" t="s">
        <v>195</v>
      </c>
      <c r="C2903" s="1001"/>
      <c r="D2903" s="1071" t="str">
        <f>details!$DR$3</f>
        <v>vxLr rd</v>
      </c>
      <c r="E2903" s="1071"/>
      <c r="F2903" s="1071"/>
      <c r="G2903" s="1071" t="str">
        <f>details!$DV$3</f>
        <v>vDVwcj rd</v>
      </c>
      <c r="H2903" s="1071"/>
      <c r="I2903" s="1071"/>
      <c r="J2903" s="1071" t="str">
        <f>details!$ED$3</f>
        <v>Qjojh rd</v>
      </c>
      <c r="K2903" s="1071"/>
      <c r="L2903" s="1071"/>
      <c r="M2903" s="1071" t="str">
        <f>details!$DZ$3</f>
        <v>fnlEcj rd</v>
      </c>
      <c r="N2903" s="1071"/>
      <c r="O2903" s="1071"/>
      <c r="P2903" s="1071" t="str">
        <f>details!$EH$3</f>
        <v>loZ ;ksx</v>
      </c>
      <c r="Q2903" s="1071"/>
      <c r="R2903" s="1071"/>
      <c r="S2903" s="1010" t="s">
        <v>252</v>
      </c>
      <c r="T2903" s="1011"/>
      <c r="U2903" s="1011"/>
      <c r="V2903" s="1078"/>
    </row>
    <row r="2904" spans="1:22" ht="15.95" customHeight="1">
      <c r="A2904" s="425"/>
      <c r="B2904" s="1025" t="s">
        <v>98</v>
      </c>
      <c r="C2904" s="1026"/>
      <c r="D2904" s="1008" t="str">
        <f>IF(details!DS97="","",details!DS97)</f>
        <v/>
      </c>
      <c r="E2904" s="1008"/>
      <c r="F2904" s="1008"/>
      <c r="G2904" s="1008" t="str">
        <f>IF(details!DW97="","",details!DW97)</f>
        <v/>
      </c>
      <c r="H2904" s="1008"/>
      <c r="I2904" s="1008"/>
      <c r="J2904" s="1008" t="str">
        <f>IF(details!EE97="","",details!EE97)</f>
        <v/>
      </c>
      <c r="K2904" s="1008"/>
      <c r="L2904" s="1008"/>
      <c r="M2904" s="1008" t="str">
        <f>IF(details!EA97="","",details!EA97)</f>
        <v/>
      </c>
      <c r="N2904" s="1008"/>
      <c r="O2904" s="1008"/>
      <c r="P2904" s="1008" t="str">
        <f>IF(details!EI97="","",details!EI97)</f>
        <v/>
      </c>
      <c r="Q2904" s="1008"/>
      <c r="R2904" s="1008"/>
      <c r="S2904" s="1079">
        <f>'statement of marks'!$HF$108</f>
        <v>42855</v>
      </c>
      <c r="T2904" s="1080"/>
      <c r="U2904" s="1080"/>
      <c r="V2904" s="1081"/>
    </row>
    <row r="2905" spans="1:22" ht="15.95" customHeight="1">
      <c r="A2905" s="425"/>
      <c r="B2905" s="1023" t="s">
        <v>15</v>
      </c>
      <c r="C2905" s="1024"/>
      <c r="D2905" s="1009">
        <f>IF(details!DR97="","",details!DR97)</f>
        <v>83</v>
      </c>
      <c r="E2905" s="1009"/>
      <c r="F2905" s="1009"/>
      <c r="G2905" s="1009" t="str">
        <f>IF(details!DV97="","",details!DV97)</f>
        <v/>
      </c>
      <c r="H2905" s="1009"/>
      <c r="I2905" s="1009"/>
      <c r="J2905" s="1009" t="str">
        <f>IF(details!ED97="","",details!ED97)</f>
        <v/>
      </c>
      <c r="K2905" s="1009"/>
      <c r="L2905" s="1009"/>
      <c r="M2905" s="1009" t="str">
        <f>IF(details!DZ97="","",details!DZ97)</f>
        <v/>
      </c>
      <c r="N2905" s="1009"/>
      <c r="O2905" s="1009"/>
      <c r="P2905" s="1009" t="str">
        <f>IF(details!EH97="","",details!EH97)</f>
        <v/>
      </c>
      <c r="Q2905" s="1009"/>
      <c r="R2905" s="1009"/>
      <c r="S2905" s="1082"/>
      <c r="T2905" s="1083"/>
      <c r="U2905" s="1083"/>
      <c r="V2905" s="1084"/>
    </row>
    <row r="2906" spans="1:22" ht="15.95" customHeight="1">
      <c r="A2906" s="1072"/>
      <c r="B2906" s="1064" t="s">
        <v>250</v>
      </c>
      <c r="C2906" s="1065"/>
      <c r="D2906" s="1066" t="s">
        <v>3</v>
      </c>
      <c r="E2906" s="1066"/>
      <c r="F2906" s="1066"/>
      <c r="G2906" s="1066" t="s">
        <v>236</v>
      </c>
      <c r="H2906" s="1066"/>
      <c r="I2906" s="1066"/>
      <c r="J2906" s="1066" t="s">
        <v>5</v>
      </c>
      <c r="K2906" s="1066"/>
      <c r="L2906" s="1066"/>
      <c r="M2906" s="1066" t="s">
        <v>242</v>
      </c>
      <c r="N2906" s="1066"/>
      <c r="O2906" s="1066"/>
      <c r="P2906" s="1067" t="s">
        <v>225</v>
      </c>
      <c r="Q2906" s="1067"/>
      <c r="R2906" s="1067"/>
      <c r="S2906" s="1066" t="s">
        <v>250</v>
      </c>
      <c r="T2906" s="1066"/>
      <c r="U2906" s="1066"/>
      <c r="V2906" s="1068"/>
    </row>
    <row r="2907" spans="1:22" ht="15.95" customHeight="1">
      <c r="A2907" s="1072"/>
      <c r="B2907" s="1064"/>
      <c r="C2907" s="1065"/>
      <c r="D2907" s="1069" t="str">
        <f>'statement of marks'!HD97</f>
        <v/>
      </c>
      <c r="E2907" s="1069"/>
      <c r="F2907" s="1069"/>
      <c r="G2907" s="1069" t="str">
        <f>'statement of marks'!HE97</f>
        <v/>
      </c>
      <c r="H2907" s="1069"/>
      <c r="I2907" s="1069"/>
      <c r="J2907" s="1069" t="str">
        <f>'statement of marks'!HF97</f>
        <v/>
      </c>
      <c r="K2907" s="1069"/>
      <c r="L2907" s="1069"/>
      <c r="M2907" s="1069" t="str">
        <f>'statement of marks'!HI97</f>
        <v/>
      </c>
      <c r="N2907" s="1069"/>
      <c r="O2907" s="1069"/>
      <c r="P2907" s="1069" t="str">
        <f>'statement of marks'!HH97</f>
        <v/>
      </c>
      <c r="Q2907" s="1069"/>
      <c r="R2907" s="1069"/>
      <c r="S2907" s="1066" t="str">
        <f>'statement of marks'!HC97</f>
        <v/>
      </c>
      <c r="T2907" s="1066"/>
      <c r="U2907" s="1066"/>
      <c r="V2907" s="1068"/>
    </row>
    <row r="2908" spans="1:22" ht="15.95" customHeight="1">
      <c r="A2908" s="425"/>
      <c r="B2908" s="1036" t="s">
        <v>99</v>
      </c>
      <c r="C2908" s="1037"/>
      <c r="D2908" s="1007"/>
      <c r="E2908" s="1007"/>
      <c r="F2908" s="1007"/>
      <c r="G2908" s="1007"/>
      <c r="H2908" s="1007"/>
      <c r="I2908" s="1007"/>
      <c r="J2908" s="1007"/>
      <c r="K2908" s="1007"/>
      <c r="L2908" s="1007"/>
      <c r="M2908" s="1007"/>
      <c r="N2908" s="1007"/>
      <c r="O2908" s="1007"/>
      <c r="P2908" s="1007"/>
      <c r="Q2908" s="1007"/>
      <c r="R2908" s="1007"/>
      <c r="S2908" s="1007"/>
      <c r="T2908" s="1007"/>
      <c r="U2908" s="1007"/>
      <c r="V2908" s="1058"/>
    </row>
    <row r="2909" spans="1:22" ht="15.95" customHeight="1">
      <c r="A2909" s="425"/>
      <c r="B2909" s="1013" t="s">
        <v>79</v>
      </c>
      <c r="C2909" s="1014"/>
      <c r="D2909" s="1007"/>
      <c r="E2909" s="1007"/>
      <c r="F2909" s="1007"/>
      <c r="G2909" s="1007"/>
      <c r="H2909" s="1007"/>
      <c r="I2909" s="1007"/>
      <c r="J2909" s="1007"/>
      <c r="K2909" s="1007"/>
      <c r="L2909" s="1007"/>
      <c r="M2909" s="1007"/>
      <c r="N2909" s="1007"/>
      <c r="O2909" s="1007"/>
      <c r="P2909" s="1007"/>
      <c r="Q2909" s="1007"/>
      <c r="R2909" s="1007"/>
      <c r="S2909" s="1007"/>
      <c r="T2909" s="1007"/>
      <c r="U2909" s="1007"/>
      <c r="V2909" s="1058"/>
    </row>
    <row r="2910" spans="1:22" ht="15.95" customHeight="1">
      <c r="A2910" s="425"/>
      <c r="B2910" s="1036" t="s">
        <v>243</v>
      </c>
      <c r="C2910" s="1037"/>
      <c r="D2910" s="1007"/>
      <c r="E2910" s="1007"/>
      <c r="F2910" s="1007"/>
      <c r="G2910" s="1007"/>
      <c r="H2910" s="1007"/>
      <c r="I2910" s="1007"/>
      <c r="J2910" s="1007"/>
      <c r="K2910" s="1007"/>
      <c r="L2910" s="1007"/>
      <c r="M2910" s="1007"/>
      <c r="N2910" s="1007"/>
      <c r="O2910" s="1007"/>
      <c r="P2910" s="1007" t="s">
        <v>243</v>
      </c>
      <c r="Q2910" s="1007"/>
      <c r="R2910" s="1007"/>
      <c r="S2910" s="1007"/>
      <c r="T2910" s="1007"/>
      <c r="U2910" s="1007"/>
      <c r="V2910" s="1058"/>
    </row>
    <row r="2911" spans="1:22" ht="15.95" customHeight="1">
      <c r="A2911" s="425"/>
      <c r="B2911" s="1021" t="s">
        <v>100</v>
      </c>
      <c r="C2911" s="1022"/>
      <c r="D2911" s="1007"/>
      <c r="E2911" s="1007"/>
      <c r="F2911" s="1007"/>
      <c r="G2911" s="1007"/>
      <c r="H2911" s="1007"/>
      <c r="I2911" s="1007"/>
      <c r="J2911" s="1007"/>
      <c r="K2911" s="1007"/>
      <c r="L2911" s="1007"/>
      <c r="M2911" s="1007"/>
      <c r="N2911" s="1007"/>
      <c r="O2911" s="1007"/>
      <c r="P2911" s="1007"/>
      <c r="Q2911" s="1007"/>
      <c r="R2911" s="1007"/>
      <c r="S2911" s="1060" t="s">
        <v>100</v>
      </c>
      <c r="T2911" s="1060"/>
      <c r="U2911" s="1060"/>
      <c r="V2911" s="1061"/>
    </row>
    <row r="2912" spans="1:22" ht="15.95" customHeight="1" thickBot="1">
      <c r="A2912" s="427"/>
      <c r="B2912" s="1076" t="s">
        <v>101</v>
      </c>
      <c r="C2912" s="1077"/>
      <c r="D2912" s="1059"/>
      <c r="E2912" s="1059"/>
      <c r="F2912" s="1059"/>
      <c r="G2912" s="1059"/>
      <c r="H2912" s="1059"/>
      <c r="I2912" s="1059"/>
      <c r="J2912" s="1059"/>
      <c r="K2912" s="1059"/>
      <c r="L2912" s="1059"/>
      <c r="M2912" s="1059"/>
      <c r="N2912" s="1059"/>
      <c r="O2912" s="1059"/>
      <c r="P2912" s="1059"/>
      <c r="Q2912" s="1059"/>
      <c r="R2912" s="1059"/>
      <c r="S2912" s="1062" t="s">
        <v>134</v>
      </c>
      <c r="T2912" s="1062"/>
      <c r="U2912" s="1062"/>
      <c r="V2912" s="1063"/>
    </row>
    <row r="2913" spans="1:22" ht="15.95" customHeight="1">
      <c r="A2913" s="424"/>
      <c r="B2913" s="1038" t="s">
        <v>47</v>
      </c>
      <c r="C2913" s="1039"/>
      <c r="D2913" s="1039"/>
      <c r="E2913" s="1039"/>
      <c r="F2913" s="1039"/>
      <c r="G2913" s="1039"/>
      <c r="H2913" s="1039"/>
      <c r="I2913" s="1039"/>
      <c r="J2913" s="1039"/>
      <c r="K2913" s="1039"/>
      <c r="L2913" s="1039"/>
      <c r="M2913" s="1039"/>
      <c r="N2913" s="1039"/>
      <c r="O2913" s="1039"/>
      <c r="P2913" s="1039"/>
      <c r="Q2913" s="1039"/>
      <c r="R2913" s="1039"/>
      <c r="S2913" s="1039"/>
      <c r="T2913" s="1039"/>
      <c r="U2913" s="1039"/>
      <c r="V2913" s="1040"/>
    </row>
    <row r="2914" spans="1:22" ht="15.95" customHeight="1">
      <c r="A2914" s="425"/>
      <c r="B2914" s="1041" t="str">
        <f>'statement of marks'!$A$1</f>
        <v>MkW0Hkhejko vEcsMdj jkt0vkok0fo|k0cxMh]nkSlk</v>
      </c>
      <c r="C2914" s="1042"/>
      <c r="D2914" s="1042"/>
      <c r="E2914" s="1042"/>
      <c r="F2914" s="1042"/>
      <c r="G2914" s="1042"/>
      <c r="H2914" s="1042"/>
      <c r="I2914" s="1042"/>
      <c r="J2914" s="1042"/>
      <c r="K2914" s="1042"/>
      <c r="L2914" s="1042"/>
      <c r="M2914" s="1042"/>
      <c r="N2914" s="1042"/>
      <c r="O2914" s="1042"/>
      <c r="P2914" s="1042"/>
      <c r="Q2914" s="1042"/>
      <c r="R2914" s="1042"/>
      <c r="S2914" s="1042"/>
      <c r="T2914" s="1042"/>
      <c r="U2914" s="1042"/>
      <c r="V2914" s="1043"/>
    </row>
    <row r="2915" spans="1:22" ht="15.95" customHeight="1">
      <c r="A2915" s="425"/>
      <c r="B2915" s="990" t="s">
        <v>244</v>
      </c>
      <c r="C2915" s="991"/>
      <c r="D2915" s="992" t="str">
        <f>'statement of marks'!$H$3</f>
        <v>2016-17</v>
      </c>
      <c r="E2915" s="992"/>
      <c r="F2915" s="992"/>
      <c r="G2915" s="992"/>
      <c r="H2915" s="992"/>
      <c r="I2915" s="992"/>
      <c r="J2915" s="992"/>
      <c r="K2915" s="992"/>
      <c r="L2915" s="992"/>
      <c r="M2915" s="992"/>
      <c r="N2915" s="992"/>
      <c r="O2915" s="992"/>
      <c r="P2915" s="992"/>
      <c r="Q2915" s="992"/>
      <c r="R2915" s="992"/>
      <c r="S2915" s="992"/>
      <c r="T2915" s="992"/>
      <c r="U2915" s="992"/>
      <c r="V2915" s="1044"/>
    </row>
    <row r="2916" spans="1:22" ht="15.95" customHeight="1">
      <c r="A2916" s="425"/>
      <c r="B2916" s="990" t="s">
        <v>185</v>
      </c>
      <c r="C2916" s="991"/>
      <c r="D2916" s="991" t="str">
        <f>IF('statement of marks'!I98="","",'statement of marks'!I98)</f>
        <v/>
      </c>
      <c r="E2916" s="991"/>
      <c r="F2916" s="991"/>
      <c r="G2916" s="991"/>
      <c r="H2916" s="991"/>
      <c r="I2916" s="991"/>
      <c r="J2916" s="991"/>
      <c r="K2916" s="991"/>
      <c r="L2916" s="991"/>
      <c r="M2916" s="991"/>
      <c r="N2916" s="991"/>
      <c r="O2916" s="991"/>
      <c r="P2916" s="991"/>
      <c r="Q2916" s="991"/>
      <c r="R2916" s="991"/>
      <c r="S2916" s="991"/>
      <c r="T2916" s="991"/>
      <c r="U2916" s="991"/>
      <c r="V2916" s="1045"/>
    </row>
    <row r="2917" spans="1:22" ht="15.95" customHeight="1">
      <c r="A2917" s="425"/>
      <c r="B2917" s="990" t="s">
        <v>186</v>
      </c>
      <c r="C2917" s="991"/>
      <c r="D2917" s="991" t="str">
        <f>IF('statement of marks'!J98="","",'statement of marks'!J98)</f>
        <v/>
      </c>
      <c r="E2917" s="991"/>
      <c r="F2917" s="991"/>
      <c r="G2917" s="991"/>
      <c r="H2917" s="991"/>
      <c r="I2917" s="991"/>
      <c r="J2917" s="991"/>
      <c r="K2917" s="991"/>
      <c r="L2917" s="991"/>
      <c r="M2917" s="991"/>
      <c r="N2917" s="991"/>
      <c r="O2917" s="991"/>
      <c r="P2917" s="991"/>
      <c r="Q2917" s="991"/>
      <c r="R2917" s="991"/>
      <c r="S2917" s="991"/>
      <c r="T2917" s="991"/>
      <c r="U2917" s="991"/>
      <c r="V2917" s="1045"/>
    </row>
    <row r="2918" spans="1:22" ht="15.95" customHeight="1">
      <c r="A2918" s="425"/>
      <c r="B2918" s="990" t="s">
        <v>187</v>
      </c>
      <c r="C2918" s="991"/>
      <c r="D2918" s="991" t="str">
        <f>IF('statement of marks'!K98="","",'statement of marks'!K98)</f>
        <v/>
      </c>
      <c r="E2918" s="991"/>
      <c r="F2918" s="991"/>
      <c r="G2918" s="991"/>
      <c r="H2918" s="991"/>
      <c r="I2918" s="991"/>
      <c r="J2918" s="991"/>
      <c r="K2918" s="991"/>
      <c r="L2918" s="991"/>
      <c r="M2918" s="991"/>
      <c r="N2918" s="991"/>
      <c r="O2918" s="991"/>
      <c r="P2918" s="991"/>
      <c r="Q2918" s="991"/>
      <c r="R2918" s="991"/>
      <c r="S2918" s="991"/>
      <c r="T2918" s="991"/>
      <c r="U2918" s="991"/>
      <c r="V2918" s="1045"/>
    </row>
    <row r="2919" spans="1:22" ht="15.95" customHeight="1">
      <c r="A2919" s="425"/>
      <c r="B2919" s="990" t="s">
        <v>188</v>
      </c>
      <c r="C2919" s="991"/>
      <c r="D2919" s="992" t="str">
        <f>'statement of marks'!$G$3</f>
        <v>6 B</v>
      </c>
      <c r="E2919" s="992"/>
      <c r="F2919" s="992"/>
      <c r="G2919" s="991" t="s">
        <v>9</v>
      </c>
      <c r="H2919" s="991"/>
      <c r="I2919" s="991"/>
      <c r="J2919" s="992" t="str">
        <f>IF('statement of marks'!D98="","",'statement of marks'!D98)</f>
        <v/>
      </c>
      <c r="K2919" s="992"/>
      <c r="L2919" s="992"/>
      <c r="M2919" s="991" t="s">
        <v>189</v>
      </c>
      <c r="N2919" s="991"/>
      <c r="O2919" s="991"/>
      <c r="P2919" s="992" t="str">
        <f>IF('statement of marks'!F98="","",'statement of marks'!F98)</f>
        <v/>
      </c>
      <c r="Q2919" s="992"/>
      <c r="R2919" s="992"/>
      <c r="S2919" s="1054" t="str">
        <f>IF('statement of marks'!$I$3="","",'statement of marks'!$I$3)</f>
        <v xml:space="preserve">fo|ky; dk Mk;l dksM+ </v>
      </c>
      <c r="T2919" s="1054"/>
      <c r="U2919" s="1054"/>
      <c r="V2919" s="1055"/>
    </row>
    <row r="2920" spans="1:22" ht="15.95" customHeight="1">
      <c r="A2920" s="425"/>
      <c r="B2920" s="428" t="s">
        <v>0</v>
      </c>
      <c r="C2920" s="429"/>
      <c r="D2920" s="1032" t="str">
        <f>IF('statement of marks'!G98="","",'statement of marks'!G98)</f>
        <v/>
      </c>
      <c r="E2920" s="1032"/>
      <c r="F2920" s="1032"/>
      <c r="G2920" s="991" t="str">
        <f>IF('statement of marks'!H98="","",'statement of marks'!H98)</f>
        <v/>
      </c>
      <c r="H2920" s="991"/>
      <c r="I2920" s="991"/>
      <c r="J2920" s="991"/>
      <c r="K2920" s="991"/>
      <c r="L2920" s="991"/>
      <c r="M2920" s="991"/>
      <c r="N2920" s="991"/>
      <c r="O2920" s="991"/>
      <c r="P2920" s="991"/>
      <c r="Q2920" s="991"/>
      <c r="R2920" s="991"/>
      <c r="S2920" s="1056" t="str">
        <f>IF('statement of marks'!$J$3="","",'statement of marks'!$J$3)</f>
        <v xml:space="preserve">08291009401   </v>
      </c>
      <c r="T2920" s="1056"/>
      <c r="U2920" s="1056"/>
      <c r="V2920" s="1057"/>
    </row>
    <row r="2921" spans="1:22" ht="15.95" customHeight="1">
      <c r="A2921" s="425"/>
      <c r="B2921" s="404" t="s">
        <v>28</v>
      </c>
      <c r="C2921" s="430" t="s">
        <v>96</v>
      </c>
      <c r="D2921" s="1007" t="s">
        <v>1</v>
      </c>
      <c r="E2921" s="1007"/>
      <c r="F2921" s="1007"/>
      <c r="G2921" s="1007" t="s">
        <v>21</v>
      </c>
      <c r="H2921" s="1007"/>
      <c r="I2921" s="1007"/>
      <c r="J2921" s="1007" t="s">
        <v>68</v>
      </c>
      <c r="K2921" s="1007"/>
      <c r="L2921" s="1007"/>
      <c r="M2921" s="1007" t="s">
        <v>97</v>
      </c>
      <c r="N2921" s="1007"/>
      <c r="O2921" s="1007"/>
      <c r="P2921" s="1070" t="s">
        <v>200</v>
      </c>
      <c r="Q2921" s="1051" t="s">
        <v>238</v>
      </c>
      <c r="R2921" s="1051"/>
      <c r="S2921" s="1051"/>
      <c r="T2921" s="1052" t="s">
        <v>237</v>
      </c>
      <c r="U2921" s="1052"/>
      <c r="V2921" s="1053"/>
    </row>
    <row r="2922" spans="1:22" ht="15.95" customHeight="1">
      <c r="A2922" s="425"/>
      <c r="B2922" s="404"/>
      <c r="C2922" s="430"/>
      <c r="D2922" s="423" t="s">
        <v>245</v>
      </c>
      <c r="E2922" s="423" t="s">
        <v>246</v>
      </c>
      <c r="F2922" s="431" t="s">
        <v>2</v>
      </c>
      <c r="G2922" s="423" t="s">
        <v>245</v>
      </c>
      <c r="H2922" s="423" t="s">
        <v>246</v>
      </c>
      <c r="I2922" s="431" t="s">
        <v>2</v>
      </c>
      <c r="J2922" s="423" t="s">
        <v>245</v>
      </c>
      <c r="K2922" s="423" t="s">
        <v>246</v>
      </c>
      <c r="L2922" s="431" t="s">
        <v>2</v>
      </c>
      <c r="M2922" s="423" t="s">
        <v>245</v>
      </c>
      <c r="N2922" s="423" t="s">
        <v>246</v>
      </c>
      <c r="O2922" s="431" t="s">
        <v>2</v>
      </c>
      <c r="P2922" s="1070"/>
      <c r="Q2922" s="423" t="s">
        <v>245</v>
      </c>
      <c r="R2922" s="423" t="s">
        <v>246</v>
      </c>
      <c r="S2922" s="435" t="s">
        <v>2</v>
      </c>
      <c r="T2922" s="445" t="s">
        <v>223</v>
      </c>
      <c r="U2922" s="446" t="s">
        <v>5</v>
      </c>
      <c r="V2922" s="447" t="s">
        <v>241</v>
      </c>
    </row>
    <row r="2923" spans="1:22" ht="15.95" customHeight="1">
      <c r="A2923" s="426"/>
      <c r="B2923" s="1046" t="s">
        <v>3</v>
      </c>
      <c r="C2923" s="1047"/>
      <c r="D2923" s="421">
        <f>IF('statement of marks'!L$6="","",'statement of marks'!L$6)</f>
        <v>5</v>
      </c>
      <c r="E2923" s="421">
        <f>IF('statement of marks'!M$6="","",'statement of marks'!M$6)</f>
        <v>5</v>
      </c>
      <c r="F2923" s="432">
        <f>IF('statement of marks'!N$6="","",'statement of marks'!N$6)</f>
        <v>10</v>
      </c>
      <c r="G2923" s="421">
        <f>IF('statement of marks'!O$6="","",'statement of marks'!O$6)</f>
        <v>5</v>
      </c>
      <c r="H2923" s="421">
        <f>IF('statement of marks'!P$6="","",'statement of marks'!P$6)</f>
        <v>5</v>
      </c>
      <c r="I2923" s="432">
        <f>IF('statement of marks'!Q$6="","",'statement of marks'!Q$6)</f>
        <v>10</v>
      </c>
      <c r="J2923" s="421">
        <f>IF('statement of marks'!R$6="","",'statement of marks'!R$6)</f>
        <v>5</v>
      </c>
      <c r="K2923" s="421">
        <f>IF('statement of marks'!S$6="","",'statement of marks'!S$6)</f>
        <v>5</v>
      </c>
      <c r="L2923" s="432">
        <f>IF('statement of marks'!T$6="","",'statement of marks'!T$6)</f>
        <v>10</v>
      </c>
      <c r="M2923" s="421">
        <f>IF('statement of marks'!V$6="","",'statement of marks'!V$6)</f>
        <v>50</v>
      </c>
      <c r="N2923" s="421">
        <f>IF('statement of marks'!W$6="","",'statement of marks'!W$6)</f>
        <v>20</v>
      </c>
      <c r="O2923" s="432">
        <f>IF('statement of marks'!X$6="","",'statement of marks'!X$6)</f>
        <v>70</v>
      </c>
      <c r="P2923" s="422">
        <f>IF('statement of marks'!Y$6="","",'statement of marks'!Y$6)</f>
        <v>100</v>
      </c>
      <c r="Q2923" s="421">
        <f>IF('statement of marks'!Z$6="","",'statement of marks'!Z$6)</f>
        <v>70</v>
      </c>
      <c r="R2923" s="421">
        <f>IF('statement of marks'!AA$6="","",'statement of marks'!AA$6)</f>
        <v>30</v>
      </c>
      <c r="S2923" s="432">
        <f>IF('statement of marks'!AB$6="","",'statement of marks'!AB$6)</f>
        <v>100</v>
      </c>
      <c r="T2923" s="442">
        <f>IF('statement of marks'!AC$6="","",'statement of marks'!AC$6)</f>
        <v>200</v>
      </c>
      <c r="U2923" s="442" t="str">
        <f>IF('statement of marks'!AD$6="","",'statement of marks'!AD$6)</f>
        <v/>
      </c>
      <c r="V2923" s="448" t="str">
        <f>IF('statement of marks'!AE$6="","",'statement of marks'!AE$6)</f>
        <v/>
      </c>
    </row>
    <row r="2924" spans="1:22" ht="15.95" customHeight="1">
      <c r="A2924" s="425"/>
      <c r="B2924" s="990" t="str">
        <f>IF('statement of marks'!$L$3="","",'statement of marks'!$L$3)</f>
        <v>fgUnh</v>
      </c>
      <c r="C2924" s="991"/>
      <c r="D2924" s="207" t="str">
        <f>IF('statement of marks'!L98="","",'statement of marks'!L98)</f>
        <v/>
      </c>
      <c r="E2924" s="207" t="str">
        <f>IF('statement of marks'!M98="","",'statement of marks'!M98)</f>
        <v/>
      </c>
      <c r="F2924" s="433" t="str">
        <f>IF('statement of marks'!N98="","",'statement of marks'!N98)</f>
        <v/>
      </c>
      <c r="G2924" s="207" t="str">
        <f>IF('statement of marks'!O98="","",'statement of marks'!O98)</f>
        <v/>
      </c>
      <c r="H2924" s="207" t="str">
        <f>IF('statement of marks'!P98="","",'statement of marks'!P98)</f>
        <v/>
      </c>
      <c r="I2924" s="433" t="str">
        <f>IF('statement of marks'!Q98="","",'statement of marks'!Q98)</f>
        <v/>
      </c>
      <c r="J2924" s="207" t="str">
        <f>IF('statement of marks'!R98="","",'statement of marks'!R98)</f>
        <v/>
      </c>
      <c r="K2924" s="207" t="str">
        <f>IF('statement of marks'!S98="","",'statement of marks'!S98)</f>
        <v/>
      </c>
      <c r="L2924" s="433" t="str">
        <f>IF('statement of marks'!T98="","",'statement of marks'!T98)</f>
        <v/>
      </c>
      <c r="M2924" s="207" t="str">
        <f>IF('statement of marks'!V98="","",'statement of marks'!V98)</f>
        <v/>
      </c>
      <c r="N2924" s="207" t="str">
        <f>IF('statement of marks'!W98="","",'statement of marks'!W98)</f>
        <v/>
      </c>
      <c r="O2924" s="433" t="str">
        <f>IF('statement of marks'!X98="","",'statement of marks'!X98)</f>
        <v/>
      </c>
      <c r="P2924" s="209" t="str">
        <f>IF('statement of marks'!Y98="","",'statement of marks'!Y98)</f>
        <v/>
      </c>
      <c r="Q2924" s="207" t="str">
        <f>IF('statement of marks'!Z98="","",'statement of marks'!Z98)</f>
        <v/>
      </c>
      <c r="R2924" s="207" t="str">
        <f>IF('statement of marks'!AA98="","",'statement of marks'!AA98)</f>
        <v/>
      </c>
      <c r="S2924" s="433" t="str">
        <f>IF('statement of marks'!AB98="","",'statement of marks'!AB98)</f>
        <v/>
      </c>
      <c r="T2924" s="420" t="str">
        <f>IF('statement of marks'!AC98="","",'statement of marks'!AC98)</f>
        <v/>
      </c>
      <c r="U2924" s="420" t="str">
        <f>IF('statement of marks'!AD98="","",'statement of marks'!AD98)</f>
        <v/>
      </c>
      <c r="V2924" s="439" t="str">
        <f>IF('statement of marks'!AE98="","",'statement of marks'!AE98)</f>
        <v/>
      </c>
    </row>
    <row r="2925" spans="1:22" ht="15.95" customHeight="1">
      <c r="A2925" s="425"/>
      <c r="B2925" s="990" t="str">
        <f>IF('statement of marks'!$AH$3="","",'statement of marks'!$AH$3)</f>
        <v>vaxszth</v>
      </c>
      <c r="C2925" s="991"/>
      <c r="D2925" s="207" t="str">
        <f>IF('statement of marks'!AH98="","",'statement of marks'!AH98)</f>
        <v/>
      </c>
      <c r="E2925" s="207" t="str">
        <f>IF('statement of marks'!AI98="","",'statement of marks'!AI98)</f>
        <v/>
      </c>
      <c r="F2925" s="433" t="str">
        <f>IF('statement of marks'!AJ98="","",'statement of marks'!AJ98)</f>
        <v/>
      </c>
      <c r="G2925" s="207" t="str">
        <f>IF('statement of marks'!AK98="","",'statement of marks'!AK98)</f>
        <v/>
      </c>
      <c r="H2925" s="207" t="str">
        <f>IF('statement of marks'!AL98="","",'statement of marks'!AL98)</f>
        <v/>
      </c>
      <c r="I2925" s="433" t="str">
        <f>IF('statement of marks'!AM98="","",'statement of marks'!AM98)</f>
        <v/>
      </c>
      <c r="J2925" s="207" t="str">
        <f>IF('statement of marks'!AN98="","",'statement of marks'!AN98)</f>
        <v/>
      </c>
      <c r="K2925" s="207" t="str">
        <f>IF('statement of marks'!AO98="","",'statement of marks'!AO98)</f>
        <v/>
      </c>
      <c r="L2925" s="433" t="str">
        <f>IF('statement of marks'!AP98="","",'statement of marks'!AP98)</f>
        <v/>
      </c>
      <c r="M2925" s="207" t="str">
        <f>IF('statement of marks'!AR98="","",'statement of marks'!AR98)</f>
        <v/>
      </c>
      <c r="N2925" s="207" t="str">
        <f>IF('statement of marks'!AS98="","",'statement of marks'!AS98)</f>
        <v/>
      </c>
      <c r="O2925" s="433" t="str">
        <f>IF('statement of marks'!AT98="","",'statement of marks'!AT98)</f>
        <v/>
      </c>
      <c r="P2925" s="209" t="str">
        <f>IF('statement of marks'!AU98="","",'statement of marks'!AU98)</f>
        <v/>
      </c>
      <c r="Q2925" s="207" t="str">
        <f>IF('statement of marks'!AV98="","",'statement of marks'!AV98)</f>
        <v/>
      </c>
      <c r="R2925" s="207" t="str">
        <f>IF('statement of marks'!AW98="","",'statement of marks'!AW98)</f>
        <v/>
      </c>
      <c r="S2925" s="433" t="str">
        <f>IF('statement of marks'!AX98="","",'statement of marks'!AX98)</f>
        <v/>
      </c>
      <c r="T2925" s="420" t="str">
        <f>IF('statement of marks'!AY98="","",'statement of marks'!AY98)</f>
        <v/>
      </c>
      <c r="U2925" s="420" t="str">
        <f>IF('statement of marks'!AZ98="","",'statement of marks'!AZ98)</f>
        <v/>
      </c>
      <c r="V2925" s="439" t="str">
        <f>IF('statement of marks'!BA98="","",'statement of marks'!BA98)</f>
        <v/>
      </c>
    </row>
    <row r="2926" spans="1:22" ht="15.95" customHeight="1">
      <c r="A2926" s="425"/>
      <c r="B2926" s="990" t="str">
        <f>IF('statement of marks'!BD98="s","laLd`r",IF('statement of marks'!BD98="u","mnwZ",IF('statement of marks'!BD98="g","xqtjkrh",IF('statement of marks'!BD98="p","iatkch",IF('statement of marks'!BD98="sd","fla/kh","r`rh; Hkk""kk")))))</f>
        <v>r`rh; Hkk"kk</v>
      </c>
      <c r="C2926" s="991"/>
      <c r="D2926" s="207" t="str">
        <f>IF('statement of marks'!BE98="","",'statement of marks'!BE98)</f>
        <v/>
      </c>
      <c r="E2926" s="207" t="str">
        <f>IF('statement of marks'!BF98="","",'statement of marks'!BF98)</f>
        <v/>
      </c>
      <c r="F2926" s="433" t="str">
        <f>IF('statement of marks'!BG98="","",'statement of marks'!BG98)</f>
        <v/>
      </c>
      <c r="G2926" s="207" t="str">
        <f>IF('statement of marks'!BH98="","",'statement of marks'!BH98)</f>
        <v/>
      </c>
      <c r="H2926" s="207" t="str">
        <f>IF('statement of marks'!BI98="","",'statement of marks'!BI98)</f>
        <v/>
      </c>
      <c r="I2926" s="433" t="str">
        <f>IF('statement of marks'!BJ98="","",'statement of marks'!BJ98)</f>
        <v/>
      </c>
      <c r="J2926" s="207" t="str">
        <f>IF('statement of marks'!BK98="","",'statement of marks'!BK98)</f>
        <v/>
      </c>
      <c r="K2926" s="207" t="str">
        <f>IF('statement of marks'!BL98="","",'statement of marks'!BL98)</f>
        <v/>
      </c>
      <c r="L2926" s="433" t="str">
        <f>IF('statement of marks'!BM98="","",'statement of marks'!BM98)</f>
        <v/>
      </c>
      <c r="M2926" s="207" t="str">
        <f>IF('statement of marks'!BO98="","",'statement of marks'!BO98)</f>
        <v/>
      </c>
      <c r="N2926" s="207" t="str">
        <f>IF('statement of marks'!BP98="","",'statement of marks'!BP98)</f>
        <v/>
      </c>
      <c r="O2926" s="433" t="str">
        <f>IF('statement of marks'!BQ98="","",'statement of marks'!BQ98)</f>
        <v/>
      </c>
      <c r="P2926" s="209" t="str">
        <f>IF('statement of marks'!BR98="","",'statement of marks'!BR98)</f>
        <v/>
      </c>
      <c r="Q2926" s="207" t="str">
        <f>IF('statement of marks'!BS98="","",'statement of marks'!BS98)</f>
        <v/>
      </c>
      <c r="R2926" s="207" t="str">
        <f>IF('statement of marks'!BT98="","",'statement of marks'!BT98)</f>
        <v/>
      </c>
      <c r="S2926" s="433" t="str">
        <f>IF('statement of marks'!BU98="","",'statement of marks'!BU98)</f>
        <v/>
      </c>
      <c r="T2926" s="420" t="str">
        <f>IF('statement of marks'!BV98="","",'statement of marks'!BV98)</f>
        <v/>
      </c>
      <c r="U2926" s="420" t="str">
        <f>IF('statement of marks'!BW98="","",'statement of marks'!BW98)</f>
        <v/>
      </c>
      <c r="V2926" s="439" t="str">
        <f>IF('statement of marks'!BX98="","",'statement of marks'!BX98)</f>
        <v/>
      </c>
    </row>
    <row r="2927" spans="1:22" ht="15.95" customHeight="1">
      <c r="A2927" s="425"/>
      <c r="B2927" s="990" t="str">
        <f>IF('statement of marks'!$CA$3="","",'statement of marks'!$CA$3)</f>
        <v>xf.kr</v>
      </c>
      <c r="C2927" s="991"/>
      <c r="D2927" s="207" t="str">
        <f>IF('statement of marks'!CA98="","",'statement of marks'!CA98)</f>
        <v/>
      </c>
      <c r="E2927" s="207" t="str">
        <f>IF('statement of marks'!CB98="","",'statement of marks'!CB98)</f>
        <v/>
      </c>
      <c r="F2927" s="433" t="str">
        <f>IF('statement of marks'!CC98="","",'statement of marks'!CC98)</f>
        <v/>
      </c>
      <c r="G2927" s="207" t="str">
        <f>IF('statement of marks'!CD98="","",'statement of marks'!CD98)</f>
        <v/>
      </c>
      <c r="H2927" s="207" t="str">
        <f>IF('statement of marks'!CE98="","",'statement of marks'!CE98)</f>
        <v/>
      </c>
      <c r="I2927" s="433" t="str">
        <f>IF('statement of marks'!CF98="","",'statement of marks'!CF98)</f>
        <v/>
      </c>
      <c r="J2927" s="207" t="str">
        <f>IF('statement of marks'!CG98="","",'statement of marks'!CG98)</f>
        <v/>
      </c>
      <c r="K2927" s="207" t="str">
        <f>IF('statement of marks'!CH98="","",'statement of marks'!CH98)</f>
        <v/>
      </c>
      <c r="L2927" s="433" t="str">
        <f>IF('statement of marks'!CI98="","",'statement of marks'!CI98)</f>
        <v/>
      </c>
      <c r="M2927" s="207" t="str">
        <f>IF('statement of marks'!CK98="","",'statement of marks'!CK98)</f>
        <v/>
      </c>
      <c r="N2927" s="207" t="str">
        <f>IF('statement of marks'!CL98="","",'statement of marks'!CL98)</f>
        <v/>
      </c>
      <c r="O2927" s="433" t="str">
        <f>IF('statement of marks'!CM98="","",'statement of marks'!CM98)</f>
        <v/>
      </c>
      <c r="P2927" s="209" t="str">
        <f>IF('statement of marks'!CN98="","",'statement of marks'!CN98)</f>
        <v/>
      </c>
      <c r="Q2927" s="207" t="str">
        <f>IF('statement of marks'!CO98="","",'statement of marks'!CO98)</f>
        <v/>
      </c>
      <c r="R2927" s="207" t="str">
        <f>IF('statement of marks'!CP98="","",'statement of marks'!CP98)</f>
        <v/>
      </c>
      <c r="S2927" s="433" t="str">
        <f>IF('statement of marks'!CQ98="","",'statement of marks'!CQ98)</f>
        <v/>
      </c>
      <c r="T2927" s="420" t="str">
        <f>IF('statement of marks'!CR98="","",'statement of marks'!CR98)</f>
        <v/>
      </c>
      <c r="U2927" s="420" t="str">
        <f>IF('statement of marks'!CS98="","",'statement of marks'!CS98)</f>
        <v/>
      </c>
      <c r="V2927" s="439" t="str">
        <f>IF('statement of marks'!CT98="","",'statement of marks'!CT98)</f>
        <v/>
      </c>
    </row>
    <row r="2928" spans="1:22" ht="15.95" customHeight="1">
      <c r="A2928" s="425"/>
      <c r="B2928" s="990" t="str">
        <f>IF('statement of marks'!$CW$3="","",'statement of marks'!$CW$3)</f>
        <v>foKku</v>
      </c>
      <c r="C2928" s="991"/>
      <c r="D2928" s="207" t="str">
        <f>IF('statement of marks'!CW98="","",'statement of marks'!CW98)</f>
        <v/>
      </c>
      <c r="E2928" s="207" t="str">
        <f>IF('statement of marks'!CX98="","",'statement of marks'!CX98)</f>
        <v/>
      </c>
      <c r="F2928" s="433" t="str">
        <f>IF('statement of marks'!CY98="","",'statement of marks'!CY98)</f>
        <v/>
      </c>
      <c r="G2928" s="207" t="str">
        <f>IF('statement of marks'!CZ98="","",'statement of marks'!CZ98)</f>
        <v/>
      </c>
      <c r="H2928" s="207" t="str">
        <f>IF('statement of marks'!DA98="","",'statement of marks'!DA98)</f>
        <v/>
      </c>
      <c r="I2928" s="433" t="str">
        <f>IF('statement of marks'!DB98="","",'statement of marks'!DB98)</f>
        <v/>
      </c>
      <c r="J2928" s="207" t="str">
        <f>IF('statement of marks'!DC98="","",'statement of marks'!DC98)</f>
        <v/>
      </c>
      <c r="K2928" s="207" t="str">
        <f>IF('statement of marks'!DD98="","",'statement of marks'!DD98)</f>
        <v/>
      </c>
      <c r="L2928" s="433" t="str">
        <f>IF('statement of marks'!DE98="","",'statement of marks'!DE98)</f>
        <v/>
      </c>
      <c r="M2928" s="207" t="str">
        <f>IF('statement of marks'!DG98="","",'statement of marks'!DG98)</f>
        <v/>
      </c>
      <c r="N2928" s="207" t="str">
        <f>IF('statement of marks'!DH98="","",'statement of marks'!DH98)</f>
        <v/>
      </c>
      <c r="O2928" s="433" t="str">
        <f>IF('statement of marks'!DI98="","",'statement of marks'!DI98)</f>
        <v/>
      </c>
      <c r="P2928" s="209" t="str">
        <f>IF('statement of marks'!DJ98="","",'statement of marks'!DJ98)</f>
        <v/>
      </c>
      <c r="Q2928" s="207" t="str">
        <f>IF('statement of marks'!DK98="","",'statement of marks'!DK98)</f>
        <v/>
      </c>
      <c r="R2928" s="207" t="str">
        <f>IF('statement of marks'!DL98="","",'statement of marks'!DL98)</f>
        <v/>
      </c>
      <c r="S2928" s="433" t="str">
        <f>IF('statement of marks'!DM98="","",'statement of marks'!DM98)</f>
        <v/>
      </c>
      <c r="T2928" s="420" t="str">
        <f>IF('statement of marks'!DN98="","",'statement of marks'!DN98)</f>
        <v/>
      </c>
      <c r="U2928" s="420" t="str">
        <f>IF('statement of marks'!DO98="","",'statement of marks'!DO98)</f>
        <v/>
      </c>
      <c r="V2928" s="439" t="str">
        <f>IF('statement of marks'!DP98="","",'statement of marks'!DP98)</f>
        <v/>
      </c>
    </row>
    <row r="2929" spans="1:22" ht="15.95" customHeight="1">
      <c r="A2929" s="425"/>
      <c r="B2929" s="990" t="str">
        <f>IF('statement of marks'!$DS$3="","",'statement of marks'!$DS$3)</f>
        <v>lkekftd foKku</v>
      </c>
      <c r="C2929" s="991"/>
      <c r="D2929" s="207" t="str">
        <f>IF('statement of marks'!DS98="","",'statement of marks'!DS98)</f>
        <v/>
      </c>
      <c r="E2929" s="207" t="str">
        <f>IF('statement of marks'!DT98="","",'statement of marks'!DT98)</f>
        <v/>
      </c>
      <c r="F2929" s="433" t="str">
        <f>IF('statement of marks'!DU98="","",'statement of marks'!DU98)</f>
        <v/>
      </c>
      <c r="G2929" s="207" t="str">
        <f>IF('statement of marks'!DV98="","",'statement of marks'!DV98)</f>
        <v/>
      </c>
      <c r="H2929" s="207" t="str">
        <f>IF('statement of marks'!DW98="","",'statement of marks'!DW98)</f>
        <v/>
      </c>
      <c r="I2929" s="433" t="str">
        <f>IF('statement of marks'!DX98="","",'statement of marks'!DX98)</f>
        <v/>
      </c>
      <c r="J2929" s="207" t="str">
        <f>IF('statement of marks'!DY98="","",'statement of marks'!DY98)</f>
        <v/>
      </c>
      <c r="K2929" s="207" t="str">
        <f>IF('statement of marks'!DZ98="","",'statement of marks'!DZ98)</f>
        <v/>
      </c>
      <c r="L2929" s="433" t="str">
        <f>IF('statement of marks'!EA98="","",'statement of marks'!EA98)</f>
        <v/>
      </c>
      <c r="M2929" s="207" t="str">
        <f>IF('statement of marks'!EC98="","",'statement of marks'!EC98)</f>
        <v/>
      </c>
      <c r="N2929" s="207" t="str">
        <f>IF('statement of marks'!ED98="","",'statement of marks'!ED98)</f>
        <v/>
      </c>
      <c r="O2929" s="433" t="str">
        <f>IF('statement of marks'!EE98="","",'statement of marks'!EE98)</f>
        <v/>
      </c>
      <c r="P2929" s="209" t="str">
        <f>IF('statement of marks'!EF98="","",'statement of marks'!EF98)</f>
        <v/>
      </c>
      <c r="Q2929" s="207" t="str">
        <f>IF('statement of marks'!EG98="","",'statement of marks'!EG98)</f>
        <v/>
      </c>
      <c r="R2929" s="207" t="str">
        <f>IF('statement of marks'!EH98="","",'statement of marks'!EH98)</f>
        <v/>
      </c>
      <c r="S2929" s="433" t="str">
        <f>IF('statement of marks'!EI98="","",'statement of marks'!EI98)</f>
        <v/>
      </c>
      <c r="T2929" s="420" t="str">
        <f>IF('statement of marks'!EJ98="","",'statement of marks'!EJ98)</f>
        <v/>
      </c>
      <c r="U2929" s="420" t="str">
        <f>IF('statement of marks'!EK98="","",'statement of marks'!EK98)</f>
        <v/>
      </c>
      <c r="V2929" s="439" t="str">
        <f>IF('statement of marks'!EL98="","",'statement of marks'!EL98)</f>
        <v/>
      </c>
    </row>
    <row r="2930" spans="1:22" ht="15.95" customHeight="1">
      <c r="A2930" s="425"/>
      <c r="B2930" s="996" t="s">
        <v>193</v>
      </c>
      <c r="C2930" s="997"/>
      <c r="D2930" s="1007" t="s">
        <v>1</v>
      </c>
      <c r="E2930" s="1007"/>
      <c r="F2930" s="1007"/>
      <c r="G2930" s="1007" t="s">
        <v>21</v>
      </c>
      <c r="H2930" s="1007"/>
      <c r="I2930" s="1007"/>
      <c r="J2930" s="1007" t="s">
        <v>194</v>
      </c>
      <c r="K2930" s="1007"/>
      <c r="L2930" s="1007"/>
      <c r="M2930" s="1007" t="s">
        <v>68</v>
      </c>
      <c r="N2930" s="1007"/>
      <c r="O2930" s="1007"/>
      <c r="P2930" s="1007" t="s">
        <v>240</v>
      </c>
      <c r="Q2930" s="1007"/>
      <c r="R2930" s="1007"/>
      <c r="S2930" s="436"/>
      <c r="T2930" s="1073" t="s">
        <v>237</v>
      </c>
      <c r="U2930" s="1074"/>
      <c r="V2930" s="1075"/>
    </row>
    <row r="2931" spans="1:22" ht="15.95" customHeight="1">
      <c r="A2931" s="426"/>
      <c r="B2931" s="1048" t="s">
        <v>3</v>
      </c>
      <c r="C2931" s="1049"/>
      <c r="D2931" s="1050">
        <f>IF('statement of marks'!EO$6="","",'statement of marks'!EO$6)</f>
        <v>20</v>
      </c>
      <c r="E2931" s="1050"/>
      <c r="F2931" s="1050"/>
      <c r="G2931" s="1050">
        <f>IF('statement of marks'!EP$6="","",'statement of marks'!EP$6)</f>
        <v>20</v>
      </c>
      <c r="H2931" s="1050"/>
      <c r="I2931" s="1050"/>
      <c r="J2931" s="1050">
        <f>IF('statement of marks'!ER$6="","",'statement of marks'!ER$6)</f>
        <v>20</v>
      </c>
      <c r="K2931" s="1050"/>
      <c r="L2931" s="1050"/>
      <c r="M2931" s="1050">
        <f>IF('statement of marks'!EQ$6="","",'statement of marks'!EQ$6)</f>
        <v>20</v>
      </c>
      <c r="N2931" s="1050"/>
      <c r="O2931" s="1050"/>
      <c r="P2931" s="1050">
        <f>IF('statement of marks'!ES$6="","",'statement of marks'!ES$6)</f>
        <v>20</v>
      </c>
      <c r="Q2931" s="1050"/>
      <c r="R2931" s="1050"/>
      <c r="S2931" s="437" t="str">
        <f>IF('statement of marks'!FD$6="","",'statement of marks'!EW$6)</f>
        <v/>
      </c>
      <c r="T2931" s="442">
        <f>IF('statement of marks'!ET$6="","",'statement of marks'!ET$6)</f>
        <v>100</v>
      </c>
      <c r="U2931" s="443" t="s">
        <v>5</v>
      </c>
      <c r="V2931" s="444" t="s">
        <v>241</v>
      </c>
    </row>
    <row r="2932" spans="1:22" ht="15.95" customHeight="1">
      <c r="A2932" s="425"/>
      <c r="B2932" s="990" t="str">
        <f>IF('statement of marks'!$EO$3="","",'statement of marks'!$EO$3)</f>
        <v>dk;kZuqHko</v>
      </c>
      <c r="C2932" s="991"/>
      <c r="D2932" s="1031" t="str">
        <f>IF('statement of marks'!EO98="","",'statement of marks'!EO98)</f>
        <v/>
      </c>
      <c r="E2932" s="1031"/>
      <c r="F2932" s="1031"/>
      <c r="G2932" s="1031" t="str">
        <f>IF('statement of marks'!EP98="","",'statement of marks'!EP98)</f>
        <v/>
      </c>
      <c r="H2932" s="1031"/>
      <c r="I2932" s="1031"/>
      <c r="J2932" s="1031" t="str">
        <f>IF('statement of marks'!ER98="","",'statement of marks'!ER98)</f>
        <v/>
      </c>
      <c r="K2932" s="1031"/>
      <c r="L2932" s="1031"/>
      <c r="M2932" s="1031" t="str">
        <f>IF('statement of marks'!EQ98="","",'statement of marks'!EQ98)</f>
        <v/>
      </c>
      <c r="N2932" s="1031"/>
      <c r="O2932" s="1031"/>
      <c r="P2932" s="1031" t="str">
        <f>IF('statement of marks'!ES98="","",'statement of marks'!ES98)</f>
        <v/>
      </c>
      <c r="Q2932" s="1031"/>
      <c r="R2932" s="1031"/>
      <c r="S2932" s="438"/>
      <c r="T2932" s="440" t="str">
        <f>IF('statement of marks'!ET98="","",'statement of marks'!ET98)</f>
        <v/>
      </c>
      <c r="U2932" s="440" t="str">
        <f>IF('statement of marks'!EU98="","",'statement of marks'!EU98)</f>
        <v/>
      </c>
      <c r="V2932" s="441" t="str">
        <f>IF('statement of marks'!EV98="","",'statement of marks'!EV98)</f>
        <v/>
      </c>
    </row>
    <row r="2933" spans="1:22" ht="15.95" customHeight="1">
      <c r="A2933" s="425"/>
      <c r="B2933" s="1027" t="str">
        <f>IF('statement of marks'!$EY$3="","",'statement of marks'!$EY$3)</f>
        <v>dyk f'k{kk</v>
      </c>
      <c r="C2933" s="1028"/>
      <c r="D2933" s="1031" t="str">
        <f>IF('statement of marks'!EY98="","",'statement of marks'!EY98)</f>
        <v/>
      </c>
      <c r="E2933" s="1031"/>
      <c r="F2933" s="1031"/>
      <c r="G2933" s="1031" t="str">
        <f>IF('statement of marks'!EZ98="","",'statement of marks'!EZ98)</f>
        <v/>
      </c>
      <c r="H2933" s="1031"/>
      <c r="I2933" s="1031"/>
      <c r="J2933" s="1031" t="str">
        <f>IF('statement of marks'!FB98="","",'statement of marks'!FB98)</f>
        <v/>
      </c>
      <c r="K2933" s="1031"/>
      <c r="L2933" s="1031"/>
      <c r="M2933" s="1031" t="str">
        <f>IF('statement of marks'!FA98="","",'statement of marks'!FA98)</f>
        <v/>
      </c>
      <c r="N2933" s="1031"/>
      <c r="O2933" s="1031"/>
      <c r="P2933" s="1031" t="str">
        <f>IF('statement of marks'!FC98="","",'statement of marks'!FC98)</f>
        <v/>
      </c>
      <c r="Q2933" s="1031"/>
      <c r="R2933" s="1031"/>
      <c r="S2933" s="438"/>
      <c r="T2933" s="440" t="str">
        <f>IF('statement of marks'!FD98="","",'statement of marks'!FD98)</f>
        <v/>
      </c>
      <c r="U2933" s="440" t="str">
        <f>IF('statement of marks'!FE98="","",'statement of marks'!FE98)</f>
        <v/>
      </c>
      <c r="V2933" s="441" t="str">
        <f>IF('statement of marks'!FF98="","",'statement of marks'!FF98)</f>
        <v/>
      </c>
    </row>
    <row r="2934" spans="1:22" ht="15.95" customHeight="1">
      <c r="A2934" s="425"/>
      <c r="B2934" s="1029" t="str">
        <f>IF('statement of marks'!$FI$3="","",'statement of marks'!$FI$3)</f>
        <v>LokLF; ,oe~ 'kkjhfjd f'k{kk</v>
      </c>
      <c r="C2934" s="1030"/>
      <c r="D2934" s="1031" t="str">
        <f>IF('statement of marks'!FI98="","",'statement of marks'!FI98)</f>
        <v/>
      </c>
      <c r="E2934" s="1031"/>
      <c r="F2934" s="1031"/>
      <c r="G2934" s="1031" t="str">
        <f>IF('statement of marks'!FJ98="","",'statement of marks'!FJ98)</f>
        <v/>
      </c>
      <c r="H2934" s="1031"/>
      <c r="I2934" s="1031"/>
      <c r="J2934" s="1031" t="str">
        <f>IF('statement of marks'!FL98="","",'statement of marks'!FL98)</f>
        <v/>
      </c>
      <c r="K2934" s="1031"/>
      <c r="L2934" s="1031"/>
      <c r="M2934" s="1031" t="str">
        <f>IF('statement of marks'!FK98="","",'statement of marks'!FK98)</f>
        <v/>
      </c>
      <c r="N2934" s="1031"/>
      <c r="O2934" s="1031"/>
      <c r="P2934" s="1031" t="str">
        <f>IF('statement of marks'!FM98="","",'statement of marks'!FM98)</f>
        <v/>
      </c>
      <c r="Q2934" s="1031"/>
      <c r="R2934" s="1031"/>
      <c r="S2934" s="438"/>
      <c r="T2934" s="440" t="str">
        <f>IF('statement of marks'!FN98="","",'statement of marks'!FN98)</f>
        <v/>
      </c>
      <c r="U2934" s="440" t="str">
        <f>IF('statement of marks'!FO98="","",'statement of marks'!FO98)</f>
        <v/>
      </c>
      <c r="V2934" s="441" t="str">
        <f>IF('statement of marks'!FP98="","",'statement of marks'!FP98)</f>
        <v/>
      </c>
    </row>
    <row r="2935" spans="1:22" ht="15.95" customHeight="1">
      <c r="A2935" s="425"/>
      <c r="B2935" s="1000" t="s">
        <v>195</v>
      </c>
      <c r="C2935" s="1001"/>
      <c r="D2935" s="1071" t="str">
        <f>details!$DR$3</f>
        <v>vxLr rd</v>
      </c>
      <c r="E2935" s="1071"/>
      <c r="F2935" s="1071"/>
      <c r="G2935" s="1071" t="str">
        <f>details!$DV$3</f>
        <v>vDVwcj rd</v>
      </c>
      <c r="H2935" s="1071"/>
      <c r="I2935" s="1071"/>
      <c r="J2935" s="1071" t="str">
        <f>details!$ED$3</f>
        <v>Qjojh rd</v>
      </c>
      <c r="K2935" s="1071"/>
      <c r="L2935" s="1071"/>
      <c r="M2935" s="1071" t="str">
        <f>details!$DZ$3</f>
        <v>fnlEcj rd</v>
      </c>
      <c r="N2935" s="1071"/>
      <c r="O2935" s="1071"/>
      <c r="P2935" s="1071" t="str">
        <f>details!$EH$3</f>
        <v>loZ ;ksx</v>
      </c>
      <c r="Q2935" s="1071"/>
      <c r="R2935" s="1071"/>
      <c r="S2935" s="1085" t="s">
        <v>252</v>
      </c>
      <c r="T2935" s="1086"/>
      <c r="U2935" s="1086"/>
      <c r="V2935" s="1087"/>
    </row>
    <row r="2936" spans="1:22" ht="15.95" customHeight="1">
      <c r="A2936" s="425"/>
      <c r="B2936" s="1025" t="s">
        <v>98</v>
      </c>
      <c r="C2936" s="1026"/>
      <c r="D2936" s="1008" t="str">
        <f>IF(details!DS98="","",details!DS98)</f>
        <v/>
      </c>
      <c r="E2936" s="1008"/>
      <c r="F2936" s="1008"/>
      <c r="G2936" s="1008" t="str">
        <f>IF(details!DW98="","",details!DW98)</f>
        <v/>
      </c>
      <c r="H2936" s="1008"/>
      <c r="I2936" s="1008"/>
      <c r="J2936" s="1008" t="str">
        <f>IF(details!EE98="","",details!EE98)</f>
        <v/>
      </c>
      <c r="K2936" s="1008"/>
      <c r="L2936" s="1008"/>
      <c r="M2936" s="1008" t="str">
        <f>IF(details!EA98="","",details!EA98)</f>
        <v/>
      </c>
      <c r="N2936" s="1008"/>
      <c r="O2936" s="1008"/>
      <c r="P2936" s="1008" t="str">
        <f>IF(details!EI98="","",details!EI98)</f>
        <v/>
      </c>
      <c r="Q2936" s="1008"/>
      <c r="R2936" s="1008"/>
      <c r="S2936" s="1088">
        <v>41757</v>
      </c>
      <c r="T2936" s="1089"/>
      <c r="U2936" s="1089"/>
      <c r="V2936" s="1090"/>
    </row>
    <row r="2937" spans="1:22" ht="15.95" customHeight="1">
      <c r="A2937" s="425"/>
      <c r="B2937" s="1023" t="s">
        <v>15</v>
      </c>
      <c r="C2937" s="1024"/>
      <c r="D2937" s="1009">
        <f>IF(details!DR98="","",details!DR98)</f>
        <v>83</v>
      </c>
      <c r="E2937" s="1009"/>
      <c r="F2937" s="1009"/>
      <c r="G2937" s="1009" t="str">
        <f>IF(details!DV98="","",details!DV98)</f>
        <v/>
      </c>
      <c r="H2937" s="1009"/>
      <c r="I2937" s="1009"/>
      <c r="J2937" s="1009" t="str">
        <f>IF(details!ED98="","",details!ED98)</f>
        <v/>
      </c>
      <c r="K2937" s="1009"/>
      <c r="L2937" s="1009"/>
      <c r="M2937" s="1009" t="str">
        <f>IF(details!DZ98="","",details!DZ98)</f>
        <v/>
      </c>
      <c r="N2937" s="1009"/>
      <c r="O2937" s="1009"/>
      <c r="P2937" s="1009" t="str">
        <f>IF(details!EH98="","",details!EH98)</f>
        <v/>
      </c>
      <c r="Q2937" s="1009"/>
      <c r="R2937" s="1009"/>
      <c r="S2937" s="1091"/>
      <c r="T2937" s="1092"/>
      <c r="U2937" s="1092"/>
      <c r="V2937" s="1093"/>
    </row>
    <row r="2938" spans="1:22" ht="15.95" customHeight="1">
      <c r="A2938" s="1072"/>
      <c r="B2938" s="1064" t="s">
        <v>250</v>
      </c>
      <c r="C2938" s="1065"/>
      <c r="D2938" s="1066" t="s">
        <v>3</v>
      </c>
      <c r="E2938" s="1066"/>
      <c r="F2938" s="1066"/>
      <c r="G2938" s="1066" t="s">
        <v>236</v>
      </c>
      <c r="H2938" s="1066"/>
      <c r="I2938" s="1066"/>
      <c r="J2938" s="1066" t="s">
        <v>5</v>
      </c>
      <c r="K2938" s="1066"/>
      <c r="L2938" s="1066"/>
      <c r="M2938" s="1066" t="s">
        <v>242</v>
      </c>
      <c r="N2938" s="1066"/>
      <c r="O2938" s="1066"/>
      <c r="P2938" s="1067" t="s">
        <v>225</v>
      </c>
      <c r="Q2938" s="1067"/>
      <c r="R2938" s="1067"/>
      <c r="S2938" s="1066" t="s">
        <v>250</v>
      </c>
      <c r="T2938" s="1066"/>
      <c r="U2938" s="1066"/>
      <c r="V2938" s="1068"/>
    </row>
    <row r="2939" spans="1:22" ht="15.95" customHeight="1">
      <c r="A2939" s="1072"/>
      <c r="B2939" s="1064"/>
      <c r="C2939" s="1065"/>
      <c r="D2939" s="1069" t="str">
        <f>'statement of marks'!HD98</f>
        <v/>
      </c>
      <c r="E2939" s="1069"/>
      <c r="F2939" s="1069"/>
      <c r="G2939" s="1069" t="str">
        <f>'statement of marks'!HE98</f>
        <v/>
      </c>
      <c r="H2939" s="1069"/>
      <c r="I2939" s="1069"/>
      <c r="J2939" s="1069" t="str">
        <f>'statement of marks'!HF98</f>
        <v/>
      </c>
      <c r="K2939" s="1069"/>
      <c r="L2939" s="1069"/>
      <c r="M2939" s="1069" t="str">
        <f>'statement of marks'!HI98</f>
        <v/>
      </c>
      <c r="N2939" s="1069"/>
      <c r="O2939" s="1069"/>
      <c r="P2939" s="1069" t="str">
        <f>'statement of marks'!HH98</f>
        <v/>
      </c>
      <c r="Q2939" s="1069"/>
      <c r="R2939" s="1069"/>
      <c r="S2939" s="1066" t="str">
        <f>'statement of marks'!HC98</f>
        <v/>
      </c>
      <c r="T2939" s="1066"/>
      <c r="U2939" s="1066"/>
      <c r="V2939" s="1068"/>
    </row>
    <row r="2940" spans="1:22" ht="15.95" customHeight="1">
      <c r="A2940" s="425"/>
      <c r="B2940" s="1036" t="s">
        <v>99</v>
      </c>
      <c r="C2940" s="1037"/>
      <c r="D2940" s="1007"/>
      <c r="E2940" s="1007"/>
      <c r="F2940" s="1007"/>
      <c r="G2940" s="1007"/>
      <c r="H2940" s="1007"/>
      <c r="I2940" s="1007"/>
      <c r="J2940" s="1007"/>
      <c r="K2940" s="1007"/>
      <c r="L2940" s="1007"/>
      <c r="M2940" s="1007"/>
      <c r="N2940" s="1007"/>
      <c r="O2940" s="1007"/>
      <c r="P2940" s="1007"/>
      <c r="Q2940" s="1007"/>
      <c r="R2940" s="1007"/>
      <c r="S2940" s="1007"/>
      <c r="T2940" s="1007"/>
      <c r="U2940" s="1007"/>
      <c r="V2940" s="1058"/>
    </row>
    <row r="2941" spans="1:22" ht="15.95" customHeight="1">
      <c r="A2941" s="425"/>
      <c r="B2941" s="1013" t="s">
        <v>79</v>
      </c>
      <c r="C2941" s="1014"/>
      <c r="D2941" s="1007"/>
      <c r="E2941" s="1007"/>
      <c r="F2941" s="1007"/>
      <c r="G2941" s="1007"/>
      <c r="H2941" s="1007"/>
      <c r="I2941" s="1007"/>
      <c r="J2941" s="1007"/>
      <c r="K2941" s="1007"/>
      <c r="L2941" s="1007"/>
      <c r="M2941" s="1007"/>
      <c r="N2941" s="1007"/>
      <c r="O2941" s="1007"/>
      <c r="P2941" s="1007"/>
      <c r="Q2941" s="1007"/>
      <c r="R2941" s="1007"/>
      <c r="S2941" s="1007"/>
      <c r="T2941" s="1007"/>
      <c r="U2941" s="1007"/>
      <c r="V2941" s="1058"/>
    </row>
    <row r="2942" spans="1:22" ht="15.95" customHeight="1">
      <c r="A2942" s="425"/>
      <c r="B2942" s="1036" t="s">
        <v>243</v>
      </c>
      <c r="C2942" s="1037"/>
      <c r="D2942" s="1007"/>
      <c r="E2942" s="1007"/>
      <c r="F2942" s="1007"/>
      <c r="G2942" s="1007"/>
      <c r="H2942" s="1007"/>
      <c r="I2942" s="1007"/>
      <c r="J2942" s="1007"/>
      <c r="K2942" s="1007"/>
      <c r="L2942" s="1007"/>
      <c r="M2942" s="1007"/>
      <c r="N2942" s="1007"/>
      <c r="O2942" s="1007"/>
      <c r="P2942" s="1007" t="s">
        <v>243</v>
      </c>
      <c r="Q2942" s="1007"/>
      <c r="R2942" s="1007"/>
      <c r="S2942" s="1007"/>
      <c r="T2942" s="1007"/>
      <c r="U2942" s="1007"/>
      <c r="V2942" s="1058"/>
    </row>
    <row r="2943" spans="1:22" ht="15.95" customHeight="1">
      <c r="A2943" s="425"/>
      <c r="B2943" s="1021" t="s">
        <v>100</v>
      </c>
      <c r="C2943" s="1022"/>
      <c r="D2943" s="1007"/>
      <c r="E2943" s="1007"/>
      <c r="F2943" s="1007"/>
      <c r="G2943" s="1007"/>
      <c r="H2943" s="1007"/>
      <c r="I2943" s="1007"/>
      <c r="J2943" s="1007"/>
      <c r="K2943" s="1007"/>
      <c r="L2943" s="1007"/>
      <c r="M2943" s="1007"/>
      <c r="N2943" s="1007"/>
      <c r="O2943" s="1007"/>
      <c r="P2943" s="1007"/>
      <c r="Q2943" s="1007"/>
      <c r="R2943" s="1007"/>
      <c r="S2943" s="1060" t="s">
        <v>100</v>
      </c>
      <c r="T2943" s="1060"/>
      <c r="U2943" s="1060"/>
      <c r="V2943" s="1061"/>
    </row>
    <row r="2944" spans="1:22" ht="15.95" customHeight="1" thickBot="1">
      <c r="A2944" s="427"/>
      <c r="B2944" s="1076" t="s">
        <v>101</v>
      </c>
      <c r="C2944" s="1077"/>
      <c r="D2944" s="1059"/>
      <c r="E2944" s="1059"/>
      <c r="F2944" s="1059"/>
      <c r="G2944" s="1059"/>
      <c r="H2944" s="1059"/>
      <c r="I2944" s="1059"/>
      <c r="J2944" s="1059"/>
      <c r="K2944" s="1059"/>
      <c r="L2944" s="1059"/>
      <c r="M2944" s="1059"/>
      <c r="N2944" s="1059"/>
      <c r="O2944" s="1059"/>
      <c r="P2944" s="1059"/>
      <c r="Q2944" s="1059"/>
      <c r="R2944" s="1059"/>
      <c r="S2944" s="1062" t="s">
        <v>134</v>
      </c>
      <c r="T2944" s="1062"/>
      <c r="U2944" s="1062"/>
      <c r="V2944" s="1063"/>
    </row>
    <row r="2945" spans="1:22" ht="15.95" customHeight="1">
      <c r="A2945" s="424"/>
      <c r="B2945" s="1038" t="s">
        <v>47</v>
      </c>
      <c r="C2945" s="1039"/>
      <c r="D2945" s="1039"/>
      <c r="E2945" s="1039"/>
      <c r="F2945" s="1039"/>
      <c r="G2945" s="1039"/>
      <c r="H2945" s="1039"/>
      <c r="I2945" s="1039"/>
      <c r="J2945" s="1039"/>
      <c r="K2945" s="1039"/>
      <c r="L2945" s="1039"/>
      <c r="M2945" s="1039"/>
      <c r="N2945" s="1039"/>
      <c r="O2945" s="1039"/>
      <c r="P2945" s="1039"/>
      <c r="Q2945" s="1039"/>
      <c r="R2945" s="1039"/>
      <c r="S2945" s="1039"/>
      <c r="T2945" s="1039"/>
      <c r="U2945" s="1039"/>
      <c r="V2945" s="1040"/>
    </row>
    <row r="2946" spans="1:22" ht="15.95" customHeight="1">
      <c r="A2946" s="425"/>
      <c r="B2946" s="1041" t="str">
        <f>'statement of marks'!$A$1</f>
        <v>MkW0Hkhejko vEcsMdj jkt0vkok0fo|k0cxMh]nkSlk</v>
      </c>
      <c r="C2946" s="1042"/>
      <c r="D2946" s="1042"/>
      <c r="E2946" s="1042"/>
      <c r="F2946" s="1042"/>
      <c r="G2946" s="1042"/>
      <c r="H2946" s="1042"/>
      <c r="I2946" s="1042"/>
      <c r="J2946" s="1042"/>
      <c r="K2946" s="1042"/>
      <c r="L2946" s="1042"/>
      <c r="M2946" s="1042"/>
      <c r="N2946" s="1042"/>
      <c r="O2946" s="1042"/>
      <c r="P2946" s="1042"/>
      <c r="Q2946" s="1042"/>
      <c r="R2946" s="1042"/>
      <c r="S2946" s="1042"/>
      <c r="T2946" s="1042"/>
      <c r="U2946" s="1042"/>
      <c r="V2946" s="1043"/>
    </row>
    <row r="2947" spans="1:22" ht="15.95" customHeight="1">
      <c r="A2947" s="425"/>
      <c r="B2947" s="990" t="s">
        <v>244</v>
      </c>
      <c r="C2947" s="991"/>
      <c r="D2947" s="992" t="str">
        <f>'statement of marks'!$H$3</f>
        <v>2016-17</v>
      </c>
      <c r="E2947" s="992"/>
      <c r="F2947" s="992"/>
      <c r="G2947" s="992"/>
      <c r="H2947" s="992"/>
      <c r="I2947" s="992"/>
      <c r="J2947" s="992"/>
      <c r="K2947" s="992"/>
      <c r="L2947" s="992"/>
      <c r="M2947" s="992"/>
      <c r="N2947" s="992"/>
      <c r="O2947" s="992"/>
      <c r="P2947" s="992"/>
      <c r="Q2947" s="992"/>
      <c r="R2947" s="992"/>
      <c r="S2947" s="992"/>
      <c r="T2947" s="992"/>
      <c r="U2947" s="992"/>
      <c r="V2947" s="1044"/>
    </row>
    <row r="2948" spans="1:22" ht="15.95" customHeight="1">
      <c r="A2948" s="425"/>
      <c r="B2948" s="990" t="s">
        <v>185</v>
      </c>
      <c r="C2948" s="991"/>
      <c r="D2948" s="991" t="str">
        <f>IF('statement of marks'!I99="","",'statement of marks'!I99)</f>
        <v/>
      </c>
      <c r="E2948" s="991"/>
      <c r="F2948" s="991"/>
      <c r="G2948" s="991"/>
      <c r="H2948" s="991"/>
      <c r="I2948" s="991"/>
      <c r="J2948" s="991"/>
      <c r="K2948" s="991"/>
      <c r="L2948" s="991"/>
      <c r="M2948" s="991"/>
      <c r="N2948" s="991"/>
      <c r="O2948" s="991"/>
      <c r="P2948" s="991"/>
      <c r="Q2948" s="991"/>
      <c r="R2948" s="991"/>
      <c r="S2948" s="991"/>
      <c r="T2948" s="991"/>
      <c r="U2948" s="991"/>
      <c r="V2948" s="1045"/>
    </row>
    <row r="2949" spans="1:22" ht="15.95" customHeight="1">
      <c r="A2949" s="425"/>
      <c r="B2949" s="990" t="s">
        <v>186</v>
      </c>
      <c r="C2949" s="991"/>
      <c r="D2949" s="991" t="str">
        <f>IF('statement of marks'!J99="","",'statement of marks'!J99)</f>
        <v/>
      </c>
      <c r="E2949" s="991"/>
      <c r="F2949" s="991"/>
      <c r="G2949" s="991"/>
      <c r="H2949" s="991"/>
      <c r="I2949" s="991"/>
      <c r="J2949" s="991"/>
      <c r="K2949" s="991"/>
      <c r="L2949" s="991"/>
      <c r="M2949" s="991"/>
      <c r="N2949" s="991"/>
      <c r="O2949" s="991"/>
      <c r="P2949" s="991"/>
      <c r="Q2949" s="991"/>
      <c r="R2949" s="991"/>
      <c r="S2949" s="991"/>
      <c r="T2949" s="991"/>
      <c r="U2949" s="991"/>
      <c r="V2949" s="1045"/>
    </row>
    <row r="2950" spans="1:22" ht="15.95" customHeight="1">
      <c r="A2950" s="425"/>
      <c r="B2950" s="990" t="s">
        <v>187</v>
      </c>
      <c r="C2950" s="991"/>
      <c r="D2950" s="991" t="str">
        <f>IF('statement of marks'!K99="","",'statement of marks'!K99)</f>
        <v/>
      </c>
      <c r="E2950" s="991"/>
      <c r="F2950" s="991"/>
      <c r="G2950" s="991"/>
      <c r="H2950" s="991"/>
      <c r="I2950" s="991"/>
      <c r="J2950" s="991"/>
      <c r="K2950" s="991"/>
      <c r="L2950" s="991"/>
      <c r="M2950" s="991"/>
      <c r="N2950" s="991"/>
      <c r="O2950" s="991"/>
      <c r="P2950" s="991"/>
      <c r="Q2950" s="991"/>
      <c r="R2950" s="991"/>
      <c r="S2950" s="991"/>
      <c r="T2950" s="991"/>
      <c r="U2950" s="991"/>
      <c r="V2950" s="1045"/>
    </row>
    <row r="2951" spans="1:22" ht="15.95" customHeight="1">
      <c r="A2951" s="425"/>
      <c r="B2951" s="990" t="s">
        <v>188</v>
      </c>
      <c r="C2951" s="991"/>
      <c r="D2951" s="992" t="str">
        <f>'statement of marks'!$G$3</f>
        <v>6 B</v>
      </c>
      <c r="E2951" s="992"/>
      <c r="F2951" s="992"/>
      <c r="G2951" s="991" t="s">
        <v>9</v>
      </c>
      <c r="H2951" s="991"/>
      <c r="I2951" s="991"/>
      <c r="J2951" s="992" t="str">
        <f>IF('statement of marks'!D99="","",'statement of marks'!D99)</f>
        <v/>
      </c>
      <c r="K2951" s="992"/>
      <c r="L2951" s="992"/>
      <c r="M2951" s="991" t="s">
        <v>189</v>
      </c>
      <c r="N2951" s="991"/>
      <c r="O2951" s="991"/>
      <c r="P2951" s="992" t="str">
        <f>IF('statement of marks'!F99="","",'statement of marks'!F99)</f>
        <v/>
      </c>
      <c r="Q2951" s="992"/>
      <c r="R2951" s="992"/>
      <c r="S2951" s="1054" t="str">
        <f>IF('statement of marks'!$I$3="","",'statement of marks'!$I$3)</f>
        <v xml:space="preserve">fo|ky; dk Mk;l dksM+ </v>
      </c>
      <c r="T2951" s="1054"/>
      <c r="U2951" s="1054"/>
      <c r="V2951" s="1055"/>
    </row>
    <row r="2952" spans="1:22" ht="15.95" customHeight="1">
      <c r="A2952" s="425"/>
      <c r="B2952" s="428" t="s">
        <v>0</v>
      </c>
      <c r="C2952" s="429"/>
      <c r="D2952" s="1032" t="str">
        <f>IF('statement of marks'!G99="","",'statement of marks'!G99)</f>
        <v/>
      </c>
      <c r="E2952" s="1032"/>
      <c r="F2952" s="1032"/>
      <c r="G2952" s="991" t="str">
        <f>IF('statement of marks'!H99="","",'statement of marks'!H99)</f>
        <v/>
      </c>
      <c r="H2952" s="991"/>
      <c r="I2952" s="991"/>
      <c r="J2952" s="991"/>
      <c r="K2952" s="991"/>
      <c r="L2952" s="991"/>
      <c r="M2952" s="991"/>
      <c r="N2952" s="991"/>
      <c r="O2952" s="991"/>
      <c r="P2952" s="991"/>
      <c r="Q2952" s="991"/>
      <c r="R2952" s="991"/>
      <c r="S2952" s="1056" t="str">
        <f>IF('statement of marks'!$J$3="","",'statement of marks'!$J$3)</f>
        <v xml:space="preserve">08291009401   </v>
      </c>
      <c r="T2952" s="1056"/>
      <c r="U2952" s="1056"/>
      <c r="V2952" s="1057"/>
    </row>
    <row r="2953" spans="1:22" ht="15.95" customHeight="1">
      <c r="A2953" s="425"/>
      <c r="B2953" s="404" t="s">
        <v>28</v>
      </c>
      <c r="C2953" s="430" t="s">
        <v>96</v>
      </c>
      <c r="D2953" s="1007" t="s">
        <v>1</v>
      </c>
      <c r="E2953" s="1007"/>
      <c r="F2953" s="1007"/>
      <c r="G2953" s="1007" t="s">
        <v>21</v>
      </c>
      <c r="H2953" s="1007"/>
      <c r="I2953" s="1007"/>
      <c r="J2953" s="1007" t="s">
        <v>68</v>
      </c>
      <c r="K2953" s="1007"/>
      <c r="L2953" s="1007"/>
      <c r="M2953" s="1007" t="s">
        <v>97</v>
      </c>
      <c r="N2953" s="1007"/>
      <c r="O2953" s="1007"/>
      <c r="P2953" s="1070" t="s">
        <v>200</v>
      </c>
      <c r="Q2953" s="1051" t="s">
        <v>238</v>
      </c>
      <c r="R2953" s="1051"/>
      <c r="S2953" s="1051"/>
      <c r="T2953" s="1052" t="s">
        <v>237</v>
      </c>
      <c r="U2953" s="1052"/>
      <c r="V2953" s="1053"/>
    </row>
    <row r="2954" spans="1:22" ht="15.95" customHeight="1">
      <c r="A2954" s="425"/>
      <c r="B2954" s="404"/>
      <c r="C2954" s="430"/>
      <c r="D2954" s="423" t="s">
        <v>245</v>
      </c>
      <c r="E2954" s="423" t="s">
        <v>246</v>
      </c>
      <c r="F2954" s="431" t="s">
        <v>2</v>
      </c>
      <c r="G2954" s="423" t="s">
        <v>245</v>
      </c>
      <c r="H2954" s="423" t="s">
        <v>246</v>
      </c>
      <c r="I2954" s="431" t="s">
        <v>2</v>
      </c>
      <c r="J2954" s="423" t="s">
        <v>245</v>
      </c>
      <c r="K2954" s="423" t="s">
        <v>246</v>
      </c>
      <c r="L2954" s="431" t="s">
        <v>2</v>
      </c>
      <c r="M2954" s="423" t="s">
        <v>245</v>
      </c>
      <c r="N2954" s="423" t="s">
        <v>246</v>
      </c>
      <c r="O2954" s="431" t="s">
        <v>2</v>
      </c>
      <c r="P2954" s="1070"/>
      <c r="Q2954" s="423" t="s">
        <v>245</v>
      </c>
      <c r="R2954" s="423" t="s">
        <v>246</v>
      </c>
      <c r="S2954" s="435" t="s">
        <v>2</v>
      </c>
      <c r="T2954" s="445" t="s">
        <v>223</v>
      </c>
      <c r="U2954" s="446" t="s">
        <v>5</v>
      </c>
      <c r="V2954" s="447" t="s">
        <v>241</v>
      </c>
    </row>
    <row r="2955" spans="1:22" ht="15.95" customHeight="1">
      <c r="A2955" s="426"/>
      <c r="B2955" s="1046" t="s">
        <v>3</v>
      </c>
      <c r="C2955" s="1047"/>
      <c r="D2955" s="421">
        <f>IF('statement of marks'!L$6="","",'statement of marks'!L$6)</f>
        <v>5</v>
      </c>
      <c r="E2955" s="421">
        <f>IF('statement of marks'!M$6="","",'statement of marks'!M$6)</f>
        <v>5</v>
      </c>
      <c r="F2955" s="432">
        <f>IF('statement of marks'!N$6="","",'statement of marks'!N$6)</f>
        <v>10</v>
      </c>
      <c r="G2955" s="421">
        <f>IF('statement of marks'!O$6="","",'statement of marks'!O$6)</f>
        <v>5</v>
      </c>
      <c r="H2955" s="421">
        <f>IF('statement of marks'!P$6="","",'statement of marks'!P$6)</f>
        <v>5</v>
      </c>
      <c r="I2955" s="432">
        <f>IF('statement of marks'!Q$6="","",'statement of marks'!Q$6)</f>
        <v>10</v>
      </c>
      <c r="J2955" s="421">
        <f>IF('statement of marks'!R$6="","",'statement of marks'!R$6)</f>
        <v>5</v>
      </c>
      <c r="K2955" s="421">
        <f>IF('statement of marks'!S$6="","",'statement of marks'!S$6)</f>
        <v>5</v>
      </c>
      <c r="L2955" s="432">
        <f>IF('statement of marks'!T$6="","",'statement of marks'!T$6)</f>
        <v>10</v>
      </c>
      <c r="M2955" s="421">
        <f>IF('statement of marks'!V$6="","",'statement of marks'!V$6)</f>
        <v>50</v>
      </c>
      <c r="N2955" s="421">
        <f>IF('statement of marks'!W$6="","",'statement of marks'!W$6)</f>
        <v>20</v>
      </c>
      <c r="O2955" s="432">
        <f>IF('statement of marks'!X$6="","",'statement of marks'!X$6)</f>
        <v>70</v>
      </c>
      <c r="P2955" s="422">
        <f>IF('statement of marks'!Y$6="","",'statement of marks'!Y$6)</f>
        <v>100</v>
      </c>
      <c r="Q2955" s="421">
        <f>IF('statement of marks'!Z$6="","",'statement of marks'!Z$6)</f>
        <v>70</v>
      </c>
      <c r="R2955" s="421">
        <f>IF('statement of marks'!AA$6="","",'statement of marks'!AA$6)</f>
        <v>30</v>
      </c>
      <c r="S2955" s="432">
        <f>IF('statement of marks'!AB$6="","",'statement of marks'!AB$6)</f>
        <v>100</v>
      </c>
      <c r="T2955" s="442">
        <f>IF('statement of marks'!AC$6="","",'statement of marks'!AC$6)</f>
        <v>200</v>
      </c>
      <c r="U2955" s="442" t="str">
        <f>IF('statement of marks'!AD$6="","",'statement of marks'!AD$6)</f>
        <v/>
      </c>
      <c r="V2955" s="448" t="str">
        <f>IF('statement of marks'!AE$6="","",'statement of marks'!AE$6)</f>
        <v/>
      </c>
    </row>
    <row r="2956" spans="1:22" ht="15.95" customHeight="1">
      <c r="A2956" s="425"/>
      <c r="B2956" s="990" t="str">
        <f>IF('statement of marks'!$L$3="","",'statement of marks'!$L$3)</f>
        <v>fgUnh</v>
      </c>
      <c r="C2956" s="991"/>
      <c r="D2956" s="207" t="str">
        <f>IF('statement of marks'!L99="","",'statement of marks'!L99)</f>
        <v/>
      </c>
      <c r="E2956" s="207" t="str">
        <f>IF('statement of marks'!M99="","",'statement of marks'!M99)</f>
        <v/>
      </c>
      <c r="F2956" s="433" t="str">
        <f>IF('statement of marks'!N99="","",'statement of marks'!N99)</f>
        <v/>
      </c>
      <c r="G2956" s="207" t="str">
        <f>IF('statement of marks'!O99="","",'statement of marks'!O99)</f>
        <v/>
      </c>
      <c r="H2956" s="207" t="str">
        <f>IF('statement of marks'!P99="","",'statement of marks'!P99)</f>
        <v/>
      </c>
      <c r="I2956" s="433" t="str">
        <f>IF('statement of marks'!Q99="","",'statement of marks'!Q99)</f>
        <v/>
      </c>
      <c r="J2956" s="207" t="str">
        <f>IF('statement of marks'!R99="","",'statement of marks'!R99)</f>
        <v/>
      </c>
      <c r="K2956" s="207" t="str">
        <f>IF('statement of marks'!S99="","",'statement of marks'!S99)</f>
        <v/>
      </c>
      <c r="L2956" s="433" t="str">
        <f>IF('statement of marks'!T99="","",'statement of marks'!T99)</f>
        <v/>
      </c>
      <c r="M2956" s="207" t="str">
        <f>IF('statement of marks'!V99="","",'statement of marks'!V99)</f>
        <v/>
      </c>
      <c r="N2956" s="207" t="str">
        <f>IF('statement of marks'!W99="","",'statement of marks'!W99)</f>
        <v/>
      </c>
      <c r="O2956" s="433" t="str">
        <f>IF('statement of marks'!X99="","",'statement of marks'!X99)</f>
        <v/>
      </c>
      <c r="P2956" s="209" t="str">
        <f>IF('statement of marks'!Y99="","",'statement of marks'!Y99)</f>
        <v/>
      </c>
      <c r="Q2956" s="207" t="str">
        <f>IF('statement of marks'!Z99="","",'statement of marks'!Z99)</f>
        <v/>
      </c>
      <c r="R2956" s="207" t="str">
        <f>IF('statement of marks'!AA99="","",'statement of marks'!AA99)</f>
        <v/>
      </c>
      <c r="S2956" s="433" t="str">
        <f>IF('statement of marks'!AB99="","",'statement of marks'!AB99)</f>
        <v/>
      </c>
      <c r="T2956" s="420" t="str">
        <f>IF('statement of marks'!AC99="","",'statement of marks'!AC99)</f>
        <v/>
      </c>
      <c r="U2956" s="420" t="str">
        <f>IF('statement of marks'!AD99="","",'statement of marks'!AD99)</f>
        <v/>
      </c>
      <c r="V2956" s="439" t="str">
        <f>IF('statement of marks'!AE99="","",'statement of marks'!AE99)</f>
        <v/>
      </c>
    </row>
    <row r="2957" spans="1:22" ht="15.95" customHeight="1">
      <c r="A2957" s="425"/>
      <c r="B2957" s="990" t="str">
        <f>IF('statement of marks'!$AH$3="","",'statement of marks'!$AH$3)</f>
        <v>vaxszth</v>
      </c>
      <c r="C2957" s="991"/>
      <c r="D2957" s="207" t="str">
        <f>IF('statement of marks'!AH99="","",'statement of marks'!AH99)</f>
        <v/>
      </c>
      <c r="E2957" s="207" t="str">
        <f>IF('statement of marks'!AI99="","",'statement of marks'!AI99)</f>
        <v/>
      </c>
      <c r="F2957" s="433" t="str">
        <f>IF('statement of marks'!AJ99="","",'statement of marks'!AJ99)</f>
        <v/>
      </c>
      <c r="G2957" s="207" t="str">
        <f>IF('statement of marks'!AK99="","",'statement of marks'!AK99)</f>
        <v/>
      </c>
      <c r="H2957" s="207" t="str">
        <f>IF('statement of marks'!AL99="","",'statement of marks'!AL99)</f>
        <v/>
      </c>
      <c r="I2957" s="433" t="str">
        <f>IF('statement of marks'!AM99="","",'statement of marks'!AM99)</f>
        <v/>
      </c>
      <c r="J2957" s="207" t="str">
        <f>IF('statement of marks'!AN99="","",'statement of marks'!AN99)</f>
        <v/>
      </c>
      <c r="K2957" s="207" t="str">
        <f>IF('statement of marks'!AO99="","",'statement of marks'!AO99)</f>
        <v/>
      </c>
      <c r="L2957" s="433" t="str">
        <f>IF('statement of marks'!AP99="","",'statement of marks'!AP99)</f>
        <v/>
      </c>
      <c r="M2957" s="207" t="str">
        <f>IF('statement of marks'!AR99="","",'statement of marks'!AR99)</f>
        <v/>
      </c>
      <c r="N2957" s="207" t="str">
        <f>IF('statement of marks'!AS99="","",'statement of marks'!AS99)</f>
        <v/>
      </c>
      <c r="O2957" s="433" t="str">
        <f>IF('statement of marks'!AT99="","",'statement of marks'!AT99)</f>
        <v/>
      </c>
      <c r="P2957" s="209" t="str">
        <f>IF('statement of marks'!AU99="","",'statement of marks'!AU99)</f>
        <v/>
      </c>
      <c r="Q2957" s="207" t="str">
        <f>IF('statement of marks'!AV99="","",'statement of marks'!AV99)</f>
        <v/>
      </c>
      <c r="R2957" s="207" t="str">
        <f>IF('statement of marks'!AW99="","",'statement of marks'!AW99)</f>
        <v/>
      </c>
      <c r="S2957" s="433" t="str">
        <f>IF('statement of marks'!AX99="","",'statement of marks'!AX99)</f>
        <v/>
      </c>
      <c r="T2957" s="420" t="str">
        <f>IF('statement of marks'!AY99="","",'statement of marks'!AY99)</f>
        <v/>
      </c>
      <c r="U2957" s="420" t="str">
        <f>IF('statement of marks'!AZ99="","",'statement of marks'!AZ99)</f>
        <v/>
      </c>
      <c r="V2957" s="439" t="str">
        <f>IF('statement of marks'!BA99="","",'statement of marks'!BA99)</f>
        <v/>
      </c>
    </row>
    <row r="2958" spans="1:22" ht="15.95" customHeight="1">
      <c r="A2958" s="425"/>
      <c r="B2958" s="990" t="str">
        <f>IF('statement of marks'!BD99="s","laLd`r",IF('statement of marks'!BD99="u","mnwZ",IF('statement of marks'!BD99="g","xqtjkrh",IF('statement of marks'!BD99="p","iatkch",IF('statement of marks'!BD99="sd","fla/kh","r`rh; Hkk""kk")))))</f>
        <v>r`rh; Hkk"kk</v>
      </c>
      <c r="C2958" s="991"/>
      <c r="D2958" s="207" t="str">
        <f>IF('statement of marks'!BE99="","",'statement of marks'!BE99)</f>
        <v/>
      </c>
      <c r="E2958" s="207" t="str">
        <f>IF('statement of marks'!BF99="","",'statement of marks'!BF99)</f>
        <v/>
      </c>
      <c r="F2958" s="433" t="str">
        <f>IF('statement of marks'!BG99="","",'statement of marks'!BG99)</f>
        <v/>
      </c>
      <c r="G2958" s="207" t="str">
        <f>IF('statement of marks'!BH99="","",'statement of marks'!BH99)</f>
        <v/>
      </c>
      <c r="H2958" s="207" t="str">
        <f>IF('statement of marks'!BI99="","",'statement of marks'!BI99)</f>
        <v/>
      </c>
      <c r="I2958" s="433" t="str">
        <f>IF('statement of marks'!BJ99="","",'statement of marks'!BJ99)</f>
        <v/>
      </c>
      <c r="J2958" s="207" t="str">
        <f>IF('statement of marks'!BK99="","",'statement of marks'!BK99)</f>
        <v/>
      </c>
      <c r="K2958" s="207" t="str">
        <f>IF('statement of marks'!BL99="","",'statement of marks'!BL99)</f>
        <v/>
      </c>
      <c r="L2958" s="433" t="str">
        <f>IF('statement of marks'!BM99="","",'statement of marks'!BM99)</f>
        <v/>
      </c>
      <c r="M2958" s="207" t="str">
        <f>IF('statement of marks'!BO99="","",'statement of marks'!BO99)</f>
        <v/>
      </c>
      <c r="N2958" s="207" t="str">
        <f>IF('statement of marks'!BP99="","",'statement of marks'!BP99)</f>
        <v/>
      </c>
      <c r="O2958" s="433" t="str">
        <f>IF('statement of marks'!BQ99="","",'statement of marks'!BQ99)</f>
        <v/>
      </c>
      <c r="P2958" s="209" t="str">
        <f>IF('statement of marks'!BR99="","",'statement of marks'!BR99)</f>
        <v/>
      </c>
      <c r="Q2958" s="207" t="str">
        <f>IF('statement of marks'!BS99="","",'statement of marks'!BS99)</f>
        <v/>
      </c>
      <c r="R2958" s="207" t="str">
        <f>IF('statement of marks'!BT99="","",'statement of marks'!BT99)</f>
        <v/>
      </c>
      <c r="S2958" s="433" t="str">
        <f>IF('statement of marks'!BU99="","",'statement of marks'!BU99)</f>
        <v/>
      </c>
      <c r="T2958" s="420" t="str">
        <f>IF('statement of marks'!BV99="","",'statement of marks'!BV99)</f>
        <v/>
      </c>
      <c r="U2958" s="420" t="str">
        <f>IF('statement of marks'!BW99="","",'statement of marks'!BW99)</f>
        <v/>
      </c>
      <c r="V2958" s="439" t="str">
        <f>IF('statement of marks'!BX99="","",'statement of marks'!BX99)</f>
        <v/>
      </c>
    </row>
    <row r="2959" spans="1:22" ht="15.95" customHeight="1">
      <c r="A2959" s="425"/>
      <c r="B2959" s="990" t="str">
        <f>IF('statement of marks'!$CA$3="","",'statement of marks'!$CA$3)</f>
        <v>xf.kr</v>
      </c>
      <c r="C2959" s="991"/>
      <c r="D2959" s="207" t="str">
        <f>IF('statement of marks'!CA99="","",'statement of marks'!CA99)</f>
        <v/>
      </c>
      <c r="E2959" s="207" t="str">
        <f>IF('statement of marks'!CB99="","",'statement of marks'!CB99)</f>
        <v/>
      </c>
      <c r="F2959" s="433" t="str">
        <f>IF('statement of marks'!CC99="","",'statement of marks'!CC99)</f>
        <v/>
      </c>
      <c r="G2959" s="207" t="str">
        <f>IF('statement of marks'!CD99="","",'statement of marks'!CD99)</f>
        <v/>
      </c>
      <c r="H2959" s="207" t="str">
        <f>IF('statement of marks'!CE99="","",'statement of marks'!CE99)</f>
        <v/>
      </c>
      <c r="I2959" s="433" t="str">
        <f>IF('statement of marks'!CF99="","",'statement of marks'!CF99)</f>
        <v/>
      </c>
      <c r="J2959" s="207" t="str">
        <f>IF('statement of marks'!CG99="","",'statement of marks'!CG99)</f>
        <v/>
      </c>
      <c r="K2959" s="207" t="str">
        <f>IF('statement of marks'!CH99="","",'statement of marks'!CH99)</f>
        <v/>
      </c>
      <c r="L2959" s="433" t="str">
        <f>IF('statement of marks'!CI99="","",'statement of marks'!CI99)</f>
        <v/>
      </c>
      <c r="M2959" s="207" t="str">
        <f>IF('statement of marks'!CK99="","",'statement of marks'!CK99)</f>
        <v/>
      </c>
      <c r="N2959" s="207" t="str">
        <f>IF('statement of marks'!CL99="","",'statement of marks'!CL99)</f>
        <v/>
      </c>
      <c r="O2959" s="433" t="str">
        <f>IF('statement of marks'!CM99="","",'statement of marks'!CM99)</f>
        <v/>
      </c>
      <c r="P2959" s="209" t="str">
        <f>IF('statement of marks'!CN99="","",'statement of marks'!CN99)</f>
        <v/>
      </c>
      <c r="Q2959" s="207" t="str">
        <f>IF('statement of marks'!CO99="","",'statement of marks'!CO99)</f>
        <v/>
      </c>
      <c r="R2959" s="207" t="str">
        <f>IF('statement of marks'!CP99="","",'statement of marks'!CP99)</f>
        <v/>
      </c>
      <c r="S2959" s="433" t="str">
        <f>IF('statement of marks'!CQ99="","",'statement of marks'!CQ99)</f>
        <v/>
      </c>
      <c r="T2959" s="420" t="str">
        <f>IF('statement of marks'!CR99="","",'statement of marks'!CR99)</f>
        <v/>
      </c>
      <c r="U2959" s="420" t="str">
        <f>IF('statement of marks'!CS99="","",'statement of marks'!CS99)</f>
        <v/>
      </c>
      <c r="V2959" s="439" t="str">
        <f>IF('statement of marks'!CT99="","",'statement of marks'!CT99)</f>
        <v/>
      </c>
    </row>
    <row r="2960" spans="1:22" ht="15.95" customHeight="1">
      <c r="A2960" s="425"/>
      <c r="B2960" s="990" t="str">
        <f>IF('statement of marks'!$CW$3="","",'statement of marks'!$CW$3)</f>
        <v>foKku</v>
      </c>
      <c r="C2960" s="991"/>
      <c r="D2960" s="207" t="str">
        <f>IF('statement of marks'!CW99="","",'statement of marks'!CW99)</f>
        <v/>
      </c>
      <c r="E2960" s="207" t="str">
        <f>IF('statement of marks'!CX99="","",'statement of marks'!CX99)</f>
        <v/>
      </c>
      <c r="F2960" s="433" t="str">
        <f>IF('statement of marks'!CY99="","",'statement of marks'!CY99)</f>
        <v/>
      </c>
      <c r="G2960" s="207" t="str">
        <f>IF('statement of marks'!CZ99="","",'statement of marks'!CZ99)</f>
        <v/>
      </c>
      <c r="H2960" s="207" t="str">
        <f>IF('statement of marks'!DA99="","",'statement of marks'!DA99)</f>
        <v/>
      </c>
      <c r="I2960" s="433" t="str">
        <f>IF('statement of marks'!DB99="","",'statement of marks'!DB99)</f>
        <v/>
      </c>
      <c r="J2960" s="207" t="str">
        <f>IF('statement of marks'!DC99="","",'statement of marks'!DC99)</f>
        <v/>
      </c>
      <c r="K2960" s="207" t="str">
        <f>IF('statement of marks'!DD99="","",'statement of marks'!DD99)</f>
        <v/>
      </c>
      <c r="L2960" s="433" t="str">
        <f>IF('statement of marks'!DE99="","",'statement of marks'!DE99)</f>
        <v/>
      </c>
      <c r="M2960" s="207" t="str">
        <f>IF('statement of marks'!DG99="","",'statement of marks'!DG99)</f>
        <v/>
      </c>
      <c r="N2960" s="207" t="str">
        <f>IF('statement of marks'!DH99="","",'statement of marks'!DH99)</f>
        <v/>
      </c>
      <c r="O2960" s="433" t="str">
        <f>IF('statement of marks'!DI99="","",'statement of marks'!DI99)</f>
        <v/>
      </c>
      <c r="P2960" s="209" t="str">
        <f>IF('statement of marks'!DJ99="","",'statement of marks'!DJ99)</f>
        <v/>
      </c>
      <c r="Q2960" s="207" t="str">
        <f>IF('statement of marks'!DK99="","",'statement of marks'!DK99)</f>
        <v/>
      </c>
      <c r="R2960" s="207" t="str">
        <f>IF('statement of marks'!DL99="","",'statement of marks'!DL99)</f>
        <v/>
      </c>
      <c r="S2960" s="433" t="str">
        <f>IF('statement of marks'!DM99="","",'statement of marks'!DM99)</f>
        <v/>
      </c>
      <c r="T2960" s="420" t="str">
        <f>IF('statement of marks'!DN99="","",'statement of marks'!DN99)</f>
        <v/>
      </c>
      <c r="U2960" s="420" t="str">
        <f>IF('statement of marks'!DO99="","",'statement of marks'!DO99)</f>
        <v/>
      </c>
      <c r="V2960" s="439" t="str">
        <f>IF('statement of marks'!DP99="","",'statement of marks'!DP99)</f>
        <v/>
      </c>
    </row>
    <row r="2961" spans="1:22" ht="15.95" customHeight="1">
      <c r="A2961" s="425"/>
      <c r="B2961" s="990" t="str">
        <f>IF('statement of marks'!$DS$3="","",'statement of marks'!$DS$3)</f>
        <v>lkekftd foKku</v>
      </c>
      <c r="C2961" s="991"/>
      <c r="D2961" s="207" t="str">
        <f>IF('statement of marks'!DS99="","",'statement of marks'!DS99)</f>
        <v/>
      </c>
      <c r="E2961" s="207" t="str">
        <f>IF('statement of marks'!DT99="","",'statement of marks'!DT99)</f>
        <v/>
      </c>
      <c r="F2961" s="433" t="str">
        <f>IF('statement of marks'!DU99="","",'statement of marks'!DU99)</f>
        <v/>
      </c>
      <c r="G2961" s="207" t="str">
        <f>IF('statement of marks'!DV99="","",'statement of marks'!DV99)</f>
        <v/>
      </c>
      <c r="H2961" s="207" t="str">
        <f>IF('statement of marks'!DW99="","",'statement of marks'!DW99)</f>
        <v/>
      </c>
      <c r="I2961" s="433" t="str">
        <f>IF('statement of marks'!DX99="","",'statement of marks'!DX99)</f>
        <v/>
      </c>
      <c r="J2961" s="207" t="str">
        <f>IF('statement of marks'!DY99="","",'statement of marks'!DY99)</f>
        <v/>
      </c>
      <c r="K2961" s="207" t="str">
        <f>IF('statement of marks'!DZ99="","",'statement of marks'!DZ99)</f>
        <v/>
      </c>
      <c r="L2961" s="433" t="str">
        <f>IF('statement of marks'!EA99="","",'statement of marks'!EA99)</f>
        <v/>
      </c>
      <c r="M2961" s="207" t="str">
        <f>IF('statement of marks'!EC99="","",'statement of marks'!EC99)</f>
        <v/>
      </c>
      <c r="N2961" s="207" t="str">
        <f>IF('statement of marks'!ED99="","",'statement of marks'!ED99)</f>
        <v/>
      </c>
      <c r="O2961" s="433" t="str">
        <f>IF('statement of marks'!EE99="","",'statement of marks'!EE99)</f>
        <v/>
      </c>
      <c r="P2961" s="209" t="str">
        <f>IF('statement of marks'!EF99="","",'statement of marks'!EF99)</f>
        <v/>
      </c>
      <c r="Q2961" s="207" t="str">
        <f>IF('statement of marks'!EG99="","",'statement of marks'!EG99)</f>
        <v/>
      </c>
      <c r="R2961" s="207" t="str">
        <f>IF('statement of marks'!EH99="","",'statement of marks'!EH99)</f>
        <v/>
      </c>
      <c r="S2961" s="433" t="str">
        <f>IF('statement of marks'!EI99="","",'statement of marks'!EI99)</f>
        <v/>
      </c>
      <c r="T2961" s="420" t="str">
        <f>IF('statement of marks'!EJ99="","",'statement of marks'!EJ99)</f>
        <v/>
      </c>
      <c r="U2961" s="420" t="str">
        <f>IF('statement of marks'!EK99="","",'statement of marks'!EK99)</f>
        <v/>
      </c>
      <c r="V2961" s="439" t="str">
        <f>IF('statement of marks'!EL99="","",'statement of marks'!EL99)</f>
        <v/>
      </c>
    </row>
    <row r="2962" spans="1:22" ht="15.95" customHeight="1">
      <c r="A2962" s="425"/>
      <c r="B2962" s="996" t="s">
        <v>193</v>
      </c>
      <c r="C2962" s="997"/>
      <c r="D2962" s="1007" t="s">
        <v>1</v>
      </c>
      <c r="E2962" s="1007"/>
      <c r="F2962" s="1007"/>
      <c r="G2962" s="1007" t="s">
        <v>21</v>
      </c>
      <c r="H2962" s="1007"/>
      <c r="I2962" s="1007"/>
      <c r="J2962" s="1007" t="s">
        <v>194</v>
      </c>
      <c r="K2962" s="1007"/>
      <c r="L2962" s="1007"/>
      <c r="M2962" s="1007" t="s">
        <v>68</v>
      </c>
      <c r="N2962" s="1007"/>
      <c r="O2962" s="1007"/>
      <c r="P2962" s="1007" t="s">
        <v>240</v>
      </c>
      <c r="Q2962" s="1007"/>
      <c r="R2962" s="1007"/>
      <c r="S2962" s="436"/>
      <c r="T2962" s="1073" t="s">
        <v>237</v>
      </c>
      <c r="U2962" s="1074"/>
      <c r="V2962" s="1075"/>
    </row>
    <row r="2963" spans="1:22" ht="15.95" customHeight="1">
      <c r="A2963" s="426"/>
      <c r="B2963" s="1048" t="s">
        <v>3</v>
      </c>
      <c r="C2963" s="1049"/>
      <c r="D2963" s="1050">
        <f>IF('statement of marks'!EO$6="","",'statement of marks'!EO$6)</f>
        <v>20</v>
      </c>
      <c r="E2963" s="1050"/>
      <c r="F2963" s="1050"/>
      <c r="G2963" s="1050">
        <f>IF('statement of marks'!EP$6="","",'statement of marks'!EP$6)</f>
        <v>20</v>
      </c>
      <c r="H2963" s="1050"/>
      <c r="I2963" s="1050"/>
      <c r="J2963" s="1050">
        <f>IF('statement of marks'!ER$6="","",'statement of marks'!ER$6)</f>
        <v>20</v>
      </c>
      <c r="K2963" s="1050"/>
      <c r="L2963" s="1050"/>
      <c r="M2963" s="1050">
        <f>IF('statement of marks'!EQ$6="","",'statement of marks'!EQ$6)</f>
        <v>20</v>
      </c>
      <c r="N2963" s="1050"/>
      <c r="O2963" s="1050"/>
      <c r="P2963" s="1050">
        <f>IF('statement of marks'!ES$6="","",'statement of marks'!ES$6)</f>
        <v>20</v>
      </c>
      <c r="Q2963" s="1050"/>
      <c r="R2963" s="1050"/>
      <c r="S2963" s="437" t="str">
        <f>IF('statement of marks'!FD$6="","",'statement of marks'!EW$6)</f>
        <v/>
      </c>
      <c r="T2963" s="442">
        <f>IF('statement of marks'!ET$6="","",'statement of marks'!ET$6)</f>
        <v>100</v>
      </c>
      <c r="U2963" s="443" t="s">
        <v>5</v>
      </c>
      <c r="V2963" s="444" t="s">
        <v>241</v>
      </c>
    </row>
    <row r="2964" spans="1:22" ht="15.95" customHeight="1">
      <c r="A2964" s="425"/>
      <c r="B2964" s="990" t="str">
        <f>IF('statement of marks'!$EO$3="","",'statement of marks'!$EO$3)</f>
        <v>dk;kZuqHko</v>
      </c>
      <c r="C2964" s="991"/>
      <c r="D2964" s="1031" t="str">
        <f>IF('statement of marks'!EO99="","",'statement of marks'!EO99)</f>
        <v/>
      </c>
      <c r="E2964" s="1031"/>
      <c r="F2964" s="1031"/>
      <c r="G2964" s="1031" t="str">
        <f>IF('statement of marks'!EP99="","",'statement of marks'!EP99)</f>
        <v/>
      </c>
      <c r="H2964" s="1031"/>
      <c r="I2964" s="1031"/>
      <c r="J2964" s="1031" t="str">
        <f>IF('statement of marks'!ER99="","",'statement of marks'!ER99)</f>
        <v/>
      </c>
      <c r="K2964" s="1031"/>
      <c r="L2964" s="1031"/>
      <c r="M2964" s="1031" t="str">
        <f>IF('statement of marks'!EQ99="","",'statement of marks'!EQ99)</f>
        <v/>
      </c>
      <c r="N2964" s="1031"/>
      <c r="O2964" s="1031"/>
      <c r="P2964" s="1031" t="str">
        <f>IF('statement of marks'!ES99="","",'statement of marks'!ES99)</f>
        <v/>
      </c>
      <c r="Q2964" s="1031"/>
      <c r="R2964" s="1031"/>
      <c r="S2964" s="438"/>
      <c r="T2964" s="440" t="str">
        <f>IF('statement of marks'!ET99="","",'statement of marks'!ET99)</f>
        <v/>
      </c>
      <c r="U2964" s="440" t="str">
        <f>IF('statement of marks'!EU99="","",'statement of marks'!EU99)</f>
        <v/>
      </c>
      <c r="V2964" s="441" t="str">
        <f>IF('statement of marks'!EV99="","",'statement of marks'!EV99)</f>
        <v/>
      </c>
    </row>
    <row r="2965" spans="1:22" ht="15.95" customHeight="1">
      <c r="A2965" s="425"/>
      <c r="B2965" s="1027" t="str">
        <f>IF('statement of marks'!$EY$3="","",'statement of marks'!$EY$3)</f>
        <v>dyk f'k{kk</v>
      </c>
      <c r="C2965" s="1028"/>
      <c r="D2965" s="1031" t="str">
        <f>IF('statement of marks'!EY99="","",'statement of marks'!EY99)</f>
        <v/>
      </c>
      <c r="E2965" s="1031"/>
      <c r="F2965" s="1031"/>
      <c r="G2965" s="1031" t="str">
        <f>IF('statement of marks'!EZ99="","",'statement of marks'!EZ99)</f>
        <v/>
      </c>
      <c r="H2965" s="1031"/>
      <c r="I2965" s="1031"/>
      <c r="J2965" s="1031" t="str">
        <f>IF('statement of marks'!FB99="","",'statement of marks'!FB99)</f>
        <v/>
      </c>
      <c r="K2965" s="1031"/>
      <c r="L2965" s="1031"/>
      <c r="M2965" s="1031" t="str">
        <f>IF('statement of marks'!FA99="","",'statement of marks'!FA99)</f>
        <v/>
      </c>
      <c r="N2965" s="1031"/>
      <c r="O2965" s="1031"/>
      <c r="P2965" s="1031" t="str">
        <f>IF('statement of marks'!FC99="","",'statement of marks'!FC99)</f>
        <v/>
      </c>
      <c r="Q2965" s="1031"/>
      <c r="R2965" s="1031"/>
      <c r="S2965" s="438"/>
      <c r="T2965" s="440" t="str">
        <f>IF('statement of marks'!FD99="","",'statement of marks'!FD99)</f>
        <v/>
      </c>
      <c r="U2965" s="440" t="str">
        <f>IF('statement of marks'!FE99="","",'statement of marks'!FE99)</f>
        <v/>
      </c>
      <c r="V2965" s="441" t="str">
        <f>IF('statement of marks'!FF99="","",'statement of marks'!FF99)</f>
        <v/>
      </c>
    </row>
    <row r="2966" spans="1:22" ht="15.95" customHeight="1">
      <c r="A2966" s="425"/>
      <c r="B2966" s="1029" t="str">
        <f>IF('statement of marks'!$FI$3="","",'statement of marks'!$FI$3)</f>
        <v>LokLF; ,oe~ 'kkjhfjd f'k{kk</v>
      </c>
      <c r="C2966" s="1030"/>
      <c r="D2966" s="1031" t="str">
        <f>IF('statement of marks'!FI99="","",'statement of marks'!FI99)</f>
        <v/>
      </c>
      <c r="E2966" s="1031"/>
      <c r="F2966" s="1031"/>
      <c r="G2966" s="1031" t="str">
        <f>IF('statement of marks'!FJ99="","",'statement of marks'!FJ99)</f>
        <v/>
      </c>
      <c r="H2966" s="1031"/>
      <c r="I2966" s="1031"/>
      <c r="J2966" s="1031" t="str">
        <f>IF('statement of marks'!FL99="","",'statement of marks'!FL99)</f>
        <v/>
      </c>
      <c r="K2966" s="1031"/>
      <c r="L2966" s="1031"/>
      <c r="M2966" s="1031" t="str">
        <f>IF('statement of marks'!FK99="","",'statement of marks'!FK99)</f>
        <v/>
      </c>
      <c r="N2966" s="1031"/>
      <c r="O2966" s="1031"/>
      <c r="P2966" s="1031" t="str">
        <f>IF('statement of marks'!FM99="","",'statement of marks'!FM99)</f>
        <v/>
      </c>
      <c r="Q2966" s="1031"/>
      <c r="R2966" s="1031"/>
      <c r="S2966" s="438"/>
      <c r="T2966" s="440" t="str">
        <f>IF('statement of marks'!FN99="","",'statement of marks'!FN99)</f>
        <v/>
      </c>
      <c r="U2966" s="440" t="str">
        <f>IF('statement of marks'!FO99="","",'statement of marks'!FO99)</f>
        <v/>
      </c>
      <c r="V2966" s="441" t="str">
        <f>IF('statement of marks'!FP99="","",'statement of marks'!FP99)</f>
        <v/>
      </c>
    </row>
    <row r="2967" spans="1:22" ht="15.95" customHeight="1">
      <c r="A2967" s="425"/>
      <c r="B2967" s="1000" t="s">
        <v>195</v>
      </c>
      <c r="C2967" s="1001"/>
      <c r="D2967" s="1071" t="str">
        <f>details!$DR$3</f>
        <v>vxLr rd</v>
      </c>
      <c r="E2967" s="1071"/>
      <c r="F2967" s="1071"/>
      <c r="G2967" s="1071" t="str">
        <f>details!$DV$3</f>
        <v>vDVwcj rd</v>
      </c>
      <c r="H2967" s="1071"/>
      <c r="I2967" s="1071"/>
      <c r="J2967" s="1071" t="str">
        <f>details!$ED$3</f>
        <v>Qjojh rd</v>
      </c>
      <c r="K2967" s="1071"/>
      <c r="L2967" s="1071"/>
      <c r="M2967" s="1071" t="str">
        <f>details!$DZ$3</f>
        <v>fnlEcj rd</v>
      </c>
      <c r="N2967" s="1071"/>
      <c r="O2967" s="1071"/>
      <c r="P2967" s="1071" t="str">
        <f>details!$EH$3</f>
        <v>loZ ;ksx</v>
      </c>
      <c r="Q2967" s="1071"/>
      <c r="R2967" s="1071"/>
      <c r="S2967" s="1010" t="s">
        <v>252</v>
      </c>
      <c r="T2967" s="1011"/>
      <c r="U2967" s="1011"/>
      <c r="V2967" s="1078"/>
    </row>
    <row r="2968" spans="1:22" ht="15.95" customHeight="1">
      <c r="A2968" s="425"/>
      <c r="B2968" s="1025" t="s">
        <v>98</v>
      </c>
      <c r="C2968" s="1026"/>
      <c r="D2968" s="1008" t="str">
        <f>IF(details!DS99="","",details!DS99)</f>
        <v/>
      </c>
      <c r="E2968" s="1008"/>
      <c r="F2968" s="1008"/>
      <c r="G2968" s="1008" t="str">
        <f>IF(details!DW99="","",details!DW99)</f>
        <v/>
      </c>
      <c r="H2968" s="1008"/>
      <c r="I2968" s="1008"/>
      <c r="J2968" s="1008" t="str">
        <f>IF(details!EE99="","",details!EE99)</f>
        <v/>
      </c>
      <c r="K2968" s="1008"/>
      <c r="L2968" s="1008"/>
      <c r="M2968" s="1008" t="str">
        <f>IF(details!EA99="","",details!EA99)</f>
        <v/>
      </c>
      <c r="N2968" s="1008"/>
      <c r="O2968" s="1008"/>
      <c r="P2968" s="1008" t="str">
        <f>IF(details!EI99="","",details!EI99)</f>
        <v/>
      </c>
      <c r="Q2968" s="1008"/>
      <c r="R2968" s="1008"/>
      <c r="S2968" s="1079">
        <f>'statement of marks'!$HF$108</f>
        <v>42855</v>
      </c>
      <c r="T2968" s="1080"/>
      <c r="U2968" s="1080"/>
      <c r="V2968" s="1081"/>
    </row>
    <row r="2969" spans="1:22" ht="15.95" customHeight="1">
      <c r="A2969" s="425"/>
      <c r="B2969" s="1023" t="s">
        <v>15</v>
      </c>
      <c r="C2969" s="1024"/>
      <c r="D2969" s="1009">
        <f>IF(details!DR99="","",details!DR99)</f>
        <v>83</v>
      </c>
      <c r="E2969" s="1009"/>
      <c r="F2969" s="1009"/>
      <c r="G2969" s="1009" t="str">
        <f>IF(details!DV99="","",details!DV99)</f>
        <v/>
      </c>
      <c r="H2969" s="1009"/>
      <c r="I2969" s="1009"/>
      <c r="J2969" s="1009" t="str">
        <f>IF(details!ED99="","",details!ED99)</f>
        <v/>
      </c>
      <c r="K2969" s="1009"/>
      <c r="L2969" s="1009"/>
      <c r="M2969" s="1009" t="str">
        <f>IF(details!DZ99="","",details!DZ99)</f>
        <v/>
      </c>
      <c r="N2969" s="1009"/>
      <c r="O2969" s="1009"/>
      <c r="P2969" s="1009" t="str">
        <f>IF(details!EH99="","",details!EH99)</f>
        <v/>
      </c>
      <c r="Q2969" s="1009"/>
      <c r="R2969" s="1009"/>
      <c r="S2969" s="1082"/>
      <c r="T2969" s="1083"/>
      <c r="U2969" s="1083"/>
      <c r="V2969" s="1084"/>
    </row>
    <row r="2970" spans="1:22" ht="15.95" customHeight="1">
      <c r="A2970" s="1072"/>
      <c r="B2970" s="1064" t="s">
        <v>250</v>
      </c>
      <c r="C2970" s="1065"/>
      <c r="D2970" s="1066" t="s">
        <v>3</v>
      </c>
      <c r="E2970" s="1066"/>
      <c r="F2970" s="1066"/>
      <c r="G2970" s="1066" t="s">
        <v>236</v>
      </c>
      <c r="H2970" s="1066"/>
      <c r="I2970" s="1066"/>
      <c r="J2970" s="1066" t="s">
        <v>5</v>
      </c>
      <c r="K2970" s="1066"/>
      <c r="L2970" s="1066"/>
      <c r="M2970" s="1066" t="s">
        <v>242</v>
      </c>
      <c r="N2970" s="1066"/>
      <c r="O2970" s="1066"/>
      <c r="P2970" s="1067" t="s">
        <v>225</v>
      </c>
      <c r="Q2970" s="1067"/>
      <c r="R2970" s="1067"/>
      <c r="S2970" s="1066" t="s">
        <v>250</v>
      </c>
      <c r="T2970" s="1066"/>
      <c r="U2970" s="1066"/>
      <c r="V2970" s="1068"/>
    </row>
    <row r="2971" spans="1:22" ht="15.95" customHeight="1">
      <c r="A2971" s="1072"/>
      <c r="B2971" s="1064"/>
      <c r="C2971" s="1065"/>
      <c r="D2971" s="1069" t="str">
        <f>'statement of marks'!HD99</f>
        <v/>
      </c>
      <c r="E2971" s="1069"/>
      <c r="F2971" s="1069"/>
      <c r="G2971" s="1069" t="str">
        <f>'statement of marks'!HE99</f>
        <v/>
      </c>
      <c r="H2971" s="1069"/>
      <c r="I2971" s="1069"/>
      <c r="J2971" s="1069" t="str">
        <f>'statement of marks'!HF99</f>
        <v/>
      </c>
      <c r="K2971" s="1069"/>
      <c r="L2971" s="1069"/>
      <c r="M2971" s="1069" t="str">
        <f>'statement of marks'!HI99</f>
        <v/>
      </c>
      <c r="N2971" s="1069"/>
      <c r="O2971" s="1069"/>
      <c r="P2971" s="1069" t="str">
        <f>'statement of marks'!HH99</f>
        <v/>
      </c>
      <c r="Q2971" s="1069"/>
      <c r="R2971" s="1069"/>
      <c r="S2971" s="1066" t="str">
        <f>'statement of marks'!HC99</f>
        <v/>
      </c>
      <c r="T2971" s="1066"/>
      <c r="U2971" s="1066"/>
      <c r="V2971" s="1068"/>
    </row>
    <row r="2972" spans="1:22" ht="15.95" customHeight="1">
      <c r="A2972" s="425"/>
      <c r="B2972" s="1036" t="s">
        <v>99</v>
      </c>
      <c r="C2972" s="1037"/>
      <c r="D2972" s="1007"/>
      <c r="E2972" s="1007"/>
      <c r="F2972" s="1007"/>
      <c r="G2972" s="1007"/>
      <c r="H2972" s="1007"/>
      <c r="I2972" s="1007"/>
      <c r="J2972" s="1007"/>
      <c r="K2972" s="1007"/>
      <c r="L2972" s="1007"/>
      <c r="M2972" s="1007"/>
      <c r="N2972" s="1007"/>
      <c r="O2972" s="1007"/>
      <c r="P2972" s="1007"/>
      <c r="Q2972" s="1007"/>
      <c r="R2972" s="1007"/>
      <c r="S2972" s="1007"/>
      <c r="T2972" s="1007"/>
      <c r="U2972" s="1007"/>
      <c r="V2972" s="1058"/>
    </row>
    <row r="2973" spans="1:22" ht="15.95" customHeight="1">
      <c r="A2973" s="425"/>
      <c r="B2973" s="1013" t="s">
        <v>79</v>
      </c>
      <c r="C2973" s="1014"/>
      <c r="D2973" s="1007"/>
      <c r="E2973" s="1007"/>
      <c r="F2973" s="1007"/>
      <c r="G2973" s="1007"/>
      <c r="H2973" s="1007"/>
      <c r="I2973" s="1007"/>
      <c r="J2973" s="1007"/>
      <c r="K2973" s="1007"/>
      <c r="L2973" s="1007"/>
      <c r="M2973" s="1007"/>
      <c r="N2973" s="1007"/>
      <c r="O2973" s="1007"/>
      <c r="P2973" s="1007"/>
      <c r="Q2973" s="1007"/>
      <c r="R2973" s="1007"/>
      <c r="S2973" s="1007"/>
      <c r="T2973" s="1007"/>
      <c r="U2973" s="1007"/>
      <c r="V2973" s="1058"/>
    </row>
    <row r="2974" spans="1:22" ht="15.95" customHeight="1">
      <c r="A2974" s="425"/>
      <c r="B2974" s="1036" t="s">
        <v>243</v>
      </c>
      <c r="C2974" s="1037"/>
      <c r="D2974" s="1007"/>
      <c r="E2974" s="1007"/>
      <c r="F2974" s="1007"/>
      <c r="G2974" s="1007"/>
      <c r="H2974" s="1007"/>
      <c r="I2974" s="1007"/>
      <c r="J2974" s="1007"/>
      <c r="K2974" s="1007"/>
      <c r="L2974" s="1007"/>
      <c r="M2974" s="1007"/>
      <c r="N2974" s="1007"/>
      <c r="O2974" s="1007"/>
      <c r="P2974" s="1007" t="s">
        <v>243</v>
      </c>
      <c r="Q2974" s="1007"/>
      <c r="R2974" s="1007"/>
      <c r="S2974" s="1007"/>
      <c r="T2974" s="1007"/>
      <c r="U2974" s="1007"/>
      <c r="V2974" s="1058"/>
    </row>
    <row r="2975" spans="1:22" ht="15.95" customHeight="1">
      <c r="A2975" s="425"/>
      <c r="B2975" s="1021" t="s">
        <v>100</v>
      </c>
      <c r="C2975" s="1022"/>
      <c r="D2975" s="1007"/>
      <c r="E2975" s="1007"/>
      <c r="F2975" s="1007"/>
      <c r="G2975" s="1007"/>
      <c r="H2975" s="1007"/>
      <c r="I2975" s="1007"/>
      <c r="J2975" s="1007"/>
      <c r="K2975" s="1007"/>
      <c r="L2975" s="1007"/>
      <c r="M2975" s="1007"/>
      <c r="N2975" s="1007"/>
      <c r="O2975" s="1007"/>
      <c r="P2975" s="1007"/>
      <c r="Q2975" s="1007"/>
      <c r="R2975" s="1007"/>
      <c r="S2975" s="1060" t="s">
        <v>100</v>
      </c>
      <c r="T2975" s="1060"/>
      <c r="U2975" s="1060"/>
      <c r="V2975" s="1061"/>
    </row>
    <row r="2976" spans="1:22" ht="15.95" customHeight="1" thickBot="1">
      <c r="A2976" s="427"/>
      <c r="B2976" s="1076" t="s">
        <v>101</v>
      </c>
      <c r="C2976" s="1077"/>
      <c r="D2976" s="1059"/>
      <c r="E2976" s="1059"/>
      <c r="F2976" s="1059"/>
      <c r="G2976" s="1059"/>
      <c r="H2976" s="1059"/>
      <c r="I2976" s="1059"/>
      <c r="J2976" s="1059"/>
      <c r="K2976" s="1059"/>
      <c r="L2976" s="1059"/>
      <c r="M2976" s="1059"/>
      <c r="N2976" s="1059"/>
      <c r="O2976" s="1059"/>
      <c r="P2976" s="1059"/>
      <c r="Q2976" s="1059"/>
      <c r="R2976" s="1059"/>
      <c r="S2976" s="1062" t="s">
        <v>134</v>
      </c>
      <c r="T2976" s="1062"/>
      <c r="U2976" s="1062"/>
      <c r="V2976" s="1063"/>
    </row>
    <row r="2977" spans="1:22" ht="15.95" customHeight="1">
      <c r="A2977" s="424"/>
      <c r="B2977" s="1038" t="s">
        <v>47</v>
      </c>
      <c r="C2977" s="1039"/>
      <c r="D2977" s="1039"/>
      <c r="E2977" s="1039"/>
      <c r="F2977" s="1039"/>
      <c r="G2977" s="1039"/>
      <c r="H2977" s="1039"/>
      <c r="I2977" s="1039"/>
      <c r="J2977" s="1039"/>
      <c r="K2977" s="1039"/>
      <c r="L2977" s="1039"/>
      <c r="M2977" s="1039"/>
      <c r="N2977" s="1039"/>
      <c r="O2977" s="1039"/>
      <c r="P2977" s="1039"/>
      <c r="Q2977" s="1039"/>
      <c r="R2977" s="1039"/>
      <c r="S2977" s="1039"/>
      <c r="T2977" s="1039"/>
      <c r="U2977" s="1039"/>
      <c r="V2977" s="1040"/>
    </row>
    <row r="2978" spans="1:22" ht="15.95" customHeight="1">
      <c r="A2978" s="425"/>
      <c r="B2978" s="1041" t="str">
        <f>'statement of marks'!$A$1</f>
        <v>MkW0Hkhejko vEcsMdj jkt0vkok0fo|k0cxMh]nkSlk</v>
      </c>
      <c r="C2978" s="1042"/>
      <c r="D2978" s="1042"/>
      <c r="E2978" s="1042"/>
      <c r="F2978" s="1042"/>
      <c r="G2978" s="1042"/>
      <c r="H2978" s="1042"/>
      <c r="I2978" s="1042"/>
      <c r="J2978" s="1042"/>
      <c r="K2978" s="1042"/>
      <c r="L2978" s="1042"/>
      <c r="M2978" s="1042"/>
      <c r="N2978" s="1042"/>
      <c r="O2978" s="1042"/>
      <c r="P2978" s="1042"/>
      <c r="Q2978" s="1042"/>
      <c r="R2978" s="1042"/>
      <c r="S2978" s="1042"/>
      <c r="T2978" s="1042"/>
      <c r="U2978" s="1042"/>
      <c r="V2978" s="1043"/>
    </row>
    <row r="2979" spans="1:22" ht="15.95" customHeight="1">
      <c r="A2979" s="425"/>
      <c r="B2979" s="990" t="s">
        <v>244</v>
      </c>
      <c r="C2979" s="991"/>
      <c r="D2979" s="992" t="str">
        <f>'statement of marks'!$H$3</f>
        <v>2016-17</v>
      </c>
      <c r="E2979" s="992"/>
      <c r="F2979" s="992"/>
      <c r="G2979" s="992"/>
      <c r="H2979" s="992"/>
      <c r="I2979" s="992"/>
      <c r="J2979" s="992"/>
      <c r="K2979" s="992"/>
      <c r="L2979" s="992"/>
      <c r="M2979" s="992"/>
      <c r="N2979" s="992"/>
      <c r="O2979" s="992"/>
      <c r="P2979" s="992"/>
      <c r="Q2979" s="992"/>
      <c r="R2979" s="992"/>
      <c r="S2979" s="992"/>
      <c r="T2979" s="992"/>
      <c r="U2979" s="992"/>
      <c r="V2979" s="1044"/>
    </row>
    <row r="2980" spans="1:22" ht="15.95" customHeight="1">
      <c r="A2980" s="425"/>
      <c r="B2980" s="990" t="s">
        <v>185</v>
      </c>
      <c r="C2980" s="991"/>
      <c r="D2980" s="991" t="str">
        <f>IF('statement of marks'!I100="","",'statement of marks'!I100)</f>
        <v/>
      </c>
      <c r="E2980" s="991"/>
      <c r="F2980" s="991"/>
      <c r="G2980" s="991"/>
      <c r="H2980" s="991"/>
      <c r="I2980" s="991"/>
      <c r="J2980" s="991"/>
      <c r="K2980" s="991"/>
      <c r="L2980" s="991"/>
      <c r="M2980" s="991"/>
      <c r="N2980" s="991"/>
      <c r="O2980" s="991"/>
      <c r="P2980" s="991"/>
      <c r="Q2980" s="991"/>
      <c r="R2980" s="991"/>
      <c r="S2980" s="991"/>
      <c r="T2980" s="991"/>
      <c r="U2980" s="991"/>
      <c r="V2980" s="1045"/>
    </row>
    <row r="2981" spans="1:22" ht="15.95" customHeight="1">
      <c r="A2981" s="425"/>
      <c r="B2981" s="990" t="s">
        <v>186</v>
      </c>
      <c r="C2981" s="991"/>
      <c r="D2981" s="991" t="str">
        <f>IF('statement of marks'!J100="","",'statement of marks'!J100)</f>
        <v/>
      </c>
      <c r="E2981" s="991"/>
      <c r="F2981" s="991"/>
      <c r="G2981" s="991"/>
      <c r="H2981" s="991"/>
      <c r="I2981" s="991"/>
      <c r="J2981" s="991"/>
      <c r="K2981" s="991"/>
      <c r="L2981" s="991"/>
      <c r="M2981" s="991"/>
      <c r="N2981" s="991"/>
      <c r="O2981" s="991"/>
      <c r="P2981" s="991"/>
      <c r="Q2981" s="991"/>
      <c r="R2981" s="991"/>
      <c r="S2981" s="991"/>
      <c r="T2981" s="991"/>
      <c r="U2981" s="991"/>
      <c r="V2981" s="1045"/>
    </row>
    <row r="2982" spans="1:22" ht="15.95" customHeight="1">
      <c r="A2982" s="425"/>
      <c r="B2982" s="990" t="s">
        <v>187</v>
      </c>
      <c r="C2982" s="991"/>
      <c r="D2982" s="991" t="str">
        <f>IF('statement of marks'!K100="","",'statement of marks'!K100)</f>
        <v/>
      </c>
      <c r="E2982" s="991"/>
      <c r="F2982" s="991"/>
      <c r="G2982" s="991"/>
      <c r="H2982" s="991"/>
      <c r="I2982" s="991"/>
      <c r="J2982" s="991"/>
      <c r="K2982" s="991"/>
      <c r="L2982" s="991"/>
      <c r="M2982" s="991"/>
      <c r="N2982" s="991"/>
      <c r="O2982" s="991"/>
      <c r="P2982" s="991"/>
      <c r="Q2982" s="991"/>
      <c r="R2982" s="991"/>
      <c r="S2982" s="991"/>
      <c r="T2982" s="991"/>
      <c r="U2982" s="991"/>
      <c r="V2982" s="1045"/>
    </row>
    <row r="2983" spans="1:22" ht="15.95" customHeight="1">
      <c r="A2983" s="425"/>
      <c r="B2983" s="990" t="s">
        <v>188</v>
      </c>
      <c r="C2983" s="991"/>
      <c r="D2983" s="992" t="str">
        <f>'statement of marks'!$G$3</f>
        <v>6 B</v>
      </c>
      <c r="E2983" s="992"/>
      <c r="F2983" s="992"/>
      <c r="G2983" s="991" t="s">
        <v>9</v>
      </c>
      <c r="H2983" s="991"/>
      <c r="I2983" s="991"/>
      <c r="J2983" s="992" t="str">
        <f>IF('statement of marks'!D100="","",'statement of marks'!D100)</f>
        <v/>
      </c>
      <c r="K2983" s="992"/>
      <c r="L2983" s="992"/>
      <c r="M2983" s="991" t="s">
        <v>189</v>
      </c>
      <c r="N2983" s="991"/>
      <c r="O2983" s="991"/>
      <c r="P2983" s="992" t="str">
        <f>IF('statement of marks'!F100="","",'statement of marks'!F100)</f>
        <v/>
      </c>
      <c r="Q2983" s="992"/>
      <c r="R2983" s="992"/>
      <c r="S2983" s="1054" t="str">
        <f>IF('statement of marks'!$I$3="","",'statement of marks'!$I$3)</f>
        <v xml:space="preserve">fo|ky; dk Mk;l dksM+ </v>
      </c>
      <c r="T2983" s="1054"/>
      <c r="U2983" s="1054"/>
      <c r="V2983" s="1055"/>
    </row>
    <row r="2984" spans="1:22" ht="15.95" customHeight="1">
      <c r="A2984" s="425"/>
      <c r="B2984" s="428" t="s">
        <v>0</v>
      </c>
      <c r="C2984" s="429"/>
      <c r="D2984" s="1032" t="str">
        <f>IF('statement of marks'!G100="","",'statement of marks'!G100)</f>
        <v/>
      </c>
      <c r="E2984" s="1032"/>
      <c r="F2984" s="1032"/>
      <c r="G2984" s="991" t="str">
        <f>IF('statement of marks'!H100="","",'statement of marks'!H100)</f>
        <v/>
      </c>
      <c r="H2984" s="991"/>
      <c r="I2984" s="991"/>
      <c r="J2984" s="991"/>
      <c r="K2984" s="991"/>
      <c r="L2984" s="991"/>
      <c r="M2984" s="991"/>
      <c r="N2984" s="991"/>
      <c r="O2984" s="991"/>
      <c r="P2984" s="991"/>
      <c r="Q2984" s="991"/>
      <c r="R2984" s="991"/>
      <c r="S2984" s="1056" t="str">
        <f>IF('statement of marks'!$J$3="","",'statement of marks'!$J$3)</f>
        <v xml:space="preserve">08291009401   </v>
      </c>
      <c r="T2984" s="1056"/>
      <c r="U2984" s="1056"/>
      <c r="V2984" s="1057"/>
    </row>
    <row r="2985" spans="1:22" ht="15.95" customHeight="1">
      <c r="A2985" s="425"/>
      <c r="B2985" s="404" t="s">
        <v>28</v>
      </c>
      <c r="C2985" s="430" t="s">
        <v>96</v>
      </c>
      <c r="D2985" s="1007" t="s">
        <v>1</v>
      </c>
      <c r="E2985" s="1007"/>
      <c r="F2985" s="1007"/>
      <c r="G2985" s="1007" t="s">
        <v>21</v>
      </c>
      <c r="H2985" s="1007"/>
      <c r="I2985" s="1007"/>
      <c r="J2985" s="1007" t="s">
        <v>68</v>
      </c>
      <c r="K2985" s="1007"/>
      <c r="L2985" s="1007"/>
      <c r="M2985" s="1007" t="s">
        <v>97</v>
      </c>
      <c r="N2985" s="1007"/>
      <c r="O2985" s="1007"/>
      <c r="P2985" s="1070" t="s">
        <v>200</v>
      </c>
      <c r="Q2985" s="1051" t="s">
        <v>238</v>
      </c>
      <c r="R2985" s="1051"/>
      <c r="S2985" s="1051"/>
      <c r="T2985" s="1052" t="s">
        <v>237</v>
      </c>
      <c r="U2985" s="1052"/>
      <c r="V2985" s="1053"/>
    </row>
    <row r="2986" spans="1:22" ht="15.95" customHeight="1">
      <c r="A2986" s="425"/>
      <c r="B2986" s="404"/>
      <c r="C2986" s="430"/>
      <c r="D2986" s="423" t="s">
        <v>245</v>
      </c>
      <c r="E2986" s="423" t="s">
        <v>246</v>
      </c>
      <c r="F2986" s="431" t="s">
        <v>2</v>
      </c>
      <c r="G2986" s="423" t="s">
        <v>245</v>
      </c>
      <c r="H2986" s="423" t="s">
        <v>246</v>
      </c>
      <c r="I2986" s="431" t="s">
        <v>2</v>
      </c>
      <c r="J2986" s="423" t="s">
        <v>245</v>
      </c>
      <c r="K2986" s="423" t="s">
        <v>246</v>
      </c>
      <c r="L2986" s="431" t="s">
        <v>2</v>
      </c>
      <c r="M2986" s="423" t="s">
        <v>245</v>
      </c>
      <c r="N2986" s="423" t="s">
        <v>246</v>
      </c>
      <c r="O2986" s="431" t="s">
        <v>2</v>
      </c>
      <c r="P2986" s="1070"/>
      <c r="Q2986" s="423" t="s">
        <v>245</v>
      </c>
      <c r="R2986" s="423" t="s">
        <v>246</v>
      </c>
      <c r="S2986" s="435" t="s">
        <v>2</v>
      </c>
      <c r="T2986" s="445" t="s">
        <v>223</v>
      </c>
      <c r="U2986" s="446" t="s">
        <v>5</v>
      </c>
      <c r="V2986" s="447" t="s">
        <v>241</v>
      </c>
    </row>
    <row r="2987" spans="1:22" ht="15.95" customHeight="1">
      <c r="A2987" s="426"/>
      <c r="B2987" s="1046" t="s">
        <v>3</v>
      </c>
      <c r="C2987" s="1047"/>
      <c r="D2987" s="421">
        <f>IF('statement of marks'!L$6="","",'statement of marks'!L$6)</f>
        <v>5</v>
      </c>
      <c r="E2987" s="421">
        <f>IF('statement of marks'!M$6="","",'statement of marks'!M$6)</f>
        <v>5</v>
      </c>
      <c r="F2987" s="432">
        <f>IF('statement of marks'!N$6="","",'statement of marks'!N$6)</f>
        <v>10</v>
      </c>
      <c r="G2987" s="421">
        <f>IF('statement of marks'!O$6="","",'statement of marks'!O$6)</f>
        <v>5</v>
      </c>
      <c r="H2987" s="421">
        <f>IF('statement of marks'!P$6="","",'statement of marks'!P$6)</f>
        <v>5</v>
      </c>
      <c r="I2987" s="432">
        <f>IF('statement of marks'!Q$6="","",'statement of marks'!Q$6)</f>
        <v>10</v>
      </c>
      <c r="J2987" s="421">
        <f>IF('statement of marks'!R$6="","",'statement of marks'!R$6)</f>
        <v>5</v>
      </c>
      <c r="K2987" s="421">
        <f>IF('statement of marks'!S$6="","",'statement of marks'!S$6)</f>
        <v>5</v>
      </c>
      <c r="L2987" s="432">
        <f>IF('statement of marks'!T$6="","",'statement of marks'!T$6)</f>
        <v>10</v>
      </c>
      <c r="M2987" s="421">
        <f>IF('statement of marks'!V$6="","",'statement of marks'!V$6)</f>
        <v>50</v>
      </c>
      <c r="N2987" s="421">
        <f>IF('statement of marks'!W$6="","",'statement of marks'!W$6)</f>
        <v>20</v>
      </c>
      <c r="O2987" s="432">
        <f>IF('statement of marks'!X$6="","",'statement of marks'!X$6)</f>
        <v>70</v>
      </c>
      <c r="P2987" s="422">
        <f>IF('statement of marks'!Y$6="","",'statement of marks'!Y$6)</f>
        <v>100</v>
      </c>
      <c r="Q2987" s="421">
        <f>IF('statement of marks'!Z$6="","",'statement of marks'!Z$6)</f>
        <v>70</v>
      </c>
      <c r="R2987" s="421">
        <f>IF('statement of marks'!AA$6="","",'statement of marks'!AA$6)</f>
        <v>30</v>
      </c>
      <c r="S2987" s="432">
        <f>IF('statement of marks'!AB$6="","",'statement of marks'!AB$6)</f>
        <v>100</v>
      </c>
      <c r="T2987" s="442">
        <f>IF('statement of marks'!AC$6="","",'statement of marks'!AC$6)</f>
        <v>200</v>
      </c>
      <c r="U2987" s="442" t="str">
        <f>IF('statement of marks'!AD$6="","",'statement of marks'!AD$6)</f>
        <v/>
      </c>
      <c r="V2987" s="448" t="str">
        <f>IF('statement of marks'!AE$6="","",'statement of marks'!AE$6)</f>
        <v/>
      </c>
    </row>
    <row r="2988" spans="1:22" ht="15.95" customHeight="1">
      <c r="A2988" s="425"/>
      <c r="B2988" s="990" t="str">
        <f>IF('statement of marks'!$L$3="","",'statement of marks'!$L$3)</f>
        <v>fgUnh</v>
      </c>
      <c r="C2988" s="991"/>
      <c r="D2988" s="207" t="str">
        <f>IF('statement of marks'!L100="","",'statement of marks'!L100)</f>
        <v/>
      </c>
      <c r="E2988" s="207" t="str">
        <f>IF('statement of marks'!M100="","",'statement of marks'!M100)</f>
        <v/>
      </c>
      <c r="F2988" s="433" t="str">
        <f>IF('statement of marks'!N100="","",'statement of marks'!N100)</f>
        <v/>
      </c>
      <c r="G2988" s="207" t="str">
        <f>IF('statement of marks'!O100="","",'statement of marks'!O100)</f>
        <v/>
      </c>
      <c r="H2988" s="207" t="str">
        <f>IF('statement of marks'!P100="","",'statement of marks'!P100)</f>
        <v/>
      </c>
      <c r="I2988" s="433" t="str">
        <f>IF('statement of marks'!Q100="","",'statement of marks'!Q100)</f>
        <v/>
      </c>
      <c r="J2988" s="207" t="str">
        <f>IF('statement of marks'!R100="","",'statement of marks'!R100)</f>
        <v/>
      </c>
      <c r="K2988" s="207" t="str">
        <f>IF('statement of marks'!S100="","",'statement of marks'!S100)</f>
        <v/>
      </c>
      <c r="L2988" s="433" t="str">
        <f>IF('statement of marks'!T100="","",'statement of marks'!T100)</f>
        <v/>
      </c>
      <c r="M2988" s="207" t="str">
        <f>IF('statement of marks'!V100="","",'statement of marks'!V100)</f>
        <v/>
      </c>
      <c r="N2988" s="207" t="str">
        <f>IF('statement of marks'!W100="","",'statement of marks'!W100)</f>
        <v/>
      </c>
      <c r="O2988" s="433" t="str">
        <f>IF('statement of marks'!X100="","",'statement of marks'!X100)</f>
        <v/>
      </c>
      <c r="P2988" s="209" t="str">
        <f>IF('statement of marks'!Y100="","",'statement of marks'!Y100)</f>
        <v/>
      </c>
      <c r="Q2988" s="207" t="str">
        <f>IF('statement of marks'!Z100="","",'statement of marks'!Z100)</f>
        <v/>
      </c>
      <c r="R2988" s="207" t="str">
        <f>IF('statement of marks'!AA100="","",'statement of marks'!AA100)</f>
        <v/>
      </c>
      <c r="S2988" s="433" t="str">
        <f>IF('statement of marks'!AB100="","",'statement of marks'!AB100)</f>
        <v/>
      </c>
      <c r="T2988" s="420" t="str">
        <f>IF('statement of marks'!AC100="","",'statement of marks'!AC100)</f>
        <v/>
      </c>
      <c r="U2988" s="420" t="str">
        <f>IF('statement of marks'!AD100="","",'statement of marks'!AD100)</f>
        <v/>
      </c>
      <c r="V2988" s="439" t="str">
        <f>IF('statement of marks'!AE100="","",'statement of marks'!AE100)</f>
        <v/>
      </c>
    </row>
    <row r="2989" spans="1:22" ht="15.95" customHeight="1">
      <c r="A2989" s="425"/>
      <c r="B2989" s="990" t="str">
        <f>IF('statement of marks'!$AH$3="","",'statement of marks'!$AH$3)</f>
        <v>vaxszth</v>
      </c>
      <c r="C2989" s="991"/>
      <c r="D2989" s="207" t="str">
        <f>IF('statement of marks'!AH100="","",'statement of marks'!AH100)</f>
        <v/>
      </c>
      <c r="E2989" s="207" t="str">
        <f>IF('statement of marks'!AI100="","",'statement of marks'!AI100)</f>
        <v/>
      </c>
      <c r="F2989" s="433" t="str">
        <f>IF('statement of marks'!AJ100="","",'statement of marks'!AJ100)</f>
        <v/>
      </c>
      <c r="G2989" s="207" t="str">
        <f>IF('statement of marks'!AK100="","",'statement of marks'!AK100)</f>
        <v/>
      </c>
      <c r="H2989" s="207" t="str">
        <f>IF('statement of marks'!AL100="","",'statement of marks'!AL100)</f>
        <v/>
      </c>
      <c r="I2989" s="433" t="str">
        <f>IF('statement of marks'!AM100="","",'statement of marks'!AM100)</f>
        <v/>
      </c>
      <c r="J2989" s="207" t="str">
        <f>IF('statement of marks'!AN100="","",'statement of marks'!AN100)</f>
        <v/>
      </c>
      <c r="K2989" s="207" t="str">
        <f>IF('statement of marks'!AO100="","",'statement of marks'!AO100)</f>
        <v/>
      </c>
      <c r="L2989" s="433" t="str">
        <f>IF('statement of marks'!AP100="","",'statement of marks'!AP100)</f>
        <v/>
      </c>
      <c r="M2989" s="207" t="str">
        <f>IF('statement of marks'!AR100="","",'statement of marks'!AR100)</f>
        <v/>
      </c>
      <c r="N2989" s="207" t="str">
        <f>IF('statement of marks'!AS100="","",'statement of marks'!AS100)</f>
        <v/>
      </c>
      <c r="O2989" s="433" t="str">
        <f>IF('statement of marks'!AT100="","",'statement of marks'!AT100)</f>
        <v/>
      </c>
      <c r="P2989" s="209" t="str">
        <f>IF('statement of marks'!AU100="","",'statement of marks'!AU100)</f>
        <v/>
      </c>
      <c r="Q2989" s="207" t="str">
        <f>IF('statement of marks'!AV100="","",'statement of marks'!AV100)</f>
        <v/>
      </c>
      <c r="R2989" s="207" t="str">
        <f>IF('statement of marks'!AW100="","",'statement of marks'!AW100)</f>
        <v/>
      </c>
      <c r="S2989" s="433" t="str">
        <f>IF('statement of marks'!AX100="","",'statement of marks'!AX100)</f>
        <v/>
      </c>
      <c r="T2989" s="420" t="str">
        <f>IF('statement of marks'!AY100="","",'statement of marks'!AY100)</f>
        <v/>
      </c>
      <c r="U2989" s="420" t="str">
        <f>IF('statement of marks'!AZ100="","",'statement of marks'!AZ100)</f>
        <v/>
      </c>
      <c r="V2989" s="439" t="str">
        <f>IF('statement of marks'!BA100="","",'statement of marks'!BA100)</f>
        <v/>
      </c>
    </row>
    <row r="2990" spans="1:22" ht="15.95" customHeight="1">
      <c r="A2990" s="425"/>
      <c r="B2990" s="990" t="str">
        <f>IF('statement of marks'!BD100="s","laLd`r",IF('statement of marks'!BD100="u","mnwZ",IF('statement of marks'!BD100="g","xqtjkrh",IF('statement of marks'!BD100="p","iatkch",IF('statement of marks'!BD100="sd","fla/kh","r`rh; Hkk""kk")))))</f>
        <v>r`rh; Hkk"kk</v>
      </c>
      <c r="C2990" s="991"/>
      <c r="D2990" s="207" t="str">
        <f>IF('statement of marks'!BE100="","",'statement of marks'!BE100)</f>
        <v/>
      </c>
      <c r="E2990" s="207" t="str">
        <f>IF('statement of marks'!BF100="","",'statement of marks'!BF100)</f>
        <v/>
      </c>
      <c r="F2990" s="433" t="str">
        <f>IF('statement of marks'!BG100="","",'statement of marks'!BG100)</f>
        <v/>
      </c>
      <c r="G2990" s="207" t="str">
        <f>IF('statement of marks'!BH100="","",'statement of marks'!BH100)</f>
        <v/>
      </c>
      <c r="H2990" s="207" t="str">
        <f>IF('statement of marks'!BI100="","",'statement of marks'!BI100)</f>
        <v/>
      </c>
      <c r="I2990" s="433" t="str">
        <f>IF('statement of marks'!BJ100="","",'statement of marks'!BJ100)</f>
        <v/>
      </c>
      <c r="J2990" s="207" t="str">
        <f>IF('statement of marks'!BK100="","",'statement of marks'!BK100)</f>
        <v/>
      </c>
      <c r="K2990" s="207" t="str">
        <f>IF('statement of marks'!BL100="","",'statement of marks'!BL100)</f>
        <v/>
      </c>
      <c r="L2990" s="433" t="str">
        <f>IF('statement of marks'!BM100="","",'statement of marks'!BM100)</f>
        <v/>
      </c>
      <c r="M2990" s="207" t="str">
        <f>IF('statement of marks'!BO100="","",'statement of marks'!BO100)</f>
        <v/>
      </c>
      <c r="N2990" s="207" t="str">
        <f>IF('statement of marks'!BP100="","",'statement of marks'!BP100)</f>
        <v/>
      </c>
      <c r="O2990" s="433" t="str">
        <f>IF('statement of marks'!BQ100="","",'statement of marks'!BQ100)</f>
        <v/>
      </c>
      <c r="P2990" s="209" t="str">
        <f>IF('statement of marks'!BR100="","",'statement of marks'!BR100)</f>
        <v/>
      </c>
      <c r="Q2990" s="207" t="str">
        <f>IF('statement of marks'!BS100="","",'statement of marks'!BS100)</f>
        <v/>
      </c>
      <c r="R2990" s="207" t="str">
        <f>IF('statement of marks'!BT100="","",'statement of marks'!BT100)</f>
        <v/>
      </c>
      <c r="S2990" s="433" t="str">
        <f>IF('statement of marks'!BU100="","",'statement of marks'!BU100)</f>
        <v/>
      </c>
      <c r="T2990" s="420" t="str">
        <f>IF('statement of marks'!BV100="","",'statement of marks'!BV100)</f>
        <v/>
      </c>
      <c r="U2990" s="420" t="str">
        <f>IF('statement of marks'!BW100="","",'statement of marks'!BW100)</f>
        <v/>
      </c>
      <c r="V2990" s="439" t="str">
        <f>IF('statement of marks'!BX100="","",'statement of marks'!BX100)</f>
        <v/>
      </c>
    </row>
    <row r="2991" spans="1:22" ht="15.95" customHeight="1">
      <c r="A2991" s="425"/>
      <c r="B2991" s="990" t="str">
        <f>IF('statement of marks'!$CA$3="","",'statement of marks'!$CA$3)</f>
        <v>xf.kr</v>
      </c>
      <c r="C2991" s="991"/>
      <c r="D2991" s="207" t="str">
        <f>IF('statement of marks'!CA100="","",'statement of marks'!CA100)</f>
        <v/>
      </c>
      <c r="E2991" s="207" t="str">
        <f>IF('statement of marks'!CB100="","",'statement of marks'!CB100)</f>
        <v/>
      </c>
      <c r="F2991" s="433" t="str">
        <f>IF('statement of marks'!CC100="","",'statement of marks'!CC100)</f>
        <v/>
      </c>
      <c r="G2991" s="207" t="str">
        <f>IF('statement of marks'!CD100="","",'statement of marks'!CD100)</f>
        <v/>
      </c>
      <c r="H2991" s="207" t="str">
        <f>IF('statement of marks'!CE100="","",'statement of marks'!CE100)</f>
        <v/>
      </c>
      <c r="I2991" s="433" t="str">
        <f>IF('statement of marks'!CF100="","",'statement of marks'!CF100)</f>
        <v/>
      </c>
      <c r="J2991" s="207" t="str">
        <f>IF('statement of marks'!CG100="","",'statement of marks'!CG100)</f>
        <v/>
      </c>
      <c r="K2991" s="207" t="str">
        <f>IF('statement of marks'!CH100="","",'statement of marks'!CH100)</f>
        <v/>
      </c>
      <c r="L2991" s="433" t="str">
        <f>IF('statement of marks'!CI100="","",'statement of marks'!CI100)</f>
        <v/>
      </c>
      <c r="M2991" s="207" t="str">
        <f>IF('statement of marks'!CK100="","",'statement of marks'!CK100)</f>
        <v/>
      </c>
      <c r="N2991" s="207" t="str">
        <f>IF('statement of marks'!CL100="","",'statement of marks'!CL100)</f>
        <v/>
      </c>
      <c r="O2991" s="433" t="str">
        <f>IF('statement of marks'!CM100="","",'statement of marks'!CM100)</f>
        <v/>
      </c>
      <c r="P2991" s="209" t="str">
        <f>IF('statement of marks'!CN100="","",'statement of marks'!CN100)</f>
        <v/>
      </c>
      <c r="Q2991" s="207" t="str">
        <f>IF('statement of marks'!CO100="","",'statement of marks'!CO100)</f>
        <v/>
      </c>
      <c r="R2991" s="207" t="str">
        <f>IF('statement of marks'!CP100="","",'statement of marks'!CP100)</f>
        <v/>
      </c>
      <c r="S2991" s="433" t="str">
        <f>IF('statement of marks'!CQ100="","",'statement of marks'!CQ100)</f>
        <v/>
      </c>
      <c r="T2991" s="420" t="str">
        <f>IF('statement of marks'!CR100="","",'statement of marks'!CR100)</f>
        <v/>
      </c>
      <c r="U2991" s="420" t="str">
        <f>IF('statement of marks'!CS100="","",'statement of marks'!CS100)</f>
        <v/>
      </c>
      <c r="V2991" s="439" t="str">
        <f>IF('statement of marks'!CT100="","",'statement of marks'!CT100)</f>
        <v/>
      </c>
    </row>
    <row r="2992" spans="1:22" ht="15.95" customHeight="1">
      <c r="A2992" s="425"/>
      <c r="B2992" s="990" t="str">
        <f>IF('statement of marks'!$CW$3="","",'statement of marks'!$CW$3)</f>
        <v>foKku</v>
      </c>
      <c r="C2992" s="991"/>
      <c r="D2992" s="207" t="str">
        <f>IF('statement of marks'!CW100="","",'statement of marks'!CW100)</f>
        <v/>
      </c>
      <c r="E2992" s="207" t="str">
        <f>IF('statement of marks'!CX100="","",'statement of marks'!CX100)</f>
        <v/>
      </c>
      <c r="F2992" s="433" t="str">
        <f>IF('statement of marks'!CY100="","",'statement of marks'!CY100)</f>
        <v/>
      </c>
      <c r="G2992" s="207" t="str">
        <f>IF('statement of marks'!CZ100="","",'statement of marks'!CZ100)</f>
        <v/>
      </c>
      <c r="H2992" s="207" t="str">
        <f>IF('statement of marks'!DA100="","",'statement of marks'!DA100)</f>
        <v/>
      </c>
      <c r="I2992" s="433" t="str">
        <f>IF('statement of marks'!DB100="","",'statement of marks'!DB100)</f>
        <v/>
      </c>
      <c r="J2992" s="207" t="str">
        <f>IF('statement of marks'!DC100="","",'statement of marks'!DC100)</f>
        <v/>
      </c>
      <c r="K2992" s="207" t="str">
        <f>IF('statement of marks'!DD100="","",'statement of marks'!DD100)</f>
        <v/>
      </c>
      <c r="L2992" s="433" t="str">
        <f>IF('statement of marks'!DE100="","",'statement of marks'!DE100)</f>
        <v/>
      </c>
      <c r="M2992" s="207" t="str">
        <f>IF('statement of marks'!DG100="","",'statement of marks'!DG100)</f>
        <v/>
      </c>
      <c r="N2992" s="207" t="str">
        <f>IF('statement of marks'!DH100="","",'statement of marks'!DH100)</f>
        <v/>
      </c>
      <c r="O2992" s="433" t="str">
        <f>IF('statement of marks'!DI100="","",'statement of marks'!DI100)</f>
        <v/>
      </c>
      <c r="P2992" s="209" t="str">
        <f>IF('statement of marks'!DJ100="","",'statement of marks'!DJ100)</f>
        <v/>
      </c>
      <c r="Q2992" s="207" t="str">
        <f>IF('statement of marks'!DK100="","",'statement of marks'!DK100)</f>
        <v/>
      </c>
      <c r="R2992" s="207" t="str">
        <f>IF('statement of marks'!DL100="","",'statement of marks'!DL100)</f>
        <v/>
      </c>
      <c r="S2992" s="433" t="str">
        <f>IF('statement of marks'!DM100="","",'statement of marks'!DM100)</f>
        <v/>
      </c>
      <c r="T2992" s="420" t="str">
        <f>IF('statement of marks'!DN100="","",'statement of marks'!DN100)</f>
        <v/>
      </c>
      <c r="U2992" s="420" t="str">
        <f>IF('statement of marks'!DO100="","",'statement of marks'!DO100)</f>
        <v/>
      </c>
      <c r="V2992" s="439" t="str">
        <f>IF('statement of marks'!DP100="","",'statement of marks'!DP100)</f>
        <v/>
      </c>
    </row>
    <row r="2993" spans="1:22" ht="15.95" customHeight="1">
      <c r="A2993" s="425"/>
      <c r="B2993" s="990" t="str">
        <f>IF('statement of marks'!$DS$3="","",'statement of marks'!$DS$3)</f>
        <v>lkekftd foKku</v>
      </c>
      <c r="C2993" s="991"/>
      <c r="D2993" s="207" t="str">
        <f>IF('statement of marks'!DS100="","",'statement of marks'!DS100)</f>
        <v/>
      </c>
      <c r="E2993" s="207" t="str">
        <f>IF('statement of marks'!DT100="","",'statement of marks'!DT100)</f>
        <v/>
      </c>
      <c r="F2993" s="433" t="str">
        <f>IF('statement of marks'!DU100="","",'statement of marks'!DU100)</f>
        <v/>
      </c>
      <c r="G2993" s="207" t="str">
        <f>IF('statement of marks'!DV100="","",'statement of marks'!DV100)</f>
        <v/>
      </c>
      <c r="H2993" s="207" t="str">
        <f>IF('statement of marks'!DW100="","",'statement of marks'!DW100)</f>
        <v/>
      </c>
      <c r="I2993" s="433" t="str">
        <f>IF('statement of marks'!DX100="","",'statement of marks'!DX100)</f>
        <v/>
      </c>
      <c r="J2993" s="207" t="str">
        <f>IF('statement of marks'!DY100="","",'statement of marks'!DY100)</f>
        <v/>
      </c>
      <c r="K2993" s="207" t="str">
        <f>IF('statement of marks'!DZ100="","",'statement of marks'!DZ100)</f>
        <v/>
      </c>
      <c r="L2993" s="433" t="str">
        <f>IF('statement of marks'!EA100="","",'statement of marks'!EA100)</f>
        <v/>
      </c>
      <c r="M2993" s="207" t="str">
        <f>IF('statement of marks'!EC100="","",'statement of marks'!EC100)</f>
        <v/>
      </c>
      <c r="N2993" s="207" t="str">
        <f>IF('statement of marks'!ED100="","",'statement of marks'!ED100)</f>
        <v/>
      </c>
      <c r="O2993" s="433" t="str">
        <f>IF('statement of marks'!EE100="","",'statement of marks'!EE100)</f>
        <v/>
      </c>
      <c r="P2993" s="209" t="str">
        <f>IF('statement of marks'!EF100="","",'statement of marks'!EF100)</f>
        <v/>
      </c>
      <c r="Q2993" s="207" t="str">
        <f>IF('statement of marks'!EG100="","",'statement of marks'!EG100)</f>
        <v/>
      </c>
      <c r="R2993" s="207" t="str">
        <f>IF('statement of marks'!EH100="","",'statement of marks'!EH100)</f>
        <v/>
      </c>
      <c r="S2993" s="433" t="str">
        <f>IF('statement of marks'!EI100="","",'statement of marks'!EI100)</f>
        <v/>
      </c>
      <c r="T2993" s="420" t="str">
        <f>IF('statement of marks'!EJ100="","",'statement of marks'!EJ100)</f>
        <v/>
      </c>
      <c r="U2993" s="420" t="str">
        <f>IF('statement of marks'!EK100="","",'statement of marks'!EK100)</f>
        <v/>
      </c>
      <c r="V2993" s="439" t="str">
        <f>IF('statement of marks'!EL100="","",'statement of marks'!EL100)</f>
        <v/>
      </c>
    </row>
    <row r="2994" spans="1:22" ht="15.95" customHeight="1">
      <c r="A2994" s="425"/>
      <c r="B2994" s="996" t="s">
        <v>193</v>
      </c>
      <c r="C2994" s="997"/>
      <c r="D2994" s="1007" t="s">
        <v>1</v>
      </c>
      <c r="E2994" s="1007"/>
      <c r="F2994" s="1007"/>
      <c r="G2994" s="1007" t="s">
        <v>21</v>
      </c>
      <c r="H2994" s="1007"/>
      <c r="I2994" s="1007"/>
      <c r="J2994" s="1007" t="s">
        <v>194</v>
      </c>
      <c r="K2994" s="1007"/>
      <c r="L2994" s="1007"/>
      <c r="M2994" s="1007" t="s">
        <v>68</v>
      </c>
      <c r="N2994" s="1007"/>
      <c r="O2994" s="1007"/>
      <c r="P2994" s="1007" t="s">
        <v>240</v>
      </c>
      <c r="Q2994" s="1007"/>
      <c r="R2994" s="1007"/>
      <c r="S2994" s="436"/>
      <c r="T2994" s="1073" t="s">
        <v>237</v>
      </c>
      <c r="U2994" s="1074"/>
      <c r="V2994" s="1075"/>
    </row>
    <row r="2995" spans="1:22" ht="15.95" customHeight="1">
      <c r="A2995" s="426"/>
      <c r="B2995" s="1048" t="s">
        <v>3</v>
      </c>
      <c r="C2995" s="1049"/>
      <c r="D2995" s="1050">
        <f>IF('statement of marks'!EO$6="","",'statement of marks'!EO$6)</f>
        <v>20</v>
      </c>
      <c r="E2995" s="1050"/>
      <c r="F2995" s="1050"/>
      <c r="G2995" s="1050">
        <f>IF('statement of marks'!EP$6="","",'statement of marks'!EP$6)</f>
        <v>20</v>
      </c>
      <c r="H2995" s="1050"/>
      <c r="I2995" s="1050"/>
      <c r="J2995" s="1050">
        <f>IF('statement of marks'!ER$6="","",'statement of marks'!ER$6)</f>
        <v>20</v>
      </c>
      <c r="K2995" s="1050"/>
      <c r="L2995" s="1050"/>
      <c r="M2995" s="1050">
        <f>IF('statement of marks'!EQ$6="","",'statement of marks'!EQ$6)</f>
        <v>20</v>
      </c>
      <c r="N2995" s="1050"/>
      <c r="O2995" s="1050"/>
      <c r="P2995" s="1050">
        <f>IF('statement of marks'!ES$6="","",'statement of marks'!ES$6)</f>
        <v>20</v>
      </c>
      <c r="Q2995" s="1050"/>
      <c r="R2995" s="1050"/>
      <c r="S2995" s="437" t="str">
        <f>IF('statement of marks'!FD$6="","",'statement of marks'!EW$6)</f>
        <v/>
      </c>
      <c r="T2995" s="442">
        <f>IF('statement of marks'!ET$6="","",'statement of marks'!ET$6)</f>
        <v>100</v>
      </c>
      <c r="U2995" s="443" t="s">
        <v>5</v>
      </c>
      <c r="V2995" s="444" t="s">
        <v>241</v>
      </c>
    </row>
    <row r="2996" spans="1:22" ht="15.95" customHeight="1">
      <c r="A2996" s="425"/>
      <c r="B2996" s="990" t="str">
        <f>IF('statement of marks'!$EO$3="","",'statement of marks'!$EO$3)</f>
        <v>dk;kZuqHko</v>
      </c>
      <c r="C2996" s="991"/>
      <c r="D2996" s="1031" t="str">
        <f>IF('statement of marks'!EO100="","",'statement of marks'!EO100)</f>
        <v/>
      </c>
      <c r="E2996" s="1031"/>
      <c r="F2996" s="1031"/>
      <c r="G2996" s="1031" t="str">
        <f>IF('statement of marks'!EP100="","",'statement of marks'!EP100)</f>
        <v/>
      </c>
      <c r="H2996" s="1031"/>
      <c r="I2996" s="1031"/>
      <c r="J2996" s="1031" t="str">
        <f>IF('statement of marks'!ER100="","",'statement of marks'!ER100)</f>
        <v/>
      </c>
      <c r="K2996" s="1031"/>
      <c r="L2996" s="1031"/>
      <c r="M2996" s="1031" t="str">
        <f>IF('statement of marks'!EQ100="","",'statement of marks'!EQ100)</f>
        <v/>
      </c>
      <c r="N2996" s="1031"/>
      <c r="O2996" s="1031"/>
      <c r="P2996" s="1031" t="str">
        <f>IF('statement of marks'!ES100="","",'statement of marks'!ES100)</f>
        <v/>
      </c>
      <c r="Q2996" s="1031"/>
      <c r="R2996" s="1031"/>
      <c r="S2996" s="438"/>
      <c r="T2996" s="440" t="str">
        <f>IF('statement of marks'!ET100="","",'statement of marks'!ET100)</f>
        <v/>
      </c>
      <c r="U2996" s="440" t="str">
        <f>IF('statement of marks'!EU100="","",'statement of marks'!EU100)</f>
        <v/>
      </c>
      <c r="V2996" s="441" t="str">
        <f>IF('statement of marks'!EV100="","",'statement of marks'!EV100)</f>
        <v/>
      </c>
    </row>
    <row r="2997" spans="1:22" ht="15.95" customHeight="1">
      <c r="A2997" s="425"/>
      <c r="B2997" s="1027" t="str">
        <f>IF('statement of marks'!$EY$3="","",'statement of marks'!$EY$3)</f>
        <v>dyk f'k{kk</v>
      </c>
      <c r="C2997" s="1028"/>
      <c r="D2997" s="1031" t="str">
        <f>IF('statement of marks'!EY100="","",'statement of marks'!EY100)</f>
        <v/>
      </c>
      <c r="E2997" s="1031"/>
      <c r="F2997" s="1031"/>
      <c r="G2997" s="1031" t="str">
        <f>IF('statement of marks'!EZ100="","",'statement of marks'!EZ100)</f>
        <v/>
      </c>
      <c r="H2997" s="1031"/>
      <c r="I2997" s="1031"/>
      <c r="J2997" s="1031" t="str">
        <f>IF('statement of marks'!FB100="","",'statement of marks'!FB100)</f>
        <v/>
      </c>
      <c r="K2997" s="1031"/>
      <c r="L2997" s="1031"/>
      <c r="M2997" s="1031" t="str">
        <f>IF('statement of marks'!FA100="","",'statement of marks'!FA100)</f>
        <v/>
      </c>
      <c r="N2997" s="1031"/>
      <c r="O2997" s="1031"/>
      <c r="P2997" s="1031" t="str">
        <f>IF('statement of marks'!FC100="","",'statement of marks'!FC100)</f>
        <v/>
      </c>
      <c r="Q2997" s="1031"/>
      <c r="R2997" s="1031"/>
      <c r="S2997" s="438"/>
      <c r="T2997" s="440" t="str">
        <f>IF('statement of marks'!FD100="","",'statement of marks'!FD100)</f>
        <v/>
      </c>
      <c r="U2997" s="440" t="str">
        <f>IF('statement of marks'!FE100="","",'statement of marks'!FE100)</f>
        <v/>
      </c>
      <c r="V2997" s="441" t="str">
        <f>IF('statement of marks'!FF100="","",'statement of marks'!FF100)</f>
        <v/>
      </c>
    </row>
    <row r="2998" spans="1:22" ht="15.95" customHeight="1">
      <c r="A2998" s="425"/>
      <c r="B2998" s="1029" t="str">
        <f>IF('statement of marks'!$FI$3="","",'statement of marks'!$FI$3)</f>
        <v>LokLF; ,oe~ 'kkjhfjd f'k{kk</v>
      </c>
      <c r="C2998" s="1030"/>
      <c r="D2998" s="1031" t="str">
        <f>IF('statement of marks'!FI100="","",'statement of marks'!FI100)</f>
        <v/>
      </c>
      <c r="E2998" s="1031"/>
      <c r="F2998" s="1031"/>
      <c r="G2998" s="1031" t="str">
        <f>IF('statement of marks'!FJ100="","",'statement of marks'!FJ100)</f>
        <v/>
      </c>
      <c r="H2998" s="1031"/>
      <c r="I2998" s="1031"/>
      <c r="J2998" s="1031" t="str">
        <f>IF('statement of marks'!FL100="","",'statement of marks'!FL100)</f>
        <v/>
      </c>
      <c r="K2998" s="1031"/>
      <c r="L2998" s="1031"/>
      <c r="M2998" s="1031" t="str">
        <f>IF('statement of marks'!FK100="","",'statement of marks'!FK100)</f>
        <v/>
      </c>
      <c r="N2998" s="1031"/>
      <c r="O2998" s="1031"/>
      <c r="P2998" s="1031" t="str">
        <f>IF('statement of marks'!FM100="","",'statement of marks'!FM100)</f>
        <v/>
      </c>
      <c r="Q2998" s="1031"/>
      <c r="R2998" s="1031"/>
      <c r="S2998" s="438"/>
      <c r="T2998" s="440" t="str">
        <f>IF('statement of marks'!FN100="","",'statement of marks'!FN100)</f>
        <v/>
      </c>
      <c r="U2998" s="440" t="str">
        <f>IF('statement of marks'!FO100="","",'statement of marks'!FO100)</f>
        <v/>
      </c>
      <c r="V2998" s="441" t="str">
        <f>IF('statement of marks'!FP100="","",'statement of marks'!FP100)</f>
        <v/>
      </c>
    </row>
    <row r="2999" spans="1:22" ht="15.95" customHeight="1">
      <c r="A2999" s="425"/>
      <c r="B2999" s="1000" t="s">
        <v>195</v>
      </c>
      <c r="C2999" s="1001"/>
      <c r="D2999" s="1071" t="str">
        <f>details!$DR$3</f>
        <v>vxLr rd</v>
      </c>
      <c r="E2999" s="1071"/>
      <c r="F2999" s="1071"/>
      <c r="G2999" s="1071" t="str">
        <f>details!$DV$3</f>
        <v>vDVwcj rd</v>
      </c>
      <c r="H2999" s="1071"/>
      <c r="I2999" s="1071"/>
      <c r="J2999" s="1071" t="str">
        <f>details!$ED$3</f>
        <v>Qjojh rd</v>
      </c>
      <c r="K2999" s="1071"/>
      <c r="L2999" s="1071"/>
      <c r="M2999" s="1071" t="str">
        <f>details!$DZ$3</f>
        <v>fnlEcj rd</v>
      </c>
      <c r="N2999" s="1071"/>
      <c r="O2999" s="1071"/>
      <c r="P2999" s="1071" t="str">
        <f>details!$EH$3</f>
        <v>loZ ;ksx</v>
      </c>
      <c r="Q2999" s="1071"/>
      <c r="R2999" s="1071"/>
      <c r="S2999" s="1010" t="s">
        <v>252</v>
      </c>
      <c r="T2999" s="1011"/>
      <c r="U2999" s="1011"/>
      <c r="V2999" s="1078"/>
    </row>
    <row r="3000" spans="1:22" ht="15.95" customHeight="1">
      <c r="A3000" s="425"/>
      <c r="B3000" s="1025" t="s">
        <v>98</v>
      </c>
      <c r="C3000" s="1026"/>
      <c r="D3000" s="1008" t="str">
        <f>IF(details!DS100="","",details!DS100)</f>
        <v/>
      </c>
      <c r="E3000" s="1008"/>
      <c r="F3000" s="1008"/>
      <c r="G3000" s="1008" t="str">
        <f>IF(details!DW100="","",details!DW100)</f>
        <v/>
      </c>
      <c r="H3000" s="1008"/>
      <c r="I3000" s="1008"/>
      <c r="J3000" s="1008" t="str">
        <f>IF(details!EE100="","",details!EE100)</f>
        <v/>
      </c>
      <c r="K3000" s="1008"/>
      <c r="L3000" s="1008"/>
      <c r="M3000" s="1008" t="str">
        <f>IF(details!EA100="","",details!EA100)</f>
        <v/>
      </c>
      <c r="N3000" s="1008"/>
      <c r="O3000" s="1008"/>
      <c r="P3000" s="1008" t="str">
        <f>IF(details!EI100="","",details!EI100)</f>
        <v/>
      </c>
      <c r="Q3000" s="1008"/>
      <c r="R3000" s="1008"/>
      <c r="S3000" s="1079">
        <f>'statement of marks'!$HF$108</f>
        <v>42855</v>
      </c>
      <c r="T3000" s="1080"/>
      <c r="U3000" s="1080"/>
      <c r="V3000" s="1081"/>
    </row>
    <row r="3001" spans="1:22" ht="15.95" customHeight="1">
      <c r="A3001" s="425"/>
      <c r="B3001" s="1023" t="s">
        <v>15</v>
      </c>
      <c r="C3001" s="1024"/>
      <c r="D3001" s="1009">
        <f>IF(details!DR100="","",details!DR100)</f>
        <v>83</v>
      </c>
      <c r="E3001" s="1009"/>
      <c r="F3001" s="1009"/>
      <c r="G3001" s="1009" t="str">
        <f>IF(details!DV100="","",details!DV100)</f>
        <v/>
      </c>
      <c r="H3001" s="1009"/>
      <c r="I3001" s="1009"/>
      <c r="J3001" s="1009" t="str">
        <f>IF(details!ED100="","",details!ED100)</f>
        <v/>
      </c>
      <c r="K3001" s="1009"/>
      <c r="L3001" s="1009"/>
      <c r="M3001" s="1009" t="str">
        <f>IF(details!DZ100="","",details!DZ100)</f>
        <v/>
      </c>
      <c r="N3001" s="1009"/>
      <c r="O3001" s="1009"/>
      <c r="P3001" s="1009" t="str">
        <f>IF(details!EH100="","",details!EH100)</f>
        <v/>
      </c>
      <c r="Q3001" s="1009"/>
      <c r="R3001" s="1009"/>
      <c r="S3001" s="1082"/>
      <c r="T3001" s="1083"/>
      <c r="U3001" s="1083"/>
      <c r="V3001" s="1084"/>
    </row>
    <row r="3002" spans="1:22" ht="15.95" customHeight="1">
      <c r="A3002" s="1072"/>
      <c r="B3002" s="1064" t="s">
        <v>250</v>
      </c>
      <c r="C3002" s="1065"/>
      <c r="D3002" s="1066" t="s">
        <v>3</v>
      </c>
      <c r="E3002" s="1066"/>
      <c r="F3002" s="1066"/>
      <c r="G3002" s="1066" t="s">
        <v>236</v>
      </c>
      <c r="H3002" s="1066"/>
      <c r="I3002" s="1066"/>
      <c r="J3002" s="1066" t="s">
        <v>5</v>
      </c>
      <c r="K3002" s="1066"/>
      <c r="L3002" s="1066"/>
      <c r="M3002" s="1066" t="s">
        <v>242</v>
      </c>
      <c r="N3002" s="1066"/>
      <c r="O3002" s="1066"/>
      <c r="P3002" s="1067" t="s">
        <v>225</v>
      </c>
      <c r="Q3002" s="1067"/>
      <c r="R3002" s="1067"/>
      <c r="S3002" s="1066" t="s">
        <v>250</v>
      </c>
      <c r="T3002" s="1066"/>
      <c r="U3002" s="1066"/>
      <c r="V3002" s="1068"/>
    </row>
    <row r="3003" spans="1:22" ht="15.95" customHeight="1">
      <c r="A3003" s="1072"/>
      <c r="B3003" s="1064"/>
      <c r="C3003" s="1065"/>
      <c r="D3003" s="1069" t="str">
        <f>'statement of marks'!HD100</f>
        <v/>
      </c>
      <c r="E3003" s="1069"/>
      <c r="F3003" s="1069"/>
      <c r="G3003" s="1069" t="str">
        <f>'statement of marks'!HE100</f>
        <v/>
      </c>
      <c r="H3003" s="1069"/>
      <c r="I3003" s="1069"/>
      <c r="J3003" s="1069" t="str">
        <f>'statement of marks'!HF100</f>
        <v/>
      </c>
      <c r="K3003" s="1069"/>
      <c r="L3003" s="1069"/>
      <c r="M3003" s="1069" t="str">
        <f>'statement of marks'!HI100</f>
        <v/>
      </c>
      <c r="N3003" s="1069"/>
      <c r="O3003" s="1069"/>
      <c r="P3003" s="1069" t="str">
        <f>'statement of marks'!HH100</f>
        <v/>
      </c>
      <c r="Q3003" s="1069"/>
      <c r="R3003" s="1069"/>
      <c r="S3003" s="1066" t="str">
        <f>'statement of marks'!HC100</f>
        <v/>
      </c>
      <c r="T3003" s="1066"/>
      <c r="U3003" s="1066"/>
      <c r="V3003" s="1068"/>
    </row>
    <row r="3004" spans="1:22" ht="15.95" customHeight="1">
      <c r="A3004" s="425"/>
      <c r="B3004" s="1036" t="s">
        <v>99</v>
      </c>
      <c r="C3004" s="1037"/>
      <c r="D3004" s="1007"/>
      <c r="E3004" s="1007"/>
      <c r="F3004" s="1007"/>
      <c r="G3004" s="1007"/>
      <c r="H3004" s="1007"/>
      <c r="I3004" s="1007"/>
      <c r="J3004" s="1007"/>
      <c r="K3004" s="1007"/>
      <c r="L3004" s="1007"/>
      <c r="M3004" s="1007"/>
      <c r="N3004" s="1007"/>
      <c r="O3004" s="1007"/>
      <c r="P3004" s="1007"/>
      <c r="Q3004" s="1007"/>
      <c r="R3004" s="1007"/>
      <c r="S3004" s="1007"/>
      <c r="T3004" s="1007"/>
      <c r="U3004" s="1007"/>
      <c r="V3004" s="1058"/>
    </row>
    <row r="3005" spans="1:22" ht="15.95" customHeight="1">
      <c r="A3005" s="425"/>
      <c r="B3005" s="1013" t="s">
        <v>79</v>
      </c>
      <c r="C3005" s="1014"/>
      <c r="D3005" s="1007"/>
      <c r="E3005" s="1007"/>
      <c r="F3005" s="1007"/>
      <c r="G3005" s="1007"/>
      <c r="H3005" s="1007"/>
      <c r="I3005" s="1007"/>
      <c r="J3005" s="1007"/>
      <c r="K3005" s="1007"/>
      <c r="L3005" s="1007"/>
      <c r="M3005" s="1007"/>
      <c r="N3005" s="1007"/>
      <c r="O3005" s="1007"/>
      <c r="P3005" s="1007"/>
      <c r="Q3005" s="1007"/>
      <c r="R3005" s="1007"/>
      <c r="S3005" s="1007"/>
      <c r="T3005" s="1007"/>
      <c r="U3005" s="1007"/>
      <c r="V3005" s="1058"/>
    </row>
    <row r="3006" spans="1:22" ht="15.95" customHeight="1">
      <c r="A3006" s="425"/>
      <c r="B3006" s="1036" t="s">
        <v>243</v>
      </c>
      <c r="C3006" s="1037"/>
      <c r="D3006" s="1007"/>
      <c r="E3006" s="1007"/>
      <c r="F3006" s="1007"/>
      <c r="G3006" s="1007"/>
      <c r="H3006" s="1007"/>
      <c r="I3006" s="1007"/>
      <c r="J3006" s="1007"/>
      <c r="K3006" s="1007"/>
      <c r="L3006" s="1007"/>
      <c r="M3006" s="1007"/>
      <c r="N3006" s="1007"/>
      <c r="O3006" s="1007"/>
      <c r="P3006" s="1007" t="s">
        <v>243</v>
      </c>
      <c r="Q3006" s="1007"/>
      <c r="R3006" s="1007"/>
      <c r="S3006" s="1007"/>
      <c r="T3006" s="1007"/>
      <c r="U3006" s="1007"/>
      <c r="V3006" s="1058"/>
    </row>
    <row r="3007" spans="1:22" ht="15.95" customHeight="1">
      <c r="A3007" s="425"/>
      <c r="B3007" s="1021" t="s">
        <v>100</v>
      </c>
      <c r="C3007" s="1022"/>
      <c r="D3007" s="1007"/>
      <c r="E3007" s="1007"/>
      <c r="F3007" s="1007"/>
      <c r="G3007" s="1007"/>
      <c r="H3007" s="1007"/>
      <c r="I3007" s="1007"/>
      <c r="J3007" s="1007"/>
      <c r="K3007" s="1007"/>
      <c r="L3007" s="1007"/>
      <c r="M3007" s="1007"/>
      <c r="N3007" s="1007"/>
      <c r="O3007" s="1007"/>
      <c r="P3007" s="1007"/>
      <c r="Q3007" s="1007"/>
      <c r="R3007" s="1007"/>
      <c r="S3007" s="1060" t="s">
        <v>100</v>
      </c>
      <c r="T3007" s="1060"/>
      <c r="U3007" s="1060"/>
      <c r="V3007" s="1061"/>
    </row>
    <row r="3008" spans="1:22" ht="15.95" customHeight="1" thickBot="1">
      <c r="A3008" s="427"/>
      <c r="B3008" s="1076" t="s">
        <v>101</v>
      </c>
      <c r="C3008" s="1077"/>
      <c r="D3008" s="1059"/>
      <c r="E3008" s="1059"/>
      <c r="F3008" s="1059"/>
      <c r="G3008" s="1059"/>
      <c r="H3008" s="1059"/>
      <c r="I3008" s="1059"/>
      <c r="J3008" s="1059"/>
      <c r="K3008" s="1059"/>
      <c r="L3008" s="1059"/>
      <c r="M3008" s="1059"/>
      <c r="N3008" s="1059"/>
      <c r="O3008" s="1059"/>
      <c r="P3008" s="1059"/>
      <c r="Q3008" s="1059"/>
      <c r="R3008" s="1059"/>
      <c r="S3008" s="1062" t="s">
        <v>134</v>
      </c>
      <c r="T3008" s="1062"/>
      <c r="U3008" s="1062"/>
      <c r="V3008" s="1063"/>
    </row>
    <row r="3009" spans="1:22" ht="15.95" customHeight="1">
      <c r="A3009" s="424"/>
      <c r="B3009" s="1038" t="s">
        <v>47</v>
      </c>
      <c r="C3009" s="1039"/>
      <c r="D3009" s="1039"/>
      <c r="E3009" s="1039"/>
      <c r="F3009" s="1039"/>
      <c r="G3009" s="1039"/>
      <c r="H3009" s="1039"/>
      <c r="I3009" s="1039"/>
      <c r="J3009" s="1039"/>
      <c r="K3009" s="1039"/>
      <c r="L3009" s="1039"/>
      <c r="M3009" s="1039"/>
      <c r="N3009" s="1039"/>
      <c r="O3009" s="1039"/>
      <c r="P3009" s="1039"/>
      <c r="Q3009" s="1039"/>
      <c r="R3009" s="1039"/>
      <c r="S3009" s="1039"/>
      <c r="T3009" s="1039"/>
      <c r="U3009" s="1039"/>
      <c r="V3009" s="1040"/>
    </row>
    <row r="3010" spans="1:22" ht="15.95" customHeight="1">
      <c r="A3010" s="425"/>
      <c r="B3010" s="1041" t="str">
        <f>'statement of marks'!$A$1</f>
        <v>MkW0Hkhejko vEcsMdj jkt0vkok0fo|k0cxMh]nkSlk</v>
      </c>
      <c r="C3010" s="1042"/>
      <c r="D3010" s="1042"/>
      <c r="E3010" s="1042"/>
      <c r="F3010" s="1042"/>
      <c r="G3010" s="1042"/>
      <c r="H3010" s="1042"/>
      <c r="I3010" s="1042"/>
      <c r="J3010" s="1042"/>
      <c r="K3010" s="1042"/>
      <c r="L3010" s="1042"/>
      <c r="M3010" s="1042"/>
      <c r="N3010" s="1042"/>
      <c r="O3010" s="1042"/>
      <c r="P3010" s="1042"/>
      <c r="Q3010" s="1042"/>
      <c r="R3010" s="1042"/>
      <c r="S3010" s="1042"/>
      <c r="T3010" s="1042"/>
      <c r="U3010" s="1042"/>
      <c r="V3010" s="1043"/>
    </row>
    <row r="3011" spans="1:22" ht="15.95" customHeight="1">
      <c r="A3011" s="425"/>
      <c r="B3011" s="990" t="s">
        <v>244</v>
      </c>
      <c r="C3011" s="991"/>
      <c r="D3011" s="992" t="str">
        <f>'statement of marks'!$H$3</f>
        <v>2016-17</v>
      </c>
      <c r="E3011" s="992"/>
      <c r="F3011" s="992"/>
      <c r="G3011" s="992"/>
      <c r="H3011" s="992"/>
      <c r="I3011" s="992"/>
      <c r="J3011" s="992"/>
      <c r="K3011" s="992"/>
      <c r="L3011" s="992"/>
      <c r="M3011" s="992"/>
      <c r="N3011" s="992"/>
      <c r="O3011" s="992"/>
      <c r="P3011" s="992"/>
      <c r="Q3011" s="992"/>
      <c r="R3011" s="992"/>
      <c r="S3011" s="992"/>
      <c r="T3011" s="992"/>
      <c r="U3011" s="992"/>
      <c r="V3011" s="1044"/>
    </row>
    <row r="3012" spans="1:22" ht="15.95" customHeight="1">
      <c r="A3012" s="425"/>
      <c r="B3012" s="990" t="s">
        <v>185</v>
      </c>
      <c r="C3012" s="991"/>
      <c r="D3012" s="991" t="str">
        <f>IF('statement of marks'!I101="","",'statement of marks'!I101)</f>
        <v/>
      </c>
      <c r="E3012" s="991"/>
      <c r="F3012" s="991"/>
      <c r="G3012" s="991"/>
      <c r="H3012" s="991"/>
      <c r="I3012" s="991"/>
      <c r="J3012" s="991"/>
      <c r="K3012" s="991"/>
      <c r="L3012" s="991"/>
      <c r="M3012" s="991"/>
      <c r="N3012" s="991"/>
      <c r="O3012" s="991"/>
      <c r="P3012" s="991"/>
      <c r="Q3012" s="991"/>
      <c r="R3012" s="991"/>
      <c r="S3012" s="991"/>
      <c r="T3012" s="991"/>
      <c r="U3012" s="991"/>
      <c r="V3012" s="1045"/>
    </row>
    <row r="3013" spans="1:22" ht="15.95" customHeight="1">
      <c r="A3013" s="425"/>
      <c r="B3013" s="990" t="s">
        <v>186</v>
      </c>
      <c r="C3013" s="991"/>
      <c r="D3013" s="991" t="str">
        <f>IF('statement of marks'!J101="","",'statement of marks'!J101)</f>
        <v/>
      </c>
      <c r="E3013" s="991"/>
      <c r="F3013" s="991"/>
      <c r="G3013" s="991"/>
      <c r="H3013" s="991"/>
      <c r="I3013" s="991"/>
      <c r="J3013" s="991"/>
      <c r="K3013" s="991"/>
      <c r="L3013" s="991"/>
      <c r="M3013" s="991"/>
      <c r="N3013" s="991"/>
      <c r="O3013" s="991"/>
      <c r="P3013" s="991"/>
      <c r="Q3013" s="991"/>
      <c r="R3013" s="991"/>
      <c r="S3013" s="991"/>
      <c r="T3013" s="991"/>
      <c r="U3013" s="991"/>
      <c r="V3013" s="1045"/>
    </row>
    <row r="3014" spans="1:22" ht="15.95" customHeight="1">
      <c r="A3014" s="425"/>
      <c r="B3014" s="990" t="s">
        <v>187</v>
      </c>
      <c r="C3014" s="991"/>
      <c r="D3014" s="991" t="str">
        <f>IF('statement of marks'!K101="","",'statement of marks'!K101)</f>
        <v/>
      </c>
      <c r="E3014" s="991"/>
      <c r="F3014" s="991"/>
      <c r="G3014" s="991"/>
      <c r="H3014" s="991"/>
      <c r="I3014" s="991"/>
      <c r="J3014" s="991"/>
      <c r="K3014" s="991"/>
      <c r="L3014" s="991"/>
      <c r="M3014" s="991"/>
      <c r="N3014" s="991"/>
      <c r="O3014" s="991"/>
      <c r="P3014" s="991"/>
      <c r="Q3014" s="991"/>
      <c r="R3014" s="991"/>
      <c r="S3014" s="991"/>
      <c r="T3014" s="991"/>
      <c r="U3014" s="991"/>
      <c r="V3014" s="1045"/>
    </row>
    <row r="3015" spans="1:22" ht="15.95" customHeight="1">
      <c r="A3015" s="425"/>
      <c r="B3015" s="990" t="s">
        <v>188</v>
      </c>
      <c r="C3015" s="991"/>
      <c r="D3015" s="992" t="str">
        <f>'statement of marks'!$G$3</f>
        <v>6 B</v>
      </c>
      <c r="E3015" s="992"/>
      <c r="F3015" s="992"/>
      <c r="G3015" s="991" t="s">
        <v>9</v>
      </c>
      <c r="H3015" s="991"/>
      <c r="I3015" s="991"/>
      <c r="J3015" s="992" t="str">
        <f>IF('statement of marks'!D101="","",'statement of marks'!D101)</f>
        <v/>
      </c>
      <c r="K3015" s="992"/>
      <c r="L3015" s="992"/>
      <c r="M3015" s="991" t="s">
        <v>189</v>
      </c>
      <c r="N3015" s="991"/>
      <c r="O3015" s="991"/>
      <c r="P3015" s="992" t="str">
        <f>IF('statement of marks'!F101="","",'statement of marks'!F101)</f>
        <v/>
      </c>
      <c r="Q3015" s="992"/>
      <c r="R3015" s="992"/>
      <c r="S3015" s="1054" t="str">
        <f>IF('statement of marks'!$I$3="","",'statement of marks'!$I$3)</f>
        <v xml:space="preserve">fo|ky; dk Mk;l dksM+ </v>
      </c>
      <c r="T3015" s="1054"/>
      <c r="U3015" s="1054"/>
      <c r="V3015" s="1055"/>
    </row>
    <row r="3016" spans="1:22" ht="15.95" customHeight="1">
      <c r="A3016" s="425"/>
      <c r="B3016" s="428" t="s">
        <v>0</v>
      </c>
      <c r="C3016" s="429"/>
      <c r="D3016" s="1032" t="str">
        <f>IF('statement of marks'!G101="","",'statement of marks'!G101)</f>
        <v/>
      </c>
      <c r="E3016" s="1032"/>
      <c r="F3016" s="1032"/>
      <c r="G3016" s="991" t="str">
        <f>IF('statement of marks'!H101="","",'statement of marks'!H101)</f>
        <v/>
      </c>
      <c r="H3016" s="991"/>
      <c r="I3016" s="991"/>
      <c r="J3016" s="991"/>
      <c r="K3016" s="991"/>
      <c r="L3016" s="991"/>
      <c r="M3016" s="991"/>
      <c r="N3016" s="991"/>
      <c r="O3016" s="991"/>
      <c r="P3016" s="991"/>
      <c r="Q3016" s="991"/>
      <c r="R3016" s="991"/>
      <c r="S3016" s="1056" t="str">
        <f>IF('statement of marks'!$J$3="","",'statement of marks'!$J$3)</f>
        <v xml:space="preserve">08291009401   </v>
      </c>
      <c r="T3016" s="1056"/>
      <c r="U3016" s="1056"/>
      <c r="V3016" s="1057"/>
    </row>
    <row r="3017" spans="1:22" ht="15.95" customHeight="1">
      <c r="A3017" s="425"/>
      <c r="B3017" s="404" t="s">
        <v>28</v>
      </c>
      <c r="C3017" s="430" t="s">
        <v>96</v>
      </c>
      <c r="D3017" s="1007" t="s">
        <v>1</v>
      </c>
      <c r="E3017" s="1007"/>
      <c r="F3017" s="1007"/>
      <c r="G3017" s="1007" t="s">
        <v>21</v>
      </c>
      <c r="H3017" s="1007"/>
      <c r="I3017" s="1007"/>
      <c r="J3017" s="1007" t="s">
        <v>68</v>
      </c>
      <c r="K3017" s="1007"/>
      <c r="L3017" s="1007"/>
      <c r="M3017" s="1007" t="s">
        <v>97</v>
      </c>
      <c r="N3017" s="1007"/>
      <c r="O3017" s="1007"/>
      <c r="P3017" s="1070" t="s">
        <v>200</v>
      </c>
      <c r="Q3017" s="1051" t="s">
        <v>238</v>
      </c>
      <c r="R3017" s="1051"/>
      <c r="S3017" s="1051"/>
      <c r="T3017" s="1052" t="s">
        <v>237</v>
      </c>
      <c r="U3017" s="1052"/>
      <c r="V3017" s="1053"/>
    </row>
    <row r="3018" spans="1:22" ht="15.95" customHeight="1">
      <c r="A3018" s="425"/>
      <c r="B3018" s="404"/>
      <c r="C3018" s="430"/>
      <c r="D3018" s="423" t="s">
        <v>245</v>
      </c>
      <c r="E3018" s="423" t="s">
        <v>246</v>
      </c>
      <c r="F3018" s="431" t="s">
        <v>2</v>
      </c>
      <c r="G3018" s="423" t="s">
        <v>245</v>
      </c>
      <c r="H3018" s="423" t="s">
        <v>246</v>
      </c>
      <c r="I3018" s="431" t="s">
        <v>2</v>
      </c>
      <c r="J3018" s="423" t="s">
        <v>245</v>
      </c>
      <c r="K3018" s="423" t="s">
        <v>246</v>
      </c>
      <c r="L3018" s="431" t="s">
        <v>2</v>
      </c>
      <c r="M3018" s="423" t="s">
        <v>245</v>
      </c>
      <c r="N3018" s="423" t="s">
        <v>246</v>
      </c>
      <c r="O3018" s="431" t="s">
        <v>2</v>
      </c>
      <c r="P3018" s="1070"/>
      <c r="Q3018" s="423" t="s">
        <v>245</v>
      </c>
      <c r="R3018" s="423" t="s">
        <v>246</v>
      </c>
      <c r="S3018" s="435" t="s">
        <v>2</v>
      </c>
      <c r="T3018" s="445" t="s">
        <v>223</v>
      </c>
      <c r="U3018" s="446" t="s">
        <v>5</v>
      </c>
      <c r="V3018" s="447" t="s">
        <v>241</v>
      </c>
    </row>
    <row r="3019" spans="1:22" ht="15.95" customHeight="1">
      <c r="A3019" s="426"/>
      <c r="B3019" s="1046" t="s">
        <v>3</v>
      </c>
      <c r="C3019" s="1047"/>
      <c r="D3019" s="421">
        <f>IF('statement of marks'!L$6="","",'statement of marks'!L$6)</f>
        <v>5</v>
      </c>
      <c r="E3019" s="421">
        <f>IF('statement of marks'!M$6="","",'statement of marks'!M$6)</f>
        <v>5</v>
      </c>
      <c r="F3019" s="432">
        <f>IF('statement of marks'!N$6="","",'statement of marks'!N$6)</f>
        <v>10</v>
      </c>
      <c r="G3019" s="421">
        <f>IF('statement of marks'!O$6="","",'statement of marks'!O$6)</f>
        <v>5</v>
      </c>
      <c r="H3019" s="421">
        <f>IF('statement of marks'!P$6="","",'statement of marks'!P$6)</f>
        <v>5</v>
      </c>
      <c r="I3019" s="432">
        <f>IF('statement of marks'!Q$6="","",'statement of marks'!Q$6)</f>
        <v>10</v>
      </c>
      <c r="J3019" s="421">
        <f>IF('statement of marks'!R$6="","",'statement of marks'!R$6)</f>
        <v>5</v>
      </c>
      <c r="K3019" s="421">
        <f>IF('statement of marks'!S$6="","",'statement of marks'!S$6)</f>
        <v>5</v>
      </c>
      <c r="L3019" s="432">
        <f>IF('statement of marks'!T$6="","",'statement of marks'!T$6)</f>
        <v>10</v>
      </c>
      <c r="M3019" s="421">
        <f>IF('statement of marks'!V$6="","",'statement of marks'!V$6)</f>
        <v>50</v>
      </c>
      <c r="N3019" s="421">
        <f>IF('statement of marks'!W$6="","",'statement of marks'!W$6)</f>
        <v>20</v>
      </c>
      <c r="O3019" s="432">
        <f>IF('statement of marks'!X$6="","",'statement of marks'!X$6)</f>
        <v>70</v>
      </c>
      <c r="P3019" s="422">
        <f>IF('statement of marks'!Y$6="","",'statement of marks'!Y$6)</f>
        <v>100</v>
      </c>
      <c r="Q3019" s="421">
        <f>IF('statement of marks'!Z$6="","",'statement of marks'!Z$6)</f>
        <v>70</v>
      </c>
      <c r="R3019" s="421">
        <f>IF('statement of marks'!AA$6="","",'statement of marks'!AA$6)</f>
        <v>30</v>
      </c>
      <c r="S3019" s="432">
        <f>IF('statement of marks'!AB$6="","",'statement of marks'!AB$6)</f>
        <v>100</v>
      </c>
      <c r="T3019" s="442">
        <f>IF('statement of marks'!AC$6="","",'statement of marks'!AC$6)</f>
        <v>200</v>
      </c>
      <c r="U3019" s="442" t="str">
        <f>IF('statement of marks'!AD$6="","",'statement of marks'!AD$6)</f>
        <v/>
      </c>
      <c r="V3019" s="448" t="str">
        <f>IF('statement of marks'!AE$6="","",'statement of marks'!AE$6)</f>
        <v/>
      </c>
    </row>
    <row r="3020" spans="1:22" ht="15.95" customHeight="1">
      <c r="A3020" s="425"/>
      <c r="B3020" s="990" t="str">
        <f>IF('statement of marks'!$L$3="","",'statement of marks'!$L$3)</f>
        <v>fgUnh</v>
      </c>
      <c r="C3020" s="991"/>
      <c r="D3020" s="207" t="str">
        <f>IF('statement of marks'!L101="","",'statement of marks'!L101)</f>
        <v/>
      </c>
      <c r="E3020" s="207" t="str">
        <f>IF('statement of marks'!M101="","",'statement of marks'!M101)</f>
        <v/>
      </c>
      <c r="F3020" s="433" t="str">
        <f>IF('statement of marks'!N101="","",'statement of marks'!N101)</f>
        <v/>
      </c>
      <c r="G3020" s="207" t="str">
        <f>IF('statement of marks'!O101="","",'statement of marks'!O101)</f>
        <v/>
      </c>
      <c r="H3020" s="207" t="str">
        <f>IF('statement of marks'!P101="","",'statement of marks'!P101)</f>
        <v/>
      </c>
      <c r="I3020" s="433" t="str">
        <f>IF('statement of marks'!Q101="","",'statement of marks'!Q101)</f>
        <v/>
      </c>
      <c r="J3020" s="207" t="str">
        <f>IF('statement of marks'!R101="","",'statement of marks'!R101)</f>
        <v/>
      </c>
      <c r="K3020" s="207" t="str">
        <f>IF('statement of marks'!S101="","",'statement of marks'!S101)</f>
        <v/>
      </c>
      <c r="L3020" s="433" t="str">
        <f>IF('statement of marks'!T101="","",'statement of marks'!T101)</f>
        <v/>
      </c>
      <c r="M3020" s="207" t="str">
        <f>IF('statement of marks'!V101="","",'statement of marks'!V101)</f>
        <v/>
      </c>
      <c r="N3020" s="207" t="str">
        <f>IF('statement of marks'!W101="","",'statement of marks'!W101)</f>
        <v/>
      </c>
      <c r="O3020" s="433" t="str">
        <f>IF('statement of marks'!X101="","",'statement of marks'!X101)</f>
        <v/>
      </c>
      <c r="P3020" s="209" t="str">
        <f>IF('statement of marks'!Y101="","",'statement of marks'!Y101)</f>
        <v/>
      </c>
      <c r="Q3020" s="207" t="str">
        <f>IF('statement of marks'!Z101="","",'statement of marks'!Z101)</f>
        <v/>
      </c>
      <c r="R3020" s="207" t="str">
        <f>IF('statement of marks'!AA101="","",'statement of marks'!AA101)</f>
        <v/>
      </c>
      <c r="S3020" s="433" t="str">
        <f>IF('statement of marks'!AB101="","",'statement of marks'!AB101)</f>
        <v/>
      </c>
      <c r="T3020" s="420" t="str">
        <f>IF('statement of marks'!AC101="","",'statement of marks'!AC101)</f>
        <v/>
      </c>
      <c r="U3020" s="420" t="str">
        <f>IF('statement of marks'!AD101="","",'statement of marks'!AD101)</f>
        <v/>
      </c>
      <c r="V3020" s="439" t="str">
        <f>IF('statement of marks'!AE101="","",'statement of marks'!AE101)</f>
        <v/>
      </c>
    </row>
    <row r="3021" spans="1:22" ht="15.95" customHeight="1">
      <c r="A3021" s="425"/>
      <c r="B3021" s="990" t="str">
        <f>IF('statement of marks'!$AH$3="","",'statement of marks'!$AH$3)</f>
        <v>vaxszth</v>
      </c>
      <c r="C3021" s="991"/>
      <c r="D3021" s="207" t="str">
        <f>IF('statement of marks'!AH101="","",'statement of marks'!AH101)</f>
        <v/>
      </c>
      <c r="E3021" s="207" t="str">
        <f>IF('statement of marks'!AI101="","",'statement of marks'!AI101)</f>
        <v/>
      </c>
      <c r="F3021" s="433" t="str">
        <f>IF('statement of marks'!AJ101="","",'statement of marks'!AJ101)</f>
        <v/>
      </c>
      <c r="G3021" s="207" t="str">
        <f>IF('statement of marks'!AK101="","",'statement of marks'!AK101)</f>
        <v/>
      </c>
      <c r="H3021" s="207" t="str">
        <f>IF('statement of marks'!AL101="","",'statement of marks'!AL101)</f>
        <v/>
      </c>
      <c r="I3021" s="433" t="str">
        <f>IF('statement of marks'!AM101="","",'statement of marks'!AM101)</f>
        <v/>
      </c>
      <c r="J3021" s="207" t="str">
        <f>IF('statement of marks'!AN101="","",'statement of marks'!AN101)</f>
        <v/>
      </c>
      <c r="K3021" s="207" t="str">
        <f>IF('statement of marks'!AO101="","",'statement of marks'!AO101)</f>
        <v/>
      </c>
      <c r="L3021" s="433" t="str">
        <f>IF('statement of marks'!AP101="","",'statement of marks'!AP101)</f>
        <v/>
      </c>
      <c r="M3021" s="207" t="str">
        <f>IF('statement of marks'!AR101="","",'statement of marks'!AR101)</f>
        <v/>
      </c>
      <c r="N3021" s="207" t="str">
        <f>IF('statement of marks'!AS101="","",'statement of marks'!AS101)</f>
        <v/>
      </c>
      <c r="O3021" s="433" t="str">
        <f>IF('statement of marks'!AT101="","",'statement of marks'!AT101)</f>
        <v/>
      </c>
      <c r="P3021" s="209" t="str">
        <f>IF('statement of marks'!AU101="","",'statement of marks'!AU101)</f>
        <v/>
      </c>
      <c r="Q3021" s="207" t="str">
        <f>IF('statement of marks'!AV101="","",'statement of marks'!AV101)</f>
        <v/>
      </c>
      <c r="R3021" s="207" t="str">
        <f>IF('statement of marks'!AW101="","",'statement of marks'!AW101)</f>
        <v/>
      </c>
      <c r="S3021" s="433" t="str">
        <f>IF('statement of marks'!AX101="","",'statement of marks'!AX101)</f>
        <v/>
      </c>
      <c r="T3021" s="420" t="str">
        <f>IF('statement of marks'!AY101="","",'statement of marks'!AY101)</f>
        <v/>
      </c>
      <c r="U3021" s="420" t="str">
        <f>IF('statement of marks'!AZ101="","",'statement of marks'!AZ101)</f>
        <v/>
      </c>
      <c r="V3021" s="439" t="str">
        <f>IF('statement of marks'!BA101="","",'statement of marks'!BA101)</f>
        <v/>
      </c>
    </row>
    <row r="3022" spans="1:22" ht="15.95" customHeight="1">
      <c r="A3022" s="425"/>
      <c r="B3022" s="990" t="str">
        <f>IF('statement of marks'!BD101="s","laLd`r",IF('statement of marks'!BD101="u","mnwZ",IF('statement of marks'!BD101="g","xqtjkrh",IF('statement of marks'!BD101="p","iatkch",IF('statement of marks'!BD101="sd","fla/kh","r`rh; Hkk""kk")))))</f>
        <v>r`rh; Hkk"kk</v>
      </c>
      <c r="C3022" s="991"/>
      <c r="D3022" s="207" t="str">
        <f>IF('statement of marks'!BE101="","",'statement of marks'!BE101)</f>
        <v/>
      </c>
      <c r="E3022" s="207" t="str">
        <f>IF('statement of marks'!BF101="","",'statement of marks'!BF101)</f>
        <v/>
      </c>
      <c r="F3022" s="433" t="str">
        <f>IF('statement of marks'!BG101="","",'statement of marks'!BG101)</f>
        <v/>
      </c>
      <c r="G3022" s="207" t="str">
        <f>IF('statement of marks'!BH101="","",'statement of marks'!BH101)</f>
        <v/>
      </c>
      <c r="H3022" s="207" t="str">
        <f>IF('statement of marks'!BI101="","",'statement of marks'!BI101)</f>
        <v/>
      </c>
      <c r="I3022" s="433" t="str">
        <f>IF('statement of marks'!BJ101="","",'statement of marks'!BJ101)</f>
        <v/>
      </c>
      <c r="J3022" s="207" t="str">
        <f>IF('statement of marks'!BK101="","",'statement of marks'!BK101)</f>
        <v/>
      </c>
      <c r="K3022" s="207" t="str">
        <f>IF('statement of marks'!BL101="","",'statement of marks'!BL101)</f>
        <v/>
      </c>
      <c r="L3022" s="433" t="str">
        <f>IF('statement of marks'!BM101="","",'statement of marks'!BM101)</f>
        <v/>
      </c>
      <c r="M3022" s="207" t="str">
        <f>IF('statement of marks'!BO101="","",'statement of marks'!BO101)</f>
        <v/>
      </c>
      <c r="N3022" s="207" t="str">
        <f>IF('statement of marks'!BP101="","",'statement of marks'!BP101)</f>
        <v/>
      </c>
      <c r="O3022" s="433" t="str">
        <f>IF('statement of marks'!BQ101="","",'statement of marks'!BQ101)</f>
        <v/>
      </c>
      <c r="P3022" s="209" t="str">
        <f>IF('statement of marks'!BR101="","",'statement of marks'!BR101)</f>
        <v/>
      </c>
      <c r="Q3022" s="207" t="str">
        <f>IF('statement of marks'!BS101="","",'statement of marks'!BS101)</f>
        <v/>
      </c>
      <c r="R3022" s="207" t="str">
        <f>IF('statement of marks'!BT101="","",'statement of marks'!BT101)</f>
        <v/>
      </c>
      <c r="S3022" s="433" t="str">
        <f>IF('statement of marks'!BU101="","",'statement of marks'!BU101)</f>
        <v/>
      </c>
      <c r="T3022" s="420" t="str">
        <f>IF('statement of marks'!BV101="","",'statement of marks'!BV101)</f>
        <v/>
      </c>
      <c r="U3022" s="420" t="str">
        <f>IF('statement of marks'!BW101="","",'statement of marks'!BW101)</f>
        <v/>
      </c>
      <c r="V3022" s="439" t="str">
        <f>IF('statement of marks'!BX101="","",'statement of marks'!BX101)</f>
        <v/>
      </c>
    </row>
    <row r="3023" spans="1:22" ht="15.95" customHeight="1">
      <c r="A3023" s="425"/>
      <c r="B3023" s="990" t="str">
        <f>IF('statement of marks'!$CA$3="","",'statement of marks'!$CA$3)</f>
        <v>xf.kr</v>
      </c>
      <c r="C3023" s="991"/>
      <c r="D3023" s="207" t="str">
        <f>IF('statement of marks'!CA101="","",'statement of marks'!CA101)</f>
        <v/>
      </c>
      <c r="E3023" s="207" t="str">
        <f>IF('statement of marks'!CB101="","",'statement of marks'!CB101)</f>
        <v/>
      </c>
      <c r="F3023" s="433" t="str">
        <f>IF('statement of marks'!CC101="","",'statement of marks'!CC101)</f>
        <v/>
      </c>
      <c r="G3023" s="207" t="str">
        <f>IF('statement of marks'!CD101="","",'statement of marks'!CD101)</f>
        <v/>
      </c>
      <c r="H3023" s="207" t="str">
        <f>IF('statement of marks'!CE101="","",'statement of marks'!CE101)</f>
        <v/>
      </c>
      <c r="I3023" s="433" t="str">
        <f>IF('statement of marks'!CF101="","",'statement of marks'!CF101)</f>
        <v/>
      </c>
      <c r="J3023" s="207" t="str">
        <f>IF('statement of marks'!CG101="","",'statement of marks'!CG101)</f>
        <v/>
      </c>
      <c r="K3023" s="207" t="str">
        <f>IF('statement of marks'!CH101="","",'statement of marks'!CH101)</f>
        <v/>
      </c>
      <c r="L3023" s="433" t="str">
        <f>IF('statement of marks'!CI101="","",'statement of marks'!CI101)</f>
        <v/>
      </c>
      <c r="M3023" s="207" t="str">
        <f>IF('statement of marks'!CK101="","",'statement of marks'!CK101)</f>
        <v/>
      </c>
      <c r="N3023" s="207" t="str">
        <f>IF('statement of marks'!CL101="","",'statement of marks'!CL101)</f>
        <v/>
      </c>
      <c r="O3023" s="433" t="str">
        <f>IF('statement of marks'!CM101="","",'statement of marks'!CM101)</f>
        <v/>
      </c>
      <c r="P3023" s="209" t="str">
        <f>IF('statement of marks'!CN101="","",'statement of marks'!CN101)</f>
        <v/>
      </c>
      <c r="Q3023" s="207" t="str">
        <f>IF('statement of marks'!CO101="","",'statement of marks'!CO101)</f>
        <v/>
      </c>
      <c r="R3023" s="207" t="str">
        <f>IF('statement of marks'!CP101="","",'statement of marks'!CP101)</f>
        <v/>
      </c>
      <c r="S3023" s="433" t="str">
        <f>IF('statement of marks'!CQ101="","",'statement of marks'!CQ101)</f>
        <v/>
      </c>
      <c r="T3023" s="420" t="str">
        <f>IF('statement of marks'!CR101="","",'statement of marks'!CR101)</f>
        <v/>
      </c>
      <c r="U3023" s="420" t="str">
        <f>IF('statement of marks'!CS101="","",'statement of marks'!CS101)</f>
        <v/>
      </c>
      <c r="V3023" s="439" t="str">
        <f>IF('statement of marks'!CT101="","",'statement of marks'!CT101)</f>
        <v/>
      </c>
    </row>
    <row r="3024" spans="1:22" ht="15.95" customHeight="1">
      <c r="A3024" s="425"/>
      <c r="B3024" s="990" t="str">
        <f>IF('statement of marks'!$CW$3="","",'statement of marks'!$CW$3)</f>
        <v>foKku</v>
      </c>
      <c r="C3024" s="991"/>
      <c r="D3024" s="207" t="str">
        <f>IF('statement of marks'!CW101="","",'statement of marks'!CW101)</f>
        <v/>
      </c>
      <c r="E3024" s="207" t="str">
        <f>IF('statement of marks'!CX101="","",'statement of marks'!CX101)</f>
        <v/>
      </c>
      <c r="F3024" s="433" t="str">
        <f>IF('statement of marks'!CY101="","",'statement of marks'!CY101)</f>
        <v/>
      </c>
      <c r="G3024" s="207" t="str">
        <f>IF('statement of marks'!CZ101="","",'statement of marks'!CZ101)</f>
        <v/>
      </c>
      <c r="H3024" s="207" t="str">
        <f>IF('statement of marks'!DA101="","",'statement of marks'!DA101)</f>
        <v/>
      </c>
      <c r="I3024" s="433" t="str">
        <f>IF('statement of marks'!DB101="","",'statement of marks'!DB101)</f>
        <v/>
      </c>
      <c r="J3024" s="207" t="str">
        <f>IF('statement of marks'!DC101="","",'statement of marks'!DC101)</f>
        <v/>
      </c>
      <c r="K3024" s="207" t="str">
        <f>IF('statement of marks'!DD101="","",'statement of marks'!DD101)</f>
        <v/>
      </c>
      <c r="L3024" s="433" t="str">
        <f>IF('statement of marks'!DE101="","",'statement of marks'!DE101)</f>
        <v/>
      </c>
      <c r="M3024" s="207" t="str">
        <f>IF('statement of marks'!DG101="","",'statement of marks'!DG101)</f>
        <v/>
      </c>
      <c r="N3024" s="207" t="str">
        <f>IF('statement of marks'!DH101="","",'statement of marks'!DH101)</f>
        <v/>
      </c>
      <c r="O3024" s="433" t="str">
        <f>IF('statement of marks'!DI101="","",'statement of marks'!DI101)</f>
        <v/>
      </c>
      <c r="P3024" s="209" t="str">
        <f>IF('statement of marks'!DJ101="","",'statement of marks'!DJ101)</f>
        <v/>
      </c>
      <c r="Q3024" s="207" t="str">
        <f>IF('statement of marks'!DK101="","",'statement of marks'!DK101)</f>
        <v/>
      </c>
      <c r="R3024" s="207" t="str">
        <f>IF('statement of marks'!DL101="","",'statement of marks'!DL101)</f>
        <v/>
      </c>
      <c r="S3024" s="433" t="str">
        <f>IF('statement of marks'!DM101="","",'statement of marks'!DM101)</f>
        <v/>
      </c>
      <c r="T3024" s="420" t="str">
        <f>IF('statement of marks'!DN101="","",'statement of marks'!DN101)</f>
        <v/>
      </c>
      <c r="U3024" s="420" t="str">
        <f>IF('statement of marks'!DO101="","",'statement of marks'!DO101)</f>
        <v/>
      </c>
      <c r="V3024" s="439" t="str">
        <f>IF('statement of marks'!DP101="","",'statement of marks'!DP101)</f>
        <v/>
      </c>
    </row>
    <row r="3025" spans="1:22" ht="15.95" customHeight="1">
      <c r="A3025" s="425"/>
      <c r="B3025" s="990" t="str">
        <f>IF('statement of marks'!$DS$3="","",'statement of marks'!$DS$3)</f>
        <v>lkekftd foKku</v>
      </c>
      <c r="C3025" s="991"/>
      <c r="D3025" s="207" t="str">
        <f>IF('statement of marks'!DS101="","",'statement of marks'!DS101)</f>
        <v/>
      </c>
      <c r="E3025" s="207" t="str">
        <f>IF('statement of marks'!DT101="","",'statement of marks'!DT101)</f>
        <v/>
      </c>
      <c r="F3025" s="433" t="str">
        <f>IF('statement of marks'!DU101="","",'statement of marks'!DU101)</f>
        <v/>
      </c>
      <c r="G3025" s="207" t="str">
        <f>IF('statement of marks'!DV101="","",'statement of marks'!DV101)</f>
        <v/>
      </c>
      <c r="H3025" s="207" t="str">
        <f>IF('statement of marks'!DW101="","",'statement of marks'!DW101)</f>
        <v/>
      </c>
      <c r="I3025" s="433" t="str">
        <f>IF('statement of marks'!DX101="","",'statement of marks'!DX101)</f>
        <v/>
      </c>
      <c r="J3025" s="207" t="str">
        <f>IF('statement of marks'!DY101="","",'statement of marks'!DY101)</f>
        <v/>
      </c>
      <c r="K3025" s="207" t="str">
        <f>IF('statement of marks'!DZ101="","",'statement of marks'!DZ101)</f>
        <v/>
      </c>
      <c r="L3025" s="433" t="str">
        <f>IF('statement of marks'!EA101="","",'statement of marks'!EA101)</f>
        <v/>
      </c>
      <c r="M3025" s="207" t="str">
        <f>IF('statement of marks'!EC101="","",'statement of marks'!EC101)</f>
        <v/>
      </c>
      <c r="N3025" s="207" t="str">
        <f>IF('statement of marks'!ED101="","",'statement of marks'!ED101)</f>
        <v/>
      </c>
      <c r="O3025" s="433" t="str">
        <f>IF('statement of marks'!EE101="","",'statement of marks'!EE101)</f>
        <v/>
      </c>
      <c r="P3025" s="209" t="str">
        <f>IF('statement of marks'!EF101="","",'statement of marks'!EF101)</f>
        <v/>
      </c>
      <c r="Q3025" s="207" t="str">
        <f>IF('statement of marks'!EG101="","",'statement of marks'!EG101)</f>
        <v/>
      </c>
      <c r="R3025" s="207" t="str">
        <f>IF('statement of marks'!EH101="","",'statement of marks'!EH101)</f>
        <v/>
      </c>
      <c r="S3025" s="433" t="str">
        <f>IF('statement of marks'!EI101="","",'statement of marks'!EI101)</f>
        <v/>
      </c>
      <c r="T3025" s="420" t="str">
        <f>IF('statement of marks'!EJ101="","",'statement of marks'!EJ101)</f>
        <v/>
      </c>
      <c r="U3025" s="420" t="str">
        <f>IF('statement of marks'!EK101="","",'statement of marks'!EK101)</f>
        <v/>
      </c>
      <c r="V3025" s="439" t="str">
        <f>IF('statement of marks'!EL101="","",'statement of marks'!EL101)</f>
        <v/>
      </c>
    </row>
    <row r="3026" spans="1:22" ht="15.95" customHeight="1">
      <c r="A3026" s="425"/>
      <c r="B3026" s="996" t="s">
        <v>193</v>
      </c>
      <c r="C3026" s="997"/>
      <c r="D3026" s="1007" t="s">
        <v>1</v>
      </c>
      <c r="E3026" s="1007"/>
      <c r="F3026" s="1007"/>
      <c r="G3026" s="1007" t="s">
        <v>21</v>
      </c>
      <c r="H3026" s="1007"/>
      <c r="I3026" s="1007"/>
      <c r="J3026" s="1007" t="s">
        <v>194</v>
      </c>
      <c r="K3026" s="1007"/>
      <c r="L3026" s="1007"/>
      <c r="M3026" s="1007" t="s">
        <v>68</v>
      </c>
      <c r="N3026" s="1007"/>
      <c r="O3026" s="1007"/>
      <c r="P3026" s="1007" t="s">
        <v>240</v>
      </c>
      <c r="Q3026" s="1007"/>
      <c r="R3026" s="1007"/>
      <c r="S3026" s="436"/>
      <c r="T3026" s="1073" t="s">
        <v>237</v>
      </c>
      <c r="U3026" s="1074"/>
      <c r="V3026" s="1075"/>
    </row>
    <row r="3027" spans="1:22" ht="15.95" customHeight="1">
      <c r="A3027" s="426"/>
      <c r="B3027" s="1048" t="s">
        <v>3</v>
      </c>
      <c r="C3027" s="1049"/>
      <c r="D3027" s="1050">
        <f>IF('statement of marks'!EO$6="","",'statement of marks'!EO$6)</f>
        <v>20</v>
      </c>
      <c r="E3027" s="1050"/>
      <c r="F3027" s="1050"/>
      <c r="G3027" s="1050">
        <f>IF('statement of marks'!EP$6="","",'statement of marks'!EP$6)</f>
        <v>20</v>
      </c>
      <c r="H3027" s="1050"/>
      <c r="I3027" s="1050"/>
      <c r="J3027" s="1050">
        <f>IF('statement of marks'!ER$6="","",'statement of marks'!ER$6)</f>
        <v>20</v>
      </c>
      <c r="K3027" s="1050"/>
      <c r="L3027" s="1050"/>
      <c r="M3027" s="1050">
        <f>IF('statement of marks'!EQ$6="","",'statement of marks'!EQ$6)</f>
        <v>20</v>
      </c>
      <c r="N3027" s="1050"/>
      <c r="O3027" s="1050"/>
      <c r="P3027" s="1050">
        <f>IF('statement of marks'!ES$6="","",'statement of marks'!ES$6)</f>
        <v>20</v>
      </c>
      <c r="Q3027" s="1050"/>
      <c r="R3027" s="1050"/>
      <c r="S3027" s="437" t="str">
        <f>IF('statement of marks'!FD$6="","",'statement of marks'!EW$6)</f>
        <v/>
      </c>
      <c r="T3027" s="442">
        <f>IF('statement of marks'!ET$6="","",'statement of marks'!ET$6)</f>
        <v>100</v>
      </c>
      <c r="U3027" s="443" t="s">
        <v>5</v>
      </c>
      <c r="V3027" s="444" t="s">
        <v>241</v>
      </c>
    </row>
    <row r="3028" spans="1:22" ht="15.95" customHeight="1">
      <c r="A3028" s="425"/>
      <c r="B3028" s="990" t="str">
        <f>IF('statement of marks'!$EO$3="","",'statement of marks'!$EO$3)</f>
        <v>dk;kZuqHko</v>
      </c>
      <c r="C3028" s="991"/>
      <c r="D3028" s="1031" t="str">
        <f>IF('statement of marks'!EO101="","",'statement of marks'!EO101)</f>
        <v/>
      </c>
      <c r="E3028" s="1031"/>
      <c r="F3028" s="1031"/>
      <c r="G3028" s="1031" t="str">
        <f>IF('statement of marks'!EP101="","",'statement of marks'!EP101)</f>
        <v/>
      </c>
      <c r="H3028" s="1031"/>
      <c r="I3028" s="1031"/>
      <c r="J3028" s="1031" t="str">
        <f>IF('statement of marks'!ER101="","",'statement of marks'!ER101)</f>
        <v/>
      </c>
      <c r="K3028" s="1031"/>
      <c r="L3028" s="1031"/>
      <c r="M3028" s="1031" t="str">
        <f>IF('statement of marks'!EQ101="","",'statement of marks'!EQ101)</f>
        <v/>
      </c>
      <c r="N3028" s="1031"/>
      <c r="O3028" s="1031"/>
      <c r="P3028" s="1031" t="str">
        <f>IF('statement of marks'!ES101="","",'statement of marks'!ES101)</f>
        <v/>
      </c>
      <c r="Q3028" s="1031"/>
      <c r="R3028" s="1031"/>
      <c r="S3028" s="438"/>
      <c r="T3028" s="440" t="str">
        <f>IF('statement of marks'!ET101="","",'statement of marks'!ET101)</f>
        <v/>
      </c>
      <c r="U3028" s="440" t="str">
        <f>IF('statement of marks'!EU101="","",'statement of marks'!EU101)</f>
        <v/>
      </c>
      <c r="V3028" s="441" t="str">
        <f>IF('statement of marks'!EV101="","",'statement of marks'!EV101)</f>
        <v/>
      </c>
    </row>
    <row r="3029" spans="1:22" ht="15.95" customHeight="1">
      <c r="A3029" s="425"/>
      <c r="B3029" s="1027" t="str">
        <f>IF('statement of marks'!$EY$3="","",'statement of marks'!$EY$3)</f>
        <v>dyk f'k{kk</v>
      </c>
      <c r="C3029" s="1028"/>
      <c r="D3029" s="1031" t="str">
        <f>IF('statement of marks'!EY101="","",'statement of marks'!EY101)</f>
        <v/>
      </c>
      <c r="E3029" s="1031"/>
      <c r="F3029" s="1031"/>
      <c r="G3029" s="1031" t="str">
        <f>IF('statement of marks'!EZ101="","",'statement of marks'!EZ101)</f>
        <v/>
      </c>
      <c r="H3029" s="1031"/>
      <c r="I3029" s="1031"/>
      <c r="J3029" s="1031" t="str">
        <f>IF('statement of marks'!FB101="","",'statement of marks'!FB101)</f>
        <v/>
      </c>
      <c r="K3029" s="1031"/>
      <c r="L3029" s="1031"/>
      <c r="M3029" s="1031" t="str">
        <f>IF('statement of marks'!FA101="","",'statement of marks'!FA101)</f>
        <v/>
      </c>
      <c r="N3029" s="1031"/>
      <c r="O3029" s="1031"/>
      <c r="P3029" s="1031" t="str">
        <f>IF('statement of marks'!FC101="","",'statement of marks'!FC101)</f>
        <v/>
      </c>
      <c r="Q3029" s="1031"/>
      <c r="R3029" s="1031"/>
      <c r="S3029" s="438"/>
      <c r="T3029" s="440" t="str">
        <f>IF('statement of marks'!FD101="","",'statement of marks'!FD101)</f>
        <v/>
      </c>
      <c r="U3029" s="440" t="str">
        <f>IF('statement of marks'!FE101="","",'statement of marks'!FE101)</f>
        <v/>
      </c>
      <c r="V3029" s="441" t="str">
        <f>IF('statement of marks'!FF101="","",'statement of marks'!FF101)</f>
        <v/>
      </c>
    </row>
    <row r="3030" spans="1:22" ht="15.95" customHeight="1">
      <c r="A3030" s="425"/>
      <c r="B3030" s="1029" t="str">
        <f>IF('statement of marks'!$FI$3="","",'statement of marks'!$FI$3)</f>
        <v>LokLF; ,oe~ 'kkjhfjd f'k{kk</v>
      </c>
      <c r="C3030" s="1030"/>
      <c r="D3030" s="1031" t="str">
        <f>IF('statement of marks'!FI101="","",'statement of marks'!FI101)</f>
        <v/>
      </c>
      <c r="E3030" s="1031"/>
      <c r="F3030" s="1031"/>
      <c r="G3030" s="1031" t="str">
        <f>IF('statement of marks'!FJ101="","",'statement of marks'!FJ101)</f>
        <v/>
      </c>
      <c r="H3030" s="1031"/>
      <c r="I3030" s="1031"/>
      <c r="J3030" s="1031" t="str">
        <f>IF('statement of marks'!FL101="","",'statement of marks'!FL101)</f>
        <v/>
      </c>
      <c r="K3030" s="1031"/>
      <c r="L3030" s="1031"/>
      <c r="M3030" s="1031" t="str">
        <f>IF('statement of marks'!FK101="","",'statement of marks'!FK101)</f>
        <v/>
      </c>
      <c r="N3030" s="1031"/>
      <c r="O3030" s="1031"/>
      <c r="P3030" s="1031" t="str">
        <f>IF('statement of marks'!FM101="","",'statement of marks'!FM101)</f>
        <v/>
      </c>
      <c r="Q3030" s="1031"/>
      <c r="R3030" s="1031"/>
      <c r="S3030" s="438"/>
      <c r="T3030" s="440" t="str">
        <f>IF('statement of marks'!FN101="","",'statement of marks'!FN101)</f>
        <v/>
      </c>
      <c r="U3030" s="440" t="str">
        <f>IF('statement of marks'!FO101="","",'statement of marks'!FO101)</f>
        <v/>
      </c>
      <c r="V3030" s="441" t="str">
        <f>IF('statement of marks'!FP101="","",'statement of marks'!FP101)</f>
        <v/>
      </c>
    </row>
    <row r="3031" spans="1:22" ht="15.95" customHeight="1">
      <c r="A3031" s="425"/>
      <c r="B3031" s="1000" t="s">
        <v>195</v>
      </c>
      <c r="C3031" s="1001"/>
      <c r="D3031" s="1071" t="str">
        <f>details!$DR$3</f>
        <v>vxLr rd</v>
      </c>
      <c r="E3031" s="1071"/>
      <c r="F3031" s="1071"/>
      <c r="G3031" s="1071" t="str">
        <f>details!$DV$3</f>
        <v>vDVwcj rd</v>
      </c>
      <c r="H3031" s="1071"/>
      <c r="I3031" s="1071"/>
      <c r="J3031" s="1071" t="str">
        <f>details!$ED$3</f>
        <v>Qjojh rd</v>
      </c>
      <c r="K3031" s="1071"/>
      <c r="L3031" s="1071"/>
      <c r="M3031" s="1071" t="str">
        <f>details!$DZ$3</f>
        <v>fnlEcj rd</v>
      </c>
      <c r="N3031" s="1071"/>
      <c r="O3031" s="1071"/>
      <c r="P3031" s="1071" t="str">
        <f>details!$EH$3</f>
        <v>loZ ;ksx</v>
      </c>
      <c r="Q3031" s="1071"/>
      <c r="R3031" s="1071"/>
      <c r="S3031" s="1010" t="s">
        <v>252</v>
      </c>
      <c r="T3031" s="1011"/>
      <c r="U3031" s="1011"/>
      <c r="V3031" s="1078"/>
    </row>
    <row r="3032" spans="1:22" ht="15.95" customHeight="1">
      <c r="A3032" s="425"/>
      <c r="B3032" s="1025" t="s">
        <v>98</v>
      </c>
      <c r="C3032" s="1026"/>
      <c r="D3032" s="1008" t="str">
        <f>IF(details!DS101="","",details!DS101)</f>
        <v/>
      </c>
      <c r="E3032" s="1008"/>
      <c r="F3032" s="1008"/>
      <c r="G3032" s="1008" t="str">
        <f>IF(details!DW101="","",details!DW101)</f>
        <v/>
      </c>
      <c r="H3032" s="1008"/>
      <c r="I3032" s="1008"/>
      <c r="J3032" s="1008" t="str">
        <f>IF(details!EE101="","",details!EE101)</f>
        <v/>
      </c>
      <c r="K3032" s="1008"/>
      <c r="L3032" s="1008"/>
      <c r="M3032" s="1008" t="str">
        <f>IF(details!EA101="","",details!EA101)</f>
        <v/>
      </c>
      <c r="N3032" s="1008"/>
      <c r="O3032" s="1008"/>
      <c r="P3032" s="1008" t="str">
        <f>IF(details!EI101="","",details!EI101)</f>
        <v/>
      </c>
      <c r="Q3032" s="1008"/>
      <c r="R3032" s="1008"/>
      <c r="S3032" s="1079">
        <f>'statement of marks'!$HF$108</f>
        <v>42855</v>
      </c>
      <c r="T3032" s="1080"/>
      <c r="U3032" s="1080"/>
      <c r="V3032" s="1081"/>
    </row>
    <row r="3033" spans="1:22" ht="15.95" customHeight="1">
      <c r="A3033" s="425"/>
      <c r="B3033" s="1023" t="s">
        <v>15</v>
      </c>
      <c r="C3033" s="1024"/>
      <c r="D3033" s="1009">
        <f>IF(details!DR101="","",details!DR101)</f>
        <v>83</v>
      </c>
      <c r="E3033" s="1009"/>
      <c r="F3033" s="1009"/>
      <c r="G3033" s="1009" t="str">
        <f>IF(details!DV101="","",details!DV101)</f>
        <v/>
      </c>
      <c r="H3033" s="1009"/>
      <c r="I3033" s="1009"/>
      <c r="J3033" s="1009" t="str">
        <f>IF(details!ED101="","",details!ED101)</f>
        <v/>
      </c>
      <c r="K3033" s="1009"/>
      <c r="L3033" s="1009"/>
      <c r="M3033" s="1009" t="str">
        <f>IF(details!DZ101="","",details!DZ101)</f>
        <v/>
      </c>
      <c r="N3033" s="1009"/>
      <c r="O3033" s="1009"/>
      <c r="P3033" s="1009" t="str">
        <f>IF(details!EH101="","",details!EH101)</f>
        <v/>
      </c>
      <c r="Q3033" s="1009"/>
      <c r="R3033" s="1009"/>
      <c r="S3033" s="1082"/>
      <c r="T3033" s="1083"/>
      <c r="U3033" s="1083"/>
      <c r="V3033" s="1084"/>
    </row>
    <row r="3034" spans="1:22" ht="15.95" customHeight="1">
      <c r="A3034" s="1072"/>
      <c r="B3034" s="1064" t="s">
        <v>250</v>
      </c>
      <c r="C3034" s="1065"/>
      <c r="D3034" s="1066" t="s">
        <v>3</v>
      </c>
      <c r="E3034" s="1066"/>
      <c r="F3034" s="1066"/>
      <c r="G3034" s="1066" t="s">
        <v>236</v>
      </c>
      <c r="H3034" s="1066"/>
      <c r="I3034" s="1066"/>
      <c r="J3034" s="1066" t="s">
        <v>5</v>
      </c>
      <c r="K3034" s="1066"/>
      <c r="L3034" s="1066"/>
      <c r="M3034" s="1066" t="s">
        <v>242</v>
      </c>
      <c r="N3034" s="1066"/>
      <c r="O3034" s="1066"/>
      <c r="P3034" s="1067" t="s">
        <v>225</v>
      </c>
      <c r="Q3034" s="1067"/>
      <c r="R3034" s="1067"/>
      <c r="S3034" s="1066" t="s">
        <v>250</v>
      </c>
      <c r="T3034" s="1066"/>
      <c r="U3034" s="1066"/>
      <c r="V3034" s="1068"/>
    </row>
    <row r="3035" spans="1:22" ht="15.95" customHeight="1">
      <c r="A3035" s="1072"/>
      <c r="B3035" s="1064"/>
      <c r="C3035" s="1065"/>
      <c r="D3035" s="1069" t="str">
        <f>'statement of marks'!HD101</f>
        <v/>
      </c>
      <c r="E3035" s="1069"/>
      <c r="F3035" s="1069"/>
      <c r="G3035" s="1069" t="str">
        <f>'statement of marks'!HE101</f>
        <v/>
      </c>
      <c r="H3035" s="1069"/>
      <c r="I3035" s="1069"/>
      <c r="J3035" s="1069" t="str">
        <f>'statement of marks'!HF101</f>
        <v/>
      </c>
      <c r="K3035" s="1069"/>
      <c r="L3035" s="1069"/>
      <c r="M3035" s="1069" t="str">
        <f>'statement of marks'!HI101</f>
        <v/>
      </c>
      <c r="N3035" s="1069"/>
      <c r="O3035" s="1069"/>
      <c r="P3035" s="1069" t="str">
        <f>'statement of marks'!HH101</f>
        <v/>
      </c>
      <c r="Q3035" s="1069"/>
      <c r="R3035" s="1069"/>
      <c r="S3035" s="1066" t="str">
        <f>'statement of marks'!HC101</f>
        <v/>
      </c>
      <c r="T3035" s="1066"/>
      <c r="U3035" s="1066"/>
      <c r="V3035" s="1068"/>
    </row>
    <row r="3036" spans="1:22" ht="15.95" customHeight="1">
      <c r="A3036" s="425"/>
      <c r="B3036" s="1036" t="s">
        <v>99</v>
      </c>
      <c r="C3036" s="1037"/>
      <c r="D3036" s="1007"/>
      <c r="E3036" s="1007"/>
      <c r="F3036" s="1007"/>
      <c r="G3036" s="1007"/>
      <c r="H3036" s="1007"/>
      <c r="I3036" s="1007"/>
      <c r="J3036" s="1007"/>
      <c r="K3036" s="1007"/>
      <c r="L3036" s="1007"/>
      <c r="M3036" s="1007"/>
      <c r="N3036" s="1007"/>
      <c r="O3036" s="1007"/>
      <c r="P3036" s="1007"/>
      <c r="Q3036" s="1007"/>
      <c r="R3036" s="1007"/>
      <c r="S3036" s="1007"/>
      <c r="T3036" s="1007"/>
      <c r="U3036" s="1007"/>
      <c r="V3036" s="1058"/>
    </row>
    <row r="3037" spans="1:22" ht="15.95" customHeight="1">
      <c r="A3037" s="425"/>
      <c r="B3037" s="1013" t="s">
        <v>79</v>
      </c>
      <c r="C3037" s="1014"/>
      <c r="D3037" s="1007"/>
      <c r="E3037" s="1007"/>
      <c r="F3037" s="1007"/>
      <c r="G3037" s="1007"/>
      <c r="H3037" s="1007"/>
      <c r="I3037" s="1007"/>
      <c r="J3037" s="1007"/>
      <c r="K3037" s="1007"/>
      <c r="L3037" s="1007"/>
      <c r="M3037" s="1007"/>
      <c r="N3037" s="1007"/>
      <c r="O3037" s="1007"/>
      <c r="P3037" s="1007"/>
      <c r="Q3037" s="1007"/>
      <c r="R3037" s="1007"/>
      <c r="S3037" s="1007"/>
      <c r="T3037" s="1007"/>
      <c r="U3037" s="1007"/>
      <c r="V3037" s="1058"/>
    </row>
    <row r="3038" spans="1:22" ht="15.95" customHeight="1">
      <c r="A3038" s="425"/>
      <c r="B3038" s="1036" t="s">
        <v>243</v>
      </c>
      <c r="C3038" s="1037"/>
      <c r="D3038" s="1007"/>
      <c r="E3038" s="1007"/>
      <c r="F3038" s="1007"/>
      <c r="G3038" s="1007"/>
      <c r="H3038" s="1007"/>
      <c r="I3038" s="1007"/>
      <c r="J3038" s="1007"/>
      <c r="K3038" s="1007"/>
      <c r="L3038" s="1007"/>
      <c r="M3038" s="1007"/>
      <c r="N3038" s="1007"/>
      <c r="O3038" s="1007"/>
      <c r="P3038" s="1007" t="s">
        <v>243</v>
      </c>
      <c r="Q3038" s="1007"/>
      <c r="R3038" s="1007"/>
      <c r="S3038" s="1007"/>
      <c r="T3038" s="1007"/>
      <c r="U3038" s="1007"/>
      <c r="V3038" s="1058"/>
    </row>
    <row r="3039" spans="1:22" ht="15.95" customHeight="1">
      <c r="A3039" s="425"/>
      <c r="B3039" s="1021" t="s">
        <v>100</v>
      </c>
      <c r="C3039" s="1022"/>
      <c r="D3039" s="1007"/>
      <c r="E3039" s="1007"/>
      <c r="F3039" s="1007"/>
      <c r="G3039" s="1007"/>
      <c r="H3039" s="1007"/>
      <c r="I3039" s="1007"/>
      <c r="J3039" s="1007"/>
      <c r="K3039" s="1007"/>
      <c r="L3039" s="1007"/>
      <c r="M3039" s="1007"/>
      <c r="N3039" s="1007"/>
      <c r="O3039" s="1007"/>
      <c r="P3039" s="1007"/>
      <c r="Q3039" s="1007"/>
      <c r="R3039" s="1007"/>
      <c r="S3039" s="1060" t="s">
        <v>100</v>
      </c>
      <c r="T3039" s="1060"/>
      <c r="U3039" s="1060"/>
      <c r="V3039" s="1061"/>
    </row>
    <row r="3040" spans="1:22" ht="15.95" customHeight="1" thickBot="1">
      <c r="A3040" s="427"/>
      <c r="B3040" s="1076" t="s">
        <v>101</v>
      </c>
      <c r="C3040" s="1077"/>
      <c r="D3040" s="1059"/>
      <c r="E3040" s="1059"/>
      <c r="F3040" s="1059"/>
      <c r="G3040" s="1059"/>
      <c r="H3040" s="1059"/>
      <c r="I3040" s="1059"/>
      <c r="J3040" s="1059"/>
      <c r="K3040" s="1059"/>
      <c r="L3040" s="1059"/>
      <c r="M3040" s="1059"/>
      <c r="N3040" s="1059"/>
      <c r="O3040" s="1059"/>
      <c r="P3040" s="1059"/>
      <c r="Q3040" s="1059"/>
      <c r="R3040" s="1059"/>
      <c r="S3040" s="1062" t="s">
        <v>134</v>
      </c>
      <c r="T3040" s="1062"/>
      <c r="U3040" s="1062"/>
      <c r="V3040" s="1063"/>
    </row>
    <row r="3041" spans="1:22" ht="15.95" customHeight="1">
      <c r="A3041" s="424"/>
      <c r="B3041" s="1038" t="s">
        <v>47</v>
      </c>
      <c r="C3041" s="1039"/>
      <c r="D3041" s="1039"/>
      <c r="E3041" s="1039"/>
      <c r="F3041" s="1039"/>
      <c r="G3041" s="1039"/>
      <c r="H3041" s="1039"/>
      <c r="I3041" s="1039"/>
      <c r="J3041" s="1039"/>
      <c r="K3041" s="1039"/>
      <c r="L3041" s="1039"/>
      <c r="M3041" s="1039"/>
      <c r="N3041" s="1039"/>
      <c r="O3041" s="1039"/>
      <c r="P3041" s="1039"/>
      <c r="Q3041" s="1039"/>
      <c r="R3041" s="1039"/>
      <c r="S3041" s="1039"/>
      <c r="T3041" s="1039"/>
      <c r="U3041" s="1039"/>
      <c r="V3041" s="1040"/>
    </row>
    <row r="3042" spans="1:22" ht="15.95" customHeight="1">
      <c r="A3042" s="425"/>
      <c r="B3042" s="1041" t="str">
        <f>'statement of marks'!$A$1</f>
        <v>MkW0Hkhejko vEcsMdj jkt0vkok0fo|k0cxMh]nkSlk</v>
      </c>
      <c r="C3042" s="1042"/>
      <c r="D3042" s="1042"/>
      <c r="E3042" s="1042"/>
      <c r="F3042" s="1042"/>
      <c r="G3042" s="1042"/>
      <c r="H3042" s="1042"/>
      <c r="I3042" s="1042"/>
      <c r="J3042" s="1042"/>
      <c r="K3042" s="1042"/>
      <c r="L3042" s="1042"/>
      <c r="M3042" s="1042"/>
      <c r="N3042" s="1042"/>
      <c r="O3042" s="1042"/>
      <c r="P3042" s="1042"/>
      <c r="Q3042" s="1042"/>
      <c r="R3042" s="1042"/>
      <c r="S3042" s="1042"/>
      <c r="T3042" s="1042"/>
      <c r="U3042" s="1042"/>
      <c r="V3042" s="1043"/>
    </row>
    <row r="3043" spans="1:22" ht="15.95" customHeight="1">
      <c r="A3043" s="425"/>
      <c r="B3043" s="990" t="s">
        <v>244</v>
      </c>
      <c r="C3043" s="991"/>
      <c r="D3043" s="992" t="str">
        <f>'statement of marks'!$H$3</f>
        <v>2016-17</v>
      </c>
      <c r="E3043" s="992"/>
      <c r="F3043" s="992"/>
      <c r="G3043" s="992"/>
      <c r="H3043" s="992"/>
      <c r="I3043" s="992"/>
      <c r="J3043" s="992"/>
      <c r="K3043" s="992"/>
      <c r="L3043" s="992"/>
      <c r="M3043" s="992"/>
      <c r="N3043" s="992"/>
      <c r="O3043" s="992"/>
      <c r="P3043" s="992"/>
      <c r="Q3043" s="992"/>
      <c r="R3043" s="992"/>
      <c r="S3043" s="992"/>
      <c r="T3043" s="992"/>
      <c r="U3043" s="992"/>
      <c r="V3043" s="1044"/>
    </row>
    <row r="3044" spans="1:22" ht="15.95" customHeight="1">
      <c r="A3044" s="425"/>
      <c r="B3044" s="990" t="s">
        <v>185</v>
      </c>
      <c r="C3044" s="991"/>
      <c r="D3044" s="991" t="str">
        <f>IF('statement of marks'!I102="","",'statement of marks'!I102)</f>
        <v/>
      </c>
      <c r="E3044" s="991"/>
      <c r="F3044" s="991"/>
      <c r="G3044" s="991"/>
      <c r="H3044" s="991"/>
      <c r="I3044" s="991"/>
      <c r="J3044" s="991"/>
      <c r="K3044" s="991"/>
      <c r="L3044" s="991"/>
      <c r="M3044" s="991"/>
      <c r="N3044" s="991"/>
      <c r="O3044" s="991"/>
      <c r="P3044" s="991"/>
      <c r="Q3044" s="991"/>
      <c r="R3044" s="991"/>
      <c r="S3044" s="991"/>
      <c r="T3044" s="991"/>
      <c r="U3044" s="991"/>
      <c r="V3044" s="1045"/>
    </row>
    <row r="3045" spans="1:22" ht="15.95" customHeight="1">
      <c r="A3045" s="425"/>
      <c r="B3045" s="990" t="s">
        <v>186</v>
      </c>
      <c r="C3045" s="991"/>
      <c r="D3045" s="991" t="str">
        <f>IF('statement of marks'!J102="","",'statement of marks'!J102)</f>
        <v/>
      </c>
      <c r="E3045" s="991"/>
      <c r="F3045" s="991"/>
      <c r="G3045" s="991"/>
      <c r="H3045" s="991"/>
      <c r="I3045" s="991"/>
      <c r="J3045" s="991"/>
      <c r="K3045" s="991"/>
      <c r="L3045" s="991"/>
      <c r="M3045" s="991"/>
      <c r="N3045" s="991"/>
      <c r="O3045" s="991"/>
      <c r="P3045" s="991"/>
      <c r="Q3045" s="991"/>
      <c r="R3045" s="991"/>
      <c r="S3045" s="991"/>
      <c r="T3045" s="991"/>
      <c r="U3045" s="991"/>
      <c r="V3045" s="1045"/>
    </row>
    <row r="3046" spans="1:22" ht="15.95" customHeight="1">
      <c r="A3046" s="425"/>
      <c r="B3046" s="990" t="s">
        <v>187</v>
      </c>
      <c r="C3046" s="991"/>
      <c r="D3046" s="991" t="str">
        <f>IF('statement of marks'!K102="","",'statement of marks'!K102)</f>
        <v/>
      </c>
      <c r="E3046" s="991"/>
      <c r="F3046" s="991"/>
      <c r="G3046" s="991"/>
      <c r="H3046" s="991"/>
      <c r="I3046" s="991"/>
      <c r="J3046" s="991"/>
      <c r="K3046" s="991"/>
      <c r="L3046" s="991"/>
      <c r="M3046" s="991"/>
      <c r="N3046" s="991"/>
      <c r="O3046" s="991"/>
      <c r="P3046" s="991"/>
      <c r="Q3046" s="991"/>
      <c r="R3046" s="991"/>
      <c r="S3046" s="991"/>
      <c r="T3046" s="991"/>
      <c r="U3046" s="991"/>
      <c r="V3046" s="1045"/>
    </row>
    <row r="3047" spans="1:22" ht="15.95" customHeight="1">
      <c r="A3047" s="425"/>
      <c r="B3047" s="990" t="s">
        <v>188</v>
      </c>
      <c r="C3047" s="991"/>
      <c r="D3047" s="992" t="str">
        <f>'statement of marks'!$G$3</f>
        <v>6 B</v>
      </c>
      <c r="E3047" s="992"/>
      <c r="F3047" s="992"/>
      <c r="G3047" s="991" t="s">
        <v>9</v>
      </c>
      <c r="H3047" s="991"/>
      <c r="I3047" s="991"/>
      <c r="J3047" s="992" t="str">
        <f>IF('statement of marks'!D102="","",'statement of marks'!D102)</f>
        <v/>
      </c>
      <c r="K3047" s="992"/>
      <c r="L3047" s="992"/>
      <c r="M3047" s="991" t="s">
        <v>189</v>
      </c>
      <c r="N3047" s="991"/>
      <c r="O3047" s="991"/>
      <c r="P3047" s="992" t="str">
        <f>IF('statement of marks'!F102="","",'statement of marks'!F102)</f>
        <v/>
      </c>
      <c r="Q3047" s="992"/>
      <c r="R3047" s="992"/>
      <c r="S3047" s="1054" t="str">
        <f>IF('statement of marks'!$I$3="","",'statement of marks'!$I$3)</f>
        <v xml:space="preserve">fo|ky; dk Mk;l dksM+ </v>
      </c>
      <c r="T3047" s="1054"/>
      <c r="U3047" s="1054"/>
      <c r="V3047" s="1055"/>
    </row>
    <row r="3048" spans="1:22" ht="15.95" customHeight="1">
      <c r="A3048" s="425"/>
      <c r="B3048" s="428" t="s">
        <v>0</v>
      </c>
      <c r="C3048" s="429"/>
      <c r="D3048" s="1032" t="str">
        <f>IF('statement of marks'!G102="","",'statement of marks'!G102)</f>
        <v/>
      </c>
      <c r="E3048" s="1032"/>
      <c r="F3048" s="1032"/>
      <c r="G3048" s="991" t="str">
        <f>IF('statement of marks'!H102="","",'statement of marks'!H102)</f>
        <v/>
      </c>
      <c r="H3048" s="991"/>
      <c r="I3048" s="991"/>
      <c r="J3048" s="991"/>
      <c r="K3048" s="991"/>
      <c r="L3048" s="991"/>
      <c r="M3048" s="991"/>
      <c r="N3048" s="991"/>
      <c r="O3048" s="991"/>
      <c r="P3048" s="991"/>
      <c r="Q3048" s="991"/>
      <c r="R3048" s="991"/>
      <c r="S3048" s="1056" t="str">
        <f>IF('statement of marks'!$J$3="","",'statement of marks'!$J$3)</f>
        <v xml:space="preserve">08291009401   </v>
      </c>
      <c r="T3048" s="1056"/>
      <c r="U3048" s="1056"/>
      <c r="V3048" s="1057"/>
    </row>
    <row r="3049" spans="1:22" ht="15.95" customHeight="1">
      <c r="A3049" s="425"/>
      <c r="B3049" s="404" t="s">
        <v>28</v>
      </c>
      <c r="C3049" s="430" t="s">
        <v>96</v>
      </c>
      <c r="D3049" s="1007" t="s">
        <v>1</v>
      </c>
      <c r="E3049" s="1007"/>
      <c r="F3049" s="1007"/>
      <c r="G3049" s="1007" t="s">
        <v>21</v>
      </c>
      <c r="H3049" s="1007"/>
      <c r="I3049" s="1007"/>
      <c r="J3049" s="1007" t="s">
        <v>68</v>
      </c>
      <c r="K3049" s="1007"/>
      <c r="L3049" s="1007"/>
      <c r="M3049" s="1007" t="s">
        <v>97</v>
      </c>
      <c r="N3049" s="1007"/>
      <c r="O3049" s="1007"/>
      <c r="P3049" s="1070" t="s">
        <v>200</v>
      </c>
      <c r="Q3049" s="1051" t="s">
        <v>238</v>
      </c>
      <c r="R3049" s="1051"/>
      <c r="S3049" s="1051"/>
      <c r="T3049" s="1052" t="s">
        <v>237</v>
      </c>
      <c r="U3049" s="1052"/>
      <c r="V3049" s="1053"/>
    </row>
    <row r="3050" spans="1:22" ht="15.95" customHeight="1">
      <c r="A3050" s="425"/>
      <c r="B3050" s="404"/>
      <c r="C3050" s="430"/>
      <c r="D3050" s="423" t="s">
        <v>245</v>
      </c>
      <c r="E3050" s="423" t="s">
        <v>246</v>
      </c>
      <c r="F3050" s="431" t="s">
        <v>2</v>
      </c>
      <c r="G3050" s="423" t="s">
        <v>245</v>
      </c>
      <c r="H3050" s="423" t="s">
        <v>246</v>
      </c>
      <c r="I3050" s="431" t="s">
        <v>2</v>
      </c>
      <c r="J3050" s="423" t="s">
        <v>245</v>
      </c>
      <c r="K3050" s="423" t="s">
        <v>246</v>
      </c>
      <c r="L3050" s="431" t="s">
        <v>2</v>
      </c>
      <c r="M3050" s="423" t="s">
        <v>245</v>
      </c>
      <c r="N3050" s="423" t="s">
        <v>246</v>
      </c>
      <c r="O3050" s="431" t="s">
        <v>2</v>
      </c>
      <c r="P3050" s="1070"/>
      <c r="Q3050" s="423" t="s">
        <v>245</v>
      </c>
      <c r="R3050" s="423" t="s">
        <v>246</v>
      </c>
      <c r="S3050" s="435" t="s">
        <v>2</v>
      </c>
      <c r="T3050" s="445" t="s">
        <v>223</v>
      </c>
      <c r="U3050" s="446" t="s">
        <v>5</v>
      </c>
      <c r="V3050" s="447" t="s">
        <v>241</v>
      </c>
    </row>
    <row r="3051" spans="1:22" ht="15.95" customHeight="1">
      <c r="A3051" s="426"/>
      <c r="B3051" s="1046" t="s">
        <v>3</v>
      </c>
      <c r="C3051" s="1047"/>
      <c r="D3051" s="421">
        <f>IF('statement of marks'!L$6="","",'statement of marks'!L$6)</f>
        <v>5</v>
      </c>
      <c r="E3051" s="421">
        <f>IF('statement of marks'!M$6="","",'statement of marks'!M$6)</f>
        <v>5</v>
      </c>
      <c r="F3051" s="432">
        <f>IF('statement of marks'!N$6="","",'statement of marks'!N$6)</f>
        <v>10</v>
      </c>
      <c r="G3051" s="421">
        <f>IF('statement of marks'!O$6="","",'statement of marks'!O$6)</f>
        <v>5</v>
      </c>
      <c r="H3051" s="421">
        <f>IF('statement of marks'!P$6="","",'statement of marks'!P$6)</f>
        <v>5</v>
      </c>
      <c r="I3051" s="432">
        <f>IF('statement of marks'!Q$6="","",'statement of marks'!Q$6)</f>
        <v>10</v>
      </c>
      <c r="J3051" s="421">
        <f>IF('statement of marks'!R$6="","",'statement of marks'!R$6)</f>
        <v>5</v>
      </c>
      <c r="K3051" s="421">
        <f>IF('statement of marks'!S$6="","",'statement of marks'!S$6)</f>
        <v>5</v>
      </c>
      <c r="L3051" s="432">
        <f>IF('statement of marks'!T$6="","",'statement of marks'!T$6)</f>
        <v>10</v>
      </c>
      <c r="M3051" s="421">
        <f>IF('statement of marks'!V$6="","",'statement of marks'!V$6)</f>
        <v>50</v>
      </c>
      <c r="N3051" s="421">
        <f>IF('statement of marks'!W$6="","",'statement of marks'!W$6)</f>
        <v>20</v>
      </c>
      <c r="O3051" s="432">
        <f>IF('statement of marks'!X$6="","",'statement of marks'!X$6)</f>
        <v>70</v>
      </c>
      <c r="P3051" s="422">
        <f>IF('statement of marks'!Y$6="","",'statement of marks'!Y$6)</f>
        <v>100</v>
      </c>
      <c r="Q3051" s="421">
        <f>IF('statement of marks'!Z$6="","",'statement of marks'!Z$6)</f>
        <v>70</v>
      </c>
      <c r="R3051" s="421">
        <f>IF('statement of marks'!AA$6="","",'statement of marks'!AA$6)</f>
        <v>30</v>
      </c>
      <c r="S3051" s="432">
        <f>IF('statement of marks'!AB$6="","",'statement of marks'!AB$6)</f>
        <v>100</v>
      </c>
      <c r="T3051" s="442">
        <f>IF('statement of marks'!AC$6="","",'statement of marks'!AC$6)</f>
        <v>200</v>
      </c>
      <c r="U3051" s="442" t="str">
        <f>IF('statement of marks'!AD$6="","",'statement of marks'!AD$6)</f>
        <v/>
      </c>
      <c r="V3051" s="448" t="str">
        <f>IF('statement of marks'!AE$6="","",'statement of marks'!AE$6)</f>
        <v/>
      </c>
    </row>
    <row r="3052" spans="1:22" ht="15.95" customHeight="1">
      <c r="A3052" s="425"/>
      <c r="B3052" s="990" t="str">
        <f>IF('statement of marks'!$L$3="","",'statement of marks'!$L$3)</f>
        <v>fgUnh</v>
      </c>
      <c r="C3052" s="991"/>
      <c r="D3052" s="207" t="str">
        <f>IF('statement of marks'!L102="","",'statement of marks'!L102)</f>
        <v/>
      </c>
      <c r="E3052" s="207" t="str">
        <f>IF('statement of marks'!M102="","",'statement of marks'!M102)</f>
        <v/>
      </c>
      <c r="F3052" s="433" t="str">
        <f>IF('statement of marks'!N102="","",'statement of marks'!N102)</f>
        <v/>
      </c>
      <c r="G3052" s="207" t="str">
        <f>IF('statement of marks'!O102="","",'statement of marks'!O102)</f>
        <v/>
      </c>
      <c r="H3052" s="207" t="str">
        <f>IF('statement of marks'!P102="","",'statement of marks'!P102)</f>
        <v/>
      </c>
      <c r="I3052" s="433" t="str">
        <f>IF('statement of marks'!Q102="","",'statement of marks'!Q102)</f>
        <v/>
      </c>
      <c r="J3052" s="207" t="str">
        <f>IF('statement of marks'!R102="","",'statement of marks'!R102)</f>
        <v/>
      </c>
      <c r="K3052" s="207" t="str">
        <f>IF('statement of marks'!S102="","",'statement of marks'!S102)</f>
        <v/>
      </c>
      <c r="L3052" s="433" t="str">
        <f>IF('statement of marks'!T102="","",'statement of marks'!T102)</f>
        <v/>
      </c>
      <c r="M3052" s="207" t="str">
        <f>IF('statement of marks'!V102="","",'statement of marks'!V102)</f>
        <v/>
      </c>
      <c r="N3052" s="207" t="str">
        <f>IF('statement of marks'!W102="","",'statement of marks'!W102)</f>
        <v/>
      </c>
      <c r="O3052" s="433" t="str">
        <f>IF('statement of marks'!X102="","",'statement of marks'!X102)</f>
        <v/>
      </c>
      <c r="P3052" s="209" t="str">
        <f>IF('statement of marks'!Y102="","",'statement of marks'!Y102)</f>
        <v/>
      </c>
      <c r="Q3052" s="207" t="str">
        <f>IF('statement of marks'!Z102="","",'statement of marks'!Z102)</f>
        <v/>
      </c>
      <c r="R3052" s="207" t="str">
        <f>IF('statement of marks'!AA102="","",'statement of marks'!AA102)</f>
        <v/>
      </c>
      <c r="S3052" s="433" t="str">
        <f>IF('statement of marks'!AB102="","",'statement of marks'!AB102)</f>
        <v/>
      </c>
      <c r="T3052" s="420" t="str">
        <f>IF('statement of marks'!AC102="","",'statement of marks'!AC102)</f>
        <v/>
      </c>
      <c r="U3052" s="420" t="str">
        <f>IF('statement of marks'!AD102="","",'statement of marks'!AD102)</f>
        <v/>
      </c>
      <c r="V3052" s="439" t="str">
        <f>IF('statement of marks'!AE102="","",'statement of marks'!AE102)</f>
        <v/>
      </c>
    </row>
    <row r="3053" spans="1:22" ht="15.95" customHeight="1">
      <c r="A3053" s="425"/>
      <c r="B3053" s="990" t="str">
        <f>IF('statement of marks'!$AH$3="","",'statement of marks'!$AH$3)</f>
        <v>vaxszth</v>
      </c>
      <c r="C3053" s="991"/>
      <c r="D3053" s="207" t="str">
        <f>IF('statement of marks'!AH102="","",'statement of marks'!AH102)</f>
        <v/>
      </c>
      <c r="E3053" s="207" t="str">
        <f>IF('statement of marks'!AI102="","",'statement of marks'!AI102)</f>
        <v/>
      </c>
      <c r="F3053" s="433" t="str">
        <f>IF('statement of marks'!AJ102="","",'statement of marks'!AJ102)</f>
        <v/>
      </c>
      <c r="G3053" s="207" t="str">
        <f>IF('statement of marks'!AK102="","",'statement of marks'!AK102)</f>
        <v/>
      </c>
      <c r="H3053" s="207" t="str">
        <f>IF('statement of marks'!AL102="","",'statement of marks'!AL102)</f>
        <v/>
      </c>
      <c r="I3053" s="433" t="str">
        <f>IF('statement of marks'!AM102="","",'statement of marks'!AM102)</f>
        <v/>
      </c>
      <c r="J3053" s="207" t="str">
        <f>IF('statement of marks'!AN102="","",'statement of marks'!AN102)</f>
        <v/>
      </c>
      <c r="K3053" s="207" t="str">
        <f>IF('statement of marks'!AO102="","",'statement of marks'!AO102)</f>
        <v/>
      </c>
      <c r="L3053" s="433" t="str">
        <f>IF('statement of marks'!AP102="","",'statement of marks'!AP102)</f>
        <v/>
      </c>
      <c r="M3053" s="207" t="str">
        <f>IF('statement of marks'!AR102="","",'statement of marks'!AR102)</f>
        <v/>
      </c>
      <c r="N3053" s="207" t="str">
        <f>IF('statement of marks'!AS102="","",'statement of marks'!AS102)</f>
        <v/>
      </c>
      <c r="O3053" s="433" t="str">
        <f>IF('statement of marks'!AT102="","",'statement of marks'!AT102)</f>
        <v/>
      </c>
      <c r="P3053" s="209" t="str">
        <f>IF('statement of marks'!AU102="","",'statement of marks'!AU102)</f>
        <v/>
      </c>
      <c r="Q3053" s="207" t="str">
        <f>IF('statement of marks'!AV102="","",'statement of marks'!AV102)</f>
        <v/>
      </c>
      <c r="R3053" s="207" t="str">
        <f>IF('statement of marks'!AW102="","",'statement of marks'!AW102)</f>
        <v/>
      </c>
      <c r="S3053" s="433" t="str">
        <f>IF('statement of marks'!AX102="","",'statement of marks'!AX102)</f>
        <v/>
      </c>
      <c r="T3053" s="420" t="str">
        <f>IF('statement of marks'!AY102="","",'statement of marks'!AY102)</f>
        <v/>
      </c>
      <c r="U3053" s="420" t="str">
        <f>IF('statement of marks'!AZ102="","",'statement of marks'!AZ102)</f>
        <v/>
      </c>
      <c r="V3053" s="439" t="str">
        <f>IF('statement of marks'!BA102="","",'statement of marks'!BA102)</f>
        <v/>
      </c>
    </row>
    <row r="3054" spans="1:22" ht="15.95" customHeight="1">
      <c r="A3054" s="425"/>
      <c r="B3054" s="990" t="str">
        <f>IF('statement of marks'!BD102="s","laLd`r",IF('statement of marks'!BD102="u","mnwZ",IF('statement of marks'!BD102="g","xqtjkrh",IF('statement of marks'!BD102="p","iatkch",IF('statement of marks'!BD102="sd","fla/kh","r`rh; Hkk""kk")))))</f>
        <v>r`rh; Hkk"kk</v>
      </c>
      <c r="C3054" s="991"/>
      <c r="D3054" s="207" t="str">
        <f>IF('statement of marks'!BE102="","",'statement of marks'!BE102)</f>
        <v/>
      </c>
      <c r="E3054" s="207" t="str">
        <f>IF('statement of marks'!BF102="","",'statement of marks'!BF102)</f>
        <v/>
      </c>
      <c r="F3054" s="433" t="str">
        <f>IF('statement of marks'!BG102="","",'statement of marks'!BG102)</f>
        <v/>
      </c>
      <c r="G3054" s="207" t="str">
        <f>IF('statement of marks'!BH102="","",'statement of marks'!BH102)</f>
        <v/>
      </c>
      <c r="H3054" s="207" t="str">
        <f>IF('statement of marks'!BI102="","",'statement of marks'!BI102)</f>
        <v/>
      </c>
      <c r="I3054" s="433" t="str">
        <f>IF('statement of marks'!BJ102="","",'statement of marks'!BJ102)</f>
        <v/>
      </c>
      <c r="J3054" s="207" t="str">
        <f>IF('statement of marks'!BK102="","",'statement of marks'!BK102)</f>
        <v/>
      </c>
      <c r="K3054" s="207" t="str">
        <f>IF('statement of marks'!BL102="","",'statement of marks'!BL102)</f>
        <v/>
      </c>
      <c r="L3054" s="433" t="str">
        <f>IF('statement of marks'!BM102="","",'statement of marks'!BM102)</f>
        <v/>
      </c>
      <c r="M3054" s="207" t="str">
        <f>IF('statement of marks'!BO102="","",'statement of marks'!BO102)</f>
        <v/>
      </c>
      <c r="N3054" s="207" t="str">
        <f>IF('statement of marks'!BP102="","",'statement of marks'!BP102)</f>
        <v/>
      </c>
      <c r="O3054" s="433" t="str">
        <f>IF('statement of marks'!BQ102="","",'statement of marks'!BQ102)</f>
        <v/>
      </c>
      <c r="P3054" s="209" t="str">
        <f>IF('statement of marks'!BR102="","",'statement of marks'!BR102)</f>
        <v/>
      </c>
      <c r="Q3054" s="207" t="str">
        <f>IF('statement of marks'!BS102="","",'statement of marks'!BS102)</f>
        <v/>
      </c>
      <c r="R3054" s="207" t="str">
        <f>IF('statement of marks'!BT102="","",'statement of marks'!BT102)</f>
        <v/>
      </c>
      <c r="S3054" s="433" t="str">
        <f>IF('statement of marks'!BU102="","",'statement of marks'!BU102)</f>
        <v/>
      </c>
      <c r="T3054" s="420" t="str">
        <f>IF('statement of marks'!BV102="","",'statement of marks'!BV102)</f>
        <v/>
      </c>
      <c r="U3054" s="420" t="str">
        <f>IF('statement of marks'!BW102="","",'statement of marks'!BW102)</f>
        <v/>
      </c>
      <c r="V3054" s="439" t="str">
        <f>IF('statement of marks'!BX102="","",'statement of marks'!BX102)</f>
        <v/>
      </c>
    </row>
    <row r="3055" spans="1:22" ht="15.95" customHeight="1">
      <c r="A3055" s="425"/>
      <c r="B3055" s="990" t="str">
        <f>IF('statement of marks'!$CA$3="","",'statement of marks'!$CA$3)</f>
        <v>xf.kr</v>
      </c>
      <c r="C3055" s="991"/>
      <c r="D3055" s="207" t="str">
        <f>IF('statement of marks'!CA102="","",'statement of marks'!CA102)</f>
        <v/>
      </c>
      <c r="E3055" s="207" t="str">
        <f>IF('statement of marks'!CB102="","",'statement of marks'!CB102)</f>
        <v/>
      </c>
      <c r="F3055" s="433" t="str">
        <f>IF('statement of marks'!CC102="","",'statement of marks'!CC102)</f>
        <v/>
      </c>
      <c r="G3055" s="207" t="str">
        <f>IF('statement of marks'!CD102="","",'statement of marks'!CD102)</f>
        <v/>
      </c>
      <c r="H3055" s="207" t="str">
        <f>IF('statement of marks'!CE102="","",'statement of marks'!CE102)</f>
        <v/>
      </c>
      <c r="I3055" s="433" t="str">
        <f>IF('statement of marks'!CF102="","",'statement of marks'!CF102)</f>
        <v/>
      </c>
      <c r="J3055" s="207" t="str">
        <f>IF('statement of marks'!CG102="","",'statement of marks'!CG102)</f>
        <v/>
      </c>
      <c r="K3055" s="207" t="str">
        <f>IF('statement of marks'!CH102="","",'statement of marks'!CH102)</f>
        <v/>
      </c>
      <c r="L3055" s="433" t="str">
        <f>IF('statement of marks'!CI102="","",'statement of marks'!CI102)</f>
        <v/>
      </c>
      <c r="M3055" s="207" t="str">
        <f>IF('statement of marks'!CK102="","",'statement of marks'!CK102)</f>
        <v/>
      </c>
      <c r="N3055" s="207" t="str">
        <f>IF('statement of marks'!CL102="","",'statement of marks'!CL102)</f>
        <v/>
      </c>
      <c r="O3055" s="433" t="str">
        <f>IF('statement of marks'!CM102="","",'statement of marks'!CM102)</f>
        <v/>
      </c>
      <c r="P3055" s="209" t="str">
        <f>IF('statement of marks'!CN102="","",'statement of marks'!CN102)</f>
        <v/>
      </c>
      <c r="Q3055" s="207" t="str">
        <f>IF('statement of marks'!CO102="","",'statement of marks'!CO102)</f>
        <v/>
      </c>
      <c r="R3055" s="207" t="str">
        <f>IF('statement of marks'!CP102="","",'statement of marks'!CP102)</f>
        <v/>
      </c>
      <c r="S3055" s="433" t="str">
        <f>IF('statement of marks'!CQ102="","",'statement of marks'!CQ102)</f>
        <v/>
      </c>
      <c r="T3055" s="420" t="str">
        <f>IF('statement of marks'!CR102="","",'statement of marks'!CR102)</f>
        <v/>
      </c>
      <c r="U3055" s="420" t="str">
        <f>IF('statement of marks'!CS102="","",'statement of marks'!CS102)</f>
        <v/>
      </c>
      <c r="V3055" s="439" t="str">
        <f>IF('statement of marks'!CT102="","",'statement of marks'!CT102)</f>
        <v/>
      </c>
    </row>
    <row r="3056" spans="1:22" ht="15.95" customHeight="1">
      <c r="A3056" s="425"/>
      <c r="B3056" s="990" t="str">
        <f>IF('statement of marks'!$CW$3="","",'statement of marks'!$CW$3)</f>
        <v>foKku</v>
      </c>
      <c r="C3056" s="991"/>
      <c r="D3056" s="207" t="str">
        <f>IF('statement of marks'!CW102="","",'statement of marks'!CW102)</f>
        <v/>
      </c>
      <c r="E3056" s="207" t="str">
        <f>IF('statement of marks'!CX102="","",'statement of marks'!CX102)</f>
        <v/>
      </c>
      <c r="F3056" s="433" t="str">
        <f>IF('statement of marks'!CY102="","",'statement of marks'!CY102)</f>
        <v/>
      </c>
      <c r="G3056" s="207" t="str">
        <f>IF('statement of marks'!CZ102="","",'statement of marks'!CZ102)</f>
        <v/>
      </c>
      <c r="H3056" s="207" t="str">
        <f>IF('statement of marks'!DA102="","",'statement of marks'!DA102)</f>
        <v/>
      </c>
      <c r="I3056" s="433" t="str">
        <f>IF('statement of marks'!DB102="","",'statement of marks'!DB102)</f>
        <v/>
      </c>
      <c r="J3056" s="207" t="str">
        <f>IF('statement of marks'!DC102="","",'statement of marks'!DC102)</f>
        <v/>
      </c>
      <c r="K3056" s="207" t="str">
        <f>IF('statement of marks'!DD102="","",'statement of marks'!DD102)</f>
        <v/>
      </c>
      <c r="L3056" s="433" t="str">
        <f>IF('statement of marks'!DE102="","",'statement of marks'!DE102)</f>
        <v/>
      </c>
      <c r="M3056" s="207" t="str">
        <f>IF('statement of marks'!DG102="","",'statement of marks'!DG102)</f>
        <v/>
      </c>
      <c r="N3056" s="207" t="str">
        <f>IF('statement of marks'!DH102="","",'statement of marks'!DH102)</f>
        <v/>
      </c>
      <c r="O3056" s="433" t="str">
        <f>IF('statement of marks'!DI102="","",'statement of marks'!DI102)</f>
        <v/>
      </c>
      <c r="P3056" s="209" t="str">
        <f>IF('statement of marks'!DJ102="","",'statement of marks'!DJ102)</f>
        <v/>
      </c>
      <c r="Q3056" s="207" t="str">
        <f>IF('statement of marks'!DK102="","",'statement of marks'!DK102)</f>
        <v/>
      </c>
      <c r="R3056" s="207" t="str">
        <f>IF('statement of marks'!DL102="","",'statement of marks'!DL102)</f>
        <v/>
      </c>
      <c r="S3056" s="433" t="str">
        <f>IF('statement of marks'!DM102="","",'statement of marks'!DM102)</f>
        <v/>
      </c>
      <c r="T3056" s="420" t="str">
        <f>IF('statement of marks'!DN102="","",'statement of marks'!DN102)</f>
        <v/>
      </c>
      <c r="U3056" s="420" t="str">
        <f>IF('statement of marks'!DO102="","",'statement of marks'!DO102)</f>
        <v/>
      </c>
      <c r="V3056" s="439" t="str">
        <f>IF('statement of marks'!DP102="","",'statement of marks'!DP102)</f>
        <v/>
      </c>
    </row>
    <row r="3057" spans="1:22" ht="15.95" customHeight="1">
      <c r="A3057" s="425"/>
      <c r="B3057" s="990" t="str">
        <f>IF('statement of marks'!$DS$3="","",'statement of marks'!$DS$3)</f>
        <v>lkekftd foKku</v>
      </c>
      <c r="C3057" s="991"/>
      <c r="D3057" s="207" t="str">
        <f>IF('statement of marks'!DS102="","",'statement of marks'!DS102)</f>
        <v/>
      </c>
      <c r="E3057" s="207" t="str">
        <f>IF('statement of marks'!DT102="","",'statement of marks'!DT102)</f>
        <v/>
      </c>
      <c r="F3057" s="433" t="str">
        <f>IF('statement of marks'!DU102="","",'statement of marks'!DU102)</f>
        <v/>
      </c>
      <c r="G3057" s="207" t="str">
        <f>IF('statement of marks'!DV102="","",'statement of marks'!DV102)</f>
        <v/>
      </c>
      <c r="H3057" s="207" t="str">
        <f>IF('statement of marks'!DW102="","",'statement of marks'!DW102)</f>
        <v/>
      </c>
      <c r="I3057" s="433" t="str">
        <f>IF('statement of marks'!DX102="","",'statement of marks'!DX102)</f>
        <v/>
      </c>
      <c r="J3057" s="207" t="str">
        <f>IF('statement of marks'!DY102="","",'statement of marks'!DY102)</f>
        <v/>
      </c>
      <c r="K3057" s="207" t="str">
        <f>IF('statement of marks'!DZ102="","",'statement of marks'!DZ102)</f>
        <v/>
      </c>
      <c r="L3057" s="433" t="str">
        <f>IF('statement of marks'!EA102="","",'statement of marks'!EA102)</f>
        <v/>
      </c>
      <c r="M3057" s="207" t="str">
        <f>IF('statement of marks'!EC102="","",'statement of marks'!EC102)</f>
        <v/>
      </c>
      <c r="N3057" s="207" t="str">
        <f>IF('statement of marks'!ED102="","",'statement of marks'!ED102)</f>
        <v/>
      </c>
      <c r="O3057" s="433" t="str">
        <f>IF('statement of marks'!EE102="","",'statement of marks'!EE102)</f>
        <v/>
      </c>
      <c r="P3057" s="209" t="str">
        <f>IF('statement of marks'!EF102="","",'statement of marks'!EF102)</f>
        <v/>
      </c>
      <c r="Q3057" s="207" t="str">
        <f>IF('statement of marks'!EG102="","",'statement of marks'!EG102)</f>
        <v/>
      </c>
      <c r="R3057" s="207" t="str">
        <f>IF('statement of marks'!EH102="","",'statement of marks'!EH102)</f>
        <v/>
      </c>
      <c r="S3057" s="433" t="str">
        <f>IF('statement of marks'!EI102="","",'statement of marks'!EI102)</f>
        <v/>
      </c>
      <c r="T3057" s="420" t="str">
        <f>IF('statement of marks'!EJ102="","",'statement of marks'!EJ102)</f>
        <v/>
      </c>
      <c r="U3057" s="420" t="str">
        <f>IF('statement of marks'!EK102="","",'statement of marks'!EK102)</f>
        <v/>
      </c>
      <c r="V3057" s="439" t="str">
        <f>IF('statement of marks'!EL102="","",'statement of marks'!EL102)</f>
        <v/>
      </c>
    </row>
    <row r="3058" spans="1:22" ht="15.95" customHeight="1">
      <c r="A3058" s="425"/>
      <c r="B3058" s="996" t="s">
        <v>193</v>
      </c>
      <c r="C3058" s="997"/>
      <c r="D3058" s="1007" t="s">
        <v>1</v>
      </c>
      <c r="E3058" s="1007"/>
      <c r="F3058" s="1007"/>
      <c r="G3058" s="1007" t="s">
        <v>21</v>
      </c>
      <c r="H3058" s="1007"/>
      <c r="I3058" s="1007"/>
      <c r="J3058" s="1007" t="s">
        <v>194</v>
      </c>
      <c r="K3058" s="1007"/>
      <c r="L3058" s="1007"/>
      <c r="M3058" s="1007" t="s">
        <v>68</v>
      </c>
      <c r="N3058" s="1007"/>
      <c r="O3058" s="1007"/>
      <c r="P3058" s="1007" t="s">
        <v>240</v>
      </c>
      <c r="Q3058" s="1007"/>
      <c r="R3058" s="1007"/>
      <c r="S3058" s="436"/>
      <c r="T3058" s="1073" t="s">
        <v>237</v>
      </c>
      <c r="U3058" s="1074"/>
      <c r="V3058" s="1075"/>
    </row>
    <row r="3059" spans="1:22" ht="15.95" customHeight="1">
      <c r="A3059" s="426"/>
      <c r="B3059" s="1048" t="s">
        <v>3</v>
      </c>
      <c r="C3059" s="1049"/>
      <c r="D3059" s="1050">
        <f>IF('statement of marks'!EO$6="","",'statement of marks'!EO$6)</f>
        <v>20</v>
      </c>
      <c r="E3059" s="1050"/>
      <c r="F3059" s="1050"/>
      <c r="G3059" s="1050">
        <f>IF('statement of marks'!EP$6="","",'statement of marks'!EP$6)</f>
        <v>20</v>
      </c>
      <c r="H3059" s="1050"/>
      <c r="I3059" s="1050"/>
      <c r="J3059" s="1050">
        <f>IF('statement of marks'!ER$6="","",'statement of marks'!ER$6)</f>
        <v>20</v>
      </c>
      <c r="K3059" s="1050"/>
      <c r="L3059" s="1050"/>
      <c r="M3059" s="1050">
        <f>IF('statement of marks'!EQ$6="","",'statement of marks'!EQ$6)</f>
        <v>20</v>
      </c>
      <c r="N3059" s="1050"/>
      <c r="O3059" s="1050"/>
      <c r="P3059" s="1050">
        <f>IF('statement of marks'!ES$6="","",'statement of marks'!ES$6)</f>
        <v>20</v>
      </c>
      <c r="Q3059" s="1050"/>
      <c r="R3059" s="1050"/>
      <c r="S3059" s="437" t="str">
        <f>IF('statement of marks'!FD$6="","",'statement of marks'!EW$6)</f>
        <v/>
      </c>
      <c r="T3059" s="442">
        <f>IF('statement of marks'!ET$6="","",'statement of marks'!ET$6)</f>
        <v>100</v>
      </c>
      <c r="U3059" s="443" t="s">
        <v>5</v>
      </c>
      <c r="V3059" s="444" t="s">
        <v>241</v>
      </c>
    </row>
    <row r="3060" spans="1:22" ht="15.95" customHeight="1">
      <c r="A3060" s="425"/>
      <c r="B3060" s="990" t="str">
        <f>IF('statement of marks'!$EO$3="","",'statement of marks'!$EO$3)</f>
        <v>dk;kZuqHko</v>
      </c>
      <c r="C3060" s="991"/>
      <c r="D3060" s="1031" t="str">
        <f>IF('statement of marks'!EO102="","",'statement of marks'!EO102)</f>
        <v/>
      </c>
      <c r="E3060" s="1031"/>
      <c r="F3060" s="1031"/>
      <c r="G3060" s="1031" t="str">
        <f>IF('statement of marks'!EP102="","",'statement of marks'!EP102)</f>
        <v/>
      </c>
      <c r="H3060" s="1031"/>
      <c r="I3060" s="1031"/>
      <c r="J3060" s="1031" t="str">
        <f>IF('statement of marks'!ER102="","",'statement of marks'!ER102)</f>
        <v/>
      </c>
      <c r="K3060" s="1031"/>
      <c r="L3060" s="1031"/>
      <c r="M3060" s="1031" t="str">
        <f>IF('statement of marks'!EQ102="","",'statement of marks'!EQ102)</f>
        <v/>
      </c>
      <c r="N3060" s="1031"/>
      <c r="O3060" s="1031"/>
      <c r="P3060" s="1031" t="str">
        <f>IF('statement of marks'!ES102="","",'statement of marks'!ES102)</f>
        <v/>
      </c>
      <c r="Q3060" s="1031"/>
      <c r="R3060" s="1031"/>
      <c r="S3060" s="438"/>
      <c r="T3060" s="440" t="str">
        <f>IF('statement of marks'!ET102="","",'statement of marks'!ET102)</f>
        <v/>
      </c>
      <c r="U3060" s="440" t="str">
        <f>IF('statement of marks'!EU102="","",'statement of marks'!EU102)</f>
        <v/>
      </c>
      <c r="V3060" s="441" t="str">
        <f>IF('statement of marks'!EV102="","",'statement of marks'!EV102)</f>
        <v/>
      </c>
    </row>
    <row r="3061" spans="1:22" ht="15.95" customHeight="1">
      <c r="A3061" s="425"/>
      <c r="B3061" s="1027" t="str">
        <f>IF('statement of marks'!$EY$3="","",'statement of marks'!$EY$3)</f>
        <v>dyk f'k{kk</v>
      </c>
      <c r="C3061" s="1028"/>
      <c r="D3061" s="1031" t="str">
        <f>IF('statement of marks'!EY102="","",'statement of marks'!EY102)</f>
        <v/>
      </c>
      <c r="E3061" s="1031"/>
      <c r="F3061" s="1031"/>
      <c r="G3061" s="1031" t="str">
        <f>IF('statement of marks'!EZ102="","",'statement of marks'!EZ102)</f>
        <v/>
      </c>
      <c r="H3061" s="1031"/>
      <c r="I3061" s="1031"/>
      <c r="J3061" s="1031" t="str">
        <f>IF('statement of marks'!FB102="","",'statement of marks'!FB102)</f>
        <v/>
      </c>
      <c r="K3061" s="1031"/>
      <c r="L3061" s="1031"/>
      <c r="M3061" s="1031" t="str">
        <f>IF('statement of marks'!FA102="","",'statement of marks'!FA102)</f>
        <v/>
      </c>
      <c r="N3061" s="1031"/>
      <c r="O3061" s="1031"/>
      <c r="P3061" s="1031" t="str">
        <f>IF('statement of marks'!FC102="","",'statement of marks'!FC102)</f>
        <v/>
      </c>
      <c r="Q3061" s="1031"/>
      <c r="R3061" s="1031"/>
      <c r="S3061" s="438"/>
      <c r="T3061" s="440" t="str">
        <f>IF('statement of marks'!FD102="","",'statement of marks'!FD102)</f>
        <v/>
      </c>
      <c r="U3061" s="440" t="str">
        <f>IF('statement of marks'!FE102="","",'statement of marks'!FE102)</f>
        <v/>
      </c>
      <c r="V3061" s="441" t="str">
        <f>IF('statement of marks'!FF102="","",'statement of marks'!FF102)</f>
        <v/>
      </c>
    </row>
    <row r="3062" spans="1:22" ht="15.95" customHeight="1">
      <c r="A3062" s="425"/>
      <c r="B3062" s="1029" t="str">
        <f>IF('statement of marks'!$FI$3="","",'statement of marks'!$FI$3)</f>
        <v>LokLF; ,oe~ 'kkjhfjd f'k{kk</v>
      </c>
      <c r="C3062" s="1030"/>
      <c r="D3062" s="1031" t="str">
        <f>IF('statement of marks'!FI102="","",'statement of marks'!FI102)</f>
        <v/>
      </c>
      <c r="E3062" s="1031"/>
      <c r="F3062" s="1031"/>
      <c r="G3062" s="1031" t="str">
        <f>IF('statement of marks'!FJ102="","",'statement of marks'!FJ102)</f>
        <v/>
      </c>
      <c r="H3062" s="1031"/>
      <c r="I3062" s="1031"/>
      <c r="J3062" s="1031" t="str">
        <f>IF('statement of marks'!FL102="","",'statement of marks'!FL102)</f>
        <v/>
      </c>
      <c r="K3062" s="1031"/>
      <c r="L3062" s="1031"/>
      <c r="M3062" s="1031" t="str">
        <f>IF('statement of marks'!FK102="","",'statement of marks'!FK102)</f>
        <v/>
      </c>
      <c r="N3062" s="1031"/>
      <c r="O3062" s="1031"/>
      <c r="P3062" s="1031" t="str">
        <f>IF('statement of marks'!FM102="","",'statement of marks'!FM102)</f>
        <v/>
      </c>
      <c r="Q3062" s="1031"/>
      <c r="R3062" s="1031"/>
      <c r="S3062" s="438"/>
      <c r="T3062" s="440" t="str">
        <f>IF('statement of marks'!FN102="","",'statement of marks'!FN102)</f>
        <v/>
      </c>
      <c r="U3062" s="440" t="str">
        <f>IF('statement of marks'!FO102="","",'statement of marks'!FO102)</f>
        <v/>
      </c>
      <c r="V3062" s="441" t="str">
        <f>IF('statement of marks'!FP102="","",'statement of marks'!FP102)</f>
        <v/>
      </c>
    </row>
    <row r="3063" spans="1:22" ht="15.95" customHeight="1">
      <c r="A3063" s="425"/>
      <c r="B3063" s="1000" t="s">
        <v>195</v>
      </c>
      <c r="C3063" s="1001"/>
      <c r="D3063" s="1071" t="str">
        <f>details!$DR$3</f>
        <v>vxLr rd</v>
      </c>
      <c r="E3063" s="1071"/>
      <c r="F3063" s="1071"/>
      <c r="G3063" s="1071" t="str">
        <f>details!$DV$3</f>
        <v>vDVwcj rd</v>
      </c>
      <c r="H3063" s="1071"/>
      <c r="I3063" s="1071"/>
      <c r="J3063" s="1071" t="str">
        <f>details!$ED$3</f>
        <v>Qjojh rd</v>
      </c>
      <c r="K3063" s="1071"/>
      <c r="L3063" s="1071"/>
      <c r="M3063" s="1071" t="str">
        <f>details!$DZ$3</f>
        <v>fnlEcj rd</v>
      </c>
      <c r="N3063" s="1071"/>
      <c r="O3063" s="1071"/>
      <c r="P3063" s="1071" t="str">
        <f>details!$EH$3</f>
        <v>loZ ;ksx</v>
      </c>
      <c r="Q3063" s="1071"/>
      <c r="R3063" s="1071"/>
      <c r="S3063" s="1085" t="s">
        <v>252</v>
      </c>
      <c r="T3063" s="1086"/>
      <c r="U3063" s="1086"/>
      <c r="V3063" s="1087"/>
    </row>
    <row r="3064" spans="1:22" ht="15.95" customHeight="1">
      <c r="A3064" s="425"/>
      <c r="B3064" s="1025" t="s">
        <v>98</v>
      </c>
      <c r="C3064" s="1026"/>
      <c r="D3064" s="1008" t="str">
        <f>IF(details!DS102="","",details!DS102)</f>
        <v/>
      </c>
      <c r="E3064" s="1008"/>
      <c r="F3064" s="1008"/>
      <c r="G3064" s="1008" t="str">
        <f>IF(details!DW102="","",details!DW102)</f>
        <v/>
      </c>
      <c r="H3064" s="1008"/>
      <c r="I3064" s="1008"/>
      <c r="J3064" s="1008" t="str">
        <f>IF(details!EE102="","",details!EE102)</f>
        <v/>
      </c>
      <c r="K3064" s="1008"/>
      <c r="L3064" s="1008"/>
      <c r="M3064" s="1008" t="str">
        <f>IF(details!EA102="","",details!EA102)</f>
        <v/>
      </c>
      <c r="N3064" s="1008"/>
      <c r="O3064" s="1008"/>
      <c r="P3064" s="1008" t="str">
        <f>IF(details!EI102="","",details!EI102)</f>
        <v/>
      </c>
      <c r="Q3064" s="1008"/>
      <c r="R3064" s="1008"/>
      <c r="S3064" s="1088">
        <v>41757</v>
      </c>
      <c r="T3064" s="1089"/>
      <c r="U3064" s="1089"/>
      <c r="V3064" s="1090"/>
    </row>
    <row r="3065" spans="1:22" ht="15.95" customHeight="1">
      <c r="A3065" s="425"/>
      <c r="B3065" s="1023" t="s">
        <v>15</v>
      </c>
      <c r="C3065" s="1024"/>
      <c r="D3065" s="1009">
        <f>IF(details!DR102="","",details!DR102)</f>
        <v>83</v>
      </c>
      <c r="E3065" s="1009"/>
      <c r="F3065" s="1009"/>
      <c r="G3065" s="1009" t="str">
        <f>IF(details!DV102="","",details!DV102)</f>
        <v/>
      </c>
      <c r="H3065" s="1009"/>
      <c r="I3065" s="1009"/>
      <c r="J3065" s="1009" t="str">
        <f>IF(details!ED102="","",details!ED102)</f>
        <v/>
      </c>
      <c r="K3065" s="1009"/>
      <c r="L3065" s="1009"/>
      <c r="M3065" s="1009" t="str">
        <f>IF(details!DZ102="","",details!DZ102)</f>
        <v/>
      </c>
      <c r="N3065" s="1009"/>
      <c r="O3065" s="1009"/>
      <c r="P3065" s="1009" t="str">
        <f>IF(details!EH102="","",details!EH102)</f>
        <v/>
      </c>
      <c r="Q3065" s="1009"/>
      <c r="R3065" s="1009"/>
      <c r="S3065" s="1091"/>
      <c r="T3065" s="1092"/>
      <c r="U3065" s="1092"/>
      <c r="V3065" s="1093"/>
    </row>
    <row r="3066" spans="1:22" ht="15.95" customHeight="1">
      <c r="A3066" s="1072"/>
      <c r="B3066" s="1064" t="s">
        <v>250</v>
      </c>
      <c r="C3066" s="1065"/>
      <c r="D3066" s="1066" t="s">
        <v>3</v>
      </c>
      <c r="E3066" s="1066"/>
      <c r="F3066" s="1066"/>
      <c r="G3066" s="1066" t="s">
        <v>236</v>
      </c>
      <c r="H3066" s="1066"/>
      <c r="I3066" s="1066"/>
      <c r="J3066" s="1066" t="s">
        <v>5</v>
      </c>
      <c r="K3066" s="1066"/>
      <c r="L3066" s="1066"/>
      <c r="M3066" s="1066" t="s">
        <v>242</v>
      </c>
      <c r="N3066" s="1066"/>
      <c r="O3066" s="1066"/>
      <c r="P3066" s="1067" t="s">
        <v>225</v>
      </c>
      <c r="Q3066" s="1067"/>
      <c r="R3066" s="1067"/>
      <c r="S3066" s="1066" t="s">
        <v>250</v>
      </c>
      <c r="T3066" s="1066"/>
      <c r="U3066" s="1066"/>
      <c r="V3066" s="1068"/>
    </row>
    <row r="3067" spans="1:22" ht="15.95" customHeight="1">
      <c r="A3067" s="1072"/>
      <c r="B3067" s="1064"/>
      <c r="C3067" s="1065"/>
      <c r="D3067" s="1069" t="str">
        <f>'statement of marks'!HD102</f>
        <v/>
      </c>
      <c r="E3067" s="1069"/>
      <c r="F3067" s="1069"/>
      <c r="G3067" s="1069" t="str">
        <f>'statement of marks'!HE102</f>
        <v/>
      </c>
      <c r="H3067" s="1069"/>
      <c r="I3067" s="1069"/>
      <c r="J3067" s="1069" t="str">
        <f>'statement of marks'!HF102</f>
        <v/>
      </c>
      <c r="K3067" s="1069"/>
      <c r="L3067" s="1069"/>
      <c r="M3067" s="1069" t="str">
        <f>'statement of marks'!HI102</f>
        <v/>
      </c>
      <c r="N3067" s="1069"/>
      <c r="O3067" s="1069"/>
      <c r="P3067" s="1069" t="str">
        <f>'statement of marks'!HH102</f>
        <v/>
      </c>
      <c r="Q3067" s="1069"/>
      <c r="R3067" s="1069"/>
      <c r="S3067" s="1066" t="str">
        <f>'statement of marks'!HC102</f>
        <v/>
      </c>
      <c r="T3067" s="1066"/>
      <c r="U3067" s="1066"/>
      <c r="V3067" s="1068"/>
    </row>
    <row r="3068" spans="1:22" ht="15.95" customHeight="1">
      <c r="A3068" s="425"/>
      <c r="B3068" s="1036" t="s">
        <v>99</v>
      </c>
      <c r="C3068" s="1037"/>
      <c r="D3068" s="1007"/>
      <c r="E3068" s="1007"/>
      <c r="F3068" s="1007"/>
      <c r="G3068" s="1007"/>
      <c r="H3068" s="1007"/>
      <c r="I3068" s="1007"/>
      <c r="J3068" s="1007"/>
      <c r="K3068" s="1007"/>
      <c r="L3068" s="1007"/>
      <c r="M3068" s="1007"/>
      <c r="N3068" s="1007"/>
      <c r="O3068" s="1007"/>
      <c r="P3068" s="1007"/>
      <c r="Q3068" s="1007"/>
      <c r="R3068" s="1007"/>
      <c r="S3068" s="1007"/>
      <c r="T3068" s="1007"/>
      <c r="U3068" s="1007"/>
      <c r="V3068" s="1058"/>
    </row>
    <row r="3069" spans="1:22" ht="15.95" customHeight="1">
      <c r="A3069" s="425"/>
      <c r="B3069" s="1013" t="s">
        <v>79</v>
      </c>
      <c r="C3069" s="1014"/>
      <c r="D3069" s="1007"/>
      <c r="E3069" s="1007"/>
      <c r="F3069" s="1007"/>
      <c r="G3069" s="1007"/>
      <c r="H3069" s="1007"/>
      <c r="I3069" s="1007"/>
      <c r="J3069" s="1007"/>
      <c r="K3069" s="1007"/>
      <c r="L3069" s="1007"/>
      <c r="M3069" s="1007"/>
      <c r="N3069" s="1007"/>
      <c r="O3069" s="1007"/>
      <c r="P3069" s="1007"/>
      <c r="Q3069" s="1007"/>
      <c r="R3069" s="1007"/>
      <c r="S3069" s="1007"/>
      <c r="T3069" s="1007"/>
      <c r="U3069" s="1007"/>
      <c r="V3069" s="1058"/>
    </row>
    <row r="3070" spans="1:22" ht="15.95" customHeight="1">
      <c r="A3070" s="425"/>
      <c r="B3070" s="1036" t="s">
        <v>243</v>
      </c>
      <c r="C3070" s="1037"/>
      <c r="D3070" s="1007"/>
      <c r="E3070" s="1007"/>
      <c r="F3070" s="1007"/>
      <c r="G3070" s="1007"/>
      <c r="H3070" s="1007"/>
      <c r="I3070" s="1007"/>
      <c r="J3070" s="1007"/>
      <c r="K3070" s="1007"/>
      <c r="L3070" s="1007"/>
      <c r="M3070" s="1007"/>
      <c r="N3070" s="1007"/>
      <c r="O3070" s="1007"/>
      <c r="P3070" s="1007" t="s">
        <v>243</v>
      </c>
      <c r="Q3070" s="1007"/>
      <c r="R3070" s="1007"/>
      <c r="S3070" s="1007"/>
      <c r="T3070" s="1007"/>
      <c r="U3070" s="1007"/>
      <c r="V3070" s="1058"/>
    </row>
    <row r="3071" spans="1:22" ht="15.95" customHeight="1">
      <c r="A3071" s="425"/>
      <c r="B3071" s="1021" t="s">
        <v>100</v>
      </c>
      <c r="C3071" s="1022"/>
      <c r="D3071" s="1007"/>
      <c r="E3071" s="1007"/>
      <c r="F3071" s="1007"/>
      <c r="G3071" s="1007"/>
      <c r="H3071" s="1007"/>
      <c r="I3071" s="1007"/>
      <c r="J3071" s="1007"/>
      <c r="K3071" s="1007"/>
      <c r="L3071" s="1007"/>
      <c r="M3071" s="1007"/>
      <c r="N3071" s="1007"/>
      <c r="O3071" s="1007"/>
      <c r="P3071" s="1007"/>
      <c r="Q3071" s="1007"/>
      <c r="R3071" s="1007"/>
      <c r="S3071" s="1060" t="s">
        <v>100</v>
      </c>
      <c r="T3071" s="1060"/>
      <c r="U3071" s="1060"/>
      <c r="V3071" s="1061"/>
    </row>
    <row r="3072" spans="1:22" ht="15.95" customHeight="1" thickBot="1">
      <c r="A3072" s="427"/>
      <c r="B3072" s="1076" t="s">
        <v>101</v>
      </c>
      <c r="C3072" s="1077"/>
      <c r="D3072" s="1059"/>
      <c r="E3072" s="1059"/>
      <c r="F3072" s="1059"/>
      <c r="G3072" s="1059"/>
      <c r="H3072" s="1059"/>
      <c r="I3072" s="1059"/>
      <c r="J3072" s="1059"/>
      <c r="K3072" s="1059"/>
      <c r="L3072" s="1059"/>
      <c r="M3072" s="1059"/>
      <c r="N3072" s="1059"/>
      <c r="O3072" s="1059"/>
      <c r="P3072" s="1059"/>
      <c r="Q3072" s="1059"/>
      <c r="R3072" s="1059"/>
      <c r="S3072" s="1062" t="s">
        <v>134</v>
      </c>
      <c r="T3072" s="1062"/>
      <c r="U3072" s="1062"/>
      <c r="V3072" s="1063"/>
    </row>
    <row r="3073" spans="1:22" ht="15.95" customHeight="1">
      <c r="A3073" s="424"/>
      <c r="B3073" s="1038" t="s">
        <v>47</v>
      </c>
      <c r="C3073" s="1039"/>
      <c r="D3073" s="1039"/>
      <c r="E3073" s="1039"/>
      <c r="F3073" s="1039"/>
      <c r="G3073" s="1039"/>
      <c r="H3073" s="1039"/>
      <c r="I3073" s="1039"/>
      <c r="J3073" s="1039"/>
      <c r="K3073" s="1039"/>
      <c r="L3073" s="1039"/>
      <c r="M3073" s="1039"/>
      <c r="N3073" s="1039"/>
      <c r="O3073" s="1039"/>
      <c r="P3073" s="1039"/>
      <c r="Q3073" s="1039"/>
      <c r="R3073" s="1039"/>
      <c r="S3073" s="1039"/>
      <c r="T3073" s="1039"/>
      <c r="U3073" s="1039"/>
      <c r="V3073" s="1040"/>
    </row>
    <row r="3074" spans="1:22" ht="15.95" customHeight="1">
      <c r="A3074" s="425"/>
      <c r="B3074" s="1041" t="str">
        <f>'statement of marks'!$A$1</f>
        <v>MkW0Hkhejko vEcsMdj jkt0vkok0fo|k0cxMh]nkSlk</v>
      </c>
      <c r="C3074" s="1042"/>
      <c r="D3074" s="1042"/>
      <c r="E3074" s="1042"/>
      <c r="F3074" s="1042"/>
      <c r="G3074" s="1042"/>
      <c r="H3074" s="1042"/>
      <c r="I3074" s="1042"/>
      <c r="J3074" s="1042"/>
      <c r="K3074" s="1042"/>
      <c r="L3074" s="1042"/>
      <c r="M3074" s="1042"/>
      <c r="N3074" s="1042"/>
      <c r="O3074" s="1042"/>
      <c r="P3074" s="1042"/>
      <c r="Q3074" s="1042"/>
      <c r="R3074" s="1042"/>
      <c r="S3074" s="1042"/>
      <c r="T3074" s="1042"/>
      <c r="U3074" s="1042"/>
      <c r="V3074" s="1043"/>
    </row>
    <row r="3075" spans="1:22" ht="15.95" customHeight="1">
      <c r="A3075" s="425"/>
      <c r="B3075" s="990" t="s">
        <v>244</v>
      </c>
      <c r="C3075" s="991"/>
      <c r="D3075" s="992" t="str">
        <f>'statement of marks'!$H$3</f>
        <v>2016-17</v>
      </c>
      <c r="E3075" s="992"/>
      <c r="F3075" s="992"/>
      <c r="G3075" s="992"/>
      <c r="H3075" s="992"/>
      <c r="I3075" s="992"/>
      <c r="J3075" s="992"/>
      <c r="K3075" s="992"/>
      <c r="L3075" s="992"/>
      <c r="M3075" s="992"/>
      <c r="N3075" s="992"/>
      <c r="O3075" s="992"/>
      <c r="P3075" s="992"/>
      <c r="Q3075" s="992"/>
      <c r="R3075" s="992"/>
      <c r="S3075" s="992"/>
      <c r="T3075" s="992"/>
      <c r="U3075" s="992"/>
      <c r="V3075" s="1044"/>
    </row>
    <row r="3076" spans="1:22" ht="15.95" customHeight="1">
      <c r="A3076" s="425"/>
      <c r="B3076" s="990" t="s">
        <v>185</v>
      </c>
      <c r="C3076" s="991"/>
      <c r="D3076" s="991" t="str">
        <f>IF('statement of marks'!I103="","",'statement of marks'!I103)</f>
        <v/>
      </c>
      <c r="E3076" s="991"/>
      <c r="F3076" s="991"/>
      <c r="G3076" s="991"/>
      <c r="H3076" s="991"/>
      <c r="I3076" s="991"/>
      <c r="J3076" s="991"/>
      <c r="K3076" s="991"/>
      <c r="L3076" s="991"/>
      <c r="M3076" s="991"/>
      <c r="N3076" s="991"/>
      <c r="O3076" s="991"/>
      <c r="P3076" s="991"/>
      <c r="Q3076" s="991"/>
      <c r="R3076" s="991"/>
      <c r="S3076" s="991"/>
      <c r="T3076" s="991"/>
      <c r="U3076" s="991"/>
      <c r="V3076" s="1045"/>
    </row>
    <row r="3077" spans="1:22" ht="15.95" customHeight="1">
      <c r="A3077" s="425"/>
      <c r="B3077" s="990" t="s">
        <v>186</v>
      </c>
      <c r="C3077" s="991"/>
      <c r="D3077" s="991" t="str">
        <f>IF('statement of marks'!J103="","",'statement of marks'!J103)</f>
        <v/>
      </c>
      <c r="E3077" s="991"/>
      <c r="F3077" s="991"/>
      <c r="G3077" s="991"/>
      <c r="H3077" s="991"/>
      <c r="I3077" s="991"/>
      <c r="J3077" s="991"/>
      <c r="K3077" s="991"/>
      <c r="L3077" s="991"/>
      <c r="M3077" s="991"/>
      <c r="N3077" s="991"/>
      <c r="O3077" s="991"/>
      <c r="P3077" s="991"/>
      <c r="Q3077" s="991"/>
      <c r="R3077" s="991"/>
      <c r="S3077" s="991"/>
      <c r="T3077" s="991"/>
      <c r="U3077" s="991"/>
      <c r="V3077" s="1045"/>
    </row>
    <row r="3078" spans="1:22" ht="15.95" customHeight="1">
      <c r="A3078" s="425"/>
      <c r="B3078" s="990" t="s">
        <v>187</v>
      </c>
      <c r="C3078" s="991"/>
      <c r="D3078" s="991" t="str">
        <f>IF('statement of marks'!K103="","",'statement of marks'!K103)</f>
        <v/>
      </c>
      <c r="E3078" s="991"/>
      <c r="F3078" s="991"/>
      <c r="G3078" s="991"/>
      <c r="H3078" s="991"/>
      <c r="I3078" s="991"/>
      <c r="J3078" s="991"/>
      <c r="K3078" s="991"/>
      <c r="L3078" s="991"/>
      <c r="M3078" s="991"/>
      <c r="N3078" s="991"/>
      <c r="O3078" s="991"/>
      <c r="P3078" s="991"/>
      <c r="Q3078" s="991"/>
      <c r="R3078" s="991"/>
      <c r="S3078" s="991"/>
      <c r="T3078" s="991"/>
      <c r="U3078" s="991"/>
      <c r="V3078" s="1045"/>
    </row>
    <row r="3079" spans="1:22" ht="15.95" customHeight="1">
      <c r="A3079" s="425"/>
      <c r="B3079" s="990" t="s">
        <v>188</v>
      </c>
      <c r="C3079" s="991"/>
      <c r="D3079" s="992" t="str">
        <f>'statement of marks'!$G$3</f>
        <v>6 B</v>
      </c>
      <c r="E3079" s="992"/>
      <c r="F3079" s="992"/>
      <c r="G3079" s="991" t="s">
        <v>9</v>
      </c>
      <c r="H3079" s="991"/>
      <c r="I3079" s="991"/>
      <c r="J3079" s="992" t="str">
        <f>IF('statement of marks'!D103="","",'statement of marks'!D103)</f>
        <v/>
      </c>
      <c r="K3079" s="992"/>
      <c r="L3079" s="992"/>
      <c r="M3079" s="991" t="s">
        <v>189</v>
      </c>
      <c r="N3079" s="991"/>
      <c r="O3079" s="991"/>
      <c r="P3079" s="992" t="str">
        <f>IF('statement of marks'!F103="","",'statement of marks'!F103)</f>
        <v/>
      </c>
      <c r="Q3079" s="992"/>
      <c r="R3079" s="992"/>
      <c r="S3079" s="1054" t="str">
        <f>IF('statement of marks'!$I$3="","",'statement of marks'!$I$3)</f>
        <v xml:space="preserve">fo|ky; dk Mk;l dksM+ </v>
      </c>
      <c r="T3079" s="1054"/>
      <c r="U3079" s="1054"/>
      <c r="V3079" s="1055"/>
    </row>
    <row r="3080" spans="1:22" ht="15.95" customHeight="1">
      <c r="A3080" s="425"/>
      <c r="B3080" s="428" t="s">
        <v>0</v>
      </c>
      <c r="C3080" s="429"/>
      <c r="D3080" s="1032" t="str">
        <f>IF('statement of marks'!G103="","",'statement of marks'!G103)</f>
        <v/>
      </c>
      <c r="E3080" s="1032"/>
      <c r="F3080" s="1032"/>
      <c r="G3080" s="991" t="str">
        <f>IF('statement of marks'!H103="","",'statement of marks'!H103)</f>
        <v/>
      </c>
      <c r="H3080" s="991"/>
      <c r="I3080" s="991"/>
      <c r="J3080" s="991"/>
      <c r="K3080" s="991"/>
      <c r="L3080" s="991"/>
      <c r="M3080" s="991"/>
      <c r="N3080" s="991"/>
      <c r="O3080" s="991"/>
      <c r="P3080" s="991"/>
      <c r="Q3080" s="991"/>
      <c r="R3080" s="991"/>
      <c r="S3080" s="1056" t="str">
        <f>IF('statement of marks'!$J$3="","",'statement of marks'!$J$3)</f>
        <v xml:space="preserve">08291009401   </v>
      </c>
      <c r="T3080" s="1056"/>
      <c r="U3080" s="1056"/>
      <c r="V3080" s="1057"/>
    </row>
    <row r="3081" spans="1:22" ht="15.95" customHeight="1">
      <c r="A3081" s="425"/>
      <c r="B3081" s="404" t="s">
        <v>28</v>
      </c>
      <c r="C3081" s="430" t="s">
        <v>96</v>
      </c>
      <c r="D3081" s="1007" t="s">
        <v>1</v>
      </c>
      <c r="E3081" s="1007"/>
      <c r="F3081" s="1007"/>
      <c r="G3081" s="1007" t="s">
        <v>21</v>
      </c>
      <c r="H3081" s="1007"/>
      <c r="I3081" s="1007"/>
      <c r="J3081" s="1007" t="s">
        <v>68</v>
      </c>
      <c r="K3081" s="1007"/>
      <c r="L3081" s="1007"/>
      <c r="M3081" s="1007" t="s">
        <v>97</v>
      </c>
      <c r="N3081" s="1007"/>
      <c r="O3081" s="1007"/>
      <c r="P3081" s="1070" t="s">
        <v>200</v>
      </c>
      <c r="Q3081" s="1051" t="s">
        <v>238</v>
      </c>
      <c r="R3081" s="1051"/>
      <c r="S3081" s="1051"/>
      <c r="T3081" s="1052" t="s">
        <v>237</v>
      </c>
      <c r="U3081" s="1052"/>
      <c r="V3081" s="1053"/>
    </row>
    <row r="3082" spans="1:22" ht="15.95" customHeight="1">
      <c r="A3082" s="425"/>
      <c r="B3082" s="404"/>
      <c r="C3082" s="430"/>
      <c r="D3082" s="423" t="s">
        <v>245</v>
      </c>
      <c r="E3082" s="423" t="s">
        <v>246</v>
      </c>
      <c r="F3082" s="431" t="s">
        <v>2</v>
      </c>
      <c r="G3082" s="423" t="s">
        <v>245</v>
      </c>
      <c r="H3082" s="423" t="s">
        <v>246</v>
      </c>
      <c r="I3082" s="431" t="s">
        <v>2</v>
      </c>
      <c r="J3082" s="423" t="s">
        <v>245</v>
      </c>
      <c r="K3082" s="423" t="s">
        <v>246</v>
      </c>
      <c r="L3082" s="431" t="s">
        <v>2</v>
      </c>
      <c r="M3082" s="423" t="s">
        <v>245</v>
      </c>
      <c r="N3082" s="423" t="s">
        <v>246</v>
      </c>
      <c r="O3082" s="431" t="s">
        <v>2</v>
      </c>
      <c r="P3082" s="1070"/>
      <c r="Q3082" s="423" t="s">
        <v>245</v>
      </c>
      <c r="R3082" s="423" t="s">
        <v>246</v>
      </c>
      <c r="S3082" s="435" t="s">
        <v>2</v>
      </c>
      <c r="T3082" s="445" t="s">
        <v>223</v>
      </c>
      <c r="U3082" s="446" t="s">
        <v>5</v>
      </c>
      <c r="V3082" s="447" t="s">
        <v>241</v>
      </c>
    </row>
    <row r="3083" spans="1:22" ht="15.95" customHeight="1">
      <c r="A3083" s="426"/>
      <c r="B3083" s="1046" t="s">
        <v>3</v>
      </c>
      <c r="C3083" s="1047"/>
      <c r="D3083" s="421">
        <f>IF('statement of marks'!L$6="","",'statement of marks'!L$6)</f>
        <v>5</v>
      </c>
      <c r="E3083" s="421">
        <f>IF('statement of marks'!M$6="","",'statement of marks'!M$6)</f>
        <v>5</v>
      </c>
      <c r="F3083" s="432">
        <f>IF('statement of marks'!N$6="","",'statement of marks'!N$6)</f>
        <v>10</v>
      </c>
      <c r="G3083" s="421">
        <f>IF('statement of marks'!O$6="","",'statement of marks'!O$6)</f>
        <v>5</v>
      </c>
      <c r="H3083" s="421">
        <f>IF('statement of marks'!P$6="","",'statement of marks'!P$6)</f>
        <v>5</v>
      </c>
      <c r="I3083" s="432">
        <f>IF('statement of marks'!Q$6="","",'statement of marks'!Q$6)</f>
        <v>10</v>
      </c>
      <c r="J3083" s="421">
        <f>IF('statement of marks'!R$6="","",'statement of marks'!R$6)</f>
        <v>5</v>
      </c>
      <c r="K3083" s="421">
        <f>IF('statement of marks'!S$6="","",'statement of marks'!S$6)</f>
        <v>5</v>
      </c>
      <c r="L3083" s="432">
        <f>IF('statement of marks'!T$6="","",'statement of marks'!T$6)</f>
        <v>10</v>
      </c>
      <c r="M3083" s="421">
        <f>IF('statement of marks'!V$6="","",'statement of marks'!V$6)</f>
        <v>50</v>
      </c>
      <c r="N3083" s="421">
        <f>IF('statement of marks'!W$6="","",'statement of marks'!W$6)</f>
        <v>20</v>
      </c>
      <c r="O3083" s="432">
        <f>IF('statement of marks'!X$6="","",'statement of marks'!X$6)</f>
        <v>70</v>
      </c>
      <c r="P3083" s="422">
        <f>IF('statement of marks'!Y$6="","",'statement of marks'!Y$6)</f>
        <v>100</v>
      </c>
      <c r="Q3083" s="421">
        <f>IF('statement of marks'!Z$6="","",'statement of marks'!Z$6)</f>
        <v>70</v>
      </c>
      <c r="R3083" s="421">
        <f>IF('statement of marks'!AA$6="","",'statement of marks'!AA$6)</f>
        <v>30</v>
      </c>
      <c r="S3083" s="432">
        <f>IF('statement of marks'!AB$6="","",'statement of marks'!AB$6)</f>
        <v>100</v>
      </c>
      <c r="T3083" s="442">
        <f>IF('statement of marks'!AC$6="","",'statement of marks'!AC$6)</f>
        <v>200</v>
      </c>
      <c r="U3083" s="442" t="str">
        <f>IF('statement of marks'!AD$6="","",'statement of marks'!AD$6)</f>
        <v/>
      </c>
      <c r="V3083" s="448" t="str">
        <f>IF('statement of marks'!AE$6="","",'statement of marks'!AE$6)</f>
        <v/>
      </c>
    </row>
    <row r="3084" spans="1:22" ht="15.95" customHeight="1">
      <c r="A3084" s="425"/>
      <c r="B3084" s="990" t="str">
        <f>IF('statement of marks'!$L$3="","",'statement of marks'!$L$3)</f>
        <v>fgUnh</v>
      </c>
      <c r="C3084" s="991"/>
      <c r="D3084" s="207" t="str">
        <f>IF('statement of marks'!L103="","",'statement of marks'!L103)</f>
        <v/>
      </c>
      <c r="E3084" s="207" t="str">
        <f>IF('statement of marks'!M103="","",'statement of marks'!M103)</f>
        <v/>
      </c>
      <c r="F3084" s="433" t="str">
        <f>IF('statement of marks'!N103="","",'statement of marks'!N103)</f>
        <v/>
      </c>
      <c r="G3084" s="207" t="str">
        <f>IF('statement of marks'!O103="","",'statement of marks'!O103)</f>
        <v/>
      </c>
      <c r="H3084" s="207" t="str">
        <f>IF('statement of marks'!P103="","",'statement of marks'!P103)</f>
        <v/>
      </c>
      <c r="I3084" s="433" t="str">
        <f>IF('statement of marks'!Q103="","",'statement of marks'!Q103)</f>
        <v/>
      </c>
      <c r="J3084" s="207" t="str">
        <f>IF('statement of marks'!R103="","",'statement of marks'!R103)</f>
        <v/>
      </c>
      <c r="K3084" s="207" t="str">
        <f>IF('statement of marks'!S103="","",'statement of marks'!S103)</f>
        <v/>
      </c>
      <c r="L3084" s="433" t="str">
        <f>IF('statement of marks'!T103="","",'statement of marks'!T103)</f>
        <v/>
      </c>
      <c r="M3084" s="207" t="str">
        <f>IF('statement of marks'!V103="","",'statement of marks'!V103)</f>
        <v/>
      </c>
      <c r="N3084" s="207" t="str">
        <f>IF('statement of marks'!W103="","",'statement of marks'!W103)</f>
        <v/>
      </c>
      <c r="O3084" s="433" t="str">
        <f>IF('statement of marks'!X103="","",'statement of marks'!X103)</f>
        <v/>
      </c>
      <c r="P3084" s="209" t="str">
        <f>IF('statement of marks'!Y103="","",'statement of marks'!Y103)</f>
        <v/>
      </c>
      <c r="Q3084" s="207" t="str">
        <f>IF('statement of marks'!Z103="","",'statement of marks'!Z103)</f>
        <v/>
      </c>
      <c r="R3084" s="207" t="str">
        <f>IF('statement of marks'!AA103="","",'statement of marks'!AA103)</f>
        <v/>
      </c>
      <c r="S3084" s="433" t="str">
        <f>IF('statement of marks'!AB103="","",'statement of marks'!AB103)</f>
        <v/>
      </c>
      <c r="T3084" s="420" t="str">
        <f>IF('statement of marks'!AC103="","",'statement of marks'!AC103)</f>
        <v/>
      </c>
      <c r="U3084" s="420" t="str">
        <f>IF('statement of marks'!AD103="","",'statement of marks'!AD103)</f>
        <v/>
      </c>
      <c r="V3084" s="439" t="str">
        <f>IF('statement of marks'!AE103="","",'statement of marks'!AE103)</f>
        <v/>
      </c>
    </row>
    <row r="3085" spans="1:22" ht="15.95" customHeight="1">
      <c r="A3085" s="425"/>
      <c r="B3085" s="990" t="str">
        <f>IF('statement of marks'!$AH$3="","",'statement of marks'!$AH$3)</f>
        <v>vaxszth</v>
      </c>
      <c r="C3085" s="991"/>
      <c r="D3085" s="207" t="str">
        <f>IF('statement of marks'!AH103="","",'statement of marks'!AH103)</f>
        <v/>
      </c>
      <c r="E3085" s="207" t="str">
        <f>IF('statement of marks'!AI103="","",'statement of marks'!AI103)</f>
        <v/>
      </c>
      <c r="F3085" s="433" t="str">
        <f>IF('statement of marks'!AJ103="","",'statement of marks'!AJ103)</f>
        <v/>
      </c>
      <c r="G3085" s="207" t="str">
        <f>IF('statement of marks'!AK103="","",'statement of marks'!AK103)</f>
        <v/>
      </c>
      <c r="H3085" s="207" t="str">
        <f>IF('statement of marks'!AL103="","",'statement of marks'!AL103)</f>
        <v/>
      </c>
      <c r="I3085" s="433" t="str">
        <f>IF('statement of marks'!AM103="","",'statement of marks'!AM103)</f>
        <v/>
      </c>
      <c r="J3085" s="207" t="str">
        <f>IF('statement of marks'!AN103="","",'statement of marks'!AN103)</f>
        <v/>
      </c>
      <c r="K3085" s="207" t="str">
        <f>IF('statement of marks'!AO103="","",'statement of marks'!AO103)</f>
        <v/>
      </c>
      <c r="L3085" s="433" t="str">
        <f>IF('statement of marks'!AP103="","",'statement of marks'!AP103)</f>
        <v/>
      </c>
      <c r="M3085" s="207" t="str">
        <f>IF('statement of marks'!AR103="","",'statement of marks'!AR103)</f>
        <v/>
      </c>
      <c r="N3085" s="207" t="str">
        <f>IF('statement of marks'!AS103="","",'statement of marks'!AS103)</f>
        <v/>
      </c>
      <c r="O3085" s="433" t="str">
        <f>IF('statement of marks'!AT103="","",'statement of marks'!AT103)</f>
        <v/>
      </c>
      <c r="P3085" s="209" t="str">
        <f>IF('statement of marks'!AU103="","",'statement of marks'!AU103)</f>
        <v/>
      </c>
      <c r="Q3085" s="207" t="str">
        <f>IF('statement of marks'!AV103="","",'statement of marks'!AV103)</f>
        <v/>
      </c>
      <c r="R3085" s="207" t="str">
        <f>IF('statement of marks'!AW103="","",'statement of marks'!AW103)</f>
        <v/>
      </c>
      <c r="S3085" s="433" t="str">
        <f>IF('statement of marks'!AX103="","",'statement of marks'!AX103)</f>
        <v/>
      </c>
      <c r="T3085" s="420" t="str">
        <f>IF('statement of marks'!AY103="","",'statement of marks'!AY103)</f>
        <v/>
      </c>
      <c r="U3085" s="420" t="str">
        <f>IF('statement of marks'!AZ103="","",'statement of marks'!AZ103)</f>
        <v/>
      </c>
      <c r="V3085" s="439" t="str">
        <f>IF('statement of marks'!BA103="","",'statement of marks'!BA103)</f>
        <v/>
      </c>
    </row>
    <row r="3086" spans="1:22" ht="15.95" customHeight="1">
      <c r="A3086" s="425"/>
      <c r="B3086" s="990" t="str">
        <f>IF('statement of marks'!BD103="s","laLd`r",IF('statement of marks'!BD103="u","mnwZ",IF('statement of marks'!BD103="g","xqtjkrh",IF('statement of marks'!BD103="p","iatkch",IF('statement of marks'!BD103="sd","fla/kh","r`rh; Hkk""kk")))))</f>
        <v>r`rh; Hkk"kk</v>
      </c>
      <c r="C3086" s="991"/>
      <c r="D3086" s="207" t="str">
        <f>IF('statement of marks'!BE103="","",'statement of marks'!BE103)</f>
        <v/>
      </c>
      <c r="E3086" s="207" t="str">
        <f>IF('statement of marks'!BF103="","",'statement of marks'!BF103)</f>
        <v/>
      </c>
      <c r="F3086" s="433" t="str">
        <f>IF('statement of marks'!BG103="","",'statement of marks'!BG103)</f>
        <v/>
      </c>
      <c r="G3086" s="207" t="str">
        <f>IF('statement of marks'!BH103="","",'statement of marks'!BH103)</f>
        <v/>
      </c>
      <c r="H3086" s="207" t="str">
        <f>IF('statement of marks'!BI103="","",'statement of marks'!BI103)</f>
        <v/>
      </c>
      <c r="I3086" s="433" t="str">
        <f>IF('statement of marks'!BJ103="","",'statement of marks'!BJ103)</f>
        <v/>
      </c>
      <c r="J3086" s="207" t="str">
        <f>IF('statement of marks'!BK103="","",'statement of marks'!BK103)</f>
        <v/>
      </c>
      <c r="K3086" s="207" t="str">
        <f>IF('statement of marks'!BL103="","",'statement of marks'!BL103)</f>
        <v/>
      </c>
      <c r="L3086" s="433" t="str">
        <f>IF('statement of marks'!BM103="","",'statement of marks'!BM103)</f>
        <v/>
      </c>
      <c r="M3086" s="207" t="str">
        <f>IF('statement of marks'!BO103="","",'statement of marks'!BO103)</f>
        <v/>
      </c>
      <c r="N3086" s="207" t="str">
        <f>IF('statement of marks'!BP103="","",'statement of marks'!BP103)</f>
        <v/>
      </c>
      <c r="O3086" s="433" t="str">
        <f>IF('statement of marks'!BQ103="","",'statement of marks'!BQ103)</f>
        <v/>
      </c>
      <c r="P3086" s="209" t="str">
        <f>IF('statement of marks'!BR103="","",'statement of marks'!BR103)</f>
        <v/>
      </c>
      <c r="Q3086" s="207" t="str">
        <f>IF('statement of marks'!BS103="","",'statement of marks'!BS103)</f>
        <v/>
      </c>
      <c r="R3086" s="207" t="str">
        <f>IF('statement of marks'!BT103="","",'statement of marks'!BT103)</f>
        <v/>
      </c>
      <c r="S3086" s="433" t="str">
        <f>IF('statement of marks'!BU103="","",'statement of marks'!BU103)</f>
        <v/>
      </c>
      <c r="T3086" s="420" t="str">
        <f>IF('statement of marks'!BV103="","",'statement of marks'!BV103)</f>
        <v/>
      </c>
      <c r="U3086" s="420" t="str">
        <f>IF('statement of marks'!BW103="","",'statement of marks'!BW103)</f>
        <v/>
      </c>
      <c r="V3086" s="439" t="str">
        <f>IF('statement of marks'!BX103="","",'statement of marks'!BX103)</f>
        <v/>
      </c>
    </row>
    <row r="3087" spans="1:22" ht="15.95" customHeight="1">
      <c r="A3087" s="425"/>
      <c r="B3087" s="990" t="str">
        <f>IF('statement of marks'!$CA$3="","",'statement of marks'!$CA$3)</f>
        <v>xf.kr</v>
      </c>
      <c r="C3087" s="991"/>
      <c r="D3087" s="207" t="str">
        <f>IF('statement of marks'!CA103="","",'statement of marks'!CA103)</f>
        <v/>
      </c>
      <c r="E3087" s="207" t="str">
        <f>IF('statement of marks'!CB103="","",'statement of marks'!CB103)</f>
        <v/>
      </c>
      <c r="F3087" s="433" t="str">
        <f>IF('statement of marks'!CC103="","",'statement of marks'!CC103)</f>
        <v/>
      </c>
      <c r="G3087" s="207" t="str">
        <f>IF('statement of marks'!CD103="","",'statement of marks'!CD103)</f>
        <v/>
      </c>
      <c r="H3087" s="207" t="str">
        <f>IF('statement of marks'!CE103="","",'statement of marks'!CE103)</f>
        <v/>
      </c>
      <c r="I3087" s="433" t="str">
        <f>IF('statement of marks'!CF103="","",'statement of marks'!CF103)</f>
        <v/>
      </c>
      <c r="J3087" s="207" t="str">
        <f>IF('statement of marks'!CG103="","",'statement of marks'!CG103)</f>
        <v/>
      </c>
      <c r="K3087" s="207" t="str">
        <f>IF('statement of marks'!CH103="","",'statement of marks'!CH103)</f>
        <v/>
      </c>
      <c r="L3087" s="433" t="str">
        <f>IF('statement of marks'!CI103="","",'statement of marks'!CI103)</f>
        <v/>
      </c>
      <c r="M3087" s="207" t="str">
        <f>IF('statement of marks'!CK103="","",'statement of marks'!CK103)</f>
        <v/>
      </c>
      <c r="N3087" s="207" t="str">
        <f>IF('statement of marks'!CL103="","",'statement of marks'!CL103)</f>
        <v/>
      </c>
      <c r="O3087" s="433" t="str">
        <f>IF('statement of marks'!CM103="","",'statement of marks'!CM103)</f>
        <v/>
      </c>
      <c r="P3087" s="209" t="str">
        <f>IF('statement of marks'!CN103="","",'statement of marks'!CN103)</f>
        <v/>
      </c>
      <c r="Q3087" s="207" t="str">
        <f>IF('statement of marks'!CO103="","",'statement of marks'!CO103)</f>
        <v/>
      </c>
      <c r="R3087" s="207" t="str">
        <f>IF('statement of marks'!CP103="","",'statement of marks'!CP103)</f>
        <v/>
      </c>
      <c r="S3087" s="433" t="str">
        <f>IF('statement of marks'!CQ103="","",'statement of marks'!CQ103)</f>
        <v/>
      </c>
      <c r="T3087" s="420" t="str">
        <f>IF('statement of marks'!CR103="","",'statement of marks'!CR103)</f>
        <v/>
      </c>
      <c r="U3087" s="420" t="str">
        <f>IF('statement of marks'!CS103="","",'statement of marks'!CS103)</f>
        <v/>
      </c>
      <c r="V3087" s="439" t="str">
        <f>IF('statement of marks'!CT103="","",'statement of marks'!CT103)</f>
        <v/>
      </c>
    </row>
    <row r="3088" spans="1:22" ht="15.95" customHeight="1">
      <c r="A3088" s="425"/>
      <c r="B3088" s="990" t="str">
        <f>IF('statement of marks'!$CW$3="","",'statement of marks'!$CW$3)</f>
        <v>foKku</v>
      </c>
      <c r="C3088" s="991"/>
      <c r="D3088" s="207" t="str">
        <f>IF('statement of marks'!CW103="","",'statement of marks'!CW103)</f>
        <v/>
      </c>
      <c r="E3088" s="207" t="str">
        <f>IF('statement of marks'!CX103="","",'statement of marks'!CX103)</f>
        <v/>
      </c>
      <c r="F3088" s="433" t="str">
        <f>IF('statement of marks'!CY103="","",'statement of marks'!CY103)</f>
        <v/>
      </c>
      <c r="G3088" s="207" t="str">
        <f>IF('statement of marks'!CZ103="","",'statement of marks'!CZ103)</f>
        <v/>
      </c>
      <c r="H3088" s="207" t="str">
        <f>IF('statement of marks'!DA103="","",'statement of marks'!DA103)</f>
        <v/>
      </c>
      <c r="I3088" s="433" t="str">
        <f>IF('statement of marks'!DB103="","",'statement of marks'!DB103)</f>
        <v/>
      </c>
      <c r="J3088" s="207" t="str">
        <f>IF('statement of marks'!DC103="","",'statement of marks'!DC103)</f>
        <v/>
      </c>
      <c r="K3088" s="207" t="str">
        <f>IF('statement of marks'!DD103="","",'statement of marks'!DD103)</f>
        <v/>
      </c>
      <c r="L3088" s="433" t="str">
        <f>IF('statement of marks'!DE103="","",'statement of marks'!DE103)</f>
        <v/>
      </c>
      <c r="M3088" s="207" t="str">
        <f>IF('statement of marks'!DG103="","",'statement of marks'!DG103)</f>
        <v/>
      </c>
      <c r="N3088" s="207" t="str">
        <f>IF('statement of marks'!DH103="","",'statement of marks'!DH103)</f>
        <v/>
      </c>
      <c r="O3088" s="433" t="str">
        <f>IF('statement of marks'!DI103="","",'statement of marks'!DI103)</f>
        <v/>
      </c>
      <c r="P3088" s="209" t="str">
        <f>IF('statement of marks'!DJ103="","",'statement of marks'!DJ103)</f>
        <v/>
      </c>
      <c r="Q3088" s="207" t="str">
        <f>IF('statement of marks'!DK103="","",'statement of marks'!DK103)</f>
        <v/>
      </c>
      <c r="R3088" s="207" t="str">
        <f>IF('statement of marks'!DL103="","",'statement of marks'!DL103)</f>
        <v/>
      </c>
      <c r="S3088" s="433" t="str">
        <f>IF('statement of marks'!DM103="","",'statement of marks'!DM103)</f>
        <v/>
      </c>
      <c r="T3088" s="420" t="str">
        <f>IF('statement of marks'!DN103="","",'statement of marks'!DN103)</f>
        <v/>
      </c>
      <c r="U3088" s="420" t="str">
        <f>IF('statement of marks'!DO103="","",'statement of marks'!DO103)</f>
        <v/>
      </c>
      <c r="V3088" s="439" t="str">
        <f>IF('statement of marks'!DP103="","",'statement of marks'!DP103)</f>
        <v/>
      </c>
    </row>
    <row r="3089" spans="1:22" ht="15.95" customHeight="1">
      <c r="A3089" s="425"/>
      <c r="B3089" s="990" t="str">
        <f>IF('statement of marks'!$DS$3="","",'statement of marks'!$DS$3)</f>
        <v>lkekftd foKku</v>
      </c>
      <c r="C3089" s="991"/>
      <c r="D3089" s="207" t="str">
        <f>IF('statement of marks'!DS103="","",'statement of marks'!DS103)</f>
        <v/>
      </c>
      <c r="E3089" s="207" t="str">
        <f>IF('statement of marks'!DT103="","",'statement of marks'!DT103)</f>
        <v/>
      </c>
      <c r="F3089" s="433" t="str">
        <f>IF('statement of marks'!DU103="","",'statement of marks'!DU103)</f>
        <v/>
      </c>
      <c r="G3089" s="207" t="str">
        <f>IF('statement of marks'!DV103="","",'statement of marks'!DV103)</f>
        <v/>
      </c>
      <c r="H3089" s="207" t="str">
        <f>IF('statement of marks'!DW103="","",'statement of marks'!DW103)</f>
        <v/>
      </c>
      <c r="I3089" s="433" t="str">
        <f>IF('statement of marks'!DX103="","",'statement of marks'!DX103)</f>
        <v/>
      </c>
      <c r="J3089" s="207" t="str">
        <f>IF('statement of marks'!DY103="","",'statement of marks'!DY103)</f>
        <v/>
      </c>
      <c r="K3089" s="207" t="str">
        <f>IF('statement of marks'!DZ103="","",'statement of marks'!DZ103)</f>
        <v/>
      </c>
      <c r="L3089" s="433" t="str">
        <f>IF('statement of marks'!EA103="","",'statement of marks'!EA103)</f>
        <v/>
      </c>
      <c r="M3089" s="207" t="str">
        <f>IF('statement of marks'!EC103="","",'statement of marks'!EC103)</f>
        <v/>
      </c>
      <c r="N3089" s="207" t="str">
        <f>IF('statement of marks'!ED103="","",'statement of marks'!ED103)</f>
        <v/>
      </c>
      <c r="O3089" s="433" t="str">
        <f>IF('statement of marks'!EE103="","",'statement of marks'!EE103)</f>
        <v/>
      </c>
      <c r="P3089" s="209" t="str">
        <f>IF('statement of marks'!EF103="","",'statement of marks'!EF103)</f>
        <v/>
      </c>
      <c r="Q3089" s="207" t="str">
        <f>IF('statement of marks'!EG103="","",'statement of marks'!EG103)</f>
        <v/>
      </c>
      <c r="R3089" s="207" t="str">
        <f>IF('statement of marks'!EH103="","",'statement of marks'!EH103)</f>
        <v/>
      </c>
      <c r="S3089" s="433" t="str">
        <f>IF('statement of marks'!EI103="","",'statement of marks'!EI103)</f>
        <v/>
      </c>
      <c r="T3089" s="420" t="str">
        <f>IF('statement of marks'!EJ103="","",'statement of marks'!EJ103)</f>
        <v/>
      </c>
      <c r="U3089" s="420" t="str">
        <f>IF('statement of marks'!EK103="","",'statement of marks'!EK103)</f>
        <v/>
      </c>
      <c r="V3089" s="439" t="str">
        <f>IF('statement of marks'!EL103="","",'statement of marks'!EL103)</f>
        <v/>
      </c>
    </row>
    <row r="3090" spans="1:22" ht="15.95" customHeight="1">
      <c r="A3090" s="425"/>
      <c r="B3090" s="996" t="s">
        <v>193</v>
      </c>
      <c r="C3090" s="997"/>
      <c r="D3090" s="1007" t="s">
        <v>1</v>
      </c>
      <c r="E3090" s="1007"/>
      <c r="F3090" s="1007"/>
      <c r="G3090" s="1007" t="s">
        <v>21</v>
      </c>
      <c r="H3090" s="1007"/>
      <c r="I3090" s="1007"/>
      <c r="J3090" s="1007" t="s">
        <v>194</v>
      </c>
      <c r="K3090" s="1007"/>
      <c r="L3090" s="1007"/>
      <c r="M3090" s="1007" t="s">
        <v>68</v>
      </c>
      <c r="N3090" s="1007"/>
      <c r="O3090" s="1007"/>
      <c r="P3090" s="1007" t="s">
        <v>240</v>
      </c>
      <c r="Q3090" s="1007"/>
      <c r="R3090" s="1007"/>
      <c r="S3090" s="436"/>
      <c r="T3090" s="1073" t="s">
        <v>237</v>
      </c>
      <c r="U3090" s="1074"/>
      <c r="V3090" s="1075"/>
    </row>
    <row r="3091" spans="1:22" ht="15.95" customHeight="1">
      <c r="A3091" s="426"/>
      <c r="B3091" s="1048" t="s">
        <v>3</v>
      </c>
      <c r="C3091" s="1049"/>
      <c r="D3091" s="1050">
        <f>IF('statement of marks'!EO$6="","",'statement of marks'!EO$6)</f>
        <v>20</v>
      </c>
      <c r="E3091" s="1050"/>
      <c r="F3091" s="1050"/>
      <c r="G3091" s="1050">
        <f>IF('statement of marks'!EP$6="","",'statement of marks'!EP$6)</f>
        <v>20</v>
      </c>
      <c r="H3091" s="1050"/>
      <c r="I3091" s="1050"/>
      <c r="J3091" s="1050">
        <f>IF('statement of marks'!ER$6="","",'statement of marks'!ER$6)</f>
        <v>20</v>
      </c>
      <c r="K3091" s="1050"/>
      <c r="L3091" s="1050"/>
      <c r="M3091" s="1050">
        <f>IF('statement of marks'!EQ$6="","",'statement of marks'!EQ$6)</f>
        <v>20</v>
      </c>
      <c r="N3091" s="1050"/>
      <c r="O3091" s="1050"/>
      <c r="P3091" s="1050">
        <f>IF('statement of marks'!ES$6="","",'statement of marks'!ES$6)</f>
        <v>20</v>
      </c>
      <c r="Q3091" s="1050"/>
      <c r="R3091" s="1050"/>
      <c r="S3091" s="437" t="str">
        <f>IF('statement of marks'!FD$6="","",'statement of marks'!EW$6)</f>
        <v/>
      </c>
      <c r="T3091" s="442">
        <f>IF('statement of marks'!ET$6="","",'statement of marks'!ET$6)</f>
        <v>100</v>
      </c>
      <c r="U3091" s="443" t="s">
        <v>5</v>
      </c>
      <c r="V3091" s="444" t="s">
        <v>241</v>
      </c>
    </row>
    <row r="3092" spans="1:22" ht="15.95" customHeight="1">
      <c r="A3092" s="425"/>
      <c r="B3092" s="990" t="str">
        <f>IF('statement of marks'!$EO$3="","",'statement of marks'!$EO$3)</f>
        <v>dk;kZuqHko</v>
      </c>
      <c r="C3092" s="991"/>
      <c r="D3092" s="1031" t="str">
        <f>IF('statement of marks'!EO103="","",'statement of marks'!EO103)</f>
        <v/>
      </c>
      <c r="E3092" s="1031"/>
      <c r="F3092" s="1031"/>
      <c r="G3092" s="1031" t="str">
        <f>IF('statement of marks'!EP103="","",'statement of marks'!EP103)</f>
        <v/>
      </c>
      <c r="H3092" s="1031"/>
      <c r="I3092" s="1031"/>
      <c r="J3092" s="1031" t="str">
        <f>IF('statement of marks'!ER103="","",'statement of marks'!ER103)</f>
        <v/>
      </c>
      <c r="K3092" s="1031"/>
      <c r="L3092" s="1031"/>
      <c r="M3092" s="1031" t="str">
        <f>IF('statement of marks'!EQ103="","",'statement of marks'!EQ103)</f>
        <v/>
      </c>
      <c r="N3092" s="1031"/>
      <c r="O3092" s="1031"/>
      <c r="P3092" s="1031" t="str">
        <f>IF('statement of marks'!ES103="","",'statement of marks'!ES103)</f>
        <v/>
      </c>
      <c r="Q3092" s="1031"/>
      <c r="R3092" s="1031"/>
      <c r="S3092" s="438"/>
      <c r="T3092" s="440" t="str">
        <f>IF('statement of marks'!ET103="","",'statement of marks'!ET103)</f>
        <v/>
      </c>
      <c r="U3092" s="440" t="str">
        <f>IF('statement of marks'!EU103="","",'statement of marks'!EU103)</f>
        <v/>
      </c>
      <c r="V3092" s="441" t="str">
        <f>IF('statement of marks'!EV103="","",'statement of marks'!EV103)</f>
        <v/>
      </c>
    </row>
    <row r="3093" spans="1:22" ht="15.95" customHeight="1">
      <c r="A3093" s="425"/>
      <c r="B3093" s="1027" t="str">
        <f>IF('statement of marks'!$EY$3="","",'statement of marks'!$EY$3)</f>
        <v>dyk f'k{kk</v>
      </c>
      <c r="C3093" s="1028"/>
      <c r="D3093" s="1031" t="str">
        <f>IF('statement of marks'!EY103="","",'statement of marks'!EY103)</f>
        <v/>
      </c>
      <c r="E3093" s="1031"/>
      <c r="F3093" s="1031"/>
      <c r="G3093" s="1031" t="str">
        <f>IF('statement of marks'!EZ103="","",'statement of marks'!EZ103)</f>
        <v/>
      </c>
      <c r="H3093" s="1031"/>
      <c r="I3093" s="1031"/>
      <c r="J3093" s="1031" t="str">
        <f>IF('statement of marks'!FB103="","",'statement of marks'!FB103)</f>
        <v/>
      </c>
      <c r="K3093" s="1031"/>
      <c r="L3093" s="1031"/>
      <c r="M3093" s="1031" t="str">
        <f>IF('statement of marks'!FA103="","",'statement of marks'!FA103)</f>
        <v/>
      </c>
      <c r="N3093" s="1031"/>
      <c r="O3093" s="1031"/>
      <c r="P3093" s="1031" t="str">
        <f>IF('statement of marks'!FC103="","",'statement of marks'!FC103)</f>
        <v/>
      </c>
      <c r="Q3093" s="1031"/>
      <c r="R3093" s="1031"/>
      <c r="S3093" s="438"/>
      <c r="T3093" s="440" t="str">
        <f>IF('statement of marks'!FD103="","",'statement of marks'!FD103)</f>
        <v/>
      </c>
      <c r="U3093" s="440" t="str">
        <f>IF('statement of marks'!FE103="","",'statement of marks'!FE103)</f>
        <v/>
      </c>
      <c r="V3093" s="441" t="str">
        <f>IF('statement of marks'!FF103="","",'statement of marks'!FF103)</f>
        <v/>
      </c>
    </row>
    <row r="3094" spans="1:22" ht="15.95" customHeight="1">
      <c r="A3094" s="425"/>
      <c r="B3094" s="1029" t="str">
        <f>IF('statement of marks'!$FI$3="","",'statement of marks'!$FI$3)</f>
        <v>LokLF; ,oe~ 'kkjhfjd f'k{kk</v>
      </c>
      <c r="C3094" s="1030"/>
      <c r="D3094" s="1031" t="str">
        <f>IF('statement of marks'!FI103="","",'statement of marks'!FI103)</f>
        <v/>
      </c>
      <c r="E3094" s="1031"/>
      <c r="F3094" s="1031"/>
      <c r="G3094" s="1031" t="str">
        <f>IF('statement of marks'!FJ103="","",'statement of marks'!FJ103)</f>
        <v/>
      </c>
      <c r="H3094" s="1031"/>
      <c r="I3094" s="1031"/>
      <c r="J3094" s="1031" t="str">
        <f>IF('statement of marks'!FL103="","",'statement of marks'!FL103)</f>
        <v/>
      </c>
      <c r="K3094" s="1031"/>
      <c r="L3094" s="1031"/>
      <c r="M3094" s="1031" t="str">
        <f>IF('statement of marks'!FK103="","",'statement of marks'!FK103)</f>
        <v/>
      </c>
      <c r="N3094" s="1031"/>
      <c r="O3094" s="1031"/>
      <c r="P3094" s="1031" t="str">
        <f>IF('statement of marks'!FM103="","",'statement of marks'!FM103)</f>
        <v/>
      </c>
      <c r="Q3094" s="1031"/>
      <c r="R3094" s="1031"/>
      <c r="S3094" s="438"/>
      <c r="T3094" s="440" t="str">
        <f>IF('statement of marks'!FN103="","",'statement of marks'!FN103)</f>
        <v/>
      </c>
      <c r="U3094" s="440" t="str">
        <f>IF('statement of marks'!FO103="","",'statement of marks'!FO103)</f>
        <v/>
      </c>
      <c r="V3094" s="441" t="str">
        <f>IF('statement of marks'!FP103="","",'statement of marks'!FP103)</f>
        <v/>
      </c>
    </row>
    <row r="3095" spans="1:22" ht="15.95" customHeight="1">
      <c r="A3095" s="425"/>
      <c r="B3095" s="1000" t="s">
        <v>195</v>
      </c>
      <c r="C3095" s="1001"/>
      <c r="D3095" s="1071" t="str">
        <f>details!$DR$3</f>
        <v>vxLr rd</v>
      </c>
      <c r="E3095" s="1071"/>
      <c r="F3095" s="1071"/>
      <c r="G3095" s="1071" t="str">
        <f>details!$DV$3</f>
        <v>vDVwcj rd</v>
      </c>
      <c r="H3095" s="1071"/>
      <c r="I3095" s="1071"/>
      <c r="J3095" s="1071" t="str">
        <f>details!$ED$3</f>
        <v>Qjojh rd</v>
      </c>
      <c r="K3095" s="1071"/>
      <c r="L3095" s="1071"/>
      <c r="M3095" s="1071" t="str">
        <f>details!$DZ$3</f>
        <v>fnlEcj rd</v>
      </c>
      <c r="N3095" s="1071"/>
      <c r="O3095" s="1071"/>
      <c r="P3095" s="1071" t="str">
        <f>details!$EH$3</f>
        <v>loZ ;ksx</v>
      </c>
      <c r="Q3095" s="1071"/>
      <c r="R3095" s="1071"/>
      <c r="S3095" s="1010" t="s">
        <v>252</v>
      </c>
      <c r="T3095" s="1011"/>
      <c r="U3095" s="1011"/>
      <c r="V3095" s="1078"/>
    </row>
    <row r="3096" spans="1:22" ht="15.95" customHeight="1">
      <c r="A3096" s="425"/>
      <c r="B3096" s="1025" t="s">
        <v>98</v>
      </c>
      <c r="C3096" s="1026"/>
      <c r="D3096" s="1008" t="str">
        <f>IF(details!DS103="","",details!DS103)</f>
        <v/>
      </c>
      <c r="E3096" s="1008"/>
      <c r="F3096" s="1008"/>
      <c r="G3096" s="1008" t="str">
        <f>IF(details!DW103="","",details!DW103)</f>
        <v/>
      </c>
      <c r="H3096" s="1008"/>
      <c r="I3096" s="1008"/>
      <c r="J3096" s="1008" t="str">
        <f>IF(details!EE103="","",details!EE103)</f>
        <v/>
      </c>
      <c r="K3096" s="1008"/>
      <c r="L3096" s="1008"/>
      <c r="M3096" s="1008" t="str">
        <f>IF(details!EA103="","",details!EA103)</f>
        <v/>
      </c>
      <c r="N3096" s="1008"/>
      <c r="O3096" s="1008"/>
      <c r="P3096" s="1008" t="str">
        <f>IF(details!EI103="","",details!EI103)</f>
        <v/>
      </c>
      <c r="Q3096" s="1008"/>
      <c r="R3096" s="1008"/>
      <c r="S3096" s="1079">
        <f>'statement of marks'!$HF$108</f>
        <v>42855</v>
      </c>
      <c r="T3096" s="1080"/>
      <c r="U3096" s="1080"/>
      <c r="V3096" s="1081"/>
    </row>
    <row r="3097" spans="1:22" ht="15.95" customHeight="1">
      <c r="A3097" s="425"/>
      <c r="B3097" s="1023" t="s">
        <v>15</v>
      </c>
      <c r="C3097" s="1024"/>
      <c r="D3097" s="1009">
        <f>IF(details!DR103="","",details!DR103)</f>
        <v>83</v>
      </c>
      <c r="E3097" s="1009"/>
      <c r="F3097" s="1009"/>
      <c r="G3097" s="1009" t="str">
        <f>IF(details!DV103="","",details!DV103)</f>
        <v/>
      </c>
      <c r="H3097" s="1009"/>
      <c r="I3097" s="1009"/>
      <c r="J3097" s="1009" t="str">
        <f>IF(details!ED103="","",details!ED103)</f>
        <v/>
      </c>
      <c r="K3097" s="1009"/>
      <c r="L3097" s="1009"/>
      <c r="M3097" s="1009" t="str">
        <f>IF(details!DZ103="","",details!DZ103)</f>
        <v/>
      </c>
      <c r="N3097" s="1009"/>
      <c r="O3097" s="1009"/>
      <c r="P3097" s="1009" t="str">
        <f>IF(details!EH103="","",details!EH103)</f>
        <v/>
      </c>
      <c r="Q3097" s="1009"/>
      <c r="R3097" s="1009"/>
      <c r="S3097" s="1082"/>
      <c r="T3097" s="1083"/>
      <c r="U3097" s="1083"/>
      <c r="V3097" s="1084"/>
    </row>
    <row r="3098" spans="1:22" ht="15.95" customHeight="1">
      <c r="A3098" s="1072"/>
      <c r="B3098" s="1064" t="s">
        <v>250</v>
      </c>
      <c r="C3098" s="1065"/>
      <c r="D3098" s="1066" t="s">
        <v>3</v>
      </c>
      <c r="E3098" s="1066"/>
      <c r="F3098" s="1066"/>
      <c r="G3098" s="1066" t="s">
        <v>236</v>
      </c>
      <c r="H3098" s="1066"/>
      <c r="I3098" s="1066"/>
      <c r="J3098" s="1066" t="s">
        <v>5</v>
      </c>
      <c r="K3098" s="1066"/>
      <c r="L3098" s="1066"/>
      <c r="M3098" s="1066" t="s">
        <v>242</v>
      </c>
      <c r="N3098" s="1066"/>
      <c r="O3098" s="1066"/>
      <c r="P3098" s="1067" t="s">
        <v>225</v>
      </c>
      <c r="Q3098" s="1067"/>
      <c r="R3098" s="1067"/>
      <c r="S3098" s="1066" t="s">
        <v>250</v>
      </c>
      <c r="T3098" s="1066"/>
      <c r="U3098" s="1066"/>
      <c r="V3098" s="1068"/>
    </row>
    <row r="3099" spans="1:22" ht="15.95" customHeight="1">
      <c r="A3099" s="1072"/>
      <c r="B3099" s="1064"/>
      <c r="C3099" s="1065"/>
      <c r="D3099" s="1069" t="str">
        <f>'statement of marks'!HD103</f>
        <v/>
      </c>
      <c r="E3099" s="1069"/>
      <c r="F3099" s="1069"/>
      <c r="G3099" s="1069" t="str">
        <f>'statement of marks'!HE103</f>
        <v/>
      </c>
      <c r="H3099" s="1069"/>
      <c r="I3099" s="1069"/>
      <c r="J3099" s="1069" t="str">
        <f>'statement of marks'!HF103</f>
        <v/>
      </c>
      <c r="K3099" s="1069"/>
      <c r="L3099" s="1069"/>
      <c r="M3099" s="1069" t="str">
        <f>'statement of marks'!HI103</f>
        <v/>
      </c>
      <c r="N3099" s="1069"/>
      <c r="O3099" s="1069"/>
      <c r="P3099" s="1069" t="str">
        <f>'statement of marks'!HH103</f>
        <v/>
      </c>
      <c r="Q3099" s="1069"/>
      <c r="R3099" s="1069"/>
      <c r="S3099" s="1066" t="str">
        <f>'statement of marks'!HC103</f>
        <v/>
      </c>
      <c r="T3099" s="1066"/>
      <c r="U3099" s="1066"/>
      <c r="V3099" s="1068"/>
    </row>
    <row r="3100" spans="1:22" ht="15.95" customHeight="1">
      <c r="A3100" s="425"/>
      <c r="B3100" s="1036" t="s">
        <v>99</v>
      </c>
      <c r="C3100" s="1037"/>
      <c r="D3100" s="1007"/>
      <c r="E3100" s="1007"/>
      <c r="F3100" s="1007"/>
      <c r="G3100" s="1007"/>
      <c r="H3100" s="1007"/>
      <c r="I3100" s="1007"/>
      <c r="J3100" s="1007"/>
      <c r="K3100" s="1007"/>
      <c r="L3100" s="1007"/>
      <c r="M3100" s="1007"/>
      <c r="N3100" s="1007"/>
      <c r="O3100" s="1007"/>
      <c r="P3100" s="1007"/>
      <c r="Q3100" s="1007"/>
      <c r="R3100" s="1007"/>
      <c r="S3100" s="1007"/>
      <c r="T3100" s="1007"/>
      <c r="U3100" s="1007"/>
      <c r="V3100" s="1058"/>
    </row>
    <row r="3101" spans="1:22" ht="15.95" customHeight="1">
      <c r="A3101" s="425"/>
      <c r="B3101" s="1013" t="s">
        <v>79</v>
      </c>
      <c r="C3101" s="1014"/>
      <c r="D3101" s="1007"/>
      <c r="E3101" s="1007"/>
      <c r="F3101" s="1007"/>
      <c r="G3101" s="1007"/>
      <c r="H3101" s="1007"/>
      <c r="I3101" s="1007"/>
      <c r="J3101" s="1007"/>
      <c r="K3101" s="1007"/>
      <c r="L3101" s="1007"/>
      <c r="M3101" s="1007"/>
      <c r="N3101" s="1007"/>
      <c r="O3101" s="1007"/>
      <c r="P3101" s="1007"/>
      <c r="Q3101" s="1007"/>
      <c r="R3101" s="1007"/>
      <c r="S3101" s="1007"/>
      <c r="T3101" s="1007"/>
      <c r="U3101" s="1007"/>
      <c r="V3101" s="1058"/>
    </row>
    <row r="3102" spans="1:22" ht="15.95" customHeight="1">
      <c r="A3102" s="425"/>
      <c r="B3102" s="1036" t="s">
        <v>243</v>
      </c>
      <c r="C3102" s="1037"/>
      <c r="D3102" s="1007"/>
      <c r="E3102" s="1007"/>
      <c r="F3102" s="1007"/>
      <c r="G3102" s="1007"/>
      <c r="H3102" s="1007"/>
      <c r="I3102" s="1007"/>
      <c r="J3102" s="1007"/>
      <c r="K3102" s="1007"/>
      <c r="L3102" s="1007"/>
      <c r="M3102" s="1007"/>
      <c r="N3102" s="1007"/>
      <c r="O3102" s="1007"/>
      <c r="P3102" s="1007" t="s">
        <v>243</v>
      </c>
      <c r="Q3102" s="1007"/>
      <c r="R3102" s="1007"/>
      <c r="S3102" s="1007"/>
      <c r="T3102" s="1007"/>
      <c r="U3102" s="1007"/>
      <c r="V3102" s="1058"/>
    </row>
    <row r="3103" spans="1:22" ht="15.95" customHeight="1">
      <c r="A3103" s="425"/>
      <c r="B3103" s="1021" t="s">
        <v>100</v>
      </c>
      <c r="C3103" s="1022"/>
      <c r="D3103" s="1007"/>
      <c r="E3103" s="1007"/>
      <c r="F3103" s="1007"/>
      <c r="G3103" s="1007"/>
      <c r="H3103" s="1007"/>
      <c r="I3103" s="1007"/>
      <c r="J3103" s="1007"/>
      <c r="K3103" s="1007"/>
      <c r="L3103" s="1007"/>
      <c r="M3103" s="1007"/>
      <c r="N3103" s="1007"/>
      <c r="O3103" s="1007"/>
      <c r="P3103" s="1007"/>
      <c r="Q3103" s="1007"/>
      <c r="R3103" s="1007"/>
      <c r="S3103" s="1060" t="s">
        <v>100</v>
      </c>
      <c r="T3103" s="1060"/>
      <c r="U3103" s="1060"/>
      <c r="V3103" s="1061"/>
    </row>
    <row r="3104" spans="1:22" ht="15.95" customHeight="1" thickBot="1">
      <c r="A3104" s="427"/>
      <c r="B3104" s="1076" t="s">
        <v>101</v>
      </c>
      <c r="C3104" s="1077"/>
      <c r="D3104" s="1059"/>
      <c r="E3104" s="1059"/>
      <c r="F3104" s="1059"/>
      <c r="G3104" s="1059"/>
      <c r="H3104" s="1059"/>
      <c r="I3104" s="1059"/>
      <c r="J3104" s="1059"/>
      <c r="K3104" s="1059"/>
      <c r="L3104" s="1059"/>
      <c r="M3104" s="1059"/>
      <c r="N3104" s="1059"/>
      <c r="O3104" s="1059"/>
      <c r="P3104" s="1059"/>
      <c r="Q3104" s="1059"/>
      <c r="R3104" s="1059"/>
      <c r="S3104" s="1062" t="s">
        <v>134</v>
      </c>
      <c r="T3104" s="1062"/>
      <c r="U3104" s="1062"/>
      <c r="V3104" s="1063"/>
    </row>
    <row r="3105" spans="1:22" ht="15.95" customHeight="1">
      <c r="A3105" s="424"/>
      <c r="B3105" s="1038" t="s">
        <v>47</v>
      </c>
      <c r="C3105" s="1039"/>
      <c r="D3105" s="1039"/>
      <c r="E3105" s="1039"/>
      <c r="F3105" s="1039"/>
      <c r="G3105" s="1039"/>
      <c r="H3105" s="1039"/>
      <c r="I3105" s="1039"/>
      <c r="J3105" s="1039"/>
      <c r="K3105" s="1039"/>
      <c r="L3105" s="1039"/>
      <c r="M3105" s="1039"/>
      <c r="N3105" s="1039"/>
      <c r="O3105" s="1039"/>
      <c r="P3105" s="1039"/>
      <c r="Q3105" s="1039"/>
      <c r="R3105" s="1039"/>
      <c r="S3105" s="1039"/>
      <c r="T3105" s="1039"/>
      <c r="U3105" s="1039"/>
      <c r="V3105" s="1040"/>
    </row>
    <row r="3106" spans="1:22" ht="15.95" customHeight="1">
      <c r="A3106" s="425"/>
      <c r="B3106" s="1041" t="str">
        <f>'statement of marks'!$A$1</f>
        <v>MkW0Hkhejko vEcsMdj jkt0vkok0fo|k0cxMh]nkSlk</v>
      </c>
      <c r="C3106" s="1042"/>
      <c r="D3106" s="1042"/>
      <c r="E3106" s="1042"/>
      <c r="F3106" s="1042"/>
      <c r="G3106" s="1042"/>
      <c r="H3106" s="1042"/>
      <c r="I3106" s="1042"/>
      <c r="J3106" s="1042"/>
      <c r="K3106" s="1042"/>
      <c r="L3106" s="1042"/>
      <c r="M3106" s="1042"/>
      <c r="N3106" s="1042"/>
      <c r="O3106" s="1042"/>
      <c r="P3106" s="1042"/>
      <c r="Q3106" s="1042"/>
      <c r="R3106" s="1042"/>
      <c r="S3106" s="1042"/>
      <c r="T3106" s="1042"/>
      <c r="U3106" s="1042"/>
      <c r="V3106" s="1043"/>
    </row>
    <row r="3107" spans="1:22" ht="15.95" customHeight="1">
      <c r="A3107" s="425"/>
      <c r="B3107" s="990" t="s">
        <v>244</v>
      </c>
      <c r="C3107" s="991"/>
      <c r="D3107" s="992" t="str">
        <f>'statement of marks'!$H$3</f>
        <v>2016-17</v>
      </c>
      <c r="E3107" s="992"/>
      <c r="F3107" s="992"/>
      <c r="G3107" s="992"/>
      <c r="H3107" s="992"/>
      <c r="I3107" s="992"/>
      <c r="J3107" s="992"/>
      <c r="K3107" s="992"/>
      <c r="L3107" s="992"/>
      <c r="M3107" s="992"/>
      <c r="N3107" s="992"/>
      <c r="O3107" s="992"/>
      <c r="P3107" s="992"/>
      <c r="Q3107" s="992"/>
      <c r="R3107" s="992"/>
      <c r="S3107" s="992"/>
      <c r="T3107" s="992"/>
      <c r="U3107" s="992"/>
      <c r="V3107" s="1044"/>
    </row>
    <row r="3108" spans="1:22" ht="15.95" customHeight="1">
      <c r="A3108" s="425"/>
      <c r="B3108" s="990" t="s">
        <v>185</v>
      </c>
      <c r="C3108" s="991"/>
      <c r="D3108" s="991" t="str">
        <f>IF('statement of marks'!I104="","",'statement of marks'!I104)</f>
        <v/>
      </c>
      <c r="E3108" s="991"/>
      <c r="F3108" s="991"/>
      <c r="G3108" s="991"/>
      <c r="H3108" s="991"/>
      <c r="I3108" s="991"/>
      <c r="J3108" s="991"/>
      <c r="K3108" s="991"/>
      <c r="L3108" s="991"/>
      <c r="M3108" s="991"/>
      <c r="N3108" s="991"/>
      <c r="O3108" s="991"/>
      <c r="P3108" s="991"/>
      <c r="Q3108" s="991"/>
      <c r="R3108" s="991"/>
      <c r="S3108" s="991"/>
      <c r="T3108" s="991"/>
      <c r="U3108" s="991"/>
      <c r="V3108" s="1045"/>
    </row>
    <row r="3109" spans="1:22" ht="15.95" customHeight="1">
      <c r="A3109" s="425"/>
      <c r="B3109" s="990" t="s">
        <v>186</v>
      </c>
      <c r="C3109" s="991"/>
      <c r="D3109" s="991" t="str">
        <f>IF('statement of marks'!J104="","",'statement of marks'!J104)</f>
        <v/>
      </c>
      <c r="E3109" s="991"/>
      <c r="F3109" s="991"/>
      <c r="G3109" s="991"/>
      <c r="H3109" s="991"/>
      <c r="I3109" s="991"/>
      <c r="J3109" s="991"/>
      <c r="K3109" s="991"/>
      <c r="L3109" s="991"/>
      <c r="M3109" s="991"/>
      <c r="N3109" s="991"/>
      <c r="O3109" s="991"/>
      <c r="P3109" s="991"/>
      <c r="Q3109" s="991"/>
      <c r="R3109" s="991"/>
      <c r="S3109" s="991"/>
      <c r="T3109" s="991"/>
      <c r="U3109" s="991"/>
      <c r="V3109" s="1045"/>
    </row>
    <row r="3110" spans="1:22" ht="15.95" customHeight="1">
      <c r="A3110" s="425"/>
      <c r="B3110" s="990" t="s">
        <v>187</v>
      </c>
      <c r="C3110" s="991"/>
      <c r="D3110" s="991" t="str">
        <f>IF('statement of marks'!K104="","",'statement of marks'!K104)</f>
        <v/>
      </c>
      <c r="E3110" s="991"/>
      <c r="F3110" s="991"/>
      <c r="G3110" s="991"/>
      <c r="H3110" s="991"/>
      <c r="I3110" s="991"/>
      <c r="J3110" s="991"/>
      <c r="K3110" s="991"/>
      <c r="L3110" s="991"/>
      <c r="M3110" s="991"/>
      <c r="N3110" s="991"/>
      <c r="O3110" s="991"/>
      <c r="P3110" s="991"/>
      <c r="Q3110" s="991"/>
      <c r="R3110" s="991"/>
      <c r="S3110" s="991"/>
      <c r="T3110" s="991"/>
      <c r="U3110" s="991"/>
      <c r="V3110" s="1045"/>
    </row>
    <row r="3111" spans="1:22" ht="15.95" customHeight="1">
      <c r="A3111" s="425"/>
      <c r="B3111" s="990" t="s">
        <v>188</v>
      </c>
      <c r="C3111" s="991"/>
      <c r="D3111" s="992" t="str">
        <f>'statement of marks'!$G$3</f>
        <v>6 B</v>
      </c>
      <c r="E3111" s="992"/>
      <c r="F3111" s="992"/>
      <c r="G3111" s="991" t="s">
        <v>9</v>
      </c>
      <c r="H3111" s="991"/>
      <c r="I3111" s="991"/>
      <c r="J3111" s="992" t="str">
        <f>IF('statement of marks'!D104="","",'statement of marks'!D104)</f>
        <v/>
      </c>
      <c r="K3111" s="992"/>
      <c r="L3111" s="992"/>
      <c r="M3111" s="991" t="s">
        <v>189</v>
      </c>
      <c r="N3111" s="991"/>
      <c r="O3111" s="991"/>
      <c r="P3111" s="992" t="str">
        <f>IF('statement of marks'!F104="","",'statement of marks'!F104)</f>
        <v/>
      </c>
      <c r="Q3111" s="992"/>
      <c r="R3111" s="992"/>
      <c r="S3111" s="1054" t="str">
        <f>IF('statement of marks'!$I$3="","",'statement of marks'!$I$3)</f>
        <v xml:space="preserve">fo|ky; dk Mk;l dksM+ </v>
      </c>
      <c r="T3111" s="1054"/>
      <c r="U3111" s="1054"/>
      <c r="V3111" s="1055"/>
    </row>
    <row r="3112" spans="1:22" ht="15.95" customHeight="1">
      <c r="A3112" s="425"/>
      <c r="B3112" s="428" t="s">
        <v>0</v>
      </c>
      <c r="C3112" s="429"/>
      <c r="D3112" s="1032" t="str">
        <f>IF('statement of marks'!G104="","",'statement of marks'!G104)</f>
        <v/>
      </c>
      <c r="E3112" s="1032"/>
      <c r="F3112" s="1032"/>
      <c r="G3112" s="991" t="str">
        <f>IF('statement of marks'!H104="","",'statement of marks'!H104)</f>
        <v/>
      </c>
      <c r="H3112" s="991"/>
      <c r="I3112" s="991"/>
      <c r="J3112" s="991"/>
      <c r="K3112" s="991"/>
      <c r="L3112" s="991"/>
      <c r="M3112" s="991"/>
      <c r="N3112" s="991"/>
      <c r="O3112" s="991"/>
      <c r="P3112" s="991"/>
      <c r="Q3112" s="991"/>
      <c r="R3112" s="991"/>
      <c r="S3112" s="1056" t="str">
        <f>IF('statement of marks'!$J$3="","",'statement of marks'!$J$3)</f>
        <v xml:space="preserve">08291009401   </v>
      </c>
      <c r="T3112" s="1056"/>
      <c r="U3112" s="1056"/>
      <c r="V3112" s="1057"/>
    </row>
    <row r="3113" spans="1:22" ht="15.95" customHeight="1">
      <c r="A3113" s="425"/>
      <c r="B3113" s="404" t="s">
        <v>28</v>
      </c>
      <c r="C3113" s="430" t="s">
        <v>96</v>
      </c>
      <c r="D3113" s="1007" t="s">
        <v>1</v>
      </c>
      <c r="E3113" s="1007"/>
      <c r="F3113" s="1007"/>
      <c r="G3113" s="1007" t="s">
        <v>21</v>
      </c>
      <c r="H3113" s="1007"/>
      <c r="I3113" s="1007"/>
      <c r="J3113" s="1007" t="s">
        <v>68</v>
      </c>
      <c r="K3113" s="1007"/>
      <c r="L3113" s="1007"/>
      <c r="M3113" s="1007" t="s">
        <v>97</v>
      </c>
      <c r="N3113" s="1007"/>
      <c r="O3113" s="1007"/>
      <c r="P3113" s="1070" t="s">
        <v>200</v>
      </c>
      <c r="Q3113" s="1051" t="s">
        <v>238</v>
      </c>
      <c r="R3113" s="1051"/>
      <c r="S3113" s="1051"/>
      <c r="T3113" s="1052" t="s">
        <v>237</v>
      </c>
      <c r="U3113" s="1052"/>
      <c r="V3113" s="1053"/>
    </row>
    <row r="3114" spans="1:22" ht="15.95" customHeight="1">
      <c r="A3114" s="425"/>
      <c r="B3114" s="404"/>
      <c r="C3114" s="430"/>
      <c r="D3114" s="423" t="s">
        <v>245</v>
      </c>
      <c r="E3114" s="423" t="s">
        <v>246</v>
      </c>
      <c r="F3114" s="431" t="s">
        <v>2</v>
      </c>
      <c r="G3114" s="423" t="s">
        <v>245</v>
      </c>
      <c r="H3114" s="423" t="s">
        <v>246</v>
      </c>
      <c r="I3114" s="431" t="s">
        <v>2</v>
      </c>
      <c r="J3114" s="423" t="s">
        <v>245</v>
      </c>
      <c r="K3114" s="423" t="s">
        <v>246</v>
      </c>
      <c r="L3114" s="431" t="s">
        <v>2</v>
      </c>
      <c r="M3114" s="423" t="s">
        <v>245</v>
      </c>
      <c r="N3114" s="423" t="s">
        <v>246</v>
      </c>
      <c r="O3114" s="431" t="s">
        <v>2</v>
      </c>
      <c r="P3114" s="1070"/>
      <c r="Q3114" s="423" t="s">
        <v>245</v>
      </c>
      <c r="R3114" s="423" t="s">
        <v>246</v>
      </c>
      <c r="S3114" s="435" t="s">
        <v>2</v>
      </c>
      <c r="T3114" s="445" t="s">
        <v>223</v>
      </c>
      <c r="U3114" s="446" t="s">
        <v>5</v>
      </c>
      <c r="V3114" s="447" t="s">
        <v>241</v>
      </c>
    </row>
    <row r="3115" spans="1:22" ht="15.95" customHeight="1">
      <c r="A3115" s="426"/>
      <c r="B3115" s="1046" t="s">
        <v>3</v>
      </c>
      <c r="C3115" s="1047"/>
      <c r="D3115" s="421">
        <f>IF('statement of marks'!L$6="","",'statement of marks'!L$6)</f>
        <v>5</v>
      </c>
      <c r="E3115" s="421">
        <f>IF('statement of marks'!M$6="","",'statement of marks'!M$6)</f>
        <v>5</v>
      </c>
      <c r="F3115" s="432">
        <f>IF('statement of marks'!N$6="","",'statement of marks'!N$6)</f>
        <v>10</v>
      </c>
      <c r="G3115" s="421">
        <f>IF('statement of marks'!O$6="","",'statement of marks'!O$6)</f>
        <v>5</v>
      </c>
      <c r="H3115" s="421">
        <f>IF('statement of marks'!P$6="","",'statement of marks'!P$6)</f>
        <v>5</v>
      </c>
      <c r="I3115" s="432">
        <f>IF('statement of marks'!Q$6="","",'statement of marks'!Q$6)</f>
        <v>10</v>
      </c>
      <c r="J3115" s="421">
        <f>IF('statement of marks'!R$6="","",'statement of marks'!R$6)</f>
        <v>5</v>
      </c>
      <c r="K3115" s="421">
        <f>IF('statement of marks'!S$6="","",'statement of marks'!S$6)</f>
        <v>5</v>
      </c>
      <c r="L3115" s="432">
        <f>IF('statement of marks'!T$6="","",'statement of marks'!T$6)</f>
        <v>10</v>
      </c>
      <c r="M3115" s="421">
        <f>IF('statement of marks'!V$6="","",'statement of marks'!V$6)</f>
        <v>50</v>
      </c>
      <c r="N3115" s="421">
        <f>IF('statement of marks'!W$6="","",'statement of marks'!W$6)</f>
        <v>20</v>
      </c>
      <c r="O3115" s="432">
        <f>IF('statement of marks'!X$6="","",'statement of marks'!X$6)</f>
        <v>70</v>
      </c>
      <c r="P3115" s="422">
        <f>IF('statement of marks'!Y$6="","",'statement of marks'!Y$6)</f>
        <v>100</v>
      </c>
      <c r="Q3115" s="421">
        <f>IF('statement of marks'!Z$6="","",'statement of marks'!Z$6)</f>
        <v>70</v>
      </c>
      <c r="R3115" s="421">
        <f>IF('statement of marks'!AA$6="","",'statement of marks'!AA$6)</f>
        <v>30</v>
      </c>
      <c r="S3115" s="432">
        <f>IF('statement of marks'!AB$6="","",'statement of marks'!AB$6)</f>
        <v>100</v>
      </c>
      <c r="T3115" s="442">
        <f>IF('statement of marks'!AC$6="","",'statement of marks'!AC$6)</f>
        <v>200</v>
      </c>
      <c r="U3115" s="442" t="str">
        <f>IF('statement of marks'!AD$6="","",'statement of marks'!AD$6)</f>
        <v/>
      </c>
      <c r="V3115" s="448" t="str">
        <f>IF('statement of marks'!AE$6="","",'statement of marks'!AE$6)</f>
        <v/>
      </c>
    </row>
    <row r="3116" spans="1:22" ht="15.95" customHeight="1">
      <c r="A3116" s="425"/>
      <c r="B3116" s="990" t="str">
        <f>IF('statement of marks'!$L$3="","",'statement of marks'!$L$3)</f>
        <v>fgUnh</v>
      </c>
      <c r="C3116" s="991"/>
      <c r="D3116" s="207" t="str">
        <f>IF('statement of marks'!L104="","",'statement of marks'!L104)</f>
        <v/>
      </c>
      <c r="E3116" s="207" t="str">
        <f>IF('statement of marks'!M104="","",'statement of marks'!M104)</f>
        <v/>
      </c>
      <c r="F3116" s="433" t="str">
        <f>IF('statement of marks'!N104="","",'statement of marks'!N104)</f>
        <v/>
      </c>
      <c r="G3116" s="207" t="str">
        <f>IF('statement of marks'!O104="","",'statement of marks'!O104)</f>
        <v/>
      </c>
      <c r="H3116" s="207" t="str">
        <f>IF('statement of marks'!P104="","",'statement of marks'!P104)</f>
        <v/>
      </c>
      <c r="I3116" s="433" t="str">
        <f>IF('statement of marks'!Q104="","",'statement of marks'!Q104)</f>
        <v/>
      </c>
      <c r="J3116" s="207" t="str">
        <f>IF('statement of marks'!R104="","",'statement of marks'!R104)</f>
        <v/>
      </c>
      <c r="K3116" s="207" t="str">
        <f>IF('statement of marks'!S104="","",'statement of marks'!S104)</f>
        <v/>
      </c>
      <c r="L3116" s="433" t="str">
        <f>IF('statement of marks'!T104="","",'statement of marks'!T104)</f>
        <v/>
      </c>
      <c r="M3116" s="207" t="str">
        <f>IF('statement of marks'!V104="","",'statement of marks'!V104)</f>
        <v/>
      </c>
      <c r="N3116" s="207" t="str">
        <f>IF('statement of marks'!W104="","",'statement of marks'!W104)</f>
        <v/>
      </c>
      <c r="O3116" s="433" t="str">
        <f>IF('statement of marks'!X104="","",'statement of marks'!X104)</f>
        <v/>
      </c>
      <c r="P3116" s="209" t="str">
        <f>IF('statement of marks'!Y104="","",'statement of marks'!Y104)</f>
        <v/>
      </c>
      <c r="Q3116" s="207" t="str">
        <f>IF('statement of marks'!Z104="","",'statement of marks'!Z104)</f>
        <v/>
      </c>
      <c r="R3116" s="207" t="str">
        <f>IF('statement of marks'!AA104="","",'statement of marks'!AA104)</f>
        <v/>
      </c>
      <c r="S3116" s="433" t="str">
        <f>IF('statement of marks'!AB104="","",'statement of marks'!AB104)</f>
        <v/>
      </c>
      <c r="T3116" s="420" t="str">
        <f>IF('statement of marks'!AC104="","",'statement of marks'!AC104)</f>
        <v/>
      </c>
      <c r="U3116" s="420" t="str">
        <f>IF('statement of marks'!AD104="","",'statement of marks'!AD104)</f>
        <v/>
      </c>
      <c r="V3116" s="439" t="str">
        <f>IF('statement of marks'!AE104="","",'statement of marks'!AE104)</f>
        <v/>
      </c>
    </row>
    <row r="3117" spans="1:22" ht="15.95" customHeight="1">
      <c r="A3117" s="425"/>
      <c r="B3117" s="990" t="str">
        <f>IF('statement of marks'!$AH$3="","",'statement of marks'!$AH$3)</f>
        <v>vaxszth</v>
      </c>
      <c r="C3117" s="991"/>
      <c r="D3117" s="207" t="str">
        <f>IF('statement of marks'!AH104="","",'statement of marks'!AH104)</f>
        <v/>
      </c>
      <c r="E3117" s="207" t="str">
        <f>IF('statement of marks'!AI104="","",'statement of marks'!AI104)</f>
        <v/>
      </c>
      <c r="F3117" s="433" t="str">
        <f>IF('statement of marks'!AJ104="","",'statement of marks'!AJ104)</f>
        <v/>
      </c>
      <c r="G3117" s="207" t="str">
        <f>IF('statement of marks'!AK104="","",'statement of marks'!AK104)</f>
        <v/>
      </c>
      <c r="H3117" s="207" t="str">
        <f>IF('statement of marks'!AL104="","",'statement of marks'!AL104)</f>
        <v/>
      </c>
      <c r="I3117" s="433" t="str">
        <f>IF('statement of marks'!AM104="","",'statement of marks'!AM104)</f>
        <v/>
      </c>
      <c r="J3117" s="207" t="str">
        <f>IF('statement of marks'!AN104="","",'statement of marks'!AN104)</f>
        <v/>
      </c>
      <c r="K3117" s="207" t="str">
        <f>IF('statement of marks'!AO104="","",'statement of marks'!AO104)</f>
        <v/>
      </c>
      <c r="L3117" s="433" t="str">
        <f>IF('statement of marks'!AP104="","",'statement of marks'!AP104)</f>
        <v/>
      </c>
      <c r="M3117" s="207" t="str">
        <f>IF('statement of marks'!AR104="","",'statement of marks'!AR104)</f>
        <v/>
      </c>
      <c r="N3117" s="207" t="str">
        <f>IF('statement of marks'!AS104="","",'statement of marks'!AS104)</f>
        <v/>
      </c>
      <c r="O3117" s="433" t="str">
        <f>IF('statement of marks'!AT104="","",'statement of marks'!AT104)</f>
        <v/>
      </c>
      <c r="P3117" s="209" t="str">
        <f>IF('statement of marks'!AU104="","",'statement of marks'!AU104)</f>
        <v/>
      </c>
      <c r="Q3117" s="207" t="str">
        <f>IF('statement of marks'!AV104="","",'statement of marks'!AV104)</f>
        <v/>
      </c>
      <c r="R3117" s="207" t="str">
        <f>IF('statement of marks'!AW104="","",'statement of marks'!AW104)</f>
        <v/>
      </c>
      <c r="S3117" s="433" t="str">
        <f>IF('statement of marks'!AX104="","",'statement of marks'!AX104)</f>
        <v/>
      </c>
      <c r="T3117" s="420" t="str">
        <f>IF('statement of marks'!AY104="","",'statement of marks'!AY104)</f>
        <v/>
      </c>
      <c r="U3117" s="420" t="str">
        <f>IF('statement of marks'!AZ104="","",'statement of marks'!AZ104)</f>
        <v/>
      </c>
      <c r="V3117" s="439" t="str">
        <f>IF('statement of marks'!BA104="","",'statement of marks'!BA104)</f>
        <v/>
      </c>
    </row>
    <row r="3118" spans="1:22" ht="15.95" customHeight="1">
      <c r="A3118" s="425"/>
      <c r="B3118" s="990" t="str">
        <f>IF('statement of marks'!BD104="s","laLd`r",IF('statement of marks'!BD104="u","mnwZ",IF('statement of marks'!BD104="g","xqtjkrh",IF('statement of marks'!BD104="p","iatkch",IF('statement of marks'!BD104="sd","fla/kh","r`rh; Hkk""kk")))))</f>
        <v>r`rh; Hkk"kk</v>
      </c>
      <c r="C3118" s="991"/>
      <c r="D3118" s="207" t="str">
        <f>IF('statement of marks'!BE104="","",'statement of marks'!BE104)</f>
        <v/>
      </c>
      <c r="E3118" s="207" t="str">
        <f>IF('statement of marks'!BF104="","",'statement of marks'!BF104)</f>
        <v/>
      </c>
      <c r="F3118" s="433" t="str">
        <f>IF('statement of marks'!BG104="","",'statement of marks'!BG104)</f>
        <v/>
      </c>
      <c r="G3118" s="207" t="str">
        <f>IF('statement of marks'!BH104="","",'statement of marks'!BH104)</f>
        <v/>
      </c>
      <c r="H3118" s="207" t="str">
        <f>IF('statement of marks'!BI104="","",'statement of marks'!BI104)</f>
        <v/>
      </c>
      <c r="I3118" s="433" t="str">
        <f>IF('statement of marks'!BJ104="","",'statement of marks'!BJ104)</f>
        <v/>
      </c>
      <c r="J3118" s="207" t="str">
        <f>IF('statement of marks'!BK104="","",'statement of marks'!BK104)</f>
        <v/>
      </c>
      <c r="K3118" s="207" t="str">
        <f>IF('statement of marks'!BL104="","",'statement of marks'!BL104)</f>
        <v/>
      </c>
      <c r="L3118" s="433" t="str">
        <f>IF('statement of marks'!BM104="","",'statement of marks'!BM104)</f>
        <v/>
      </c>
      <c r="M3118" s="207" t="str">
        <f>IF('statement of marks'!BO104="","",'statement of marks'!BO104)</f>
        <v/>
      </c>
      <c r="N3118" s="207" t="str">
        <f>IF('statement of marks'!BP104="","",'statement of marks'!BP104)</f>
        <v/>
      </c>
      <c r="O3118" s="433" t="str">
        <f>IF('statement of marks'!BQ104="","",'statement of marks'!BQ104)</f>
        <v/>
      </c>
      <c r="P3118" s="209" t="str">
        <f>IF('statement of marks'!BR104="","",'statement of marks'!BR104)</f>
        <v/>
      </c>
      <c r="Q3118" s="207" t="str">
        <f>IF('statement of marks'!BS104="","",'statement of marks'!BS104)</f>
        <v/>
      </c>
      <c r="R3118" s="207" t="str">
        <f>IF('statement of marks'!BT104="","",'statement of marks'!BT104)</f>
        <v/>
      </c>
      <c r="S3118" s="433" t="str">
        <f>IF('statement of marks'!BU104="","",'statement of marks'!BU104)</f>
        <v/>
      </c>
      <c r="T3118" s="420" t="str">
        <f>IF('statement of marks'!BV104="","",'statement of marks'!BV104)</f>
        <v/>
      </c>
      <c r="U3118" s="420" t="str">
        <f>IF('statement of marks'!BW104="","",'statement of marks'!BW104)</f>
        <v/>
      </c>
      <c r="V3118" s="439" t="str">
        <f>IF('statement of marks'!BX104="","",'statement of marks'!BX104)</f>
        <v/>
      </c>
    </row>
    <row r="3119" spans="1:22" ht="15.95" customHeight="1">
      <c r="A3119" s="425"/>
      <c r="B3119" s="990" t="str">
        <f>IF('statement of marks'!$CA$3="","",'statement of marks'!$CA$3)</f>
        <v>xf.kr</v>
      </c>
      <c r="C3119" s="991"/>
      <c r="D3119" s="207" t="str">
        <f>IF('statement of marks'!CA104="","",'statement of marks'!CA104)</f>
        <v/>
      </c>
      <c r="E3119" s="207" t="str">
        <f>IF('statement of marks'!CB104="","",'statement of marks'!CB104)</f>
        <v/>
      </c>
      <c r="F3119" s="433" t="str">
        <f>IF('statement of marks'!CC104="","",'statement of marks'!CC104)</f>
        <v/>
      </c>
      <c r="G3119" s="207" t="str">
        <f>IF('statement of marks'!CD104="","",'statement of marks'!CD104)</f>
        <v/>
      </c>
      <c r="H3119" s="207" t="str">
        <f>IF('statement of marks'!CE104="","",'statement of marks'!CE104)</f>
        <v/>
      </c>
      <c r="I3119" s="433" t="str">
        <f>IF('statement of marks'!CF104="","",'statement of marks'!CF104)</f>
        <v/>
      </c>
      <c r="J3119" s="207" t="str">
        <f>IF('statement of marks'!CG104="","",'statement of marks'!CG104)</f>
        <v/>
      </c>
      <c r="K3119" s="207" t="str">
        <f>IF('statement of marks'!CH104="","",'statement of marks'!CH104)</f>
        <v/>
      </c>
      <c r="L3119" s="433" t="str">
        <f>IF('statement of marks'!CI104="","",'statement of marks'!CI104)</f>
        <v/>
      </c>
      <c r="M3119" s="207" t="str">
        <f>IF('statement of marks'!CK104="","",'statement of marks'!CK104)</f>
        <v/>
      </c>
      <c r="N3119" s="207" t="str">
        <f>IF('statement of marks'!CL104="","",'statement of marks'!CL104)</f>
        <v/>
      </c>
      <c r="O3119" s="433" t="str">
        <f>IF('statement of marks'!CM104="","",'statement of marks'!CM104)</f>
        <v/>
      </c>
      <c r="P3119" s="209" t="str">
        <f>IF('statement of marks'!CN104="","",'statement of marks'!CN104)</f>
        <v/>
      </c>
      <c r="Q3119" s="207" t="str">
        <f>IF('statement of marks'!CO104="","",'statement of marks'!CO104)</f>
        <v/>
      </c>
      <c r="R3119" s="207" t="str">
        <f>IF('statement of marks'!CP104="","",'statement of marks'!CP104)</f>
        <v/>
      </c>
      <c r="S3119" s="433" t="str">
        <f>IF('statement of marks'!CQ104="","",'statement of marks'!CQ104)</f>
        <v/>
      </c>
      <c r="T3119" s="420" t="str">
        <f>IF('statement of marks'!CR104="","",'statement of marks'!CR104)</f>
        <v/>
      </c>
      <c r="U3119" s="420" t="str">
        <f>IF('statement of marks'!CS104="","",'statement of marks'!CS104)</f>
        <v/>
      </c>
      <c r="V3119" s="439" t="str">
        <f>IF('statement of marks'!CT104="","",'statement of marks'!CT104)</f>
        <v/>
      </c>
    </row>
    <row r="3120" spans="1:22" ht="15.95" customHeight="1">
      <c r="A3120" s="425"/>
      <c r="B3120" s="990" t="str">
        <f>IF('statement of marks'!$CW$3="","",'statement of marks'!$CW$3)</f>
        <v>foKku</v>
      </c>
      <c r="C3120" s="991"/>
      <c r="D3120" s="207" t="str">
        <f>IF('statement of marks'!CW104="","",'statement of marks'!CW104)</f>
        <v/>
      </c>
      <c r="E3120" s="207" t="str">
        <f>IF('statement of marks'!CX104="","",'statement of marks'!CX104)</f>
        <v/>
      </c>
      <c r="F3120" s="433" t="str">
        <f>IF('statement of marks'!CY104="","",'statement of marks'!CY104)</f>
        <v/>
      </c>
      <c r="G3120" s="207" t="str">
        <f>IF('statement of marks'!CZ104="","",'statement of marks'!CZ104)</f>
        <v/>
      </c>
      <c r="H3120" s="207" t="str">
        <f>IF('statement of marks'!DA104="","",'statement of marks'!DA104)</f>
        <v/>
      </c>
      <c r="I3120" s="433" t="str">
        <f>IF('statement of marks'!DB104="","",'statement of marks'!DB104)</f>
        <v/>
      </c>
      <c r="J3120" s="207" t="str">
        <f>IF('statement of marks'!DC104="","",'statement of marks'!DC104)</f>
        <v/>
      </c>
      <c r="K3120" s="207" t="str">
        <f>IF('statement of marks'!DD104="","",'statement of marks'!DD104)</f>
        <v/>
      </c>
      <c r="L3120" s="433" t="str">
        <f>IF('statement of marks'!DE104="","",'statement of marks'!DE104)</f>
        <v/>
      </c>
      <c r="M3120" s="207" t="str">
        <f>IF('statement of marks'!DG104="","",'statement of marks'!DG104)</f>
        <v/>
      </c>
      <c r="N3120" s="207" t="str">
        <f>IF('statement of marks'!DH104="","",'statement of marks'!DH104)</f>
        <v/>
      </c>
      <c r="O3120" s="433" t="str">
        <f>IF('statement of marks'!DI104="","",'statement of marks'!DI104)</f>
        <v/>
      </c>
      <c r="P3120" s="209" t="str">
        <f>IF('statement of marks'!DJ104="","",'statement of marks'!DJ104)</f>
        <v/>
      </c>
      <c r="Q3120" s="207" t="str">
        <f>IF('statement of marks'!DK104="","",'statement of marks'!DK104)</f>
        <v/>
      </c>
      <c r="R3120" s="207" t="str">
        <f>IF('statement of marks'!DL104="","",'statement of marks'!DL104)</f>
        <v/>
      </c>
      <c r="S3120" s="433" t="str">
        <f>IF('statement of marks'!DM104="","",'statement of marks'!DM104)</f>
        <v/>
      </c>
      <c r="T3120" s="420" t="str">
        <f>IF('statement of marks'!DN104="","",'statement of marks'!DN104)</f>
        <v/>
      </c>
      <c r="U3120" s="420" t="str">
        <f>IF('statement of marks'!DO104="","",'statement of marks'!DO104)</f>
        <v/>
      </c>
      <c r="V3120" s="439" t="str">
        <f>IF('statement of marks'!DP104="","",'statement of marks'!DP104)</f>
        <v/>
      </c>
    </row>
    <row r="3121" spans="1:22" ht="15.95" customHeight="1">
      <c r="A3121" s="425"/>
      <c r="B3121" s="990" t="str">
        <f>IF('statement of marks'!$DS$3="","",'statement of marks'!$DS$3)</f>
        <v>lkekftd foKku</v>
      </c>
      <c r="C3121" s="991"/>
      <c r="D3121" s="207" t="str">
        <f>IF('statement of marks'!DS104="","",'statement of marks'!DS104)</f>
        <v/>
      </c>
      <c r="E3121" s="207" t="str">
        <f>IF('statement of marks'!DT104="","",'statement of marks'!DT104)</f>
        <v/>
      </c>
      <c r="F3121" s="433" t="str">
        <f>IF('statement of marks'!DU104="","",'statement of marks'!DU104)</f>
        <v/>
      </c>
      <c r="G3121" s="207" t="str">
        <f>IF('statement of marks'!DV104="","",'statement of marks'!DV104)</f>
        <v/>
      </c>
      <c r="H3121" s="207" t="str">
        <f>IF('statement of marks'!DW104="","",'statement of marks'!DW104)</f>
        <v/>
      </c>
      <c r="I3121" s="433" t="str">
        <f>IF('statement of marks'!DX104="","",'statement of marks'!DX104)</f>
        <v/>
      </c>
      <c r="J3121" s="207" t="str">
        <f>IF('statement of marks'!DY104="","",'statement of marks'!DY104)</f>
        <v/>
      </c>
      <c r="K3121" s="207" t="str">
        <f>IF('statement of marks'!DZ104="","",'statement of marks'!DZ104)</f>
        <v/>
      </c>
      <c r="L3121" s="433" t="str">
        <f>IF('statement of marks'!EA104="","",'statement of marks'!EA104)</f>
        <v/>
      </c>
      <c r="M3121" s="207" t="str">
        <f>IF('statement of marks'!EC104="","",'statement of marks'!EC104)</f>
        <v/>
      </c>
      <c r="N3121" s="207" t="str">
        <f>IF('statement of marks'!ED104="","",'statement of marks'!ED104)</f>
        <v/>
      </c>
      <c r="O3121" s="433" t="str">
        <f>IF('statement of marks'!EE104="","",'statement of marks'!EE104)</f>
        <v/>
      </c>
      <c r="P3121" s="209" t="str">
        <f>IF('statement of marks'!EF104="","",'statement of marks'!EF104)</f>
        <v/>
      </c>
      <c r="Q3121" s="207" t="str">
        <f>IF('statement of marks'!EG104="","",'statement of marks'!EG104)</f>
        <v/>
      </c>
      <c r="R3121" s="207" t="str">
        <f>IF('statement of marks'!EH104="","",'statement of marks'!EH104)</f>
        <v/>
      </c>
      <c r="S3121" s="433" t="str">
        <f>IF('statement of marks'!EI104="","",'statement of marks'!EI104)</f>
        <v/>
      </c>
      <c r="T3121" s="420" t="str">
        <f>IF('statement of marks'!EJ104="","",'statement of marks'!EJ104)</f>
        <v/>
      </c>
      <c r="U3121" s="420" t="str">
        <f>IF('statement of marks'!EK104="","",'statement of marks'!EK104)</f>
        <v/>
      </c>
      <c r="V3121" s="439" t="str">
        <f>IF('statement of marks'!EL104="","",'statement of marks'!EL104)</f>
        <v/>
      </c>
    </row>
    <row r="3122" spans="1:22" ht="15.95" customHeight="1">
      <c r="A3122" s="425"/>
      <c r="B3122" s="996" t="s">
        <v>193</v>
      </c>
      <c r="C3122" s="997"/>
      <c r="D3122" s="1007" t="s">
        <v>1</v>
      </c>
      <c r="E3122" s="1007"/>
      <c r="F3122" s="1007"/>
      <c r="G3122" s="1007" t="s">
        <v>21</v>
      </c>
      <c r="H3122" s="1007"/>
      <c r="I3122" s="1007"/>
      <c r="J3122" s="1007" t="s">
        <v>194</v>
      </c>
      <c r="K3122" s="1007"/>
      <c r="L3122" s="1007"/>
      <c r="M3122" s="1007" t="s">
        <v>68</v>
      </c>
      <c r="N3122" s="1007"/>
      <c r="O3122" s="1007"/>
      <c r="P3122" s="1007" t="s">
        <v>240</v>
      </c>
      <c r="Q3122" s="1007"/>
      <c r="R3122" s="1007"/>
      <c r="S3122" s="436"/>
      <c r="T3122" s="1073" t="s">
        <v>237</v>
      </c>
      <c r="U3122" s="1074"/>
      <c r="V3122" s="1075"/>
    </row>
    <row r="3123" spans="1:22" ht="15.95" customHeight="1">
      <c r="A3123" s="426"/>
      <c r="B3123" s="1048" t="s">
        <v>3</v>
      </c>
      <c r="C3123" s="1049"/>
      <c r="D3123" s="1050">
        <f>IF('statement of marks'!EO$6="","",'statement of marks'!EO$6)</f>
        <v>20</v>
      </c>
      <c r="E3123" s="1050"/>
      <c r="F3123" s="1050"/>
      <c r="G3123" s="1050">
        <f>IF('statement of marks'!EP$6="","",'statement of marks'!EP$6)</f>
        <v>20</v>
      </c>
      <c r="H3123" s="1050"/>
      <c r="I3123" s="1050"/>
      <c r="J3123" s="1050">
        <f>IF('statement of marks'!ER$6="","",'statement of marks'!ER$6)</f>
        <v>20</v>
      </c>
      <c r="K3123" s="1050"/>
      <c r="L3123" s="1050"/>
      <c r="M3123" s="1050">
        <f>IF('statement of marks'!EQ$6="","",'statement of marks'!EQ$6)</f>
        <v>20</v>
      </c>
      <c r="N3123" s="1050"/>
      <c r="O3123" s="1050"/>
      <c r="P3123" s="1050">
        <f>IF('statement of marks'!ES$6="","",'statement of marks'!ES$6)</f>
        <v>20</v>
      </c>
      <c r="Q3123" s="1050"/>
      <c r="R3123" s="1050"/>
      <c r="S3123" s="437" t="str">
        <f>IF('statement of marks'!FD$6="","",'statement of marks'!EW$6)</f>
        <v/>
      </c>
      <c r="T3123" s="442">
        <f>IF('statement of marks'!ET$6="","",'statement of marks'!ET$6)</f>
        <v>100</v>
      </c>
      <c r="U3123" s="443" t="s">
        <v>5</v>
      </c>
      <c r="V3123" s="444" t="s">
        <v>241</v>
      </c>
    </row>
    <row r="3124" spans="1:22" ht="15.95" customHeight="1">
      <c r="A3124" s="425"/>
      <c r="B3124" s="990" t="str">
        <f>IF('statement of marks'!$EO$3="","",'statement of marks'!$EO$3)</f>
        <v>dk;kZuqHko</v>
      </c>
      <c r="C3124" s="991"/>
      <c r="D3124" s="1031" t="str">
        <f>IF('statement of marks'!EO104="","",'statement of marks'!EO104)</f>
        <v/>
      </c>
      <c r="E3124" s="1031"/>
      <c r="F3124" s="1031"/>
      <c r="G3124" s="1031" t="str">
        <f>IF('statement of marks'!EP104="","",'statement of marks'!EP104)</f>
        <v/>
      </c>
      <c r="H3124" s="1031"/>
      <c r="I3124" s="1031"/>
      <c r="J3124" s="1031" t="str">
        <f>IF('statement of marks'!ER104="","",'statement of marks'!ER104)</f>
        <v/>
      </c>
      <c r="K3124" s="1031"/>
      <c r="L3124" s="1031"/>
      <c r="M3124" s="1031" t="str">
        <f>IF('statement of marks'!EQ104="","",'statement of marks'!EQ104)</f>
        <v/>
      </c>
      <c r="N3124" s="1031"/>
      <c r="O3124" s="1031"/>
      <c r="P3124" s="1031" t="str">
        <f>IF('statement of marks'!ES104="","",'statement of marks'!ES104)</f>
        <v/>
      </c>
      <c r="Q3124" s="1031"/>
      <c r="R3124" s="1031"/>
      <c r="S3124" s="438"/>
      <c r="T3124" s="440" t="str">
        <f>IF('statement of marks'!ET104="","",'statement of marks'!ET104)</f>
        <v/>
      </c>
      <c r="U3124" s="440" t="str">
        <f>IF('statement of marks'!EU104="","",'statement of marks'!EU104)</f>
        <v/>
      </c>
      <c r="V3124" s="441" t="str">
        <f>IF('statement of marks'!EV104="","",'statement of marks'!EV104)</f>
        <v/>
      </c>
    </row>
    <row r="3125" spans="1:22" ht="15.95" customHeight="1">
      <c r="A3125" s="425"/>
      <c r="B3125" s="1027" t="str">
        <f>IF('statement of marks'!$EY$3="","",'statement of marks'!$EY$3)</f>
        <v>dyk f'k{kk</v>
      </c>
      <c r="C3125" s="1028"/>
      <c r="D3125" s="1031" t="str">
        <f>IF('statement of marks'!EY104="","",'statement of marks'!EY104)</f>
        <v/>
      </c>
      <c r="E3125" s="1031"/>
      <c r="F3125" s="1031"/>
      <c r="G3125" s="1031" t="str">
        <f>IF('statement of marks'!EZ104="","",'statement of marks'!EZ104)</f>
        <v/>
      </c>
      <c r="H3125" s="1031"/>
      <c r="I3125" s="1031"/>
      <c r="J3125" s="1031" t="str">
        <f>IF('statement of marks'!FB104="","",'statement of marks'!FB104)</f>
        <v/>
      </c>
      <c r="K3125" s="1031"/>
      <c r="L3125" s="1031"/>
      <c r="M3125" s="1031" t="str">
        <f>IF('statement of marks'!FA104="","",'statement of marks'!FA104)</f>
        <v/>
      </c>
      <c r="N3125" s="1031"/>
      <c r="O3125" s="1031"/>
      <c r="P3125" s="1031" t="str">
        <f>IF('statement of marks'!FC104="","",'statement of marks'!FC104)</f>
        <v/>
      </c>
      <c r="Q3125" s="1031"/>
      <c r="R3125" s="1031"/>
      <c r="S3125" s="438"/>
      <c r="T3125" s="440" t="str">
        <f>IF('statement of marks'!FD104="","",'statement of marks'!FD104)</f>
        <v/>
      </c>
      <c r="U3125" s="440" t="str">
        <f>IF('statement of marks'!FE104="","",'statement of marks'!FE104)</f>
        <v/>
      </c>
      <c r="V3125" s="441" t="str">
        <f>IF('statement of marks'!FF104="","",'statement of marks'!FF104)</f>
        <v/>
      </c>
    </row>
    <row r="3126" spans="1:22" ht="15.95" customHeight="1">
      <c r="A3126" s="425"/>
      <c r="B3126" s="1029" t="str">
        <f>IF('statement of marks'!$FI$3="","",'statement of marks'!$FI$3)</f>
        <v>LokLF; ,oe~ 'kkjhfjd f'k{kk</v>
      </c>
      <c r="C3126" s="1030"/>
      <c r="D3126" s="1031" t="str">
        <f>IF('statement of marks'!FI104="","",'statement of marks'!FI104)</f>
        <v/>
      </c>
      <c r="E3126" s="1031"/>
      <c r="F3126" s="1031"/>
      <c r="G3126" s="1031" t="str">
        <f>IF('statement of marks'!FJ104="","",'statement of marks'!FJ104)</f>
        <v/>
      </c>
      <c r="H3126" s="1031"/>
      <c r="I3126" s="1031"/>
      <c r="J3126" s="1031" t="str">
        <f>IF('statement of marks'!FL104="","",'statement of marks'!FL104)</f>
        <v/>
      </c>
      <c r="K3126" s="1031"/>
      <c r="L3126" s="1031"/>
      <c r="M3126" s="1031" t="str">
        <f>IF('statement of marks'!FK104="","",'statement of marks'!FK104)</f>
        <v/>
      </c>
      <c r="N3126" s="1031"/>
      <c r="O3126" s="1031"/>
      <c r="P3126" s="1031" t="str">
        <f>IF('statement of marks'!FM104="","",'statement of marks'!FM104)</f>
        <v/>
      </c>
      <c r="Q3126" s="1031"/>
      <c r="R3126" s="1031"/>
      <c r="S3126" s="438"/>
      <c r="T3126" s="440" t="str">
        <f>IF('statement of marks'!FN104="","",'statement of marks'!FN104)</f>
        <v/>
      </c>
      <c r="U3126" s="440" t="str">
        <f>IF('statement of marks'!FO104="","",'statement of marks'!FO104)</f>
        <v/>
      </c>
      <c r="V3126" s="441" t="str">
        <f>IF('statement of marks'!FP104="","",'statement of marks'!FP104)</f>
        <v/>
      </c>
    </row>
    <row r="3127" spans="1:22" ht="15.95" customHeight="1">
      <c r="A3127" s="425"/>
      <c r="B3127" s="1000" t="s">
        <v>195</v>
      </c>
      <c r="C3127" s="1001"/>
      <c r="D3127" s="1071" t="str">
        <f>details!$DR$3</f>
        <v>vxLr rd</v>
      </c>
      <c r="E3127" s="1071"/>
      <c r="F3127" s="1071"/>
      <c r="G3127" s="1071" t="str">
        <f>details!$DV$3</f>
        <v>vDVwcj rd</v>
      </c>
      <c r="H3127" s="1071"/>
      <c r="I3127" s="1071"/>
      <c r="J3127" s="1071" t="str">
        <f>details!$ED$3</f>
        <v>Qjojh rd</v>
      </c>
      <c r="K3127" s="1071"/>
      <c r="L3127" s="1071"/>
      <c r="M3127" s="1071" t="str">
        <f>details!$DZ$3</f>
        <v>fnlEcj rd</v>
      </c>
      <c r="N3127" s="1071"/>
      <c r="O3127" s="1071"/>
      <c r="P3127" s="1071" t="str">
        <f>details!$EH$3</f>
        <v>loZ ;ksx</v>
      </c>
      <c r="Q3127" s="1071"/>
      <c r="R3127" s="1071"/>
      <c r="S3127" s="1085" t="s">
        <v>252</v>
      </c>
      <c r="T3127" s="1086"/>
      <c r="U3127" s="1086"/>
      <c r="V3127" s="1087"/>
    </row>
    <row r="3128" spans="1:22" ht="15.95" customHeight="1">
      <c r="A3128" s="425"/>
      <c r="B3128" s="1025" t="s">
        <v>98</v>
      </c>
      <c r="C3128" s="1026"/>
      <c r="D3128" s="1008" t="str">
        <f>IF(details!DS104="","",details!DS104)</f>
        <v/>
      </c>
      <c r="E3128" s="1008"/>
      <c r="F3128" s="1008"/>
      <c r="G3128" s="1008" t="str">
        <f>IF(details!DW104="","",details!DW104)</f>
        <v/>
      </c>
      <c r="H3128" s="1008"/>
      <c r="I3128" s="1008"/>
      <c r="J3128" s="1008" t="str">
        <f>IF(details!EE104="","",details!EE104)</f>
        <v/>
      </c>
      <c r="K3128" s="1008"/>
      <c r="L3128" s="1008"/>
      <c r="M3128" s="1008" t="str">
        <f>IF(details!EA104="","",details!EA104)</f>
        <v/>
      </c>
      <c r="N3128" s="1008"/>
      <c r="O3128" s="1008"/>
      <c r="P3128" s="1008" t="str">
        <f>IF(details!EI104="","",details!EI104)</f>
        <v/>
      </c>
      <c r="Q3128" s="1008"/>
      <c r="R3128" s="1008"/>
      <c r="S3128" s="1088">
        <v>41757</v>
      </c>
      <c r="T3128" s="1089"/>
      <c r="U3128" s="1089"/>
      <c r="V3128" s="1090"/>
    </row>
    <row r="3129" spans="1:22" ht="15.95" customHeight="1">
      <c r="A3129" s="425"/>
      <c r="B3129" s="1023" t="s">
        <v>15</v>
      </c>
      <c r="C3129" s="1024"/>
      <c r="D3129" s="1009">
        <f>IF(details!DR104="","",details!DR104)</f>
        <v>83</v>
      </c>
      <c r="E3129" s="1009"/>
      <c r="F3129" s="1009"/>
      <c r="G3129" s="1009" t="str">
        <f>IF(details!DV104="","",details!DV104)</f>
        <v/>
      </c>
      <c r="H3129" s="1009"/>
      <c r="I3129" s="1009"/>
      <c r="J3129" s="1009" t="str">
        <f>IF(details!ED104="","",details!ED104)</f>
        <v/>
      </c>
      <c r="K3129" s="1009"/>
      <c r="L3129" s="1009"/>
      <c r="M3129" s="1009" t="str">
        <f>IF(details!DZ104="","",details!DZ104)</f>
        <v/>
      </c>
      <c r="N3129" s="1009"/>
      <c r="O3129" s="1009"/>
      <c r="P3129" s="1009" t="str">
        <f>IF(details!EH104="","",details!EH104)</f>
        <v/>
      </c>
      <c r="Q3129" s="1009"/>
      <c r="R3129" s="1009"/>
      <c r="S3129" s="1091"/>
      <c r="T3129" s="1092"/>
      <c r="U3129" s="1092"/>
      <c r="V3129" s="1093"/>
    </row>
    <row r="3130" spans="1:22" ht="15.95" customHeight="1">
      <c r="A3130" s="1072"/>
      <c r="B3130" s="1064" t="s">
        <v>250</v>
      </c>
      <c r="C3130" s="1065"/>
      <c r="D3130" s="1066" t="s">
        <v>3</v>
      </c>
      <c r="E3130" s="1066"/>
      <c r="F3130" s="1066"/>
      <c r="G3130" s="1066" t="s">
        <v>236</v>
      </c>
      <c r="H3130" s="1066"/>
      <c r="I3130" s="1066"/>
      <c r="J3130" s="1066" t="s">
        <v>5</v>
      </c>
      <c r="K3130" s="1066"/>
      <c r="L3130" s="1066"/>
      <c r="M3130" s="1066" t="s">
        <v>242</v>
      </c>
      <c r="N3130" s="1066"/>
      <c r="O3130" s="1066"/>
      <c r="P3130" s="1067" t="s">
        <v>225</v>
      </c>
      <c r="Q3130" s="1067"/>
      <c r="R3130" s="1067"/>
      <c r="S3130" s="1066" t="s">
        <v>250</v>
      </c>
      <c r="T3130" s="1066"/>
      <c r="U3130" s="1066"/>
      <c r="V3130" s="1068"/>
    </row>
    <row r="3131" spans="1:22" ht="15.95" customHeight="1">
      <c r="A3131" s="1072"/>
      <c r="B3131" s="1064"/>
      <c r="C3131" s="1065"/>
      <c r="D3131" s="1069" t="str">
        <f>'statement of marks'!HD104</f>
        <v/>
      </c>
      <c r="E3131" s="1069"/>
      <c r="F3131" s="1069"/>
      <c r="G3131" s="1069" t="str">
        <f>'statement of marks'!HE104</f>
        <v/>
      </c>
      <c r="H3131" s="1069"/>
      <c r="I3131" s="1069"/>
      <c r="J3131" s="1069" t="str">
        <f>'statement of marks'!HF104</f>
        <v/>
      </c>
      <c r="K3131" s="1069"/>
      <c r="L3131" s="1069"/>
      <c r="M3131" s="1069" t="str">
        <f>'statement of marks'!HI104</f>
        <v/>
      </c>
      <c r="N3131" s="1069"/>
      <c r="O3131" s="1069"/>
      <c r="P3131" s="1069" t="str">
        <f>'statement of marks'!HH104</f>
        <v/>
      </c>
      <c r="Q3131" s="1069"/>
      <c r="R3131" s="1069"/>
      <c r="S3131" s="1066" t="str">
        <f>'statement of marks'!HC104</f>
        <v/>
      </c>
      <c r="T3131" s="1066"/>
      <c r="U3131" s="1066"/>
      <c r="V3131" s="1068"/>
    </row>
    <row r="3132" spans="1:22" ht="15.95" customHeight="1">
      <c r="A3132" s="425"/>
      <c r="B3132" s="1036" t="s">
        <v>99</v>
      </c>
      <c r="C3132" s="1037"/>
      <c r="D3132" s="1007"/>
      <c r="E3132" s="1007"/>
      <c r="F3132" s="1007"/>
      <c r="G3132" s="1007"/>
      <c r="H3132" s="1007"/>
      <c r="I3132" s="1007"/>
      <c r="J3132" s="1007"/>
      <c r="K3132" s="1007"/>
      <c r="L3132" s="1007"/>
      <c r="M3132" s="1007"/>
      <c r="N3132" s="1007"/>
      <c r="O3132" s="1007"/>
      <c r="P3132" s="1007"/>
      <c r="Q3132" s="1007"/>
      <c r="R3132" s="1007"/>
      <c r="S3132" s="1007"/>
      <c r="T3132" s="1007"/>
      <c r="U3132" s="1007"/>
      <c r="V3132" s="1058"/>
    </row>
    <row r="3133" spans="1:22" ht="15.95" customHeight="1">
      <c r="A3133" s="425"/>
      <c r="B3133" s="1013" t="s">
        <v>79</v>
      </c>
      <c r="C3133" s="1014"/>
      <c r="D3133" s="1007"/>
      <c r="E3133" s="1007"/>
      <c r="F3133" s="1007"/>
      <c r="G3133" s="1007"/>
      <c r="H3133" s="1007"/>
      <c r="I3133" s="1007"/>
      <c r="J3133" s="1007"/>
      <c r="K3133" s="1007"/>
      <c r="L3133" s="1007"/>
      <c r="M3133" s="1007"/>
      <c r="N3133" s="1007"/>
      <c r="O3133" s="1007"/>
      <c r="P3133" s="1007"/>
      <c r="Q3133" s="1007"/>
      <c r="R3133" s="1007"/>
      <c r="S3133" s="1007"/>
      <c r="T3133" s="1007"/>
      <c r="U3133" s="1007"/>
      <c r="V3133" s="1058"/>
    </row>
    <row r="3134" spans="1:22" ht="15.95" customHeight="1">
      <c r="A3134" s="425"/>
      <c r="B3134" s="1036" t="s">
        <v>243</v>
      </c>
      <c r="C3134" s="1037"/>
      <c r="D3134" s="1007"/>
      <c r="E3134" s="1007"/>
      <c r="F3134" s="1007"/>
      <c r="G3134" s="1007"/>
      <c r="H3134" s="1007"/>
      <c r="I3134" s="1007"/>
      <c r="J3134" s="1007"/>
      <c r="K3134" s="1007"/>
      <c r="L3134" s="1007"/>
      <c r="M3134" s="1007"/>
      <c r="N3134" s="1007"/>
      <c r="O3134" s="1007"/>
      <c r="P3134" s="1007" t="s">
        <v>243</v>
      </c>
      <c r="Q3134" s="1007"/>
      <c r="R3134" s="1007"/>
      <c r="S3134" s="1007"/>
      <c r="T3134" s="1007"/>
      <c r="U3134" s="1007"/>
      <c r="V3134" s="1058"/>
    </row>
    <row r="3135" spans="1:22" ht="15.95" customHeight="1">
      <c r="A3135" s="425"/>
      <c r="B3135" s="1021" t="s">
        <v>100</v>
      </c>
      <c r="C3135" s="1022"/>
      <c r="D3135" s="1007"/>
      <c r="E3135" s="1007"/>
      <c r="F3135" s="1007"/>
      <c r="G3135" s="1007"/>
      <c r="H3135" s="1007"/>
      <c r="I3135" s="1007"/>
      <c r="J3135" s="1007"/>
      <c r="K3135" s="1007"/>
      <c r="L3135" s="1007"/>
      <c r="M3135" s="1007"/>
      <c r="N3135" s="1007"/>
      <c r="O3135" s="1007"/>
      <c r="P3135" s="1007"/>
      <c r="Q3135" s="1007"/>
      <c r="R3135" s="1007"/>
      <c r="S3135" s="1060" t="s">
        <v>100</v>
      </c>
      <c r="T3135" s="1060"/>
      <c r="U3135" s="1060"/>
      <c r="V3135" s="1061"/>
    </row>
    <row r="3136" spans="1:22" ht="15.95" customHeight="1" thickBot="1">
      <c r="A3136" s="427"/>
      <c r="B3136" s="1076" t="s">
        <v>101</v>
      </c>
      <c r="C3136" s="1077"/>
      <c r="D3136" s="1059"/>
      <c r="E3136" s="1059"/>
      <c r="F3136" s="1059"/>
      <c r="G3136" s="1059"/>
      <c r="H3136" s="1059"/>
      <c r="I3136" s="1059"/>
      <c r="J3136" s="1059"/>
      <c r="K3136" s="1059"/>
      <c r="L3136" s="1059"/>
      <c r="M3136" s="1059"/>
      <c r="N3136" s="1059"/>
      <c r="O3136" s="1059"/>
      <c r="P3136" s="1059"/>
      <c r="Q3136" s="1059"/>
      <c r="R3136" s="1059"/>
      <c r="S3136" s="1062" t="s">
        <v>134</v>
      </c>
      <c r="T3136" s="1062"/>
      <c r="U3136" s="1062"/>
      <c r="V3136" s="1063"/>
    </row>
    <row r="3137" spans="1:22" ht="15.95" customHeight="1">
      <c r="A3137" s="424"/>
      <c r="B3137" s="1038" t="s">
        <v>47</v>
      </c>
      <c r="C3137" s="1039"/>
      <c r="D3137" s="1039"/>
      <c r="E3137" s="1039"/>
      <c r="F3137" s="1039"/>
      <c r="G3137" s="1039"/>
      <c r="H3137" s="1039"/>
      <c r="I3137" s="1039"/>
      <c r="J3137" s="1039"/>
      <c r="K3137" s="1039"/>
      <c r="L3137" s="1039"/>
      <c r="M3137" s="1039"/>
      <c r="N3137" s="1039"/>
      <c r="O3137" s="1039"/>
      <c r="P3137" s="1039"/>
      <c r="Q3137" s="1039"/>
      <c r="R3137" s="1039"/>
      <c r="S3137" s="1039"/>
      <c r="T3137" s="1039"/>
      <c r="U3137" s="1039"/>
      <c r="V3137" s="1040"/>
    </row>
    <row r="3138" spans="1:22" ht="15.95" customHeight="1">
      <c r="A3138" s="425"/>
      <c r="B3138" s="1041" t="str">
        <f>'statement of marks'!$A$1</f>
        <v>MkW0Hkhejko vEcsMdj jkt0vkok0fo|k0cxMh]nkSlk</v>
      </c>
      <c r="C3138" s="1042"/>
      <c r="D3138" s="1042"/>
      <c r="E3138" s="1042"/>
      <c r="F3138" s="1042"/>
      <c r="G3138" s="1042"/>
      <c r="H3138" s="1042"/>
      <c r="I3138" s="1042"/>
      <c r="J3138" s="1042"/>
      <c r="K3138" s="1042"/>
      <c r="L3138" s="1042"/>
      <c r="M3138" s="1042"/>
      <c r="N3138" s="1042"/>
      <c r="O3138" s="1042"/>
      <c r="P3138" s="1042"/>
      <c r="Q3138" s="1042"/>
      <c r="R3138" s="1042"/>
      <c r="S3138" s="1042"/>
      <c r="T3138" s="1042"/>
      <c r="U3138" s="1042"/>
      <c r="V3138" s="1043"/>
    </row>
    <row r="3139" spans="1:22" ht="15.95" customHeight="1">
      <c r="A3139" s="425"/>
      <c r="B3139" s="990" t="s">
        <v>244</v>
      </c>
      <c r="C3139" s="991"/>
      <c r="D3139" s="992" t="str">
        <f>'statement of marks'!$H$3</f>
        <v>2016-17</v>
      </c>
      <c r="E3139" s="992"/>
      <c r="F3139" s="992"/>
      <c r="G3139" s="992"/>
      <c r="H3139" s="992"/>
      <c r="I3139" s="992"/>
      <c r="J3139" s="992"/>
      <c r="K3139" s="992"/>
      <c r="L3139" s="992"/>
      <c r="M3139" s="992"/>
      <c r="N3139" s="992"/>
      <c r="O3139" s="992"/>
      <c r="P3139" s="992"/>
      <c r="Q3139" s="992"/>
      <c r="R3139" s="992"/>
      <c r="S3139" s="992"/>
      <c r="T3139" s="992"/>
      <c r="U3139" s="992"/>
      <c r="V3139" s="1044"/>
    </row>
    <row r="3140" spans="1:22" ht="15.95" customHeight="1">
      <c r="A3140" s="425"/>
      <c r="B3140" s="990" t="s">
        <v>185</v>
      </c>
      <c r="C3140" s="991"/>
      <c r="D3140" s="991" t="str">
        <f>IF('statement of marks'!I105="","",'statement of marks'!I105)</f>
        <v/>
      </c>
      <c r="E3140" s="991"/>
      <c r="F3140" s="991"/>
      <c r="G3140" s="991"/>
      <c r="H3140" s="991"/>
      <c r="I3140" s="991"/>
      <c r="J3140" s="991"/>
      <c r="K3140" s="991"/>
      <c r="L3140" s="991"/>
      <c r="M3140" s="991"/>
      <c r="N3140" s="991"/>
      <c r="O3140" s="991"/>
      <c r="P3140" s="991"/>
      <c r="Q3140" s="991"/>
      <c r="R3140" s="991"/>
      <c r="S3140" s="991"/>
      <c r="T3140" s="991"/>
      <c r="U3140" s="991"/>
      <c r="V3140" s="1045"/>
    </row>
    <row r="3141" spans="1:22" ht="15.95" customHeight="1">
      <c r="A3141" s="425"/>
      <c r="B3141" s="990" t="s">
        <v>186</v>
      </c>
      <c r="C3141" s="991"/>
      <c r="D3141" s="991" t="str">
        <f>IF('statement of marks'!J105="","",'statement of marks'!J105)</f>
        <v/>
      </c>
      <c r="E3141" s="991"/>
      <c r="F3141" s="991"/>
      <c r="G3141" s="991"/>
      <c r="H3141" s="991"/>
      <c r="I3141" s="991"/>
      <c r="J3141" s="991"/>
      <c r="K3141" s="991"/>
      <c r="L3141" s="991"/>
      <c r="M3141" s="991"/>
      <c r="N3141" s="991"/>
      <c r="O3141" s="991"/>
      <c r="P3141" s="991"/>
      <c r="Q3141" s="991"/>
      <c r="R3141" s="991"/>
      <c r="S3141" s="991"/>
      <c r="T3141" s="991"/>
      <c r="U3141" s="991"/>
      <c r="V3141" s="1045"/>
    </row>
    <row r="3142" spans="1:22" ht="15.95" customHeight="1">
      <c r="A3142" s="425"/>
      <c r="B3142" s="990" t="s">
        <v>187</v>
      </c>
      <c r="C3142" s="991"/>
      <c r="D3142" s="991" t="str">
        <f>IF('statement of marks'!K105="","",'statement of marks'!K105)</f>
        <v/>
      </c>
      <c r="E3142" s="991"/>
      <c r="F3142" s="991"/>
      <c r="G3142" s="991"/>
      <c r="H3142" s="991"/>
      <c r="I3142" s="991"/>
      <c r="J3142" s="991"/>
      <c r="K3142" s="991"/>
      <c r="L3142" s="991"/>
      <c r="M3142" s="991"/>
      <c r="N3142" s="991"/>
      <c r="O3142" s="991"/>
      <c r="P3142" s="991"/>
      <c r="Q3142" s="991"/>
      <c r="R3142" s="991"/>
      <c r="S3142" s="991"/>
      <c r="T3142" s="991"/>
      <c r="U3142" s="991"/>
      <c r="V3142" s="1045"/>
    </row>
    <row r="3143" spans="1:22" ht="15.95" customHeight="1">
      <c r="A3143" s="425"/>
      <c r="B3143" s="990" t="s">
        <v>188</v>
      </c>
      <c r="C3143" s="991"/>
      <c r="D3143" s="992" t="str">
        <f>'statement of marks'!$G$3</f>
        <v>6 B</v>
      </c>
      <c r="E3143" s="992"/>
      <c r="F3143" s="992"/>
      <c r="G3143" s="991" t="s">
        <v>9</v>
      </c>
      <c r="H3143" s="991"/>
      <c r="I3143" s="991"/>
      <c r="J3143" s="992" t="str">
        <f>IF('statement of marks'!D105="","",'statement of marks'!D105)</f>
        <v/>
      </c>
      <c r="K3143" s="992"/>
      <c r="L3143" s="992"/>
      <c r="M3143" s="991" t="s">
        <v>189</v>
      </c>
      <c r="N3143" s="991"/>
      <c r="O3143" s="991"/>
      <c r="P3143" s="992" t="str">
        <f>IF('statement of marks'!F105="","",'statement of marks'!F105)</f>
        <v/>
      </c>
      <c r="Q3143" s="992"/>
      <c r="R3143" s="992"/>
      <c r="S3143" s="1054" t="str">
        <f>IF('statement of marks'!$I$3="","",'statement of marks'!$I$3)</f>
        <v xml:space="preserve">fo|ky; dk Mk;l dksM+ </v>
      </c>
      <c r="T3143" s="1054"/>
      <c r="U3143" s="1054"/>
      <c r="V3143" s="1055"/>
    </row>
    <row r="3144" spans="1:22" ht="15.95" customHeight="1">
      <c r="A3144" s="425"/>
      <c r="B3144" s="428" t="s">
        <v>0</v>
      </c>
      <c r="C3144" s="429"/>
      <c r="D3144" s="1032" t="str">
        <f>IF('statement of marks'!G105="","",'statement of marks'!G105)</f>
        <v/>
      </c>
      <c r="E3144" s="1032"/>
      <c r="F3144" s="1032"/>
      <c r="G3144" s="991" t="str">
        <f>IF('statement of marks'!H105="","",'statement of marks'!H105)</f>
        <v/>
      </c>
      <c r="H3144" s="991"/>
      <c r="I3144" s="991"/>
      <c r="J3144" s="991"/>
      <c r="K3144" s="991"/>
      <c r="L3144" s="991"/>
      <c r="M3144" s="991"/>
      <c r="N3144" s="991"/>
      <c r="O3144" s="991"/>
      <c r="P3144" s="991"/>
      <c r="Q3144" s="991"/>
      <c r="R3144" s="991"/>
      <c r="S3144" s="1056" t="str">
        <f>IF('statement of marks'!$J$3="","",'statement of marks'!$J$3)</f>
        <v xml:space="preserve">08291009401   </v>
      </c>
      <c r="T3144" s="1056"/>
      <c r="U3144" s="1056"/>
      <c r="V3144" s="1057"/>
    </row>
    <row r="3145" spans="1:22" ht="15.95" customHeight="1">
      <c r="A3145" s="425"/>
      <c r="B3145" s="404" t="s">
        <v>28</v>
      </c>
      <c r="C3145" s="430" t="s">
        <v>96</v>
      </c>
      <c r="D3145" s="1007" t="s">
        <v>1</v>
      </c>
      <c r="E3145" s="1007"/>
      <c r="F3145" s="1007"/>
      <c r="G3145" s="1007" t="s">
        <v>21</v>
      </c>
      <c r="H3145" s="1007"/>
      <c r="I3145" s="1007"/>
      <c r="J3145" s="1007" t="s">
        <v>68</v>
      </c>
      <c r="K3145" s="1007"/>
      <c r="L3145" s="1007"/>
      <c r="M3145" s="1007" t="s">
        <v>97</v>
      </c>
      <c r="N3145" s="1007"/>
      <c r="O3145" s="1007"/>
      <c r="P3145" s="1070" t="s">
        <v>200</v>
      </c>
      <c r="Q3145" s="1051" t="s">
        <v>238</v>
      </c>
      <c r="R3145" s="1051"/>
      <c r="S3145" s="1051"/>
      <c r="T3145" s="1052" t="s">
        <v>237</v>
      </c>
      <c r="U3145" s="1052"/>
      <c r="V3145" s="1053"/>
    </row>
    <row r="3146" spans="1:22" ht="15.95" customHeight="1">
      <c r="A3146" s="425"/>
      <c r="B3146" s="404"/>
      <c r="C3146" s="430"/>
      <c r="D3146" s="423" t="s">
        <v>245</v>
      </c>
      <c r="E3146" s="423" t="s">
        <v>246</v>
      </c>
      <c r="F3146" s="431" t="s">
        <v>2</v>
      </c>
      <c r="G3146" s="423" t="s">
        <v>245</v>
      </c>
      <c r="H3146" s="423" t="s">
        <v>246</v>
      </c>
      <c r="I3146" s="431" t="s">
        <v>2</v>
      </c>
      <c r="J3146" s="423" t="s">
        <v>245</v>
      </c>
      <c r="K3146" s="423" t="s">
        <v>246</v>
      </c>
      <c r="L3146" s="431" t="s">
        <v>2</v>
      </c>
      <c r="M3146" s="423" t="s">
        <v>245</v>
      </c>
      <c r="N3146" s="423" t="s">
        <v>246</v>
      </c>
      <c r="O3146" s="431" t="s">
        <v>2</v>
      </c>
      <c r="P3146" s="1070"/>
      <c r="Q3146" s="423" t="s">
        <v>245</v>
      </c>
      <c r="R3146" s="423" t="s">
        <v>246</v>
      </c>
      <c r="S3146" s="435" t="s">
        <v>2</v>
      </c>
      <c r="T3146" s="445" t="s">
        <v>223</v>
      </c>
      <c r="U3146" s="446" t="s">
        <v>5</v>
      </c>
      <c r="V3146" s="447" t="s">
        <v>241</v>
      </c>
    </row>
    <row r="3147" spans="1:22" ht="15.95" customHeight="1">
      <c r="A3147" s="426"/>
      <c r="B3147" s="1046" t="s">
        <v>3</v>
      </c>
      <c r="C3147" s="1047"/>
      <c r="D3147" s="421">
        <f>IF('statement of marks'!L$6="","",'statement of marks'!L$6)</f>
        <v>5</v>
      </c>
      <c r="E3147" s="421">
        <f>IF('statement of marks'!M$6="","",'statement of marks'!M$6)</f>
        <v>5</v>
      </c>
      <c r="F3147" s="432">
        <f>IF('statement of marks'!N$6="","",'statement of marks'!N$6)</f>
        <v>10</v>
      </c>
      <c r="G3147" s="421">
        <f>IF('statement of marks'!O$6="","",'statement of marks'!O$6)</f>
        <v>5</v>
      </c>
      <c r="H3147" s="421">
        <f>IF('statement of marks'!P$6="","",'statement of marks'!P$6)</f>
        <v>5</v>
      </c>
      <c r="I3147" s="432">
        <f>IF('statement of marks'!Q$6="","",'statement of marks'!Q$6)</f>
        <v>10</v>
      </c>
      <c r="J3147" s="421">
        <f>IF('statement of marks'!R$6="","",'statement of marks'!R$6)</f>
        <v>5</v>
      </c>
      <c r="K3147" s="421">
        <f>IF('statement of marks'!S$6="","",'statement of marks'!S$6)</f>
        <v>5</v>
      </c>
      <c r="L3147" s="432">
        <f>IF('statement of marks'!T$6="","",'statement of marks'!T$6)</f>
        <v>10</v>
      </c>
      <c r="M3147" s="421">
        <f>IF('statement of marks'!V$6="","",'statement of marks'!V$6)</f>
        <v>50</v>
      </c>
      <c r="N3147" s="421">
        <f>IF('statement of marks'!W$6="","",'statement of marks'!W$6)</f>
        <v>20</v>
      </c>
      <c r="O3147" s="432">
        <f>IF('statement of marks'!X$6="","",'statement of marks'!X$6)</f>
        <v>70</v>
      </c>
      <c r="P3147" s="422">
        <f>IF('statement of marks'!Y$6="","",'statement of marks'!Y$6)</f>
        <v>100</v>
      </c>
      <c r="Q3147" s="421">
        <f>IF('statement of marks'!Z$6="","",'statement of marks'!Z$6)</f>
        <v>70</v>
      </c>
      <c r="R3147" s="421">
        <f>IF('statement of marks'!AA$6="","",'statement of marks'!AA$6)</f>
        <v>30</v>
      </c>
      <c r="S3147" s="432">
        <f>IF('statement of marks'!AB$6="","",'statement of marks'!AB$6)</f>
        <v>100</v>
      </c>
      <c r="T3147" s="442">
        <f>IF('statement of marks'!AC$6="","",'statement of marks'!AC$6)</f>
        <v>200</v>
      </c>
      <c r="U3147" s="442" t="str">
        <f>IF('statement of marks'!AD$6="","",'statement of marks'!AD$6)</f>
        <v/>
      </c>
      <c r="V3147" s="448" t="str">
        <f>IF('statement of marks'!AE$6="","",'statement of marks'!AE$6)</f>
        <v/>
      </c>
    </row>
    <row r="3148" spans="1:22" ht="15.95" customHeight="1">
      <c r="A3148" s="425"/>
      <c r="B3148" s="990" t="str">
        <f>IF('statement of marks'!$L$3="","",'statement of marks'!$L$3)</f>
        <v>fgUnh</v>
      </c>
      <c r="C3148" s="991"/>
      <c r="D3148" s="207" t="str">
        <f>IF('statement of marks'!L105="","",'statement of marks'!L105)</f>
        <v/>
      </c>
      <c r="E3148" s="207" t="str">
        <f>IF('statement of marks'!M105="","",'statement of marks'!M105)</f>
        <v/>
      </c>
      <c r="F3148" s="433" t="str">
        <f>IF('statement of marks'!N105="","",'statement of marks'!N105)</f>
        <v/>
      </c>
      <c r="G3148" s="207" t="str">
        <f>IF('statement of marks'!O105="","",'statement of marks'!O105)</f>
        <v/>
      </c>
      <c r="H3148" s="207" t="str">
        <f>IF('statement of marks'!P105="","",'statement of marks'!P105)</f>
        <v/>
      </c>
      <c r="I3148" s="433" t="str">
        <f>IF('statement of marks'!Q105="","",'statement of marks'!Q105)</f>
        <v/>
      </c>
      <c r="J3148" s="207" t="str">
        <f>IF('statement of marks'!R105="","",'statement of marks'!R105)</f>
        <v/>
      </c>
      <c r="K3148" s="207" t="str">
        <f>IF('statement of marks'!S105="","",'statement of marks'!S105)</f>
        <v/>
      </c>
      <c r="L3148" s="433" t="str">
        <f>IF('statement of marks'!T105="","",'statement of marks'!T105)</f>
        <v/>
      </c>
      <c r="M3148" s="207" t="str">
        <f>IF('statement of marks'!V105="","",'statement of marks'!V105)</f>
        <v/>
      </c>
      <c r="N3148" s="207" t="str">
        <f>IF('statement of marks'!W105="","",'statement of marks'!W105)</f>
        <v/>
      </c>
      <c r="O3148" s="433" t="str">
        <f>IF('statement of marks'!X105="","",'statement of marks'!X105)</f>
        <v/>
      </c>
      <c r="P3148" s="209" t="str">
        <f>IF('statement of marks'!Y105="","",'statement of marks'!Y105)</f>
        <v/>
      </c>
      <c r="Q3148" s="207" t="str">
        <f>IF('statement of marks'!Z105="","",'statement of marks'!Z105)</f>
        <v/>
      </c>
      <c r="R3148" s="207" t="str">
        <f>IF('statement of marks'!AA105="","",'statement of marks'!AA105)</f>
        <v/>
      </c>
      <c r="S3148" s="433" t="str">
        <f>IF('statement of marks'!AB105="","",'statement of marks'!AB105)</f>
        <v/>
      </c>
      <c r="T3148" s="420" t="str">
        <f>IF('statement of marks'!AC105="","",'statement of marks'!AC105)</f>
        <v/>
      </c>
      <c r="U3148" s="420" t="str">
        <f>IF('statement of marks'!AD105="","",'statement of marks'!AD105)</f>
        <v/>
      </c>
      <c r="V3148" s="439" t="str">
        <f>IF('statement of marks'!AE105="","",'statement of marks'!AE105)</f>
        <v/>
      </c>
    </row>
    <row r="3149" spans="1:22" ht="15.95" customHeight="1">
      <c r="A3149" s="425"/>
      <c r="B3149" s="990" t="str">
        <f>IF('statement of marks'!$AH$3="","",'statement of marks'!$AH$3)</f>
        <v>vaxszth</v>
      </c>
      <c r="C3149" s="991"/>
      <c r="D3149" s="207" t="str">
        <f>IF('statement of marks'!AH105="","",'statement of marks'!AH105)</f>
        <v/>
      </c>
      <c r="E3149" s="207" t="str">
        <f>IF('statement of marks'!AI105="","",'statement of marks'!AI105)</f>
        <v/>
      </c>
      <c r="F3149" s="433" t="str">
        <f>IF('statement of marks'!AJ105="","",'statement of marks'!AJ105)</f>
        <v/>
      </c>
      <c r="G3149" s="207" t="str">
        <f>IF('statement of marks'!AK105="","",'statement of marks'!AK105)</f>
        <v/>
      </c>
      <c r="H3149" s="207" t="str">
        <f>IF('statement of marks'!AL105="","",'statement of marks'!AL105)</f>
        <v/>
      </c>
      <c r="I3149" s="433" t="str">
        <f>IF('statement of marks'!AM105="","",'statement of marks'!AM105)</f>
        <v/>
      </c>
      <c r="J3149" s="207" t="str">
        <f>IF('statement of marks'!AN105="","",'statement of marks'!AN105)</f>
        <v/>
      </c>
      <c r="K3149" s="207" t="str">
        <f>IF('statement of marks'!AO105="","",'statement of marks'!AO105)</f>
        <v/>
      </c>
      <c r="L3149" s="433" t="str">
        <f>IF('statement of marks'!AP105="","",'statement of marks'!AP105)</f>
        <v/>
      </c>
      <c r="M3149" s="207" t="str">
        <f>IF('statement of marks'!AR105="","",'statement of marks'!AR105)</f>
        <v/>
      </c>
      <c r="N3149" s="207" t="str">
        <f>IF('statement of marks'!AS105="","",'statement of marks'!AS105)</f>
        <v/>
      </c>
      <c r="O3149" s="433" t="str">
        <f>IF('statement of marks'!AT105="","",'statement of marks'!AT105)</f>
        <v/>
      </c>
      <c r="P3149" s="209" t="str">
        <f>IF('statement of marks'!AU105="","",'statement of marks'!AU105)</f>
        <v/>
      </c>
      <c r="Q3149" s="207" t="str">
        <f>IF('statement of marks'!AV105="","",'statement of marks'!AV105)</f>
        <v/>
      </c>
      <c r="R3149" s="207" t="str">
        <f>IF('statement of marks'!AW105="","",'statement of marks'!AW105)</f>
        <v/>
      </c>
      <c r="S3149" s="433" t="str">
        <f>IF('statement of marks'!AX105="","",'statement of marks'!AX105)</f>
        <v/>
      </c>
      <c r="T3149" s="420" t="str">
        <f>IF('statement of marks'!AY105="","",'statement of marks'!AY105)</f>
        <v/>
      </c>
      <c r="U3149" s="420" t="str">
        <f>IF('statement of marks'!AZ105="","",'statement of marks'!AZ105)</f>
        <v/>
      </c>
      <c r="V3149" s="439" t="str">
        <f>IF('statement of marks'!BA105="","",'statement of marks'!BA105)</f>
        <v/>
      </c>
    </row>
    <row r="3150" spans="1:22" ht="15.95" customHeight="1">
      <c r="A3150" s="425"/>
      <c r="B3150" s="990" t="str">
        <f>IF('statement of marks'!BD105="s","laLd`r",IF('statement of marks'!BD105="u","mnwZ",IF('statement of marks'!BD105="g","xqtjkrh",IF('statement of marks'!BD105="p","iatkch",IF('statement of marks'!BD105="sd","fla/kh","r`rh; Hkk""kk")))))</f>
        <v>r`rh; Hkk"kk</v>
      </c>
      <c r="C3150" s="991"/>
      <c r="D3150" s="207" t="str">
        <f>IF('statement of marks'!BE105="","",'statement of marks'!BE105)</f>
        <v/>
      </c>
      <c r="E3150" s="207" t="str">
        <f>IF('statement of marks'!BF105="","",'statement of marks'!BF105)</f>
        <v/>
      </c>
      <c r="F3150" s="433" t="str">
        <f>IF('statement of marks'!BG105="","",'statement of marks'!BG105)</f>
        <v/>
      </c>
      <c r="G3150" s="207" t="str">
        <f>IF('statement of marks'!BH105="","",'statement of marks'!BH105)</f>
        <v/>
      </c>
      <c r="H3150" s="207" t="str">
        <f>IF('statement of marks'!BI105="","",'statement of marks'!BI105)</f>
        <v/>
      </c>
      <c r="I3150" s="433" t="str">
        <f>IF('statement of marks'!BJ105="","",'statement of marks'!BJ105)</f>
        <v/>
      </c>
      <c r="J3150" s="207" t="str">
        <f>IF('statement of marks'!BK105="","",'statement of marks'!BK105)</f>
        <v/>
      </c>
      <c r="K3150" s="207" t="str">
        <f>IF('statement of marks'!BL105="","",'statement of marks'!BL105)</f>
        <v/>
      </c>
      <c r="L3150" s="433" t="str">
        <f>IF('statement of marks'!BM105="","",'statement of marks'!BM105)</f>
        <v/>
      </c>
      <c r="M3150" s="207" t="str">
        <f>IF('statement of marks'!BO105="","",'statement of marks'!BO105)</f>
        <v/>
      </c>
      <c r="N3150" s="207" t="str">
        <f>IF('statement of marks'!BP105="","",'statement of marks'!BP105)</f>
        <v/>
      </c>
      <c r="O3150" s="433" t="str">
        <f>IF('statement of marks'!BQ105="","",'statement of marks'!BQ105)</f>
        <v/>
      </c>
      <c r="P3150" s="209" t="str">
        <f>IF('statement of marks'!BR105="","",'statement of marks'!BR105)</f>
        <v/>
      </c>
      <c r="Q3150" s="207" t="str">
        <f>IF('statement of marks'!BS105="","",'statement of marks'!BS105)</f>
        <v/>
      </c>
      <c r="R3150" s="207" t="str">
        <f>IF('statement of marks'!BT105="","",'statement of marks'!BT105)</f>
        <v/>
      </c>
      <c r="S3150" s="433" t="str">
        <f>IF('statement of marks'!BU105="","",'statement of marks'!BU105)</f>
        <v/>
      </c>
      <c r="T3150" s="420" t="str">
        <f>IF('statement of marks'!BV105="","",'statement of marks'!BV105)</f>
        <v/>
      </c>
      <c r="U3150" s="420" t="str">
        <f>IF('statement of marks'!BW105="","",'statement of marks'!BW105)</f>
        <v/>
      </c>
      <c r="V3150" s="439" t="str">
        <f>IF('statement of marks'!BX105="","",'statement of marks'!BX105)</f>
        <v/>
      </c>
    </row>
    <row r="3151" spans="1:22" ht="15.95" customHeight="1">
      <c r="A3151" s="425"/>
      <c r="B3151" s="990" t="str">
        <f>IF('statement of marks'!$CA$3="","",'statement of marks'!$CA$3)</f>
        <v>xf.kr</v>
      </c>
      <c r="C3151" s="991"/>
      <c r="D3151" s="207" t="str">
        <f>IF('statement of marks'!CA105="","",'statement of marks'!CA105)</f>
        <v/>
      </c>
      <c r="E3151" s="207" t="str">
        <f>IF('statement of marks'!CB105="","",'statement of marks'!CB105)</f>
        <v/>
      </c>
      <c r="F3151" s="433" t="str">
        <f>IF('statement of marks'!CC105="","",'statement of marks'!CC105)</f>
        <v/>
      </c>
      <c r="G3151" s="207" t="str">
        <f>IF('statement of marks'!CD105="","",'statement of marks'!CD105)</f>
        <v/>
      </c>
      <c r="H3151" s="207" t="str">
        <f>IF('statement of marks'!CE105="","",'statement of marks'!CE105)</f>
        <v/>
      </c>
      <c r="I3151" s="433" t="str">
        <f>IF('statement of marks'!CF105="","",'statement of marks'!CF105)</f>
        <v/>
      </c>
      <c r="J3151" s="207" t="str">
        <f>IF('statement of marks'!CG105="","",'statement of marks'!CG105)</f>
        <v/>
      </c>
      <c r="K3151" s="207" t="str">
        <f>IF('statement of marks'!CH105="","",'statement of marks'!CH105)</f>
        <v/>
      </c>
      <c r="L3151" s="433" t="str">
        <f>IF('statement of marks'!CI105="","",'statement of marks'!CI105)</f>
        <v/>
      </c>
      <c r="M3151" s="207" t="str">
        <f>IF('statement of marks'!CK105="","",'statement of marks'!CK105)</f>
        <v/>
      </c>
      <c r="N3151" s="207" t="str">
        <f>IF('statement of marks'!CL105="","",'statement of marks'!CL105)</f>
        <v/>
      </c>
      <c r="O3151" s="433" t="str">
        <f>IF('statement of marks'!CM105="","",'statement of marks'!CM105)</f>
        <v/>
      </c>
      <c r="P3151" s="209" t="str">
        <f>IF('statement of marks'!CN105="","",'statement of marks'!CN105)</f>
        <v/>
      </c>
      <c r="Q3151" s="207" t="str">
        <f>IF('statement of marks'!CO105="","",'statement of marks'!CO105)</f>
        <v/>
      </c>
      <c r="R3151" s="207" t="str">
        <f>IF('statement of marks'!CP105="","",'statement of marks'!CP105)</f>
        <v/>
      </c>
      <c r="S3151" s="433" t="str">
        <f>IF('statement of marks'!CQ105="","",'statement of marks'!CQ105)</f>
        <v/>
      </c>
      <c r="T3151" s="420" t="str">
        <f>IF('statement of marks'!CR105="","",'statement of marks'!CR105)</f>
        <v/>
      </c>
      <c r="U3151" s="420" t="str">
        <f>IF('statement of marks'!CS105="","",'statement of marks'!CS105)</f>
        <v/>
      </c>
      <c r="V3151" s="439" t="str">
        <f>IF('statement of marks'!CT105="","",'statement of marks'!CT105)</f>
        <v/>
      </c>
    </row>
    <row r="3152" spans="1:22" ht="15.95" customHeight="1">
      <c r="A3152" s="425"/>
      <c r="B3152" s="990" t="str">
        <f>IF('statement of marks'!$CW$3="","",'statement of marks'!$CW$3)</f>
        <v>foKku</v>
      </c>
      <c r="C3152" s="991"/>
      <c r="D3152" s="207" t="str">
        <f>IF('statement of marks'!CW105="","",'statement of marks'!CW105)</f>
        <v/>
      </c>
      <c r="E3152" s="207" t="str">
        <f>IF('statement of marks'!CX105="","",'statement of marks'!CX105)</f>
        <v/>
      </c>
      <c r="F3152" s="433" t="str">
        <f>IF('statement of marks'!CY105="","",'statement of marks'!CY105)</f>
        <v/>
      </c>
      <c r="G3152" s="207" t="str">
        <f>IF('statement of marks'!CZ105="","",'statement of marks'!CZ105)</f>
        <v/>
      </c>
      <c r="H3152" s="207" t="str">
        <f>IF('statement of marks'!DA105="","",'statement of marks'!DA105)</f>
        <v/>
      </c>
      <c r="I3152" s="433" t="str">
        <f>IF('statement of marks'!DB105="","",'statement of marks'!DB105)</f>
        <v/>
      </c>
      <c r="J3152" s="207" t="str">
        <f>IF('statement of marks'!DC105="","",'statement of marks'!DC105)</f>
        <v/>
      </c>
      <c r="K3152" s="207" t="str">
        <f>IF('statement of marks'!DD105="","",'statement of marks'!DD105)</f>
        <v/>
      </c>
      <c r="L3152" s="433" t="str">
        <f>IF('statement of marks'!DE105="","",'statement of marks'!DE105)</f>
        <v/>
      </c>
      <c r="M3152" s="207" t="str">
        <f>IF('statement of marks'!DG105="","",'statement of marks'!DG105)</f>
        <v/>
      </c>
      <c r="N3152" s="207" t="str">
        <f>IF('statement of marks'!DH105="","",'statement of marks'!DH105)</f>
        <v/>
      </c>
      <c r="O3152" s="433" t="str">
        <f>IF('statement of marks'!DI105="","",'statement of marks'!DI105)</f>
        <v/>
      </c>
      <c r="P3152" s="209" t="str">
        <f>IF('statement of marks'!DJ105="","",'statement of marks'!DJ105)</f>
        <v/>
      </c>
      <c r="Q3152" s="207" t="str">
        <f>IF('statement of marks'!DK105="","",'statement of marks'!DK105)</f>
        <v/>
      </c>
      <c r="R3152" s="207" t="str">
        <f>IF('statement of marks'!DL105="","",'statement of marks'!DL105)</f>
        <v/>
      </c>
      <c r="S3152" s="433" t="str">
        <f>IF('statement of marks'!DM105="","",'statement of marks'!DM105)</f>
        <v/>
      </c>
      <c r="T3152" s="420" t="str">
        <f>IF('statement of marks'!DN105="","",'statement of marks'!DN105)</f>
        <v/>
      </c>
      <c r="U3152" s="420" t="str">
        <f>IF('statement of marks'!DO105="","",'statement of marks'!DO105)</f>
        <v/>
      </c>
      <c r="V3152" s="439" t="str">
        <f>IF('statement of marks'!DP105="","",'statement of marks'!DP105)</f>
        <v/>
      </c>
    </row>
    <row r="3153" spans="1:22" ht="15.95" customHeight="1">
      <c r="A3153" s="425"/>
      <c r="B3153" s="990" t="str">
        <f>IF('statement of marks'!$DS$3="","",'statement of marks'!$DS$3)</f>
        <v>lkekftd foKku</v>
      </c>
      <c r="C3153" s="991"/>
      <c r="D3153" s="207" t="str">
        <f>IF('statement of marks'!DS105="","",'statement of marks'!DS105)</f>
        <v/>
      </c>
      <c r="E3153" s="207" t="str">
        <f>IF('statement of marks'!DT105="","",'statement of marks'!DT105)</f>
        <v/>
      </c>
      <c r="F3153" s="433" t="str">
        <f>IF('statement of marks'!DU105="","",'statement of marks'!DU105)</f>
        <v/>
      </c>
      <c r="G3153" s="207" t="str">
        <f>IF('statement of marks'!DV105="","",'statement of marks'!DV105)</f>
        <v/>
      </c>
      <c r="H3153" s="207" t="str">
        <f>IF('statement of marks'!DW105="","",'statement of marks'!DW105)</f>
        <v/>
      </c>
      <c r="I3153" s="433" t="str">
        <f>IF('statement of marks'!DX105="","",'statement of marks'!DX105)</f>
        <v/>
      </c>
      <c r="J3153" s="207" t="str">
        <f>IF('statement of marks'!DY105="","",'statement of marks'!DY105)</f>
        <v/>
      </c>
      <c r="K3153" s="207" t="str">
        <f>IF('statement of marks'!DZ105="","",'statement of marks'!DZ105)</f>
        <v/>
      </c>
      <c r="L3153" s="433" t="str">
        <f>IF('statement of marks'!EA105="","",'statement of marks'!EA105)</f>
        <v/>
      </c>
      <c r="M3153" s="207" t="str">
        <f>IF('statement of marks'!EC105="","",'statement of marks'!EC105)</f>
        <v/>
      </c>
      <c r="N3153" s="207" t="str">
        <f>IF('statement of marks'!ED105="","",'statement of marks'!ED105)</f>
        <v/>
      </c>
      <c r="O3153" s="433" t="str">
        <f>IF('statement of marks'!EE105="","",'statement of marks'!EE105)</f>
        <v/>
      </c>
      <c r="P3153" s="209" t="str">
        <f>IF('statement of marks'!EF105="","",'statement of marks'!EF105)</f>
        <v/>
      </c>
      <c r="Q3153" s="207" t="str">
        <f>IF('statement of marks'!EG105="","",'statement of marks'!EG105)</f>
        <v/>
      </c>
      <c r="R3153" s="207" t="str">
        <f>IF('statement of marks'!EH105="","",'statement of marks'!EH105)</f>
        <v/>
      </c>
      <c r="S3153" s="433" t="str">
        <f>IF('statement of marks'!EI105="","",'statement of marks'!EI105)</f>
        <v/>
      </c>
      <c r="T3153" s="420" t="str">
        <f>IF('statement of marks'!EJ105="","",'statement of marks'!EJ105)</f>
        <v/>
      </c>
      <c r="U3153" s="420" t="str">
        <f>IF('statement of marks'!EK105="","",'statement of marks'!EK105)</f>
        <v/>
      </c>
      <c r="V3153" s="439" t="str">
        <f>IF('statement of marks'!EL105="","",'statement of marks'!EL105)</f>
        <v/>
      </c>
    </row>
    <row r="3154" spans="1:22" ht="15.95" customHeight="1">
      <c r="A3154" s="425"/>
      <c r="B3154" s="996" t="s">
        <v>193</v>
      </c>
      <c r="C3154" s="997"/>
      <c r="D3154" s="1007" t="s">
        <v>1</v>
      </c>
      <c r="E3154" s="1007"/>
      <c r="F3154" s="1007"/>
      <c r="G3154" s="1007" t="s">
        <v>21</v>
      </c>
      <c r="H3154" s="1007"/>
      <c r="I3154" s="1007"/>
      <c r="J3154" s="1007" t="s">
        <v>194</v>
      </c>
      <c r="K3154" s="1007"/>
      <c r="L3154" s="1007"/>
      <c r="M3154" s="1007" t="s">
        <v>68</v>
      </c>
      <c r="N3154" s="1007"/>
      <c r="O3154" s="1007"/>
      <c r="P3154" s="1007" t="s">
        <v>240</v>
      </c>
      <c r="Q3154" s="1007"/>
      <c r="R3154" s="1007"/>
      <c r="S3154" s="436"/>
      <c r="T3154" s="1073" t="s">
        <v>237</v>
      </c>
      <c r="U3154" s="1074"/>
      <c r="V3154" s="1075"/>
    </row>
    <row r="3155" spans="1:22" ht="15.95" customHeight="1">
      <c r="A3155" s="426"/>
      <c r="B3155" s="1048" t="s">
        <v>3</v>
      </c>
      <c r="C3155" s="1049"/>
      <c r="D3155" s="1050">
        <f>IF('statement of marks'!EO$6="","",'statement of marks'!EO$6)</f>
        <v>20</v>
      </c>
      <c r="E3155" s="1050"/>
      <c r="F3155" s="1050"/>
      <c r="G3155" s="1050">
        <f>IF('statement of marks'!EP$6="","",'statement of marks'!EP$6)</f>
        <v>20</v>
      </c>
      <c r="H3155" s="1050"/>
      <c r="I3155" s="1050"/>
      <c r="J3155" s="1050">
        <f>IF('statement of marks'!ER$6="","",'statement of marks'!ER$6)</f>
        <v>20</v>
      </c>
      <c r="K3155" s="1050"/>
      <c r="L3155" s="1050"/>
      <c r="M3155" s="1050">
        <f>IF('statement of marks'!EQ$6="","",'statement of marks'!EQ$6)</f>
        <v>20</v>
      </c>
      <c r="N3155" s="1050"/>
      <c r="O3155" s="1050"/>
      <c r="P3155" s="1050">
        <f>IF('statement of marks'!ES$6="","",'statement of marks'!ES$6)</f>
        <v>20</v>
      </c>
      <c r="Q3155" s="1050"/>
      <c r="R3155" s="1050"/>
      <c r="S3155" s="437" t="str">
        <f>IF('statement of marks'!FD$6="","",'statement of marks'!EW$6)</f>
        <v/>
      </c>
      <c r="T3155" s="442">
        <f>IF('statement of marks'!ET$6="","",'statement of marks'!ET$6)</f>
        <v>100</v>
      </c>
      <c r="U3155" s="443" t="s">
        <v>5</v>
      </c>
      <c r="V3155" s="444" t="s">
        <v>241</v>
      </c>
    </row>
    <row r="3156" spans="1:22" ht="15.95" customHeight="1">
      <c r="A3156" s="425"/>
      <c r="B3156" s="990" t="str">
        <f>IF('statement of marks'!$EO$3="","",'statement of marks'!$EO$3)</f>
        <v>dk;kZuqHko</v>
      </c>
      <c r="C3156" s="991"/>
      <c r="D3156" s="1031" t="str">
        <f>IF('statement of marks'!EO105="","",'statement of marks'!EO105)</f>
        <v/>
      </c>
      <c r="E3156" s="1031"/>
      <c r="F3156" s="1031"/>
      <c r="G3156" s="1031" t="str">
        <f>IF('statement of marks'!EP105="","",'statement of marks'!EP105)</f>
        <v/>
      </c>
      <c r="H3156" s="1031"/>
      <c r="I3156" s="1031"/>
      <c r="J3156" s="1031" t="str">
        <f>IF('statement of marks'!ER105="","",'statement of marks'!ER105)</f>
        <v/>
      </c>
      <c r="K3156" s="1031"/>
      <c r="L3156" s="1031"/>
      <c r="M3156" s="1031" t="str">
        <f>IF('statement of marks'!EQ105="","",'statement of marks'!EQ105)</f>
        <v/>
      </c>
      <c r="N3156" s="1031"/>
      <c r="O3156" s="1031"/>
      <c r="P3156" s="1031" t="str">
        <f>IF('statement of marks'!ES105="","",'statement of marks'!ES105)</f>
        <v/>
      </c>
      <c r="Q3156" s="1031"/>
      <c r="R3156" s="1031"/>
      <c r="S3156" s="438"/>
      <c r="T3156" s="440" t="str">
        <f>IF('statement of marks'!ET105="","",'statement of marks'!ET105)</f>
        <v/>
      </c>
      <c r="U3156" s="440" t="str">
        <f>IF('statement of marks'!EU105="","",'statement of marks'!EU105)</f>
        <v/>
      </c>
      <c r="V3156" s="441" t="str">
        <f>IF('statement of marks'!EV105="","",'statement of marks'!EV105)</f>
        <v/>
      </c>
    </row>
    <row r="3157" spans="1:22" ht="15.95" customHeight="1">
      <c r="A3157" s="425"/>
      <c r="B3157" s="1027" t="str">
        <f>IF('statement of marks'!$EY$3="","",'statement of marks'!$EY$3)</f>
        <v>dyk f'k{kk</v>
      </c>
      <c r="C3157" s="1028"/>
      <c r="D3157" s="1031" t="str">
        <f>IF('statement of marks'!EY105="","",'statement of marks'!EY105)</f>
        <v/>
      </c>
      <c r="E3157" s="1031"/>
      <c r="F3157" s="1031"/>
      <c r="G3157" s="1031" t="str">
        <f>IF('statement of marks'!EZ105="","",'statement of marks'!EZ105)</f>
        <v/>
      </c>
      <c r="H3157" s="1031"/>
      <c r="I3157" s="1031"/>
      <c r="J3157" s="1031" t="str">
        <f>IF('statement of marks'!FB105="","",'statement of marks'!FB105)</f>
        <v/>
      </c>
      <c r="K3157" s="1031"/>
      <c r="L3157" s="1031"/>
      <c r="M3157" s="1031" t="str">
        <f>IF('statement of marks'!FA105="","",'statement of marks'!FA105)</f>
        <v/>
      </c>
      <c r="N3157" s="1031"/>
      <c r="O3157" s="1031"/>
      <c r="P3157" s="1031" t="str">
        <f>IF('statement of marks'!FC105="","",'statement of marks'!FC105)</f>
        <v/>
      </c>
      <c r="Q3157" s="1031"/>
      <c r="R3157" s="1031"/>
      <c r="S3157" s="438"/>
      <c r="T3157" s="440" t="str">
        <f>IF('statement of marks'!FD105="","",'statement of marks'!FD105)</f>
        <v/>
      </c>
      <c r="U3157" s="440" t="str">
        <f>IF('statement of marks'!FE105="","",'statement of marks'!FE105)</f>
        <v/>
      </c>
      <c r="V3157" s="441" t="str">
        <f>IF('statement of marks'!FF105="","",'statement of marks'!FF105)</f>
        <v/>
      </c>
    </row>
    <row r="3158" spans="1:22" ht="15.95" customHeight="1">
      <c r="A3158" s="425"/>
      <c r="B3158" s="1029" t="str">
        <f>IF('statement of marks'!$FI$3="","",'statement of marks'!$FI$3)</f>
        <v>LokLF; ,oe~ 'kkjhfjd f'k{kk</v>
      </c>
      <c r="C3158" s="1030"/>
      <c r="D3158" s="1031" t="str">
        <f>IF('statement of marks'!FI105="","",'statement of marks'!FI105)</f>
        <v/>
      </c>
      <c r="E3158" s="1031"/>
      <c r="F3158" s="1031"/>
      <c r="G3158" s="1031" t="str">
        <f>IF('statement of marks'!FJ105="","",'statement of marks'!FJ105)</f>
        <v/>
      </c>
      <c r="H3158" s="1031"/>
      <c r="I3158" s="1031"/>
      <c r="J3158" s="1031" t="str">
        <f>IF('statement of marks'!FL105="","",'statement of marks'!FL105)</f>
        <v/>
      </c>
      <c r="K3158" s="1031"/>
      <c r="L3158" s="1031"/>
      <c r="M3158" s="1031" t="str">
        <f>IF('statement of marks'!FK105="","",'statement of marks'!FK105)</f>
        <v/>
      </c>
      <c r="N3158" s="1031"/>
      <c r="O3158" s="1031"/>
      <c r="P3158" s="1031" t="str">
        <f>IF('statement of marks'!FM105="","",'statement of marks'!FM105)</f>
        <v/>
      </c>
      <c r="Q3158" s="1031"/>
      <c r="R3158" s="1031"/>
      <c r="S3158" s="438"/>
      <c r="T3158" s="440" t="str">
        <f>IF('statement of marks'!FN105="","",'statement of marks'!FN105)</f>
        <v/>
      </c>
      <c r="U3158" s="440" t="str">
        <f>IF('statement of marks'!FO105="","",'statement of marks'!FO105)</f>
        <v/>
      </c>
      <c r="V3158" s="441" t="str">
        <f>IF('statement of marks'!FP105="","",'statement of marks'!FP105)</f>
        <v/>
      </c>
    </row>
    <row r="3159" spans="1:22" ht="15.95" customHeight="1">
      <c r="A3159" s="425"/>
      <c r="B3159" s="1000" t="s">
        <v>195</v>
      </c>
      <c r="C3159" s="1001"/>
      <c r="D3159" s="1071" t="str">
        <f>details!$DR$3</f>
        <v>vxLr rd</v>
      </c>
      <c r="E3159" s="1071"/>
      <c r="F3159" s="1071"/>
      <c r="G3159" s="1071" t="str">
        <f>details!$DV$3</f>
        <v>vDVwcj rd</v>
      </c>
      <c r="H3159" s="1071"/>
      <c r="I3159" s="1071"/>
      <c r="J3159" s="1071" t="str">
        <f>details!$ED$3</f>
        <v>Qjojh rd</v>
      </c>
      <c r="K3159" s="1071"/>
      <c r="L3159" s="1071"/>
      <c r="M3159" s="1071" t="str">
        <f>details!$DZ$3</f>
        <v>fnlEcj rd</v>
      </c>
      <c r="N3159" s="1071"/>
      <c r="O3159" s="1071"/>
      <c r="P3159" s="1071" t="str">
        <f>details!$EH$3</f>
        <v>loZ ;ksx</v>
      </c>
      <c r="Q3159" s="1071"/>
      <c r="R3159" s="1071"/>
      <c r="S3159" s="1010" t="s">
        <v>252</v>
      </c>
      <c r="T3159" s="1011"/>
      <c r="U3159" s="1011"/>
      <c r="V3159" s="1078"/>
    </row>
    <row r="3160" spans="1:22" ht="15.95" customHeight="1">
      <c r="A3160" s="425"/>
      <c r="B3160" s="1025" t="s">
        <v>98</v>
      </c>
      <c r="C3160" s="1026"/>
      <c r="D3160" s="1008" t="str">
        <f>IF(details!DS105="","",details!DS105)</f>
        <v/>
      </c>
      <c r="E3160" s="1008"/>
      <c r="F3160" s="1008"/>
      <c r="G3160" s="1008" t="str">
        <f>IF(details!DW105="","",details!DW105)</f>
        <v/>
      </c>
      <c r="H3160" s="1008"/>
      <c r="I3160" s="1008"/>
      <c r="J3160" s="1008" t="str">
        <f>IF(details!EE105="","",details!EE105)</f>
        <v/>
      </c>
      <c r="K3160" s="1008"/>
      <c r="L3160" s="1008"/>
      <c r="M3160" s="1008" t="str">
        <f>IF(details!EA105="","",details!EA105)</f>
        <v/>
      </c>
      <c r="N3160" s="1008"/>
      <c r="O3160" s="1008"/>
      <c r="P3160" s="1008" t="str">
        <f>IF(details!EI105="","",details!EI105)</f>
        <v/>
      </c>
      <c r="Q3160" s="1008"/>
      <c r="R3160" s="1008"/>
      <c r="S3160" s="1079">
        <f>'statement of marks'!$HF$108</f>
        <v>42855</v>
      </c>
      <c r="T3160" s="1080"/>
      <c r="U3160" s="1080"/>
      <c r="V3160" s="1081"/>
    </row>
    <row r="3161" spans="1:22" ht="15.95" customHeight="1">
      <c r="A3161" s="425"/>
      <c r="B3161" s="1023" t="s">
        <v>15</v>
      </c>
      <c r="C3161" s="1024"/>
      <c r="D3161" s="1009">
        <f>IF(details!DR105="","",details!DR105)</f>
        <v>83</v>
      </c>
      <c r="E3161" s="1009"/>
      <c r="F3161" s="1009"/>
      <c r="G3161" s="1009" t="str">
        <f>IF(details!DV105="","",details!DV105)</f>
        <v/>
      </c>
      <c r="H3161" s="1009"/>
      <c r="I3161" s="1009"/>
      <c r="J3161" s="1009" t="str">
        <f>IF(details!ED105="","",details!ED105)</f>
        <v/>
      </c>
      <c r="K3161" s="1009"/>
      <c r="L3161" s="1009"/>
      <c r="M3161" s="1009" t="str">
        <f>IF(details!DZ105="","",details!DZ105)</f>
        <v/>
      </c>
      <c r="N3161" s="1009"/>
      <c r="O3161" s="1009"/>
      <c r="P3161" s="1009" t="str">
        <f>IF(details!EH105="","",details!EH105)</f>
        <v/>
      </c>
      <c r="Q3161" s="1009"/>
      <c r="R3161" s="1009"/>
      <c r="S3161" s="1082"/>
      <c r="T3161" s="1083"/>
      <c r="U3161" s="1083"/>
      <c r="V3161" s="1084"/>
    </row>
    <row r="3162" spans="1:22" ht="15.95" customHeight="1">
      <c r="A3162" s="1072"/>
      <c r="B3162" s="1064" t="s">
        <v>250</v>
      </c>
      <c r="C3162" s="1065"/>
      <c r="D3162" s="1066" t="s">
        <v>3</v>
      </c>
      <c r="E3162" s="1066"/>
      <c r="F3162" s="1066"/>
      <c r="G3162" s="1066" t="s">
        <v>236</v>
      </c>
      <c r="H3162" s="1066"/>
      <c r="I3162" s="1066"/>
      <c r="J3162" s="1066" t="s">
        <v>5</v>
      </c>
      <c r="K3162" s="1066"/>
      <c r="L3162" s="1066"/>
      <c r="M3162" s="1066" t="s">
        <v>242</v>
      </c>
      <c r="N3162" s="1066"/>
      <c r="O3162" s="1066"/>
      <c r="P3162" s="1067" t="s">
        <v>225</v>
      </c>
      <c r="Q3162" s="1067"/>
      <c r="R3162" s="1067"/>
      <c r="S3162" s="1066" t="s">
        <v>250</v>
      </c>
      <c r="T3162" s="1066"/>
      <c r="U3162" s="1066"/>
      <c r="V3162" s="1068"/>
    </row>
    <row r="3163" spans="1:22" ht="15.95" customHeight="1">
      <c r="A3163" s="1072"/>
      <c r="B3163" s="1064"/>
      <c r="C3163" s="1065"/>
      <c r="D3163" s="1069" t="str">
        <f>'statement of marks'!HD105</f>
        <v/>
      </c>
      <c r="E3163" s="1069"/>
      <c r="F3163" s="1069"/>
      <c r="G3163" s="1069" t="str">
        <f>'statement of marks'!HE105</f>
        <v/>
      </c>
      <c r="H3163" s="1069"/>
      <c r="I3163" s="1069"/>
      <c r="J3163" s="1069" t="str">
        <f>'statement of marks'!HF105</f>
        <v/>
      </c>
      <c r="K3163" s="1069"/>
      <c r="L3163" s="1069"/>
      <c r="M3163" s="1069" t="str">
        <f>'statement of marks'!HI105</f>
        <v/>
      </c>
      <c r="N3163" s="1069"/>
      <c r="O3163" s="1069"/>
      <c r="P3163" s="1069" t="str">
        <f>'statement of marks'!HH105</f>
        <v/>
      </c>
      <c r="Q3163" s="1069"/>
      <c r="R3163" s="1069"/>
      <c r="S3163" s="1066" t="str">
        <f>'statement of marks'!HC105</f>
        <v/>
      </c>
      <c r="T3163" s="1066"/>
      <c r="U3163" s="1066"/>
      <c r="V3163" s="1068"/>
    </row>
    <row r="3164" spans="1:22" ht="15.95" customHeight="1">
      <c r="A3164" s="425"/>
      <c r="B3164" s="1036" t="s">
        <v>99</v>
      </c>
      <c r="C3164" s="1037"/>
      <c r="D3164" s="1007"/>
      <c r="E3164" s="1007"/>
      <c r="F3164" s="1007"/>
      <c r="G3164" s="1007"/>
      <c r="H3164" s="1007"/>
      <c r="I3164" s="1007"/>
      <c r="J3164" s="1007"/>
      <c r="K3164" s="1007"/>
      <c r="L3164" s="1007"/>
      <c r="M3164" s="1007"/>
      <c r="N3164" s="1007"/>
      <c r="O3164" s="1007"/>
      <c r="P3164" s="1007"/>
      <c r="Q3164" s="1007"/>
      <c r="R3164" s="1007"/>
      <c r="S3164" s="1007"/>
      <c r="T3164" s="1007"/>
      <c r="U3164" s="1007"/>
      <c r="V3164" s="1058"/>
    </row>
    <row r="3165" spans="1:22" ht="15.95" customHeight="1">
      <c r="A3165" s="425"/>
      <c r="B3165" s="1013" t="s">
        <v>79</v>
      </c>
      <c r="C3165" s="1014"/>
      <c r="D3165" s="1007"/>
      <c r="E3165" s="1007"/>
      <c r="F3165" s="1007"/>
      <c r="G3165" s="1007"/>
      <c r="H3165" s="1007"/>
      <c r="I3165" s="1007"/>
      <c r="J3165" s="1007"/>
      <c r="K3165" s="1007"/>
      <c r="L3165" s="1007"/>
      <c r="M3165" s="1007"/>
      <c r="N3165" s="1007"/>
      <c r="O3165" s="1007"/>
      <c r="P3165" s="1007"/>
      <c r="Q3165" s="1007"/>
      <c r="R3165" s="1007"/>
      <c r="S3165" s="1007"/>
      <c r="T3165" s="1007"/>
      <c r="U3165" s="1007"/>
      <c r="V3165" s="1058"/>
    </row>
    <row r="3166" spans="1:22" ht="15.95" customHeight="1">
      <c r="A3166" s="425"/>
      <c r="B3166" s="1036" t="s">
        <v>243</v>
      </c>
      <c r="C3166" s="1037"/>
      <c r="D3166" s="1007"/>
      <c r="E3166" s="1007"/>
      <c r="F3166" s="1007"/>
      <c r="G3166" s="1007"/>
      <c r="H3166" s="1007"/>
      <c r="I3166" s="1007"/>
      <c r="J3166" s="1007"/>
      <c r="K3166" s="1007"/>
      <c r="L3166" s="1007"/>
      <c r="M3166" s="1007"/>
      <c r="N3166" s="1007"/>
      <c r="O3166" s="1007"/>
      <c r="P3166" s="1007" t="s">
        <v>243</v>
      </c>
      <c r="Q3166" s="1007"/>
      <c r="R3166" s="1007"/>
      <c r="S3166" s="1007"/>
      <c r="T3166" s="1007"/>
      <c r="U3166" s="1007"/>
      <c r="V3166" s="1058"/>
    </row>
    <row r="3167" spans="1:22" ht="15.95" customHeight="1">
      <c r="A3167" s="425"/>
      <c r="B3167" s="1021" t="s">
        <v>100</v>
      </c>
      <c r="C3167" s="1022"/>
      <c r="D3167" s="1007"/>
      <c r="E3167" s="1007"/>
      <c r="F3167" s="1007"/>
      <c r="G3167" s="1007"/>
      <c r="H3167" s="1007"/>
      <c r="I3167" s="1007"/>
      <c r="J3167" s="1007"/>
      <c r="K3167" s="1007"/>
      <c r="L3167" s="1007"/>
      <c r="M3167" s="1007"/>
      <c r="N3167" s="1007"/>
      <c r="O3167" s="1007"/>
      <c r="P3167" s="1007"/>
      <c r="Q3167" s="1007"/>
      <c r="R3167" s="1007"/>
      <c r="S3167" s="1060" t="s">
        <v>100</v>
      </c>
      <c r="T3167" s="1060"/>
      <c r="U3167" s="1060"/>
      <c r="V3167" s="1061"/>
    </row>
    <row r="3168" spans="1:22" ht="15.95" customHeight="1" thickBot="1">
      <c r="A3168" s="427"/>
      <c r="B3168" s="1076" t="s">
        <v>101</v>
      </c>
      <c r="C3168" s="1077"/>
      <c r="D3168" s="1059"/>
      <c r="E3168" s="1059"/>
      <c r="F3168" s="1059"/>
      <c r="G3168" s="1059"/>
      <c r="H3168" s="1059"/>
      <c r="I3168" s="1059"/>
      <c r="J3168" s="1059"/>
      <c r="K3168" s="1059"/>
      <c r="L3168" s="1059"/>
      <c r="M3168" s="1059"/>
      <c r="N3168" s="1059"/>
      <c r="O3168" s="1059"/>
      <c r="P3168" s="1059"/>
      <c r="Q3168" s="1059"/>
      <c r="R3168" s="1059"/>
      <c r="S3168" s="1062" t="s">
        <v>134</v>
      </c>
      <c r="T3168" s="1062"/>
      <c r="U3168" s="1062"/>
      <c r="V3168" s="1063"/>
    </row>
    <row r="3169" spans="1:22" ht="15.95" customHeight="1">
      <c r="A3169" s="424"/>
      <c r="B3169" s="1038" t="s">
        <v>47</v>
      </c>
      <c r="C3169" s="1039"/>
      <c r="D3169" s="1039"/>
      <c r="E3169" s="1039"/>
      <c r="F3169" s="1039"/>
      <c r="G3169" s="1039"/>
      <c r="H3169" s="1039"/>
      <c r="I3169" s="1039"/>
      <c r="J3169" s="1039"/>
      <c r="K3169" s="1039"/>
      <c r="L3169" s="1039"/>
      <c r="M3169" s="1039"/>
      <c r="N3169" s="1039"/>
      <c r="O3169" s="1039"/>
      <c r="P3169" s="1039"/>
      <c r="Q3169" s="1039"/>
      <c r="R3169" s="1039"/>
      <c r="S3169" s="1039"/>
      <c r="T3169" s="1039"/>
      <c r="U3169" s="1039"/>
      <c r="V3169" s="1040"/>
    </row>
    <row r="3170" spans="1:22" ht="15.95" customHeight="1">
      <c r="A3170" s="425"/>
      <c r="B3170" s="1041" t="str">
        <f>'statement of marks'!$A$1</f>
        <v>MkW0Hkhejko vEcsMdj jkt0vkok0fo|k0cxMh]nkSlk</v>
      </c>
      <c r="C3170" s="1042"/>
      <c r="D3170" s="1042"/>
      <c r="E3170" s="1042"/>
      <c r="F3170" s="1042"/>
      <c r="G3170" s="1042"/>
      <c r="H3170" s="1042"/>
      <c r="I3170" s="1042"/>
      <c r="J3170" s="1042"/>
      <c r="K3170" s="1042"/>
      <c r="L3170" s="1042"/>
      <c r="M3170" s="1042"/>
      <c r="N3170" s="1042"/>
      <c r="O3170" s="1042"/>
      <c r="P3170" s="1042"/>
      <c r="Q3170" s="1042"/>
      <c r="R3170" s="1042"/>
      <c r="S3170" s="1042"/>
      <c r="T3170" s="1042"/>
      <c r="U3170" s="1042"/>
      <c r="V3170" s="1043"/>
    </row>
    <row r="3171" spans="1:22" ht="15.95" customHeight="1">
      <c r="A3171" s="425"/>
      <c r="B3171" s="990" t="s">
        <v>244</v>
      </c>
      <c r="C3171" s="991"/>
      <c r="D3171" s="992" t="str">
        <f>'statement of marks'!$H$3</f>
        <v>2016-17</v>
      </c>
      <c r="E3171" s="992"/>
      <c r="F3171" s="992"/>
      <c r="G3171" s="992"/>
      <c r="H3171" s="992"/>
      <c r="I3171" s="992"/>
      <c r="J3171" s="992"/>
      <c r="K3171" s="992"/>
      <c r="L3171" s="992"/>
      <c r="M3171" s="992"/>
      <c r="N3171" s="992"/>
      <c r="O3171" s="992"/>
      <c r="P3171" s="992"/>
      <c r="Q3171" s="992"/>
      <c r="R3171" s="992"/>
      <c r="S3171" s="992"/>
      <c r="T3171" s="992"/>
      <c r="U3171" s="992"/>
      <c r="V3171" s="1044"/>
    </row>
    <row r="3172" spans="1:22" ht="15.95" customHeight="1">
      <c r="A3172" s="425"/>
      <c r="B3172" s="990" t="s">
        <v>185</v>
      </c>
      <c r="C3172" s="991"/>
      <c r="D3172" s="991" t="str">
        <f>IF('statement of marks'!I106="","",'statement of marks'!I106)</f>
        <v/>
      </c>
      <c r="E3172" s="991"/>
      <c r="F3172" s="991"/>
      <c r="G3172" s="991"/>
      <c r="H3172" s="991"/>
      <c r="I3172" s="991"/>
      <c r="J3172" s="991"/>
      <c r="K3172" s="991"/>
      <c r="L3172" s="991"/>
      <c r="M3172" s="991"/>
      <c r="N3172" s="991"/>
      <c r="O3172" s="991"/>
      <c r="P3172" s="991"/>
      <c r="Q3172" s="991"/>
      <c r="R3172" s="991"/>
      <c r="S3172" s="991"/>
      <c r="T3172" s="991"/>
      <c r="U3172" s="991"/>
      <c r="V3172" s="1045"/>
    </row>
    <row r="3173" spans="1:22" ht="15.95" customHeight="1">
      <c r="A3173" s="425"/>
      <c r="B3173" s="990" t="s">
        <v>186</v>
      </c>
      <c r="C3173" s="991"/>
      <c r="D3173" s="991" t="str">
        <f>IF('statement of marks'!J106="","",'statement of marks'!J106)</f>
        <v/>
      </c>
      <c r="E3173" s="991"/>
      <c r="F3173" s="991"/>
      <c r="G3173" s="991"/>
      <c r="H3173" s="991"/>
      <c r="I3173" s="991"/>
      <c r="J3173" s="991"/>
      <c r="K3173" s="991"/>
      <c r="L3173" s="991"/>
      <c r="M3173" s="991"/>
      <c r="N3173" s="991"/>
      <c r="O3173" s="991"/>
      <c r="P3173" s="991"/>
      <c r="Q3173" s="991"/>
      <c r="R3173" s="991"/>
      <c r="S3173" s="991"/>
      <c r="T3173" s="991"/>
      <c r="U3173" s="991"/>
      <c r="V3173" s="1045"/>
    </row>
    <row r="3174" spans="1:22" ht="15.95" customHeight="1">
      <c r="A3174" s="425"/>
      <c r="B3174" s="990" t="s">
        <v>187</v>
      </c>
      <c r="C3174" s="991"/>
      <c r="D3174" s="991" t="str">
        <f>IF('statement of marks'!K106="","",'statement of marks'!K106)</f>
        <v/>
      </c>
      <c r="E3174" s="991"/>
      <c r="F3174" s="991"/>
      <c r="G3174" s="991"/>
      <c r="H3174" s="991"/>
      <c r="I3174" s="991"/>
      <c r="J3174" s="991"/>
      <c r="K3174" s="991"/>
      <c r="L3174" s="991"/>
      <c r="M3174" s="991"/>
      <c r="N3174" s="991"/>
      <c r="O3174" s="991"/>
      <c r="P3174" s="991"/>
      <c r="Q3174" s="991"/>
      <c r="R3174" s="991"/>
      <c r="S3174" s="991"/>
      <c r="T3174" s="991"/>
      <c r="U3174" s="991"/>
      <c r="V3174" s="1045"/>
    </row>
    <row r="3175" spans="1:22" ht="15.95" customHeight="1">
      <c r="A3175" s="425"/>
      <c r="B3175" s="990" t="s">
        <v>188</v>
      </c>
      <c r="C3175" s="991"/>
      <c r="D3175" s="992" t="str">
        <f>'statement of marks'!$G$3</f>
        <v>6 B</v>
      </c>
      <c r="E3175" s="992"/>
      <c r="F3175" s="992"/>
      <c r="G3175" s="991" t="s">
        <v>9</v>
      </c>
      <c r="H3175" s="991"/>
      <c r="I3175" s="991"/>
      <c r="J3175" s="992" t="str">
        <f>IF('statement of marks'!D106="","",'statement of marks'!D106)</f>
        <v/>
      </c>
      <c r="K3175" s="992"/>
      <c r="L3175" s="992"/>
      <c r="M3175" s="991" t="s">
        <v>189</v>
      </c>
      <c r="N3175" s="991"/>
      <c r="O3175" s="991"/>
      <c r="P3175" s="992" t="str">
        <f>IF('statement of marks'!F106="","",'statement of marks'!F106)</f>
        <v/>
      </c>
      <c r="Q3175" s="992"/>
      <c r="R3175" s="992"/>
      <c r="S3175" s="1054" t="str">
        <f>IF('statement of marks'!$I$3="","",'statement of marks'!$I$3)</f>
        <v xml:space="preserve">fo|ky; dk Mk;l dksM+ </v>
      </c>
      <c r="T3175" s="1054"/>
      <c r="U3175" s="1054"/>
      <c r="V3175" s="1055"/>
    </row>
    <row r="3176" spans="1:22" ht="15.95" customHeight="1">
      <c r="A3176" s="425"/>
      <c r="B3176" s="428" t="s">
        <v>0</v>
      </c>
      <c r="C3176" s="429"/>
      <c r="D3176" s="1032" t="str">
        <f>IF('statement of marks'!G106="","",'statement of marks'!G106)</f>
        <v/>
      </c>
      <c r="E3176" s="1032"/>
      <c r="F3176" s="1032"/>
      <c r="G3176" s="991" t="str">
        <f>IF('statement of marks'!H106="","",'statement of marks'!H106)</f>
        <v/>
      </c>
      <c r="H3176" s="991"/>
      <c r="I3176" s="991"/>
      <c r="J3176" s="991"/>
      <c r="K3176" s="991"/>
      <c r="L3176" s="991"/>
      <c r="M3176" s="991"/>
      <c r="N3176" s="991"/>
      <c r="O3176" s="991"/>
      <c r="P3176" s="991"/>
      <c r="Q3176" s="991"/>
      <c r="R3176" s="991"/>
      <c r="S3176" s="1056" t="str">
        <f>IF('statement of marks'!$J$3="","",'statement of marks'!$J$3)</f>
        <v xml:space="preserve">08291009401   </v>
      </c>
      <c r="T3176" s="1056"/>
      <c r="U3176" s="1056"/>
      <c r="V3176" s="1057"/>
    </row>
    <row r="3177" spans="1:22" ht="15.95" customHeight="1">
      <c r="A3177" s="425"/>
      <c r="B3177" s="404" t="s">
        <v>28</v>
      </c>
      <c r="C3177" s="430" t="s">
        <v>96</v>
      </c>
      <c r="D3177" s="1007" t="s">
        <v>1</v>
      </c>
      <c r="E3177" s="1007"/>
      <c r="F3177" s="1007"/>
      <c r="G3177" s="1007" t="s">
        <v>21</v>
      </c>
      <c r="H3177" s="1007"/>
      <c r="I3177" s="1007"/>
      <c r="J3177" s="1007" t="s">
        <v>68</v>
      </c>
      <c r="K3177" s="1007"/>
      <c r="L3177" s="1007"/>
      <c r="M3177" s="1007" t="s">
        <v>97</v>
      </c>
      <c r="N3177" s="1007"/>
      <c r="O3177" s="1007"/>
      <c r="P3177" s="1070" t="s">
        <v>200</v>
      </c>
      <c r="Q3177" s="1051" t="s">
        <v>238</v>
      </c>
      <c r="R3177" s="1051"/>
      <c r="S3177" s="1051"/>
      <c r="T3177" s="1052" t="s">
        <v>237</v>
      </c>
      <c r="U3177" s="1052"/>
      <c r="V3177" s="1053"/>
    </row>
    <row r="3178" spans="1:22" ht="15.95" customHeight="1">
      <c r="A3178" s="425"/>
      <c r="B3178" s="404"/>
      <c r="C3178" s="430"/>
      <c r="D3178" s="423" t="s">
        <v>245</v>
      </c>
      <c r="E3178" s="423" t="s">
        <v>246</v>
      </c>
      <c r="F3178" s="431" t="s">
        <v>2</v>
      </c>
      <c r="G3178" s="423" t="s">
        <v>245</v>
      </c>
      <c r="H3178" s="423" t="s">
        <v>246</v>
      </c>
      <c r="I3178" s="431" t="s">
        <v>2</v>
      </c>
      <c r="J3178" s="423" t="s">
        <v>245</v>
      </c>
      <c r="K3178" s="423" t="s">
        <v>246</v>
      </c>
      <c r="L3178" s="431" t="s">
        <v>2</v>
      </c>
      <c r="M3178" s="423" t="s">
        <v>245</v>
      </c>
      <c r="N3178" s="423" t="s">
        <v>246</v>
      </c>
      <c r="O3178" s="431" t="s">
        <v>2</v>
      </c>
      <c r="P3178" s="1070"/>
      <c r="Q3178" s="423" t="s">
        <v>245</v>
      </c>
      <c r="R3178" s="423" t="s">
        <v>246</v>
      </c>
      <c r="S3178" s="435" t="s">
        <v>2</v>
      </c>
      <c r="T3178" s="445" t="s">
        <v>223</v>
      </c>
      <c r="U3178" s="446" t="s">
        <v>5</v>
      </c>
      <c r="V3178" s="447" t="s">
        <v>241</v>
      </c>
    </row>
    <row r="3179" spans="1:22" ht="15.95" customHeight="1">
      <c r="A3179" s="426"/>
      <c r="B3179" s="1046" t="s">
        <v>3</v>
      </c>
      <c r="C3179" s="1047"/>
      <c r="D3179" s="421">
        <f>IF('statement of marks'!L$6="","",'statement of marks'!L$6)</f>
        <v>5</v>
      </c>
      <c r="E3179" s="421">
        <f>IF('statement of marks'!M$6="","",'statement of marks'!M$6)</f>
        <v>5</v>
      </c>
      <c r="F3179" s="432">
        <f>IF('statement of marks'!N$6="","",'statement of marks'!N$6)</f>
        <v>10</v>
      </c>
      <c r="G3179" s="421">
        <f>IF('statement of marks'!O$6="","",'statement of marks'!O$6)</f>
        <v>5</v>
      </c>
      <c r="H3179" s="421">
        <f>IF('statement of marks'!P$6="","",'statement of marks'!P$6)</f>
        <v>5</v>
      </c>
      <c r="I3179" s="432">
        <f>IF('statement of marks'!Q$6="","",'statement of marks'!Q$6)</f>
        <v>10</v>
      </c>
      <c r="J3179" s="421">
        <f>IF('statement of marks'!R$6="","",'statement of marks'!R$6)</f>
        <v>5</v>
      </c>
      <c r="K3179" s="421">
        <f>IF('statement of marks'!S$6="","",'statement of marks'!S$6)</f>
        <v>5</v>
      </c>
      <c r="L3179" s="432">
        <f>IF('statement of marks'!T$6="","",'statement of marks'!T$6)</f>
        <v>10</v>
      </c>
      <c r="M3179" s="421">
        <f>IF('statement of marks'!V$6="","",'statement of marks'!V$6)</f>
        <v>50</v>
      </c>
      <c r="N3179" s="421">
        <f>IF('statement of marks'!W$6="","",'statement of marks'!W$6)</f>
        <v>20</v>
      </c>
      <c r="O3179" s="432">
        <f>IF('statement of marks'!X$6="","",'statement of marks'!X$6)</f>
        <v>70</v>
      </c>
      <c r="P3179" s="422">
        <f>IF('statement of marks'!Y$6="","",'statement of marks'!Y$6)</f>
        <v>100</v>
      </c>
      <c r="Q3179" s="421">
        <f>IF('statement of marks'!Z$6="","",'statement of marks'!Z$6)</f>
        <v>70</v>
      </c>
      <c r="R3179" s="421">
        <f>IF('statement of marks'!AA$6="","",'statement of marks'!AA$6)</f>
        <v>30</v>
      </c>
      <c r="S3179" s="432">
        <f>IF('statement of marks'!AB$6="","",'statement of marks'!AB$6)</f>
        <v>100</v>
      </c>
      <c r="T3179" s="442">
        <f>IF('statement of marks'!AC$6="","",'statement of marks'!AC$6)</f>
        <v>200</v>
      </c>
      <c r="U3179" s="442" t="str">
        <f>IF('statement of marks'!AD$6="","",'statement of marks'!AD$6)</f>
        <v/>
      </c>
      <c r="V3179" s="448" t="str">
        <f>IF('statement of marks'!AE$6="","",'statement of marks'!AE$6)</f>
        <v/>
      </c>
    </row>
    <row r="3180" spans="1:22" ht="15.95" customHeight="1">
      <c r="A3180" s="425"/>
      <c r="B3180" s="990" t="str">
        <f>IF('statement of marks'!$L$3="","",'statement of marks'!$L$3)</f>
        <v>fgUnh</v>
      </c>
      <c r="C3180" s="991"/>
      <c r="D3180" s="207" t="str">
        <f>IF('statement of marks'!L106="","",'statement of marks'!L106)</f>
        <v/>
      </c>
      <c r="E3180" s="207" t="str">
        <f>IF('statement of marks'!M106="","",'statement of marks'!M106)</f>
        <v/>
      </c>
      <c r="F3180" s="433" t="str">
        <f>IF('statement of marks'!N106="","",'statement of marks'!N106)</f>
        <v/>
      </c>
      <c r="G3180" s="207" t="str">
        <f>IF('statement of marks'!O106="","",'statement of marks'!O106)</f>
        <v/>
      </c>
      <c r="H3180" s="207" t="str">
        <f>IF('statement of marks'!P106="","",'statement of marks'!P106)</f>
        <v/>
      </c>
      <c r="I3180" s="433" t="str">
        <f>IF('statement of marks'!Q106="","",'statement of marks'!Q106)</f>
        <v/>
      </c>
      <c r="J3180" s="207" t="str">
        <f>IF('statement of marks'!R106="","",'statement of marks'!R106)</f>
        <v/>
      </c>
      <c r="K3180" s="207" t="str">
        <f>IF('statement of marks'!S106="","",'statement of marks'!S106)</f>
        <v/>
      </c>
      <c r="L3180" s="433" t="str">
        <f>IF('statement of marks'!T106="","",'statement of marks'!T106)</f>
        <v/>
      </c>
      <c r="M3180" s="207" t="str">
        <f>IF('statement of marks'!V106="","",'statement of marks'!V106)</f>
        <v/>
      </c>
      <c r="N3180" s="207" t="str">
        <f>IF('statement of marks'!W106="","",'statement of marks'!W106)</f>
        <v/>
      </c>
      <c r="O3180" s="433" t="str">
        <f>IF('statement of marks'!X106="","",'statement of marks'!X106)</f>
        <v/>
      </c>
      <c r="P3180" s="209" t="str">
        <f>IF('statement of marks'!Y106="","",'statement of marks'!Y106)</f>
        <v/>
      </c>
      <c r="Q3180" s="207" t="str">
        <f>IF('statement of marks'!Z106="","",'statement of marks'!Z106)</f>
        <v/>
      </c>
      <c r="R3180" s="207" t="str">
        <f>IF('statement of marks'!AA106="","",'statement of marks'!AA106)</f>
        <v/>
      </c>
      <c r="S3180" s="433" t="str">
        <f>IF('statement of marks'!AB106="","",'statement of marks'!AB106)</f>
        <v/>
      </c>
      <c r="T3180" s="420" t="str">
        <f>IF('statement of marks'!AC106="","",'statement of marks'!AC106)</f>
        <v/>
      </c>
      <c r="U3180" s="420" t="str">
        <f>IF('statement of marks'!AD106="","",'statement of marks'!AD106)</f>
        <v/>
      </c>
      <c r="V3180" s="439" t="str">
        <f>IF('statement of marks'!AE106="","",'statement of marks'!AE106)</f>
        <v/>
      </c>
    </row>
    <row r="3181" spans="1:22" ht="15.95" customHeight="1">
      <c r="A3181" s="425"/>
      <c r="B3181" s="990" t="str">
        <f>IF('statement of marks'!$AH$3="","",'statement of marks'!$AH$3)</f>
        <v>vaxszth</v>
      </c>
      <c r="C3181" s="991"/>
      <c r="D3181" s="207" t="str">
        <f>IF('statement of marks'!AH106="","",'statement of marks'!AH106)</f>
        <v/>
      </c>
      <c r="E3181" s="207" t="str">
        <f>IF('statement of marks'!AI106="","",'statement of marks'!AI106)</f>
        <v/>
      </c>
      <c r="F3181" s="433" t="str">
        <f>IF('statement of marks'!AJ106="","",'statement of marks'!AJ106)</f>
        <v/>
      </c>
      <c r="G3181" s="207" t="str">
        <f>IF('statement of marks'!AK106="","",'statement of marks'!AK106)</f>
        <v/>
      </c>
      <c r="H3181" s="207" t="str">
        <f>IF('statement of marks'!AL106="","",'statement of marks'!AL106)</f>
        <v/>
      </c>
      <c r="I3181" s="433" t="str">
        <f>IF('statement of marks'!AM106="","",'statement of marks'!AM106)</f>
        <v/>
      </c>
      <c r="J3181" s="207" t="str">
        <f>IF('statement of marks'!AN106="","",'statement of marks'!AN106)</f>
        <v/>
      </c>
      <c r="K3181" s="207" t="str">
        <f>IF('statement of marks'!AO106="","",'statement of marks'!AO106)</f>
        <v/>
      </c>
      <c r="L3181" s="433" t="str">
        <f>IF('statement of marks'!AP106="","",'statement of marks'!AP106)</f>
        <v/>
      </c>
      <c r="M3181" s="207" t="str">
        <f>IF('statement of marks'!AR106="","",'statement of marks'!AR106)</f>
        <v/>
      </c>
      <c r="N3181" s="207" t="str">
        <f>IF('statement of marks'!AS106="","",'statement of marks'!AS106)</f>
        <v/>
      </c>
      <c r="O3181" s="433" t="str">
        <f>IF('statement of marks'!AT106="","",'statement of marks'!AT106)</f>
        <v/>
      </c>
      <c r="P3181" s="209" t="str">
        <f>IF('statement of marks'!AU106="","",'statement of marks'!AU106)</f>
        <v/>
      </c>
      <c r="Q3181" s="207" t="str">
        <f>IF('statement of marks'!AV106="","",'statement of marks'!AV106)</f>
        <v/>
      </c>
      <c r="R3181" s="207" t="str">
        <f>IF('statement of marks'!AW106="","",'statement of marks'!AW106)</f>
        <v/>
      </c>
      <c r="S3181" s="433" t="str">
        <f>IF('statement of marks'!AX106="","",'statement of marks'!AX106)</f>
        <v/>
      </c>
      <c r="T3181" s="420" t="str">
        <f>IF('statement of marks'!AY106="","",'statement of marks'!AY106)</f>
        <v/>
      </c>
      <c r="U3181" s="420" t="str">
        <f>IF('statement of marks'!AZ106="","",'statement of marks'!AZ106)</f>
        <v/>
      </c>
      <c r="V3181" s="439" t="str">
        <f>IF('statement of marks'!BA106="","",'statement of marks'!BA106)</f>
        <v/>
      </c>
    </row>
    <row r="3182" spans="1:22" ht="15.95" customHeight="1">
      <c r="A3182" s="425"/>
      <c r="B3182" s="990" t="str">
        <f>IF('statement of marks'!BD106="s","laLd`r",IF('statement of marks'!BD106="u","mnwZ",IF('statement of marks'!BD106="g","xqtjkrh",IF('statement of marks'!BD106="p","iatkch",IF('statement of marks'!BD106="sd","fla/kh","r`rh; Hkk""kk")))))</f>
        <v>r`rh; Hkk"kk</v>
      </c>
      <c r="C3182" s="991"/>
      <c r="D3182" s="207" t="str">
        <f>IF('statement of marks'!BE106="","",'statement of marks'!BE106)</f>
        <v/>
      </c>
      <c r="E3182" s="207" t="str">
        <f>IF('statement of marks'!BF106="","",'statement of marks'!BF106)</f>
        <v/>
      </c>
      <c r="F3182" s="433" t="str">
        <f>IF('statement of marks'!BG106="","",'statement of marks'!BG106)</f>
        <v/>
      </c>
      <c r="G3182" s="207" t="str">
        <f>IF('statement of marks'!BH106="","",'statement of marks'!BH106)</f>
        <v/>
      </c>
      <c r="H3182" s="207" t="str">
        <f>IF('statement of marks'!BI106="","",'statement of marks'!BI106)</f>
        <v/>
      </c>
      <c r="I3182" s="433" t="str">
        <f>IF('statement of marks'!BJ106="","",'statement of marks'!BJ106)</f>
        <v/>
      </c>
      <c r="J3182" s="207" t="str">
        <f>IF('statement of marks'!BK106="","",'statement of marks'!BK106)</f>
        <v/>
      </c>
      <c r="K3182" s="207" t="str">
        <f>IF('statement of marks'!BL106="","",'statement of marks'!BL106)</f>
        <v/>
      </c>
      <c r="L3182" s="433" t="str">
        <f>IF('statement of marks'!BM106="","",'statement of marks'!BM106)</f>
        <v/>
      </c>
      <c r="M3182" s="207" t="str">
        <f>IF('statement of marks'!BO106="","",'statement of marks'!BO106)</f>
        <v/>
      </c>
      <c r="N3182" s="207" t="str">
        <f>IF('statement of marks'!BP106="","",'statement of marks'!BP106)</f>
        <v/>
      </c>
      <c r="O3182" s="433" t="str">
        <f>IF('statement of marks'!BQ106="","",'statement of marks'!BQ106)</f>
        <v/>
      </c>
      <c r="P3182" s="209" t="str">
        <f>IF('statement of marks'!BR106="","",'statement of marks'!BR106)</f>
        <v/>
      </c>
      <c r="Q3182" s="207" t="str">
        <f>IF('statement of marks'!BS106="","",'statement of marks'!BS106)</f>
        <v/>
      </c>
      <c r="R3182" s="207" t="str">
        <f>IF('statement of marks'!BT106="","",'statement of marks'!BT106)</f>
        <v/>
      </c>
      <c r="S3182" s="433" t="str">
        <f>IF('statement of marks'!BU106="","",'statement of marks'!BU106)</f>
        <v/>
      </c>
      <c r="T3182" s="420" t="str">
        <f>IF('statement of marks'!BV106="","",'statement of marks'!BV106)</f>
        <v/>
      </c>
      <c r="U3182" s="420" t="str">
        <f>IF('statement of marks'!BW106="","",'statement of marks'!BW106)</f>
        <v/>
      </c>
      <c r="V3182" s="439" t="str">
        <f>IF('statement of marks'!BX106="","",'statement of marks'!BX106)</f>
        <v/>
      </c>
    </row>
    <row r="3183" spans="1:22" ht="15.95" customHeight="1">
      <c r="A3183" s="425"/>
      <c r="B3183" s="990" t="str">
        <f>IF('statement of marks'!$CA$3="","",'statement of marks'!$CA$3)</f>
        <v>xf.kr</v>
      </c>
      <c r="C3183" s="991"/>
      <c r="D3183" s="207" t="str">
        <f>IF('statement of marks'!CA106="","",'statement of marks'!CA106)</f>
        <v/>
      </c>
      <c r="E3183" s="207" t="str">
        <f>IF('statement of marks'!CB106="","",'statement of marks'!CB106)</f>
        <v/>
      </c>
      <c r="F3183" s="433" t="str">
        <f>IF('statement of marks'!CC106="","",'statement of marks'!CC106)</f>
        <v/>
      </c>
      <c r="G3183" s="207" t="str">
        <f>IF('statement of marks'!CD106="","",'statement of marks'!CD106)</f>
        <v/>
      </c>
      <c r="H3183" s="207" t="str">
        <f>IF('statement of marks'!CE106="","",'statement of marks'!CE106)</f>
        <v/>
      </c>
      <c r="I3183" s="433" t="str">
        <f>IF('statement of marks'!CF106="","",'statement of marks'!CF106)</f>
        <v/>
      </c>
      <c r="J3183" s="207" t="str">
        <f>IF('statement of marks'!CG106="","",'statement of marks'!CG106)</f>
        <v/>
      </c>
      <c r="K3183" s="207" t="str">
        <f>IF('statement of marks'!CH106="","",'statement of marks'!CH106)</f>
        <v/>
      </c>
      <c r="L3183" s="433" t="str">
        <f>IF('statement of marks'!CI106="","",'statement of marks'!CI106)</f>
        <v/>
      </c>
      <c r="M3183" s="207" t="str">
        <f>IF('statement of marks'!CK106="","",'statement of marks'!CK106)</f>
        <v/>
      </c>
      <c r="N3183" s="207" t="str">
        <f>IF('statement of marks'!CL106="","",'statement of marks'!CL106)</f>
        <v/>
      </c>
      <c r="O3183" s="433" t="str">
        <f>IF('statement of marks'!CM106="","",'statement of marks'!CM106)</f>
        <v/>
      </c>
      <c r="P3183" s="209" t="str">
        <f>IF('statement of marks'!CN106="","",'statement of marks'!CN106)</f>
        <v/>
      </c>
      <c r="Q3183" s="207" t="str">
        <f>IF('statement of marks'!CO106="","",'statement of marks'!CO106)</f>
        <v/>
      </c>
      <c r="R3183" s="207" t="str">
        <f>IF('statement of marks'!CP106="","",'statement of marks'!CP106)</f>
        <v/>
      </c>
      <c r="S3183" s="433" t="str">
        <f>IF('statement of marks'!CQ106="","",'statement of marks'!CQ106)</f>
        <v/>
      </c>
      <c r="T3183" s="420" t="str">
        <f>IF('statement of marks'!CR106="","",'statement of marks'!CR106)</f>
        <v/>
      </c>
      <c r="U3183" s="420" t="str">
        <f>IF('statement of marks'!CS106="","",'statement of marks'!CS106)</f>
        <v/>
      </c>
      <c r="V3183" s="439" t="str">
        <f>IF('statement of marks'!CT106="","",'statement of marks'!CT106)</f>
        <v/>
      </c>
    </row>
    <row r="3184" spans="1:22" ht="15.95" customHeight="1">
      <c r="A3184" s="425"/>
      <c r="B3184" s="990" t="str">
        <f>IF('statement of marks'!$CW$3="","",'statement of marks'!$CW$3)</f>
        <v>foKku</v>
      </c>
      <c r="C3184" s="991"/>
      <c r="D3184" s="207" t="str">
        <f>IF('statement of marks'!CW106="","",'statement of marks'!CW106)</f>
        <v/>
      </c>
      <c r="E3184" s="207" t="str">
        <f>IF('statement of marks'!CX106="","",'statement of marks'!CX106)</f>
        <v/>
      </c>
      <c r="F3184" s="433" t="str">
        <f>IF('statement of marks'!CY106="","",'statement of marks'!CY106)</f>
        <v/>
      </c>
      <c r="G3184" s="207" t="str">
        <f>IF('statement of marks'!CZ106="","",'statement of marks'!CZ106)</f>
        <v/>
      </c>
      <c r="H3184" s="207" t="str">
        <f>IF('statement of marks'!DA106="","",'statement of marks'!DA106)</f>
        <v/>
      </c>
      <c r="I3184" s="433" t="str">
        <f>IF('statement of marks'!DB106="","",'statement of marks'!DB106)</f>
        <v/>
      </c>
      <c r="J3184" s="207" t="str">
        <f>IF('statement of marks'!DC106="","",'statement of marks'!DC106)</f>
        <v/>
      </c>
      <c r="K3184" s="207" t="str">
        <f>IF('statement of marks'!DD106="","",'statement of marks'!DD106)</f>
        <v/>
      </c>
      <c r="L3184" s="433" t="str">
        <f>IF('statement of marks'!DE106="","",'statement of marks'!DE106)</f>
        <v/>
      </c>
      <c r="M3184" s="207" t="str">
        <f>IF('statement of marks'!DG106="","",'statement of marks'!DG106)</f>
        <v/>
      </c>
      <c r="N3184" s="207" t="str">
        <f>IF('statement of marks'!DH106="","",'statement of marks'!DH106)</f>
        <v/>
      </c>
      <c r="O3184" s="433" t="str">
        <f>IF('statement of marks'!DI106="","",'statement of marks'!DI106)</f>
        <v/>
      </c>
      <c r="P3184" s="209" t="str">
        <f>IF('statement of marks'!DJ106="","",'statement of marks'!DJ106)</f>
        <v/>
      </c>
      <c r="Q3184" s="207" t="str">
        <f>IF('statement of marks'!DK106="","",'statement of marks'!DK106)</f>
        <v/>
      </c>
      <c r="R3184" s="207" t="str">
        <f>IF('statement of marks'!DL106="","",'statement of marks'!DL106)</f>
        <v/>
      </c>
      <c r="S3184" s="433" t="str">
        <f>IF('statement of marks'!DM106="","",'statement of marks'!DM106)</f>
        <v/>
      </c>
      <c r="T3184" s="420" t="str">
        <f>IF('statement of marks'!DN106="","",'statement of marks'!DN106)</f>
        <v/>
      </c>
      <c r="U3184" s="420" t="str">
        <f>IF('statement of marks'!DO106="","",'statement of marks'!DO106)</f>
        <v/>
      </c>
      <c r="V3184" s="439" t="str">
        <f>IF('statement of marks'!DP106="","",'statement of marks'!DP106)</f>
        <v/>
      </c>
    </row>
    <row r="3185" spans="1:22" ht="15.95" customHeight="1">
      <c r="A3185" s="425"/>
      <c r="B3185" s="990" t="str">
        <f>IF('statement of marks'!$DS$3="","",'statement of marks'!$DS$3)</f>
        <v>lkekftd foKku</v>
      </c>
      <c r="C3185" s="991"/>
      <c r="D3185" s="207" t="str">
        <f>IF('statement of marks'!DS106="","",'statement of marks'!DS106)</f>
        <v/>
      </c>
      <c r="E3185" s="207" t="str">
        <f>IF('statement of marks'!DT106="","",'statement of marks'!DT106)</f>
        <v/>
      </c>
      <c r="F3185" s="433" t="str">
        <f>IF('statement of marks'!DU106="","",'statement of marks'!DU106)</f>
        <v/>
      </c>
      <c r="G3185" s="207" t="str">
        <f>IF('statement of marks'!DV106="","",'statement of marks'!DV106)</f>
        <v/>
      </c>
      <c r="H3185" s="207" t="str">
        <f>IF('statement of marks'!DW106="","",'statement of marks'!DW106)</f>
        <v/>
      </c>
      <c r="I3185" s="433" t="str">
        <f>IF('statement of marks'!DX106="","",'statement of marks'!DX106)</f>
        <v/>
      </c>
      <c r="J3185" s="207" t="str">
        <f>IF('statement of marks'!DY106="","",'statement of marks'!DY106)</f>
        <v/>
      </c>
      <c r="K3185" s="207" t="str">
        <f>IF('statement of marks'!DZ106="","",'statement of marks'!DZ106)</f>
        <v/>
      </c>
      <c r="L3185" s="433" t="str">
        <f>IF('statement of marks'!EA106="","",'statement of marks'!EA106)</f>
        <v/>
      </c>
      <c r="M3185" s="207" t="str">
        <f>IF('statement of marks'!EC106="","",'statement of marks'!EC106)</f>
        <v/>
      </c>
      <c r="N3185" s="207" t="str">
        <f>IF('statement of marks'!ED106="","",'statement of marks'!ED106)</f>
        <v/>
      </c>
      <c r="O3185" s="433" t="str">
        <f>IF('statement of marks'!EE106="","",'statement of marks'!EE106)</f>
        <v/>
      </c>
      <c r="P3185" s="209" t="str">
        <f>IF('statement of marks'!EF106="","",'statement of marks'!EF106)</f>
        <v/>
      </c>
      <c r="Q3185" s="207" t="str">
        <f>IF('statement of marks'!EG106="","",'statement of marks'!EG106)</f>
        <v/>
      </c>
      <c r="R3185" s="207" t="str">
        <f>IF('statement of marks'!EH106="","",'statement of marks'!EH106)</f>
        <v/>
      </c>
      <c r="S3185" s="433" t="str">
        <f>IF('statement of marks'!EI106="","",'statement of marks'!EI106)</f>
        <v/>
      </c>
      <c r="T3185" s="420" t="str">
        <f>IF('statement of marks'!EJ106="","",'statement of marks'!EJ106)</f>
        <v/>
      </c>
      <c r="U3185" s="420" t="str">
        <f>IF('statement of marks'!EK106="","",'statement of marks'!EK106)</f>
        <v/>
      </c>
      <c r="V3185" s="439" t="str">
        <f>IF('statement of marks'!EL106="","",'statement of marks'!EL106)</f>
        <v/>
      </c>
    </row>
    <row r="3186" spans="1:22" ht="15.95" customHeight="1">
      <c r="A3186" s="425"/>
      <c r="B3186" s="996" t="s">
        <v>193</v>
      </c>
      <c r="C3186" s="997"/>
      <c r="D3186" s="1007" t="s">
        <v>1</v>
      </c>
      <c r="E3186" s="1007"/>
      <c r="F3186" s="1007"/>
      <c r="G3186" s="1007" t="s">
        <v>21</v>
      </c>
      <c r="H3186" s="1007"/>
      <c r="I3186" s="1007"/>
      <c r="J3186" s="1007" t="s">
        <v>194</v>
      </c>
      <c r="K3186" s="1007"/>
      <c r="L3186" s="1007"/>
      <c r="M3186" s="1007" t="s">
        <v>68</v>
      </c>
      <c r="N3186" s="1007"/>
      <c r="O3186" s="1007"/>
      <c r="P3186" s="1007" t="s">
        <v>240</v>
      </c>
      <c r="Q3186" s="1007"/>
      <c r="R3186" s="1007"/>
      <c r="S3186" s="436"/>
      <c r="T3186" s="1073" t="s">
        <v>237</v>
      </c>
      <c r="U3186" s="1074"/>
      <c r="V3186" s="1075"/>
    </row>
    <row r="3187" spans="1:22" ht="15.95" customHeight="1">
      <c r="A3187" s="426"/>
      <c r="B3187" s="1048" t="s">
        <v>3</v>
      </c>
      <c r="C3187" s="1049"/>
      <c r="D3187" s="1050">
        <f>IF('statement of marks'!EO$6="","",'statement of marks'!EO$6)</f>
        <v>20</v>
      </c>
      <c r="E3187" s="1050"/>
      <c r="F3187" s="1050"/>
      <c r="G3187" s="1050">
        <f>IF('statement of marks'!EP$6="","",'statement of marks'!EP$6)</f>
        <v>20</v>
      </c>
      <c r="H3187" s="1050"/>
      <c r="I3187" s="1050"/>
      <c r="J3187" s="1050">
        <f>IF('statement of marks'!ER$6="","",'statement of marks'!ER$6)</f>
        <v>20</v>
      </c>
      <c r="K3187" s="1050"/>
      <c r="L3187" s="1050"/>
      <c r="M3187" s="1050">
        <f>IF('statement of marks'!EQ$6="","",'statement of marks'!EQ$6)</f>
        <v>20</v>
      </c>
      <c r="N3187" s="1050"/>
      <c r="O3187" s="1050"/>
      <c r="P3187" s="1050">
        <f>IF('statement of marks'!ES$6="","",'statement of marks'!ES$6)</f>
        <v>20</v>
      </c>
      <c r="Q3187" s="1050"/>
      <c r="R3187" s="1050"/>
      <c r="S3187" s="437" t="str">
        <f>IF('statement of marks'!FD$6="","",'statement of marks'!EW$6)</f>
        <v/>
      </c>
      <c r="T3187" s="442">
        <f>IF('statement of marks'!ET$6="","",'statement of marks'!ET$6)</f>
        <v>100</v>
      </c>
      <c r="U3187" s="443" t="s">
        <v>5</v>
      </c>
      <c r="V3187" s="444" t="s">
        <v>241</v>
      </c>
    </row>
    <row r="3188" spans="1:22" ht="15.95" customHeight="1">
      <c r="A3188" s="425"/>
      <c r="B3188" s="990" t="str">
        <f>IF('statement of marks'!$EO$3="","",'statement of marks'!$EO$3)</f>
        <v>dk;kZuqHko</v>
      </c>
      <c r="C3188" s="991"/>
      <c r="D3188" s="1031" t="str">
        <f>IF('statement of marks'!EO106="","",'statement of marks'!EO106)</f>
        <v/>
      </c>
      <c r="E3188" s="1031"/>
      <c r="F3188" s="1031"/>
      <c r="G3188" s="1031" t="str">
        <f>IF('statement of marks'!EP106="","",'statement of marks'!EP106)</f>
        <v/>
      </c>
      <c r="H3188" s="1031"/>
      <c r="I3188" s="1031"/>
      <c r="J3188" s="1031" t="str">
        <f>IF('statement of marks'!ER106="","",'statement of marks'!ER106)</f>
        <v/>
      </c>
      <c r="K3188" s="1031"/>
      <c r="L3188" s="1031"/>
      <c r="M3188" s="1031" t="str">
        <f>IF('statement of marks'!EQ106="","",'statement of marks'!EQ106)</f>
        <v/>
      </c>
      <c r="N3188" s="1031"/>
      <c r="O3188" s="1031"/>
      <c r="P3188" s="1031" t="str">
        <f>IF('statement of marks'!ES106="","",'statement of marks'!ES106)</f>
        <v/>
      </c>
      <c r="Q3188" s="1031"/>
      <c r="R3188" s="1031"/>
      <c r="S3188" s="438"/>
      <c r="T3188" s="440" t="str">
        <f>IF('statement of marks'!ET106="","",'statement of marks'!ET106)</f>
        <v/>
      </c>
      <c r="U3188" s="440" t="str">
        <f>IF('statement of marks'!EU106="","",'statement of marks'!EU106)</f>
        <v/>
      </c>
      <c r="V3188" s="441" t="str">
        <f>IF('statement of marks'!EV106="","",'statement of marks'!EV106)</f>
        <v/>
      </c>
    </row>
    <row r="3189" spans="1:22" ht="15.95" customHeight="1">
      <c r="A3189" s="425"/>
      <c r="B3189" s="1027" t="str">
        <f>IF('statement of marks'!$EY$3="","",'statement of marks'!$EY$3)</f>
        <v>dyk f'k{kk</v>
      </c>
      <c r="C3189" s="1028"/>
      <c r="D3189" s="1031" t="str">
        <f>IF('statement of marks'!EY106="","",'statement of marks'!EY106)</f>
        <v/>
      </c>
      <c r="E3189" s="1031"/>
      <c r="F3189" s="1031"/>
      <c r="G3189" s="1031" t="str">
        <f>IF('statement of marks'!EZ106="","",'statement of marks'!EZ106)</f>
        <v/>
      </c>
      <c r="H3189" s="1031"/>
      <c r="I3189" s="1031"/>
      <c r="J3189" s="1031" t="str">
        <f>IF('statement of marks'!FB106="","",'statement of marks'!FB106)</f>
        <v/>
      </c>
      <c r="K3189" s="1031"/>
      <c r="L3189" s="1031"/>
      <c r="M3189" s="1031" t="str">
        <f>IF('statement of marks'!FA106="","",'statement of marks'!FA106)</f>
        <v/>
      </c>
      <c r="N3189" s="1031"/>
      <c r="O3189" s="1031"/>
      <c r="P3189" s="1031" t="str">
        <f>IF('statement of marks'!FC106="","",'statement of marks'!FC106)</f>
        <v/>
      </c>
      <c r="Q3189" s="1031"/>
      <c r="R3189" s="1031"/>
      <c r="S3189" s="438"/>
      <c r="T3189" s="440" t="str">
        <f>IF('statement of marks'!FD106="","",'statement of marks'!FD106)</f>
        <v/>
      </c>
      <c r="U3189" s="440" t="str">
        <f>IF('statement of marks'!FE106="","",'statement of marks'!FE106)</f>
        <v/>
      </c>
      <c r="V3189" s="441" t="str">
        <f>IF('statement of marks'!FF106="","",'statement of marks'!FF106)</f>
        <v/>
      </c>
    </row>
    <row r="3190" spans="1:22" ht="15.95" customHeight="1">
      <c r="A3190" s="425"/>
      <c r="B3190" s="1029" t="str">
        <f>IF('statement of marks'!$FI$3="","",'statement of marks'!$FI$3)</f>
        <v>LokLF; ,oe~ 'kkjhfjd f'k{kk</v>
      </c>
      <c r="C3190" s="1030"/>
      <c r="D3190" s="1031" t="str">
        <f>IF('statement of marks'!FI106="","",'statement of marks'!FI106)</f>
        <v/>
      </c>
      <c r="E3190" s="1031"/>
      <c r="F3190" s="1031"/>
      <c r="G3190" s="1031" t="str">
        <f>IF('statement of marks'!FJ106="","",'statement of marks'!FJ106)</f>
        <v/>
      </c>
      <c r="H3190" s="1031"/>
      <c r="I3190" s="1031"/>
      <c r="J3190" s="1031" t="str">
        <f>IF('statement of marks'!FL106="","",'statement of marks'!FL106)</f>
        <v/>
      </c>
      <c r="K3190" s="1031"/>
      <c r="L3190" s="1031"/>
      <c r="M3190" s="1031" t="str">
        <f>IF('statement of marks'!FK106="","",'statement of marks'!FK106)</f>
        <v/>
      </c>
      <c r="N3190" s="1031"/>
      <c r="O3190" s="1031"/>
      <c r="P3190" s="1031" t="str">
        <f>IF('statement of marks'!FM106="","",'statement of marks'!FM106)</f>
        <v/>
      </c>
      <c r="Q3190" s="1031"/>
      <c r="R3190" s="1031"/>
      <c r="S3190" s="438"/>
      <c r="T3190" s="440" t="str">
        <f>IF('statement of marks'!FN106="","",'statement of marks'!FN106)</f>
        <v/>
      </c>
      <c r="U3190" s="440" t="str">
        <f>IF('statement of marks'!FO106="","",'statement of marks'!FO106)</f>
        <v/>
      </c>
      <c r="V3190" s="441" t="str">
        <f>IF('statement of marks'!FP106="","",'statement of marks'!FP106)</f>
        <v/>
      </c>
    </row>
    <row r="3191" spans="1:22" ht="15.95" customHeight="1">
      <c r="A3191" s="425"/>
      <c r="B3191" s="1000" t="s">
        <v>195</v>
      </c>
      <c r="C3191" s="1001"/>
      <c r="D3191" s="1071" t="str">
        <f>details!$DR$3</f>
        <v>vxLr rd</v>
      </c>
      <c r="E3191" s="1071"/>
      <c r="F3191" s="1071"/>
      <c r="G3191" s="1071" t="str">
        <f>details!$DV$3</f>
        <v>vDVwcj rd</v>
      </c>
      <c r="H3191" s="1071"/>
      <c r="I3191" s="1071"/>
      <c r="J3191" s="1071" t="str">
        <f>details!$ED$3</f>
        <v>Qjojh rd</v>
      </c>
      <c r="K3191" s="1071"/>
      <c r="L3191" s="1071"/>
      <c r="M3191" s="1071" t="str">
        <f>details!$DZ$3</f>
        <v>fnlEcj rd</v>
      </c>
      <c r="N3191" s="1071"/>
      <c r="O3191" s="1071"/>
      <c r="P3191" s="1071" t="str">
        <f>details!$EH$3</f>
        <v>loZ ;ksx</v>
      </c>
      <c r="Q3191" s="1071"/>
      <c r="R3191" s="1071"/>
      <c r="S3191" s="1010" t="s">
        <v>252</v>
      </c>
      <c r="T3191" s="1011"/>
      <c r="U3191" s="1011"/>
      <c r="V3191" s="1078"/>
    </row>
    <row r="3192" spans="1:22" ht="15.95" customHeight="1">
      <c r="A3192" s="425"/>
      <c r="B3192" s="1025" t="s">
        <v>98</v>
      </c>
      <c r="C3192" s="1026"/>
      <c r="D3192" s="1008" t="str">
        <f>IF(details!DS106="","",details!DS106)</f>
        <v/>
      </c>
      <c r="E3192" s="1008"/>
      <c r="F3192" s="1008"/>
      <c r="G3192" s="1008" t="str">
        <f>IF(details!DW106="","",details!DW106)</f>
        <v/>
      </c>
      <c r="H3192" s="1008"/>
      <c r="I3192" s="1008"/>
      <c r="J3192" s="1008" t="str">
        <f>IF(details!EE106="","",details!EE106)</f>
        <v/>
      </c>
      <c r="K3192" s="1008"/>
      <c r="L3192" s="1008"/>
      <c r="M3192" s="1008" t="str">
        <f>IF(details!EA106="","",details!EA106)</f>
        <v/>
      </c>
      <c r="N3192" s="1008"/>
      <c r="O3192" s="1008"/>
      <c r="P3192" s="1008" t="str">
        <f>IF(details!EI106="","",details!EI106)</f>
        <v/>
      </c>
      <c r="Q3192" s="1008"/>
      <c r="R3192" s="1008"/>
      <c r="S3192" s="1079">
        <f>'statement of marks'!$HF$108</f>
        <v>42855</v>
      </c>
      <c r="T3192" s="1080"/>
      <c r="U3192" s="1080"/>
      <c r="V3192" s="1081"/>
    </row>
    <row r="3193" spans="1:22" ht="15.95" customHeight="1">
      <c r="A3193" s="425"/>
      <c r="B3193" s="1023" t="s">
        <v>15</v>
      </c>
      <c r="C3193" s="1024"/>
      <c r="D3193" s="1009">
        <f>IF(details!DR106="","",details!DR106)</f>
        <v>83</v>
      </c>
      <c r="E3193" s="1009"/>
      <c r="F3193" s="1009"/>
      <c r="G3193" s="1009" t="str">
        <f>IF(details!DV106="","",details!DV106)</f>
        <v/>
      </c>
      <c r="H3193" s="1009"/>
      <c r="I3193" s="1009"/>
      <c r="J3193" s="1009" t="str">
        <f>IF(details!ED106="","",details!ED106)</f>
        <v/>
      </c>
      <c r="K3193" s="1009"/>
      <c r="L3193" s="1009"/>
      <c r="M3193" s="1009" t="str">
        <f>IF(details!DZ106="","",details!DZ106)</f>
        <v/>
      </c>
      <c r="N3193" s="1009"/>
      <c r="O3193" s="1009"/>
      <c r="P3193" s="1009" t="str">
        <f>IF(details!EH106="","",details!EH106)</f>
        <v/>
      </c>
      <c r="Q3193" s="1009"/>
      <c r="R3193" s="1009"/>
      <c r="S3193" s="1082"/>
      <c r="T3193" s="1083"/>
      <c r="U3193" s="1083"/>
      <c r="V3193" s="1084"/>
    </row>
    <row r="3194" spans="1:22" ht="15.95" customHeight="1">
      <c r="A3194" s="1072"/>
      <c r="B3194" s="1064" t="s">
        <v>250</v>
      </c>
      <c r="C3194" s="1065"/>
      <c r="D3194" s="1066" t="s">
        <v>3</v>
      </c>
      <c r="E3194" s="1066"/>
      <c r="F3194" s="1066"/>
      <c r="G3194" s="1066" t="s">
        <v>236</v>
      </c>
      <c r="H3194" s="1066"/>
      <c r="I3194" s="1066"/>
      <c r="J3194" s="1066" t="s">
        <v>5</v>
      </c>
      <c r="K3194" s="1066"/>
      <c r="L3194" s="1066"/>
      <c r="M3194" s="1066" t="s">
        <v>242</v>
      </c>
      <c r="N3194" s="1066"/>
      <c r="O3194" s="1066"/>
      <c r="P3194" s="1067" t="s">
        <v>225</v>
      </c>
      <c r="Q3194" s="1067"/>
      <c r="R3194" s="1067"/>
      <c r="S3194" s="1066" t="s">
        <v>250</v>
      </c>
      <c r="T3194" s="1066"/>
      <c r="U3194" s="1066"/>
      <c r="V3194" s="1068"/>
    </row>
    <row r="3195" spans="1:22" ht="15.95" customHeight="1">
      <c r="A3195" s="1072"/>
      <c r="B3195" s="1064"/>
      <c r="C3195" s="1065"/>
      <c r="D3195" s="1069" t="str">
        <f>'statement of marks'!HD106</f>
        <v/>
      </c>
      <c r="E3195" s="1069"/>
      <c r="F3195" s="1069"/>
      <c r="G3195" s="1069" t="str">
        <f>'statement of marks'!HE106</f>
        <v/>
      </c>
      <c r="H3195" s="1069"/>
      <c r="I3195" s="1069"/>
      <c r="J3195" s="1069" t="str">
        <f>'statement of marks'!HF106</f>
        <v/>
      </c>
      <c r="K3195" s="1069"/>
      <c r="L3195" s="1069"/>
      <c r="M3195" s="1069" t="str">
        <f>'statement of marks'!HI106</f>
        <v/>
      </c>
      <c r="N3195" s="1069"/>
      <c r="O3195" s="1069"/>
      <c r="P3195" s="1069" t="str">
        <f>'statement of marks'!HH106</f>
        <v/>
      </c>
      <c r="Q3195" s="1069"/>
      <c r="R3195" s="1069"/>
      <c r="S3195" s="1066" t="str">
        <f>'statement of marks'!HC106</f>
        <v/>
      </c>
      <c r="T3195" s="1066"/>
      <c r="U3195" s="1066"/>
      <c r="V3195" s="1068"/>
    </row>
    <row r="3196" spans="1:22" ht="15.95" customHeight="1">
      <c r="A3196" s="425"/>
      <c r="B3196" s="1036" t="s">
        <v>99</v>
      </c>
      <c r="C3196" s="1037"/>
      <c r="D3196" s="1007"/>
      <c r="E3196" s="1007"/>
      <c r="F3196" s="1007"/>
      <c r="G3196" s="1007"/>
      <c r="H3196" s="1007"/>
      <c r="I3196" s="1007"/>
      <c r="J3196" s="1007"/>
      <c r="K3196" s="1007"/>
      <c r="L3196" s="1007"/>
      <c r="M3196" s="1007"/>
      <c r="N3196" s="1007"/>
      <c r="O3196" s="1007"/>
      <c r="P3196" s="1007"/>
      <c r="Q3196" s="1007"/>
      <c r="R3196" s="1007"/>
      <c r="S3196" s="1007"/>
      <c r="T3196" s="1007"/>
      <c r="U3196" s="1007"/>
      <c r="V3196" s="1058"/>
    </row>
    <row r="3197" spans="1:22" ht="15.95" customHeight="1">
      <c r="A3197" s="425"/>
      <c r="B3197" s="1013" t="s">
        <v>79</v>
      </c>
      <c r="C3197" s="1014"/>
      <c r="D3197" s="1007"/>
      <c r="E3197" s="1007"/>
      <c r="F3197" s="1007"/>
      <c r="G3197" s="1007"/>
      <c r="H3197" s="1007"/>
      <c r="I3197" s="1007"/>
      <c r="J3197" s="1007"/>
      <c r="K3197" s="1007"/>
      <c r="L3197" s="1007"/>
      <c r="M3197" s="1007"/>
      <c r="N3197" s="1007"/>
      <c r="O3197" s="1007"/>
      <c r="P3197" s="1007"/>
      <c r="Q3197" s="1007"/>
      <c r="R3197" s="1007"/>
      <c r="S3197" s="1007"/>
      <c r="T3197" s="1007"/>
      <c r="U3197" s="1007"/>
      <c r="V3197" s="1058"/>
    </row>
    <row r="3198" spans="1:22" ht="15.95" customHeight="1">
      <c r="A3198" s="425"/>
      <c r="B3198" s="1036" t="s">
        <v>243</v>
      </c>
      <c r="C3198" s="1037"/>
      <c r="D3198" s="1007"/>
      <c r="E3198" s="1007"/>
      <c r="F3198" s="1007"/>
      <c r="G3198" s="1007"/>
      <c r="H3198" s="1007"/>
      <c r="I3198" s="1007"/>
      <c r="J3198" s="1007"/>
      <c r="K3198" s="1007"/>
      <c r="L3198" s="1007"/>
      <c r="M3198" s="1007"/>
      <c r="N3198" s="1007"/>
      <c r="O3198" s="1007"/>
      <c r="P3198" s="1007" t="s">
        <v>243</v>
      </c>
      <c r="Q3198" s="1007"/>
      <c r="R3198" s="1007"/>
      <c r="S3198" s="1007"/>
      <c r="T3198" s="1007"/>
      <c r="U3198" s="1007"/>
      <c r="V3198" s="1058"/>
    </row>
    <row r="3199" spans="1:22" ht="15.95" customHeight="1">
      <c r="A3199" s="425"/>
      <c r="B3199" s="1021" t="s">
        <v>100</v>
      </c>
      <c r="C3199" s="1022"/>
      <c r="D3199" s="1007"/>
      <c r="E3199" s="1007"/>
      <c r="F3199" s="1007"/>
      <c r="G3199" s="1007"/>
      <c r="H3199" s="1007"/>
      <c r="I3199" s="1007"/>
      <c r="J3199" s="1007"/>
      <c r="K3199" s="1007"/>
      <c r="L3199" s="1007"/>
      <c r="M3199" s="1007"/>
      <c r="N3199" s="1007"/>
      <c r="O3199" s="1007"/>
      <c r="P3199" s="1007"/>
      <c r="Q3199" s="1007"/>
      <c r="R3199" s="1007"/>
      <c r="S3199" s="1060" t="s">
        <v>100</v>
      </c>
      <c r="T3199" s="1060"/>
      <c r="U3199" s="1060"/>
      <c r="V3199" s="1061"/>
    </row>
    <row r="3200" spans="1:22" ht="15.95" customHeight="1" thickBot="1">
      <c r="A3200" s="427"/>
      <c r="B3200" s="1076" t="s">
        <v>101</v>
      </c>
      <c r="C3200" s="1077"/>
      <c r="D3200" s="1059"/>
      <c r="E3200" s="1059"/>
      <c r="F3200" s="1059"/>
      <c r="G3200" s="1059"/>
      <c r="H3200" s="1059"/>
      <c r="I3200" s="1059"/>
      <c r="J3200" s="1059"/>
      <c r="K3200" s="1059"/>
      <c r="L3200" s="1059"/>
      <c r="M3200" s="1059"/>
      <c r="N3200" s="1059"/>
      <c r="O3200" s="1059"/>
      <c r="P3200" s="1059"/>
      <c r="Q3200" s="1059"/>
      <c r="R3200" s="1059"/>
      <c r="S3200" s="1062" t="s">
        <v>134</v>
      </c>
      <c r="T3200" s="1062"/>
      <c r="U3200" s="1062"/>
      <c r="V3200" s="1063"/>
    </row>
  </sheetData>
  <sheetProtection password="CC1C" sheet="1" objects="1" scenarios="1" formatCells="0" formatColumns="0" formatRows="0" autoFilter="0"/>
  <mergeCells count="13100">
    <mergeCell ref="B3187:C3187"/>
    <mergeCell ref="D3187:F3187"/>
    <mergeCell ref="G3187:I3187"/>
    <mergeCell ref="J3187:L3187"/>
    <mergeCell ref="M3187:O3187"/>
    <mergeCell ref="P3187:R3187"/>
    <mergeCell ref="B3179:C3179"/>
    <mergeCell ref="B3180:C3180"/>
    <mergeCell ref="B3181:C3181"/>
    <mergeCell ref="B3182:C3182"/>
    <mergeCell ref="B3183:C3183"/>
    <mergeCell ref="B3184:C3184"/>
    <mergeCell ref="S23:V23"/>
    <mergeCell ref="S24:V24"/>
    <mergeCell ref="S25:V25"/>
    <mergeCell ref="S55:V55"/>
    <mergeCell ref="S56:V56"/>
    <mergeCell ref="S57:V57"/>
    <mergeCell ref="S87:V87"/>
    <mergeCell ref="S88:V88"/>
    <mergeCell ref="S89:V89"/>
    <mergeCell ref="S119:V119"/>
    <mergeCell ref="S120:V120"/>
    <mergeCell ref="S121:V121"/>
    <mergeCell ref="S151:V151"/>
    <mergeCell ref="S152:V152"/>
    <mergeCell ref="S153:V153"/>
    <mergeCell ref="S183:V183"/>
    <mergeCell ref="S184:V184"/>
    <mergeCell ref="S185:V185"/>
    <mergeCell ref="S215:V215"/>
    <mergeCell ref="S216:V216"/>
    <mergeCell ref="S217:V217"/>
    <mergeCell ref="S247:V247"/>
    <mergeCell ref="S248:V248"/>
    <mergeCell ref="S249:V249"/>
    <mergeCell ref="S311:V311"/>
    <mergeCell ref="S312:V312"/>
    <mergeCell ref="S313:V313"/>
    <mergeCell ref="S343:V343"/>
    <mergeCell ref="S344:V344"/>
    <mergeCell ref="S345:V345"/>
    <mergeCell ref="S279:V279"/>
    <mergeCell ref="S280:V280"/>
    <mergeCell ref="S281:V281"/>
    <mergeCell ref="T50:V50"/>
    <mergeCell ref="B3185:C3185"/>
    <mergeCell ref="B3186:C3186"/>
    <mergeCell ref="D3186:F3186"/>
    <mergeCell ref="D3176:F3176"/>
    <mergeCell ref="G3176:R3176"/>
    <mergeCell ref="S3176:V3176"/>
    <mergeCell ref="D3177:F3177"/>
    <mergeCell ref="G3177:I3177"/>
    <mergeCell ref="J3177:L3177"/>
    <mergeCell ref="M3177:O3177"/>
    <mergeCell ref="P3177:P3178"/>
    <mergeCell ref="Q3177:S3177"/>
    <mergeCell ref="T3177:V3177"/>
    <mergeCell ref="B3171:C3171"/>
    <mergeCell ref="D3171:V3171"/>
    <mergeCell ref="B3172:C3172"/>
    <mergeCell ref="D3172:V3172"/>
    <mergeCell ref="B3173:C3173"/>
    <mergeCell ref="S3199:V3199"/>
    <mergeCell ref="B3200:C3200"/>
    <mergeCell ref="D3200:F3200"/>
    <mergeCell ref="G3200:I3200"/>
    <mergeCell ref="J3200:L3200"/>
    <mergeCell ref="M3200:O3200"/>
    <mergeCell ref="S3200:V3200"/>
    <mergeCell ref="B3196:C3196"/>
    <mergeCell ref="D3196:F3196"/>
    <mergeCell ref="G3196:I3196"/>
    <mergeCell ref="J3196:L3196"/>
    <mergeCell ref="M3196:O3196"/>
    <mergeCell ref="P3196:R3196"/>
    <mergeCell ref="S3196:V3198"/>
    <mergeCell ref="B3197:C3197"/>
    <mergeCell ref="D3197:F3197"/>
    <mergeCell ref="G3197:I3197"/>
    <mergeCell ref="J3197:L3197"/>
    <mergeCell ref="M3197:O3197"/>
    <mergeCell ref="P3197:R3197"/>
    <mergeCell ref="B3198:C3198"/>
    <mergeCell ref="D3198:F3198"/>
    <mergeCell ref="G3198:I3198"/>
    <mergeCell ref="J3198:L3198"/>
    <mergeCell ref="M3198:O3198"/>
    <mergeCell ref="P3198:R3200"/>
    <mergeCell ref="B3199:C3199"/>
    <mergeCell ref="D3199:F3199"/>
    <mergeCell ref="G3199:I3199"/>
    <mergeCell ref="J3199:L3199"/>
    <mergeCell ref="M3199:O3199"/>
    <mergeCell ref="B3188:C3188"/>
    <mergeCell ref="D3188:F3188"/>
    <mergeCell ref="G3188:I3188"/>
    <mergeCell ref="J3188:L3188"/>
    <mergeCell ref="M3188:O3188"/>
    <mergeCell ref="P3188:R3188"/>
    <mergeCell ref="B3189:C3189"/>
    <mergeCell ref="D3189:F3189"/>
    <mergeCell ref="G3189:I3189"/>
    <mergeCell ref="J3189:L3189"/>
    <mergeCell ref="M3189:O3189"/>
    <mergeCell ref="P3189:R3189"/>
    <mergeCell ref="A3194:A3195"/>
    <mergeCell ref="B3194:C3195"/>
    <mergeCell ref="D3194:F3194"/>
    <mergeCell ref="G3194:I3194"/>
    <mergeCell ref="J3194:L3194"/>
    <mergeCell ref="M3194:O3194"/>
    <mergeCell ref="P3194:R3194"/>
    <mergeCell ref="S3194:V3194"/>
    <mergeCell ref="D3195:F3195"/>
    <mergeCell ref="G3195:I3195"/>
    <mergeCell ref="J3195:L3195"/>
    <mergeCell ref="M3195:O3195"/>
    <mergeCell ref="P3195:R3195"/>
    <mergeCell ref="S3195:V3195"/>
    <mergeCell ref="B3192:C3192"/>
    <mergeCell ref="D3192:F3192"/>
    <mergeCell ref="G3192:I3192"/>
    <mergeCell ref="J3192:L3192"/>
    <mergeCell ref="M3192:O3192"/>
    <mergeCell ref="P3192:R3192"/>
    <mergeCell ref="B3193:C3193"/>
    <mergeCell ref="D3193:F3193"/>
    <mergeCell ref="G3193:I3193"/>
    <mergeCell ref="J3193:L3193"/>
    <mergeCell ref="M3193:O3193"/>
    <mergeCell ref="P3193:R3193"/>
    <mergeCell ref="B3190:C3190"/>
    <mergeCell ref="D3190:F3190"/>
    <mergeCell ref="G3190:I3190"/>
    <mergeCell ref="J3190:L3190"/>
    <mergeCell ref="M3190:O3190"/>
    <mergeCell ref="P3190:R3190"/>
    <mergeCell ref="B3191:C3191"/>
    <mergeCell ref="D3191:F3191"/>
    <mergeCell ref="G3191:I3191"/>
    <mergeCell ref="J3191:L3191"/>
    <mergeCell ref="M3191:O3191"/>
    <mergeCell ref="P3191:R3191"/>
    <mergeCell ref="S3191:V3191"/>
    <mergeCell ref="S3192:V3192"/>
    <mergeCell ref="S3193:V3193"/>
    <mergeCell ref="D3173:V3173"/>
    <mergeCell ref="B3174:C3174"/>
    <mergeCell ref="D3174:V3174"/>
    <mergeCell ref="B3175:C3175"/>
    <mergeCell ref="D3175:F3175"/>
    <mergeCell ref="G3175:I3175"/>
    <mergeCell ref="J3175:L3175"/>
    <mergeCell ref="M3175:O3175"/>
    <mergeCell ref="P3175:R3175"/>
    <mergeCell ref="S3175:V3175"/>
    <mergeCell ref="S3167:V3167"/>
    <mergeCell ref="B3168:C3168"/>
    <mergeCell ref="D3168:F3168"/>
    <mergeCell ref="G3168:I3168"/>
    <mergeCell ref="J3168:L3168"/>
    <mergeCell ref="M3168:O3168"/>
    <mergeCell ref="S3168:V3168"/>
    <mergeCell ref="B3169:V3169"/>
    <mergeCell ref="B3170:V3170"/>
    <mergeCell ref="G3186:I3186"/>
    <mergeCell ref="J3186:L3186"/>
    <mergeCell ref="M3186:O3186"/>
    <mergeCell ref="P3186:R3186"/>
    <mergeCell ref="T3186:V3186"/>
    <mergeCell ref="B3164:C3164"/>
    <mergeCell ref="D3164:F3164"/>
    <mergeCell ref="G3164:I3164"/>
    <mergeCell ref="J3164:L3164"/>
    <mergeCell ref="M3164:O3164"/>
    <mergeCell ref="P3164:R3164"/>
    <mergeCell ref="S3164:V3166"/>
    <mergeCell ref="B3165:C3165"/>
    <mergeCell ref="D3165:F3165"/>
    <mergeCell ref="G3165:I3165"/>
    <mergeCell ref="J3165:L3165"/>
    <mergeCell ref="M3165:O3165"/>
    <mergeCell ref="P3165:R3165"/>
    <mergeCell ref="B3166:C3166"/>
    <mergeCell ref="D3166:F3166"/>
    <mergeCell ref="G3166:I3166"/>
    <mergeCell ref="J3166:L3166"/>
    <mergeCell ref="M3166:O3166"/>
    <mergeCell ref="P3166:R3168"/>
    <mergeCell ref="B3167:C3167"/>
    <mergeCell ref="D3167:F3167"/>
    <mergeCell ref="G3167:I3167"/>
    <mergeCell ref="J3167:L3167"/>
    <mergeCell ref="M3167:O3167"/>
    <mergeCell ref="A3162:A3163"/>
    <mergeCell ref="B3162:C3163"/>
    <mergeCell ref="D3162:F3162"/>
    <mergeCell ref="G3162:I3162"/>
    <mergeCell ref="J3162:L3162"/>
    <mergeCell ref="M3162:O3162"/>
    <mergeCell ref="P3162:R3162"/>
    <mergeCell ref="S3162:V3162"/>
    <mergeCell ref="D3163:F3163"/>
    <mergeCell ref="G3163:I3163"/>
    <mergeCell ref="J3163:L3163"/>
    <mergeCell ref="M3163:O3163"/>
    <mergeCell ref="P3163:R3163"/>
    <mergeCell ref="S3163:V3163"/>
    <mergeCell ref="B3160:C3160"/>
    <mergeCell ref="D3160:F3160"/>
    <mergeCell ref="G3160:I3160"/>
    <mergeCell ref="J3160:L3160"/>
    <mergeCell ref="M3160:O3160"/>
    <mergeCell ref="P3160:R3160"/>
    <mergeCell ref="B3161:C3161"/>
    <mergeCell ref="D3161:F3161"/>
    <mergeCell ref="G3161:I3161"/>
    <mergeCell ref="J3161:L3161"/>
    <mergeCell ref="M3161:O3161"/>
    <mergeCell ref="P3161:R3161"/>
    <mergeCell ref="B3158:C3158"/>
    <mergeCell ref="D3158:F3158"/>
    <mergeCell ref="G3158:I3158"/>
    <mergeCell ref="J3158:L3158"/>
    <mergeCell ref="M3158:O3158"/>
    <mergeCell ref="P3158:R3158"/>
    <mergeCell ref="B3159:C3159"/>
    <mergeCell ref="D3159:F3159"/>
    <mergeCell ref="G3159:I3159"/>
    <mergeCell ref="J3159:L3159"/>
    <mergeCell ref="M3159:O3159"/>
    <mergeCell ref="P3159:R3159"/>
    <mergeCell ref="S3159:V3159"/>
    <mergeCell ref="S3160:V3160"/>
    <mergeCell ref="S3161:V3161"/>
    <mergeCell ref="B3156:C3156"/>
    <mergeCell ref="D3156:F3156"/>
    <mergeCell ref="G3156:I3156"/>
    <mergeCell ref="J3156:L3156"/>
    <mergeCell ref="M3156:O3156"/>
    <mergeCell ref="P3156:R3156"/>
    <mergeCell ref="B3157:C3157"/>
    <mergeCell ref="D3157:F3157"/>
    <mergeCell ref="G3157:I3157"/>
    <mergeCell ref="J3157:L3157"/>
    <mergeCell ref="M3157:O3157"/>
    <mergeCell ref="P3157:R3157"/>
    <mergeCell ref="G3154:I3154"/>
    <mergeCell ref="J3154:L3154"/>
    <mergeCell ref="M3154:O3154"/>
    <mergeCell ref="P3154:R3154"/>
    <mergeCell ref="T3154:V3154"/>
    <mergeCell ref="B3155:C3155"/>
    <mergeCell ref="D3155:F3155"/>
    <mergeCell ref="G3155:I3155"/>
    <mergeCell ref="J3155:L3155"/>
    <mergeCell ref="M3155:O3155"/>
    <mergeCell ref="P3155:R3155"/>
    <mergeCell ref="B3147:C3147"/>
    <mergeCell ref="B3148:C3148"/>
    <mergeCell ref="B3149:C3149"/>
    <mergeCell ref="B3150:C3150"/>
    <mergeCell ref="B3151:C3151"/>
    <mergeCell ref="B3152:C3152"/>
    <mergeCell ref="B3153:C3153"/>
    <mergeCell ref="B3154:C3154"/>
    <mergeCell ref="D3154:F3154"/>
    <mergeCell ref="D3144:F3144"/>
    <mergeCell ref="G3144:R3144"/>
    <mergeCell ref="S3144:V3144"/>
    <mergeCell ref="D3145:F3145"/>
    <mergeCell ref="G3145:I3145"/>
    <mergeCell ref="J3145:L3145"/>
    <mergeCell ref="M3145:O3145"/>
    <mergeCell ref="P3145:P3146"/>
    <mergeCell ref="Q3145:S3145"/>
    <mergeCell ref="T3145:V3145"/>
    <mergeCell ref="B3139:C3139"/>
    <mergeCell ref="D3139:V3139"/>
    <mergeCell ref="B3140:C3140"/>
    <mergeCell ref="D3140:V3140"/>
    <mergeCell ref="B3141:C3141"/>
    <mergeCell ref="D3141:V3141"/>
    <mergeCell ref="B3142:C3142"/>
    <mergeCell ref="D3142:V3142"/>
    <mergeCell ref="B3143:C3143"/>
    <mergeCell ref="D3143:F3143"/>
    <mergeCell ref="G3143:I3143"/>
    <mergeCell ref="J3143:L3143"/>
    <mergeCell ref="M3143:O3143"/>
    <mergeCell ref="P3143:R3143"/>
    <mergeCell ref="S3143:V3143"/>
    <mergeCell ref="S3135:V3135"/>
    <mergeCell ref="B3136:C3136"/>
    <mergeCell ref="D3136:F3136"/>
    <mergeCell ref="G3136:I3136"/>
    <mergeCell ref="J3136:L3136"/>
    <mergeCell ref="M3136:O3136"/>
    <mergeCell ref="S3136:V3136"/>
    <mergeCell ref="B3137:V3137"/>
    <mergeCell ref="B3138:V3138"/>
    <mergeCell ref="B3132:C3132"/>
    <mergeCell ref="D3132:F3132"/>
    <mergeCell ref="G3132:I3132"/>
    <mergeCell ref="J3132:L3132"/>
    <mergeCell ref="M3132:O3132"/>
    <mergeCell ref="P3132:R3132"/>
    <mergeCell ref="S3132:V3134"/>
    <mergeCell ref="B3133:C3133"/>
    <mergeCell ref="D3133:F3133"/>
    <mergeCell ref="G3133:I3133"/>
    <mergeCell ref="J3133:L3133"/>
    <mergeCell ref="M3133:O3133"/>
    <mergeCell ref="P3133:R3133"/>
    <mergeCell ref="B3134:C3134"/>
    <mergeCell ref="D3134:F3134"/>
    <mergeCell ref="G3134:I3134"/>
    <mergeCell ref="J3134:L3134"/>
    <mergeCell ref="M3134:O3134"/>
    <mergeCell ref="P3134:R3136"/>
    <mergeCell ref="B3135:C3135"/>
    <mergeCell ref="D3135:F3135"/>
    <mergeCell ref="G3135:I3135"/>
    <mergeCell ref="J3135:L3135"/>
    <mergeCell ref="M3135:O3135"/>
    <mergeCell ref="A3130:A3131"/>
    <mergeCell ref="B3130:C3131"/>
    <mergeCell ref="D3130:F3130"/>
    <mergeCell ref="G3130:I3130"/>
    <mergeCell ref="J3130:L3130"/>
    <mergeCell ref="M3130:O3130"/>
    <mergeCell ref="P3130:R3130"/>
    <mergeCell ref="S3130:V3130"/>
    <mergeCell ref="D3131:F3131"/>
    <mergeCell ref="G3131:I3131"/>
    <mergeCell ref="J3131:L3131"/>
    <mergeCell ref="M3131:O3131"/>
    <mergeCell ref="P3131:R3131"/>
    <mergeCell ref="S3131:V3131"/>
    <mergeCell ref="B3128:C3128"/>
    <mergeCell ref="D3128:F3128"/>
    <mergeCell ref="G3128:I3128"/>
    <mergeCell ref="J3128:L3128"/>
    <mergeCell ref="M3128:O3128"/>
    <mergeCell ref="P3128:R3128"/>
    <mergeCell ref="B3129:C3129"/>
    <mergeCell ref="D3129:F3129"/>
    <mergeCell ref="G3129:I3129"/>
    <mergeCell ref="J3129:L3129"/>
    <mergeCell ref="M3129:O3129"/>
    <mergeCell ref="P3129:R3129"/>
    <mergeCell ref="B3126:C3126"/>
    <mergeCell ref="D3126:F3126"/>
    <mergeCell ref="G3126:I3126"/>
    <mergeCell ref="J3126:L3126"/>
    <mergeCell ref="M3126:O3126"/>
    <mergeCell ref="P3126:R3126"/>
    <mergeCell ref="B3127:C3127"/>
    <mergeCell ref="D3127:F3127"/>
    <mergeCell ref="G3127:I3127"/>
    <mergeCell ref="J3127:L3127"/>
    <mergeCell ref="M3127:O3127"/>
    <mergeCell ref="P3127:R3127"/>
    <mergeCell ref="S3127:V3127"/>
    <mergeCell ref="S3128:V3128"/>
    <mergeCell ref="S3129:V3129"/>
    <mergeCell ref="B3124:C3124"/>
    <mergeCell ref="D3124:F3124"/>
    <mergeCell ref="G3124:I3124"/>
    <mergeCell ref="J3124:L3124"/>
    <mergeCell ref="M3124:O3124"/>
    <mergeCell ref="P3124:R3124"/>
    <mergeCell ref="B3125:C3125"/>
    <mergeCell ref="D3125:F3125"/>
    <mergeCell ref="G3125:I3125"/>
    <mergeCell ref="J3125:L3125"/>
    <mergeCell ref="M3125:O3125"/>
    <mergeCell ref="P3125:R3125"/>
    <mergeCell ref="G3122:I3122"/>
    <mergeCell ref="J3122:L3122"/>
    <mergeCell ref="M3122:O3122"/>
    <mergeCell ref="P3122:R3122"/>
    <mergeCell ref="T3122:V3122"/>
    <mergeCell ref="B3123:C3123"/>
    <mergeCell ref="D3123:F3123"/>
    <mergeCell ref="G3123:I3123"/>
    <mergeCell ref="J3123:L3123"/>
    <mergeCell ref="M3123:O3123"/>
    <mergeCell ref="P3123:R3123"/>
    <mergeCell ref="B3115:C3115"/>
    <mergeCell ref="B3116:C3116"/>
    <mergeCell ref="B3117:C3117"/>
    <mergeCell ref="B3118:C3118"/>
    <mergeCell ref="B3119:C3119"/>
    <mergeCell ref="B3120:C3120"/>
    <mergeCell ref="B3121:C3121"/>
    <mergeCell ref="B3122:C3122"/>
    <mergeCell ref="D3122:F3122"/>
    <mergeCell ref="D3112:F3112"/>
    <mergeCell ref="G3112:R3112"/>
    <mergeCell ref="S3112:V3112"/>
    <mergeCell ref="D3113:F3113"/>
    <mergeCell ref="G3113:I3113"/>
    <mergeCell ref="J3113:L3113"/>
    <mergeCell ref="M3113:O3113"/>
    <mergeCell ref="P3113:P3114"/>
    <mergeCell ref="Q3113:S3113"/>
    <mergeCell ref="T3113:V3113"/>
    <mergeCell ref="B3107:C3107"/>
    <mergeCell ref="D3107:V3107"/>
    <mergeCell ref="B3108:C3108"/>
    <mergeCell ref="D3108:V3108"/>
    <mergeCell ref="B3109:C3109"/>
    <mergeCell ref="D3109:V3109"/>
    <mergeCell ref="B3110:C3110"/>
    <mergeCell ref="D3110:V3110"/>
    <mergeCell ref="B3111:C3111"/>
    <mergeCell ref="D3111:F3111"/>
    <mergeCell ref="G3111:I3111"/>
    <mergeCell ref="J3111:L3111"/>
    <mergeCell ref="M3111:O3111"/>
    <mergeCell ref="P3111:R3111"/>
    <mergeCell ref="S3111:V3111"/>
    <mergeCell ref="S3103:V3103"/>
    <mergeCell ref="B3104:C3104"/>
    <mergeCell ref="D3104:F3104"/>
    <mergeCell ref="G3104:I3104"/>
    <mergeCell ref="J3104:L3104"/>
    <mergeCell ref="M3104:O3104"/>
    <mergeCell ref="S3104:V3104"/>
    <mergeCell ref="B3105:V3105"/>
    <mergeCell ref="B3106:V3106"/>
    <mergeCell ref="B3100:C3100"/>
    <mergeCell ref="D3100:F3100"/>
    <mergeCell ref="G3100:I3100"/>
    <mergeCell ref="J3100:L3100"/>
    <mergeCell ref="M3100:O3100"/>
    <mergeCell ref="P3100:R3100"/>
    <mergeCell ref="S3100:V3102"/>
    <mergeCell ref="B3101:C3101"/>
    <mergeCell ref="D3101:F3101"/>
    <mergeCell ref="G3101:I3101"/>
    <mergeCell ref="J3101:L3101"/>
    <mergeCell ref="M3101:O3101"/>
    <mergeCell ref="P3101:R3101"/>
    <mergeCell ref="B3102:C3102"/>
    <mergeCell ref="D3102:F3102"/>
    <mergeCell ref="G3102:I3102"/>
    <mergeCell ref="J3102:L3102"/>
    <mergeCell ref="M3102:O3102"/>
    <mergeCell ref="P3102:R3104"/>
    <mergeCell ref="B3103:C3103"/>
    <mergeCell ref="D3103:F3103"/>
    <mergeCell ref="G3103:I3103"/>
    <mergeCell ref="J3103:L3103"/>
    <mergeCell ref="M3103:O3103"/>
    <mergeCell ref="A3098:A3099"/>
    <mergeCell ref="B3098:C3099"/>
    <mergeCell ref="D3098:F3098"/>
    <mergeCell ref="G3098:I3098"/>
    <mergeCell ref="J3098:L3098"/>
    <mergeCell ref="M3098:O3098"/>
    <mergeCell ref="P3098:R3098"/>
    <mergeCell ref="S3098:V3098"/>
    <mergeCell ref="D3099:F3099"/>
    <mergeCell ref="G3099:I3099"/>
    <mergeCell ref="J3099:L3099"/>
    <mergeCell ref="M3099:O3099"/>
    <mergeCell ref="P3099:R3099"/>
    <mergeCell ref="S3099:V3099"/>
    <mergeCell ref="B3096:C3096"/>
    <mergeCell ref="D3096:F3096"/>
    <mergeCell ref="G3096:I3096"/>
    <mergeCell ref="J3096:L3096"/>
    <mergeCell ref="M3096:O3096"/>
    <mergeCell ref="P3096:R3096"/>
    <mergeCell ref="B3097:C3097"/>
    <mergeCell ref="D3097:F3097"/>
    <mergeCell ref="G3097:I3097"/>
    <mergeCell ref="J3097:L3097"/>
    <mergeCell ref="M3097:O3097"/>
    <mergeCell ref="P3097:R3097"/>
    <mergeCell ref="B3094:C3094"/>
    <mergeCell ref="D3094:F3094"/>
    <mergeCell ref="G3094:I3094"/>
    <mergeCell ref="J3094:L3094"/>
    <mergeCell ref="M3094:O3094"/>
    <mergeCell ref="P3094:R3094"/>
    <mergeCell ref="B3095:C3095"/>
    <mergeCell ref="D3095:F3095"/>
    <mergeCell ref="G3095:I3095"/>
    <mergeCell ref="J3095:L3095"/>
    <mergeCell ref="M3095:O3095"/>
    <mergeCell ref="P3095:R3095"/>
    <mergeCell ref="S3095:V3095"/>
    <mergeCell ref="S3096:V3096"/>
    <mergeCell ref="S3097:V3097"/>
    <mergeCell ref="B3092:C3092"/>
    <mergeCell ref="D3092:F3092"/>
    <mergeCell ref="G3092:I3092"/>
    <mergeCell ref="J3092:L3092"/>
    <mergeCell ref="M3092:O3092"/>
    <mergeCell ref="P3092:R3092"/>
    <mergeCell ref="B3093:C3093"/>
    <mergeCell ref="D3093:F3093"/>
    <mergeCell ref="G3093:I3093"/>
    <mergeCell ref="J3093:L3093"/>
    <mergeCell ref="M3093:O3093"/>
    <mergeCell ref="P3093:R3093"/>
    <mergeCell ref="G3090:I3090"/>
    <mergeCell ref="J3090:L3090"/>
    <mergeCell ref="M3090:O3090"/>
    <mergeCell ref="P3090:R3090"/>
    <mergeCell ref="T3090:V3090"/>
    <mergeCell ref="B3091:C3091"/>
    <mergeCell ref="D3091:F3091"/>
    <mergeCell ref="G3091:I3091"/>
    <mergeCell ref="J3091:L3091"/>
    <mergeCell ref="M3091:O3091"/>
    <mergeCell ref="P3091:R3091"/>
    <mergeCell ref="B3083:C3083"/>
    <mergeCell ref="B3084:C3084"/>
    <mergeCell ref="B3085:C3085"/>
    <mergeCell ref="B3086:C3086"/>
    <mergeCell ref="B3087:C3087"/>
    <mergeCell ref="B3088:C3088"/>
    <mergeCell ref="B3089:C3089"/>
    <mergeCell ref="B3090:C3090"/>
    <mergeCell ref="D3090:F3090"/>
    <mergeCell ref="D3080:F3080"/>
    <mergeCell ref="G3080:R3080"/>
    <mergeCell ref="S3080:V3080"/>
    <mergeCell ref="D3081:F3081"/>
    <mergeCell ref="G3081:I3081"/>
    <mergeCell ref="J3081:L3081"/>
    <mergeCell ref="M3081:O3081"/>
    <mergeCell ref="P3081:P3082"/>
    <mergeCell ref="Q3081:S3081"/>
    <mergeCell ref="T3081:V3081"/>
    <mergeCell ref="B3075:C3075"/>
    <mergeCell ref="D3075:V3075"/>
    <mergeCell ref="B3076:C3076"/>
    <mergeCell ref="D3076:V3076"/>
    <mergeCell ref="B3077:C3077"/>
    <mergeCell ref="D3077:V3077"/>
    <mergeCell ref="B3078:C3078"/>
    <mergeCell ref="D3078:V3078"/>
    <mergeCell ref="B3079:C3079"/>
    <mergeCell ref="D3079:F3079"/>
    <mergeCell ref="G3079:I3079"/>
    <mergeCell ref="J3079:L3079"/>
    <mergeCell ref="M3079:O3079"/>
    <mergeCell ref="P3079:R3079"/>
    <mergeCell ref="S3079:V3079"/>
    <mergeCell ref="S3071:V3071"/>
    <mergeCell ref="B3072:C3072"/>
    <mergeCell ref="D3072:F3072"/>
    <mergeCell ref="G3072:I3072"/>
    <mergeCell ref="J3072:L3072"/>
    <mergeCell ref="M3072:O3072"/>
    <mergeCell ref="S3072:V3072"/>
    <mergeCell ref="B3073:V3073"/>
    <mergeCell ref="B3074:V3074"/>
    <mergeCell ref="B3068:C3068"/>
    <mergeCell ref="D3068:F3068"/>
    <mergeCell ref="G3068:I3068"/>
    <mergeCell ref="J3068:L3068"/>
    <mergeCell ref="M3068:O3068"/>
    <mergeCell ref="P3068:R3068"/>
    <mergeCell ref="S3068:V3070"/>
    <mergeCell ref="B3069:C3069"/>
    <mergeCell ref="D3069:F3069"/>
    <mergeCell ref="G3069:I3069"/>
    <mergeCell ref="J3069:L3069"/>
    <mergeCell ref="M3069:O3069"/>
    <mergeCell ref="P3069:R3069"/>
    <mergeCell ref="B3070:C3070"/>
    <mergeCell ref="D3070:F3070"/>
    <mergeCell ref="G3070:I3070"/>
    <mergeCell ref="J3070:L3070"/>
    <mergeCell ref="M3070:O3070"/>
    <mergeCell ref="P3070:R3072"/>
    <mergeCell ref="B3071:C3071"/>
    <mergeCell ref="D3071:F3071"/>
    <mergeCell ref="G3071:I3071"/>
    <mergeCell ref="J3071:L3071"/>
    <mergeCell ref="M3071:O3071"/>
    <mergeCell ref="A3066:A3067"/>
    <mergeCell ref="B3066:C3067"/>
    <mergeCell ref="D3066:F3066"/>
    <mergeCell ref="G3066:I3066"/>
    <mergeCell ref="J3066:L3066"/>
    <mergeCell ref="M3066:O3066"/>
    <mergeCell ref="P3066:R3066"/>
    <mergeCell ref="S3066:V3066"/>
    <mergeCell ref="D3067:F3067"/>
    <mergeCell ref="G3067:I3067"/>
    <mergeCell ref="J3067:L3067"/>
    <mergeCell ref="M3067:O3067"/>
    <mergeCell ref="P3067:R3067"/>
    <mergeCell ref="S3067:V3067"/>
    <mergeCell ref="B3064:C3064"/>
    <mergeCell ref="D3064:F3064"/>
    <mergeCell ref="G3064:I3064"/>
    <mergeCell ref="J3064:L3064"/>
    <mergeCell ref="M3064:O3064"/>
    <mergeCell ref="P3064:R3064"/>
    <mergeCell ref="B3065:C3065"/>
    <mergeCell ref="D3065:F3065"/>
    <mergeCell ref="G3065:I3065"/>
    <mergeCell ref="J3065:L3065"/>
    <mergeCell ref="M3065:O3065"/>
    <mergeCell ref="P3065:R3065"/>
    <mergeCell ref="B3062:C3062"/>
    <mergeCell ref="D3062:F3062"/>
    <mergeCell ref="G3062:I3062"/>
    <mergeCell ref="J3062:L3062"/>
    <mergeCell ref="M3062:O3062"/>
    <mergeCell ref="P3062:R3062"/>
    <mergeCell ref="B3063:C3063"/>
    <mergeCell ref="D3063:F3063"/>
    <mergeCell ref="G3063:I3063"/>
    <mergeCell ref="J3063:L3063"/>
    <mergeCell ref="M3063:O3063"/>
    <mergeCell ref="P3063:R3063"/>
    <mergeCell ref="S3063:V3063"/>
    <mergeCell ref="S3064:V3064"/>
    <mergeCell ref="S3065:V3065"/>
    <mergeCell ref="B3060:C3060"/>
    <mergeCell ref="D3060:F3060"/>
    <mergeCell ref="G3060:I3060"/>
    <mergeCell ref="J3060:L3060"/>
    <mergeCell ref="M3060:O3060"/>
    <mergeCell ref="P3060:R3060"/>
    <mergeCell ref="B3061:C3061"/>
    <mergeCell ref="D3061:F3061"/>
    <mergeCell ref="G3061:I3061"/>
    <mergeCell ref="J3061:L3061"/>
    <mergeCell ref="M3061:O3061"/>
    <mergeCell ref="P3061:R3061"/>
    <mergeCell ref="G3058:I3058"/>
    <mergeCell ref="J3058:L3058"/>
    <mergeCell ref="M3058:O3058"/>
    <mergeCell ref="P3058:R3058"/>
    <mergeCell ref="T3058:V3058"/>
    <mergeCell ref="B3059:C3059"/>
    <mergeCell ref="D3059:F3059"/>
    <mergeCell ref="G3059:I3059"/>
    <mergeCell ref="J3059:L3059"/>
    <mergeCell ref="M3059:O3059"/>
    <mergeCell ref="P3059:R3059"/>
    <mergeCell ref="B3051:C3051"/>
    <mergeCell ref="B3052:C3052"/>
    <mergeCell ref="B3053:C3053"/>
    <mergeCell ref="B3054:C3054"/>
    <mergeCell ref="B3055:C3055"/>
    <mergeCell ref="B3056:C3056"/>
    <mergeCell ref="B3057:C3057"/>
    <mergeCell ref="B3058:C3058"/>
    <mergeCell ref="D3058:F3058"/>
    <mergeCell ref="D3048:F3048"/>
    <mergeCell ref="G3048:R3048"/>
    <mergeCell ref="S3048:V3048"/>
    <mergeCell ref="D3049:F3049"/>
    <mergeCell ref="G3049:I3049"/>
    <mergeCell ref="J3049:L3049"/>
    <mergeCell ref="M3049:O3049"/>
    <mergeCell ref="P3049:P3050"/>
    <mergeCell ref="Q3049:S3049"/>
    <mergeCell ref="T3049:V3049"/>
    <mergeCell ref="B3043:C3043"/>
    <mergeCell ref="D3043:V3043"/>
    <mergeCell ref="B3044:C3044"/>
    <mergeCell ref="D3044:V3044"/>
    <mergeCell ref="B3045:C3045"/>
    <mergeCell ref="D3045:V3045"/>
    <mergeCell ref="B3046:C3046"/>
    <mergeCell ref="D3046:V3046"/>
    <mergeCell ref="B3047:C3047"/>
    <mergeCell ref="D3047:F3047"/>
    <mergeCell ref="G3047:I3047"/>
    <mergeCell ref="J3047:L3047"/>
    <mergeCell ref="M3047:O3047"/>
    <mergeCell ref="P3047:R3047"/>
    <mergeCell ref="S3047:V3047"/>
    <mergeCell ref="S3039:V3039"/>
    <mergeCell ref="B3040:C3040"/>
    <mergeCell ref="D3040:F3040"/>
    <mergeCell ref="G3040:I3040"/>
    <mergeCell ref="J3040:L3040"/>
    <mergeCell ref="M3040:O3040"/>
    <mergeCell ref="S3040:V3040"/>
    <mergeCell ref="B3041:V3041"/>
    <mergeCell ref="B3042:V3042"/>
    <mergeCell ref="B3036:C3036"/>
    <mergeCell ref="D3036:F3036"/>
    <mergeCell ref="G3036:I3036"/>
    <mergeCell ref="J3036:L3036"/>
    <mergeCell ref="M3036:O3036"/>
    <mergeCell ref="P3036:R3036"/>
    <mergeCell ref="S3036:V3038"/>
    <mergeCell ref="B3037:C3037"/>
    <mergeCell ref="D3037:F3037"/>
    <mergeCell ref="G3037:I3037"/>
    <mergeCell ref="J3037:L3037"/>
    <mergeCell ref="M3037:O3037"/>
    <mergeCell ref="P3037:R3037"/>
    <mergeCell ref="B3038:C3038"/>
    <mergeCell ref="D3038:F3038"/>
    <mergeCell ref="G3038:I3038"/>
    <mergeCell ref="J3038:L3038"/>
    <mergeCell ref="M3038:O3038"/>
    <mergeCell ref="P3038:R3040"/>
    <mergeCell ref="B3039:C3039"/>
    <mergeCell ref="D3039:F3039"/>
    <mergeCell ref="G3039:I3039"/>
    <mergeCell ref="J3039:L3039"/>
    <mergeCell ref="M3039:O3039"/>
    <mergeCell ref="A3034:A3035"/>
    <mergeCell ref="B3034:C3035"/>
    <mergeCell ref="D3034:F3034"/>
    <mergeCell ref="G3034:I3034"/>
    <mergeCell ref="J3034:L3034"/>
    <mergeCell ref="M3034:O3034"/>
    <mergeCell ref="P3034:R3034"/>
    <mergeCell ref="S3034:V3034"/>
    <mergeCell ref="D3035:F3035"/>
    <mergeCell ref="G3035:I3035"/>
    <mergeCell ref="J3035:L3035"/>
    <mergeCell ref="M3035:O3035"/>
    <mergeCell ref="P3035:R3035"/>
    <mergeCell ref="S3035:V3035"/>
    <mergeCell ref="B3032:C3032"/>
    <mergeCell ref="D3032:F3032"/>
    <mergeCell ref="G3032:I3032"/>
    <mergeCell ref="J3032:L3032"/>
    <mergeCell ref="M3032:O3032"/>
    <mergeCell ref="P3032:R3032"/>
    <mergeCell ref="B3033:C3033"/>
    <mergeCell ref="D3033:F3033"/>
    <mergeCell ref="G3033:I3033"/>
    <mergeCell ref="J3033:L3033"/>
    <mergeCell ref="M3033:O3033"/>
    <mergeCell ref="P3033:R3033"/>
    <mergeCell ref="B3030:C3030"/>
    <mergeCell ref="D3030:F3030"/>
    <mergeCell ref="G3030:I3030"/>
    <mergeCell ref="J3030:L3030"/>
    <mergeCell ref="M3030:O3030"/>
    <mergeCell ref="P3030:R3030"/>
    <mergeCell ref="B3031:C3031"/>
    <mergeCell ref="D3031:F3031"/>
    <mergeCell ref="G3031:I3031"/>
    <mergeCell ref="J3031:L3031"/>
    <mergeCell ref="M3031:O3031"/>
    <mergeCell ref="P3031:R3031"/>
    <mergeCell ref="S3031:V3031"/>
    <mergeCell ref="S3032:V3032"/>
    <mergeCell ref="S3033:V3033"/>
    <mergeCell ref="B3028:C3028"/>
    <mergeCell ref="D3028:F3028"/>
    <mergeCell ref="G3028:I3028"/>
    <mergeCell ref="J3028:L3028"/>
    <mergeCell ref="M3028:O3028"/>
    <mergeCell ref="P3028:R3028"/>
    <mergeCell ref="B3029:C3029"/>
    <mergeCell ref="D3029:F3029"/>
    <mergeCell ref="G3029:I3029"/>
    <mergeCell ref="J3029:L3029"/>
    <mergeCell ref="M3029:O3029"/>
    <mergeCell ref="P3029:R3029"/>
    <mergeCell ref="G3026:I3026"/>
    <mergeCell ref="J3026:L3026"/>
    <mergeCell ref="M3026:O3026"/>
    <mergeCell ref="P3026:R3026"/>
    <mergeCell ref="T3026:V3026"/>
    <mergeCell ref="B3027:C3027"/>
    <mergeCell ref="D3027:F3027"/>
    <mergeCell ref="G3027:I3027"/>
    <mergeCell ref="J3027:L3027"/>
    <mergeCell ref="M3027:O3027"/>
    <mergeCell ref="P3027:R3027"/>
    <mergeCell ref="B3019:C3019"/>
    <mergeCell ref="B3020:C3020"/>
    <mergeCell ref="B3021:C3021"/>
    <mergeCell ref="B3022:C3022"/>
    <mergeCell ref="B3023:C3023"/>
    <mergeCell ref="B3024:C3024"/>
    <mergeCell ref="B3025:C3025"/>
    <mergeCell ref="B3026:C3026"/>
    <mergeCell ref="D3026:F3026"/>
    <mergeCell ref="D3016:F3016"/>
    <mergeCell ref="G3016:R3016"/>
    <mergeCell ref="S3016:V3016"/>
    <mergeCell ref="D3017:F3017"/>
    <mergeCell ref="G3017:I3017"/>
    <mergeCell ref="J3017:L3017"/>
    <mergeCell ref="M3017:O3017"/>
    <mergeCell ref="P3017:P3018"/>
    <mergeCell ref="Q3017:S3017"/>
    <mergeCell ref="T3017:V3017"/>
    <mergeCell ref="B3011:C3011"/>
    <mergeCell ref="D3011:V3011"/>
    <mergeCell ref="B3012:C3012"/>
    <mergeCell ref="D3012:V3012"/>
    <mergeCell ref="B3013:C3013"/>
    <mergeCell ref="D3013:V3013"/>
    <mergeCell ref="B3014:C3014"/>
    <mergeCell ref="D3014:V3014"/>
    <mergeCell ref="B3015:C3015"/>
    <mergeCell ref="D3015:F3015"/>
    <mergeCell ref="G3015:I3015"/>
    <mergeCell ref="J3015:L3015"/>
    <mergeCell ref="M3015:O3015"/>
    <mergeCell ref="P3015:R3015"/>
    <mergeCell ref="S3015:V3015"/>
    <mergeCell ref="S3007:V3007"/>
    <mergeCell ref="B3008:C3008"/>
    <mergeCell ref="D3008:F3008"/>
    <mergeCell ref="G3008:I3008"/>
    <mergeCell ref="J3008:L3008"/>
    <mergeCell ref="M3008:O3008"/>
    <mergeCell ref="S3008:V3008"/>
    <mergeCell ref="B3009:V3009"/>
    <mergeCell ref="B3010:V3010"/>
    <mergeCell ref="B3004:C3004"/>
    <mergeCell ref="D3004:F3004"/>
    <mergeCell ref="G3004:I3004"/>
    <mergeCell ref="J3004:L3004"/>
    <mergeCell ref="M3004:O3004"/>
    <mergeCell ref="P3004:R3004"/>
    <mergeCell ref="S3004:V3006"/>
    <mergeCell ref="B3005:C3005"/>
    <mergeCell ref="D3005:F3005"/>
    <mergeCell ref="G3005:I3005"/>
    <mergeCell ref="J3005:L3005"/>
    <mergeCell ref="M3005:O3005"/>
    <mergeCell ref="P3005:R3005"/>
    <mergeCell ref="B3006:C3006"/>
    <mergeCell ref="D3006:F3006"/>
    <mergeCell ref="G3006:I3006"/>
    <mergeCell ref="J3006:L3006"/>
    <mergeCell ref="M3006:O3006"/>
    <mergeCell ref="P3006:R3008"/>
    <mergeCell ref="B3007:C3007"/>
    <mergeCell ref="D3007:F3007"/>
    <mergeCell ref="G3007:I3007"/>
    <mergeCell ref="J3007:L3007"/>
    <mergeCell ref="M3007:O3007"/>
    <mergeCell ref="A3002:A3003"/>
    <mergeCell ref="B3002:C3003"/>
    <mergeCell ref="D3002:F3002"/>
    <mergeCell ref="G3002:I3002"/>
    <mergeCell ref="J3002:L3002"/>
    <mergeCell ref="M3002:O3002"/>
    <mergeCell ref="P3002:R3002"/>
    <mergeCell ref="S3002:V3002"/>
    <mergeCell ref="D3003:F3003"/>
    <mergeCell ref="G3003:I3003"/>
    <mergeCell ref="J3003:L3003"/>
    <mergeCell ref="M3003:O3003"/>
    <mergeCell ref="P3003:R3003"/>
    <mergeCell ref="S3003:V3003"/>
    <mergeCell ref="B3000:C3000"/>
    <mergeCell ref="D3000:F3000"/>
    <mergeCell ref="G3000:I3000"/>
    <mergeCell ref="J3000:L3000"/>
    <mergeCell ref="M3000:O3000"/>
    <mergeCell ref="P3000:R3000"/>
    <mergeCell ref="B3001:C3001"/>
    <mergeCell ref="D3001:F3001"/>
    <mergeCell ref="G3001:I3001"/>
    <mergeCell ref="J3001:L3001"/>
    <mergeCell ref="M3001:O3001"/>
    <mergeCell ref="P3001:R3001"/>
    <mergeCell ref="B2998:C2998"/>
    <mergeCell ref="D2998:F2998"/>
    <mergeCell ref="G2998:I2998"/>
    <mergeCell ref="J2998:L2998"/>
    <mergeCell ref="M2998:O2998"/>
    <mergeCell ref="P2998:R2998"/>
    <mergeCell ref="B2999:C2999"/>
    <mergeCell ref="D2999:F2999"/>
    <mergeCell ref="G2999:I2999"/>
    <mergeCell ref="J2999:L2999"/>
    <mergeCell ref="M2999:O2999"/>
    <mergeCell ref="P2999:R2999"/>
    <mergeCell ref="S2999:V2999"/>
    <mergeCell ref="S3000:V3000"/>
    <mergeCell ref="S3001:V3001"/>
    <mergeCell ref="B2996:C2996"/>
    <mergeCell ref="D2996:F2996"/>
    <mergeCell ref="G2996:I2996"/>
    <mergeCell ref="J2996:L2996"/>
    <mergeCell ref="M2996:O2996"/>
    <mergeCell ref="P2996:R2996"/>
    <mergeCell ref="B2997:C2997"/>
    <mergeCell ref="D2997:F2997"/>
    <mergeCell ref="G2997:I2997"/>
    <mergeCell ref="J2997:L2997"/>
    <mergeCell ref="M2997:O2997"/>
    <mergeCell ref="P2997:R2997"/>
    <mergeCell ref="G2994:I2994"/>
    <mergeCell ref="J2994:L2994"/>
    <mergeCell ref="M2994:O2994"/>
    <mergeCell ref="P2994:R2994"/>
    <mergeCell ref="T2994:V2994"/>
    <mergeCell ref="B2995:C2995"/>
    <mergeCell ref="D2995:F2995"/>
    <mergeCell ref="G2995:I2995"/>
    <mergeCell ref="J2995:L2995"/>
    <mergeCell ref="M2995:O2995"/>
    <mergeCell ref="P2995:R2995"/>
    <mergeCell ref="B2987:C2987"/>
    <mergeCell ref="B2988:C2988"/>
    <mergeCell ref="B2989:C2989"/>
    <mergeCell ref="B2990:C2990"/>
    <mergeCell ref="B2991:C2991"/>
    <mergeCell ref="B2992:C2992"/>
    <mergeCell ref="B2993:C2993"/>
    <mergeCell ref="B2994:C2994"/>
    <mergeCell ref="D2994:F2994"/>
    <mergeCell ref="D2984:F2984"/>
    <mergeCell ref="G2984:R2984"/>
    <mergeCell ref="S2984:V2984"/>
    <mergeCell ref="D2985:F2985"/>
    <mergeCell ref="G2985:I2985"/>
    <mergeCell ref="J2985:L2985"/>
    <mergeCell ref="M2985:O2985"/>
    <mergeCell ref="P2985:P2986"/>
    <mergeCell ref="Q2985:S2985"/>
    <mergeCell ref="T2985:V2985"/>
    <mergeCell ref="B2979:C2979"/>
    <mergeCell ref="D2979:V2979"/>
    <mergeCell ref="B2980:C2980"/>
    <mergeCell ref="D2980:V2980"/>
    <mergeCell ref="B2981:C2981"/>
    <mergeCell ref="D2981:V2981"/>
    <mergeCell ref="B2982:C2982"/>
    <mergeCell ref="D2982:V2982"/>
    <mergeCell ref="B2983:C2983"/>
    <mergeCell ref="D2983:F2983"/>
    <mergeCell ref="G2983:I2983"/>
    <mergeCell ref="J2983:L2983"/>
    <mergeCell ref="M2983:O2983"/>
    <mergeCell ref="P2983:R2983"/>
    <mergeCell ref="S2983:V2983"/>
    <mergeCell ref="S2975:V2975"/>
    <mergeCell ref="B2976:C2976"/>
    <mergeCell ref="D2976:F2976"/>
    <mergeCell ref="G2976:I2976"/>
    <mergeCell ref="J2976:L2976"/>
    <mergeCell ref="M2976:O2976"/>
    <mergeCell ref="S2976:V2976"/>
    <mergeCell ref="B2977:V2977"/>
    <mergeCell ref="B2978:V2978"/>
    <mergeCell ref="B2972:C2972"/>
    <mergeCell ref="D2972:F2972"/>
    <mergeCell ref="G2972:I2972"/>
    <mergeCell ref="J2972:L2972"/>
    <mergeCell ref="M2972:O2972"/>
    <mergeCell ref="P2972:R2972"/>
    <mergeCell ref="S2972:V2974"/>
    <mergeCell ref="B2973:C2973"/>
    <mergeCell ref="D2973:F2973"/>
    <mergeCell ref="G2973:I2973"/>
    <mergeCell ref="J2973:L2973"/>
    <mergeCell ref="M2973:O2973"/>
    <mergeCell ref="P2973:R2973"/>
    <mergeCell ref="B2974:C2974"/>
    <mergeCell ref="D2974:F2974"/>
    <mergeCell ref="G2974:I2974"/>
    <mergeCell ref="J2974:L2974"/>
    <mergeCell ref="M2974:O2974"/>
    <mergeCell ref="P2974:R2976"/>
    <mergeCell ref="B2975:C2975"/>
    <mergeCell ref="D2975:F2975"/>
    <mergeCell ref="G2975:I2975"/>
    <mergeCell ref="J2975:L2975"/>
    <mergeCell ref="M2975:O2975"/>
    <mergeCell ref="A2970:A2971"/>
    <mergeCell ref="B2970:C2971"/>
    <mergeCell ref="D2970:F2970"/>
    <mergeCell ref="G2970:I2970"/>
    <mergeCell ref="J2970:L2970"/>
    <mergeCell ref="M2970:O2970"/>
    <mergeCell ref="P2970:R2970"/>
    <mergeCell ref="S2970:V2970"/>
    <mergeCell ref="D2971:F2971"/>
    <mergeCell ref="G2971:I2971"/>
    <mergeCell ref="J2971:L2971"/>
    <mergeCell ref="M2971:O2971"/>
    <mergeCell ref="P2971:R2971"/>
    <mergeCell ref="S2971:V2971"/>
    <mergeCell ref="B2968:C2968"/>
    <mergeCell ref="D2968:F2968"/>
    <mergeCell ref="G2968:I2968"/>
    <mergeCell ref="J2968:L2968"/>
    <mergeCell ref="M2968:O2968"/>
    <mergeCell ref="P2968:R2968"/>
    <mergeCell ref="B2969:C2969"/>
    <mergeCell ref="D2969:F2969"/>
    <mergeCell ref="G2969:I2969"/>
    <mergeCell ref="J2969:L2969"/>
    <mergeCell ref="M2969:O2969"/>
    <mergeCell ref="P2969:R2969"/>
    <mergeCell ref="B2966:C2966"/>
    <mergeCell ref="D2966:F2966"/>
    <mergeCell ref="G2966:I2966"/>
    <mergeCell ref="J2966:L2966"/>
    <mergeCell ref="M2966:O2966"/>
    <mergeCell ref="P2966:R2966"/>
    <mergeCell ref="B2967:C2967"/>
    <mergeCell ref="D2967:F2967"/>
    <mergeCell ref="G2967:I2967"/>
    <mergeCell ref="J2967:L2967"/>
    <mergeCell ref="M2967:O2967"/>
    <mergeCell ref="P2967:R2967"/>
    <mergeCell ref="S2967:V2967"/>
    <mergeCell ref="S2968:V2968"/>
    <mergeCell ref="S2969:V2969"/>
    <mergeCell ref="B2964:C2964"/>
    <mergeCell ref="D2964:F2964"/>
    <mergeCell ref="G2964:I2964"/>
    <mergeCell ref="J2964:L2964"/>
    <mergeCell ref="M2964:O2964"/>
    <mergeCell ref="P2964:R2964"/>
    <mergeCell ref="B2965:C2965"/>
    <mergeCell ref="D2965:F2965"/>
    <mergeCell ref="G2965:I2965"/>
    <mergeCell ref="J2965:L2965"/>
    <mergeCell ref="M2965:O2965"/>
    <mergeCell ref="P2965:R2965"/>
    <mergeCell ref="G2962:I2962"/>
    <mergeCell ref="J2962:L2962"/>
    <mergeCell ref="M2962:O2962"/>
    <mergeCell ref="P2962:R2962"/>
    <mergeCell ref="T2962:V2962"/>
    <mergeCell ref="B2963:C2963"/>
    <mergeCell ref="D2963:F2963"/>
    <mergeCell ref="G2963:I2963"/>
    <mergeCell ref="J2963:L2963"/>
    <mergeCell ref="M2963:O2963"/>
    <mergeCell ref="P2963:R2963"/>
    <mergeCell ref="B2955:C2955"/>
    <mergeCell ref="B2956:C2956"/>
    <mergeCell ref="B2957:C2957"/>
    <mergeCell ref="B2958:C2958"/>
    <mergeCell ref="B2959:C2959"/>
    <mergeCell ref="B2960:C2960"/>
    <mergeCell ref="B2961:C2961"/>
    <mergeCell ref="B2962:C2962"/>
    <mergeCell ref="D2962:F2962"/>
    <mergeCell ref="D2952:F2952"/>
    <mergeCell ref="G2952:R2952"/>
    <mergeCell ref="S2952:V2952"/>
    <mergeCell ref="D2953:F2953"/>
    <mergeCell ref="G2953:I2953"/>
    <mergeCell ref="J2953:L2953"/>
    <mergeCell ref="M2953:O2953"/>
    <mergeCell ref="P2953:P2954"/>
    <mergeCell ref="Q2953:S2953"/>
    <mergeCell ref="T2953:V2953"/>
    <mergeCell ref="B2947:C2947"/>
    <mergeCell ref="D2947:V2947"/>
    <mergeCell ref="B2948:C2948"/>
    <mergeCell ref="D2948:V2948"/>
    <mergeCell ref="B2949:C2949"/>
    <mergeCell ref="D2949:V2949"/>
    <mergeCell ref="B2950:C2950"/>
    <mergeCell ref="D2950:V2950"/>
    <mergeCell ref="B2951:C2951"/>
    <mergeCell ref="D2951:F2951"/>
    <mergeCell ref="G2951:I2951"/>
    <mergeCell ref="J2951:L2951"/>
    <mergeCell ref="M2951:O2951"/>
    <mergeCell ref="P2951:R2951"/>
    <mergeCell ref="S2951:V2951"/>
    <mergeCell ref="S2943:V2943"/>
    <mergeCell ref="B2944:C2944"/>
    <mergeCell ref="D2944:F2944"/>
    <mergeCell ref="G2944:I2944"/>
    <mergeCell ref="J2944:L2944"/>
    <mergeCell ref="M2944:O2944"/>
    <mergeCell ref="S2944:V2944"/>
    <mergeCell ref="B2945:V2945"/>
    <mergeCell ref="B2946:V2946"/>
    <mergeCell ref="B2940:C2940"/>
    <mergeCell ref="D2940:F2940"/>
    <mergeCell ref="G2940:I2940"/>
    <mergeCell ref="J2940:L2940"/>
    <mergeCell ref="M2940:O2940"/>
    <mergeCell ref="P2940:R2940"/>
    <mergeCell ref="S2940:V2942"/>
    <mergeCell ref="B2941:C2941"/>
    <mergeCell ref="D2941:F2941"/>
    <mergeCell ref="G2941:I2941"/>
    <mergeCell ref="J2941:L2941"/>
    <mergeCell ref="M2941:O2941"/>
    <mergeCell ref="P2941:R2941"/>
    <mergeCell ref="B2942:C2942"/>
    <mergeCell ref="D2942:F2942"/>
    <mergeCell ref="G2942:I2942"/>
    <mergeCell ref="J2942:L2942"/>
    <mergeCell ref="M2942:O2942"/>
    <mergeCell ref="P2942:R2944"/>
    <mergeCell ref="B2943:C2943"/>
    <mergeCell ref="D2943:F2943"/>
    <mergeCell ref="G2943:I2943"/>
    <mergeCell ref="J2943:L2943"/>
    <mergeCell ref="M2943:O2943"/>
    <mergeCell ref="A2938:A2939"/>
    <mergeCell ref="B2938:C2939"/>
    <mergeCell ref="D2938:F2938"/>
    <mergeCell ref="G2938:I2938"/>
    <mergeCell ref="J2938:L2938"/>
    <mergeCell ref="M2938:O2938"/>
    <mergeCell ref="P2938:R2938"/>
    <mergeCell ref="S2938:V2938"/>
    <mergeCell ref="D2939:F2939"/>
    <mergeCell ref="G2939:I2939"/>
    <mergeCell ref="J2939:L2939"/>
    <mergeCell ref="M2939:O2939"/>
    <mergeCell ref="P2939:R2939"/>
    <mergeCell ref="S2939:V2939"/>
    <mergeCell ref="B2936:C2936"/>
    <mergeCell ref="D2936:F2936"/>
    <mergeCell ref="G2936:I2936"/>
    <mergeCell ref="J2936:L2936"/>
    <mergeCell ref="M2936:O2936"/>
    <mergeCell ref="P2936:R2936"/>
    <mergeCell ref="B2937:C2937"/>
    <mergeCell ref="D2937:F2937"/>
    <mergeCell ref="G2937:I2937"/>
    <mergeCell ref="J2937:L2937"/>
    <mergeCell ref="M2937:O2937"/>
    <mergeCell ref="P2937:R2937"/>
    <mergeCell ref="B2934:C2934"/>
    <mergeCell ref="D2934:F2934"/>
    <mergeCell ref="G2934:I2934"/>
    <mergeCell ref="J2934:L2934"/>
    <mergeCell ref="M2934:O2934"/>
    <mergeCell ref="P2934:R2934"/>
    <mergeCell ref="B2935:C2935"/>
    <mergeCell ref="D2935:F2935"/>
    <mergeCell ref="G2935:I2935"/>
    <mergeCell ref="J2935:L2935"/>
    <mergeCell ref="M2935:O2935"/>
    <mergeCell ref="P2935:R2935"/>
    <mergeCell ref="S2935:V2935"/>
    <mergeCell ref="S2936:V2936"/>
    <mergeCell ref="S2937:V2937"/>
    <mergeCell ref="B2932:C2932"/>
    <mergeCell ref="D2932:F2932"/>
    <mergeCell ref="G2932:I2932"/>
    <mergeCell ref="J2932:L2932"/>
    <mergeCell ref="M2932:O2932"/>
    <mergeCell ref="P2932:R2932"/>
    <mergeCell ref="B2933:C2933"/>
    <mergeCell ref="D2933:F2933"/>
    <mergeCell ref="G2933:I2933"/>
    <mergeCell ref="J2933:L2933"/>
    <mergeCell ref="M2933:O2933"/>
    <mergeCell ref="P2933:R2933"/>
    <mergeCell ref="G2930:I2930"/>
    <mergeCell ref="J2930:L2930"/>
    <mergeCell ref="M2930:O2930"/>
    <mergeCell ref="P2930:R2930"/>
    <mergeCell ref="T2930:V2930"/>
    <mergeCell ref="B2931:C2931"/>
    <mergeCell ref="D2931:F2931"/>
    <mergeCell ref="G2931:I2931"/>
    <mergeCell ref="J2931:L2931"/>
    <mergeCell ref="M2931:O2931"/>
    <mergeCell ref="P2931:R2931"/>
    <mergeCell ref="B2923:C2923"/>
    <mergeCell ref="B2924:C2924"/>
    <mergeCell ref="B2925:C2925"/>
    <mergeCell ref="B2926:C2926"/>
    <mergeCell ref="B2927:C2927"/>
    <mergeCell ref="B2928:C2928"/>
    <mergeCell ref="B2929:C2929"/>
    <mergeCell ref="B2930:C2930"/>
    <mergeCell ref="D2930:F2930"/>
    <mergeCell ref="D2920:F2920"/>
    <mergeCell ref="G2920:R2920"/>
    <mergeCell ref="S2920:V2920"/>
    <mergeCell ref="D2921:F2921"/>
    <mergeCell ref="G2921:I2921"/>
    <mergeCell ref="J2921:L2921"/>
    <mergeCell ref="M2921:O2921"/>
    <mergeCell ref="P2921:P2922"/>
    <mergeCell ref="Q2921:S2921"/>
    <mergeCell ref="T2921:V2921"/>
    <mergeCell ref="B2915:C2915"/>
    <mergeCell ref="D2915:V2915"/>
    <mergeCell ref="B2916:C2916"/>
    <mergeCell ref="D2916:V2916"/>
    <mergeCell ref="B2917:C2917"/>
    <mergeCell ref="D2917:V2917"/>
    <mergeCell ref="B2918:C2918"/>
    <mergeCell ref="D2918:V2918"/>
    <mergeCell ref="B2919:C2919"/>
    <mergeCell ref="D2919:F2919"/>
    <mergeCell ref="G2919:I2919"/>
    <mergeCell ref="J2919:L2919"/>
    <mergeCell ref="M2919:O2919"/>
    <mergeCell ref="P2919:R2919"/>
    <mergeCell ref="S2919:V2919"/>
    <mergeCell ref="S2911:V2911"/>
    <mergeCell ref="B2912:C2912"/>
    <mergeCell ref="D2912:F2912"/>
    <mergeCell ref="G2912:I2912"/>
    <mergeCell ref="J2912:L2912"/>
    <mergeCell ref="M2912:O2912"/>
    <mergeCell ref="S2912:V2912"/>
    <mergeCell ref="B2913:V2913"/>
    <mergeCell ref="B2914:V2914"/>
    <mergeCell ref="B2908:C2908"/>
    <mergeCell ref="D2908:F2908"/>
    <mergeCell ref="G2908:I2908"/>
    <mergeCell ref="J2908:L2908"/>
    <mergeCell ref="M2908:O2908"/>
    <mergeCell ref="P2908:R2908"/>
    <mergeCell ref="S2908:V2910"/>
    <mergeCell ref="B2909:C2909"/>
    <mergeCell ref="D2909:F2909"/>
    <mergeCell ref="G2909:I2909"/>
    <mergeCell ref="J2909:L2909"/>
    <mergeCell ref="M2909:O2909"/>
    <mergeCell ref="P2909:R2909"/>
    <mergeCell ref="B2910:C2910"/>
    <mergeCell ref="D2910:F2910"/>
    <mergeCell ref="G2910:I2910"/>
    <mergeCell ref="J2910:L2910"/>
    <mergeCell ref="M2910:O2910"/>
    <mergeCell ref="P2910:R2912"/>
    <mergeCell ref="B2911:C2911"/>
    <mergeCell ref="D2911:F2911"/>
    <mergeCell ref="G2911:I2911"/>
    <mergeCell ref="J2911:L2911"/>
    <mergeCell ref="M2911:O2911"/>
    <mergeCell ref="A2906:A2907"/>
    <mergeCell ref="B2906:C2907"/>
    <mergeCell ref="D2906:F2906"/>
    <mergeCell ref="G2906:I2906"/>
    <mergeCell ref="J2906:L2906"/>
    <mergeCell ref="M2906:O2906"/>
    <mergeCell ref="P2906:R2906"/>
    <mergeCell ref="S2906:V2906"/>
    <mergeCell ref="D2907:F2907"/>
    <mergeCell ref="G2907:I2907"/>
    <mergeCell ref="J2907:L2907"/>
    <mergeCell ref="M2907:O2907"/>
    <mergeCell ref="P2907:R2907"/>
    <mergeCell ref="S2907:V2907"/>
    <mergeCell ref="B2904:C2904"/>
    <mergeCell ref="D2904:F2904"/>
    <mergeCell ref="G2904:I2904"/>
    <mergeCell ref="J2904:L2904"/>
    <mergeCell ref="M2904:O2904"/>
    <mergeCell ref="P2904:R2904"/>
    <mergeCell ref="B2905:C2905"/>
    <mergeCell ref="D2905:F2905"/>
    <mergeCell ref="G2905:I2905"/>
    <mergeCell ref="J2905:L2905"/>
    <mergeCell ref="M2905:O2905"/>
    <mergeCell ref="P2905:R2905"/>
    <mergeCell ref="B2902:C2902"/>
    <mergeCell ref="D2902:F2902"/>
    <mergeCell ref="G2902:I2902"/>
    <mergeCell ref="J2902:L2902"/>
    <mergeCell ref="M2902:O2902"/>
    <mergeCell ref="P2902:R2902"/>
    <mergeCell ref="B2903:C2903"/>
    <mergeCell ref="D2903:F2903"/>
    <mergeCell ref="G2903:I2903"/>
    <mergeCell ref="J2903:L2903"/>
    <mergeCell ref="M2903:O2903"/>
    <mergeCell ref="P2903:R2903"/>
    <mergeCell ref="S2903:V2903"/>
    <mergeCell ref="S2904:V2904"/>
    <mergeCell ref="S2905:V2905"/>
    <mergeCell ref="B2900:C2900"/>
    <mergeCell ref="D2900:F2900"/>
    <mergeCell ref="G2900:I2900"/>
    <mergeCell ref="J2900:L2900"/>
    <mergeCell ref="M2900:O2900"/>
    <mergeCell ref="P2900:R2900"/>
    <mergeCell ref="B2901:C2901"/>
    <mergeCell ref="D2901:F2901"/>
    <mergeCell ref="G2901:I2901"/>
    <mergeCell ref="J2901:L2901"/>
    <mergeCell ref="M2901:O2901"/>
    <mergeCell ref="P2901:R2901"/>
    <mergeCell ref="G2898:I2898"/>
    <mergeCell ref="J2898:L2898"/>
    <mergeCell ref="M2898:O2898"/>
    <mergeCell ref="P2898:R2898"/>
    <mergeCell ref="T2898:V2898"/>
    <mergeCell ref="B2899:C2899"/>
    <mergeCell ref="D2899:F2899"/>
    <mergeCell ref="G2899:I2899"/>
    <mergeCell ref="J2899:L2899"/>
    <mergeCell ref="M2899:O2899"/>
    <mergeCell ref="P2899:R2899"/>
    <mergeCell ref="B2891:C2891"/>
    <mergeCell ref="B2892:C2892"/>
    <mergeCell ref="B2893:C2893"/>
    <mergeCell ref="B2894:C2894"/>
    <mergeCell ref="B2895:C2895"/>
    <mergeCell ref="B2896:C2896"/>
    <mergeCell ref="B2897:C2897"/>
    <mergeCell ref="B2898:C2898"/>
    <mergeCell ref="D2898:F2898"/>
    <mergeCell ref="D2888:F2888"/>
    <mergeCell ref="G2888:R2888"/>
    <mergeCell ref="S2888:V2888"/>
    <mergeCell ref="D2889:F2889"/>
    <mergeCell ref="G2889:I2889"/>
    <mergeCell ref="J2889:L2889"/>
    <mergeCell ref="M2889:O2889"/>
    <mergeCell ref="P2889:P2890"/>
    <mergeCell ref="Q2889:S2889"/>
    <mergeCell ref="T2889:V2889"/>
    <mergeCell ref="B2883:C2883"/>
    <mergeCell ref="D2883:V2883"/>
    <mergeCell ref="B2884:C2884"/>
    <mergeCell ref="D2884:V2884"/>
    <mergeCell ref="B2885:C2885"/>
    <mergeCell ref="D2885:V2885"/>
    <mergeCell ref="B2886:C2886"/>
    <mergeCell ref="D2886:V2886"/>
    <mergeCell ref="B2887:C2887"/>
    <mergeCell ref="D2887:F2887"/>
    <mergeCell ref="G2887:I2887"/>
    <mergeCell ref="J2887:L2887"/>
    <mergeCell ref="M2887:O2887"/>
    <mergeCell ref="P2887:R2887"/>
    <mergeCell ref="S2887:V2887"/>
    <mergeCell ref="S2879:V2879"/>
    <mergeCell ref="B2880:C2880"/>
    <mergeCell ref="D2880:F2880"/>
    <mergeCell ref="G2880:I2880"/>
    <mergeCell ref="J2880:L2880"/>
    <mergeCell ref="M2880:O2880"/>
    <mergeCell ref="S2880:V2880"/>
    <mergeCell ref="B2881:V2881"/>
    <mergeCell ref="B2882:V2882"/>
    <mergeCell ref="B2876:C2876"/>
    <mergeCell ref="D2876:F2876"/>
    <mergeCell ref="G2876:I2876"/>
    <mergeCell ref="J2876:L2876"/>
    <mergeCell ref="M2876:O2876"/>
    <mergeCell ref="P2876:R2876"/>
    <mergeCell ref="S2876:V2878"/>
    <mergeCell ref="B2877:C2877"/>
    <mergeCell ref="D2877:F2877"/>
    <mergeCell ref="G2877:I2877"/>
    <mergeCell ref="J2877:L2877"/>
    <mergeCell ref="M2877:O2877"/>
    <mergeCell ref="P2877:R2877"/>
    <mergeCell ref="B2878:C2878"/>
    <mergeCell ref="D2878:F2878"/>
    <mergeCell ref="G2878:I2878"/>
    <mergeCell ref="J2878:L2878"/>
    <mergeCell ref="M2878:O2878"/>
    <mergeCell ref="P2878:R2880"/>
    <mergeCell ref="B2879:C2879"/>
    <mergeCell ref="D2879:F2879"/>
    <mergeCell ref="G2879:I2879"/>
    <mergeCell ref="J2879:L2879"/>
    <mergeCell ref="M2879:O2879"/>
    <mergeCell ref="A2874:A2875"/>
    <mergeCell ref="B2874:C2875"/>
    <mergeCell ref="D2874:F2874"/>
    <mergeCell ref="G2874:I2874"/>
    <mergeCell ref="J2874:L2874"/>
    <mergeCell ref="M2874:O2874"/>
    <mergeCell ref="P2874:R2874"/>
    <mergeCell ref="S2874:V2874"/>
    <mergeCell ref="D2875:F2875"/>
    <mergeCell ref="G2875:I2875"/>
    <mergeCell ref="J2875:L2875"/>
    <mergeCell ref="M2875:O2875"/>
    <mergeCell ref="P2875:R2875"/>
    <mergeCell ref="S2875:V2875"/>
    <mergeCell ref="B2872:C2872"/>
    <mergeCell ref="D2872:F2872"/>
    <mergeCell ref="G2872:I2872"/>
    <mergeCell ref="J2872:L2872"/>
    <mergeCell ref="M2872:O2872"/>
    <mergeCell ref="P2872:R2872"/>
    <mergeCell ref="B2873:C2873"/>
    <mergeCell ref="D2873:F2873"/>
    <mergeCell ref="G2873:I2873"/>
    <mergeCell ref="J2873:L2873"/>
    <mergeCell ref="M2873:O2873"/>
    <mergeCell ref="P2873:R2873"/>
    <mergeCell ref="B2870:C2870"/>
    <mergeCell ref="D2870:F2870"/>
    <mergeCell ref="G2870:I2870"/>
    <mergeCell ref="J2870:L2870"/>
    <mergeCell ref="M2870:O2870"/>
    <mergeCell ref="P2870:R2870"/>
    <mergeCell ref="B2871:C2871"/>
    <mergeCell ref="D2871:F2871"/>
    <mergeCell ref="G2871:I2871"/>
    <mergeCell ref="J2871:L2871"/>
    <mergeCell ref="M2871:O2871"/>
    <mergeCell ref="P2871:R2871"/>
    <mergeCell ref="S2871:V2871"/>
    <mergeCell ref="S2872:V2872"/>
    <mergeCell ref="S2873:V2873"/>
    <mergeCell ref="B2868:C2868"/>
    <mergeCell ref="D2868:F2868"/>
    <mergeCell ref="G2868:I2868"/>
    <mergeCell ref="J2868:L2868"/>
    <mergeCell ref="M2868:O2868"/>
    <mergeCell ref="P2868:R2868"/>
    <mergeCell ref="B2869:C2869"/>
    <mergeCell ref="D2869:F2869"/>
    <mergeCell ref="G2869:I2869"/>
    <mergeCell ref="J2869:L2869"/>
    <mergeCell ref="M2869:O2869"/>
    <mergeCell ref="P2869:R2869"/>
    <mergeCell ref="G2866:I2866"/>
    <mergeCell ref="J2866:L2866"/>
    <mergeCell ref="M2866:O2866"/>
    <mergeCell ref="P2866:R2866"/>
    <mergeCell ref="T2866:V2866"/>
    <mergeCell ref="B2867:C2867"/>
    <mergeCell ref="D2867:F2867"/>
    <mergeCell ref="G2867:I2867"/>
    <mergeCell ref="J2867:L2867"/>
    <mergeCell ref="M2867:O2867"/>
    <mergeCell ref="P2867:R2867"/>
    <mergeCell ref="B2859:C2859"/>
    <mergeCell ref="B2860:C2860"/>
    <mergeCell ref="B2861:C2861"/>
    <mergeCell ref="B2862:C2862"/>
    <mergeCell ref="B2863:C2863"/>
    <mergeCell ref="B2864:C2864"/>
    <mergeCell ref="B2865:C2865"/>
    <mergeCell ref="B2866:C2866"/>
    <mergeCell ref="D2866:F2866"/>
    <mergeCell ref="D2856:F2856"/>
    <mergeCell ref="G2856:R2856"/>
    <mergeCell ref="S2856:V2856"/>
    <mergeCell ref="D2857:F2857"/>
    <mergeCell ref="G2857:I2857"/>
    <mergeCell ref="J2857:L2857"/>
    <mergeCell ref="M2857:O2857"/>
    <mergeCell ref="P2857:P2858"/>
    <mergeCell ref="Q2857:S2857"/>
    <mergeCell ref="T2857:V2857"/>
    <mergeCell ref="B2851:C2851"/>
    <mergeCell ref="D2851:V2851"/>
    <mergeCell ref="B2852:C2852"/>
    <mergeCell ref="D2852:V2852"/>
    <mergeCell ref="B2853:C2853"/>
    <mergeCell ref="D2853:V2853"/>
    <mergeCell ref="B2854:C2854"/>
    <mergeCell ref="D2854:V2854"/>
    <mergeCell ref="B2855:C2855"/>
    <mergeCell ref="D2855:F2855"/>
    <mergeCell ref="G2855:I2855"/>
    <mergeCell ref="J2855:L2855"/>
    <mergeCell ref="M2855:O2855"/>
    <mergeCell ref="P2855:R2855"/>
    <mergeCell ref="S2855:V2855"/>
    <mergeCell ref="S2847:V2847"/>
    <mergeCell ref="B2848:C2848"/>
    <mergeCell ref="D2848:F2848"/>
    <mergeCell ref="G2848:I2848"/>
    <mergeCell ref="J2848:L2848"/>
    <mergeCell ref="M2848:O2848"/>
    <mergeCell ref="S2848:V2848"/>
    <mergeCell ref="B2849:V2849"/>
    <mergeCell ref="B2850:V2850"/>
    <mergeCell ref="B2844:C2844"/>
    <mergeCell ref="D2844:F2844"/>
    <mergeCell ref="G2844:I2844"/>
    <mergeCell ref="J2844:L2844"/>
    <mergeCell ref="M2844:O2844"/>
    <mergeCell ref="P2844:R2844"/>
    <mergeCell ref="S2844:V2846"/>
    <mergeCell ref="B2845:C2845"/>
    <mergeCell ref="D2845:F2845"/>
    <mergeCell ref="G2845:I2845"/>
    <mergeCell ref="J2845:L2845"/>
    <mergeCell ref="M2845:O2845"/>
    <mergeCell ref="P2845:R2845"/>
    <mergeCell ref="B2846:C2846"/>
    <mergeCell ref="D2846:F2846"/>
    <mergeCell ref="G2846:I2846"/>
    <mergeCell ref="J2846:L2846"/>
    <mergeCell ref="M2846:O2846"/>
    <mergeCell ref="P2846:R2848"/>
    <mergeCell ref="B2847:C2847"/>
    <mergeCell ref="D2847:F2847"/>
    <mergeCell ref="G2847:I2847"/>
    <mergeCell ref="J2847:L2847"/>
    <mergeCell ref="M2847:O2847"/>
    <mergeCell ref="A2842:A2843"/>
    <mergeCell ref="B2842:C2843"/>
    <mergeCell ref="D2842:F2842"/>
    <mergeCell ref="G2842:I2842"/>
    <mergeCell ref="J2842:L2842"/>
    <mergeCell ref="M2842:O2842"/>
    <mergeCell ref="P2842:R2842"/>
    <mergeCell ref="S2842:V2842"/>
    <mergeCell ref="D2843:F2843"/>
    <mergeCell ref="G2843:I2843"/>
    <mergeCell ref="J2843:L2843"/>
    <mergeCell ref="M2843:O2843"/>
    <mergeCell ref="P2843:R2843"/>
    <mergeCell ref="S2843:V2843"/>
    <mergeCell ref="B2840:C2840"/>
    <mergeCell ref="D2840:F2840"/>
    <mergeCell ref="G2840:I2840"/>
    <mergeCell ref="J2840:L2840"/>
    <mergeCell ref="M2840:O2840"/>
    <mergeCell ref="P2840:R2840"/>
    <mergeCell ref="B2841:C2841"/>
    <mergeCell ref="D2841:F2841"/>
    <mergeCell ref="G2841:I2841"/>
    <mergeCell ref="J2841:L2841"/>
    <mergeCell ref="M2841:O2841"/>
    <mergeCell ref="P2841:R2841"/>
    <mergeCell ref="B2838:C2838"/>
    <mergeCell ref="D2838:F2838"/>
    <mergeCell ref="G2838:I2838"/>
    <mergeCell ref="J2838:L2838"/>
    <mergeCell ref="M2838:O2838"/>
    <mergeCell ref="P2838:R2838"/>
    <mergeCell ref="B2839:C2839"/>
    <mergeCell ref="D2839:F2839"/>
    <mergeCell ref="G2839:I2839"/>
    <mergeCell ref="J2839:L2839"/>
    <mergeCell ref="M2839:O2839"/>
    <mergeCell ref="P2839:R2839"/>
    <mergeCell ref="S2839:V2839"/>
    <mergeCell ref="S2840:V2840"/>
    <mergeCell ref="S2841:V2841"/>
    <mergeCell ref="B2836:C2836"/>
    <mergeCell ref="D2836:F2836"/>
    <mergeCell ref="G2836:I2836"/>
    <mergeCell ref="J2836:L2836"/>
    <mergeCell ref="M2836:O2836"/>
    <mergeCell ref="P2836:R2836"/>
    <mergeCell ref="B2837:C2837"/>
    <mergeCell ref="D2837:F2837"/>
    <mergeCell ref="G2837:I2837"/>
    <mergeCell ref="J2837:L2837"/>
    <mergeCell ref="M2837:O2837"/>
    <mergeCell ref="P2837:R2837"/>
    <mergeCell ref="G2834:I2834"/>
    <mergeCell ref="J2834:L2834"/>
    <mergeCell ref="M2834:O2834"/>
    <mergeCell ref="P2834:R2834"/>
    <mergeCell ref="T2834:V2834"/>
    <mergeCell ref="B2835:C2835"/>
    <mergeCell ref="D2835:F2835"/>
    <mergeCell ref="G2835:I2835"/>
    <mergeCell ref="J2835:L2835"/>
    <mergeCell ref="M2835:O2835"/>
    <mergeCell ref="P2835:R2835"/>
    <mergeCell ref="B2827:C2827"/>
    <mergeCell ref="B2828:C2828"/>
    <mergeCell ref="B2829:C2829"/>
    <mergeCell ref="B2830:C2830"/>
    <mergeCell ref="B2831:C2831"/>
    <mergeCell ref="B2832:C2832"/>
    <mergeCell ref="B2833:C2833"/>
    <mergeCell ref="B2834:C2834"/>
    <mergeCell ref="D2834:F2834"/>
    <mergeCell ref="D2824:F2824"/>
    <mergeCell ref="G2824:R2824"/>
    <mergeCell ref="S2824:V2824"/>
    <mergeCell ref="D2825:F2825"/>
    <mergeCell ref="G2825:I2825"/>
    <mergeCell ref="J2825:L2825"/>
    <mergeCell ref="M2825:O2825"/>
    <mergeCell ref="P2825:P2826"/>
    <mergeCell ref="Q2825:S2825"/>
    <mergeCell ref="T2825:V2825"/>
    <mergeCell ref="B2819:C2819"/>
    <mergeCell ref="D2819:V2819"/>
    <mergeCell ref="B2820:C2820"/>
    <mergeCell ref="D2820:V2820"/>
    <mergeCell ref="B2821:C2821"/>
    <mergeCell ref="D2821:V2821"/>
    <mergeCell ref="B2822:C2822"/>
    <mergeCell ref="D2822:V2822"/>
    <mergeCell ref="B2823:C2823"/>
    <mergeCell ref="D2823:F2823"/>
    <mergeCell ref="G2823:I2823"/>
    <mergeCell ref="J2823:L2823"/>
    <mergeCell ref="M2823:O2823"/>
    <mergeCell ref="P2823:R2823"/>
    <mergeCell ref="S2823:V2823"/>
    <mergeCell ref="S2815:V2815"/>
    <mergeCell ref="B2816:C2816"/>
    <mergeCell ref="D2816:F2816"/>
    <mergeCell ref="G2816:I2816"/>
    <mergeCell ref="J2816:L2816"/>
    <mergeCell ref="M2816:O2816"/>
    <mergeCell ref="S2816:V2816"/>
    <mergeCell ref="B2817:V2817"/>
    <mergeCell ref="B2818:V2818"/>
    <mergeCell ref="B2812:C2812"/>
    <mergeCell ref="D2812:F2812"/>
    <mergeCell ref="G2812:I2812"/>
    <mergeCell ref="J2812:L2812"/>
    <mergeCell ref="M2812:O2812"/>
    <mergeCell ref="P2812:R2812"/>
    <mergeCell ref="S2812:V2814"/>
    <mergeCell ref="B2813:C2813"/>
    <mergeCell ref="D2813:F2813"/>
    <mergeCell ref="G2813:I2813"/>
    <mergeCell ref="J2813:L2813"/>
    <mergeCell ref="M2813:O2813"/>
    <mergeCell ref="P2813:R2813"/>
    <mergeCell ref="B2814:C2814"/>
    <mergeCell ref="D2814:F2814"/>
    <mergeCell ref="G2814:I2814"/>
    <mergeCell ref="J2814:L2814"/>
    <mergeCell ref="M2814:O2814"/>
    <mergeCell ref="P2814:R2816"/>
    <mergeCell ref="B2815:C2815"/>
    <mergeCell ref="D2815:F2815"/>
    <mergeCell ref="G2815:I2815"/>
    <mergeCell ref="J2815:L2815"/>
    <mergeCell ref="M2815:O2815"/>
    <mergeCell ref="A2810:A2811"/>
    <mergeCell ref="B2810:C2811"/>
    <mergeCell ref="D2810:F2810"/>
    <mergeCell ref="G2810:I2810"/>
    <mergeCell ref="J2810:L2810"/>
    <mergeCell ref="M2810:O2810"/>
    <mergeCell ref="P2810:R2810"/>
    <mergeCell ref="S2810:V2810"/>
    <mergeCell ref="D2811:F2811"/>
    <mergeCell ref="G2811:I2811"/>
    <mergeCell ref="J2811:L2811"/>
    <mergeCell ref="M2811:O2811"/>
    <mergeCell ref="P2811:R2811"/>
    <mergeCell ref="S2811:V2811"/>
    <mergeCell ref="B2808:C2808"/>
    <mergeCell ref="D2808:F2808"/>
    <mergeCell ref="G2808:I2808"/>
    <mergeCell ref="J2808:L2808"/>
    <mergeCell ref="M2808:O2808"/>
    <mergeCell ref="P2808:R2808"/>
    <mergeCell ref="B2809:C2809"/>
    <mergeCell ref="D2809:F2809"/>
    <mergeCell ref="G2809:I2809"/>
    <mergeCell ref="J2809:L2809"/>
    <mergeCell ref="M2809:O2809"/>
    <mergeCell ref="P2809:R2809"/>
    <mergeCell ref="B2806:C2806"/>
    <mergeCell ref="D2806:F2806"/>
    <mergeCell ref="G2806:I2806"/>
    <mergeCell ref="J2806:L2806"/>
    <mergeCell ref="M2806:O2806"/>
    <mergeCell ref="P2806:R2806"/>
    <mergeCell ref="B2807:C2807"/>
    <mergeCell ref="D2807:F2807"/>
    <mergeCell ref="G2807:I2807"/>
    <mergeCell ref="J2807:L2807"/>
    <mergeCell ref="M2807:O2807"/>
    <mergeCell ref="P2807:R2807"/>
    <mergeCell ref="S2807:V2807"/>
    <mergeCell ref="S2808:V2808"/>
    <mergeCell ref="S2809:V2809"/>
    <mergeCell ref="B2804:C2804"/>
    <mergeCell ref="D2804:F2804"/>
    <mergeCell ref="G2804:I2804"/>
    <mergeCell ref="J2804:L2804"/>
    <mergeCell ref="M2804:O2804"/>
    <mergeCell ref="P2804:R2804"/>
    <mergeCell ref="B2805:C2805"/>
    <mergeCell ref="D2805:F2805"/>
    <mergeCell ref="G2805:I2805"/>
    <mergeCell ref="J2805:L2805"/>
    <mergeCell ref="M2805:O2805"/>
    <mergeCell ref="P2805:R2805"/>
    <mergeCell ref="G2802:I2802"/>
    <mergeCell ref="J2802:L2802"/>
    <mergeCell ref="M2802:O2802"/>
    <mergeCell ref="P2802:R2802"/>
    <mergeCell ref="T2802:V2802"/>
    <mergeCell ref="B2803:C2803"/>
    <mergeCell ref="D2803:F2803"/>
    <mergeCell ref="G2803:I2803"/>
    <mergeCell ref="J2803:L2803"/>
    <mergeCell ref="M2803:O2803"/>
    <mergeCell ref="P2803:R2803"/>
    <mergeCell ref="B2795:C2795"/>
    <mergeCell ref="B2796:C2796"/>
    <mergeCell ref="B2797:C2797"/>
    <mergeCell ref="B2798:C2798"/>
    <mergeCell ref="B2799:C2799"/>
    <mergeCell ref="B2800:C2800"/>
    <mergeCell ref="B2801:C2801"/>
    <mergeCell ref="B2802:C2802"/>
    <mergeCell ref="D2802:F2802"/>
    <mergeCell ref="D2792:F2792"/>
    <mergeCell ref="G2792:R2792"/>
    <mergeCell ref="S2792:V2792"/>
    <mergeCell ref="D2793:F2793"/>
    <mergeCell ref="G2793:I2793"/>
    <mergeCell ref="J2793:L2793"/>
    <mergeCell ref="M2793:O2793"/>
    <mergeCell ref="P2793:P2794"/>
    <mergeCell ref="Q2793:S2793"/>
    <mergeCell ref="T2793:V2793"/>
    <mergeCell ref="B2787:C2787"/>
    <mergeCell ref="D2787:V2787"/>
    <mergeCell ref="B2788:C2788"/>
    <mergeCell ref="D2788:V2788"/>
    <mergeCell ref="B2789:C2789"/>
    <mergeCell ref="D2789:V2789"/>
    <mergeCell ref="B2790:C2790"/>
    <mergeCell ref="D2790:V2790"/>
    <mergeCell ref="B2791:C2791"/>
    <mergeCell ref="D2791:F2791"/>
    <mergeCell ref="G2791:I2791"/>
    <mergeCell ref="J2791:L2791"/>
    <mergeCell ref="M2791:O2791"/>
    <mergeCell ref="P2791:R2791"/>
    <mergeCell ref="S2791:V2791"/>
    <mergeCell ref="S2783:V2783"/>
    <mergeCell ref="B2784:C2784"/>
    <mergeCell ref="D2784:F2784"/>
    <mergeCell ref="G2784:I2784"/>
    <mergeCell ref="J2784:L2784"/>
    <mergeCell ref="M2784:O2784"/>
    <mergeCell ref="S2784:V2784"/>
    <mergeCell ref="B2785:V2785"/>
    <mergeCell ref="B2786:V2786"/>
    <mergeCell ref="B2780:C2780"/>
    <mergeCell ref="D2780:F2780"/>
    <mergeCell ref="G2780:I2780"/>
    <mergeCell ref="J2780:L2780"/>
    <mergeCell ref="M2780:O2780"/>
    <mergeCell ref="P2780:R2780"/>
    <mergeCell ref="S2780:V2782"/>
    <mergeCell ref="B2781:C2781"/>
    <mergeCell ref="D2781:F2781"/>
    <mergeCell ref="G2781:I2781"/>
    <mergeCell ref="J2781:L2781"/>
    <mergeCell ref="M2781:O2781"/>
    <mergeCell ref="P2781:R2781"/>
    <mergeCell ref="B2782:C2782"/>
    <mergeCell ref="D2782:F2782"/>
    <mergeCell ref="G2782:I2782"/>
    <mergeCell ref="J2782:L2782"/>
    <mergeCell ref="M2782:O2782"/>
    <mergeCell ref="P2782:R2784"/>
    <mergeCell ref="B2783:C2783"/>
    <mergeCell ref="D2783:F2783"/>
    <mergeCell ref="G2783:I2783"/>
    <mergeCell ref="J2783:L2783"/>
    <mergeCell ref="M2783:O2783"/>
    <mergeCell ref="A2778:A2779"/>
    <mergeCell ref="B2778:C2779"/>
    <mergeCell ref="D2778:F2778"/>
    <mergeCell ref="G2778:I2778"/>
    <mergeCell ref="J2778:L2778"/>
    <mergeCell ref="M2778:O2778"/>
    <mergeCell ref="P2778:R2778"/>
    <mergeCell ref="S2778:V2778"/>
    <mergeCell ref="D2779:F2779"/>
    <mergeCell ref="G2779:I2779"/>
    <mergeCell ref="J2779:L2779"/>
    <mergeCell ref="M2779:O2779"/>
    <mergeCell ref="P2779:R2779"/>
    <mergeCell ref="S2779:V2779"/>
    <mergeCell ref="B2776:C2776"/>
    <mergeCell ref="D2776:F2776"/>
    <mergeCell ref="G2776:I2776"/>
    <mergeCell ref="J2776:L2776"/>
    <mergeCell ref="M2776:O2776"/>
    <mergeCell ref="P2776:R2776"/>
    <mergeCell ref="B2777:C2777"/>
    <mergeCell ref="D2777:F2777"/>
    <mergeCell ref="G2777:I2777"/>
    <mergeCell ref="J2777:L2777"/>
    <mergeCell ref="M2777:O2777"/>
    <mergeCell ref="P2777:R2777"/>
    <mergeCell ref="B2774:C2774"/>
    <mergeCell ref="D2774:F2774"/>
    <mergeCell ref="G2774:I2774"/>
    <mergeCell ref="J2774:L2774"/>
    <mergeCell ref="M2774:O2774"/>
    <mergeCell ref="P2774:R2774"/>
    <mergeCell ref="B2775:C2775"/>
    <mergeCell ref="D2775:F2775"/>
    <mergeCell ref="G2775:I2775"/>
    <mergeCell ref="J2775:L2775"/>
    <mergeCell ref="M2775:O2775"/>
    <mergeCell ref="P2775:R2775"/>
    <mergeCell ref="S2775:V2775"/>
    <mergeCell ref="S2776:V2776"/>
    <mergeCell ref="S2777:V2777"/>
    <mergeCell ref="B2772:C2772"/>
    <mergeCell ref="D2772:F2772"/>
    <mergeCell ref="G2772:I2772"/>
    <mergeCell ref="J2772:L2772"/>
    <mergeCell ref="M2772:O2772"/>
    <mergeCell ref="P2772:R2772"/>
    <mergeCell ref="B2773:C2773"/>
    <mergeCell ref="D2773:F2773"/>
    <mergeCell ref="G2773:I2773"/>
    <mergeCell ref="J2773:L2773"/>
    <mergeCell ref="M2773:O2773"/>
    <mergeCell ref="P2773:R2773"/>
    <mergeCell ref="G2770:I2770"/>
    <mergeCell ref="J2770:L2770"/>
    <mergeCell ref="M2770:O2770"/>
    <mergeCell ref="P2770:R2770"/>
    <mergeCell ref="T2770:V2770"/>
    <mergeCell ref="B2771:C2771"/>
    <mergeCell ref="D2771:F2771"/>
    <mergeCell ref="G2771:I2771"/>
    <mergeCell ref="J2771:L2771"/>
    <mergeCell ref="M2771:O2771"/>
    <mergeCell ref="P2771:R2771"/>
    <mergeCell ref="B2763:C2763"/>
    <mergeCell ref="B2764:C2764"/>
    <mergeCell ref="B2765:C2765"/>
    <mergeCell ref="B2766:C2766"/>
    <mergeCell ref="B2767:C2767"/>
    <mergeCell ref="B2768:C2768"/>
    <mergeCell ref="B2769:C2769"/>
    <mergeCell ref="B2770:C2770"/>
    <mergeCell ref="D2770:F2770"/>
    <mergeCell ref="D2760:F2760"/>
    <mergeCell ref="G2760:R2760"/>
    <mergeCell ref="S2760:V2760"/>
    <mergeCell ref="D2761:F2761"/>
    <mergeCell ref="G2761:I2761"/>
    <mergeCell ref="J2761:L2761"/>
    <mergeCell ref="M2761:O2761"/>
    <mergeCell ref="P2761:P2762"/>
    <mergeCell ref="Q2761:S2761"/>
    <mergeCell ref="T2761:V2761"/>
    <mergeCell ref="B2755:C2755"/>
    <mergeCell ref="D2755:V2755"/>
    <mergeCell ref="B2756:C2756"/>
    <mergeCell ref="D2756:V2756"/>
    <mergeCell ref="B2757:C2757"/>
    <mergeCell ref="D2757:V2757"/>
    <mergeCell ref="B2758:C2758"/>
    <mergeCell ref="D2758:V2758"/>
    <mergeCell ref="B2759:C2759"/>
    <mergeCell ref="D2759:F2759"/>
    <mergeCell ref="G2759:I2759"/>
    <mergeCell ref="J2759:L2759"/>
    <mergeCell ref="M2759:O2759"/>
    <mergeCell ref="P2759:R2759"/>
    <mergeCell ref="S2759:V2759"/>
    <mergeCell ref="S2751:V2751"/>
    <mergeCell ref="B2752:C2752"/>
    <mergeCell ref="D2752:F2752"/>
    <mergeCell ref="G2752:I2752"/>
    <mergeCell ref="J2752:L2752"/>
    <mergeCell ref="M2752:O2752"/>
    <mergeCell ref="S2752:V2752"/>
    <mergeCell ref="B2753:V2753"/>
    <mergeCell ref="B2754:V2754"/>
    <mergeCell ref="B2748:C2748"/>
    <mergeCell ref="D2748:F2748"/>
    <mergeCell ref="G2748:I2748"/>
    <mergeCell ref="J2748:L2748"/>
    <mergeCell ref="M2748:O2748"/>
    <mergeCell ref="P2748:R2748"/>
    <mergeCell ref="S2748:V2750"/>
    <mergeCell ref="B2749:C2749"/>
    <mergeCell ref="D2749:F2749"/>
    <mergeCell ref="G2749:I2749"/>
    <mergeCell ref="J2749:L2749"/>
    <mergeCell ref="M2749:O2749"/>
    <mergeCell ref="P2749:R2749"/>
    <mergeCell ref="B2750:C2750"/>
    <mergeCell ref="D2750:F2750"/>
    <mergeCell ref="G2750:I2750"/>
    <mergeCell ref="J2750:L2750"/>
    <mergeCell ref="M2750:O2750"/>
    <mergeCell ref="P2750:R2752"/>
    <mergeCell ref="B2751:C2751"/>
    <mergeCell ref="D2751:F2751"/>
    <mergeCell ref="G2751:I2751"/>
    <mergeCell ref="J2751:L2751"/>
    <mergeCell ref="M2751:O2751"/>
    <mergeCell ref="A2746:A2747"/>
    <mergeCell ref="B2746:C2747"/>
    <mergeCell ref="D2746:F2746"/>
    <mergeCell ref="G2746:I2746"/>
    <mergeCell ref="J2746:L2746"/>
    <mergeCell ref="M2746:O2746"/>
    <mergeCell ref="P2746:R2746"/>
    <mergeCell ref="S2746:V2746"/>
    <mergeCell ref="D2747:F2747"/>
    <mergeCell ref="G2747:I2747"/>
    <mergeCell ref="J2747:L2747"/>
    <mergeCell ref="M2747:O2747"/>
    <mergeCell ref="P2747:R2747"/>
    <mergeCell ref="S2747:V2747"/>
    <mergeCell ref="B2744:C2744"/>
    <mergeCell ref="D2744:F2744"/>
    <mergeCell ref="G2744:I2744"/>
    <mergeCell ref="J2744:L2744"/>
    <mergeCell ref="M2744:O2744"/>
    <mergeCell ref="P2744:R2744"/>
    <mergeCell ref="B2745:C2745"/>
    <mergeCell ref="D2745:F2745"/>
    <mergeCell ref="G2745:I2745"/>
    <mergeCell ref="J2745:L2745"/>
    <mergeCell ref="M2745:O2745"/>
    <mergeCell ref="P2745:R2745"/>
    <mergeCell ref="B2742:C2742"/>
    <mergeCell ref="D2742:F2742"/>
    <mergeCell ref="G2742:I2742"/>
    <mergeCell ref="J2742:L2742"/>
    <mergeCell ref="M2742:O2742"/>
    <mergeCell ref="P2742:R2742"/>
    <mergeCell ref="B2743:C2743"/>
    <mergeCell ref="D2743:F2743"/>
    <mergeCell ref="G2743:I2743"/>
    <mergeCell ref="J2743:L2743"/>
    <mergeCell ref="M2743:O2743"/>
    <mergeCell ref="P2743:R2743"/>
    <mergeCell ref="S2743:V2743"/>
    <mergeCell ref="S2744:V2744"/>
    <mergeCell ref="S2745:V2745"/>
    <mergeCell ref="B2740:C2740"/>
    <mergeCell ref="D2740:F2740"/>
    <mergeCell ref="G2740:I2740"/>
    <mergeCell ref="J2740:L2740"/>
    <mergeCell ref="M2740:O2740"/>
    <mergeCell ref="P2740:R2740"/>
    <mergeCell ref="B2741:C2741"/>
    <mergeCell ref="D2741:F2741"/>
    <mergeCell ref="G2741:I2741"/>
    <mergeCell ref="J2741:L2741"/>
    <mergeCell ref="M2741:O2741"/>
    <mergeCell ref="P2741:R2741"/>
    <mergeCell ref="G2738:I2738"/>
    <mergeCell ref="J2738:L2738"/>
    <mergeCell ref="M2738:O2738"/>
    <mergeCell ref="P2738:R2738"/>
    <mergeCell ref="T2738:V2738"/>
    <mergeCell ref="B2739:C2739"/>
    <mergeCell ref="D2739:F2739"/>
    <mergeCell ref="G2739:I2739"/>
    <mergeCell ref="J2739:L2739"/>
    <mergeCell ref="M2739:O2739"/>
    <mergeCell ref="P2739:R2739"/>
    <mergeCell ref="B2731:C2731"/>
    <mergeCell ref="B2732:C2732"/>
    <mergeCell ref="B2733:C2733"/>
    <mergeCell ref="B2734:C2734"/>
    <mergeCell ref="B2735:C2735"/>
    <mergeCell ref="B2736:C2736"/>
    <mergeCell ref="B2737:C2737"/>
    <mergeCell ref="B2738:C2738"/>
    <mergeCell ref="D2738:F2738"/>
    <mergeCell ref="D2728:F2728"/>
    <mergeCell ref="G2728:R2728"/>
    <mergeCell ref="S2728:V2728"/>
    <mergeCell ref="D2729:F2729"/>
    <mergeCell ref="G2729:I2729"/>
    <mergeCell ref="J2729:L2729"/>
    <mergeCell ref="M2729:O2729"/>
    <mergeCell ref="P2729:P2730"/>
    <mergeCell ref="Q2729:S2729"/>
    <mergeCell ref="T2729:V2729"/>
    <mergeCell ref="B2723:C2723"/>
    <mergeCell ref="D2723:V2723"/>
    <mergeCell ref="B2724:C2724"/>
    <mergeCell ref="D2724:V2724"/>
    <mergeCell ref="B2725:C2725"/>
    <mergeCell ref="D2725:V2725"/>
    <mergeCell ref="B2726:C2726"/>
    <mergeCell ref="D2726:V2726"/>
    <mergeCell ref="B2727:C2727"/>
    <mergeCell ref="D2727:F2727"/>
    <mergeCell ref="G2727:I2727"/>
    <mergeCell ref="J2727:L2727"/>
    <mergeCell ref="M2727:O2727"/>
    <mergeCell ref="P2727:R2727"/>
    <mergeCell ref="S2727:V2727"/>
    <mergeCell ref="S2719:V2719"/>
    <mergeCell ref="B2720:C2720"/>
    <mergeCell ref="D2720:F2720"/>
    <mergeCell ref="G2720:I2720"/>
    <mergeCell ref="J2720:L2720"/>
    <mergeCell ref="M2720:O2720"/>
    <mergeCell ref="S2720:V2720"/>
    <mergeCell ref="B2721:V2721"/>
    <mergeCell ref="B2722:V2722"/>
    <mergeCell ref="B2716:C2716"/>
    <mergeCell ref="D2716:F2716"/>
    <mergeCell ref="G2716:I2716"/>
    <mergeCell ref="J2716:L2716"/>
    <mergeCell ref="M2716:O2716"/>
    <mergeCell ref="P2716:R2716"/>
    <mergeCell ref="S2716:V2718"/>
    <mergeCell ref="B2717:C2717"/>
    <mergeCell ref="D2717:F2717"/>
    <mergeCell ref="G2717:I2717"/>
    <mergeCell ref="J2717:L2717"/>
    <mergeCell ref="M2717:O2717"/>
    <mergeCell ref="P2717:R2717"/>
    <mergeCell ref="B2718:C2718"/>
    <mergeCell ref="D2718:F2718"/>
    <mergeCell ref="G2718:I2718"/>
    <mergeCell ref="J2718:L2718"/>
    <mergeCell ref="M2718:O2718"/>
    <mergeCell ref="P2718:R2720"/>
    <mergeCell ref="B2719:C2719"/>
    <mergeCell ref="D2719:F2719"/>
    <mergeCell ref="G2719:I2719"/>
    <mergeCell ref="J2719:L2719"/>
    <mergeCell ref="M2719:O2719"/>
    <mergeCell ref="A2714:A2715"/>
    <mergeCell ref="B2714:C2715"/>
    <mergeCell ref="D2714:F2714"/>
    <mergeCell ref="G2714:I2714"/>
    <mergeCell ref="J2714:L2714"/>
    <mergeCell ref="M2714:O2714"/>
    <mergeCell ref="P2714:R2714"/>
    <mergeCell ref="S2714:V2714"/>
    <mergeCell ref="D2715:F2715"/>
    <mergeCell ref="G2715:I2715"/>
    <mergeCell ref="J2715:L2715"/>
    <mergeCell ref="M2715:O2715"/>
    <mergeCell ref="P2715:R2715"/>
    <mergeCell ref="S2715:V2715"/>
    <mergeCell ref="B2712:C2712"/>
    <mergeCell ref="D2712:F2712"/>
    <mergeCell ref="G2712:I2712"/>
    <mergeCell ref="J2712:L2712"/>
    <mergeCell ref="M2712:O2712"/>
    <mergeCell ref="P2712:R2712"/>
    <mergeCell ref="B2713:C2713"/>
    <mergeCell ref="D2713:F2713"/>
    <mergeCell ref="G2713:I2713"/>
    <mergeCell ref="J2713:L2713"/>
    <mergeCell ref="M2713:O2713"/>
    <mergeCell ref="P2713:R2713"/>
    <mergeCell ref="B2710:C2710"/>
    <mergeCell ref="D2710:F2710"/>
    <mergeCell ref="G2710:I2710"/>
    <mergeCell ref="J2710:L2710"/>
    <mergeCell ref="M2710:O2710"/>
    <mergeCell ref="P2710:R2710"/>
    <mergeCell ref="B2711:C2711"/>
    <mergeCell ref="D2711:F2711"/>
    <mergeCell ref="G2711:I2711"/>
    <mergeCell ref="J2711:L2711"/>
    <mergeCell ref="M2711:O2711"/>
    <mergeCell ref="P2711:R2711"/>
    <mergeCell ref="S2711:V2711"/>
    <mergeCell ref="S2712:V2712"/>
    <mergeCell ref="S2713:V2713"/>
    <mergeCell ref="B2708:C2708"/>
    <mergeCell ref="D2708:F2708"/>
    <mergeCell ref="G2708:I2708"/>
    <mergeCell ref="J2708:L2708"/>
    <mergeCell ref="M2708:O2708"/>
    <mergeCell ref="P2708:R2708"/>
    <mergeCell ref="B2709:C2709"/>
    <mergeCell ref="D2709:F2709"/>
    <mergeCell ref="G2709:I2709"/>
    <mergeCell ref="J2709:L2709"/>
    <mergeCell ref="M2709:O2709"/>
    <mergeCell ref="P2709:R2709"/>
    <mergeCell ref="G2706:I2706"/>
    <mergeCell ref="J2706:L2706"/>
    <mergeCell ref="M2706:O2706"/>
    <mergeCell ref="P2706:R2706"/>
    <mergeCell ref="T2706:V2706"/>
    <mergeCell ref="B2707:C2707"/>
    <mergeCell ref="D2707:F2707"/>
    <mergeCell ref="G2707:I2707"/>
    <mergeCell ref="J2707:L2707"/>
    <mergeCell ref="M2707:O2707"/>
    <mergeCell ref="P2707:R2707"/>
    <mergeCell ref="B2699:C2699"/>
    <mergeCell ref="B2700:C2700"/>
    <mergeCell ref="B2701:C2701"/>
    <mergeCell ref="B2702:C2702"/>
    <mergeCell ref="B2703:C2703"/>
    <mergeCell ref="B2704:C2704"/>
    <mergeCell ref="B2705:C2705"/>
    <mergeCell ref="B2706:C2706"/>
    <mergeCell ref="D2706:F2706"/>
    <mergeCell ref="D2696:F2696"/>
    <mergeCell ref="G2696:R2696"/>
    <mergeCell ref="S2696:V2696"/>
    <mergeCell ref="D2697:F2697"/>
    <mergeCell ref="G2697:I2697"/>
    <mergeCell ref="J2697:L2697"/>
    <mergeCell ref="M2697:O2697"/>
    <mergeCell ref="P2697:P2698"/>
    <mergeCell ref="Q2697:S2697"/>
    <mergeCell ref="T2697:V2697"/>
    <mergeCell ref="B2691:C2691"/>
    <mergeCell ref="D2691:V2691"/>
    <mergeCell ref="B2692:C2692"/>
    <mergeCell ref="D2692:V2692"/>
    <mergeCell ref="B2693:C2693"/>
    <mergeCell ref="D2693:V2693"/>
    <mergeCell ref="B2694:C2694"/>
    <mergeCell ref="D2694:V2694"/>
    <mergeCell ref="B2695:C2695"/>
    <mergeCell ref="D2695:F2695"/>
    <mergeCell ref="G2695:I2695"/>
    <mergeCell ref="J2695:L2695"/>
    <mergeCell ref="M2695:O2695"/>
    <mergeCell ref="P2695:R2695"/>
    <mergeCell ref="S2695:V2695"/>
    <mergeCell ref="S2687:V2687"/>
    <mergeCell ref="B2688:C2688"/>
    <mergeCell ref="D2688:F2688"/>
    <mergeCell ref="G2688:I2688"/>
    <mergeCell ref="J2688:L2688"/>
    <mergeCell ref="M2688:O2688"/>
    <mergeCell ref="S2688:V2688"/>
    <mergeCell ref="B2689:V2689"/>
    <mergeCell ref="B2690:V2690"/>
    <mergeCell ref="B2684:C2684"/>
    <mergeCell ref="D2684:F2684"/>
    <mergeCell ref="G2684:I2684"/>
    <mergeCell ref="J2684:L2684"/>
    <mergeCell ref="M2684:O2684"/>
    <mergeCell ref="P2684:R2684"/>
    <mergeCell ref="S2684:V2686"/>
    <mergeCell ref="B2685:C2685"/>
    <mergeCell ref="D2685:F2685"/>
    <mergeCell ref="G2685:I2685"/>
    <mergeCell ref="J2685:L2685"/>
    <mergeCell ref="M2685:O2685"/>
    <mergeCell ref="P2685:R2685"/>
    <mergeCell ref="B2686:C2686"/>
    <mergeCell ref="D2686:F2686"/>
    <mergeCell ref="G2686:I2686"/>
    <mergeCell ref="J2686:L2686"/>
    <mergeCell ref="M2686:O2686"/>
    <mergeCell ref="P2686:R2688"/>
    <mergeCell ref="B2687:C2687"/>
    <mergeCell ref="D2687:F2687"/>
    <mergeCell ref="G2687:I2687"/>
    <mergeCell ref="J2687:L2687"/>
    <mergeCell ref="M2687:O2687"/>
    <mergeCell ref="A2682:A2683"/>
    <mergeCell ref="B2682:C2683"/>
    <mergeCell ref="D2682:F2682"/>
    <mergeCell ref="G2682:I2682"/>
    <mergeCell ref="J2682:L2682"/>
    <mergeCell ref="M2682:O2682"/>
    <mergeCell ref="P2682:R2682"/>
    <mergeCell ref="S2682:V2682"/>
    <mergeCell ref="D2683:F2683"/>
    <mergeCell ref="G2683:I2683"/>
    <mergeCell ref="J2683:L2683"/>
    <mergeCell ref="M2683:O2683"/>
    <mergeCell ref="P2683:R2683"/>
    <mergeCell ref="S2683:V2683"/>
    <mergeCell ref="B2680:C2680"/>
    <mergeCell ref="D2680:F2680"/>
    <mergeCell ref="G2680:I2680"/>
    <mergeCell ref="J2680:L2680"/>
    <mergeCell ref="M2680:O2680"/>
    <mergeCell ref="P2680:R2680"/>
    <mergeCell ref="B2681:C2681"/>
    <mergeCell ref="D2681:F2681"/>
    <mergeCell ref="G2681:I2681"/>
    <mergeCell ref="J2681:L2681"/>
    <mergeCell ref="M2681:O2681"/>
    <mergeCell ref="P2681:R2681"/>
    <mergeCell ref="B2678:C2678"/>
    <mergeCell ref="D2678:F2678"/>
    <mergeCell ref="G2678:I2678"/>
    <mergeCell ref="J2678:L2678"/>
    <mergeCell ref="M2678:O2678"/>
    <mergeCell ref="P2678:R2678"/>
    <mergeCell ref="B2679:C2679"/>
    <mergeCell ref="D2679:F2679"/>
    <mergeCell ref="G2679:I2679"/>
    <mergeCell ref="J2679:L2679"/>
    <mergeCell ref="M2679:O2679"/>
    <mergeCell ref="P2679:R2679"/>
    <mergeCell ref="S2679:V2679"/>
    <mergeCell ref="S2680:V2680"/>
    <mergeCell ref="S2681:V2681"/>
    <mergeCell ref="B2676:C2676"/>
    <mergeCell ref="D2676:F2676"/>
    <mergeCell ref="G2676:I2676"/>
    <mergeCell ref="J2676:L2676"/>
    <mergeCell ref="M2676:O2676"/>
    <mergeCell ref="P2676:R2676"/>
    <mergeCell ref="B2677:C2677"/>
    <mergeCell ref="D2677:F2677"/>
    <mergeCell ref="G2677:I2677"/>
    <mergeCell ref="J2677:L2677"/>
    <mergeCell ref="M2677:O2677"/>
    <mergeCell ref="P2677:R2677"/>
    <mergeCell ref="G2674:I2674"/>
    <mergeCell ref="J2674:L2674"/>
    <mergeCell ref="M2674:O2674"/>
    <mergeCell ref="P2674:R2674"/>
    <mergeCell ref="T2674:V2674"/>
    <mergeCell ref="B2675:C2675"/>
    <mergeCell ref="D2675:F2675"/>
    <mergeCell ref="G2675:I2675"/>
    <mergeCell ref="J2675:L2675"/>
    <mergeCell ref="M2675:O2675"/>
    <mergeCell ref="P2675:R2675"/>
    <mergeCell ref="B2667:C2667"/>
    <mergeCell ref="B2668:C2668"/>
    <mergeCell ref="B2669:C2669"/>
    <mergeCell ref="B2670:C2670"/>
    <mergeCell ref="B2671:C2671"/>
    <mergeCell ref="B2672:C2672"/>
    <mergeCell ref="B2673:C2673"/>
    <mergeCell ref="B2674:C2674"/>
    <mergeCell ref="D2674:F2674"/>
    <mergeCell ref="D2664:F2664"/>
    <mergeCell ref="G2664:R2664"/>
    <mergeCell ref="S2664:V2664"/>
    <mergeCell ref="D2665:F2665"/>
    <mergeCell ref="G2665:I2665"/>
    <mergeCell ref="J2665:L2665"/>
    <mergeCell ref="M2665:O2665"/>
    <mergeCell ref="P2665:P2666"/>
    <mergeCell ref="Q2665:S2665"/>
    <mergeCell ref="T2665:V2665"/>
    <mergeCell ref="B2659:C2659"/>
    <mergeCell ref="D2659:V2659"/>
    <mergeCell ref="B2660:C2660"/>
    <mergeCell ref="D2660:V2660"/>
    <mergeCell ref="B2661:C2661"/>
    <mergeCell ref="D2661:V2661"/>
    <mergeCell ref="B2662:C2662"/>
    <mergeCell ref="D2662:V2662"/>
    <mergeCell ref="B2663:C2663"/>
    <mergeCell ref="D2663:F2663"/>
    <mergeCell ref="G2663:I2663"/>
    <mergeCell ref="J2663:L2663"/>
    <mergeCell ref="M2663:O2663"/>
    <mergeCell ref="P2663:R2663"/>
    <mergeCell ref="S2663:V2663"/>
    <mergeCell ref="S2655:V2655"/>
    <mergeCell ref="B2656:C2656"/>
    <mergeCell ref="D2656:F2656"/>
    <mergeCell ref="G2656:I2656"/>
    <mergeCell ref="J2656:L2656"/>
    <mergeCell ref="M2656:O2656"/>
    <mergeCell ref="S2656:V2656"/>
    <mergeCell ref="B2657:V2657"/>
    <mergeCell ref="B2658:V2658"/>
    <mergeCell ref="B2652:C2652"/>
    <mergeCell ref="D2652:F2652"/>
    <mergeCell ref="G2652:I2652"/>
    <mergeCell ref="J2652:L2652"/>
    <mergeCell ref="M2652:O2652"/>
    <mergeCell ref="P2652:R2652"/>
    <mergeCell ref="S2652:V2654"/>
    <mergeCell ref="B2653:C2653"/>
    <mergeCell ref="D2653:F2653"/>
    <mergeCell ref="G2653:I2653"/>
    <mergeCell ref="J2653:L2653"/>
    <mergeCell ref="M2653:O2653"/>
    <mergeCell ref="P2653:R2653"/>
    <mergeCell ref="B2654:C2654"/>
    <mergeCell ref="D2654:F2654"/>
    <mergeCell ref="G2654:I2654"/>
    <mergeCell ref="J2654:L2654"/>
    <mergeCell ref="M2654:O2654"/>
    <mergeCell ref="P2654:R2656"/>
    <mergeCell ref="B2655:C2655"/>
    <mergeCell ref="D2655:F2655"/>
    <mergeCell ref="G2655:I2655"/>
    <mergeCell ref="J2655:L2655"/>
    <mergeCell ref="M2655:O2655"/>
    <mergeCell ref="A2650:A2651"/>
    <mergeCell ref="B2650:C2651"/>
    <mergeCell ref="D2650:F2650"/>
    <mergeCell ref="G2650:I2650"/>
    <mergeCell ref="J2650:L2650"/>
    <mergeCell ref="M2650:O2650"/>
    <mergeCell ref="P2650:R2650"/>
    <mergeCell ref="S2650:V2650"/>
    <mergeCell ref="D2651:F2651"/>
    <mergeCell ref="G2651:I2651"/>
    <mergeCell ref="J2651:L2651"/>
    <mergeCell ref="M2651:O2651"/>
    <mergeCell ref="P2651:R2651"/>
    <mergeCell ref="S2651:V2651"/>
    <mergeCell ref="B2648:C2648"/>
    <mergeCell ref="D2648:F2648"/>
    <mergeCell ref="G2648:I2648"/>
    <mergeCell ref="J2648:L2648"/>
    <mergeCell ref="M2648:O2648"/>
    <mergeCell ref="P2648:R2648"/>
    <mergeCell ref="B2649:C2649"/>
    <mergeCell ref="D2649:F2649"/>
    <mergeCell ref="G2649:I2649"/>
    <mergeCell ref="J2649:L2649"/>
    <mergeCell ref="M2649:O2649"/>
    <mergeCell ref="P2649:R2649"/>
    <mergeCell ref="B2646:C2646"/>
    <mergeCell ref="D2646:F2646"/>
    <mergeCell ref="G2646:I2646"/>
    <mergeCell ref="J2646:L2646"/>
    <mergeCell ref="M2646:O2646"/>
    <mergeCell ref="P2646:R2646"/>
    <mergeCell ref="B2647:C2647"/>
    <mergeCell ref="D2647:F2647"/>
    <mergeCell ref="G2647:I2647"/>
    <mergeCell ref="J2647:L2647"/>
    <mergeCell ref="M2647:O2647"/>
    <mergeCell ref="P2647:R2647"/>
    <mergeCell ref="S2647:V2647"/>
    <mergeCell ref="S2648:V2648"/>
    <mergeCell ref="S2649:V2649"/>
    <mergeCell ref="B2644:C2644"/>
    <mergeCell ref="D2644:F2644"/>
    <mergeCell ref="G2644:I2644"/>
    <mergeCell ref="J2644:L2644"/>
    <mergeCell ref="M2644:O2644"/>
    <mergeCell ref="P2644:R2644"/>
    <mergeCell ref="B2645:C2645"/>
    <mergeCell ref="D2645:F2645"/>
    <mergeCell ref="G2645:I2645"/>
    <mergeCell ref="J2645:L2645"/>
    <mergeCell ref="M2645:O2645"/>
    <mergeCell ref="P2645:R2645"/>
    <mergeCell ref="G2642:I2642"/>
    <mergeCell ref="J2642:L2642"/>
    <mergeCell ref="M2642:O2642"/>
    <mergeCell ref="P2642:R2642"/>
    <mergeCell ref="T2642:V2642"/>
    <mergeCell ref="B2643:C2643"/>
    <mergeCell ref="D2643:F2643"/>
    <mergeCell ref="G2643:I2643"/>
    <mergeCell ref="J2643:L2643"/>
    <mergeCell ref="M2643:O2643"/>
    <mergeCell ref="P2643:R2643"/>
    <mergeCell ref="B2635:C2635"/>
    <mergeCell ref="B2636:C2636"/>
    <mergeCell ref="B2637:C2637"/>
    <mergeCell ref="B2638:C2638"/>
    <mergeCell ref="B2639:C2639"/>
    <mergeCell ref="B2640:C2640"/>
    <mergeCell ref="B2641:C2641"/>
    <mergeCell ref="B2642:C2642"/>
    <mergeCell ref="D2642:F2642"/>
    <mergeCell ref="D2632:F2632"/>
    <mergeCell ref="G2632:R2632"/>
    <mergeCell ref="S2632:V2632"/>
    <mergeCell ref="D2633:F2633"/>
    <mergeCell ref="G2633:I2633"/>
    <mergeCell ref="J2633:L2633"/>
    <mergeCell ref="M2633:O2633"/>
    <mergeCell ref="P2633:P2634"/>
    <mergeCell ref="Q2633:S2633"/>
    <mergeCell ref="T2633:V2633"/>
    <mergeCell ref="B2627:C2627"/>
    <mergeCell ref="D2627:V2627"/>
    <mergeCell ref="B2628:C2628"/>
    <mergeCell ref="D2628:V2628"/>
    <mergeCell ref="B2629:C2629"/>
    <mergeCell ref="D2629:V2629"/>
    <mergeCell ref="B2630:C2630"/>
    <mergeCell ref="D2630:V2630"/>
    <mergeCell ref="B2631:C2631"/>
    <mergeCell ref="D2631:F2631"/>
    <mergeCell ref="G2631:I2631"/>
    <mergeCell ref="J2631:L2631"/>
    <mergeCell ref="M2631:O2631"/>
    <mergeCell ref="P2631:R2631"/>
    <mergeCell ref="S2631:V2631"/>
    <mergeCell ref="S2623:V2623"/>
    <mergeCell ref="B2624:C2624"/>
    <mergeCell ref="D2624:F2624"/>
    <mergeCell ref="G2624:I2624"/>
    <mergeCell ref="J2624:L2624"/>
    <mergeCell ref="M2624:O2624"/>
    <mergeCell ref="S2624:V2624"/>
    <mergeCell ref="B2625:V2625"/>
    <mergeCell ref="B2626:V2626"/>
    <mergeCell ref="B2620:C2620"/>
    <mergeCell ref="D2620:F2620"/>
    <mergeCell ref="G2620:I2620"/>
    <mergeCell ref="J2620:L2620"/>
    <mergeCell ref="M2620:O2620"/>
    <mergeCell ref="P2620:R2620"/>
    <mergeCell ref="S2620:V2622"/>
    <mergeCell ref="B2621:C2621"/>
    <mergeCell ref="D2621:F2621"/>
    <mergeCell ref="G2621:I2621"/>
    <mergeCell ref="J2621:L2621"/>
    <mergeCell ref="M2621:O2621"/>
    <mergeCell ref="P2621:R2621"/>
    <mergeCell ref="B2622:C2622"/>
    <mergeCell ref="D2622:F2622"/>
    <mergeCell ref="G2622:I2622"/>
    <mergeCell ref="J2622:L2622"/>
    <mergeCell ref="M2622:O2622"/>
    <mergeCell ref="P2622:R2624"/>
    <mergeCell ref="B2623:C2623"/>
    <mergeCell ref="D2623:F2623"/>
    <mergeCell ref="G2623:I2623"/>
    <mergeCell ref="J2623:L2623"/>
    <mergeCell ref="M2623:O2623"/>
    <mergeCell ref="A2618:A2619"/>
    <mergeCell ref="B2618:C2619"/>
    <mergeCell ref="D2618:F2618"/>
    <mergeCell ref="G2618:I2618"/>
    <mergeCell ref="J2618:L2618"/>
    <mergeCell ref="M2618:O2618"/>
    <mergeCell ref="P2618:R2618"/>
    <mergeCell ref="S2618:V2618"/>
    <mergeCell ref="D2619:F2619"/>
    <mergeCell ref="G2619:I2619"/>
    <mergeCell ref="J2619:L2619"/>
    <mergeCell ref="M2619:O2619"/>
    <mergeCell ref="P2619:R2619"/>
    <mergeCell ref="S2619:V2619"/>
    <mergeCell ref="B2616:C2616"/>
    <mergeCell ref="D2616:F2616"/>
    <mergeCell ref="G2616:I2616"/>
    <mergeCell ref="J2616:L2616"/>
    <mergeCell ref="M2616:O2616"/>
    <mergeCell ref="P2616:R2616"/>
    <mergeCell ref="B2617:C2617"/>
    <mergeCell ref="D2617:F2617"/>
    <mergeCell ref="G2617:I2617"/>
    <mergeCell ref="J2617:L2617"/>
    <mergeCell ref="M2617:O2617"/>
    <mergeCell ref="P2617:R2617"/>
    <mergeCell ref="B2614:C2614"/>
    <mergeCell ref="D2614:F2614"/>
    <mergeCell ref="G2614:I2614"/>
    <mergeCell ref="J2614:L2614"/>
    <mergeCell ref="M2614:O2614"/>
    <mergeCell ref="P2614:R2614"/>
    <mergeCell ref="B2615:C2615"/>
    <mergeCell ref="D2615:F2615"/>
    <mergeCell ref="G2615:I2615"/>
    <mergeCell ref="J2615:L2615"/>
    <mergeCell ref="M2615:O2615"/>
    <mergeCell ref="P2615:R2615"/>
    <mergeCell ref="S2615:V2615"/>
    <mergeCell ref="S2616:V2616"/>
    <mergeCell ref="S2617:V2617"/>
    <mergeCell ref="B2612:C2612"/>
    <mergeCell ref="D2612:F2612"/>
    <mergeCell ref="G2612:I2612"/>
    <mergeCell ref="J2612:L2612"/>
    <mergeCell ref="M2612:O2612"/>
    <mergeCell ref="P2612:R2612"/>
    <mergeCell ref="B2613:C2613"/>
    <mergeCell ref="D2613:F2613"/>
    <mergeCell ref="G2613:I2613"/>
    <mergeCell ref="J2613:L2613"/>
    <mergeCell ref="M2613:O2613"/>
    <mergeCell ref="P2613:R2613"/>
    <mergeCell ref="G2610:I2610"/>
    <mergeCell ref="J2610:L2610"/>
    <mergeCell ref="M2610:O2610"/>
    <mergeCell ref="P2610:R2610"/>
    <mergeCell ref="T2610:V2610"/>
    <mergeCell ref="B2611:C2611"/>
    <mergeCell ref="D2611:F2611"/>
    <mergeCell ref="G2611:I2611"/>
    <mergeCell ref="J2611:L2611"/>
    <mergeCell ref="M2611:O2611"/>
    <mergeCell ref="P2611:R2611"/>
    <mergeCell ref="B2603:C2603"/>
    <mergeCell ref="B2604:C2604"/>
    <mergeCell ref="B2605:C2605"/>
    <mergeCell ref="B2606:C2606"/>
    <mergeCell ref="B2607:C2607"/>
    <mergeCell ref="B2608:C2608"/>
    <mergeCell ref="B2609:C2609"/>
    <mergeCell ref="B2610:C2610"/>
    <mergeCell ref="D2610:F2610"/>
    <mergeCell ref="D2600:F2600"/>
    <mergeCell ref="G2600:R2600"/>
    <mergeCell ref="S2600:V2600"/>
    <mergeCell ref="D2601:F2601"/>
    <mergeCell ref="G2601:I2601"/>
    <mergeCell ref="J2601:L2601"/>
    <mergeCell ref="M2601:O2601"/>
    <mergeCell ref="P2601:P2602"/>
    <mergeCell ref="Q2601:S2601"/>
    <mergeCell ref="T2601:V2601"/>
    <mergeCell ref="B2595:C2595"/>
    <mergeCell ref="D2595:V2595"/>
    <mergeCell ref="B2596:C2596"/>
    <mergeCell ref="D2596:V2596"/>
    <mergeCell ref="B2597:C2597"/>
    <mergeCell ref="D2597:V2597"/>
    <mergeCell ref="B2598:C2598"/>
    <mergeCell ref="D2598:V2598"/>
    <mergeCell ref="B2599:C2599"/>
    <mergeCell ref="D2599:F2599"/>
    <mergeCell ref="G2599:I2599"/>
    <mergeCell ref="J2599:L2599"/>
    <mergeCell ref="M2599:O2599"/>
    <mergeCell ref="P2599:R2599"/>
    <mergeCell ref="S2599:V2599"/>
    <mergeCell ref="S2591:V2591"/>
    <mergeCell ref="B2592:C2592"/>
    <mergeCell ref="D2592:F2592"/>
    <mergeCell ref="G2592:I2592"/>
    <mergeCell ref="J2592:L2592"/>
    <mergeCell ref="M2592:O2592"/>
    <mergeCell ref="S2592:V2592"/>
    <mergeCell ref="B2593:V2593"/>
    <mergeCell ref="B2594:V2594"/>
    <mergeCell ref="B2588:C2588"/>
    <mergeCell ref="D2588:F2588"/>
    <mergeCell ref="G2588:I2588"/>
    <mergeCell ref="J2588:L2588"/>
    <mergeCell ref="M2588:O2588"/>
    <mergeCell ref="P2588:R2588"/>
    <mergeCell ref="S2588:V2590"/>
    <mergeCell ref="B2589:C2589"/>
    <mergeCell ref="D2589:F2589"/>
    <mergeCell ref="G2589:I2589"/>
    <mergeCell ref="J2589:L2589"/>
    <mergeCell ref="M2589:O2589"/>
    <mergeCell ref="P2589:R2589"/>
    <mergeCell ref="B2590:C2590"/>
    <mergeCell ref="D2590:F2590"/>
    <mergeCell ref="G2590:I2590"/>
    <mergeCell ref="J2590:L2590"/>
    <mergeCell ref="M2590:O2590"/>
    <mergeCell ref="P2590:R2592"/>
    <mergeCell ref="B2591:C2591"/>
    <mergeCell ref="D2591:F2591"/>
    <mergeCell ref="G2591:I2591"/>
    <mergeCell ref="J2591:L2591"/>
    <mergeCell ref="M2591:O2591"/>
    <mergeCell ref="A2586:A2587"/>
    <mergeCell ref="B2586:C2587"/>
    <mergeCell ref="D2586:F2586"/>
    <mergeCell ref="G2586:I2586"/>
    <mergeCell ref="J2586:L2586"/>
    <mergeCell ref="M2586:O2586"/>
    <mergeCell ref="P2586:R2586"/>
    <mergeCell ref="S2586:V2586"/>
    <mergeCell ref="D2587:F2587"/>
    <mergeCell ref="G2587:I2587"/>
    <mergeCell ref="J2587:L2587"/>
    <mergeCell ref="M2587:O2587"/>
    <mergeCell ref="P2587:R2587"/>
    <mergeCell ref="S2587:V2587"/>
    <mergeCell ref="B2584:C2584"/>
    <mergeCell ref="D2584:F2584"/>
    <mergeCell ref="G2584:I2584"/>
    <mergeCell ref="J2584:L2584"/>
    <mergeCell ref="M2584:O2584"/>
    <mergeCell ref="P2584:R2584"/>
    <mergeCell ref="B2585:C2585"/>
    <mergeCell ref="D2585:F2585"/>
    <mergeCell ref="G2585:I2585"/>
    <mergeCell ref="J2585:L2585"/>
    <mergeCell ref="M2585:O2585"/>
    <mergeCell ref="P2585:R2585"/>
    <mergeCell ref="B2582:C2582"/>
    <mergeCell ref="D2582:F2582"/>
    <mergeCell ref="G2582:I2582"/>
    <mergeCell ref="J2582:L2582"/>
    <mergeCell ref="M2582:O2582"/>
    <mergeCell ref="P2582:R2582"/>
    <mergeCell ref="B2583:C2583"/>
    <mergeCell ref="D2583:F2583"/>
    <mergeCell ref="G2583:I2583"/>
    <mergeCell ref="J2583:L2583"/>
    <mergeCell ref="M2583:O2583"/>
    <mergeCell ref="P2583:R2583"/>
    <mergeCell ref="S2583:V2583"/>
    <mergeCell ref="S2584:V2584"/>
    <mergeCell ref="S2585:V2585"/>
    <mergeCell ref="B2580:C2580"/>
    <mergeCell ref="D2580:F2580"/>
    <mergeCell ref="G2580:I2580"/>
    <mergeCell ref="J2580:L2580"/>
    <mergeCell ref="M2580:O2580"/>
    <mergeCell ref="P2580:R2580"/>
    <mergeCell ref="B2581:C2581"/>
    <mergeCell ref="D2581:F2581"/>
    <mergeCell ref="G2581:I2581"/>
    <mergeCell ref="J2581:L2581"/>
    <mergeCell ref="M2581:O2581"/>
    <mergeCell ref="P2581:R2581"/>
    <mergeCell ref="G2578:I2578"/>
    <mergeCell ref="J2578:L2578"/>
    <mergeCell ref="M2578:O2578"/>
    <mergeCell ref="P2578:R2578"/>
    <mergeCell ref="T2578:V2578"/>
    <mergeCell ref="B2579:C2579"/>
    <mergeCell ref="D2579:F2579"/>
    <mergeCell ref="G2579:I2579"/>
    <mergeCell ref="J2579:L2579"/>
    <mergeCell ref="M2579:O2579"/>
    <mergeCell ref="P2579:R2579"/>
    <mergeCell ref="B2571:C2571"/>
    <mergeCell ref="B2572:C2572"/>
    <mergeCell ref="B2573:C2573"/>
    <mergeCell ref="B2574:C2574"/>
    <mergeCell ref="B2575:C2575"/>
    <mergeCell ref="B2576:C2576"/>
    <mergeCell ref="B2577:C2577"/>
    <mergeCell ref="B2578:C2578"/>
    <mergeCell ref="D2578:F2578"/>
    <mergeCell ref="D2568:F2568"/>
    <mergeCell ref="G2568:R2568"/>
    <mergeCell ref="S2568:V2568"/>
    <mergeCell ref="D2569:F2569"/>
    <mergeCell ref="G2569:I2569"/>
    <mergeCell ref="J2569:L2569"/>
    <mergeCell ref="M2569:O2569"/>
    <mergeCell ref="P2569:P2570"/>
    <mergeCell ref="Q2569:S2569"/>
    <mergeCell ref="T2569:V2569"/>
    <mergeCell ref="B2563:C2563"/>
    <mergeCell ref="D2563:V2563"/>
    <mergeCell ref="B2564:C2564"/>
    <mergeCell ref="D2564:V2564"/>
    <mergeCell ref="B2565:C2565"/>
    <mergeCell ref="D2565:V2565"/>
    <mergeCell ref="B2566:C2566"/>
    <mergeCell ref="D2566:V2566"/>
    <mergeCell ref="B2567:C2567"/>
    <mergeCell ref="D2567:F2567"/>
    <mergeCell ref="G2567:I2567"/>
    <mergeCell ref="J2567:L2567"/>
    <mergeCell ref="M2567:O2567"/>
    <mergeCell ref="P2567:R2567"/>
    <mergeCell ref="S2567:V2567"/>
    <mergeCell ref="S2559:V2559"/>
    <mergeCell ref="B2560:C2560"/>
    <mergeCell ref="D2560:F2560"/>
    <mergeCell ref="G2560:I2560"/>
    <mergeCell ref="J2560:L2560"/>
    <mergeCell ref="M2560:O2560"/>
    <mergeCell ref="S2560:V2560"/>
    <mergeCell ref="B2561:V2561"/>
    <mergeCell ref="B2562:V2562"/>
    <mergeCell ref="B2556:C2556"/>
    <mergeCell ref="D2556:F2556"/>
    <mergeCell ref="G2556:I2556"/>
    <mergeCell ref="J2556:L2556"/>
    <mergeCell ref="M2556:O2556"/>
    <mergeCell ref="P2556:R2556"/>
    <mergeCell ref="S2556:V2558"/>
    <mergeCell ref="B2557:C2557"/>
    <mergeCell ref="D2557:F2557"/>
    <mergeCell ref="G2557:I2557"/>
    <mergeCell ref="J2557:L2557"/>
    <mergeCell ref="M2557:O2557"/>
    <mergeCell ref="P2557:R2557"/>
    <mergeCell ref="B2558:C2558"/>
    <mergeCell ref="D2558:F2558"/>
    <mergeCell ref="G2558:I2558"/>
    <mergeCell ref="J2558:L2558"/>
    <mergeCell ref="M2558:O2558"/>
    <mergeCell ref="P2558:R2560"/>
    <mergeCell ref="B2559:C2559"/>
    <mergeCell ref="D2559:F2559"/>
    <mergeCell ref="G2559:I2559"/>
    <mergeCell ref="J2559:L2559"/>
    <mergeCell ref="M2559:O2559"/>
    <mergeCell ref="A2554:A2555"/>
    <mergeCell ref="B2554:C2555"/>
    <mergeCell ref="D2554:F2554"/>
    <mergeCell ref="G2554:I2554"/>
    <mergeCell ref="J2554:L2554"/>
    <mergeCell ref="M2554:O2554"/>
    <mergeCell ref="P2554:R2554"/>
    <mergeCell ref="S2554:V2554"/>
    <mergeCell ref="D2555:F2555"/>
    <mergeCell ref="G2555:I2555"/>
    <mergeCell ref="J2555:L2555"/>
    <mergeCell ref="M2555:O2555"/>
    <mergeCell ref="P2555:R2555"/>
    <mergeCell ref="S2555:V2555"/>
    <mergeCell ref="B2552:C2552"/>
    <mergeCell ref="D2552:F2552"/>
    <mergeCell ref="G2552:I2552"/>
    <mergeCell ref="J2552:L2552"/>
    <mergeCell ref="M2552:O2552"/>
    <mergeCell ref="P2552:R2552"/>
    <mergeCell ref="B2553:C2553"/>
    <mergeCell ref="D2553:F2553"/>
    <mergeCell ref="G2553:I2553"/>
    <mergeCell ref="J2553:L2553"/>
    <mergeCell ref="M2553:O2553"/>
    <mergeCell ref="P2553:R2553"/>
    <mergeCell ref="B2550:C2550"/>
    <mergeCell ref="D2550:F2550"/>
    <mergeCell ref="G2550:I2550"/>
    <mergeCell ref="J2550:L2550"/>
    <mergeCell ref="M2550:O2550"/>
    <mergeCell ref="P2550:R2550"/>
    <mergeCell ref="B2551:C2551"/>
    <mergeCell ref="D2551:F2551"/>
    <mergeCell ref="G2551:I2551"/>
    <mergeCell ref="J2551:L2551"/>
    <mergeCell ref="M2551:O2551"/>
    <mergeCell ref="P2551:R2551"/>
    <mergeCell ref="S2551:V2551"/>
    <mergeCell ref="S2552:V2552"/>
    <mergeCell ref="S2553:V2553"/>
    <mergeCell ref="B2548:C2548"/>
    <mergeCell ref="D2548:F2548"/>
    <mergeCell ref="G2548:I2548"/>
    <mergeCell ref="J2548:L2548"/>
    <mergeCell ref="M2548:O2548"/>
    <mergeCell ref="P2548:R2548"/>
    <mergeCell ref="B2549:C2549"/>
    <mergeCell ref="D2549:F2549"/>
    <mergeCell ref="G2549:I2549"/>
    <mergeCell ref="J2549:L2549"/>
    <mergeCell ref="M2549:O2549"/>
    <mergeCell ref="P2549:R2549"/>
    <mergeCell ref="G2546:I2546"/>
    <mergeCell ref="J2546:L2546"/>
    <mergeCell ref="M2546:O2546"/>
    <mergeCell ref="P2546:R2546"/>
    <mergeCell ref="T2546:V2546"/>
    <mergeCell ref="B2547:C2547"/>
    <mergeCell ref="D2547:F2547"/>
    <mergeCell ref="G2547:I2547"/>
    <mergeCell ref="J2547:L2547"/>
    <mergeCell ref="M2547:O2547"/>
    <mergeCell ref="P2547:R2547"/>
    <mergeCell ref="B2539:C2539"/>
    <mergeCell ref="B2540:C2540"/>
    <mergeCell ref="B2541:C2541"/>
    <mergeCell ref="B2542:C2542"/>
    <mergeCell ref="B2543:C2543"/>
    <mergeCell ref="B2544:C2544"/>
    <mergeCell ref="B2545:C2545"/>
    <mergeCell ref="B2546:C2546"/>
    <mergeCell ref="D2546:F2546"/>
    <mergeCell ref="D2536:F2536"/>
    <mergeCell ref="G2536:R2536"/>
    <mergeCell ref="S2536:V2536"/>
    <mergeCell ref="D2537:F2537"/>
    <mergeCell ref="G2537:I2537"/>
    <mergeCell ref="J2537:L2537"/>
    <mergeCell ref="M2537:O2537"/>
    <mergeCell ref="P2537:P2538"/>
    <mergeCell ref="Q2537:S2537"/>
    <mergeCell ref="T2537:V2537"/>
    <mergeCell ref="B2531:C2531"/>
    <mergeCell ref="D2531:V2531"/>
    <mergeCell ref="B2532:C2532"/>
    <mergeCell ref="D2532:V2532"/>
    <mergeCell ref="B2533:C2533"/>
    <mergeCell ref="D2533:V2533"/>
    <mergeCell ref="B2534:C2534"/>
    <mergeCell ref="D2534:V2534"/>
    <mergeCell ref="B2535:C2535"/>
    <mergeCell ref="D2535:F2535"/>
    <mergeCell ref="G2535:I2535"/>
    <mergeCell ref="J2535:L2535"/>
    <mergeCell ref="M2535:O2535"/>
    <mergeCell ref="P2535:R2535"/>
    <mergeCell ref="S2535:V2535"/>
    <mergeCell ref="S2527:V2527"/>
    <mergeCell ref="B2528:C2528"/>
    <mergeCell ref="D2528:F2528"/>
    <mergeCell ref="G2528:I2528"/>
    <mergeCell ref="J2528:L2528"/>
    <mergeCell ref="M2528:O2528"/>
    <mergeCell ref="S2528:V2528"/>
    <mergeCell ref="B2529:V2529"/>
    <mergeCell ref="B2530:V2530"/>
    <mergeCell ref="B2524:C2524"/>
    <mergeCell ref="D2524:F2524"/>
    <mergeCell ref="G2524:I2524"/>
    <mergeCell ref="J2524:L2524"/>
    <mergeCell ref="M2524:O2524"/>
    <mergeCell ref="P2524:R2524"/>
    <mergeCell ref="S2524:V2526"/>
    <mergeCell ref="B2525:C2525"/>
    <mergeCell ref="D2525:F2525"/>
    <mergeCell ref="G2525:I2525"/>
    <mergeCell ref="J2525:L2525"/>
    <mergeCell ref="M2525:O2525"/>
    <mergeCell ref="P2525:R2525"/>
    <mergeCell ref="B2526:C2526"/>
    <mergeCell ref="D2526:F2526"/>
    <mergeCell ref="G2526:I2526"/>
    <mergeCell ref="J2526:L2526"/>
    <mergeCell ref="M2526:O2526"/>
    <mergeCell ref="P2526:R2528"/>
    <mergeCell ref="B2527:C2527"/>
    <mergeCell ref="D2527:F2527"/>
    <mergeCell ref="G2527:I2527"/>
    <mergeCell ref="J2527:L2527"/>
    <mergeCell ref="M2527:O2527"/>
    <mergeCell ref="A2522:A2523"/>
    <mergeCell ref="B2522:C2523"/>
    <mergeCell ref="D2522:F2522"/>
    <mergeCell ref="G2522:I2522"/>
    <mergeCell ref="J2522:L2522"/>
    <mergeCell ref="M2522:O2522"/>
    <mergeCell ref="P2522:R2522"/>
    <mergeCell ref="S2522:V2522"/>
    <mergeCell ref="D2523:F2523"/>
    <mergeCell ref="G2523:I2523"/>
    <mergeCell ref="J2523:L2523"/>
    <mergeCell ref="M2523:O2523"/>
    <mergeCell ref="P2523:R2523"/>
    <mergeCell ref="S2523:V2523"/>
    <mergeCell ref="B2520:C2520"/>
    <mergeCell ref="D2520:F2520"/>
    <mergeCell ref="G2520:I2520"/>
    <mergeCell ref="J2520:L2520"/>
    <mergeCell ref="M2520:O2520"/>
    <mergeCell ref="P2520:R2520"/>
    <mergeCell ref="B2521:C2521"/>
    <mergeCell ref="D2521:F2521"/>
    <mergeCell ref="G2521:I2521"/>
    <mergeCell ref="J2521:L2521"/>
    <mergeCell ref="M2521:O2521"/>
    <mergeCell ref="P2521:R2521"/>
    <mergeCell ref="B2518:C2518"/>
    <mergeCell ref="D2518:F2518"/>
    <mergeCell ref="G2518:I2518"/>
    <mergeCell ref="J2518:L2518"/>
    <mergeCell ref="M2518:O2518"/>
    <mergeCell ref="P2518:R2518"/>
    <mergeCell ref="B2519:C2519"/>
    <mergeCell ref="D2519:F2519"/>
    <mergeCell ref="G2519:I2519"/>
    <mergeCell ref="J2519:L2519"/>
    <mergeCell ref="M2519:O2519"/>
    <mergeCell ref="P2519:R2519"/>
    <mergeCell ref="S2519:V2519"/>
    <mergeCell ref="S2520:V2520"/>
    <mergeCell ref="S2521:V2521"/>
    <mergeCell ref="B2516:C2516"/>
    <mergeCell ref="D2516:F2516"/>
    <mergeCell ref="G2516:I2516"/>
    <mergeCell ref="J2516:L2516"/>
    <mergeCell ref="M2516:O2516"/>
    <mergeCell ref="P2516:R2516"/>
    <mergeCell ref="B2517:C2517"/>
    <mergeCell ref="D2517:F2517"/>
    <mergeCell ref="G2517:I2517"/>
    <mergeCell ref="J2517:L2517"/>
    <mergeCell ref="M2517:O2517"/>
    <mergeCell ref="P2517:R2517"/>
    <mergeCell ref="G2514:I2514"/>
    <mergeCell ref="J2514:L2514"/>
    <mergeCell ref="M2514:O2514"/>
    <mergeCell ref="P2514:R2514"/>
    <mergeCell ref="T2514:V2514"/>
    <mergeCell ref="B2515:C2515"/>
    <mergeCell ref="D2515:F2515"/>
    <mergeCell ref="G2515:I2515"/>
    <mergeCell ref="J2515:L2515"/>
    <mergeCell ref="M2515:O2515"/>
    <mergeCell ref="P2515:R2515"/>
    <mergeCell ref="B2507:C2507"/>
    <mergeCell ref="B2508:C2508"/>
    <mergeCell ref="B2509:C2509"/>
    <mergeCell ref="B2510:C2510"/>
    <mergeCell ref="B2511:C2511"/>
    <mergeCell ref="B2512:C2512"/>
    <mergeCell ref="B2513:C2513"/>
    <mergeCell ref="B2514:C2514"/>
    <mergeCell ref="D2514:F2514"/>
    <mergeCell ref="D2504:F2504"/>
    <mergeCell ref="G2504:R2504"/>
    <mergeCell ref="S2504:V2504"/>
    <mergeCell ref="D2505:F2505"/>
    <mergeCell ref="G2505:I2505"/>
    <mergeCell ref="J2505:L2505"/>
    <mergeCell ref="M2505:O2505"/>
    <mergeCell ref="P2505:P2506"/>
    <mergeCell ref="Q2505:S2505"/>
    <mergeCell ref="T2505:V2505"/>
    <mergeCell ref="B2499:C2499"/>
    <mergeCell ref="D2499:V2499"/>
    <mergeCell ref="B2500:C2500"/>
    <mergeCell ref="D2500:V2500"/>
    <mergeCell ref="B2501:C2501"/>
    <mergeCell ref="D2501:V2501"/>
    <mergeCell ref="B2502:C2502"/>
    <mergeCell ref="D2502:V2502"/>
    <mergeCell ref="B2503:C2503"/>
    <mergeCell ref="D2503:F2503"/>
    <mergeCell ref="G2503:I2503"/>
    <mergeCell ref="J2503:L2503"/>
    <mergeCell ref="M2503:O2503"/>
    <mergeCell ref="P2503:R2503"/>
    <mergeCell ref="S2503:V2503"/>
    <mergeCell ref="S2495:V2495"/>
    <mergeCell ref="B2496:C2496"/>
    <mergeCell ref="D2496:F2496"/>
    <mergeCell ref="G2496:I2496"/>
    <mergeCell ref="J2496:L2496"/>
    <mergeCell ref="M2496:O2496"/>
    <mergeCell ref="S2496:V2496"/>
    <mergeCell ref="B2497:V2497"/>
    <mergeCell ref="B2498:V2498"/>
    <mergeCell ref="B2492:C2492"/>
    <mergeCell ref="D2492:F2492"/>
    <mergeCell ref="G2492:I2492"/>
    <mergeCell ref="J2492:L2492"/>
    <mergeCell ref="M2492:O2492"/>
    <mergeCell ref="P2492:R2492"/>
    <mergeCell ref="S2492:V2494"/>
    <mergeCell ref="B2493:C2493"/>
    <mergeCell ref="D2493:F2493"/>
    <mergeCell ref="G2493:I2493"/>
    <mergeCell ref="J2493:L2493"/>
    <mergeCell ref="M2493:O2493"/>
    <mergeCell ref="P2493:R2493"/>
    <mergeCell ref="B2494:C2494"/>
    <mergeCell ref="D2494:F2494"/>
    <mergeCell ref="G2494:I2494"/>
    <mergeCell ref="J2494:L2494"/>
    <mergeCell ref="M2494:O2494"/>
    <mergeCell ref="P2494:R2496"/>
    <mergeCell ref="B2495:C2495"/>
    <mergeCell ref="D2495:F2495"/>
    <mergeCell ref="G2495:I2495"/>
    <mergeCell ref="J2495:L2495"/>
    <mergeCell ref="M2495:O2495"/>
    <mergeCell ref="A2490:A2491"/>
    <mergeCell ref="B2490:C2491"/>
    <mergeCell ref="D2490:F2490"/>
    <mergeCell ref="G2490:I2490"/>
    <mergeCell ref="J2490:L2490"/>
    <mergeCell ref="M2490:O2490"/>
    <mergeCell ref="P2490:R2490"/>
    <mergeCell ref="S2490:V2490"/>
    <mergeCell ref="D2491:F2491"/>
    <mergeCell ref="G2491:I2491"/>
    <mergeCell ref="J2491:L2491"/>
    <mergeCell ref="M2491:O2491"/>
    <mergeCell ref="P2491:R2491"/>
    <mergeCell ref="S2491:V2491"/>
    <mergeCell ref="B2488:C2488"/>
    <mergeCell ref="D2488:F2488"/>
    <mergeCell ref="G2488:I2488"/>
    <mergeCell ref="J2488:L2488"/>
    <mergeCell ref="M2488:O2488"/>
    <mergeCell ref="P2488:R2488"/>
    <mergeCell ref="B2489:C2489"/>
    <mergeCell ref="D2489:F2489"/>
    <mergeCell ref="G2489:I2489"/>
    <mergeCell ref="J2489:L2489"/>
    <mergeCell ref="M2489:O2489"/>
    <mergeCell ref="P2489:R2489"/>
    <mergeCell ref="B2486:C2486"/>
    <mergeCell ref="D2486:F2486"/>
    <mergeCell ref="G2486:I2486"/>
    <mergeCell ref="J2486:L2486"/>
    <mergeCell ref="M2486:O2486"/>
    <mergeCell ref="P2486:R2486"/>
    <mergeCell ref="B2487:C2487"/>
    <mergeCell ref="D2487:F2487"/>
    <mergeCell ref="G2487:I2487"/>
    <mergeCell ref="J2487:L2487"/>
    <mergeCell ref="M2487:O2487"/>
    <mergeCell ref="P2487:R2487"/>
    <mergeCell ref="S2487:V2487"/>
    <mergeCell ref="S2488:V2488"/>
    <mergeCell ref="S2489:V2489"/>
    <mergeCell ref="B2484:C2484"/>
    <mergeCell ref="D2484:F2484"/>
    <mergeCell ref="G2484:I2484"/>
    <mergeCell ref="J2484:L2484"/>
    <mergeCell ref="M2484:O2484"/>
    <mergeCell ref="P2484:R2484"/>
    <mergeCell ref="B2485:C2485"/>
    <mergeCell ref="D2485:F2485"/>
    <mergeCell ref="G2485:I2485"/>
    <mergeCell ref="J2485:L2485"/>
    <mergeCell ref="M2485:O2485"/>
    <mergeCell ref="P2485:R2485"/>
    <mergeCell ref="G2482:I2482"/>
    <mergeCell ref="J2482:L2482"/>
    <mergeCell ref="M2482:O2482"/>
    <mergeCell ref="P2482:R2482"/>
    <mergeCell ref="T2482:V2482"/>
    <mergeCell ref="B2483:C2483"/>
    <mergeCell ref="D2483:F2483"/>
    <mergeCell ref="G2483:I2483"/>
    <mergeCell ref="J2483:L2483"/>
    <mergeCell ref="M2483:O2483"/>
    <mergeCell ref="P2483:R2483"/>
    <mergeCell ref="B2475:C2475"/>
    <mergeCell ref="B2476:C2476"/>
    <mergeCell ref="B2477:C2477"/>
    <mergeCell ref="B2478:C2478"/>
    <mergeCell ref="B2479:C2479"/>
    <mergeCell ref="B2480:C2480"/>
    <mergeCell ref="B2481:C2481"/>
    <mergeCell ref="B2482:C2482"/>
    <mergeCell ref="D2482:F2482"/>
    <mergeCell ref="D2472:F2472"/>
    <mergeCell ref="G2472:R2472"/>
    <mergeCell ref="S2472:V2472"/>
    <mergeCell ref="D2473:F2473"/>
    <mergeCell ref="G2473:I2473"/>
    <mergeCell ref="J2473:L2473"/>
    <mergeCell ref="M2473:O2473"/>
    <mergeCell ref="P2473:P2474"/>
    <mergeCell ref="Q2473:S2473"/>
    <mergeCell ref="T2473:V2473"/>
    <mergeCell ref="B2467:C2467"/>
    <mergeCell ref="D2467:V2467"/>
    <mergeCell ref="B2468:C2468"/>
    <mergeCell ref="D2468:V2468"/>
    <mergeCell ref="B2469:C2469"/>
    <mergeCell ref="D2469:V2469"/>
    <mergeCell ref="B2470:C2470"/>
    <mergeCell ref="D2470:V2470"/>
    <mergeCell ref="B2471:C2471"/>
    <mergeCell ref="D2471:F2471"/>
    <mergeCell ref="G2471:I2471"/>
    <mergeCell ref="J2471:L2471"/>
    <mergeCell ref="M2471:O2471"/>
    <mergeCell ref="P2471:R2471"/>
    <mergeCell ref="S2471:V2471"/>
    <mergeCell ref="S2463:V2463"/>
    <mergeCell ref="B2464:C2464"/>
    <mergeCell ref="D2464:F2464"/>
    <mergeCell ref="G2464:I2464"/>
    <mergeCell ref="J2464:L2464"/>
    <mergeCell ref="M2464:O2464"/>
    <mergeCell ref="S2464:V2464"/>
    <mergeCell ref="B2465:V2465"/>
    <mergeCell ref="B2466:V2466"/>
    <mergeCell ref="B2460:C2460"/>
    <mergeCell ref="D2460:F2460"/>
    <mergeCell ref="G2460:I2460"/>
    <mergeCell ref="J2460:L2460"/>
    <mergeCell ref="M2460:O2460"/>
    <mergeCell ref="P2460:R2460"/>
    <mergeCell ref="S2460:V2462"/>
    <mergeCell ref="B2461:C2461"/>
    <mergeCell ref="D2461:F2461"/>
    <mergeCell ref="G2461:I2461"/>
    <mergeCell ref="J2461:L2461"/>
    <mergeCell ref="M2461:O2461"/>
    <mergeCell ref="P2461:R2461"/>
    <mergeCell ref="B2462:C2462"/>
    <mergeCell ref="D2462:F2462"/>
    <mergeCell ref="G2462:I2462"/>
    <mergeCell ref="J2462:L2462"/>
    <mergeCell ref="M2462:O2462"/>
    <mergeCell ref="P2462:R2464"/>
    <mergeCell ref="B2463:C2463"/>
    <mergeCell ref="D2463:F2463"/>
    <mergeCell ref="G2463:I2463"/>
    <mergeCell ref="J2463:L2463"/>
    <mergeCell ref="M2463:O2463"/>
    <mergeCell ref="A2458:A2459"/>
    <mergeCell ref="B2458:C2459"/>
    <mergeCell ref="D2458:F2458"/>
    <mergeCell ref="G2458:I2458"/>
    <mergeCell ref="J2458:L2458"/>
    <mergeCell ref="M2458:O2458"/>
    <mergeCell ref="P2458:R2458"/>
    <mergeCell ref="S2458:V2458"/>
    <mergeCell ref="D2459:F2459"/>
    <mergeCell ref="G2459:I2459"/>
    <mergeCell ref="J2459:L2459"/>
    <mergeCell ref="M2459:O2459"/>
    <mergeCell ref="P2459:R2459"/>
    <mergeCell ref="S2459:V2459"/>
    <mergeCell ref="B2456:C2456"/>
    <mergeCell ref="D2456:F2456"/>
    <mergeCell ref="G2456:I2456"/>
    <mergeCell ref="J2456:L2456"/>
    <mergeCell ref="M2456:O2456"/>
    <mergeCell ref="P2456:R2456"/>
    <mergeCell ref="B2457:C2457"/>
    <mergeCell ref="D2457:F2457"/>
    <mergeCell ref="G2457:I2457"/>
    <mergeCell ref="J2457:L2457"/>
    <mergeCell ref="M2457:O2457"/>
    <mergeCell ref="P2457:R2457"/>
    <mergeCell ref="B2454:C2454"/>
    <mergeCell ref="D2454:F2454"/>
    <mergeCell ref="G2454:I2454"/>
    <mergeCell ref="J2454:L2454"/>
    <mergeCell ref="M2454:O2454"/>
    <mergeCell ref="P2454:R2454"/>
    <mergeCell ref="B2455:C2455"/>
    <mergeCell ref="D2455:F2455"/>
    <mergeCell ref="G2455:I2455"/>
    <mergeCell ref="J2455:L2455"/>
    <mergeCell ref="M2455:O2455"/>
    <mergeCell ref="P2455:R2455"/>
    <mergeCell ref="S2455:V2455"/>
    <mergeCell ref="S2456:V2456"/>
    <mergeCell ref="S2457:V2457"/>
    <mergeCell ref="B2452:C2452"/>
    <mergeCell ref="D2452:F2452"/>
    <mergeCell ref="G2452:I2452"/>
    <mergeCell ref="J2452:L2452"/>
    <mergeCell ref="M2452:O2452"/>
    <mergeCell ref="P2452:R2452"/>
    <mergeCell ref="B2453:C2453"/>
    <mergeCell ref="D2453:F2453"/>
    <mergeCell ref="G2453:I2453"/>
    <mergeCell ref="J2453:L2453"/>
    <mergeCell ref="M2453:O2453"/>
    <mergeCell ref="P2453:R2453"/>
    <mergeCell ref="G2450:I2450"/>
    <mergeCell ref="J2450:L2450"/>
    <mergeCell ref="M2450:O2450"/>
    <mergeCell ref="P2450:R2450"/>
    <mergeCell ref="T2450:V2450"/>
    <mergeCell ref="B2451:C2451"/>
    <mergeCell ref="D2451:F2451"/>
    <mergeCell ref="G2451:I2451"/>
    <mergeCell ref="J2451:L2451"/>
    <mergeCell ref="M2451:O2451"/>
    <mergeCell ref="P2451:R2451"/>
    <mergeCell ref="B2443:C2443"/>
    <mergeCell ref="B2444:C2444"/>
    <mergeCell ref="B2445:C2445"/>
    <mergeCell ref="B2446:C2446"/>
    <mergeCell ref="B2447:C2447"/>
    <mergeCell ref="B2448:C2448"/>
    <mergeCell ref="B2449:C2449"/>
    <mergeCell ref="B2450:C2450"/>
    <mergeCell ref="D2450:F2450"/>
    <mergeCell ref="D2440:F2440"/>
    <mergeCell ref="G2440:R2440"/>
    <mergeCell ref="S2440:V2440"/>
    <mergeCell ref="D2441:F2441"/>
    <mergeCell ref="G2441:I2441"/>
    <mergeCell ref="J2441:L2441"/>
    <mergeCell ref="M2441:O2441"/>
    <mergeCell ref="P2441:P2442"/>
    <mergeCell ref="Q2441:S2441"/>
    <mergeCell ref="T2441:V2441"/>
    <mergeCell ref="B2435:C2435"/>
    <mergeCell ref="D2435:V2435"/>
    <mergeCell ref="B2436:C2436"/>
    <mergeCell ref="D2436:V2436"/>
    <mergeCell ref="B2437:C2437"/>
    <mergeCell ref="D2437:V2437"/>
    <mergeCell ref="B2438:C2438"/>
    <mergeCell ref="D2438:V2438"/>
    <mergeCell ref="B2439:C2439"/>
    <mergeCell ref="D2439:F2439"/>
    <mergeCell ref="G2439:I2439"/>
    <mergeCell ref="J2439:L2439"/>
    <mergeCell ref="M2439:O2439"/>
    <mergeCell ref="P2439:R2439"/>
    <mergeCell ref="S2439:V2439"/>
    <mergeCell ref="S2431:V2431"/>
    <mergeCell ref="B2432:C2432"/>
    <mergeCell ref="D2432:F2432"/>
    <mergeCell ref="G2432:I2432"/>
    <mergeCell ref="J2432:L2432"/>
    <mergeCell ref="M2432:O2432"/>
    <mergeCell ref="S2432:V2432"/>
    <mergeCell ref="B2433:V2433"/>
    <mergeCell ref="B2434:V2434"/>
    <mergeCell ref="B2428:C2428"/>
    <mergeCell ref="D2428:F2428"/>
    <mergeCell ref="G2428:I2428"/>
    <mergeCell ref="J2428:L2428"/>
    <mergeCell ref="M2428:O2428"/>
    <mergeCell ref="P2428:R2428"/>
    <mergeCell ref="S2428:V2430"/>
    <mergeCell ref="B2429:C2429"/>
    <mergeCell ref="D2429:F2429"/>
    <mergeCell ref="G2429:I2429"/>
    <mergeCell ref="J2429:L2429"/>
    <mergeCell ref="M2429:O2429"/>
    <mergeCell ref="P2429:R2429"/>
    <mergeCell ref="B2430:C2430"/>
    <mergeCell ref="D2430:F2430"/>
    <mergeCell ref="G2430:I2430"/>
    <mergeCell ref="J2430:L2430"/>
    <mergeCell ref="M2430:O2430"/>
    <mergeCell ref="P2430:R2432"/>
    <mergeCell ref="B2431:C2431"/>
    <mergeCell ref="D2431:F2431"/>
    <mergeCell ref="G2431:I2431"/>
    <mergeCell ref="J2431:L2431"/>
    <mergeCell ref="M2431:O2431"/>
    <mergeCell ref="A2426:A2427"/>
    <mergeCell ref="B2426:C2427"/>
    <mergeCell ref="D2426:F2426"/>
    <mergeCell ref="G2426:I2426"/>
    <mergeCell ref="J2426:L2426"/>
    <mergeCell ref="M2426:O2426"/>
    <mergeCell ref="P2426:R2426"/>
    <mergeCell ref="S2426:V2426"/>
    <mergeCell ref="D2427:F2427"/>
    <mergeCell ref="G2427:I2427"/>
    <mergeCell ref="J2427:L2427"/>
    <mergeCell ref="M2427:O2427"/>
    <mergeCell ref="P2427:R2427"/>
    <mergeCell ref="S2427:V2427"/>
    <mergeCell ref="B2424:C2424"/>
    <mergeCell ref="D2424:F2424"/>
    <mergeCell ref="G2424:I2424"/>
    <mergeCell ref="J2424:L2424"/>
    <mergeCell ref="M2424:O2424"/>
    <mergeCell ref="P2424:R2424"/>
    <mergeCell ref="B2425:C2425"/>
    <mergeCell ref="D2425:F2425"/>
    <mergeCell ref="G2425:I2425"/>
    <mergeCell ref="J2425:L2425"/>
    <mergeCell ref="M2425:O2425"/>
    <mergeCell ref="P2425:R2425"/>
    <mergeCell ref="B2422:C2422"/>
    <mergeCell ref="D2422:F2422"/>
    <mergeCell ref="G2422:I2422"/>
    <mergeCell ref="J2422:L2422"/>
    <mergeCell ref="M2422:O2422"/>
    <mergeCell ref="P2422:R2422"/>
    <mergeCell ref="B2423:C2423"/>
    <mergeCell ref="D2423:F2423"/>
    <mergeCell ref="G2423:I2423"/>
    <mergeCell ref="J2423:L2423"/>
    <mergeCell ref="M2423:O2423"/>
    <mergeCell ref="P2423:R2423"/>
    <mergeCell ref="S2423:V2423"/>
    <mergeCell ref="S2424:V2424"/>
    <mergeCell ref="S2425:V2425"/>
    <mergeCell ref="B2420:C2420"/>
    <mergeCell ref="D2420:F2420"/>
    <mergeCell ref="G2420:I2420"/>
    <mergeCell ref="J2420:L2420"/>
    <mergeCell ref="M2420:O2420"/>
    <mergeCell ref="P2420:R2420"/>
    <mergeCell ref="B2421:C2421"/>
    <mergeCell ref="D2421:F2421"/>
    <mergeCell ref="G2421:I2421"/>
    <mergeCell ref="J2421:L2421"/>
    <mergeCell ref="M2421:O2421"/>
    <mergeCell ref="P2421:R2421"/>
    <mergeCell ref="G2418:I2418"/>
    <mergeCell ref="J2418:L2418"/>
    <mergeCell ref="M2418:O2418"/>
    <mergeCell ref="P2418:R2418"/>
    <mergeCell ref="T2418:V2418"/>
    <mergeCell ref="B2419:C2419"/>
    <mergeCell ref="D2419:F2419"/>
    <mergeCell ref="G2419:I2419"/>
    <mergeCell ref="J2419:L2419"/>
    <mergeCell ref="M2419:O2419"/>
    <mergeCell ref="P2419:R2419"/>
    <mergeCell ref="B2411:C2411"/>
    <mergeCell ref="B2412:C2412"/>
    <mergeCell ref="B2413:C2413"/>
    <mergeCell ref="B2414:C2414"/>
    <mergeCell ref="B2415:C2415"/>
    <mergeCell ref="B2416:C2416"/>
    <mergeCell ref="B2417:C2417"/>
    <mergeCell ref="B2418:C2418"/>
    <mergeCell ref="D2418:F2418"/>
    <mergeCell ref="D2408:F2408"/>
    <mergeCell ref="G2408:R2408"/>
    <mergeCell ref="S2408:V2408"/>
    <mergeCell ref="D2409:F2409"/>
    <mergeCell ref="G2409:I2409"/>
    <mergeCell ref="J2409:L2409"/>
    <mergeCell ref="M2409:O2409"/>
    <mergeCell ref="P2409:P2410"/>
    <mergeCell ref="Q2409:S2409"/>
    <mergeCell ref="T2409:V2409"/>
    <mergeCell ref="B2403:C2403"/>
    <mergeCell ref="D2403:V2403"/>
    <mergeCell ref="B2404:C2404"/>
    <mergeCell ref="D2404:V2404"/>
    <mergeCell ref="B2405:C2405"/>
    <mergeCell ref="D2405:V2405"/>
    <mergeCell ref="B2406:C2406"/>
    <mergeCell ref="D2406:V2406"/>
    <mergeCell ref="B2407:C2407"/>
    <mergeCell ref="D2407:F2407"/>
    <mergeCell ref="G2407:I2407"/>
    <mergeCell ref="J2407:L2407"/>
    <mergeCell ref="M2407:O2407"/>
    <mergeCell ref="P2407:R2407"/>
    <mergeCell ref="S2407:V2407"/>
    <mergeCell ref="S2399:V2399"/>
    <mergeCell ref="B2400:C2400"/>
    <mergeCell ref="D2400:F2400"/>
    <mergeCell ref="G2400:I2400"/>
    <mergeCell ref="J2400:L2400"/>
    <mergeCell ref="M2400:O2400"/>
    <mergeCell ref="S2400:V2400"/>
    <mergeCell ref="B2401:V2401"/>
    <mergeCell ref="B2402:V2402"/>
    <mergeCell ref="B2396:C2396"/>
    <mergeCell ref="D2396:F2396"/>
    <mergeCell ref="G2396:I2396"/>
    <mergeCell ref="J2396:L2396"/>
    <mergeCell ref="M2396:O2396"/>
    <mergeCell ref="P2396:R2396"/>
    <mergeCell ref="S2396:V2398"/>
    <mergeCell ref="B2397:C2397"/>
    <mergeCell ref="D2397:F2397"/>
    <mergeCell ref="G2397:I2397"/>
    <mergeCell ref="J2397:L2397"/>
    <mergeCell ref="M2397:O2397"/>
    <mergeCell ref="P2397:R2397"/>
    <mergeCell ref="B2398:C2398"/>
    <mergeCell ref="D2398:F2398"/>
    <mergeCell ref="G2398:I2398"/>
    <mergeCell ref="J2398:L2398"/>
    <mergeCell ref="M2398:O2398"/>
    <mergeCell ref="P2398:R2400"/>
    <mergeCell ref="B2399:C2399"/>
    <mergeCell ref="D2399:F2399"/>
    <mergeCell ref="G2399:I2399"/>
    <mergeCell ref="J2399:L2399"/>
    <mergeCell ref="M2399:O2399"/>
    <mergeCell ref="A2394:A2395"/>
    <mergeCell ref="B2394:C2395"/>
    <mergeCell ref="D2394:F2394"/>
    <mergeCell ref="G2394:I2394"/>
    <mergeCell ref="J2394:L2394"/>
    <mergeCell ref="M2394:O2394"/>
    <mergeCell ref="P2394:R2394"/>
    <mergeCell ref="S2394:V2394"/>
    <mergeCell ref="D2395:F2395"/>
    <mergeCell ref="G2395:I2395"/>
    <mergeCell ref="J2395:L2395"/>
    <mergeCell ref="M2395:O2395"/>
    <mergeCell ref="P2395:R2395"/>
    <mergeCell ref="S2395:V2395"/>
    <mergeCell ref="B2392:C2392"/>
    <mergeCell ref="D2392:F2392"/>
    <mergeCell ref="G2392:I2392"/>
    <mergeCell ref="J2392:L2392"/>
    <mergeCell ref="M2392:O2392"/>
    <mergeCell ref="P2392:R2392"/>
    <mergeCell ref="B2393:C2393"/>
    <mergeCell ref="D2393:F2393"/>
    <mergeCell ref="G2393:I2393"/>
    <mergeCell ref="J2393:L2393"/>
    <mergeCell ref="M2393:O2393"/>
    <mergeCell ref="P2393:R2393"/>
    <mergeCell ref="B2390:C2390"/>
    <mergeCell ref="D2390:F2390"/>
    <mergeCell ref="G2390:I2390"/>
    <mergeCell ref="J2390:L2390"/>
    <mergeCell ref="M2390:O2390"/>
    <mergeCell ref="P2390:R2390"/>
    <mergeCell ref="B2391:C2391"/>
    <mergeCell ref="D2391:F2391"/>
    <mergeCell ref="G2391:I2391"/>
    <mergeCell ref="J2391:L2391"/>
    <mergeCell ref="M2391:O2391"/>
    <mergeCell ref="P2391:R2391"/>
    <mergeCell ref="S2391:V2391"/>
    <mergeCell ref="S2392:V2392"/>
    <mergeCell ref="S2393:V2393"/>
    <mergeCell ref="B2388:C2388"/>
    <mergeCell ref="D2388:F2388"/>
    <mergeCell ref="G2388:I2388"/>
    <mergeCell ref="J2388:L2388"/>
    <mergeCell ref="M2388:O2388"/>
    <mergeCell ref="P2388:R2388"/>
    <mergeCell ref="B2389:C2389"/>
    <mergeCell ref="D2389:F2389"/>
    <mergeCell ref="G2389:I2389"/>
    <mergeCell ref="J2389:L2389"/>
    <mergeCell ref="M2389:O2389"/>
    <mergeCell ref="P2389:R2389"/>
    <mergeCell ref="G2386:I2386"/>
    <mergeCell ref="J2386:L2386"/>
    <mergeCell ref="M2386:O2386"/>
    <mergeCell ref="P2386:R2386"/>
    <mergeCell ref="T2386:V2386"/>
    <mergeCell ref="B2387:C2387"/>
    <mergeCell ref="D2387:F2387"/>
    <mergeCell ref="G2387:I2387"/>
    <mergeCell ref="J2387:L2387"/>
    <mergeCell ref="M2387:O2387"/>
    <mergeCell ref="P2387:R2387"/>
    <mergeCell ref="B2379:C2379"/>
    <mergeCell ref="B2380:C2380"/>
    <mergeCell ref="B2381:C2381"/>
    <mergeCell ref="B2382:C2382"/>
    <mergeCell ref="B2383:C2383"/>
    <mergeCell ref="B2384:C2384"/>
    <mergeCell ref="B2385:C2385"/>
    <mergeCell ref="B2386:C2386"/>
    <mergeCell ref="D2386:F2386"/>
    <mergeCell ref="D2376:F2376"/>
    <mergeCell ref="G2376:R2376"/>
    <mergeCell ref="S2376:V2376"/>
    <mergeCell ref="D2377:F2377"/>
    <mergeCell ref="G2377:I2377"/>
    <mergeCell ref="J2377:L2377"/>
    <mergeCell ref="M2377:O2377"/>
    <mergeCell ref="P2377:P2378"/>
    <mergeCell ref="Q2377:S2377"/>
    <mergeCell ref="T2377:V2377"/>
    <mergeCell ref="B2371:C2371"/>
    <mergeCell ref="D2371:V2371"/>
    <mergeCell ref="B2372:C2372"/>
    <mergeCell ref="D2372:V2372"/>
    <mergeCell ref="B2373:C2373"/>
    <mergeCell ref="D2373:V2373"/>
    <mergeCell ref="B2374:C2374"/>
    <mergeCell ref="D2374:V2374"/>
    <mergeCell ref="B2375:C2375"/>
    <mergeCell ref="D2375:F2375"/>
    <mergeCell ref="G2375:I2375"/>
    <mergeCell ref="J2375:L2375"/>
    <mergeCell ref="M2375:O2375"/>
    <mergeCell ref="P2375:R2375"/>
    <mergeCell ref="S2375:V2375"/>
    <mergeCell ref="S2367:V2367"/>
    <mergeCell ref="B2368:C2368"/>
    <mergeCell ref="D2368:F2368"/>
    <mergeCell ref="G2368:I2368"/>
    <mergeCell ref="J2368:L2368"/>
    <mergeCell ref="M2368:O2368"/>
    <mergeCell ref="S2368:V2368"/>
    <mergeCell ref="B2369:V2369"/>
    <mergeCell ref="B2370:V2370"/>
    <mergeCell ref="B2364:C2364"/>
    <mergeCell ref="D2364:F2364"/>
    <mergeCell ref="G2364:I2364"/>
    <mergeCell ref="J2364:L2364"/>
    <mergeCell ref="M2364:O2364"/>
    <mergeCell ref="P2364:R2364"/>
    <mergeCell ref="S2364:V2366"/>
    <mergeCell ref="B2365:C2365"/>
    <mergeCell ref="D2365:F2365"/>
    <mergeCell ref="G2365:I2365"/>
    <mergeCell ref="J2365:L2365"/>
    <mergeCell ref="M2365:O2365"/>
    <mergeCell ref="P2365:R2365"/>
    <mergeCell ref="B2366:C2366"/>
    <mergeCell ref="D2366:F2366"/>
    <mergeCell ref="G2366:I2366"/>
    <mergeCell ref="J2366:L2366"/>
    <mergeCell ref="M2366:O2366"/>
    <mergeCell ref="P2366:R2368"/>
    <mergeCell ref="B2367:C2367"/>
    <mergeCell ref="D2367:F2367"/>
    <mergeCell ref="G2367:I2367"/>
    <mergeCell ref="J2367:L2367"/>
    <mergeCell ref="M2367:O2367"/>
    <mergeCell ref="A2362:A2363"/>
    <mergeCell ref="B2362:C2363"/>
    <mergeCell ref="D2362:F2362"/>
    <mergeCell ref="G2362:I2362"/>
    <mergeCell ref="J2362:L2362"/>
    <mergeCell ref="M2362:O2362"/>
    <mergeCell ref="P2362:R2362"/>
    <mergeCell ref="S2362:V2362"/>
    <mergeCell ref="D2363:F2363"/>
    <mergeCell ref="G2363:I2363"/>
    <mergeCell ref="J2363:L2363"/>
    <mergeCell ref="M2363:O2363"/>
    <mergeCell ref="P2363:R2363"/>
    <mergeCell ref="S2363:V2363"/>
    <mergeCell ref="B2360:C2360"/>
    <mergeCell ref="D2360:F2360"/>
    <mergeCell ref="G2360:I2360"/>
    <mergeCell ref="J2360:L2360"/>
    <mergeCell ref="M2360:O2360"/>
    <mergeCell ref="P2360:R2360"/>
    <mergeCell ref="B2361:C2361"/>
    <mergeCell ref="D2361:F2361"/>
    <mergeCell ref="G2361:I2361"/>
    <mergeCell ref="J2361:L2361"/>
    <mergeCell ref="M2361:O2361"/>
    <mergeCell ref="P2361:R2361"/>
    <mergeCell ref="B2358:C2358"/>
    <mergeCell ref="D2358:F2358"/>
    <mergeCell ref="G2358:I2358"/>
    <mergeCell ref="J2358:L2358"/>
    <mergeCell ref="M2358:O2358"/>
    <mergeCell ref="P2358:R2358"/>
    <mergeCell ref="B2359:C2359"/>
    <mergeCell ref="D2359:F2359"/>
    <mergeCell ref="G2359:I2359"/>
    <mergeCell ref="J2359:L2359"/>
    <mergeCell ref="M2359:O2359"/>
    <mergeCell ref="P2359:R2359"/>
    <mergeCell ref="S2359:V2359"/>
    <mergeCell ref="S2360:V2360"/>
    <mergeCell ref="S2361:V2361"/>
    <mergeCell ref="B2356:C2356"/>
    <mergeCell ref="D2356:F2356"/>
    <mergeCell ref="G2356:I2356"/>
    <mergeCell ref="J2356:L2356"/>
    <mergeCell ref="M2356:O2356"/>
    <mergeCell ref="P2356:R2356"/>
    <mergeCell ref="B2357:C2357"/>
    <mergeCell ref="D2357:F2357"/>
    <mergeCell ref="G2357:I2357"/>
    <mergeCell ref="J2357:L2357"/>
    <mergeCell ref="M2357:O2357"/>
    <mergeCell ref="P2357:R2357"/>
    <mergeCell ref="G2354:I2354"/>
    <mergeCell ref="J2354:L2354"/>
    <mergeCell ref="M2354:O2354"/>
    <mergeCell ref="P2354:R2354"/>
    <mergeCell ref="T2354:V2354"/>
    <mergeCell ref="B2355:C2355"/>
    <mergeCell ref="D2355:F2355"/>
    <mergeCell ref="G2355:I2355"/>
    <mergeCell ref="J2355:L2355"/>
    <mergeCell ref="M2355:O2355"/>
    <mergeCell ref="P2355:R2355"/>
    <mergeCell ref="B2347:C2347"/>
    <mergeCell ref="B2348:C2348"/>
    <mergeCell ref="B2349:C2349"/>
    <mergeCell ref="B2350:C2350"/>
    <mergeCell ref="B2351:C2351"/>
    <mergeCell ref="B2352:C2352"/>
    <mergeCell ref="B2353:C2353"/>
    <mergeCell ref="B2354:C2354"/>
    <mergeCell ref="D2354:F2354"/>
    <mergeCell ref="D2344:F2344"/>
    <mergeCell ref="G2344:R2344"/>
    <mergeCell ref="S2344:V2344"/>
    <mergeCell ref="D2345:F2345"/>
    <mergeCell ref="G2345:I2345"/>
    <mergeCell ref="J2345:L2345"/>
    <mergeCell ref="M2345:O2345"/>
    <mergeCell ref="P2345:P2346"/>
    <mergeCell ref="Q2345:S2345"/>
    <mergeCell ref="T2345:V2345"/>
    <mergeCell ref="B2339:C2339"/>
    <mergeCell ref="D2339:V2339"/>
    <mergeCell ref="B2340:C2340"/>
    <mergeCell ref="D2340:V2340"/>
    <mergeCell ref="B2341:C2341"/>
    <mergeCell ref="D2341:V2341"/>
    <mergeCell ref="B2342:C2342"/>
    <mergeCell ref="D2342:V2342"/>
    <mergeCell ref="B2343:C2343"/>
    <mergeCell ref="D2343:F2343"/>
    <mergeCell ref="G2343:I2343"/>
    <mergeCell ref="J2343:L2343"/>
    <mergeCell ref="M2343:O2343"/>
    <mergeCell ref="P2343:R2343"/>
    <mergeCell ref="S2343:V2343"/>
    <mergeCell ref="S2335:V2335"/>
    <mergeCell ref="B2336:C2336"/>
    <mergeCell ref="D2336:F2336"/>
    <mergeCell ref="G2336:I2336"/>
    <mergeCell ref="J2336:L2336"/>
    <mergeCell ref="M2336:O2336"/>
    <mergeCell ref="S2336:V2336"/>
    <mergeCell ref="B2337:V2337"/>
    <mergeCell ref="B2338:V2338"/>
    <mergeCell ref="B2332:C2332"/>
    <mergeCell ref="D2332:F2332"/>
    <mergeCell ref="G2332:I2332"/>
    <mergeCell ref="J2332:L2332"/>
    <mergeCell ref="M2332:O2332"/>
    <mergeCell ref="P2332:R2332"/>
    <mergeCell ref="S2332:V2334"/>
    <mergeCell ref="B2333:C2333"/>
    <mergeCell ref="D2333:F2333"/>
    <mergeCell ref="G2333:I2333"/>
    <mergeCell ref="J2333:L2333"/>
    <mergeCell ref="M2333:O2333"/>
    <mergeCell ref="P2333:R2333"/>
    <mergeCell ref="B2334:C2334"/>
    <mergeCell ref="D2334:F2334"/>
    <mergeCell ref="G2334:I2334"/>
    <mergeCell ref="J2334:L2334"/>
    <mergeCell ref="M2334:O2334"/>
    <mergeCell ref="P2334:R2336"/>
    <mergeCell ref="B2335:C2335"/>
    <mergeCell ref="D2335:F2335"/>
    <mergeCell ref="G2335:I2335"/>
    <mergeCell ref="J2335:L2335"/>
    <mergeCell ref="M2335:O2335"/>
    <mergeCell ref="A2330:A2331"/>
    <mergeCell ref="B2330:C2331"/>
    <mergeCell ref="D2330:F2330"/>
    <mergeCell ref="G2330:I2330"/>
    <mergeCell ref="J2330:L2330"/>
    <mergeCell ref="M2330:O2330"/>
    <mergeCell ref="P2330:R2330"/>
    <mergeCell ref="S2330:V2330"/>
    <mergeCell ref="D2331:F2331"/>
    <mergeCell ref="G2331:I2331"/>
    <mergeCell ref="J2331:L2331"/>
    <mergeCell ref="M2331:O2331"/>
    <mergeCell ref="P2331:R2331"/>
    <mergeCell ref="S2331:V2331"/>
    <mergeCell ref="B2328:C2328"/>
    <mergeCell ref="D2328:F2328"/>
    <mergeCell ref="G2328:I2328"/>
    <mergeCell ref="J2328:L2328"/>
    <mergeCell ref="M2328:O2328"/>
    <mergeCell ref="P2328:R2328"/>
    <mergeCell ref="B2329:C2329"/>
    <mergeCell ref="D2329:F2329"/>
    <mergeCell ref="G2329:I2329"/>
    <mergeCell ref="J2329:L2329"/>
    <mergeCell ref="M2329:O2329"/>
    <mergeCell ref="P2329:R2329"/>
    <mergeCell ref="B2326:C2326"/>
    <mergeCell ref="D2326:F2326"/>
    <mergeCell ref="G2326:I2326"/>
    <mergeCell ref="J2326:L2326"/>
    <mergeCell ref="M2326:O2326"/>
    <mergeCell ref="P2326:R2326"/>
    <mergeCell ref="B2327:C2327"/>
    <mergeCell ref="D2327:F2327"/>
    <mergeCell ref="G2327:I2327"/>
    <mergeCell ref="J2327:L2327"/>
    <mergeCell ref="M2327:O2327"/>
    <mergeCell ref="P2327:R2327"/>
    <mergeCell ref="S2327:V2327"/>
    <mergeCell ref="S2328:V2328"/>
    <mergeCell ref="S2329:V2329"/>
    <mergeCell ref="B2324:C2324"/>
    <mergeCell ref="D2324:F2324"/>
    <mergeCell ref="G2324:I2324"/>
    <mergeCell ref="J2324:L2324"/>
    <mergeCell ref="M2324:O2324"/>
    <mergeCell ref="P2324:R2324"/>
    <mergeCell ref="B2325:C2325"/>
    <mergeCell ref="D2325:F2325"/>
    <mergeCell ref="G2325:I2325"/>
    <mergeCell ref="J2325:L2325"/>
    <mergeCell ref="M2325:O2325"/>
    <mergeCell ref="P2325:R2325"/>
    <mergeCell ref="G2322:I2322"/>
    <mergeCell ref="J2322:L2322"/>
    <mergeCell ref="M2322:O2322"/>
    <mergeCell ref="P2322:R2322"/>
    <mergeCell ref="T2322:V2322"/>
    <mergeCell ref="B2323:C2323"/>
    <mergeCell ref="D2323:F2323"/>
    <mergeCell ref="G2323:I2323"/>
    <mergeCell ref="J2323:L2323"/>
    <mergeCell ref="M2323:O2323"/>
    <mergeCell ref="P2323:R2323"/>
    <mergeCell ref="B2315:C2315"/>
    <mergeCell ref="B2316:C2316"/>
    <mergeCell ref="B2317:C2317"/>
    <mergeCell ref="B2318:C2318"/>
    <mergeCell ref="B2319:C2319"/>
    <mergeCell ref="B2320:C2320"/>
    <mergeCell ref="B2321:C2321"/>
    <mergeCell ref="B2322:C2322"/>
    <mergeCell ref="D2322:F2322"/>
    <mergeCell ref="D2312:F2312"/>
    <mergeCell ref="G2312:R2312"/>
    <mergeCell ref="S2312:V2312"/>
    <mergeCell ref="D2313:F2313"/>
    <mergeCell ref="G2313:I2313"/>
    <mergeCell ref="J2313:L2313"/>
    <mergeCell ref="M2313:O2313"/>
    <mergeCell ref="P2313:P2314"/>
    <mergeCell ref="Q2313:S2313"/>
    <mergeCell ref="T2313:V2313"/>
    <mergeCell ref="B2307:C2307"/>
    <mergeCell ref="D2307:V2307"/>
    <mergeCell ref="B2308:C2308"/>
    <mergeCell ref="D2308:V2308"/>
    <mergeCell ref="B2309:C2309"/>
    <mergeCell ref="D2309:V2309"/>
    <mergeCell ref="B2310:C2310"/>
    <mergeCell ref="D2310:V2310"/>
    <mergeCell ref="B2311:C2311"/>
    <mergeCell ref="D2311:F2311"/>
    <mergeCell ref="G2311:I2311"/>
    <mergeCell ref="J2311:L2311"/>
    <mergeCell ref="M2311:O2311"/>
    <mergeCell ref="P2311:R2311"/>
    <mergeCell ref="S2311:V2311"/>
    <mergeCell ref="S2303:V2303"/>
    <mergeCell ref="B2304:C2304"/>
    <mergeCell ref="D2304:F2304"/>
    <mergeCell ref="G2304:I2304"/>
    <mergeCell ref="J2304:L2304"/>
    <mergeCell ref="M2304:O2304"/>
    <mergeCell ref="S2304:V2304"/>
    <mergeCell ref="B2305:V2305"/>
    <mergeCell ref="B2306:V2306"/>
    <mergeCell ref="B2300:C2300"/>
    <mergeCell ref="D2300:F2300"/>
    <mergeCell ref="G2300:I2300"/>
    <mergeCell ref="J2300:L2300"/>
    <mergeCell ref="M2300:O2300"/>
    <mergeCell ref="P2300:R2300"/>
    <mergeCell ref="S2300:V2302"/>
    <mergeCell ref="B2301:C2301"/>
    <mergeCell ref="D2301:F2301"/>
    <mergeCell ref="G2301:I2301"/>
    <mergeCell ref="J2301:L2301"/>
    <mergeCell ref="M2301:O2301"/>
    <mergeCell ref="P2301:R2301"/>
    <mergeCell ref="B2302:C2302"/>
    <mergeCell ref="D2302:F2302"/>
    <mergeCell ref="G2302:I2302"/>
    <mergeCell ref="J2302:L2302"/>
    <mergeCell ref="M2302:O2302"/>
    <mergeCell ref="P2302:R2304"/>
    <mergeCell ref="B2303:C2303"/>
    <mergeCell ref="D2303:F2303"/>
    <mergeCell ref="G2303:I2303"/>
    <mergeCell ref="J2303:L2303"/>
    <mergeCell ref="M2303:O2303"/>
    <mergeCell ref="A2298:A2299"/>
    <mergeCell ref="B2298:C2299"/>
    <mergeCell ref="D2298:F2298"/>
    <mergeCell ref="G2298:I2298"/>
    <mergeCell ref="J2298:L2298"/>
    <mergeCell ref="M2298:O2298"/>
    <mergeCell ref="P2298:R2298"/>
    <mergeCell ref="S2298:V2298"/>
    <mergeCell ref="D2299:F2299"/>
    <mergeCell ref="G2299:I2299"/>
    <mergeCell ref="J2299:L2299"/>
    <mergeCell ref="M2299:O2299"/>
    <mergeCell ref="P2299:R2299"/>
    <mergeCell ref="S2299:V2299"/>
    <mergeCell ref="B2296:C2296"/>
    <mergeCell ref="D2296:F2296"/>
    <mergeCell ref="G2296:I2296"/>
    <mergeCell ref="J2296:L2296"/>
    <mergeCell ref="M2296:O2296"/>
    <mergeCell ref="P2296:R2296"/>
    <mergeCell ref="B2297:C2297"/>
    <mergeCell ref="D2297:F2297"/>
    <mergeCell ref="G2297:I2297"/>
    <mergeCell ref="J2297:L2297"/>
    <mergeCell ref="M2297:O2297"/>
    <mergeCell ref="P2297:R2297"/>
    <mergeCell ref="B2294:C2294"/>
    <mergeCell ref="D2294:F2294"/>
    <mergeCell ref="G2294:I2294"/>
    <mergeCell ref="J2294:L2294"/>
    <mergeCell ref="M2294:O2294"/>
    <mergeCell ref="P2294:R2294"/>
    <mergeCell ref="B2295:C2295"/>
    <mergeCell ref="D2295:F2295"/>
    <mergeCell ref="G2295:I2295"/>
    <mergeCell ref="J2295:L2295"/>
    <mergeCell ref="M2295:O2295"/>
    <mergeCell ref="P2295:R2295"/>
    <mergeCell ref="S2295:V2295"/>
    <mergeCell ref="S2296:V2296"/>
    <mergeCell ref="S2297:V2297"/>
    <mergeCell ref="B2292:C2292"/>
    <mergeCell ref="D2292:F2292"/>
    <mergeCell ref="G2292:I2292"/>
    <mergeCell ref="J2292:L2292"/>
    <mergeCell ref="M2292:O2292"/>
    <mergeCell ref="P2292:R2292"/>
    <mergeCell ref="B2293:C2293"/>
    <mergeCell ref="D2293:F2293"/>
    <mergeCell ref="G2293:I2293"/>
    <mergeCell ref="J2293:L2293"/>
    <mergeCell ref="M2293:O2293"/>
    <mergeCell ref="P2293:R2293"/>
    <mergeCell ref="G2290:I2290"/>
    <mergeCell ref="J2290:L2290"/>
    <mergeCell ref="M2290:O2290"/>
    <mergeCell ref="P2290:R2290"/>
    <mergeCell ref="T2290:V2290"/>
    <mergeCell ref="B2291:C2291"/>
    <mergeCell ref="D2291:F2291"/>
    <mergeCell ref="G2291:I2291"/>
    <mergeCell ref="J2291:L2291"/>
    <mergeCell ref="M2291:O2291"/>
    <mergeCell ref="P2291:R2291"/>
    <mergeCell ref="B2283:C2283"/>
    <mergeCell ref="B2284:C2284"/>
    <mergeCell ref="B2285:C2285"/>
    <mergeCell ref="B2286:C2286"/>
    <mergeCell ref="B2287:C2287"/>
    <mergeCell ref="B2288:C2288"/>
    <mergeCell ref="B2289:C2289"/>
    <mergeCell ref="B2290:C2290"/>
    <mergeCell ref="D2290:F2290"/>
    <mergeCell ref="D2280:F2280"/>
    <mergeCell ref="G2280:R2280"/>
    <mergeCell ref="S2280:V2280"/>
    <mergeCell ref="D2281:F2281"/>
    <mergeCell ref="G2281:I2281"/>
    <mergeCell ref="J2281:L2281"/>
    <mergeCell ref="M2281:O2281"/>
    <mergeCell ref="P2281:P2282"/>
    <mergeCell ref="Q2281:S2281"/>
    <mergeCell ref="T2281:V2281"/>
    <mergeCell ref="B2275:C2275"/>
    <mergeCell ref="D2275:V2275"/>
    <mergeCell ref="B2276:C2276"/>
    <mergeCell ref="D2276:V2276"/>
    <mergeCell ref="B2277:C2277"/>
    <mergeCell ref="D2277:V2277"/>
    <mergeCell ref="B2278:C2278"/>
    <mergeCell ref="D2278:V2278"/>
    <mergeCell ref="B2279:C2279"/>
    <mergeCell ref="D2279:F2279"/>
    <mergeCell ref="G2279:I2279"/>
    <mergeCell ref="J2279:L2279"/>
    <mergeCell ref="M2279:O2279"/>
    <mergeCell ref="P2279:R2279"/>
    <mergeCell ref="S2279:V2279"/>
    <mergeCell ref="S2271:V2271"/>
    <mergeCell ref="B2272:C2272"/>
    <mergeCell ref="D2272:F2272"/>
    <mergeCell ref="G2272:I2272"/>
    <mergeCell ref="J2272:L2272"/>
    <mergeCell ref="M2272:O2272"/>
    <mergeCell ref="S2272:V2272"/>
    <mergeCell ref="B2273:V2273"/>
    <mergeCell ref="B2274:V2274"/>
    <mergeCell ref="B2268:C2268"/>
    <mergeCell ref="D2268:F2268"/>
    <mergeCell ref="G2268:I2268"/>
    <mergeCell ref="J2268:L2268"/>
    <mergeCell ref="M2268:O2268"/>
    <mergeCell ref="P2268:R2268"/>
    <mergeCell ref="S2268:V2270"/>
    <mergeCell ref="B2269:C2269"/>
    <mergeCell ref="D2269:F2269"/>
    <mergeCell ref="G2269:I2269"/>
    <mergeCell ref="J2269:L2269"/>
    <mergeCell ref="M2269:O2269"/>
    <mergeCell ref="P2269:R2269"/>
    <mergeCell ref="B2270:C2270"/>
    <mergeCell ref="D2270:F2270"/>
    <mergeCell ref="G2270:I2270"/>
    <mergeCell ref="J2270:L2270"/>
    <mergeCell ref="M2270:O2270"/>
    <mergeCell ref="P2270:R2272"/>
    <mergeCell ref="B2271:C2271"/>
    <mergeCell ref="D2271:F2271"/>
    <mergeCell ref="G2271:I2271"/>
    <mergeCell ref="J2271:L2271"/>
    <mergeCell ref="M2271:O2271"/>
    <mergeCell ref="A2266:A2267"/>
    <mergeCell ref="B2266:C2267"/>
    <mergeCell ref="D2266:F2266"/>
    <mergeCell ref="G2266:I2266"/>
    <mergeCell ref="J2266:L2266"/>
    <mergeCell ref="M2266:O2266"/>
    <mergeCell ref="P2266:R2266"/>
    <mergeCell ref="S2266:V2266"/>
    <mergeCell ref="D2267:F2267"/>
    <mergeCell ref="G2267:I2267"/>
    <mergeCell ref="J2267:L2267"/>
    <mergeCell ref="M2267:O2267"/>
    <mergeCell ref="P2267:R2267"/>
    <mergeCell ref="S2267:V2267"/>
    <mergeCell ref="B2264:C2264"/>
    <mergeCell ref="D2264:F2264"/>
    <mergeCell ref="G2264:I2264"/>
    <mergeCell ref="J2264:L2264"/>
    <mergeCell ref="M2264:O2264"/>
    <mergeCell ref="P2264:R2264"/>
    <mergeCell ref="B2265:C2265"/>
    <mergeCell ref="D2265:F2265"/>
    <mergeCell ref="G2265:I2265"/>
    <mergeCell ref="J2265:L2265"/>
    <mergeCell ref="M2265:O2265"/>
    <mergeCell ref="P2265:R2265"/>
    <mergeCell ref="B2262:C2262"/>
    <mergeCell ref="D2262:F2262"/>
    <mergeCell ref="G2262:I2262"/>
    <mergeCell ref="J2262:L2262"/>
    <mergeCell ref="M2262:O2262"/>
    <mergeCell ref="P2262:R2262"/>
    <mergeCell ref="B2263:C2263"/>
    <mergeCell ref="D2263:F2263"/>
    <mergeCell ref="G2263:I2263"/>
    <mergeCell ref="J2263:L2263"/>
    <mergeCell ref="M2263:O2263"/>
    <mergeCell ref="P2263:R2263"/>
    <mergeCell ref="S2263:V2263"/>
    <mergeCell ref="S2264:V2264"/>
    <mergeCell ref="S2265:V2265"/>
    <mergeCell ref="B2260:C2260"/>
    <mergeCell ref="D2260:F2260"/>
    <mergeCell ref="G2260:I2260"/>
    <mergeCell ref="J2260:L2260"/>
    <mergeCell ref="M2260:O2260"/>
    <mergeCell ref="P2260:R2260"/>
    <mergeCell ref="B2261:C2261"/>
    <mergeCell ref="D2261:F2261"/>
    <mergeCell ref="G2261:I2261"/>
    <mergeCell ref="J2261:L2261"/>
    <mergeCell ref="M2261:O2261"/>
    <mergeCell ref="P2261:R2261"/>
    <mergeCell ref="G2258:I2258"/>
    <mergeCell ref="J2258:L2258"/>
    <mergeCell ref="M2258:O2258"/>
    <mergeCell ref="P2258:R2258"/>
    <mergeCell ref="T2258:V2258"/>
    <mergeCell ref="B2259:C2259"/>
    <mergeCell ref="D2259:F2259"/>
    <mergeCell ref="G2259:I2259"/>
    <mergeCell ref="J2259:L2259"/>
    <mergeCell ref="M2259:O2259"/>
    <mergeCell ref="P2259:R2259"/>
    <mergeCell ref="B2251:C2251"/>
    <mergeCell ref="B2252:C2252"/>
    <mergeCell ref="B2253:C2253"/>
    <mergeCell ref="B2254:C2254"/>
    <mergeCell ref="B2255:C2255"/>
    <mergeCell ref="B2256:C2256"/>
    <mergeCell ref="B2257:C2257"/>
    <mergeCell ref="B2258:C2258"/>
    <mergeCell ref="D2258:F2258"/>
    <mergeCell ref="D2248:F2248"/>
    <mergeCell ref="G2248:R2248"/>
    <mergeCell ref="S2248:V2248"/>
    <mergeCell ref="D2249:F2249"/>
    <mergeCell ref="G2249:I2249"/>
    <mergeCell ref="J2249:L2249"/>
    <mergeCell ref="M2249:O2249"/>
    <mergeCell ref="P2249:P2250"/>
    <mergeCell ref="Q2249:S2249"/>
    <mergeCell ref="T2249:V2249"/>
    <mergeCell ref="B2243:C2243"/>
    <mergeCell ref="D2243:V2243"/>
    <mergeCell ref="B2244:C2244"/>
    <mergeCell ref="D2244:V2244"/>
    <mergeCell ref="B2245:C2245"/>
    <mergeCell ref="D2245:V2245"/>
    <mergeCell ref="B2246:C2246"/>
    <mergeCell ref="D2246:V2246"/>
    <mergeCell ref="B2247:C2247"/>
    <mergeCell ref="D2247:F2247"/>
    <mergeCell ref="G2247:I2247"/>
    <mergeCell ref="J2247:L2247"/>
    <mergeCell ref="M2247:O2247"/>
    <mergeCell ref="P2247:R2247"/>
    <mergeCell ref="S2247:V2247"/>
    <mergeCell ref="S2239:V2239"/>
    <mergeCell ref="B2240:C2240"/>
    <mergeCell ref="D2240:F2240"/>
    <mergeCell ref="G2240:I2240"/>
    <mergeCell ref="J2240:L2240"/>
    <mergeCell ref="M2240:O2240"/>
    <mergeCell ref="S2240:V2240"/>
    <mergeCell ref="B2241:V2241"/>
    <mergeCell ref="B2242:V2242"/>
    <mergeCell ref="B2236:C2236"/>
    <mergeCell ref="D2236:F2236"/>
    <mergeCell ref="G2236:I2236"/>
    <mergeCell ref="J2236:L2236"/>
    <mergeCell ref="M2236:O2236"/>
    <mergeCell ref="P2236:R2236"/>
    <mergeCell ref="S2236:V2238"/>
    <mergeCell ref="B2237:C2237"/>
    <mergeCell ref="D2237:F2237"/>
    <mergeCell ref="G2237:I2237"/>
    <mergeCell ref="J2237:L2237"/>
    <mergeCell ref="M2237:O2237"/>
    <mergeCell ref="P2237:R2237"/>
    <mergeCell ref="B2238:C2238"/>
    <mergeCell ref="D2238:F2238"/>
    <mergeCell ref="G2238:I2238"/>
    <mergeCell ref="J2238:L2238"/>
    <mergeCell ref="M2238:O2238"/>
    <mergeCell ref="P2238:R2240"/>
    <mergeCell ref="B2239:C2239"/>
    <mergeCell ref="D2239:F2239"/>
    <mergeCell ref="G2239:I2239"/>
    <mergeCell ref="J2239:L2239"/>
    <mergeCell ref="M2239:O2239"/>
    <mergeCell ref="A2234:A2235"/>
    <mergeCell ref="B2234:C2235"/>
    <mergeCell ref="D2234:F2234"/>
    <mergeCell ref="G2234:I2234"/>
    <mergeCell ref="J2234:L2234"/>
    <mergeCell ref="M2234:O2234"/>
    <mergeCell ref="P2234:R2234"/>
    <mergeCell ref="S2234:V2234"/>
    <mergeCell ref="D2235:F2235"/>
    <mergeCell ref="G2235:I2235"/>
    <mergeCell ref="J2235:L2235"/>
    <mergeCell ref="M2235:O2235"/>
    <mergeCell ref="P2235:R2235"/>
    <mergeCell ref="S2235:V2235"/>
    <mergeCell ref="B2232:C2232"/>
    <mergeCell ref="D2232:F2232"/>
    <mergeCell ref="G2232:I2232"/>
    <mergeCell ref="J2232:L2232"/>
    <mergeCell ref="M2232:O2232"/>
    <mergeCell ref="P2232:R2232"/>
    <mergeCell ref="B2233:C2233"/>
    <mergeCell ref="D2233:F2233"/>
    <mergeCell ref="G2233:I2233"/>
    <mergeCell ref="J2233:L2233"/>
    <mergeCell ref="M2233:O2233"/>
    <mergeCell ref="P2233:R2233"/>
    <mergeCell ref="B2230:C2230"/>
    <mergeCell ref="D2230:F2230"/>
    <mergeCell ref="G2230:I2230"/>
    <mergeCell ref="J2230:L2230"/>
    <mergeCell ref="M2230:O2230"/>
    <mergeCell ref="P2230:R2230"/>
    <mergeCell ref="B2231:C2231"/>
    <mergeCell ref="D2231:F2231"/>
    <mergeCell ref="G2231:I2231"/>
    <mergeCell ref="J2231:L2231"/>
    <mergeCell ref="M2231:O2231"/>
    <mergeCell ref="P2231:R2231"/>
    <mergeCell ref="S2231:V2231"/>
    <mergeCell ref="S2232:V2232"/>
    <mergeCell ref="S2233:V2233"/>
    <mergeCell ref="B2228:C2228"/>
    <mergeCell ref="D2228:F2228"/>
    <mergeCell ref="G2228:I2228"/>
    <mergeCell ref="J2228:L2228"/>
    <mergeCell ref="M2228:O2228"/>
    <mergeCell ref="P2228:R2228"/>
    <mergeCell ref="B2229:C2229"/>
    <mergeCell ref="D2229:F2229"/>
    <mergeCell ref="G2229:I2229"/>
    <mergeCell ref="J2229:L2229"/>
    <mergeCell ref="M2229:O2229"/>
    <mergeCell ref="P2229:R2229"/>
    <mergeCell ref="G2226:I2226"/>
    <mergeCell ref="J2226:L2226"/>
    <mergeCell ref="M2226:O2226"/>
    <mergeCell ref="P2226:R2226"/>
    <mergeCell ref="T2226:V2226"/>
    <mergeCell ref="B2227:C2227"/>
    <mergeCell ref="D2227:F2227"/>
    <mergeCell ref="G2227:I2227"/>
    <mergeCell ref="J2227:L2227"/>
    <mergeCell ref="M2227:O2227"/>
    <mergeCell ref="P2227:R2227"/>
    <mergeCell ref="B2219:C2219"/>
    <mergeCell ref="B2220:C2220"/>
    <mergeCell ref="B2221:C2221"/>
    <mergeCell ref="B2222:C2222"/>
    <mergeCell ref="B2223:C2223"/>
    <mergeCell ref="B2224:C2224"/>
    <mergeCell ref="B2225:C2225"/>
    <mergeCell ref="B2226:C2226"/>
    <mergeCell ref="D2226:F2226"/>
    <mergeCell ref="D2216:F2216"/>
    <mergeCell ref="G2216:R2216"/>
    <mergeCell ref="S2216:V2216"/>
    <mergeCell ref="D2217:F2217"/>
    <mergeCell ref="G2217:I2217"/>
    <mergeCell ref="J2217:L2217"/>
    <mergeCell ref="M2217:O2217"/>
    <mergeCell ref="P2217:P2218"/>
    <mergeCell ref="Q2217:S2217"/>
    <mergeCell ref="T2217:V2217"/>
    <mergeCell ref="B2211:C2211"/>
    <mergeCell ref="D2211:V2211"/>
    <mergeCell ref="B2212:C2212"/>
    <mergeCell ref="D2212:V2212"/>
    <mergeCell ref="B2213:C2213"/>
    <mergeCell ref="D2213:V2213"/>
    <mergeCell ref="B2214:C2214"/>
    <mergeCell ref="D2214:V2214"/>
    <mergeCell ref="B2215:C2215"/>
    <mergeCell ref="D2215:F2215"/>
    <mergeCell ref="G2215:I2215"/>
    <mergeCell ref="J2215:L2215"/>
    <mergeCell ref="M2215:O2215"/>
    <mergeCell ref="P2215:R2215"/>
    <mergeCell ref="S2215:V2215"/>
    <mergeCell ref="S2207:V2207"/>
    <mergeCell ref="B2208:C2208"/>
    <mergeCell ref="D2208:F2208"/>
    <mergeCell ref="G2208:I2208"/>
    <mergeCell ref="J2208:L2208"/>
    <mergeCell ref="M2208:O2208"/>
    <mergeCell ref="S2208:V2208"/>
    <mergeCell ref="B2209:V2209"/>
    <mergeCell ref="B2210:V2210"/>
    <mergeCell ref="B2204:C2204"/>
    <mergeCell ref="D2204:F2204"/>
    <mergeCell ref="G2204:I2204"/>
    <mergeCell ref="J2204:L2204"/>
    <mergeCell ref="M2204:O2204"/>
    <mergeCell ref="P2204:R2204"/>
    <mergeCell ref="S2204:V2206"/>
    <mergeCell ref="B2205:C2205"/>
    <mergeCell ref="D2205:F2205"/>
    <mergeCell ref="G2205:I2205"/>
    <mergeCell ref="J2205:L2205"/>
    <mergeCell ref="M2205:O2205"/>
    <mergeCell ref="P2205:R2205"/>
    <mergeCell ref="B2206:C2206"/>
    <mergeCell ref="D2206:F2206"/>
    <mergeCell ref="G2206:I2206"/>
    <mergeCell ref="J2206:L2206"/>
    <mergeCell ref="M2206:O2206"/>
    <mergeCell ref="P2206:R2208"/>
    <mergeCell ref="B2207:C2207"/>
    <mergeCell ref="D2207:F2207"/>
    <mergeCell ref="G2207:I2207"/>
    <mergeCell ref="J2207:L2207"/>
    <mergeCell ref="M2207:O2207"/>
    <mergeCell ref="A2202:A2203"/>
    <mergeCell ref="B2202:C2203"/>
    <mergeCell ref="D2202:F2202"/>
    <mergeCell ref="G2202:I2202"/>
    <mergeCell ref="J2202:L2202"/>
    <mergeCell ref="M2202:O2202"/>
    <mergeCell ref="P2202:R2202"/>
    <mergeCell ref="S2202:V2202"/>
    <mergeCell ref="D2203:F2203"/>
    <mergeCell ref="G2203:I2203"/>
    <mergeCell ref="J2203:L2203"/>
    <mergeCell ref="M2203:O2203"/>
    <mergeCell ref="P2203:R2203"/>
    <mergeCell ref="S2203:V2203"/>
    <mergeCell ref="B2200:C2200"/>
    <mergeCell ref="D2200:F2200"/>
    <mergeCell ref="G2200:I2200"/>
    <mergeCell ref="J2200:L2200"/>
    <mergeCell ref="M2200:O2200"/>
    <mergeCell ref="P2200:R2200"/>
    <mergeCell ref="B2201:C2201"/>
    <mergeCell ref="D2201:F2201"/>
    <mergeCell ref="G2201:I2201"/>
    <mergeCell ref="J2201:L2201"/>
    <mergeCell ref="M2201:O2201"/>
    <mergeCell ref="P2201:R2201"/>
    <mergeCell ref="B2198:C2198"/>
    <mergeCell ref="D2198:F2198"/>
    <mergeCell ref="G2198:I2198"/>
    <mergeCell ref="J2198:L2198"/>
    <mergeCell ref="M2198:O2198"/>
    <mergeCell ref="P2198:R2198"/>
    <mergeCell ref="B2199:C2199"/>
    <mergeCell ref="D2199:F2199"/>
    <mergeCell ref="G2199:I2199"/>
    <mergeCell ref="J2199:L2199"/>
    <mergeCell ref="M2199:O2199"/>
    <mergeCell ref="P2199:R2199"/>
    <mergeCell ref="S2199:V2199"/>
    <mergeCell ref="S2200:V2200"/>
    <mergeCell ref="S2201:V2201"/>
    <mergeCell ref="B2196:C2196"/>
    <mergeCell ref="D2196:F2196"/>
    <mergeCell ref="G2196:I2196"/>
    <mergeCell ref="J2196:L2196"/>
    <mergeCell ref="M2196:O2196"/>
    <mergeCell ref="P2196:R2196"/>
    <mergeCell ref="B2197:C2197"/>
    <mergeCell ref="D2197:F2197"/>
    <mergeCell ref="G2197:I2197"/>
    <mergeCell ref="J2197:L2197"/>
    <mergeCell ref="M2197:O2197"/>
    <mergeCell ref="P2197:R2197"/>
    <mergeCell ref="G2194:I2194"/>
    <mergeCell ref="J2194:L2194"/>
    <mergeCell ref="M2194:O2194"/>
    <mergeCell ref="P2194:R2194"/>
    <mergeCell ref="T2194:V2194"/>
    <mergeCell ref="B2195:C2195"/>
    <mergeCell ref="D2195:F2195"/>
    <mergeCell ref="G2195:I2195"/>
    <mergeCell ref="J2195:L2195"/>
    <mergeCell ref="M2195:O2195"/>
    <mergeCell ref="P2195:R2195"/>
    <mergeCell ref="B2187:C2187"/>
    <mergeCell ref="B2188:C2188"/>
    <mergeCell ref="B2189:C2189"/>
    <mergeCell ref="B2190:C2190"/>
    <mergeCell ref="B2191:C2191"/>
    <mergeCell ref="B2192:C2192"/>
    <mergeCell ref="B2193:C2193"/>
    <mergeCell ref="B2194:C2194"/>
    <mergeCell ref="D2194:F2194"/>
    <mergeCell ref="D2184:F2184"/>
    <mergeCell ref="G2184:R2184"/>
    <mergeCell ref="S2184:V2184"/>
    <mergeCell ref="D2185:F2185"/>
    <mergeCell ref="G2185:I2185"/>
    <mergeCell ref="J2185:L2185"/>
    <mergeCell ref="M2185:O2185"/>
    <mergeCell ref="P2185:P2186"/>
    <mergeCell ref="Q2185:S2185"/>
    <mergeCell ref="T2185:V2185"/>
    <mergeCell ref="B2179:C2179"/>
    <mergeCell ref="D2179:V2179"/>
    <mergeCell ref="B2180:C2180"/>
    <mergeCell ref="D2180:V2180"/>
    <mergeCell ref="B2181:C2181"/>
    <mergeCell ref="D2181:V2181"/>
    <mergeCell ref="B2182:C2182"/>
    <mergeCell ref="D2182:V2182"/>
    <mergeCell ref="B2183:C2183"/>
    <mergeCell ref="D2183:F2183"/>
    <mergeCell ref="G2183:I2183"/>
    <mergeCell ref="J2183:L2183"/>
    <mergeCell ref="M2183:O2183"/>
    <mergeCell ref="P2183:R2183"/>
    <mergeCell ref="S2183:V2183"/>
    <mergeCell ref="S2175:V2175"/>
    <mergeCell ref="B2176:C2176"/>
    <mergeCell ref="D2176:F2176"/>
    <mergeCell ref="G2176:I2176"/>
    <mergeCell ref="J2176:L2176"/>
    <mergeCell ref="M2176:O2176"/>
    <mergeCell ref="S2176:V2176"/>
    <mergeCell ref="B2177:V2177"/>
    <mergeCell ref="B2178:V2178"/>
    <mergeCell ref="B2172:C2172"/>
    <mergeCell ref="D2172:F2172"/>
    <mergeCell ref="G2172:I2172"/>
    <mergeCell ref="J2172:L2172"/>
    <mergeCell ref="M2172:O2172"/>
    <mergeCell ref="P2172:R2172"/>
    <mergeCell ref="S2172:V2174"/>
    <mergeCell ref="B2173:C2173"/>
    <mergeCell ref="D2173:F2173"/>
    <mergeCell ref="G2173:I2173"/>
    <mergeCell ref="J2173:L2173"/>
    <mergeCell ref="M2173:O2173"/>
    <mergeCell ref="P2173:R2173"/>
    <mergeCell ref="B2174:C2174"/>
    <mergeCell ref="D2174:F2174"/>
    <mergeCell ref="G2174:I2174"/>
    <mergeCell ref="J2174:L2174"/>
    <mergeCell ref="M2174:O2174"/>
    <mergeCell ref="P2174:R2176"/>
    <mergeCell ref="B2175:C2175"/>
    <mergeCell ref="D2175:F2175"/>
    <mergeCell ref="G2175:I2175"/>
    <mergeCell ref="J2175:L2175"/>
    <mergeCell ref="M2175:O2175"/>
    <mergeCell ref="A2170:A2171"/>
    <mergeCell ref="B2170:C2171"/>
    <mergeCell ref="D2170:F2170"/>
    <mergeCell ref="G2170:I2170"/>
    <mergeCell ref="J2170:L2170"/>
    <mergeCell ref="M2170:O2170"/>
    <mergeCell ref="P2170:R2170"/>
    <mergeCell ref="S2170:V2170"/>
    <mergeCell ref="D2171:F2171"/>
    <mergeCell ref="G2171:I2171"/>
    <mergeCell ref="J2171:L2171"/>
    <mergeCell ref="M2171:O2171"/>
    <mergeCell ref="P2171:R2171"/>
    <mergeCell ref="S2171:V2171"/>
    <mergeCell ref="B2168:C2168"/>
    <mergeCell ref="D2168:F2168"/>
    <mergeCell ref="G2168:I2168"/>
    <mergeCell ref="J2168:L2168"/>
    <mergeCell ref="M2168:O2168"/>
    <mergeCell ref="P2168:R2168"/>
    <mergeCell ref="B2169:C2169"/>
    <mergeCell ref="D2169:F2169"/>
    <mergeCell ref="G2169:I2169"/>
    <mergeCell ref="J2169:L2169"/>
    <mergeCell ref="M2169:O2169"/>
    <mergeCell ref="P2169:R2169"/>
    <mergeCell ref="B2166:C2166"/>
    <mergeCell ref="D2166:F2166"/>
    <mergeCell ref="G2166:I2166"/>
    <mergeCell ref="J2166:L2166"/>
    <mergeCell ref="M2166:O2166"/>
    <mergeCell ref="P2166:R2166"/>
    <mergeCell ref="B2167:C2167"/>
    <mergeCell ref="D2167:F2167"/>
    <mergeCell ref="G2167:I2167"/>
    <mergeCell ref="J2167:L2167"/>
    <mergeCell ref="M2167:O2167"/>
    <mergeCell ref="P2167:R2167"/>
    <mergeCell ref="S2167:V2167"/>
    <mergeCell ref="S2168:V2168"/>
    <mergeCell ref="S2169:V2169"/>
    <mergeCell ref="B2164:C2164"/>
    <mergeCell ref="D2164:F2164"/>
    <mergeCell ref="G2164:I2164"/>
    <mergeCell ref="J2164:L2164"/>
    <mergeCell ref="M2164:O2164"/>
    <mergeCell ref="P2164:R2164"/>
    <mergeCell ref="B2165:C2165"/>
    <mergeCell ref="D2165:F2165"/>
    <mergeCell ref="G2165:I2165"/>
    <mergeCell ref="J2165:L2165"/>
    <mergeCell ref="M2165:O2165"/>
    <mergeCell ref="P2165:R2165"/>
    <mergeCell ref="G2162:I2162"/>
    <mergeCell ref="J2162:L2162"/>
    <mergeCell ref="M2162:O2162"/>
    <mergeCell ref="P2162:R2162"/>
    <mergeCell ref="T2162:V2162"/>
    <mergeCell ref="B2163:C2163"/>
    <mergeCell ref="D2163:F2163"/>
    <mergeCell ref="G2163:I2163"/>
    <mergeCell ref="J2163:L2163"/>
    <mergeCell ref="M2163:O2163"/>
    <mergeCell ref="P2163:R2163"/>
    <mergeCell ref="B2155:C2155"/>
    <mergeCell ref="B2156:C2156"/>
    <mergeCell ref="B2157:C2157"/>
    <mergeCell ref="B2158:C2158"/>
    <mergeCell ref="B2159:C2159"/>
    <mergeCell ref="B2160:C2160"/>
    <mergeCell ref="B2161:C2161"/>
    <mergeCell ref="B2162:C2162"/>
    <mergeCell ref="D2162:F2162"/>
    <mergeCell ref="D2152:F2152"/>
    <mergeCell ref="G2152:R2152"/>
    <mergeCell ref="S2152:V2152"/>
    <mergeCell ref="D2153:F2153"/>
    <mergeCell ref="G2153:I2153"/>
    <mergeCell ref="J2153:L2153"/>
    <mergeCell ref="M2153:O2153"/>
    <mergeCell ref="P2153:P2154"/>
    <mergeCell ref="Q2153:S2153"/>
    <mergeCell ref="T2153:V2153"/>
    <mergeCell ref="B2147:C2147"/>
    <mergeCell ref="D2147:V2147"/>
    <mergeCell ref="B2148:C2148"/>
    <mergeCell ref="D2148:V2148"/>
    <mergeCell ref="B2149:C2149"/>
    <mergeCell ref="D2149:V2149"/>
    <mergeCell ref="B2150:C2150"/>
    <mergeCell ref="D2150:V2150"/>
    <mergeCell ref="B2151:C2151"/>
    <mergeCell ref="D2151:F2151"/>
    <mergeCell ref="G2151:I2151"/>
    <mergeCell ref="J2151:L2151"/>
    <mergeCell ref="M2151:O2151"/>
    <mergeCell ref="P2151:R2151"/>
    <mergeCell ref="S2151:V2151"/>
    <mergeCell ref="S2143:V2143"/>
    <mergeCell ref="B2144:C2144"/>
    <mergeCell ref="D2144:F2144"/>
    <mergeCell ref="G2144:I2144"/>
    <mergeCell ref="J2144:L2144"/>
    <mergeCell ref="M2144:O2144"/>
    <mergeCell ref="S2144:V2144"/>
    <mergeCell ref="B2145:V2145"/>
    <mergeCell ref="B2146:V2146"/>
    <mergeCell ref="B2140:C2140"/>
    <mergeCell ref="D2140:F2140"/>
    <mergeCell ref="G2140:I2140"/>
    <mergeCell ref="J2140:L2140"/>
    <mergeCell ref="M2140:O2140"/>
    <mergeCell ref="P2140:R2140"/>
    <mergeCell ref="S2140:V2142"/>
    <mergeCell ref="B2141:C2141"/>
    <mergeCell ref="D2141:F2141"/>
    <mergeCell ref="G2141:I2141"/>
    <mergeCell ref="J2141:L2141"/>
    <mergeCell ref="M2141:O2141"/>
    <mergeCell ref="P2141:R2141"/>
    <mergeCell ref="B2142:C2142"/>
    <mergeCell ref="D2142:F2142"/>
    <mergeCell ref="G2142:I2142"/>
    <mergeCell ref="J2142:L2142"/>
    <mergeCell ref="M2142:O2142"/>
    <mergeCell ref="P2142:R2144"/>
    <mergeCell ref="B2143:C2143"/>
    <mergeCell ref="D2143:F2143"/>
    <mergeCell ref="G2143:I2143"/>
    <mergeCell ref="J2143:L2143"/>
    <mergeCell ref="M2143:O2143"/>
    <mergeCell ref="A2138:A2139"/>
    <mergeCell ref="B2138:C2139"/>
    <mergeCell ref="D2138:F2138"/>
    <mergeCell ref="G2138:I2138"/>
    <mergeCell ref="J2138:L2138"/>
    <mergeCell ref="M2138:O2138"/>
    <mergeCell ref="P2138:R2138"/>
    <mergeCell ref="S2138:V2138"/>
    <mergeCell ref="D2139:F2139"/>
    <mergeCell ref="G2139:I2139"/>
    <mergeCell ref="J2139:L2139"/>
    <mergeCell ref="M2139:O2139"/>
    <mergeCell ref="P2139:R2139"/>
    <mergeCell ref="S2139:V2139"/>
    <mergeCell ref="B2136:C2136"/>
    <mergeCell ref="D2136:F2136"/>
    <mergeCell ref="G2136:I2136"/>
    <mergeCell ref="J2136:L2136"/>
    <mergeCell ref="M2136:O2136"/>
    <mergeCell ref="P2136:R2136"/>
    <mergeCell ref="B2137:C2137"/>
    <mergeCell ref="D2137:F2137"/>
    <mergeCell ref="G2137:I2137"/>
    <mergeCell ref="J2137:L2137"/>
    <mergeCell ref="M2137:O2137"/>
    <mergeCell ref="P2137:R2137"/>
    <mergeCell ref="B2134:C2134"/>
    <mergeCell ref="D2134:F2134"/>
    <mergeCell ref="G2134:I2134"/>
    <mergeCell ref="J2134:L2134"/>
    <mergeCell ref="M2134:O2134"/>
    <mergeCell ref="P2134:R2134"/>
    <mergeCell ref="B2135:C2135"/>
    <mergeCell ref="D2135:F2135"/>
    <mergeCell ref="G2135:I2135"/>
    <mergeCell ref="J2135:L2135"/>
    <mergeCell ref="M2135:O2135"/>
    <mergeCell ref="P2135:R2135"/>
    <mergeCell ref="S2135:V2135"/>
    <mergeCell ref="S2136:V2136"/>
    <mergeCell ref="S2137:V2137"/>
    <mergeCell ref="B2132:C2132"/>
    <mergeCell ref="D2132:F2132"/>
    <mergeCell ref="G2132:I2132"/>
    <mergeCell ref="J2132:L2132"/>
    <mergeCell ref="M2132:O2132"/>
    <mergeCell ref="P2132:R2132"/>
    <mergeCell ref="B2133:C2133"/>
    <mergeCell ref="D2133:F2133"/>
    <mergeCell ref="G2133:I2133"/>
    <mergeCell ref="J2133:L2133"/>
    <mergeCell ref="M2133:O2133"/>
    <mergeCell ref="P2133:R2133"/>
    <mergeCell ref="G2130:I2130"/>
    <mergeCell ref="J2130:L2130"/>
    <mergeCell ref="M2130:O2130"/>
    <mergeCell ref="P2130:R2130"/>
    <mergeCell ref="T2130:V2130"/>
    <mergeCell ref="B2131:C2131"/>
    <mergeCell ref="D2131:F2131"/>
    <mergeCell ref="G2131:I2131"/>
    <mergeCell ref="J2131:L2131"/>
    <mergeCell ref="M2131:O2131"/>
    <mergeCell ref="P2131:R2131"/>
    <mergeCell ref="B2123:C2123"/>
    <mergeCell ref="B2124:C2124"/>
    <mergeCell ref="B2125:C2125"/>
    <mergeCell ref="B2126:C2126"/>
    <mergeCell ref="B2127:C2127"/>
    <mergeCell ref="B2128:C2128"/>
    <mergeCell ref="B2129:C2129"/>
    <mergeCell ref="B2130:C2130"/>
    <mergeCell ref="D2130:F2130"/>
    <mergeCell ref="D2120:F2120"/>
    <mergeCell ref="G2120:R2120"/>
    <mergeCell ref="S2120:V2120"/>
    <mergeCell ref="D2121:F2121"/>
    <mergeCell ref="G2121:I2121"/>
    <mergeCell ref="J2121:L2121"/>
    <mergeCell ref="M2121:O2121"/>
    <mergeCell ref="P2121:P2122"/>
    <mergeCell ref="Q2121:S2121"/>
    <mergeCell ref="T2121:V2121"/>
    <mergeCell ref="B2115:C2115"/>
    <mergeCell ref="D2115:V2115"/>
    <mergeCell ref="B2116:C2116"/>
    <mergeCell ref="D2116:V2116"/>
    <mergeCell ref="B2117:C2117"/>
    <mergeCell ref="D2117:V2117"/>
    <mergeCell ref="B2118:C2118"/>
    <mergeCell ref="D2118:V2118"/>
    <mergeCell ref="B2119:C2119"/>
    <mergeCell ref="D2119:F2119"/>
    <mergeCell ref="G2119:I2119"/>
    <mergeCell ref="J2119:L2119"/>
    <mergeCell ref="M2119:O2119"/>
    <mergeCell ref="P2119:R2119"/>
    <mergeCell ref="S2119:V2119"/>
    <mergeCell ref="S2111:V2111"/>
    <mergeCell ref="B2112:C2112"/>
    <mergeCell ref="D2112:F2112"/>
    <mergeCell ref="G2112:I2112"/>
    <mergeCell ref="J2112:L2112"/>
    <mergeCell ref="M2112:O2112"/>
    <mergeCell ref="S2112:V2112"/>
    <mergeCell ref="B2113:V2113"/>
    <mergeCell ref="B2114:V2114"/>
    <mergeCell ref="B2108:C2108"/>
    <mergeCell ref="D2108:F2108"/>
    <mergeCell ref="G2108:I2108"/>
    <mergeCell ref="J2108:L2108"/>
    <mergeCell ref="M2108:O2108"/>
    <mergeCell ref="P2108:R2108"/>
    <mergeCell ref="S2108:V2110"/>
    <mergeCell ref="B2109:C2109"/>
    <mergeCell ref="D2109:F2109"/>
    <mergeCell ref="G2109:I2109"/>
    <mergeCell ref="J2109:L2109"/>
    <mergeCell ref="M2109:O2109"/>
    <mergeCell ref="P2109:R2109"/>
    <mergeCell ref="B2110:C2110"/>
    <mergeCell ref="D2110:F2110"/>
    <mergeCell ref="G2110:I2110"/>
    <mergeCell ref="J2110:L2110"/>
    <mergeCell ref="M2110:O2110"/>
    <mergeCell ref="P2110:R2112"/>
    <mergeCell ref="B2111:C2111"/>
    <mergeCell ref="D2111:F2111"/>
    <mergeCell ref="G2111:I2111"/>
    <mergeCell ref="J2111:L2111"/>
    <mergeCell ref="M2111:O2111"/>
    <mergeCell ref="A2106:A2107"/>
    <mergeCell ref="B2106:C2107"/>
    <mergeCell ref="D2106:F2106"/>
    <mergeCell ref="G2106:I2106"/>
    <mergeCell ref="J2106:L2106"/>
    <mergeCell ref="M2106:O2106"/>
    <mergeCell ref="P2106:R2106"/>
    <mergeCell ref="S2106:V2106"/>
    <mergeCell ref="D2107:F2107"/>
    <mergeCell ref="G2107:I2107"/>
    <mergeCell ref="J2107:L2107"/>
    <mergeCell ref="M2107:O2107"/>
    <mergeCell ref="P2107:R2107"/>
    <mergeCell ref="S2107:V2107"/>
    <mergeCell ref="B2104:C2104"/>
    <mergeCell ref="D2104:F2104"/>
    <mergeCell ref="G2104:I2104"/>
    <mergeCell ref="J2104:L2104"/>
    <mergeCell ref="M2104:O2104"/>
    <mergeCell ref="P2104:R2104"/>
    <mergeCell ref="B2105:C2105"/>
    <mergeCell ref="D2105:F2105"/>
    <mergeCell ref="G2105:I2105"/>
    <mergeCell ref="J2105:L2105"/>
    <mergeCell ref="M2105:O2105"/>
    <mergeCell ref="P2105:R2105"/>
    <mergeCell ref="B2102:C2102"/>
    <mergeCell ref="D2102:F2102"/>
    <mergeCell ref="G2102:I2102"/>
    <mergeCell ref="J2102:L2102"/>
    <mergeCell ref="M2102:O2102"/>
    <mergeCell ref="P2102:R2102"/>
    <mergeCell ref="B2103:C2103"/>
    <mergeCell ref="D2103:F2103"/>
    <mergeCell ref="G2103:I2103"/>
    <mergeCell ref="J2103:L2103"/>
    <mergeCell ref="M2103:O2103"/>
    <mergeCell ref="P2103:R2103"/>
    <mergeCell ref="S2103:V2103"/>
    <mergeCell ref="S2104:V2104"/>
    <mergeCell ref="S2105:V2105"/>
    <mergeCell ref="B2100:C2100"/>
    <mergeCell ref="D2100:F2100"/>
    <mergeCell ref="G2100:I2100"/>
    <mergeCell ref="J2100:L2100"/>
    <mergeCell ref="M2100:O2100"/>
    <mergeCell ref="P2100:R2100"/>
    <mergeCell ref="B2101:C2101"/>
    <mergeCell ref="D2101:F2101"/>
    <mergeCell ref="G2101:I2101"/>
    <mergeCell ref="J2101:L2101"/>
    <mergeCell ref="M2101:O2101"/>
    <mergeCell ref="P2101:R2101"/>
    <mergeCell ref="G2098:I2098"/>
    <mergeCell ref="J2098:L2098"/>
    <mergeCell ref="M2098:O2098"/>
    <mergeCell ref="P2098:R2098"/>
    <mergeCell ref="T2098:V2098"/>
    <mergeCell ref="B2099:C2099"/>
    <mergeCell ref="D2099:F2099"/>
    <mergeCell ref="G2099:I2099"/>
    <mergeCell ref="J2099:L2099"/>
    <mergeCell ref="M2099:O2099"/>
    <mergeCell ref="P2099:R2099"/>
    <mergeCell ref="B2091:C2091"/>
    <mergeCell ref="B2092:C2092"/>
    <mergeCell ref="B2093:C2093"/>
    <mergeCell ref="B2094:C2094"/>
    <mergeCell ref="B2095:C2095"/>
    <mergeCell ref="B2096:C2096"/>
    <mergeCell ref="B2097:C2097"/>
    <mergeCell ref="B2098:C2098"/>
    <mergeCell ref="D2098:F2098"/>
    <mergeCell ref="D2088:F2088"/>
    <mergeCell ref="G2088:R2088"/>
    <mergeCell ref="S2088:V2088"/>
    <mergeCell ref="D2089:F2089"/>
    <mergeCell ref="G2089:I2089"/>
    <mergeCell ref="J2089:L2089"/>
    <mergeCell ref="M2089:O2089"/>
    <mergeCell ref="P2089:P2090"/>
    <mergeCell ref="Q2089:S2089"/>
    <mergeCell ref="T2089:V2089"/>
    <mergeCell ref="B2083:C2083"/>
    <mergeCell ref="D2083:V2083"/>
    <mergeCell ref="B2084:C2084"/>
    <mergeCell ref="D2084:V2084"/>
    <mergeCell ref="B2085:C2085"/>
    <mergeCell ref="D2085:V2085"/>
    <mergeCell ref="B2086:C2086"/>
    <mergeCell ref="D2086:V2086"/>
    <mergeCell ref="B2087:C2087"/>
    <mergeCell ref="D2087:F2087"/>
    <mergeCell ref="G2087:I2087"/>
    <mergeCell ref="J2087:L2087"/>
    <mergeCell ref="M2087:O2087"/>
    <mergeCell ref="P2087:R2087"/>
    <mergeCell ref="S2087:V2087"/>
    <mergeCell ref="S2079:V2079"/>
    <mergeCell ref="B2080:C2080"/>
    <mergeCell ref="D2080:F2080"/>
    <mergeCell ref="G2080:I2080"/>
    <mergeCell ref="J2080:L2080"/>
    <mergeCell ref="M2080:O2080"/>
    <mergeCell ref="S2080:V2080"/>
    <mergeCell ref="B2081:V2081"/>
    <mergeCell ref="B2082:V2082"/>
    <mergeCell ref="B2076:C2076"/>
    <mergeCell ref="D2076:F2076"/>
    <mergeCell ref="G2076:I2076"/>
    <mergeCell ref="J2076:L2076"/>
    <mergeCell ref="M2076:O2076"/>
    <mergeCell ref="P2076:R2076"/>
    <mergeCell ref="S2076:V2078"/>
    <mergeCell ref="B2077:C2077"/>
    <mergeCell ref="D2077:F2077"/>
    <mergeCell ref="G2077:I2077"/>
    <mergeCell ref="J2077:L2077"/>
    <mergeCell ref="M2077:O2077"/>
    <mergeCell ref="P2077:R2077"/>
    <mergeCell ref="B2078:C2078"/>
    <mergeCell ref="D2078:F2078"/>
    <mergeCell ref="G2078:I2078"/>
    <mergeCell ref="J2078:L2078"/>
    <mergeCell ref="M2078:O2078"/>
    <mergeCell ref="P2078:R2080"/>
    <mergeCell ref="B2079:C2079"/>
    <mergeCell ref="D2079:F2079"/>
    <mergeCell ref="G2079:I2079"/>
    <mergeCell ref="J2079:L2079"/>
    <mergeCell ref="M2079:O2079"/>
    <mergeCell ref="A2074:A2075"/>
    <mergeCell ref="B2074:C2075"/>
    <mergeCell ref="D2074:F2074"/>
    <mergeCell ref="G2074:I2074"/>
    <mergeCell ref="J2074:L2074"/>
    <mergeCell ref="M2074:O2074"/>
    <mergeCell ref="P2074:R2074"/>
    <mergeCell ref="S2074:V2074"/>
    <mergeCell ref="D2075:F2075"/>
    <mergeCell ref="G2075:I2075"/>
    <mergeCell ref="J2075:L2075"/>
    <mergeCell ref="M2075:O2075"/>
    <mergeCell ref="P2075:R2075"/>
    <mergeCell ref="S2075:V2075"/>
    <mergeCell ref="B2072:C2072"/>
    <mergeCell ref="D2072:F2072"/>
    <mergeCell ref="G2072:I2072"/>
    <mergeCell ref="J2072:L2072"/>
    <mergeCell ref="M2072:O2072"/>
    <mergeCell ref="P2072:R2072"/>
    <mergeCell ref="B2073:C2073"/>
    <mergeCell ref="D2073:F2073"/>
    <mergeCell ref="G2073:I2073"/>
    <mergeCell ref="J2073:L2073"/>
    <mergeCell ref="M2073:O2073"/>
    <mergeCell ref="P2073:R2073"/>
    <mergeCell ref="B2070:C2070"/>
    <mergeCell ref="D2070:F2070"/>
    <mergeCell ref="G2070:I2070"/>
    <mergeCell ref="J2070:L2070"/>
    <mergeCell ref="M2070:O2070"/>
    <mergeCell ref="P2070:R2070"/>
    <mergeCell ref="B2071:C2071"/>
    <mergeCell ref="D2071:F2071"/>
    <mergeCell ref="G2071:I2071"/>
    <mergeCell ref="J2071:L2071"/>
    <mergeCell ref="M2071:O2071"/>
    <mergeCell ref="P2071:R2071"/>
    <mergeCell ref="S2071:V2071"/>
    <mergeCell ref="S2072:V2072"/>
    <mergeCell ref="S2073:V2073"/>
    <mergeCell ref="B2068:C2068"/>
    <mergeCell ref="D2068:F2068"/>
    <mergeCell ref="G2068:I2068"/>
    <mergeCell ref="J2068:L2068"/>
    <mergeCell ref="M2068:O2068"/>
    <mergeCell ref="P2068:R2068"/>
    <mergeCell ref="B2069:C2069"/>
    <mergeCell ref="D2069:F2069"/>
    <mergeCell ref="G2069:I2069"/>
    <mergeCell ref="J2069:L2069"/>
    <mergeCell ref="M2069:O2069"/>
    <mergeCell ref="P2069:R2069"/>
    <mergeCell ref="G2066:I2066"/>
    <mergeCell ref="J2066:L2066"/>
    <mergeCell ref="M2066:O2066"/>
    <mergeCell ref="P2066:R2066"/>
    <mergeCell ref="T2066:V2066"/>
    <mergeCell ref="B2067:C2067"/>
    <mergeCell ref="D2067:F2067"/>
    <mergeCell ref="G2067:I2067"/>
    <mergeCell ref="J2067:L2067"/>
    <mergeCell ref="M2067:O2067"/>
    <mergeCell ref="P2067:R2067"/>
    <mergeCell ref="B2059:C2059"/>
    <mergeCell ref="B2060:C2060"/>
    <mergeCell ref="B2061:C2061"/>
    <mergeCell ref="B2062:C2062"/>
    <mergeCell ref="B2063:C2063"/>
    <mergeCell ref="B2064:C2064"/>
    <mergeCell ref="B2065:C2065"/>
    <mergeCell ref="B2066:C2066"/>
    <mergeCell ref="D2066:F2066"/>
    <mergeCell ref="D2056:F2056"/>
    <mergeCell ref="G2056:R2056"/>
    <mergeCell ref="S2056:V2056"/>
    <mergeCell ref="D2057:F2057"/>
    <mergeCell ref="G2057:I2057"/>
    <mergeCell ref="J2057:L2057"/>
    <mergeCell ref="M2057:O2057"/>
    <mergeCell ref="P2057:P2058"/>
    <mergeCell ref="Q2057:S2057"/>
    <mergeCell ref="T2057:V2057"/>
    <mergeCell ref="B2051:C2051"/>
    <mergeCell ref="D2051:V2051"/>
    <mergeCell ref="B2052:C2052"/>
    <mergeCell ref="D2052:V2052"/>
    <mergeCell ref="B2053:C2053"/>
    <mergeCell ref="D2053:V2053"/>
    <mergeCell ref="B2054:C2054"/>
    <mergeCell ref="D2054:V2054"/>
    <mergeCell ref="B2055:C2055"/>
    <mergeCell ref="D2055:F2055"/>
    <mergeCell ref="G2055:I2055"/>
    <mergeCell ref="J2055:L2055"/>
    <mergeCell ref="M2055:O2055"/>
    <mergeCell ref="P2055:R2055"/>
    <mergeCell ref="S2055:V2055"/>
    <mergeCell ref="S2047:V2047"/>
    <mergeCell ref="B2048:C2048"/>
    <mergeCell ref="D2048:F2048"/>
    <mergeCell ref="G2048:I2048"/>
    <mergeCell ref="J2048:L2048"/>
    <mergeCell ref="M2048:O2048"/>
    <mergeCell ref="S2048:V2048"/>
    <mergeCell ref="B2049:V2049"/>
    <mergeCell ref="B2050:V2050"/>
    <mergeCell ref="B2044:C2044"/>
    <mergeCell ref="D2044:F2044"/>
    <mergeCell ref="G2044:I2044"/>
    <mergeCell ref="J2044:L2044"/>
    <mergeCell ref="M2044:O2044"/>
    <mergeCell ref="P2044:R2044"/>
    <mergeCell ref="S2044:V2046"/>
    <mergeCell ref="B2045:C2045"/>
    <mergeCell ref="D2045:F2045"/>
    <mergeCell ref="G2045:I2045"/>
    <mergeCell ref="J2045:L2045"/>
    <mergeCell ref="M2045:O2045"/>
    <mergeCell ref="P2045:R2045"/>
    <mergeCell ref="B2046:C2046"/>
    <mergeCell ref="D2046:F2046"/>
    <mergeCell ref="G2046:I2046"/>
    <mergeCell ref="J2046:L2046"/>
    <mergeCell ref="M2046:O2046"/>
    <mergeCell ref="P2046:R2048"/>
    <mergeCell ref="B2047:C2047"/>
    <mergeCell ref="D2047:F2047"/>
    <mergeCell ref="G2047:I2047"/>
    <mergeCell ref="J2047:L2047"/>
    <mergeCell ref="M2047:O2047"/>
    <mergeCell ref="A2042:A2043"/>
    <mergeCell ref="B2042:C2043"/>
    <mergeCell ref="D2042:F2042"/>
    <mergeCell ref="G2042:I2042"/>
    <mergeCell ref="J2042:L2042"/>
    <mergeCell ref="M2042:O2042"/>
    <mergeCell ref="P2042:R2042"/>
    <mergeCell ref="S2042:V2042"/>
    <mergeCell ref="D2043:F2043"/>
    <mergeCell ref="G2043:I2043"/>
    <mergeCell ref="J2043:L2043"/>
    <mergeCell ref="M2043:O2043"/>
    <mergeCell ref="P2043:R2043"/>
    <mergeCell ref="S2043:V2043"/>
    <mergeCell ref="B2040:C2040"/>
    <mergeCell ref="D2040:F2040"/>
    <mergeCell ref="G2040:I2040"/>
    <mergeCell ref="J2040:L2040"/>
    <mergeCell ref="M2040:O2040"/>
    <mergeCell ref="P2040:R2040"/>
    <mergeCell ref="B2041:C2041"/>
    <mergeCell ref="D2041:F2041"/>
    <mergeCell ref="G2041:I2041"/>
    <mergeCell ref="J2041:L2041"/>
    <mergeCell ref="M2041:O2041"/>
    <mergeCell ref="P2041:R2041"/>
    <mergeCell ref="B2038:C2038"/>
    <mergeCell ref="D2038:F2038"/>
    <mergeCell ref="G2038:I2038"/>
    <mergeCell ref="J2038:L2038"/>
    <mergeCell ref="M2038:O2038"/>
    <mergeCell ref="P2038:R2038"/>
    <mergeCell ref="B2039:C2039"/>
    <mergeCell ref="D2039:F2039"/>
    <mergeCell ref="G2039:I2039"/>
    <mergeCell ref="J2039:L2039"/>
    <mergeCell ref="M2039:O2039"/>
    <mergeCell ref="P2039:R2039"/>
    <mergeCell ref="S2039:V2039"/>
    <mergeCell ref="S2040:V2040"/>
    <mergeCell ref="S2041:V2041"/>
    <mergeCell ref="B2036:C2036"/>
    <mergeCell ref="D2036:F2036"/>
    <mergeCell ref="G2036:I2036"/>
    <mergeCell ref="J2036:L2036"/>
    <mergeCell ref="M2036:O2036"/>
    <mergeCell ref="P2036:R2036"/>
    <mergeCell ref="B2037:C2037"/>
    <mergeCell ref="D2037:F2037"/>
    <mergeCell ref="G2037:I2037"/>
    <mergeCell ref="J2037:L2037"/>
    <mergeCell ref="M2037:O2037"/>
    <mergeCell ref="P2037:R2037"/>
    <mergeCell ref="G2034:I2034"/>
    <mergeCell ref="J2034:L2034"/>
    <mergeCell ref="M2034:O2034"/>
    <mergeCell ref="P2034:R2034"/>
    <mergeCell ref="T2034:V2034"/>
    <mergeCell ref="B2035:C2035"/>
    <mergeCell ref="D2035:F2035"/>
    <mergeCell ref="G2035:I2035"/>
    <mergeCell ref="J2035:L2035"/>
    <mergeCell ref="M2035:O2035"/>
    <mergeCell ref="P2035:R2035"/>
    <mergeCell ref="B2027:C2027"/>
    <mergeCell ref="B2028:C2028"/>
    <mergeCell ref="B2029:C2029"/>
    <mergeCell ref="B2030:C2030"/>
    <mergeCell ref="B2031:C2031"/>
    <mergeCell ref="B2032:C2032"/>
    <mergeCell ref="B2033:C2033"/>
    <mergeCell ref="B2034:C2034"/>
    <mergeCell ref="D2034:F2034"/>
    <mergeCell ref="D2024:F2024"/>
    <mergeCell ref="G2024:R2024"/>
    <mergeCell ref="S2024:V2024"/>
    <mergeCell ref="D2025:F2025"/>
    <mergeCell ref="G2025:I2025"/>
    <mergeCell ref="J2025:L2025"/>
    <mergeCell ref="M2025:O2025"/>
    <mergeCell ref="P2025:P2026"/>
    <mergeCell ref="Q2025:S2025"/>
    <mergeCell ref="T2025:V2025"/>
    <mergeCell ref="B2019:C2019"/>
    <mergeCell ref="D2019:V2019"/>
    <mergeCell ref="B2020:C2020"/>
    <mergeCell ref="D2020:V2020"/>
    <mergeCell ref="B2021:C2021"/>
    <mergeCell ref="D2021:V2021"/>
    <mergeCell ref="B2022:C2022"/>
    <mergeCell ref="D2022:V2022"/>
    <mergeCell ref="B2023:C2023"/>
    <mergeCell ref="D2023:F2023"/>
    <mergeCell ref="G2023:I2023"/>
    <mergeCell ref="J2023:L2023"/>
    <mergeCell ref="M2023:O2023"/>
    <mergeCell ref="P2023:R2023"/>
    <mergeCell ref="S2023:V2023"/>
    <mergeCell ref="S2015:V2015"/>
    <mergeCell ref="B2016:C2016"/>
    <mergeCell ref="D2016:F2016"/>
    <mergeCell ref="G2016:I2016"/>
    <mergeCell ref="J2016:L2016"/>
    <mergeCell ref="M2016:O2016"/>
    <mergeCell ref="S2016:V2016"/>
    <mergeCell ref="B2017:V2017"/>
    <mergeCell ref="B2018:V2018"/>
    <mergeCell ref="B2012:C2012"/>
    <mergeCell ref="D2012:F2012"/>
    <mergeCell ref="G2012:I2012"/>
    <mergeCell ref="J2012:L2012"/>
    <mergeCell ref="M2012:O2012"/>
    <mergeCell ref="P2012:R2012"/>
    <mergeCell ref="S2012:V2014"/>
    <mergeCell ref="B2013:C2013"/>
    <mergeCell ref="D2013:F2013"/>
    <mergeCell ref="G2013:I2013"/>
    <mergeCell ref="J2013:L2013"/>
    <mergeCell ref="M2013:O2013"/>
    <mergeCell ref="P2013:R2013"/>
    <mergeCell ref="B2014:C2014"/>
    <mergeCell ref="D2014:F2014"/>
    <mergeCell ref="G2014:I2014"/>
    <mergeCell ref="J2014:L2014"/>
    <mergeCell ref="M2014:O2014"/>
    <mergeCell ref="P2014:R2016"/>
    <mergeCell ref="B2015:C2015"/>
    <mergeCell ref="D2015:F2015"/>
    <mergeCell ref="G2015:I2015"/>
    <mergeCell ref="J2015:L2015"/>
    <mergeCell ref="M2015:O2015"/>
    <mergeCell ref="A2010:A2011"/>
    <mergeCell ref="B2010:C2011"/>
    <mergeCell ref="D2010:F2010"/>
    <mergeCell ref="G2010:I2010"/>
    <mergeCell ref="J2010:L2010"/>
    <mergeCell ref="M2010:O2010"/>
    <mergeCell ref="P2010:R2010"/>
    <mergeCell ref="S2010:V2010"/>
    <mergeCell ref="D2011:F2011"/>
    <mergeCell ref="G2011:I2011"/>
    <mergeCell ref="J2011:L2011"/>
    <mergeCell ref="M2011:O2011"/>
    <mergeCell ref="P2011:R2011"/>
    <mergeCell ref="S2011:V2011"/>
    <mergeCell ref="B2008:C2008"/>
    <mergeCell ref="D2008:F2008"/>
    <mergeCell ref="G2008:I2008"/>
    <mergeCell ref="J2008:L2008"/>
    <mergeCell ref="M2008:O2008"/>
    <mergeCell ref="P2008:R2008"/>
    <mergeCell ref="B2009:C2009"/>
    <mergeCell ref="D2009:F2009"/>
    <mergeCell ref="G2009:I2009"/>
    <mergeCell ref="J2009:L2009"/>
    <mergeCell ref="M2009:O2009"/>
    <mergeCell ref="P2009:R2009"/>
    <mergeCell ref="B2006:C2006"/>
    <mergeCell ref="D2006:F2006"/>
    <mergeCell ref="G2006:I2006"/>
    <mergeCell ref="J2006:L2006"/>
    <mergeCell ref="M2006:O2006"/>
    <mergeCell ref="P2006:R2006"/>
    <mergeCell ref="B2007:C2007"/>
    <mergeCell ref="D2007:F2007"/>
    <mergeCell ref="G2007:I2007"/>
    <mergeCell ref="J2007:L2007"/>
    <mergeCell ref="M2007:O2007"/>
    <mergeCell ref="P2007:R2007"/>
    <mergeCell ref="S2007:V2007"/>
    <mergeCell ref="S2008:V2008"/>
    <mergeCell ref="S2009:V2009"/>
    <mergeCell ref="B2004:C2004"/>
    <mergeCell ref="D2004:F2004"/>
    <mergeCell ref="G2004:I2004"/>
    <mergeCell ref="J2004:L2004"/>
    <mergeCell ref="M2004:O2004"/>
    <mergeCell ref="P2004:R2004"/>
    <mergeCell ref="B2005:C2005"/>
    <mergeCell ref="D2005:F2005"/>
    <mergeCell ref="G2005:I2005"/>
    <mergeCell ref="J2005:L2005"/>
    <mergeCell ref="M2005:O2005"/>
    <mergeCell ref="P2005:R2005"/>
    <mergeCell ref="G2002:I2002"/>
    <mergeCell ref="J2002:L2002"/>
    <mergeCell ref="M2002:O2002"/>
    <mergeCell ref="P2002:R2002"/>
    <mergeCell ref="T2002:V2002"/>
    <mergeCell ref="B2003:C2003"/>
    <mergeCell ref="D2003:F2003"/>
    <mergeCell ref="G2003:I2003"/>
    <mergeCell ref="J2003:L2003"/>
    <mergeCell ref="M2003:O2003"/>
    <mergeCell ref="P2003:R2003"/>
    <mergeCell ref="B1995:C1995"/>
    <mergeCell ref="B1996:C1996"/>
    <mergeCell ref="B1997:C1997"/>
    <mergeCell ref="B1998:C1998"/>
    <mergeCell ref="B1999:C1999"/>
    <mergeCell ref="B2000:C2000"/>
    <mergeCell ref="B2001:C2001"/>
    <mergeCell ref="B2002:C2002"/>
    <mergeCell ref="D2002:F2002"/>
    <mergeCell ref="D1992:F1992"/>
    <mergeCell ref="G1992:R1992"/>
    <mergeCell ref="S1992:V1992"/>
    <mergeCell ref="D1993:F1993"/>
    <mergeCell ref="G1993:I1993"/>
    <mergeCell ref="J1993:L1993"/>
    <mergeCell ref="M1993:O1993"/>
    <mergeCell ref="P1993:P1994"/>
    <mergeCell ref="Q1993:S1993"/>
    <mergeCell ref="T1993:V1993"/>
    <mergeCell ref="B1987:C1987"/>
    <mergeCell ref="D1987:V1987"/>
    <mergeCell ref="B1988:C1988"/>
    <mergeCell ref="D1988:V1988"/>
    <mergeCell ref="B1989:C1989"/>
    <mergeCell ref="D1989:V1989"/>
    <mergeCell ref="B1990:C1990"/>
    <mergeCell ref="D1990:V1990"/>
    <mergeCell ref="B1991:C1991"/>
    <mergeCell ref="D1991:F1991"/>
    <mergeCell ref="G1991:I1991"/>
    <mergeCell ref="J1991:L1991"/>
    <mergeCell ref="M1991:O1991"/>
    <mergeCell ref="P1991:R1991"/>
    <mergeCell ref="S1991:V1991"/>
    <mergeCell ref="S1983:V1983"/>
    <mergeCell ref="B1984:C1984"/>
    <mergeCell ref="D1984:F1984"/>
    <mergeCell ref="G1984:I1984"/>
    <mergeCell ref="J1984:L1984"/>
    <mergeCell ref="M1984:O1984"/>
    <mergeCell ref="S1984:V1984"/>
    <mergeCell ref="B1985:V1985"/>
    <mergeCell ref="B1986:V1986"/>
    <mergeCell ref="B1980:C1980"/>
    <mergeCell ref="D1980:F1980"/>
    <mergeCell ref="G1980:I1980"/>
    <mergeCell ref="J1980:L1980"/>
    <mergeCell ref="M1980:O1980"/>
    <mergeCell ref="P1980:R1980"/>
    <mergeCell ref="S1980:V1982"/>
    <mergeCell ref="B1981:C1981"/>
    <mergeCell ref="D1981:F1981"/>
    <mergeCell ref="G1981:I1981"/>
    <mergeCell ref="J1981:L1981"/>
    <mergeCell ref="M1981:O1981"/>
    <mergeCell ref="P1981:R1981"/>
    <mergeCell ref="B1982:C1982"/>
    <mergeCell ref="D1982:F1982"/>
    <mergeCell ref="G1982:I1982"/>
    <mergeCell ref="J1982:L1982"/>
    <mergeCell ref="M1982:O1982"/>
    <mergeCell ref="P1982:R1984"/>
    <mergeCell ref="B1983:C1983"/>
    <mergeCell ref="D1983:F1983"/>
    <mergeCell ref="G1983:I1983"/>
    <mergeCell ref="J1983:L1983"/>
    <mergeCell ref="M1983:O1983"/>
    <mergeCell ref="A1978:A1979"/>
    <mergeCell ref="B1978:C1979"/>
    <mergeCell ref="D1978:F1978"/>
    <mergeCell ref="G1978:I1978"/>
    <mergeCell ref="J1978:L1978"/>
    <mergeCell ref="M1978:O1978"/>
    <mergeCell ref="P1978:R1978"/>
    <mergeCell ref="S1978:V1978"/>
    <mergeCell ref="D1979:F1979"/>
    <mergeCell ref="G1979:I1979"/>
    <mergeCell ref="J1979:L1979"/>
    <mergeCell ref="M1979:O1979"/>
    <mergeCell ref="P1979:R1979"/>
    <mergeCell ref="S1979:V1979"/>
    <mergeCell ref="B1976:C1976"/>
    <mergeCell ref="D1976:F1976"/>
    <mergeCell ref="G1976:I1976"/>
    <mergeCell ref="J1976:L1976"/>
    <mergeCell ref="M1976:O1976"/>
    <mergeCell ref="P1976:R1976"/>
    <mergeCell ref="B1977:C1977"/>
    <mergeCell ref="D1977:F1977"/>
    <mergeCell ref="G1977:I1977"/>
    <mergeCell ref="J1977:L1977"/>
    <mergeCell ref="M1977:O1977"/>
    <mergeCell ref="P1977:R1977"/>
    <mergeCell ref="B1974:C1974"/>
    <mergeCell ref="D1974:F1974"/>
    <mergeCell ref="G1974:I1974"/>
    <mergeCell ref="J1974:L1974"/>
    <mergeCell ref="M1974:O1974"/>
    <mergeCell ref="P1974:R1974"/>
    <mergeCell ref="B1975:C1975"/>
    <mergeCell ref="D1975:F1975"/>
    <mergeCell ref="G1975:I1975"/>
    <mergeCell ref="J1975:L1975"/>
    <mergeCell ref="M1975:O1975"/>
    <mergeCell ref="P1975:R1975"/>
    <mergeCell ref="S1975:V1975"/>
    <mergeCell ref="S1976:V1976"/>
    <mergeCell ref="S1977:V1977"/>
    <mergeCell ref="B1972:C1972"/>
    <mergeCell ref="D1972:F1972"/>
    <mergeCell ref="G1972:I1972"/>
    <mergeCell ref="J1972:L1972"/>
    <mergeCell ref="M1972:O1972"/>
    <mergeCell ref="P1972:R1972"/>
    <mergeCell ref="B1973:C1973"/>
    <mergeCell ref="D1973:F1973"/>
    <mergeCell ref="G1973:I1973"/>
    <mergeCell ref="J1973:L1973"/>
    <mergeCell ref="M1973:O1973"/>
    <mergeCell ref="P1973:R1973"/>
    <mergeCell ref="G1970:I1970"/>
    <mergeCell ref="J1970:L1970"/>
    <mergeCell ref="M1970:O1970"/>
    <mergeCell ref="P1970:R1970"/>
    <mergeCell ref="T1970:V1970"/>
    <mergeCell ref="B1971:C1971"/>
    <mergeCell ref="D1971:F1971"/>
    <mergeCell ref="G1971:I1971"/>
    <mergeCell ref="J1971:L1971"/>
    <mergeCell ref="M1971:O1971"/>
    <mergeCell ref="P1971:R1971"/>
    <mergeCell ref="B1963:C1963"/>
    <mergeCell ref="B1964:C1964"/>
    <mergeCell ref="B1965:C1965"/>
    <mergeCell ref="B1966:C1966"/>
    <mergeCell ref="B1967:C1967"/>
    <mergeCell ref="B1968:C1968"/>
    <mergeCell ref="B1969:C1969"/>
    <mergeCell ref="B1970:C1970"/>
    <mergeCell ref="D1970:F1970"/>
    <mergeCell ref="D1960:F1960"/>
    <mergeCell ref="G1960:R1960"/>
    <mergeCell ref="S1960:V1960"/>
    <mergeCell ref="D1961:F1961"/>
    <mergeCell ref="G1961:I1961"/>
    <mergeCell ref="J1961:L1961"/>
    <mergeCell ref="M1961:O1961"/>
    <mergeCell ref="P1961:P1962"/>
    <mergeCell ref="Q1961:S1961"/>
    <mergeCell ref="T1961:V1961"/>
    <mergeCell ref="B1955:C1955"/>
    <mergeCell ref="D1955:V1955"/>
    <mergeCell ref="B1956:C1956"/>
    <mergeCell ref="D1956:V1956"/>
    <mergeCell ref="B1957:C1957"/>
    <mergeCell ref="D1957:V1957"/>
    <mergeCell ref="B1958:C1958"/>
    <mergeCell ref="D1958:V1958"/>
    <mergeCell ref="B1959:C1959"/>
    <mergeCell ref="D1959:F1959"/>
    <mergeCell ref="G1959:I1959"/>
    <mergeCell ref="J1959:L1959"/>
    <mergeCell ref="M1959:O1959"/>
    <mergeCell ref="P1959:R1959"/>
    <mergeCell ref="S1959:V1959"/>
    <mergeCell ref="S1951:V1951"/>
    <mergeCell ref="B1952:C1952"/>
    <mergeCell ref="D1952:F1952"/>
    <mergeCell ref="G1952:I1952"/>
    <mergeCell ref="J1952:L1952"/>
    <mergeCell ref="M1952:O1952"/>
    <mergeCell ref="S1952:V1952"/>
    <mergeCell ref="B1953:V1953"/>
    <mergeCell ref="B1954:V1954"/>
    <mergeCell ref="B1948:C1948"/>
    <mergeCell ref="D1948:F1948"/>
    <mergeCell ref="G1948:I1948"/>
    <mergeCell ref="J1948:L1948"/>
    <mergeCell ref="M1948:O1948"/>
    <mergeCell ref="P1948:R1948"/>
    <mergeCell ref="S1948:V1950"/>
    <mergeCell ref="B1949:C1949"/>
    <mergeCell ref="D1949:F1949"/>
    <mergeCell ref="G1949:I1949"/>
    <mergeCell ref="J1949:L1949"/>
    <mergeCell ref="M1949:O1949"/>
    <mergeCell ref="P1949:R1949"/>
    <mergeCell ref="B1950:C1950"/>
    <mergeCell ref="D1950:F1950"/>
    <mergeCell ref="G1950:I1950"/>
    <mergeCell ref="J1950:L1950"/>
    <mergeCell ref="M1950:O1950"/>
    <mergeCell ref="P1950:R1952"/>
    <mergeCell ref="B1951:C1951"/>
    <mergeCell ref="D1951:F1951"/>
    <mergeCell ref="G1951:I1951"/>
    <mergeCell ref="J1951:L1951"/>
    <mergeCell ref="M1951:O1951"/>
    <mergeCell ref="A1946:A1947"/>
    <mergeCell ref="B1946:C1947"/>
    <mergeCell ref="D1946:F1946"/>
    <mergeCell ref="G1946:I1946"/>
    <mergeCell ref="J1946:L1946"/>
    <mergeCell ref="M1946:O1946"/>
    <mergeCell ref="P1946:R1946"/>
    <mergeCell ref="S1946:V1946"/>
    <mergeCell ref="D1947:F1947"/>
    <mergeCell ref="G1947:I1947"/>
    <mergeCell ref="J1947:L1947"/>
    <mergeCell ref="M1947:O1947"/>
    <mergeCell ref="P1947:R1947"/>
    <mergeCell ref="S1947:V1947"/>
    <mergeCell ref="B1944:C1944"/>
    <mergeCell ref="D1944:F1944"/>
    <mergeCell ref="G1944:I1944"/>
    <mergeCell ref="J1944:L1944"/>
    <mergeCell ref="M1944:O1944"/>
    <mergeCell ref="P1944:R1944"/>
    <mergeCell ref="B1945:C1945"/>
    <mergeCell ref="D1945:F1945"/>
    <mergeCell ref="G1945:I1945"/>
    <mergeCell ref="J1945:L1945"/>
    <mergeCell ref="M1945:O1945"/>
    <mergeCell ref="P1945:R1945"/>
    <mergeCell ref="B1942:C1942"/>
    <mergeCell ref="D1942:F1942"/>
    <mergeCell ref="G1942:I1942"/>
    <mergeCell ref="J1942:L1942"/>
    <mergeCell ref="M1942:O1942"/>
    <mergeCell ref="P1942:R1942"/>
    <mergeCell ref="B1943:C1943"/>
    <mergeCell ref="D1943:F1943"/>
    <mergeCell ref="G1943:I1943"/>
    <mergeCell ref="J1943:L1943"/>
    <mergeCell ref="M1943:O1943"/>
    <mergeCell ref="P1943:R1943"/>
    <mergeCell ref="S1943:V1943"/>
    <mergeCell ref="S1944:V1944"/>
    <mergeCell ref="S1945:V1945"/>
    <mergeCell ref="B1940:C1940"/>
    <mergeCell ref="D1940:F1940"/>
    <mergeCell ref="G1940:I1940"/>
    <mergeCell ref="J1940:L1940"/>
    <mergeCell ref="M1940:O1940"/>
    <mergeCell ref="P1940:R1940"/>
    <mergeCell ref="B1941:C1941"/>
    <mergeCell ref="D1941:F1941"/>
    <mergeCell ref="G1941:I1941"/>
    <mergeCell ref="J1941:L1941"/>
    <mergeCell ref="M1941:O1941"/>
    <mergeCell ref="P1941:R1941"/>
    <mergeCell ref="G1938:I1938"/>
    <mergeCell ref="J1938:L1938"/>
    <mergeCell ref="M1938:O1938"/>
    <mergeCell ref="P1938:R1938"/>
    <mergeCell ref="T1938:V1938"/>
    <mergeCell ref="B1939:C1939"/>
    <mergeCell ref="D1939:F1939"/>
    <mergeCell ref="G1939:I1939"/>
    <mergeCell ref="J1939:L1939"/>
    <mergeCell ref="M1939:O1939"/>
    <mergeCell ref="P1939:R1939"/>
    <mergeCell ref="B1931:C1931"/>
    <mergeCell ref="B1932:C1932"/>
    <mergeCell ref="B1933:C1933"/>
    <mergeCell ref="B1934:C1934"/>
    <mergeCell ref="B1935:C1935"/>
    <mergeCell ref="B1936:C1936"/>
    <mergeCell ref="B1937:C1937"/>
    <mergeCell ref="B1938:C1938"/>
    <mergeCell ref="D1938:F1938"/>
    <mergeCell ref="D1928:F1928"/>
    <mergeCell ref="G1928:R1928"/>
    <mergeCell ref="S1928:V1928"/>
    <mergeCell ref="D1929:F1929"/>
    <mergeCell ref="G1929:I1929"/>
    <mergeCell ref="J1929:L1929"/>
    <mergeCell ref="M1929:O1929"/>
    <mergeCell ref="P1929:P1930"/>
    <mergeCell ref="Q1929:S1929"/>
    <mergeCell ref="T1929:V1929"/>
    <mergeCell ref="B1923:C1923"/>
    <mergeCell ref="D1923:V1923"/>
    <mergeCell ref="B1924:C1924"/>
    <mergeCell ref="D1924:V1924"/>
    <mergeCell ref="B1925:C1925"/>
    <mergeCell ref="D1925:V1925"/>
    <mergeCell ref="B1926:C1926"/>
    <mergeCell ref="D1926:V1926"/>
    <mergeCell ref="B1927:C1927"/>
    <mergeCell ref="D1927:F1927"/>
    <mergeCell ref="G1927:I1927"/>
    <mergeCell ref="J1927:L1927"/>
    <mergeCell ref="M1927:O1927"/>
    <mergeCell ref="P1927:R1927"/>
    <mergeCell ref="S1927:V1927"/>
    <mergeCell ref="S1919:V1919"/>
    <mergeCell ref="B1920:C1920"/>
    <mergeCell ref="D1920:F1920"/>
    <mergeCell ref="G1920:I1920"/>
    <mergeCell ref="J1920:L1920"/>
    <mergeCell ref="M1920:O1920"/>
    <mergeCell ref="S1920:V1920"/>
    <mergeCell ref="B1921:V1921"/>
    <mergeCell ref="B1922:V1922"/>
    <mergeCell ref="B1916:C1916"/>
    <mergeCell ref="D1916:F1916"/>
    <mergeCell ref="G1916:I1916"/>
    <mergeCell ref="J1916:L1916"/>
    <mergeCell ref="M1916:O1916"/>
    <mergeCell ref="P1916:R1916"/>
    <mergeCell ref="S1916:V1918"/>
    <mergeCell ref="B1917:C1917"/>
    <mergeCell ref="D1917:F1917"/>
    <mergeCell ref="G1917:I1917"/>
    <mergeCell ref="J1917:L1917"/>
    <mergeCell ref="M1917:O1917"/>
    <mergeCell ref="P1917:R1917"/>
    <mergeCell ref="B1918:C1918"/>
    <mergeCell ref="D1918:F1918"/>
    <mergeCell ref="G1918:I1918"/>
    <mergeCell ref="J1918:L1918"/>
    <mergeCell ref="M1918:O1918"/>
    <mergeCell ref="P1918:R1920"/>
    <mergeCell ref="B1919:C1919"/>
    <mergeCell ref="D1919:F1919"/>
    <mergeCell ref="G1919:I1919"/>
    <mergeCell ref="J1919:L1919"/>
    <mergeCell ref="M1919:O1919"/>
    <mergeCell ref="A1914:A1915"/>
    <mergeCell ref="B1914:C1915"/>
    <mergeCell ref="D1914:F1914"/>
    <mergeCell ref="G1914:I1914"/>
    <mergeCell ref="J1914:L1914"/>
    <mergeCell ref="M1914:O1914"/>
    <mergeCell ref="P1914:R1914"/>
    <mergeCell ref="S1914:V1914"/>
    <mergeCell ref="D1915:F1915"/>
    <mergeCell ref="G1915:I1915"/>
    <mergeCell ref="J1915:L1915"/>
    <mergeCell ref="M1915:O1915"/>
    <mergeCell ref="P1915:R1915"/>
    <mergeCell ref="S1915:V1915"/>
    <mergeCell ref="B1912:C1912"/>
    <mergeCell ref="D1912:F1912"/>
    <mergeCell ref="G1912:I1912"/>
    <mergeCell ref="J1912:L1912"/>
    <mergeCell ref="M1912:O1912"/>
    <mergeCell ref="P1912:R1912"/>
    <mergeCell ref="B1913:C1913"/>
    <mergeCell ref="D1913:F1913"/>
    <mergeCell ref="G1913:I1913"/>
    <mergeCell ref="J1913:L1913"/>
    <mergeCell ref="M1913:O1913"/>
    <mergeCell ref="P1913:R1913"/>
    <mergeCell ref="B1910:C1910"/>
    <mergeCell ref="D1910:F1910"/>
    <mergeCell ref="G1910:I1910"/>
    <mergeCell ref="J1910:L1910"/>
    <mergeCell ref="M1910:O1910"/>
    <mergeCell ref="P1910:R1910"/>
    <mergeCell ref="B1911:C1911"/>
    <mergeCell ref="D1911:F1911"/>
    <mergeCell ref="G1911:I1911"/>
    <mergeCell ref="J1911:L1911"/>
    <mergeCell ref="M1911:O1911"/>
    <mergeCell ref="P1911:R1911"/>
    <mergeCell ref="S1911:V1911"/>
    <mergeCell ref="S1912:V1912"/>
    <mergeCell ref="S1913:V1913"/>
    <mergeCell ref="B1908:C1908"/>
    <mergeCell ref="D1908:F1908"/>
    <mergeCell ref="G1908:I1908"/>
    <mergeCell ref="J1908:L1908"/>
    <mergeCell ref="M1908:O1908"/>
    <mergeCell ref="P1908:R1908"/>
    <mergeCell ref="B1909:C1909"/>
    <mergeCell ref="D1909:F1909"/>
    <mergeCell ref="G1909:I1909"/>
    <mergeCell ref="J1909:L1909"/>
    <mergeCell ref="M1909:O1909"/>
    <mergeCell ref="P1909:R1909"/>
    <mergeCell ref="G1906:I1906"/>
    <mergeCell ref="J1906:L1906"/>
    <mergeCell ref="M1906:O1906"/>
    <mergeCell ref="P1906:R1906"/>
    <mergeCell ref="T1906:V1906"/>
    <mergeCell ref="B1907:C1907"/>
    <mergeCell ref="D1907:F1907"/>
    <mergeCell ref="G1907:I1907"/>
    <mergeCell ref="J1907:L1907"/>
    <mergeCell ref="M1907:O1907"/>
    <mergeCell ref="P1907:R1907"/>
    <mergeCell ref="B1899:C1899"/>
    <mergeCell ref="B1900:C1900"/>
    <mergeCell ref="B1901:C1901"/>
    <mergeCell ref="B1902:C1902"/>
    <mergeCell ref="B1903:C1903"/>
    <mergeCell ref="B1904:C1904"/>
    <mergeCell ref="B1905:C1905"/>
    <mergeCell ref="B1906:C1906"/>
    <mergeCell ref="D1906:F1906"/>
    <mergeCell ref="D1896:F1896"/>
    <mergeCell ref="G1896:R1896"/>
    <mergeCell ref="S1896:V1896"/>
    <mergeCell ref="D1897:F1897"/>
    <mergeCell ref="G1897:I1897"/>
    <mergeCell ref="J1897:L1897"/>
    <mergeCell ref="M1897:O1897"/>
    <mergeCell ref="P1897:P1898"/>
    <mergeCell ref="Q1897:S1897"/>
    <mergeCell ref="T1897:V1897"/>
    <mergeCell ref="B1891:C1891"/>
    <mergeCell ref="D1891:V1891"/>
    <mergeCell ref="B1892:C1892"/>
    <mergeCell ref="D1892:V1892"/>
    <mergeCell ref="B1893:C1893"/>
    <mergeCell ref="D1893:V1893"/>
    <mergeCell ref="B1894:C1894"/>
    <mergeCell ref="D1894:V1894"/>
    <mergeCell ref="B1895:C1895"/>
    <mergeCell ref="D1895:F1895"/>
    <mergeCell ref="G1895:I1895"/>
    <mergeCell ref="J1895:L1895"/>
    <mergeCell ref="M1895:O1895"/>
    <mergeCell ref="P1895:R1895"/>
    <mergeCell ref="S1895:V1895"/>
    <mergeCell ref="S1887:V1887"/>
    <mergeCell ref="B1888:C1888"/>
    <mergeCell ref="D1888:F1888"/>
    <mergeCell ref="G1888:I1888"/>
    <mergeCell ref="J1888:L1888"/>
    <mergeCell ref="M1888:O1888"/>
    <mergeCell ref="S1888:V1888"/>
    <mergeCell ref="B1889:V1889"/>
    <mergeCell ref="B1890:V1890"/>
    <mergeCell ref="B1884:C1884"/>
    <mergeCell ref="D1884:F1884"/>
    <mergeCell ref="G1884:I1884"/>
    <mergeCell ref="J1884:L1884"/>
    <mergeCell ref="M1884:O1884"/>
    <mergeCell ref="P1884:R1884"/>
    <mergeCell ref="S1884:V1886"/>
    <mergeCell ref="B1885:C1885"/>
    <mergeCell ref="D1885:F1885"/>
    <mergeCell ref="G1885:I1885"/>
    <mergeCell ref="J1885:L1885"/>
    <mergeCell ref="M1885:O1885"/>
    <mergeCell ref="P1885:R1885"/>
    <mergeCell ref="B1886:C1886"/>
    <mergeCell ref="D1886:F1886"/>
    <mergeCell ref="G1886:I1886"/>
    <mergeCell ref="J1886:L1886"/>
    <mergeCell ref="M1886:O1886"/>
    <mergeCell ref="P1886:R1888"/>
    <mergeCell ref="B1887:C1887"/>
    <mergeCell ref="D1887:F1887"/>
    <mergeCell ref="G1887:I1887"/>
    <mergeCell ref="J1887:L1887"/>
    <mergeCell ref="M1887:O1887"/>
    <mergeCell ref="A1882:A1883"/>
    <mergeCell ref="B1882:C1883"/>
    <mergeCell ref="D1882:F1882"/>
    <mergeCell ref="G1882:I1882"/>
    <mergeCell ref="J1882:L1882"/>
    <mergeCell ref="M1882:O1882"/>
    <mergeCell ref="P1882:R1882"/>
    <mergeCell ref="S1882:V1882"/>
    <mergeCell ref="D1883:F1883"/>
    <mergeCell ref="G1883:I1883"/>
    <mergeCell ref="J1883:L1883"/>
    <mergeCell ref="M1883:O1883"/>
    <mergeCell ref="P1883:R1883"/>
    <mergeCell ref="S1883:V1883"/>
    <mergeCell ref="B1880:C1880"/>
    <mergeCell ref="D1880:F1880"/>
    <mergeCell ref="G1880:I1880"/>
    <mergeCell ref="J1880:L1880"/>
    <mergeCell ref="M1880:O1880"/>
    <mergeCell ref="P1880:R1880"/>
    <mergeCell ref="B1881:C1881"/>
    <mergeCell ref="D1881:F1881"/>
    <mergeCell ref="G1881:I1881"/>
    <mergeCell ref="J1881:L1881"/>
    <mergeCell ref="M1881:O1881"/>
    <mergeCell ref="P1881:R1881"/>
    <mergeCell ref="B1878:C1878"/>
    <mergeCell ref="D1878:F1878"/>
    <mergeCell ref="G1878:I1878"/>
    <mergeCell ref="J1878:L1878"/>
    <mergeCell ref="M1878:O1878"/>
    <mergeCell ref="P1878:R1878"/>
    <mergeCell ref="B1879:C1879"/>
    <mergeCell ref="D1879:F1879"/>
    <mergeCell ref="G1879:I1879"/>
    <mergeCell ref="J1879:L1879"/>
    <mergeCell ref="M1879:O1879"/>
    <mergeCell ref="P1879:R1879"/>
    <mergeCell ref="S1879:V1879"/>
    <mergeCell ref="S1880:V1880"/>
    <mergeCell ref="S1881:V1881"/>
    <mergeCell ref="B1876:C1876"/>
    <mergeCell ref="D1876:F1876"/>
    <mergeCell ref="G1876:I1876"/>
    <mergeCell ref="J1876:L1876"/>
    <mergeCell ref="M1876:O1876"/>
    <mergeCell ref="P1876:R1876"/>
    <mergeCell ref="B1877:C1877"/>
    <mergeCell ref="D1877:F1877"/>
    <mergeCell ref="G1877:I1877"/>
    <mergeCell ref="J1877:L1877"/>
    <mergeCell ref="M1877:O1877"/>
    <mergeCell ref="P1877:R1877"/>
    <mergeCell ref="G1874:I1874"/>
    <mergeCell ref="J1874:L1874"/>
    <mergeCell ref="M1874:O1874"/>
    <mergeCell ref="P1874:R1874"/>
    <mergeCell ref="T1874:V1874"/>
    <mergeCell ref="B1875:C1875"/>
    <mergeCell ref="D1875:F1875"/>
    <mergeCell ref="G1875:I1875"/>
    <mergeCell ref="J1875:L1875"/>
    <mergeCell ref="M1875:O1875"/>
    <mergeCell ref="P1875:R1875"/>
    <mergeCell ref="B1867:C1867"/>
    <mergeCell ref="B1868:C1868"/>
    <mergeCell ref="B1869:C1869"/>
    <mergeCell ref="B1870:C1870"/>
    <mergeCell ref="B1871:C1871"/>
    <mergeCell ref="B1872:C1872"/>
    <mergeCell ref="B1873:C1873"/>
    <mergeCell ref="B1874:C1874"/>
    <mergeCell ref="D1874:F1874"/>
    <mergeCell ref="D1864:F1864"/>
    <mergeCell ref="G1864:R1864"/>
    <mergeCell ref="S1864:V1864"/>
    <mergeCell ref="D1865:F1865"/>
    <mergeCell ref="G1865:I1865"/>
    <mergeCell ref="J1865:L1865"/>
    <mergeCell ref="M1865:O1865"/>
    <mergeCell ref="P1865:P1866"/>
    <mergeCell ref="Q1865:S1865"/>
    <mergeCell ref="T1865:V1865"/>
    <mergeCell ref="B1859:C1859"/>
    <mergeCell ref="D1859:V1859"/>
    <mergeCell ref="B1860:C1860"/>
    <mergeCell ref="D1860:V1860"/>
    <mergeCell ref="B1861:C1861"/>
    <mergeCell ref="D1861:V1861"/>
    <mergeCell ref="B1862:C1862"/>
    <mergeCell ref="D1862:V1862"/>
    <mergeCell ref="B1863:C1863"/>
    <mergeCell ref="D1863:F1863"/>
    <mergeCell ref="G1863:I1863"/>
    <mergeCell ref="J1863:L1863"/>
    <mergeCell ref="M1863:O1863"/>
    <mergeCell ref="P1863:R1863"/>
    <mergeCell ref="S1863:V1863"/>
    <mergeCell ref="S1855:V1855"/>
    <mergeCell ref="B1856:C1856"/>
    <mergeCell ref="D1856:F1856"/>
    <mergeCell ref="G1856:I1856"/>
    <mergeCell ref="J1856:L1856"/>
    <mergeCell ref="M1856:O1856"/>
    <mergeCell ref="S1856:V1856"/>
    <mergeCell ref="B1857:V1857"/>
    <mergeCell ref="B1858:V1858"/>
    <mergeCell ref="B1852:C1852"/>
    <mergeCell ref="D1852:F1852"/>
    <mergeCell ref="G1852:I1852"/>
    <mergeCell ref="J1852:L1852"/>
    <mergeCell ref="M1852:O1852"/>
    <mergeCell ref="P1852:R1852"/>
    <mergeCell ref="S1852:V1854"/>
    <mergeCell ref="B1853:C1853"/>
    <mergeCell ref="D1853:F1853"/>
    <mergeCell ref="G1853:I1853"/>
    <mergeCell ref="J1853:L1853"/>
    <mergeCell ref="M1853:O1853"/>
    <mergeCell ref="P1853:R1853"/>
    <mergeCell ref="B1854:C1854"/>
    <mergeCell ref="D1854:F1854"/>
    <mergeCell ref="G1854:I1854"/>
    <mergeCell ref="J1854:L1854"/>
    <mergeCell ref="M1854:O1854"/>
    <mergeCell ref="P1854:R1856"/>
    <mergeCell ref="B1855:C1855"/>
    <mergeCell ref="D1855:F1855"/>
    <mergeCell ref="G1855:I1855"/>
    <mergeCell ref="J1855:L1855"/>
    <mergeCell ref="M1855:O1855"/>
    <mergeCell ref="A1850:A1851"/>
    <mergeCell ref="B1850:C1851"/>
    <mergeCell ref="D1850:F1850"/>
    <mergeCell ref="G1850:I1850"/>
    <mergeCell ref="J1850:L1850"/>
    <mergeCell ref="M1850:O1850"/>
    <mergeCell ref="P1850:R1850"/>
    <mergeCell ref="S1850:V1850"/>
    <mergeCell ref="D1851:F1851"/>
    <mergeCell ref="G1851:I1851"/>
    <mergeCell ref="J1851:L1851"/>
    <mergeCell ref="M1851:O1851"/>
    <mergeCell ref="P1851:R1851"/>
    <mergeCell ref="S1851:V1851"/>
    <mergeCell ref="B1848:C1848"/>
    <mergeCell ref="D1848:F1848"/>
    <mergeCell ref="G1848:I1848"/>
    <mergeCell ref="J1848:L1848"/>
    <mergeCell ref="M1848:O1848"/>
    <mergeCell ref="P1848:R1848"/>
    <mergeCell ref="B1849:C1849"/>
    <mergeCell ref="D1849:F1849"/>
    <mergeCell ref="G1849:I1849"/>
    <mergeCell ref="J1849:L1849"/>
    <mergeCell ref="M1849:O1849"/>
    <mergeCell ref="P1849:R1849"/>
    <mergeCell ref="B1846:C1846"/>
    <mergeCell ref="D1846:F1846"/>
    <mergeCell ref="G1846:I1846"/>
    <mergeCell ref="J1846:L1846"/>
    <mergeCell ref="M1846:O1846"/>
    <mergeCell ref="P1846:R1846"/>
    <mergeCell ref="B1847:C1847"/>
    <mergeCell ref="D1847:F1847"/>
    <mergeCell ref="G1847:I1847"/>
    <mergeCell ref="J1847:L1847"/>
    <mergeCell ref="M1847:O1847"/>
    <mergeCell ref="P1847:R1847"/>
    <mergeCell ref="S1847:V1847"/>
    <mergeCell ref="S1848:V1848"/>
    <mergeCell ref="S1849:V1849"/>
    <mergeCell ref="B1844:C1844"/>
    <mergeCell ref="D1844:F1844"/>
    <mergeCell ref="G1844:I1844"/>
    <mergeCell ref="J1844:L1844"/>
    <mergeCell ref="M1844:O1844"/>
    <mergeCell ref="P1844:R1844"/>
    <mergeCell ref="B1845:C1845"/>
    <mergeCell ref="D1845:F1845"/>
    <mergeCell ref="G1845:I1845"/>
    <mergeCell ref="J1845:L1845"/>
    <mergeCell ref="M1845:O1845"/>
    <mergeCell ref="P1845:R1845"/>
    <mergeCell ref="G1842:I1842"/>
    <mergeCell ref="J1842:L1842"/>
    <mergeCell ref="M1842:O1842"/>
    <mergeCell ref="P1842:R1842"/>
    <mergeCell ref="T1842:V1842"/>
    <mergeCell ref="B1843:C1843"/>
    <mergeCell ref="D1843:F1843"/>
    <mergeCell ref="G1843:I1843"/>
    <mergeCell ref="J1843:L1843"/>
    <mergeCell ref="M1843:O1843"/>
    <mergeCell ref="P1843:R1843"/>
    <mergeCell ref="B1835:C1835"/>
    <mergeCell ref="B1836:C1836"/>
    <mergeCell ref="B1837:C1837"/>
    <mergeCell ref="B1838:C1838"/>
    <mergeCell ref="B1839:C1839"/>
    <mergeCell ref="B1840:C1840"/>
    <mergeCell ref="B1841:C1841"/>
    <mergeCell ref="B1842:C1842"/>
    <mergeCell ref="D1842:F1842"/>
    <mergeCell ref="D1832:F1832"/>
    <mergeCell ref="G1832:R1832"/>
    <mergeCell ref="S1832:V1832"/>
    <mergeCell ref="D1833:F1833"/>
    <mergeCell ref="G1833:I1833"/>
    <mergeCell ref="J1833:L1833"/>
    <mergeCell ref="M1833:O1833"/>
    <mergeCell ref="P1833:P1834"/>
    <mergeCell ref="Q1833:S1833"/>
    <mergeCell ref="T1833:V1833"/>
    <mergeCell ref="B1827:C1827"/>
    <mergeCell ref="D1827:V1827"/>
    <mergeCell ref="B1828:C1828"/>
    <mergeCell ref="D1828:V1828"/>
    <mergeCell ref="B1829:C1829"/>
    <mergeCell ref="D1829:V1829"/>
    <mergeCell ref="B1830:C1830"/>
    <mergeCell ref="D1830:V1830"/>
    <mergeCell ref="B1831:C1831"/>
    <mergeCell ref="D1831:F1831"/>
    <mergeCell ref="G1831:I1831"/>
    <mergeCell ref="J1831:L1831"/>
    <mergeCell ref="M1831:O1831"/>
    <mergeCell ref="P1831:R1831"/>
    <mergeCell ref="S1831:V1831"/>
    <mergeCell ref="S1823:V1823"/>
    <mergeCell ref="B1824:C1824"/>
    <mergeCell ref="D1824:F1824"/>
    <mergeCell ref="G1824:I1824"/>
    <mergeCell ref="J1824:L1824"/>
    <mergeCell ref="M1824:O1824"/>
    <mergeCell ref="S1824:V1824"/>
    <mergeCell ref="B1825:V1825"/>
    <mergeCell ref="B1826:V1826"/>
    <mergeCell ref="B1820:C1820"/>
    <mergeCell ref="D1820:F1820"/>
    <mergeCell ref="G1820:I1820"/>
    <mergeCell ref="J1820:L1820"/>
    <mergeCell ref="M1820:O1820"/>
    <mergeCell ref="P1820:R1820"/>
    <mergeCell ref="S1820:V1822"/>
    <mergeCell ref="B1821:C1821"/>
    <mergeCell ref="D1821:F1821"/>
    <mergeCell ref="G1821:I1821"/>
    <mergeCell ref="J1821:L1821"/>
    <mergeCell ref="M1821:O1821"/>
    <mergeCell ref="P1821:R1821"/>
    <mergeCell ref="B1822:C1822"/>
    <mergeCell ref="D1822:F1822"/>
    <mergeCell ref="G1822:I1822"/>
    <mergeCell ref="J1822:L1822"/>
    <mergeCell ref="M1822:O1822"/>
    <mergeCell ref="P1822:R1824"/>
    <mergeCell ref="B1823:C1823"/>
    <mergeCell ref="D1823:F1823"/>
    <mergeCell ref="G1823:I1823"/>
    <mergeCell ref="J1823:L1823"/>
    <mergeCell ref="M1823:O1823"/>
    <mergeCell ref="A1818:A1819"/>
    <mergeCell ref="B1818:C1819"/>
    <mergeCell ref="D1818:F1818"/>
    <mergeCell ref="G1818:I1818"/>
    <mergeCell ref="J1818:L1818"/>
    <mergeCell ref="M1818:O1818"/>
    <mergeCell ref="P1818:R1818"/>
    <mergeCell ref="S1818:V1818"/>
    <mergeCell ref="D1819:F1819"/>
    <mergeCell ref="G1819:I1819"/>
    <mergeCell ref="J1819:L1819"/>
    <mergeCell ref="M1819:O1819"/>
    <mergeCell ref="P1819:R1819"/>
    <mergeCell ref="S1819:V1819"/>
    <mergeCell ref="B1816:C1816"/>
    <mergeCell ref="D1816:F1816"/>
    <mergeCell ref="G1816:I1816"/>
    <mergeCell ref="J1816:L1816"/>
    <mergeCell ref="M1816:O1816"/>
    <mergeCell ref="P1816:R1816"/>
    <mergeCell ref="B1817:C1817"/>
    <mergeCell ref="D1817:F1817"/>
    <mergeCell ref="G1817:I1817"/>
    <mergeCell ref="J1817:L1817"/>
    <mergeCell ref="M1817:O1817"/>
    <mergeCell ref="P1817:R1817"/>
    <mergeCell ref="B1814:C1814"/>
    <mergeCell ref="D1814:F1814"/>
    <mergeCell ref="G1814:I1814"/>
    <mergeCell ref="J1814:L1814"/>
    <mergeCell ref="M1814:O1814"/>
    <mergeCell ref="P1814:R1814"/>
    <mergeCell ref="B1815:C1815"/>
    <mergeCell ref="D1815:F1815"/>
    <mergeCell ref="G1815:I1815"/>
    <mergeCell ref="J1815:L1815"/>
    <mergeCell ref="M1815:O1815"/>
    <mergeCell ref="P1815:R1815"/>
    <mergeCell ref="S1815:V1815"/>
    <mergeCell ref="S1816:V1816"/>
    <mergeCell ref="S1817:V1817"/>
    <mergeCell ref="B1812:C1812"/>
    <mergeCell ref="D1812:F1812"/>
    <mergeCell ref="G1812:I1812"/>
    <mergeCell ref="J1812:L1812"/>
    <mergeCell ref="M1812:O1812"/>
    <mergeCell ref="P1812:R1812"/>
    <mergeCell ref="B1813:C1813"/>
    <mergeCell ref="D1813:F1813"/>
    <mergeCell ref="G1813:I1813"/>
    <mergeCell ref="J1813:L1813"/>
    <mergeCell ref="M1813:O1813"/>
    <mergeCell ref="P1813:R1813"/>
    <mergeCell ref="G1810:I1810"/>
    <mergeCell ref="J1810:L1810"/>
    <mergeCell ref="M1810:O1810"/>
    <mergeCell ref="P1810:R1810"/>
    <mergeCell ref="T1810:V1810"/>
    <mergeCell ref="B1811:C1811"/>
    <mergeCell ref="D1811:F1811"/>
    <mergeCell ref="G1811:I1811"/>
    <mergeCell ref="J1811:L1811"/>
    <mergeCell ref="M1811:O1811"/>
    <mergeCell ref="P1811:R1811"/>
    <mergeCell ref="B1803:C1803"/>
    <mergeCell ref="B1804:C1804"/>
    <mergeCell ref="B1805:C1805"/>
    <mergeCell ref="B1806:C1806"/>
    <mergeCell ref="B1807:C1807"/>
    <mergeCell ref="B1808:C1808"/>
    <mergeCell ref="B1809:C1809"/>
    <mergeCell ref="B1810:C1810"/>
    <mergeCell ref="D1810:F1810"/>
    <mergeCell ref="D1800:F1800"/>
    <mergeCell ref="G1800:R1800"/>
    <mergeCell ref="S1800:V1800"/>
    <mergeCell ref="D1801:F1801"/>
    <mergeCell ref="G1801:I1801"/>
    <mergeCell ref="J1801:L1801"/>
    <mergeCell ref="M1801:O1801"/>
    <mergeCell ref="P1801:P1802"/>
    <mergeCell ref="Q1801:S1801"/>
    <mergeCell ref="T1801:V1801"/>
    <mergeCell ref="B1795:C1795"/>
    <mergeCell ref="D1795:V1795"/>
    <mergeCell ref="B1796:C1796"/>
    <mergeCell ref="D1796:V1796"/>
    <mergeCell ref="B1797:C1797"/>
    <mergeCell ref="D1797:V1797"/>
    <mergeCell ref="B1798:C1798"/>
    <mergeCell ref="D1798:V1798"/>
    <mergeCell ref="B1799:C1799"/>
    <mergeCell ref="D1799:F1799"/>
    <mergeCell ref="G1799:I1799"/>
    <mergeCell ref="J1799:L1799"/>
    <mergeCell ref="M1799:O1799"/>
    <mergeCell ref="P1799:R1799"/>
    <mergeCell ref="S1799:V1799"/>
    <mergeCell ref="S1791:V1791"/>
    <mergeCell ref="B1792:C1792"/>
    <mergeCell ref="D1792:F1792"/>
    <mergeCell ref="G1792:I1792"/>
    <mergeCell ref="J1792:L1792"/>
    <mergeCell ref="M1792:O1792"/>
    <mergeCell ref="S1792:V1792"/>
    <mergeCell ref="B1793:V1793"/>
    <mergeCell ref="B1794:V1794"/>
    <mergeCell ref="B1788:C1788"/>
    <mergeCell ref="D1788:F1788"/>
    <mergeCell ref="G1788:I1788"/>
    <mergeCell ref="J1788:L1788"/>
    <mergeCell ref="M1788:O1788"/>
    <mergeCell ref="P1788:R1788"/>
    <mergeCell ref="S1788:V1790"/>
    <mergeCell ref="B1789:C1789"/>
    <mergeCell ref="D1789:F1789"/>
    <mergeCell ref="G1789:I1789"/>
    <mergeCell ref="J1789:L1789"/>
    <mergeCell ref="M1789:O1789"/>
    <mergeCell ref="P1789:R1789"/>
    <mergeCell ref="B1790:C1790"/>
    <mergeCell ref="D1790:F1790"/>
    <mergeCell ref="G1790:I1790"/>
    <mergeCell ref="J1790:L1790"/>
    <mergeCell ref="M1790:O1790"/>
    <mergeCell ref="P1790:R1792"/>
    <mergeCell ref="B1791:C1791"/>
    <mergeCell ref="D1791:F1791"/>
    <mergeCell ref="G1791:I1791"/>
    <mergeCell ref="J1791:L1791"/>
    <mergeCell ref="M1791:O1791"/>
    <mergeCell ref="A1786:A1787"/>
    <mergeCell ref="B1786:C1787"/>
    <mergeCell ref="D1786:F1786"/>
    <mergeCell ref="G1786:I1786"/>
    <mergeCell ref="J1786:L1786"/>
    <mergeCell ref="M1786:O1786"/>
    <mergeCell ref="P1786:R1786"/>
    <mergeCell ref="S1786:V1786"/>
    <mergeCell ref="D1787:F1787"/>
    <mergeCell ref="G1787:I1787"/>
    <mergeCell ref="J1787:L1787"/>
    <mergeCell ref="M1787:O1787"/>
    <mergeCell ref="P1787:R1787"/>
    <mergeCell ref="S1787:V1787"/>
    <mergeCell ref="B1784:C1784"/>
    <mergeCell ref="D1784:F1784"/>
    <mergeCell ref="G1784:I1784"/>
    <mergeCell ref="J1784:L1784"/>
    <mergeCell ref="M1784:O1784"/>
    <mergeCell ref="P1784:R1784"/>
    <mergeCell ref="B1785:C1785"/>
    <mergeCell ref="D1785:F1785"/>
    <mergeCell ref="G1785:I1785"/>
    <mergeCell ref="J1785:L1785"/>
    <mergeCell ref="M1785:O1785"/>
    <mergeCell ref="P1785:R1785"/>
    <mergeCell ref="B1782:C1782"/>
    <mergeCell ref="D1782:F1782"/>
    <mergeCell ref="G1782:I1782"/>
    <mergeCell ref="J1782:L1782"/>
    <mergeCell ref="M1782:O1782"/>
    <mergeCell ref="P1782:R1782"/>
    <mergeCell ref="B1783:C1783"/>
    <mergeCell ref="D1783:F1783"/>
    <mergeCell ref="G1783:I1783"/>
    <mergeCell ref="J1783:L1783"/>
    <mergeCell ref="M1783:O1783"/>
    <mergeCell ref="P1783:R1783"/>
    <mergeCell ref="S1783:V1783"/>
    <mergeCell ref="S1784:V1784"/>
    <mergeCell ref="S1785:V1785"/>
    <mergeCell ref="B1780:C1780"/>
    <mergeCell ref="D1780:F1780"/>
    <mergeCell ref="G1780:I1780"/>
    <mergeCell ref="J1780:L1780"/>
    <mergeCell ref="M1780:O1780"/>
    <mergeCell ref="P1780:R1780"/>
    <mergeCell ref="B1781:C1781"/>
    <mergeCell ref="D1781:F1781"/>
    <mergeCell ref="G1781:I1781"/>
    <mergeCell ref="J1781:L1781"/>
    <mergeCell ref="M1781:O1781"/>
    <mergeCell ref="P1781:R1781"/>
    <mergeCell ref="G1778:I1778"/>
    <mergeCell ref="J1778:L1778"/>
    <mergeCell ref="M1778:O1778"/>
    <mergeCell ref="P1778:R1778"/>
    <mergeCell ref="T1778:V1778"/>
    <mergeCell ref="B1779:C1779"/>
    <mergeCell ref="D1779:F1779"/>
    <mergeCell ref="G1779:I1779"/>
    <mergeCell ref="J1779:L1779"/>
    <mergeCell ref="M1779:O1779"/>
    <mergeCell ref="P1779:R1779"/>
    <mergeCell ref="B1771:C1771"/>
    <mergeCell ref="B1772:C1772"/>
    <mergeCell ref="B1773:C1773"/>
    <mergeCell ref="B1774:C1774"/>
    <mergeCell ref="B1775:C1775"/>
    <mergeCell ref="B1776:C1776"/>
    <mergeCell ref="B1777:C1777"/>
    <mergeCell ref="B1778:C1778"/>
    <mergeCell ref="D1778:F1778"/>
    <mergeCell ref="D1768:F1768"/>
    <mergeCell ref="G1768:R1768"/>
    <mergeCell ref="S1768:V1768"/>
    <mergeCell ref="D1769:F1769"/>
    <mergeCell ref="G1769:I1769"/>
    <mergeCell ref="J1769:L1769"/>
    <mergeCell ref="M1769:O1769"/>
    <mergeCell ref="P1769:P1770"/>
    <mergeCell ref="Q1769:S1769"/>
    <mergeCell ref="T1769:V1769"/>
    <mergeCell ref="B1763:C1763"/>
    <mergeCell ref="D1763:V1763"/>
    <mergeCell ref="B1764:C1764"/>
    <mergeCell ref="D1764:V1764"/>
    <mergeCell ref="B1765:C1765"/>
    <mergeCell ref="D1765:V1765"/>
    <mergeCell ref="B1766:C1766"/>
    <mergeCell ref="D1766:V1766"/>
    <mergeCell ref="B1767:C1767"/>
    <mergeCell ref="D1767:F1767"/>
    <mergeCell ref="G1767:I1767"/>
    <mergeCell ref="J1767:L1767"/>
    <mergeCell ref="M1767:O1767"/>
    <mergeCell ref="P1767:R1767"/>
    <mergeCell ref="S1767:V1767"/>
    <mergeCell ref="S1759:V1759"/>
    <mergeCell ref="B1760:C1760"/>
    <mergeCell ref="D1760:F1760"/>
    <mergeCell ref="G1760:I1760"/>
    <mergeCell ref="J1760:L1760"/>
    <mergeCell ref="M1760:O1760"/>
    <mergeCell ref="S1760:V1760"/>
    <mergeCell ref="B1761:V1761"/>
    <mergeCell ref="B1762:V1762"/>
    <mergeCell ref="B1756:C1756"/>
    <mergeCell ref="D1756:F1756"/>
    <mergeCell ref="G1756:I1756"/>
    <mergeCell ref="J1756:L1756"/>
    <mergeCell ref="M1756:O1756"/>
    <mergeCell ref="P1756:R1756"/>
    <mergeCell ref="S1756:V1758"/>
    <mergeCell ref="B1757:C1757"/>
    <mergeCell ref="D1757:F1757"/>
    <mergeCell ref="G1757:I1757"/>
    <mergeCell ref="J1757:L1757"/>
    <mergeCell ref="M1757:O1757"/>
    <mergeCell ref="P1757:R1757"/>
    <mergeCell ref="B1758:C1758"/>
    <mergeCell ref="D1758:F1758"/>
    <mergeCell ref="G1758:I1758"/>
    <mergeCell ref="J1758:L1758"/>
    <mergeCell ref="M1758:O1758"/>
    <mergeCell ref="P1758:R1760"/>
    <mergeCell ref="B1759:C1759"/>
    <mergeCell ref="D1759:F1759"/>
    <mergeCell ref="G1759:I1759"/>
    <mergeCell ref="J1759:L1759"/>
    <mergeCell ref="M1759:O1759"/>
    <mergeCell ref="A1754:A1755"/>
    <mergeCell ref="B1754:C1755"/>
    <mergeCell ref="D1754:F1754"/>
    <mergeCell ref="G1754:I1754"/>
    <mergeCell ref="J1754:L1754"/>
    <mergeCell ref="M1754:O1754"/>
    <mergeCell ref="P1754:R1754"/>
    <mergeCell ref="S1754:V1754"/>
    <mergeCell ref="D1755:F1755"/>
    <mergeCell ref="G1755:I1755"/>
    <mergeCell ref="J1755:L1755"/>
    <mergeCell ref="M1755:O1755"/>
    <mergeCell ref="P1755:R1755"/>
    <mergeCell ref="S1755:V1755"/>
    <mergeCell ref="B1752:C1752"/>
    <mergeCell ref="D1752:F1752"/>
    <mergeCell ref="G1752:I1752"/>
    <mergeCell ref="J1752:L1752"/>
    <mergeCell ref="M1752:O1752"/>
    <mergeCell ref="P1752:R1752"/>
    <mergeCell ref="B1753:C1753"/>
    <mergeCell ref="D1753:F1753"/>
    <mergeCell ref="G1753:I1753"/>
    <mergeCell ref="J1753:L1753"/>
    <mergeCell ref="M1753:O1753"/>
    <mergeCell ref="P1753:R1753"/>
    <mergeCell ref="B1750:C1750"/>
    <mergeCell ref="D1750:F1750"/>
    <mergeCell ref="G1750:I1750"/>
    <mergeCell ref="J1750:L1750"/>
    <mergeCell ref="M1750:O1750"/>
    <mergeCell ref="P1750:R1750"/>
    <mergeCell ref="B1751:C1751"/>
    <mergeCell ref="D1751:F1751"/>
    <mergeCell ref="G1751:I1751"/>
    <mergeCell ref="J1751:L1751"/>
    <mergeCell ref="M1751:O1751"/>
    <mergeCell ref="P1751:R1751"/>
    <mergeCell ref="S1751:V1751"/>
    <mergeCell ref="S1752:V1752"/>
    <mergeCell ref="S1753:V1753"/>
    <mergeCell ref="B1748:C1748"/>
    <mergeCell ref="D1748:F1748"/>
    <mergeCell ref="G1748:I1748"/>
    <mergeCell ref="J1748:L1748"/>
    <mergeCell ref="M1748:O1748"/>
    <mergeCell ref="P1748:R1748"/>
    <mergeCell ref="B1749:C1749"/>
    <mergeCell ref="D1749:F1749"/>
    <mergeCell ref="G1749:I1749"/>
    <mergeCell ref="J1749:L1749"/>
    <mergeCell ref="M1749:O1749"/>
    <mergeCell ref="P1749:R1749"/>
    <mergeCell ref="G1746:I1746"/>
    <mergeCell ref="J1746:L1746"/>
    <mergeCell ref="M1746:O1746"/>
    <mergeCell ref="P1746:R1746"/>
    <mergeCell ref="T1746:V1746"/>
    <mergeCell ref="B1747:C1747"/>
    <mergeCell ref="D1747:F1747"/>
    <mergeCell ref="G1747:I1747"/>
    <mergeCell ref="J1747:L1747"/>
    <mergeCell ref="M1747:O1747"/>
    <mergeCell ref="P1747:R1747"/>
    <mergeCell ref="B1739:C1739"/>
    <mergeCell ref="B1740:C1740"/>
    <mergeCell ref="B1741:C1741"/>
    <mergeCell ref="B1742:C1742"/>
    <mergeCell ref="B1743:C1743"/>
    <mergeCell ref="B1744:C1744"/>
    <mergeCell ref="B1745:C1745"/>
    <mergeCell ref="B1746:C1746"/>
    <mergeCell ref="D1746:F1746"/>
    <mergeCell ref="D1736:F1736"/>
    <mergeCell ref="G1736:R1736"/>
    <mergeCell ref="S1736:V1736"/>
    <mergeCell ref="D1737:F1737"/>
    <mergeCell ref="G1737:I1737"/>
    <mergeCell ref="J1737:L1737"/>
    <mergeCell ref="M1737:O1737"/>
    <mergeCell ref="P1737:P1738"/>
    <mergeCell ref="Q1737:S1737"/>
    <mergeCell ref="T1737:V1737"/>
    <mergeCell ref="B1731:C1731"/>
    <mergeCell ref="D1731:V1731"/>
    <mergeCell ref="B1732:C1732"/>
    <mergeCell ref="D1732:V1732"/>
    <mergeCell ref="B1733:C1733"/>
    <mergeCell ref="D1733:V1733"/>
    <mergeCell ref="B1734:C1734"/>
    <mergeCell ref="D1734:V1734"/>
    <mergeCell ref="B1735:C1735"/>
    <mergeCell ref="D1735:F1735"/>
    <mergeCell ref="G1735:I1735"/>
    <mergeCell ref="J1735:L1735"/>
    <mergeCell ref="M1735:O1735"/>
    <mergeCell ref="P1735:R1735"/>
    <mergeCell ref="S1735:V1735"/>
    <mergeCell ref="S1727:V1727"/>
    <mergeCell ref="B1728:C1728"/>
    <mergeCell ref="D1728:F1728"/>
    <mergeCell ref="G1728:I1728"/>
    <mergeCell ref="J1728:L1728"/>
    <mergeCell ref="M1728:O1728"/>
    <mergeCell ref="S1728:V1728"/>
    <mergeCell ref="B1729:V1729"/>
    <mergeCell ref="B1730:V1730"/>
    <mergeCell ref="B1724:C1724"/>
    <mergeCell ref="D1724:F1724"/>
    <mergeCell ref="G1724:I1724"/>
    <mergeCell ref="J1724:L1724"/>
    <mergeCell ref="M1724:O1724"/>
    <mergeCell ref="P1724:R1724"/>
    <mergeCell ref="S1724:V1726"/>
    <mergeCell ref="B1725:C1725"/>
    <mergeCell ref="D1725:F1725"/>
    <mergeCell ref="G1725:I1725"/>
    <mergeCell ref="J1725:L1725"/>
    <mergeCell ref="M1725:O1725"/>
    <mergeCell ref="P1725:R1725"/>
    <mergeCell ref="B1726:C1726"/>
    <mergeCell ref="D1726:F1726"/>
    <mergeCell ref="G1726:I1726"/>
    <mergeCell ref="J1726:L1726"/>
    <mergeCell ref="M1726:O1726"/>
    <mergeCell ref="P1726:R1728"/>
    <mergeCell ref="B1727:C1727"/>
    <mergeCell ref="D1727:F1727"/>
    <mergeCell ref="G1727:I1727"/>
    <mergeCell ref="J1727:L1727"/>
    <mergeCell ref="M1727:O1727"/>
    <mergeCell ref="A1722:A1723"/>
    <mergeCell ref="B1722:C1723"/>
    <mergeCell ref="D1722:F1722"/>
    <mergeCell ref="G1722:I1722"/>
    <mergeCell ref="J1722:L1722"/>
    <mergeCell ref="M1722:O1722"/>
    <mergeCell ref="P1722:R1722"/>
    <mergeCell ref="S1722:V1722"/>
    <mergeCell ref="D1723:F1723"/>
    <mergeCell ref="G1723:I1723"/>
    <mergeCell ref="J1723:L1723"/>
    <mergeCell ref="M1723:O1723"/>
    <mergeCell ref="P1723:R1723"/>
    <mergeCell ref="S1723:V1723"/>
    <mergeCell ref="B1720:C1720"/>
    <mergeCell ref="D1720:F1720"/>
    <mergeCell ref="G1720:I1720"/>
    <mergeCell ref="J1720:L1720"/>
    <mergeCell ref="M1720:O1720"/>
    <mergeCell ref="P1720:R1720"/>
    <mergeCell ref="B1721:C1721"/>
    <mergeCell ref="D1721:F1721"/>
    <mergeCell ref="G1721:I1721"/>
    <mergeCell ref="J1721:L1721"/>
    <mergeCell ref="M1721:O1721"/>
    <mergeCell ref="P1721:R1721"/>
    <mergeCell ref="B1718:C1718"/>
    <mergeCell ref="D1718:F1718"/>
    <mergeCell ref="G1718:I1718"/>
    <mergeCell ref="J1718:L1718"/>
    <mergeCell ref="M1718:O1718"/>
    <mergeCell ref="P1718:R1718"/>
    <mergeCell ref="B1719:C1719"/>
    <mergeCell ref="D1719:F1719"/>
    <mergeCell ref="G1719:I1719"/>
    <mergeCell ref="J1719:L1719"/>
    <mergeCell ref="M1719:O1719"/>
    <mergeCell ref="P1719:R1719"/>
    <mergeCell ref="S1719:V1719"/>
    <mergeCell ref="S1720:V1720"/>
    <mergeCell ref="S1721:V1721"/>
    <mergeCell ref="B1716:C1716"/>
    <mergeCell ref="D1716:F1716"/>
    <mergeCell ref="G1716:I1716"/>
    <mergeCell ref="J1716:L1716"/>
    <mergeCell ref="M1716:O1716"/>
    <mergeCell ref="P1716:R1716"/>
    <mergeCell ref="B1717:C1717"/>
    <mergeCell ref="D1717:F1717"/>
    <mergeCell ref="G1717:I1717"/>
    <mergeCell ref="J1717:L1717"/>
    <mergeCell ref="M1717:O1717"/>
    <mergeCell ref="P1717:R1717"/>
    <mergeCell ref="G1714:I1714"/>
    <mergeCell ref="J1714:L1714"/>
    <mergeCell ref="M1714:O1714"/>
    <mergeCell ref="P1714:R1714"/>
    <mergeCell ref="T1714:V1714"/>
    <mergeCell ref="B1715:C1715"/>
    <mergeCell ref="D1715:F1715"/>
    <mergeCell ref="G1715:I1715"/>
    <mergeCell ref="J1715:L1715"/>
    <mergeCell ref="M1715:O1715"/>
    <mergeCell ref="P1715:R1715"/>
    <mergeCell ref="B1707:C1707"/>
    <mergeCell ref="B1708:C1708"/>
    <mergeCell ref="B1709:C1709"/>
    <mergeCell ref="B1710:C1710"/>
    <mergeCell ref="B1711:C1711"/>
    <mergeCell ref="B1712:C1712"/>
    <mergeCell ref="B1713:C1713"/>
    <mergeCell ref="B1714:C1714"/>
    <mergeCell ref="D1714:F1714"/>
    <mergeCell ref="D1704:F1704"/>
    <mergeCell ref="G1704:R1704"/>
    <mergeCell ref="S1704:V1704"/>
    <mergeCell ref="D1705:F1705"/>
    <mergeCell ref="G1705:I1705"/>
    <mergeCell ref="J1705:L1705"/>
    <mergeCell ref="M1705:O1705"/>
    <mergeCell ref="P1705:P1706"/>
    <mergeCell ref="Q1705:S1705"/>
    <mergeCell ref="T1705:V1705"/>
    <mergeCell ref="B1699:C1699"/>
    <mergeCell ref="D1699:V1699"/>
    <mergeCell ref="B1700:C1700"/>
    <mergeCell ref="D1700:V1700"/>
    <mergeCell ref="B1701:C1701"/>
    <mergeCell ref="D1701:V1701"/>
    <mergeCell ref="B1702:C1702"/>
    <mergeCell ref="D1702:V1702"/>
    <mergeCell ref="B1703:C1703"/>
    <mergeCell ref="D1703:F1703"/>
    <mergeCell ref="G1703:I1703"/>
    <mergeCell ref="J1703:L1703"/>
    <mergeCell ref="M1703:O1703"/>
    <mergeCell ref="P1703:R1703"/>
    <mergeCell ref="S1703:V1703"/>
    <mergeCell ref="S1695:V1695"/>
    <mergeCell ref="B1696:C1696"/>
    <mergeCell ref="D1696:F1696"/>
    <mergeCell ref="G1696:I1696"/>
    <mergeCell ref="J1696:L1696"/>
    <mergeCell ref="M1696:O1696"/>
    <mergeCell ref="S1696:V1696"/>
    <mergeCell ref="B1697:V1697"/>
    <mergeCell ref="B1698:V1698"/>
    <mergeCell ref="B1692:C1692"/>
    <mergeCell ref="D1692:F1692"/>
    <mergeCell ref="G1692:I1692"/>
    <mergeCell ref="J1692:L1692"/>
    <mergeCell ref="M1692:O1692"/>
    <mergeCell ref="P1692:R1692"/>
    <mergeCell ref="S1692:V1694"/>
    <mergeCell ref="B1693:C1693"/>
    <mergeCell ref="D1693:F1693"/>
    <mergeCell ref="G1693:I1693"/>
    <mergeCell ref="J1693:L1693"/>
    <mergeCell ref="M1693:O1693"/>
    <mergeCell ref="P1693:R1693"/>
    <mergeCell ref="B1694:C1694"/>
    <mergeCell ref="D1694:F1694"/>
    <mergeCell ref="G1694:I1694"/>
    <mergeCell ref="J1694:L1694"/>
    <mergeCell ref="M1694:O1694"/>
    <mergeCell ref="P1694:R1696"/>
    <mergeCell ref="B1695:C1695"/>
    <mergeCell ref="D1695:F1695"/>
    <mergeCell ref="G1695:I1695"/>
    <mergeCell ref="J1695:L1695"/>
    <mergeCell ref="M1695:O1695"/>
    <mergeCell ref="A1690:A1691"/>
    <mergeCell ref="B1690:C1691"/>
    <mergeCell ref="D1690:F1690"/>
    <mergeCell ref="G1690:I1690"/>
    <mergeCell ref="J1690:L1690"/>
    <mergeCell ref="M1690:O1690"/>
    <mergeCell ref="P1690:R1690"/>
    <mergeCell ref="S1690:V1690"/>
    <mergeCell ref="D1691:F1691"/>
    <mergeCell ref="G1691:I1691"/>
    <mergeCell ref="J1691:L1691"/>
    <mergeCell ref="M1691:O1691"/>
    <mergeCell ref="P1691:R1691"/>
    <mergeCell ref="S1691:V1691"/>
    <mergeCell ref="B1688:C1688"/>
    <mergeCell ref="D1688:F1688"/>
    <mergeCell ref="G1688:I1688"/>
    <mergeCell ref="J1688:L1688"/>
    <mergeCell ref="M1688:O1688"/>
    <mergeCell ref="P1688:R1688"/>
    <mergeCell ref="B1689:C1689"/>
    <mergeCell ref="D1689:F1689"/>
    <mergeCell ref="G1689:I1689"/>
    <mergeCell ref="J1689:L1689"/>
    <mergeCell ref="M1689:O1689"/>
    <mergeCell ref="P1689:R1689"/>
    <mergeCell ref="B1686:C1686"/>
    <mergeCell ref="D1686:F1686"/>
    <mergeCell ref="G1686:I1686"/>
    <mergeCell ref="J1686:L1686"/>
    <mergeCell ref="M1686:O1686"/>
    <mergeCell ref="P1686:R1686"/>
    <mergeCell ref="B1687:C1687"/>
    <mergeCell ref="D1687:F1687"/>
    <mergeCell ref="G1687:I1687"/>
    <mergeCell ref="J1687:L1687"/>
    <mergeCell ref="M1687:O1687"/>
    <mergeCell ref="P1687:R1687"/>
    <mergeCell ref="S1687:V1687"/>
    <mergeCell ref="S1688:V1688"/>
    <mergeCell ref="S1689:V1689"/>
    <mergeCell ref="B1684:C1684"/>
    <mergeCell ref="D1684:F1684"/>
    <mergeCell ref="G1684:I1684"/>
    <mergeCell ref="J1684:L1684"/>
    <mergeCell ref="M1684:O1684"/>
    <mergeCell ref="P1684:R1684"/>
    <mergeCell ref="B1685:C1685"/>
    <mergeCell ref="D1685:F1685"/>
    <mergeCell ref="G1685:I1685"/>
    <mergeCell ref="J1685:L1685"/>
    <mergeCell ref="M1685:O1685"/>
    <mergeCell ref="P1685:R1685"/>
    <mergeCell ref="G1682:I1682"/>
    <mergeCell ref="J1682:L1682"/>
    <mergeCell ref="M1682:O1682"/>
    <mergeCell ref="P1682:R1682"/>
    <mergeCell ref="T1682:V1682"/>
    <mergeCell ref="B1683:C1683"/>
    <mergeCell ref="D1683:F1683"/>
    <mergeCell ref="G1683:I1683"/>
    <mergeCell ref="J1683:L1683"/>
    <mergeCell ref="M1683:O1683"/>
    <mergeCell ref="P1683:R1683"/>
    <mergeCell ref="B1675:C1675"/>
    <mergeCell ref="B1676:C1676"/>
    <mergeCell ref="B1677:C1677"/>
    <mergeCell ref="B1678:C1678"/>
    <mergeCell ref="B1679:C1679"/>
    <mergeCell ref="B1680:C1680"/>
    <mergeCell ref="B1681:C1681"/>
    <mergeCell ref="B1682:C1682"/>
    <mergeCell ref="D1682:F1682"/>
    <mergeCell ref="D1672:F1672"/>
    <mergeCell ref="G1672:R1672"/>
    <mergeCell ref="S1672:V1672"/>
    <mergeCell ref="D1673:F1673"/>
    <mergeCell ref="G1673:I1673"/>
    <mergeCell ref="J1673:L1673"/>
    <mergeCell ref="M1673:O1673"/>
    <mergeCell ref="P1673:P1674"/>
    <mergeCell ref="Q1673:S1673"/>
    <mergeCell ref="T1673:V1673"/>
    <mergeCell ref="B1667:C1667"/>
    <mergeCell ref="D1667:V1667"/>
    <mergeCell ref="B1668:C1668"/>
    <mergeCell ref="D1668:V1668"/>
    <mergeCell ref="B1669:C1669"/>
    <mergeCell ref="D1669:V1669"/>
    <mergeCell ref="B1670:C1670"/>
    <mergeCell ref="D1670:V1670"/>
    <mergeCell ref="B1671:C1671"/>
    <mergeCell ref="D1671:F1671"/>
    <mergeCell ref="G1671:I1671"/>
    <mergeCell ref="J1671:L1671"/>
    <mergeCell ref="M1671:O1671"/>
    <mergeCell ref="P1671:R1671"/>
    <mergeCell ref="S1671:V1671"/>
    <mergeCell ref="S1663:V1663"/>
    <mergeCell ref="B1664:C1664"/>
    <mergeCell ref="D1664:F1664"/>
    <mergeCell ref="G1664:I1664"/>
    <mergeCell ref="J1664:L1664"/>
    <mergeCell ref="M1664:O1664"/>
    <mergeCell ref="S1664:V1664"/>
    <mergeCell ref="B1665:V1665"/>
    <mergeCell ref="B1666:V1666"/>
    <mergeCell ref="B1660:C1660"/>
    <mergeCell ref="D1660:F1660"/>
    <mergeCell ref="G1660:I1660"/>
    <mergeCell ref="J1660:L1660"/>
    <mergeCell ref="M1660:O1660"/>
    <mergeCell ref="P1660:R1660"/>
    <mergeCell ref="S1660:V1662"/>
    <mergeCell ref="B1661:C1661"/>
    <mergeCell ref="D1661:F1661"/>
    <mergeCell ref="G1661:I1661"/>
    <mergeCell ref="J1661:L1661"/>
    <mergeCell ref="M1661:O1661"/>
    <mergeCell ref="P1661:R1661"/>
    <mergeCell ref="B1662:C1662"/>
    <mergeCell ref="D1662:F1662"/>
    <mergeCell ref="G1662:I1662"/>
    <mergeCell ref="J1662:L1662"/>
    <mergeCell ref="M1662:O1662"/>
    <mergeCell ref="P1662:R1664"/>
    <mergeCell ref="B1663:C1663"/>
    <mergeCell ref="D1663:F1663"/>
    <mergeCell ref="G1663:I1663"/>
    <mergeCell ref="J1663:L1663"/>
    <mergeCell ref="M1663:O1663"/>
    <mergeCell ref="A1658:A1659"/>
    <mergeCell ref="B1658:C1659"/>
    <mergeCell ref="D1658:F1658"/>
    <mergeCell ref="G1658:I1658"/>
    <mergeCell ref="J1658:L1658"/>
    <mergeCell ref="M1658:O1658"/>
    <mergeCell ref="P1658:R1658"/>
    <mergeCell ref="S1658:V1658"/>
    <mergeCell ref="D1659:F1659"/>
    <mergeCell ref="G1659:I1659"/>
    <mergeCell ref="J1659:L1659"/>
    <mergeCell ref="M1659:O1659"/>
    <mergeCell ref="P1659:R1659"/>
    <mergeCell ref="S1659:V1659"/>
    <mergeCell ref="B1656:C1656"/>
    <mergeCell ref="D1656:F1656"/>
    <mergeCell ref="G1656:I1656"/>
    <mergeCell ref="J1656:L1656"/>
    <mergeCell ref="M1656:O1656"/>
    <mergeCell ref="P1656:R1656"/>
    <mergeCell ref="B1657:C1657"/>
    <mergeCell ref="D1657:F1657"/>
    <mergeCell ref="G1657:I1657"/>
    <mergeCell ref="J1657:L1657"/>
    <mergeCell ref="M1657:O1657"/>
    <mergeCell ref="P1657:R1657"/>
    <mergeCell ref="B1654:C1654"/>
    <mergeCell ref="D1654:F1654"/>
    <mergeCell ref="G1654:I1654"/>
    <mergeCell ref="J1654:L1654"/>
    <mergeCell ref="M1654:O1654"/>
    <mergeCell ref="P1654:R1654"/>
    <mergeCell ref="B1655:C1655"/>
    <mergeCell ref="D1655:F1655"/>
    <mergeCell ref="G1655:I1655"/>
    <mergeCell ref="J1655:L1655"/>
    <mergeCell ref="M1655:O1655"/>
    <mergeCell ref="P1655:R1655"/>
    <mergeCell ref="S1655:V1655"/>
    <mergeCell ref="S1656:V1656"/>
    <mergeCell ref="S1657:V1657"/>
    <mergeCell ref="B1652:C1652"/>
    <mergeCell ref="D1652:F1652"/>
    <mergeCell ref="G1652:I1652"/>
    <mergeCell ref="J1652:L1652"/>
    <mergeCell ref="M1652:O1652"/>
    <mergeCell ref="P1652:R1652"/>
    <mergeCell ref="B1653:C1653"/>
    <mergeCell ref="D1653:F1653"/>
    <mergeCell ref="G1653:I1653"/>
    <mergeCell ref="J1653:L1653"/>
    <mergeCell ref="M1653:O1653"/>
    <mergeCell ref="P1653:R1653"/>
    <mergeCell ref="G1650:I1650"/>
    <mergeCell ref="J1650:L1650"/>
    <mergeCell ref="M1650:O1650"/>
    <mergeCell ref="P1650:R1650"/>
    <mergeCell ref="T1650:V1650"/>
    <mergeCell ref="B1651:C1651"/>
    <mergeCell ref="D1651:F1651"/>
    <mergeCell ref="G1651:I1651"/>
    <mergeCell ref="J1651:L1651"/>
    <mergeCell ref="M1651:O1651"/>
    <mergeCell ref="P1651:R1651"/>
    <mergeCell ref="B1643:C1643"/>
    <mergeCell ref="B1644:C1644"/>
    <mergeCell ref="B1645:C1645"/>
    <mergeCell ref="B1646:C1646"/>
    <mergeCell ref="B1647:C1647"/>
    <mergeCell ref="B1648:C1648"/>
    <mergeCell ref="B1649:C1649"/>
    <mergeCell ref="B1650:C1650"/>
    <mergeCell ref="D1650:F1650"/>
    <mergeCell ref="D1640:F1640"/>
    <mergeCell ref="G1640:R1640"/>
    <mergeCell ref="S1640:V1640"/>
    <mergeCell ref="D1641:F1641"/>
    <mergeCell ref="G1641:I1641"/>
    <mergeCell ref="J1641:L1641"/>
    <mergeCell ref="M1641:O1641"/>
    <mergeCell ref="P1641:P1642"/>
    <mergeCell ref="Q1641:S1641"/>
    <mergeCell ref="T1641:V1641"/>
    <mergeCell ref="B1635:C1635"/>
    <mergeCell ref="D1635:V1635"/>
    <mergeCell ref="B1636:C1636"/>
    <mergeCell ref="D1636:V1636"/>
    <mergeCell ref="B1637:C1637"/>
    <mergeCell ref="D1637:V1637"/>
    <mergeCell ref="B1638:C1638"/>
    <mergeCell ref="D1638:V1638"/>
    <mergeCell ref="B1639:C1639"/>
    <mergeCell ref="D1639:F1639"/>
    <mergeCell ref="G1639:I1639"/>
    <mergeCell ref="J1639:L1639"/>
    <mergeCell ref="M1639:O1639"/>
    <mergeCell ref="P1639:R1639"/>
    <mergeCell ref="S1639:V1639"/>
    <mergeCell ref="S1631:V1631"/>
    <mergeCell ref="B1632:C1632"/>
    <mergeCell ref="D1632:F1632"/>
    <mergeCell ref="G1632:I1632"/>
    <mergeCell ref="J1632:L1632"/>
    <mergeCell ref="M1632:O1632"/>
    <mergeCell ref="S1632:V1632"/>
    <mergeCell ref="B1633:V1633"/>
    <mergeCell ref="B1634:V1634"/>
    <mergeCell ref="B1628:C1628"/>
    <mergeCell ref="D1628:F1628"/>
    <mergeCell ref="G1628:I1628"/>
    <mergeCell ref="J1628:L1628"/>
    <mergeCell ref="M1628:O1628"/>
    <mergeCell ref="P1628:R1628"/>
    <mergeCell ref="S1628:V1630"/>
    <mergeCell ref="B1629:C1629"/>
    <mergeCell ref="D1629:F1629"/>
    <mergeCell ref="G1629:I1629"/>
    <mergeCell ref="J1629:L1629"/>
    <mergeCell ref="M1629:O1629"/>
    <mergeCell ref="P1629:R1629"/>
    <mergeCell ref="B1630:C1630"/>
    <mergeCell ref="D1630:F1630"/>
    <mergeCell ref="G1630:I1630"/>
    <mergeCell ref="J1630:L1630"/>
    <mergeCell ref="M1630:O1630"/>
    <mergeCell ref="P1630:R1632"/>
    <mergeCell ref="B1631:C1631"/>
    <mergeCell ref="D1631:F1631"/>
    <mergeCell ref="G1631:I1631"/>
    <mergeCell ref="J1631:L1631"/>
    <mergeCell ref="M1631:O1631"/>
    <mergeCell ref="A1626:A1627"/>
    <mergeCell ref="B1626:C1627"/>
    <mergeCell ref="D1626:F1626"/>
    <mergeCell ref="G1626:I1626"/>
    <mergeCell ref="J1626:L1626"/>
    <mergeCell ref="M1626:O1626"/>
    <mergeCell ref="P1626:R1626"/>
    <mergeCell ref="S1626:V1626"/>
    <mergeCell ref="D1627:F1627"/>
    <mergeCell ref="G1627:I1627"/>
    <mergeCell ref="J1627:L1627"/>
    <mergeCell ref="M1627:O1627"/>
    <mergeCell ref="P1627:R1627"/>
    <mergeCell ref="S1627:V1627"/>
    <mergeCell ref="B1624:C1624"/>
    <mergeCell ref="D1624:F1624"/>
    <mergeCell ref="G1624:I1624"/>
    <mergeCell ref="J1624:L1624"/>
    <mergeCell ref="M1624:O1624"/>
    <mergeCell ref="P1624:R1624"/>
    <mergeCell ref="B1625:C1625"/>
    <mergeCell ref="D1625:F1625"/>
    <mergeCell ref="G1625:I1625"/>
    <mergeCell ref="J1625:L1625"/>
    <mergeCell ref="M1625:O1625"/>
    <mergeCell ref="P1625:R1625"/>
    <mergeCell ref="B1622:C1622"/>
    <mergeCell ref="D1622:F1622"/>
    <mergeCell ref="G1622:I1622"/>
    <mergeCell ref="J1622:L1622"/>
    <mergeCell ref="M1622:O1622"/>
    <mergeCell ref="P1622:R1622"/>
    <mergeCell ref="B1623:C1623"/>
    <mergeCell ref="D1623:F1623"/>
    <mergeCell ref="G1623:I1623"/>
    <mergeCell ref="J1623:L1623"/>
    <mergeCell ref="M1623:O1623"/>
    <mergeCell ref="P1623:R1623"/>
    <mergeCell ref="S1623:V1623"/>
    <mergeCell ref="S1624:V1624"/>
    <mergeCell ref="S1625:V1625"/>
    <mergeCell ref="B1620:C1620"/>
    <mergeCell ref="D1620:F1620"/>
    <mergeCell ref="G1620:I1620"/>
    <mergeCell ref="J1620:L1620"/>
    <mergeCell ref="M1620:O1620"/>
    <mergeCell ref="P1620:R1620"/>
    <mergeCell ref="B1621:C1621"/>
    <mergeCell ref="D1621:F1621"/>
    <mergeCell ref="G1621:I1621"/>
    <mergeCell ref="J1621:L1621"/>
    <mergeCell ref="M1621:O1621"/>
    <mergeCell ref="P1621:R1621"/>
    <mergeCell ref="G1618:I1618"/>
    <mergeCell ref="J1618:L1618"/>
    <mergeCell ref="M1618:O1618"/>
    <mergeCell ref="P1618:R1618"/>
    <mergeCell ref="T1618:V1618"/>
    <mergeCell ref="B1619:C1619"/>
    <mergeCell ref="D1619:F1619"/>
    <mergeCell ref="G1619:I1619"/>
    <mergeCell ref="J1619:L1619"/>
    <mergeCell ref="M1619:O1619"/>
    <mergeCell ref="P1619:R1619"/>
    <mergeCell ref="B1611:C1611"/>
    <mergeCell ref="B1612:C1612"/>
    <mergeCell ref="B1613:C1613"/>
    <mergeCell ref="B1614:C1614"/>
    <mergeCell ref="B1615:C1615"/>
    <mergeCell ref="B1616:C1616"/>
    <mergeCell ref="B1617:C1617"/>
    <mergeCell ref="B1618:C1618"/>
    <mergeCell ref="D1618:F1618"/>
    <mergeCell ref="D1608:F1608"/>
    <mergeCell ref="G1608:R1608"/>
    <mergeCell ref="S1608:V1608"/>
    <mergeCell ref="D1609:F1609"/>
    <mergeCell ref="G1609:I1609"/>
    <mergeCell ref="J1609:L1609"/>
    <mergeCell ref="M1609:O1609"/>
    <mergeCell ref="P1609:P1610"/>
    <mergeCell ref="Q1609:S1609"/>
    <mergeCell ref="T1609:V1609"/>
    <mergeCell ref="B1603:C1603"/>
    <mergeCell ref="D1603:V1603"/>
    <mergeCell ref="B1604:C1604"/>
    <mergeCell ref="D1604:V1604"/>
    <mergeCell ref="B1605:C1605"/>
    <mergeCell ref="D1605:V1605"/>
    <mergeCell ref="B1606:C1606"/>
    <mergeCell ref="D1606:V1606"/>
    <mergeCell ref="B1607:C1607"/>
    <mergeCell ref="D1607:F1607"/>
    <mergeCell ref="G1607:I1607"/>
    <mergeCell ref="J1607:L1607"/>
    <mergeCell ref="M1607:O1607"/>
    <mergeCell ref="P1607:R1607"/>
    <mergeCell ref="S1607:V1607"/>
    <mergeCell ref="S1599:V1599"/>
    <mergeCell ref="B1600:C1600"/>
    <mergeCell ref="D1600:F1600"/>
    <mergeCell ref="G1600:I1600"/>
    <mergeCell ref="J1600:L1600"/>
    <mergeCell ref="M1600:O1600"/>
    <mergeCell ref="S1600:V1600"/>
    <mergeCell ref="B1601:V1601"/>
    <mergeCell ref="B1602:V1602"/>
    <mergeCell ref="B1596:C1596"/>
    <mergeCell ref="D1596:F1596"/>
    <mergeCell ref="G1596:I1596"/>
    <mergeCell ref="J1596:L1596"/>
    <mergeCell ref="M1596:O1596"/>
    <mergeCell ref="P1596:R1596"/>
    <mergeCell ref="S1596:V1598"/>
    <mergeCell ref="B1597:C1597"/>
    <mergeCell ref="D1597:F1597"/>
    <mergeCell ref="G1597:I1597"/>
    <mergeCell ref="J1597:L1597"/>
    <mergeCell ref="M1597:O1597"/>
    <mergeCell ref="P1597:R1597"/>
    <mergeCell ref="B1598:C1598"/>
    <mergeCell ref="D1598:F1598"/>
    <mergeCell ref="G1598:I1598"/>
    <mergeCell ref="J1598:L1598"/>
    <mergeCell ref="M1598:O1598"/>
    <mergeCell ref="P1598:R1600"/>
    <mergeCell ref="B1599:C1599"/>
    <mergeCell ref="D1599:F1599"/>
    <mergeCell ref="G1599:I1599"/>
    <mergeCell ref="J1599:L1599"/>
    <mergeCell ref="M1599:O1599"/>
    <mergeCell ref="A1594:A1595"/>
    <mergeCell ref="B1594:C1595"/>
    <mergeCell ref="D1594:F1594"/>
    <mergeCell ref="G1594:I1594"/>
    <mergeCell ref="J1594:L1594"/>
    <mergeCell ref="M1594:O1594"/>
    <mergeCell ref="P1594:R1594"/>
    <mergeCell ref="S1594:V1594"/>
    <mergeCell ref="D1595:F1595"/>
    <mergeCell ref="G1595:I1595"/>
    <mergeCell ref="J1595:L1595"/>
    <mergeCell ref="M1595:O1595"/>
    <mergeCell ref="P1595:R1595"/>
    <mergeCell ref="S1595:V1595"/>
    <mergeCell ref="B1592:C1592"/>
    <mergeCell ref="D1592:F1592"/>
    <mergeCell ref="G1592:I1592"/>
    <mergeCell ref="J1592:L1592"/>
    <mergeCell ref="M1592:O1592"/>
    <mergeCell ref="P1592:R1592"/>
    <mergeCell ref="B1593:C1593"/>
    <mergeCell ref="D1593:F1593"/>
    <mergeCell ref="G1593:I1593"/>
    <mergeCell ref="J1593:L1593"/>
    <mergeCell ref="M1593:O1593"/>
    <mergeCell ref="P1593:R1593"/>
    <mergeCell ref="B1590:C1590"/>
    <mergeCell ref="D1590:F1590"/>
    <mergeCell ref="G1590:I1590"/>
    <mergeCell ref="J1590:L1590"/>
    <mergeCell ref="M1590:O1590"/>
    <mergeCell ref="P1590:R1590"/>
    <mergeCell ref="B1591:C1591"/>
    <mergeCell ref="D1591:F1591"/>
    <mergeCell ref="G1591:I1591"/>
    <mergeCell ref="J1591:L1591"/>
    <mergeCell ref="M1591:O1591"/>
    <mergeCell ref="P1591:R1591"/>
    <mergeCell ref="S1591:V1591"/>
    <mergeCell ref="S1592:V1592"/>
    <mergeCell ref="S1593:V1593"/>
    <mergeCell ref="B1588:C1588"/>
    <mergeCell ref="D1588:F1588"/>
    <mergeCell ref="G1588:I1588"/>
    <mergeCell ref="J1588:L1588"/>
    <mergeCell ref="M1588:O1588"/>
    <mergeCell ref="P1588:R1588"/>
    <mergeCell ref="B1589:C1589"/>
    <mergeCell ref="D1589:F1589"/>
    <mergeCell ref="G1589:I1589"/>
    <mergeCell ref="J1589:L1589"/>
    <mergeCell ref="M1589:O1589"/>
    <mergeCell ref="P1589:R1589"/>
    <mergeCell ref="G1586:I1586"/>
    <mergeCell ref="J1586:L1586"/>
    <mergeCell ref="M1586:O1586"/>
    <mergeCell ref="P1586:R1586"/>
    <mergeCell ref="T1586:V1586"/>
    <mergeCell ref="B1587:C1587"/>
    <mergeCell ref="D1587:F1587"/>
    <mergeCell ref="G1587:I1587"/>
    <mergeCell ref="J1587:L1587"/>
    <mergeCell ref="M1587:O1587"/>
    <mergeCell ref="P1587:R1587"/>
    <mergeCell ref="B1579:C1579"/>
    <mergeCell ref="B1580:C1580"/>
    <mergeCell ref="B1581:C1581"/>
    <mergeCell ref="B1582:C1582"/>
    <mergeCell ref="B1583:C1583"/>
    <mergeCell ref="B1584:C1584"/>
    <mergeCell ref="B1585:C1585"/>
    <mergeCell ref="B1586:C1586"/>
    <mergeCell ref="D1586:F1586"/>
    <mergeCell ref="D1576:F1576"/>
    <mergeCell ref="G1576:R1576"/>
    <mergeCell ref="S1576:V1576"/>
    <mergeCell ref="D1577:F1577"/>
    <mergeCell ref="G1577:I1577"/>
    <mergeCell ref="J1577:L1577"/>
    <mergeCell ref="M1577:O1577"/>
    <mergeCell ref="P1577:P1578"/>
    <mergeCell ref="Q1577:S1577"/>
    <mergeCell ref="T1577:V1577"/>
    <mergeCell ref="B1571:C1571"/>
    <mergeCell ref="D1571:V1571"/>
    <mergeCell ref="B1572:C1572"/>
    <mergeCell ref="D1572:V1572"/>
    <mergeCell ref="B1573:C1573"/>
    <mergeCell ref="D1573:V1573"/>
    <mergeCell ref="B1574:C1574"/>
    <mergeCell ref="D1574:V1574"/>
    <mergeCell ref="B1575:C1575"/>
    <mergeCell ref="D1575:F1575"/>
    <mergeCell ref="G1575:I1575"/>
    <mergeCell ref="J1575:L1575"/>
    <mergeCell ref="M1575:O1575"/>
    <mergeCell ref="P1575:R1575"/>
    <mergeCell ref="S1575:V1575"/>
    <mergeCell ref="S1567:V1567"/>
    <mergeCell ref="B1568:C1568"/>
    <mergeCell ref="D1568:F1568"/>
    <mergeCell ref="G1568:I1568"/>
    <mergeCell ref="J1568:L1568"/>
    <mergeCell ref="M1568:O1568"/>
    <mergeCell ref="S1568:V1568"/>
    <mergeCell ref="B1569:V1569"/>
    <mergeCell ref="B1570:V1570"/>
    <mergeCell ref="B1564:C1564"/>
    <mergeCell ref="D1564:F1564"/>
    <mergeCell ref="G1564:I1564"/>
    <mergeCell ref="J1564:L1564"/>
    <mergeCell ref="M1564:O1564"/>
    <mergeCell ref="P1564:R1564"/>
    <mergeCell ref="S1564:V1566"/>
    <mergeCell ref="B1565:C1565"/>
    <mergeCell ref="D1565:F1565"/>
    <mergeCell ref="G1565:I1565"/>
    <mergeCell ref="J1565:L1565"/>
    <mergeCell ref="M1565:O1565"/>
    <mergeCell ref="P1565:R1565"/>
    <mergeCell ref="B1566:C1566"/>
    <mergeCell ref="D1566:F1566"/>
    <mergeCell ref="G1566:I1566"/>
    <mergeCell ref="J1566:L1566"/>
    <mergeCell ref="M1566:O1566"/>
    <mergeCell ref="P1566:R1568"/>
    <mergeCell ref="B1567:C1567"/>
    <mergeCell ref="D1567:F1567"/>
    <mergeCell ref="G1567:I1567"/>
    <mergeCell ref="J1567:L1567"/>
    <mergeCell ref="M1567:O1567"/>
    <mergeCell ref="A1562:A1563"/>
    <mergeCell ref="B1562:C1563"/>
    <mergeCell ref="D1562:F1562"/>
    <mergeCell ref="G1562:I1562"/>
    <mergeCell ref="J1562:L1562"/>
    <mergeCell ref="M1562:O1562"/>
    <mergeCell ref="P1562:R1562"/>
    <mergeCell ref="S1562:V1562"/>
    <mergeCell ref="D1563:F1563"/>
    <mergeCell ref="G1563:I1563"/>
    <mergeCell ref="J1563:L1563"/>
    <mergeCell ref="M1563:O1563"/>
    <mergeCell ref="P1563:R1563"/>
    <mergeCell ref="S1563:V1563"/>
    <mergeCell ref="B1560:C1560"/>
    <mergeCell ref="D1560:F1560"/>
    <mergeCell ref="G1560:I1560"/>
    <mergeCell ref="J1560:L1560"/>
    <mergeCell ref="M1560:O1560"/>
    <mergeCell ref="P1560:R1560"/>
    <mergeCell ref="B1561:C1561"/>
    <mergeCell ref="D1561:F1561"/>
    <mergeCell ref="G1561:I1561"/>
    <mergeCell ref="J1561:L1561"/>
    <mergeCell ref="M1561:O1561"/>
    <mergeCell ref="P1561:R1561"/>
    <mergeCell ref="B1558:C1558"/>
    <mergeCell ref="D1558:F1558"/>
    <mergeCell ref="G1558:I1558"/>
    <mergeCell ref="J1558:L1558"/>
    <mergeCell ref="M1558:O1558"/>
    <mergeCell ref="P1558:R1558"/>
    <mergeCell ref="B1559:C1559"/>
    <mergeCell ref="D1559:F1559"/>
    <mergeCell ref="G1559:I1559"/>
    <mergeCell ref="J1559:L1559"/>
    <mergeCell ref="M1559:O1559"/>
    <mergeCell ref="P1559:R1559"/>
    <mergeCell ref="S1559:V1559"/>
    <mergeCell ref="S1560:V1560"/>
    <mergeCell ref="S1561:V1561"/>
    <mergeCell ref="B1556:C1556"/>
    <mergeCell ref="D1556:F1556"/>
    <mergeCell ref="G1556:I1556"/>
    <mergeCell ref="J1556:L1556"/>
    <mergeCell ref="M1556:O1556"/>
    <mergeCell ref="P1556:R1556"/>
    <mergeCell ref="B1557:C1557"/>
    <mergeCell ref="D1557:F1557"/>
    <mergeCell ref="G1557:I1557"/>
    <mergeCell ref="J1557:L1557"/>
    <mergeCell ref="M1557:O1557"/>
    <mergeCell ref="P1557:R1557"/>
    <mergeCell ref="G1554:I1554"/>
    <mergeCell ref="J1554:L1554"/>
    <mergeCell ref="M1554:O1554"/>
    <mergeCell ref="P1554:R1554"/>
    <mergeCell ref="T1554:V1554"/>
    <mergeCell ref="B1555:C1555"/>
    <mergeCell ref="D1555:F1555"/>
    <mergeCell ref="G1555:I1555"/>
    <mergeCell ref="J1555:L1555"/>
    <mergeCell ref="M1555:O1555"/>
    <mergeCell ref="P1555:R1555"/>
    <mergeCell ref="B1547:C1547"/>
    <mergeCell ref="B1548:C1548"/>
    <mergeCell ref="B1549:C1549"/>
    <mergeCell ref="B1550:C1550"/>
    <mergeCell ref="B1551:C1551"/>
    <mergeCell ref="B1552:C1552"/>
    <mergeCell ref="B1553:C1553"/>
    <mergeCell ref="B1554:C1554"/>
    <mergeCell ref="D1554:F1554"/>
    <mergeCell ref="D1544:F1544"/>
    <mergeCell ref="G1544:R1544"/>
    <mergeCell ref="S1544:V1544"/>
    <mergeCell ref="D1545:F1545"/>
    <mergeCell ref="G1545:I1545"/>
    <mergeCell ref="J1545:L1545"/>
    <mergeCell ref="M1545:O1545"/>
    <mergeCell ref="P1545:P1546"/>
    <mergeCell ref="Q1545:S1545"/>
    <mergeCell ref="T1545:V1545"/>
    <mergeCell ref="B1539:C1539"/>
    <mergeCell ref="D1539:V1539"/>
    <mergeCell ref="B1540:C1540"/>
    <mergeCell ref="D1540:V1540"/>
    <mergeCell ref="B1541:C1541"/>
    <mergeCell ref="D1541:V1541"/>
    <mergeCell ref="B1542:C1542"/>
    <mergeCell ref="D1542:V1542"/>
    <mergeCell ref="B1543:C1543"/>
    <mergeCell ref="D1543:F1543"/>
    <mergeCell ref="G1543:I1543"/>
    <mergeCell ref="J1543:L1543"/>
    <mergeCell ref="M1543:O1543"/>
    <mergeCell ref="P1543:R1543"/>
    <mergeCell ref="S1543:V1543"/>
    <mergeCell ref="S1535:V1535"/>
    <mergeCell ref="B1536:C1536"/>
    <mergeCell ref="D1536:F1536"/>
    <mergeCell ref="G1536:I1536"/>
    <mergeCell ref="J1536:L1536"/>
    <mergeCell ref="M1536:O1536"/>
    <mergeCell ref="S1536:V1536"/>
    <mergeCell ref="B1537:V1537"/>
    <mergeCell ref="B1538:V1538"/>
    <mergeCell ref="B1532:C1532"/>
    <mergeCell ref="D1532:F1532"/>
    <mergeCell ref="G1532:I1532"/>
    <mergeCell ref="J1532:L1532"/>
    <mergeCell ref="M1532:O1532"/>
    <mergeCell ref="P1532:R1532"/>
    <mergeCell ref="S1532:V1534"/>
    <mergeCell ref="B1533:C1533"/>
    <mergeCell ref="D1533:F1533"/>
    <mergeCell ref="G1533:I1533"/>
    <mergeCell ref="J1533:L1533"/>
    <mergeCell ref="M1533:O1533"/>
    <mergeCell ref="P1533:R1533"/>
    <mergeCell ref="B1534:C1534"/>
    <mergeCell ref="D1534:F1534"/>
    <mergeCell ref="G1534:I1534"/>
    <mergeCell ref="J1534:L1534"/>
    <mergeCell ref="M1534:O1534"/>
    <mergeCell ref="P1534:R1536"/>
    <mergeCell ref="B1535:C1535"/>
    <mergeCell ref="D1535:F1535"/>
    <mergeCell ref="G1535:I1535"/>
    <mergeCell ref="J1535:L1535"/>
    <mergeCell ref="M1535:O1535"/>
    <mergeCell ref="A1530:A1531"/>
    <mergeCell ref="B1530:C1531"/>
    <mergeCell ref="D1530:F1530"/>
    <mergeCell ref="G1530:I1530"/>
    <mergeCell ref="J1530:L1530"/>
    <mergeCell ref="M1530:O1530"/>
    <mergeCell ref="P1530:R1530"/>
    <mergeCell ref="S1530:V1530"/>
    <mergeCell ref="D1531:F1531"/>
    <mergeCell ref="G1531:I1531"/>
    <mergeCell ref="J1531:L1531"/>
    <mergeCell ref="M1531:O1531"/>
    <mergeCell ref="P1531:R1531"/>
    <mergeCell ref="S1531:V1531"/>
    <mergeCell ref="B1528:C1528"/>
    <mergeCell ref="D1528:F1528"/>
    <mergeCell ref="G1528:I1528"/>
    <mergeCell ref="J1528:L1528"/>
    <mergeCell ref="M1528:O1528"/>
    <mergeCell ref="P1528:R1528"/>
    <mergeCell ref="B1529:C1529"/>
    <mergeCell ref="D1529:F1529"/>
    <mergeCell ref="G1529:I1529"/>
    <mergeCell ref="J1529:L1529"/>
    <mergeCell ref="M1529:O1529"/>
    <mergeCell ref="P1529:R1529"/>
    <mergeCell ref="B1526:C1526"/>
    <mergeCell ref="D1526:F1526"/>
    <mergeCell ref="G1526:I1526"/>
    <mergeCell ref="J1526:L1526"/>
    <mergeCell ref="M1526:O1526"/>
    <mergeCell ref="P1526:R1526"/>
    <mergeCell ref="B1527:C1527"/>
    <mergeCell ref="D1527:F1527"/>
    <mergeCell ref="G1527:I1527"/>
    <mergeCell ref="J1527:L1527"/>
    <mergeCell ref="M1527:O1527"/>
    <mergeCell ref="P1527:R1527"/>
    <mergeCell ref="S1527:V1527"/>
    <mergeCell ref="S1528:V1528"/>
    <mergeCell ref="S1529:V1529"/>
    <mergeCell ref="B1524:C1524"/>
    <mergeCell ref="D1524:F1524"/>
    <mergeCell ref="G1524:I1524"/>
    <mergeCell ref="J1524:L1524"/>
    <mergeCell ref="M1524:O1524"/>
    <mergeCell ref="P1524:R1524"/>
    <mergeCell ref="B1525:C1525"/>
    <mergeCell ref="D1525:F1525"/>
    <mergeCell ref="G1525:I1525"/>
    <mergeCell ref="J1525:L1525"/>
    <mergeCell ref="M1525:O1525"/>
    <mergeCell ref="P1525:R1525"/>
    <mergeCell ref="G1522:I1522"/>
    <mergeCell ref="J1522:L1522"/>
    <mergeCell ref="M1522:O1522"/>
    <mergeCell ref="P1522:R1522"/>
    <mergeCell ref="T1522:V1522"/>
    <mergeCell ref="B1523:C1523"/>
    <mergeCell ref="D1523:F1523"/>
    <mergeCell ref="G1523:I1523"/>
    <mergeCell ref="J1523:L1523"/>
    <mergeCell ref="M1523:O1523"/>
    <mergeCell ref="P1523:R1523"/>
    <mergeCell ref="B1515:C1515"/>
    <mergeCell ref="B1516:C1516"/>
    <mergeCell ref="B1517:C1517"/>
    <mergeCell ref="B1518:C1518"/>
    <mergeCell ref="B1519:C1519"/>
    <mergeCell ref="B1520:C1520"/>
    <mergeCell ref="B1521:C1521"/>
    <mergeCell ref="B1522:C1522"/>
    <mergeCell ref="D1522:F1522"/>
    <mergeCell ref="D1512:F1512"/>
    <mergeCell ref="G1512:R1512"/>
    <mergeCell ref="S1512:V1512"/>
    <mergeCell ref="D1513:F1513"/>
    <mergeCell ref="G1513:I1513"/>
    <mergeCell ref="J1513:L1513"/>
    <mergeCell ref="M1513:O1513"/>
    <mergeCell ref="P1513:P1514"/>
    <mergeCell ref="Q1513:S1513"/>
    <mergeCell ref="T1513:V1513"/>
    <mergeCell ref="B1507:C1507"/>
    <mergeCell ref="D1507:V1507"/>
    <mergeCell ref="B1508:C1508"/>
    <mergeCell ref="D1508:V1508"/>
    <mergeCell ref="B1509:C1509"/>
    <mergeCell ref="D1509:V1509"/>
    <mergeCell ref="B1510:C1510"/>
    <mergeCell ref="D1510:V1510"/>
    <mergeCell ref="B1511:C1511"/>
    <mergeCell ref="D1511:F1511"/>
    <mergeCell ref="G1511:I1511"/>
    <mergeCell ref="J1511:L1511"/>
    <mergeCell ref="M1511:O1511"/>
    <mergeCell ref="P1511:R1511"/>
    <mergeCell ref="S1511:V1511"/>
    <mergeCell ref="S1503:V1503"/>
    <mergeCell ref="B1504:C1504"/>
    <mergeCell ref="D1504:F1504"/>
    <mergeCell ref="G1504:I1504"/>
    <mergeCell ref="J1504:L1504"/>
    <mergeCell ref="M1504:O1504"/>
    <mergeCell ref="S1504:V1504"/>
    <mergeCell ref="B1505:V1505"/>
    <mergeCell ref="B1506:V1506"/>
    <mergeCell ref="B1500:C1500"/>
    <mergeCell ref="D1500:F1500"/>
    <mergeCell ref="G1500:I1500"/>
    <mergeCell ref="J1500:L1500"/>
    <mergeCell ref="M1500:O1500"/>
    <mergeCell ref="P1500:R1500"/>
    <mergeCell ref="S1500:V1502"/>
    <mergeCell ref="B1501:C1501"/>
    <mergeCell ref="D1501:F1501"/>
    <mergeCell ref="G1501:I1501"/>
    <mergeCell ref="J1501:L1501"/>
    <mergeCell ref="M1501:O1501"/>
    <mergeCell ref="P1501:R1501"/>
    <mergeCell ref="B1502:C1502"/>
    <mergeCell ref="D1502:F1502"/>
    <mergeCell ref="G1502:I1502"/>
    <mergeCell ref="J1502:L1502"/>
    <mergeCell ref="M1502:O1502"/>
    <mergeCell ref="P1502:R1504"/>
    <mergeCell ref="B1503:C1503"/>
    <mergeCell ref="D1503:F1503"/>
    <mergeCell ref="G1503:I1503"/>
    <mergeCell ref="J1503:L1503"/>
    <mergeCell ref="M1503:O1503"/>
    <mergeCell ref="A1498:A1499"/>
    <mergeCell ref="B1498:C1499"/>
    <mergeCell ref="D1498:F1498"/>
    <mergeCell ref="G1498:I1498"/>
    <mergeCell ref="J1498:L1498"/>
    <mergeCell ref="M1498:O1498"/>
    <mergeCell ref="P1498:R1498"/>
    <mergeCell ref="S1498:V1498"/>
    <mergeCell ref="D1499:F1499"/>
    <mergeCell ref="G1499:I1499"/>
    <mergeCell ref="J1499:L1499"/>
    <mergeCell ref="M1499:O1499"/>
    <mergeCell ref="P1499:R1499"/>
    <mergeCell ref="S1499:V1499"/>
    <mergeCell ref="B1496:C1496"/>
    <mergeCell ref="D1496:F1496"/>
    <mergeCell ref="G1496:I1496"/>
    <mergeCell ref="J1496:L1496"/>
    <mergeCell ref="M1496:O1496"/>
    <mergeCell ref="P1496:R1496"/>
    <mergeCell ref="B1497:C1497"/>
    <mergeCell ref="D1497:F1497"/>
    <mergeCell ref="G1497:I1497"/>
    <mergeCell ref="J1497:L1497"/>
    <mergeCell ref="M1497:O1497"/>
    <mergeCell ref="P1497:R1497"/>
    <mergeCell ref="B1494:C1494"/>
    <mergeCell ref="D1494:F1494"/>
    <mergeCell ref="G1494:I1494"/>
    <mergeCell ref="J1494:L1494"/>
    <mergeCell ref="M1494:O1494"/>
    <mergeCell ref="P1494:R1494"/>
    <mergeCell ref="B1495:C1495"/>
    <mergeCell ref="D1495:F1495"/>
    <mergeCell ref="G1495:I1495"/>
    <mergeCell ref="J1495:L1495"/>
    <mergeCell ref="M1495:O1495"/>
    <mergeCell ref="P1495:R1495"/>
    <mergeCell ref="S1495:V1495"/>
    <mergeCell ref="S1496:V1496"/>
    <mergeCell ref="S1497:V1497"/>
    <mergeCell ref="B1492:C1492"/>
    <mergeCell ref="D1492:F1492"/>
    <mergeCell ref="G1492:I1492"/>
    <mergeCell ref="J1492:L1492"/>
    <mergeCell ref="M1492:O1492"/>
    <mergeCell ref="P1492:R1492"/>
    <mergeCell ref="B1493:C1493"/>
    <mergeCell ref="D1493:F1493"/>
    <mergeCell ref="G1493:I1493"/>
    <mergeCell ref="J1493:L1493"/>
    <mergeCell ref="M1493:O1493"/>
    <mergeCell ref="P1493:R1493"/>
    <mergeCell ref="G1490:I1490"/>
    <mergeCell ref="J1490:L1490"/>
    <mergeCell ref="M1490:O1490"/>
    <mergeCell ref="P1490:R1490"/>
    <mergeCell ref="T1490:V1490"/>
    <mergeCell ref="B1491:C1491"/>
    <mergeCell ref="D1491:F1491"/>
    <mergeCell ref="G1491:I1491"/>
    <mergeCell ref="J1491:L1491"/>
    <mergeCell ref="M1491:O1491"/>
    <mergeCell ref="P1491:R1491"/>
    <mergeCell ref="B1483:C1483"/>
    <mergeCell ref="B1484:C1484"/>
    <mergeCell ref="B1485:C1485"/>
    <mergeCell ref="B1486:C1486"/>
    <mergeCell ref="B1487:C1487"/>
    <mergeCell ref="B1488:C1488"/>
    <mergeCell ref="B1489:C1489"/>
    <mergeCell ref="B1490:C1490"/>
    <mergeCell ref="D1490:F1490"/>
    <mergeCell ref="D1480:F1480"/>
    <mergeCell ref="G1480:R1480"/>
    <mergeCell ref="S1480:V1480"/>
    <mergeCell ref="D1481:F1481"/>
    <mergeCell ref="G1481:I1481"/>
    <mergeCell ref="J1481:L1481"/>
    <mergeCell ref="M1481:O1481"/>
    <mergeCell ref="P1481:P1482"/>
    <mergeCell ref="Q1481:S1481"/>
    <mergeCell ref="T1481:V1481"/>
    <mergeCell ref="B1475:C1475"/>
    <mergeCell ref="D1475:V1475"/>
    <mergeCell ref="B1476:C1476"/>
    <mergeCell ref="D1476:V1476"/>
    <mergeCell ref="B1477:C1477"/>
    <mergeCell ref="D1477:V1477"/>
    <mergeCell ref="B1478:C1478"/>
    <mergeCell ref="D1478:V1478"/>
    <mergeCell ref="B1479:C1479"/>
    <mergeCell ref="D1479:F1479"/>
    <mergeCell ref="G1479:I1479"/>
    <mergeCell ref="J1479:L1479"/>
    <mergeCell ref="M1479:O1479"/>
    <mergeCell ref="P1479:R1479"/>
    <mergeCell ref="S1479:V1479"/>
    <mergeCell ref="S1471:V1471"/>
    <mergeCell ref="B1472:C1472"/>
    <mergeCell ref="D1472:F1472"/>
    <mergeCell ref="G1472:I1472"/>
    <mergeCell ref="J1472:L1472"/>
    <mergeCell ref="M1472:O1472"/>
    <mergeCell ref="S1472:V1472"/>
    <mergeCell ref="B1473:V1473"/>
    <mergeCell ref="B1474:V1474"/>
    <mergeCell ref="B1468:C1468"/>
    <mergeCell ref="D1468:F1468"/>
    <mergeCell ref="G1468:I1468"/>
    <mergeCell ref="J1468:L1468"/>
    <mergeCell ref="M1468:O1468"/>
    <mergeCell ref="P1468:R1468"/>
    <mergeCell ref="S1468:V1470"/>
    <mergeCell ref="B1469:C1469"/>
    <mergeCell ref="D1469:F1469"/>
    <mergeCell ref="G1469:I1469"/>
    <mergeCell ref="J1469:L1469"/>
    <mergeCell ref="M1469:O1469"/>
    <mergeCell ref="P1469:R1469"/>
    <mergeCell ref="B1470:C1470"/>
    <mergeCell ref="D1470:F1470"/>
    <mergeCell ref="G1470:I1470"/>
    <mergeCell ref="J1470:L1470"/>
    <mergeCell ref="M1470:O1470"/>
    <mergeCell ref="P1470:R1472"/>
    <mergeCell ref="B1471:C1471"/>
    <mergeCell ref="D1471:F1471"/>
    <mergeCell ref="G1471:I1471"/>
    <mergeCell ref="J1471:L1471"/>
    <mergeCell ref="M1471:O1471"/>
    <mergeCell ref="A1466:A1467"/>
    <mergeCell ref="B1466:C1467"/>
    <mergeCell ref="D1466:F1466"/>
    <mergeCell ref="G1466:I1466"/>
    <mergeCell ref="J1466:L1466"/>
    <mergeCell ref="M1466:O1466"/>
    <mergeCell ref="P1466:R1466"/>
    <mergeCell ref="S1466:V1466"/>
    <mergeCell ref="D1467:F1467"/>
    <mergeCell ref="G1467:I1467"/>
    <mergeCell ref="J1467:L1467"/>
    <mergeCell ref="M1467:O1467"/>
    <mergeCell ref="P1467:R1467"/>
    <mergeCell ref="S1467:V1467"/>
    <mergeCell ref="B1464:C1464"/>
    <mergeCell ref="D1464:F1464"/>
    <mergeCell ref="G1464:I1464"/>
    <mergeCell ref="J1464:L1464"/>
    <mergeCell ref="M1464:O1464"/>
    <mergeCell ref="P1464:R1464"/>
    <mergeCell ref="B1465:C1465"/>
    <mergeCell ref="D1465:F1465"/>
    <mergeCell ref="G1465:I1465"/>
    <mergeCell ref="J1465:L1465"/>
    <mergeCell ref="M1465:O1465"/>
    <mergeCell ref="P1465:R1465"/>
    <mergeCell ref="B1462:C1462"/>
    <mergeCell ref="D1462:F1462"/>
    <mergeCell ref="G1462:I1462"/>
    <mergeCell ref="J1462:L1462"/>
    <mergeCell ref="M1462:O1462"/>
    <mergeCell ref="P1462:R1462"/>
    <mergeCell ref="B1463:C1463"/>
    <mergeCell ref="D1463:F1463"/>
    <mergeCell ref="G1463:I1463"/>
    <mergeCell ref="J1463:L1463"/>
    <mergeCell ref="M1463:O1463"/>
    <mergeCell ref="P1463:R1463"/>
    <mergeCell ref="S1463:V1463"/>
    <mergeCell ref="S1464:V1464"/>
    <mergeCell ref="S1465:V1465"/>
    <mergeCell ref="B1460:C1460"/>
    <mergeCell ref="D1460:F1460"/>
    <mergeCell ref="G1460:I1460"/>
    <mergeCell ref="J1460:L1460"/>
    <mergeCell ref="M1460:O1460"/>
    <mergeCell ref="P1460:R1460"/>
    <mergeCell ref="B1461:C1461"/>
    <mergeCell ref="D1461:F1461"/>
    <mergeCell ref="G1461:I1461"/>
    <mergeCell ref="J1461:L1461"/>
    <mergeCell ref="M1461:O1461"/>
    <mergeCell ref="P1461:R1461"/>
    <mergeCell ref="G1458:I1458"/>
    <mergeCell ref="J1458:L1458"/>
    <mergeCell ref="M1458:O1458"/>
    <mergeCell ref="P1458:R1458"/>
    <mergeCell ref="T1458:V1458"/>
    <mergeCell ref="B1459:C1459"/>
    <mergeCell ref="D1459:F1459"/>
    <mergeCell ref="G1459:I1459"/>
    <mergeCell ref="J1459:L1459"/>
    <mergeCell ref="M1459:O1459"/>
    <mergeCell ref="P1459:R1459"/>
    <mergeCell ref="B1451:C1451"/>
    <mergeCell ref="B1452:C1452"/>
    <mergeCell ref="B1453:C1453"/>
    <mergeCell ref="B1454:C1454"/>
    <mergeCell ref="B1455:C1455"/>
    <mergeCell ref="B1456:C1456"/>
    <mergeCell ref="B1457:C1457"/>
    <mergeCell ref="B1458:C1458"/>
    <mergeCell ref="D1458:F1458"/>
    <mergeCell ref="D1448:F1448"/>
    <mergeCell ref="G1448:R1448"/>
    <mergeCell ref="S1448:V1448"/>
    <mergeCell ref="D1449:F1449"/>
    <mergeCell ref="G1449:I1449"/>
    <mergeCell ref="J1449:L1449"/>
    <mergeCell ref="M1449:O1449"/>
    <mergeCell ref="P1449:P1450"/>
    <mergeCell ref="Q1449:S1449"/>
    <mergeCell ref="T1449:V1449"/>
    <mergeCell ref="B1443:C1443"/>
    <mergeCell ref="D1443:V1443"/>
    <mergeCell ref="B1444:C1444"/>
    <mergeCell ref="D1444:V1444"/>
    <mergeCell ref="B1445:C1445"/>
    <mergeCell ref="D1445:V1445"/>
    <mergeCell ref="B1446:C1446"/>
    <mergeCell ref="D1446:V1446"/>
    <mergeCell ref="B1447:C1447"/>
    <mergeCell ref="D1447:F1447"/>
    <mergeCell ref="G1447:I1447"/>
    <mergeCell ref="J1447:L1447"/>
    <mergeCell ref="M1447:O1447"/>
    <mergeCell ref="P1447:R1447"/>
    <mergeCell ref="S1447:V1447"/>
    <mergeCell ref="S1439:V1439"/>
    <mergeCell ref="B1440:C1440"/>
    <mergeCell ref="D1440:F1440"/>
    <mergeCell ref="G1440:I1440"/>
    <mergeCell ref="J1440:L1440"/>
    <mergeCell ref="M1440:O1440"/>
    <mergeCell ref="S1440:V1440"/>
    <mergeCell ref="B1441:V1441"/>
    <mergeCell ref="B1442:V1442"/>
    <mergeCell ref="B1436:C1436"/>
    <mergeCell ref="D1436:F1436"/>
    <mergeCell ref="G1436:I1436"/>
    <mergeCell ref="J1436:L1436"/>
    <mergeCell ref="M1436:O1436"/>
    <mergeCell ref="P1436:R1436"/>
    <mergeCell ref="S1436:V1438"/>
    <mergeCell ref="B1437:C1437"/>
    <mergeCell ref="D1437:F1437"/>
    <mergeCell ref="G1437:I1437"/>
    <mergeCell ref="J1437:L1437"/>
    <mergeCell ref="M1437:O1437"/>
    <mergeCell ref="P1437:R1437"/>
    <mergeCell ref="B1438:C1438"/>
    <mergeCell ref="D1438:F1438"/>
    <mergeCell ref="G1438:I1438"/>
    <mergeCell ref="J1438:L1438"/>
    <mergeCell ref="M1438:O1438"/>
    <mergeCell ref="P1438:R1440"/>
    <mergeCell ref="B1439:C1439"/>
    <mergeCell ref="D1439:F1439"/>
    <mergeCell ref="G1439:I1439"/>
    <mergeCell ref="J1439:L1439"/>
    <mergeCell ref="M1439:O1439"/>
    <mergeCell ref="A1434:A1435"/>
    <mergeCell ref="B1434:C1435"/>
    <mergeCell ref="D1434:F1434"/>
    <mergeCell ref="G1434:I1434"/>
    <mergeCell ref="J1434:L1434"/>
    <mergeCell ref="M1434:O1434"/>
    <mergeCell ref="P1434:R1434"/>
    <mergeCell ref="S1434:V1434"/>
    <mergeCell ref="D1435:F1435"/>
    <mergeCell ref="G1435:I1435"/>
    <mergeCell ref="J1435:L1435"/>
    <mergeCell ref="M1435:O1435"/>
    <mergeCell ref="P1435:R1435"/>
    <mergeCell ref="S1435:V1435"/>
    <mergeCell ref="B1432:C1432"/>
    <mergeCell ref="D1432:F1432"/>
    <mergeCell ref="G1432:I1432"/>
    <mergeCell ref="J1432:L1432"/>
    <mergeCell ref="M1432:O1432"/>
    <mergeCell ref="P1432:R1432"/>
    <mergeCell ref="B1433:C1433"/>
    <mergeCell ref="D1433:F1433"/>
    <mergeCell ref="G1433:I1433"/>
    <mergeCell ref="J1433:L1433"/>
    <mergeCell ref="M1433:O1433"/>
    <mergeCell ref="P1433:R1433"/>
    <mergeCell ref="B1430:C1430"/>
    <mergeCell ref="D1430:F1430"/>
    <mergeCell ref="G1430:I1430"/>
    <mergeCell ref="J1430:L1430"/>
    <mergeCell ref="M1430:O1430"/>
    <mergeCell ref="P1430:R1430"/>
    <mergeCell ref="B1431:C1431"/>
    <mergeCell ref="D1431:F1431"/>
    <mergeCell ref="G1431:I1431"/>
    <mergeCell ref="J1431:L1431"/>
    <mergeCell ref="M1431:O1431"/>
    <mergeCell ref="P1431:R1431"/>
    <mergeCell ref="S1431:V1431"/>
    <mergeCell ref="S1432:V1432"/>
    <mergeCell ref="S1433:V1433"/>
    <mergeCell ref="B1428:C1428"/>
    <mergeCell ref="D1428:F1428"/>
    <mergeCell ref="G1428:I1428"/>
    <mergeCell ref="J1428:L1428"/>
    <mergeCell ref="M1428:O1428"/>
    <mergeCell ref="P1428:R1428"/>
    <mergeCell ref="B1429:C1429"/>
    <mergeCell ref="D1429:F1429"/>
    <mergeCell ref="G1429:I1429"/>
    <mergeCell ref="J1429:L1429"/>
    <mergeCell ref="M1429:O1429"/>
    <mergeCell ref="P1429:R1429"/>
    <mergeCell ref="G1426:I1426"/>
    <mergeCell ref="J1426:L1426"/>
    <mergeCell ref="M1426:O1426"/>
    <mergeCell ref="P1426:R1426"/>
    <mergeCell ref="T1426:V1426"/>
    <mergeCell ref="B1427:C1427"/>
    <mergeCell ref="D1427:F1427"/>
    <mergeCell ref="G1427:I1427"/>
    <mergeCell ref="J1427:L1427"/>
    <mergeCell ref="M1427:O1427"/>
    <mergeCell ref="P1427:R1427"/>
    <mergeCell ref="B1419:C1419"/>
    <mergeCell ref="B1420:C1420"/>
    <mergeCell ref="B1421:C1421"/>
    <mergeCell ref="B1422:C1422"/>
    <mergeCell ref="B1423:C1423"/>
    <mergeCell ref="B1424:C1424"/>
    <mergeCell ref="B1425:C1425"/>
    <mergeCell ref="B1426:C1426"/>
    <mergeCell ref="D1426:F1426"/>
    <mergeCell ref="D1416:F1416"/>
    <mergeCell ref="G1416:R1416"/>
    <mergeCell ref="S1416:V1416"/>
    <mergeCell ref="D1417:F1417"/>
    <mergeCell ref="G1417:I1417"/>
    <mergeCell ref="J1417:L1417"/>
    <mergeCell ref="M1417:O1417"/>
    <mergeCell ref="P1417:P1418"/>
    <mergeCell ref="Q1417:S1417"/>
    <mergeCell ref="T1417:V1417"/>
    <mergeCell ref="B1411:C1411"/>
    <mergeCell ref="D1411:V1411"/>
    <mergeCell ref="B1412:C1412"/>
    <mergeCell ref="D1412:V1412"/>
    <mergeCell ref="B1413:C1413"/>
    <mergeCell ref="D1413:V1413"/>
    <mergeCell ref="B1414:C1414"/>
    <mergeCell ref="D1414:V1414"/>
    <mergeCell ref="B1415:C1415"/>
    <mergeCell ref="D1415:F1415"/>
    <mergeCell ref="G1415:I1415"/>
    <mergeCell ref="J1415:L1415"/>
    <mergeCell ref="M1415:O1415"/>
    <mergeCell ref="P1415:R1415"/>
    <mergeCell ref="S1415:V1415"/>
    <mergeCell ref="S1407:V1407"/>
    <mergeCell ref="B1408:C1408"/>
    <mergeCell ref="D1408:F1408"/>
    <mergeCell ref="G1408:I1408"/>
    <mergeCell ref="J1408:L1408"/>
    <mergeCell ref="M1408:O1408"/>
    <mergeCell ref="S1408:V1408"/>
    <mergeCell ref="B1409:V1409"/>
    <mergeCell ref="B1410:V1410"/>
    <mergeCell ref="B1404:C1404"/>
    <mergeCell ref="D1404:F1404"/>
    <mergeCell ref="G1404:I1404"/>
    <mergeCell ref="J1404:L1404"/>
    <mergeCell ref="M1404:O1404"/>
    <mergeCell ref="P1404:R1404"/>
    <mergeCell ref="S1404:V1406"/>
    <mergeCell ref="B1405:C1405"/>
    <mergeCell ref="D1405:F1405"/>
    <mergeCell ref="G1405:I1405"/>
    <mergeCell ref="J1405:L1405"/>
    <mergeCell ref="M1405:O1405"/>
    <mergeCell ref="P1405:R1405"/>
    <mergeCell ref="B1406:C1406"/>
    <mergeCell ref="D1406:F1406"/>
    <mergeCell ref="G1406:I1406"/>
    <mergeCell ref="J1406:L1406"/>
    <mergeCell ref="M1406:O1406"/>
    <mergeCell ref="P1406:R1408"/>
    <mergeCell ref="B1407:C1407"/>
    <mergeCell ref="D1407:F1407"/>
    <mergeCell ref="G1407:I1407"/>
    <mergeCell ref="J1407:L1407"/>
    <mergeCell ref="M1407:O1407"/>
    <mergeCell ref="A1402:A1403"/>
    <mergeCell ref="B1402:C1403"/>
    <mergeCell ref="D1402:F1402"/>
    <mergeCell ref="G1402:I1402"/>
    <mergeCell ref="J1402:L1402"/>
    <mergeCell ref="M1402:O1402"/>
    <mergeCell ref="P1402:R1402"/>
    <mergeCell ref="S1402:V1402"/>
    <mergeCell ref="D1403:F1403"/>
    <mergeCell ref="G1403:I1403"/>
    <mergeCell ref="J1403:L1403"/>
    <mergeCell ref="M1403:O1403"/>
    <mergeCell ref="P1403:R1403"/>
    <mergeCell ref="S1403:V1403"/>
    <mergeCell ref="B1400:C1400"/>
    <mergeCell ref="D1400:F1400"/>
    <mergeCell ref="G1400:I1400"/>
    <mergeCell ref="J1400:L1400"/>
    <mergeCell ref="M1400:O1400"/>
    <mergeCell ref="P1400:R1400"/>
    <mergeCell ref="B1401:C1401"/>
    <mergeCell ref="D1401:F1401"/>
    <mergeCell ref="G1401:I1401"/>
    <mergeCell ref="J1401:L1401"/>
    <mergeCell ref="M1401:O1401"/>
    <mergeCell ref="P1401:R1401"/>
    <mergeCell ref="B1398:C1398"/>
    <mergeCell ref="D1398:F1398"/>
    <mergeCell ref="G1398:I1398"/>
    <mergeCell ref="J1398:L1398"/>
    <mergeCell ref="M1398:O1398"/>
    <mergeCell ref="P1398:R1398"/>
    <mergeCell ref="B1399:C1399"/>
    <mergeCell ref="D1399:F1399"/>
    <mergeCell ref="G1399:I1399"/>
    <mergeCell ref="J1399:L1399"/>
    <mergeCell ref="M1399:O1399"/>
    <mergeCell ref="P1399:R1399"/>
    <mergeCell ref="S1399:V1399"/>
    <mergeCell ref="S1400:V1400"/>
    <mergeCell ref="S1401:V1401"/>
    <mergeCell ref="B1396:C1396"/>
    <mergeCell ref="D1396:F1396"/>
    <mergeCell ref="G1396:I1396"/>
    <mergeCell ref="J1396:L1396"/>
    <mergeCell ref="M1396:O1396"/>
    <mergeCell ref="P1396:R1396"/>
    <mergeCell ref="B1397:C1397"/>
    <mergeCell ref="D1397:F1397"/>
    <mergeCell ref="G1397:I1397"/>
    <mergeCell ref="J1397:L1397"/>
    <mergeCell ref="M1397:O1397"/>
    <mergeCell ref="P1397:R1397"/>
    <mergeCell ref="G1394:I1394"/>
    <mergeCell ref="J1394:L1394"/>
    <mergeCell ref="M1394:O1394"/>
    <mergeCell ref="P1394:R1394"/>
    <mergeCell ref="T1394:V1394"/>
    <mergeCell ref="B1395:C1395"/>
    <mergeCell ref="D1395:F1395"/>
    <mergeCell ref="G1395:I1395"/>
    <mergeCell ref="J1395:L1395"/>
    <mergeCell ref="M1395:O1395"/>
    <mergeCell ref="P1395:R1395"/>
    <mergeCell ref="B1387:C1387"/>
    <mergeCell ref="B1388:C1388"/>
    <mergeCell ref="B1389:C1389"/>
    <mergeCell ref="B1390:C1390"/>
    <mergeCell ref="B1391:C1391"/>
    <mergeCell ref="B1392:C1392"/>
    <mergeCell ref="B1393:C1393"/>
    <mergeCell ref="B1394:C1394"/>
    <mergeCell ref="D1394:F1394"/>
    <mergeCell ref="D1384:F1384"/>
    <mergeCell ref="G1384:R1384"/>
    <mergeCell ref="S1384:V1384"/>
    <mergeCell ref="D1385:F1385"/>
    <mergeCell ref="G1385:I1385"/>
    <mergeCell ref="J1385:L1385"/>
    <mergeCell ref="M1385:O1385"/>
    <mergeCell ref="P1385:P1386"/>
    <mergeCell ref="Q1385:S1385"/>
    <mergeCell ref="T1385:V1385"/>
    <mergeCell ref="B1379:C1379"/>
    <mergeCell ref="D1379:V1379"/>
    <mergeCell ref="B1380:C1380"/>
    <mergeCell ref="D1380:V1380"/>
    <mergeCell ref="B1381:C1381"/>
    <mergeCell ref="D1381:V1381"/>
    <mergeCell ref="B1382:C1382"/>
    <mergeCell ref="D1382:V1382"/>
    <mergeCell ref="B1383:C1383"/>
    <mergeCell ref="D1383:F1383"/>
    <mergeCell ref="G1383:I1383"/>
    <mergeCell ref="J1383:L1383"/>
    <mergeCell ref="M1383:O1383"/>
    <mergeCell ref="P1383:R1383"/>
    <mergeCell ref="S1383:V1383"/>
    <mergeCell ref="S1375:V1375"/>
    <mergeCell ref="B1376:C1376"/>
    <mergeCell ref="D1376:F1376"/>
    <mergeCell ref="G1376:I1376"/>
    <mergeCell ref="J1376:L1376"/>
    <mergeCell ref="M1376:O1376"/>
    <mergeCell ref="S1376:V1376"/>
    <mergeCell ref="B1377:V1377"/>
    <mergeCell ref="B1378:V1378"/>
    <mergeCell ref="B1372:C1372"/>
    <mergeCell ref="D1372:F1372"/>
    <mergeCell ref="G1372:I1372"/>
    <mergeCell ref="J1372:L1372"/>
    <mergeCell ref="M1372:O1372"/>
    <mergeCell ref="P1372:R1372"/>
    <mergeCell ref="S1372:V1374"/>
    <mergeCell ref="B1373:C1373"/>
    <mergeCell ref="D1373:F1373"/>
    <mergeCell ref="G1373:I1373"/>
    <mergeCell ref="J1373:L1373"/>
    <mergeCell ref="M1373:O1373"/>
    <mergeCell ref="P1373:R1373"/>
    <mergeCell ref="B1374:C1374"/>
    <mergeCell ref="D1374:F1374"/>
    <mergeCell ref="G1374:I1374"/>
    <mergeCell ref="J1374:L1374"/>
    <mergeCell ref="M1374:O1374"/>
    <mergeCell ref="P1374:R1376"/>
    <mergeCell ref="B1375:C1375"/>
    <mergeCell ref="D1375:F1375"/>
    <mergeCell ref="G1375:I1375"/>
    <mergeCell ref="J1375:L1375"/>
    <mergeCell ref="M1375:O1375"/>
    <mergeCell ref="A1370:A1371"/>
    <mergeCell ref="B1370:C1371"/>
    <mergeCell ref="D1370:F1370"/>
    <mergeCell ref="G1370:I1370"/>
    <mergeCell ref="J1370:L1370"/>
    <mergeCell ref="M1370:O1370"/>
    <mergeCell ref="P1370:R1370"/>
    <mergeCell ref="S1370:V1370"/>
    <mergeCell ref="D1371:F1371"/>
    <mergeCell ref="G1371:I1371"/>
    <mergeCell ref="J1371:L1371"/>
    <mergeCell ref="M1371:O1371"/>
    <mergeCell ref="P1371:R1371"/>
    <mergeCell ref="S1371:V1371"/>
    <mergeCell ref="B1368:C1368"/>
    <mergeCell ref="D1368:F1368"/>
    <mergeCell ref="G1368:I1368"/>
    <mergeCell ref="J1368:L1368"/>
    <mergeCell ref="M1368:O1368"/>
    <mergeCell ref="P1368:R1368"/>
    <mergeCell ref="B1369:C1369"/>
    <mergeCell ref="D1369:F1369"/>
    <mergeCell ref="G1369:I1369"/>
    <mergeCell ref="J1369:L1369"/>
    <mergeCell ref="M1369:O1369"/>
    <mergeCell ref="P1369:R1369"/>
    <mergeCell ref="B1366:C1366"/>
    <mergeCell ref="D1366:F1366"/>
    <mergeCell ref="G1366:I1366"/>
    <mergeCell ref="J1366:L1366"/>
    <mergeCell ref="M1366:O1366"/>
    <mergeCell ref="P1366:R1366"/>
    <mergeCell ref="B1367:C1367"/>
    <mergeCell ref="D1367:F1367"/>
    <mergeCell ref="G1367:I1367"/>
    <mergeCell ref="J1367:L1367"/>
    <mergeCell ref="M1367:O1367"/>
    <mergeCell ref="P1367:R1367"/>
    <mergeCell ref="S1367:V1367"/>
    <mergeCell ref="S1368:V1368"/>
    <mergeCell ref="S1369:V1369"/>
    <mergeCell ref="B1364:C1364"/>
    <mergeCell ref="D1364:F1364"/>
    <mergeCell ref="G1364:I1364"/>
    <mergeCell ref="J1364:L1364"/>
    <mergeCell ref="M1364:O1364"/>
    <mergeCell ref="P1364:R1364"/>
    <mergeCell ref="B1365:C1365"/>
    <mergeCell ref="D1365:F1365"/>
    <mergeCell ref="G1365:I1365"/>
    <mergeCell ref="J1365:L1365"/>
    <mergeCell ref="M1365:O1365"/>
    <mergeCell ref="P1365:R1365"/>
    <mergeCell ref="G1362:I1362"/>
    <mergeCell ref="J1362:L1362"/>
    <mergeCell ref="M1362:O1362"/>
    <mergeCell ref="P1362:R1362"/>
    <mergeCell ref="T1362:V1362"/>
    <mergeCell ref="B1363:C1363"/>
    <mergeCell ref="D1363:F1363"/>
    <mergeCell ref="G1363:I1363"/>
    <mergeCell ref="J1363:L1363"/>
    <mergeCell ref="M1363:O1363"/>
    <mergeCell ref="P1363:R1363"/>
    <mergeCell ref="B1355:C1355"/>
    <mergeCell ref="B1356:C1356"/>
    <mergeCell ref="B1357:C1357"/>
    <mergeCell ref="B1358:C1358"/>
    <mergeCell ref="B1359:C1359"/>
    <mergeCell ref="B1360:C1360"/>
    <mergeCell ref="B1361:C1361"/>
    <mergeCell ref="B1362:C1362"/>
    <mergeCell ref="D1362:F1362"/>
    <mergeCell ref="D1352:F1352"/>
    <mergeCell ref="G1352:R1352"/>
    <mergeCell ref="S1352:V1352"/>
    <mergeCell ref="D1353:F1353"/>
    <mergeCell ref="G1353:I1353"/>
    <mergeCell ref="J1353:L1353"/>
    <mergeCell ref="M1353:O1353"/>
    <mergeCell ref="P1353:P1354"/>
    <mergeCell ref="Q1353:S1353"/>
    <mergeCell ref="T1353:V1353"/>
    <mergeCell ref="B1347:C1347"/>
    <mergeCell ref="D1347:V1347"/>
    <mergeCell ref="B1348:C1348"/>
    <mergeCell ref="D1348:V1348"/>
    <mergeCell ref="B1349:C1349"/>
    <mergeCell ref="D1349:V1349"/>
    <mergeCell ref="B1350:C1350"/>
    <mergeCell ref="D1350:V1350"/>
    <mergeCell ref="B1351:C1351"/>
    <mergeCell ref="D1351:F1351"/>
    <mergeCell ref="G1351:I1351"/>
    <mergeCell ref="J1351:L1351"/>
    <mergeCell ref="M1351:O1351"/>
    <mergeCell ref="P1351:R1351"/>
    <mergeCell ref="S1351:V1351"/>
    <mergeCell ref="S1343:V1343"/>
    <mergeCell ref="B1344:C1344"/>
    <mergeCell ref="D1344:F1344"/>
    <mergeCell ref="G1344:I1344"/>
    <mergeCell ref="J1344:L1344"/>
    <mergeCell ref="M1344:O1344"/>
    <mergeCell ref="S1344:V1344"/>
    <mergeCell ref="B1345:V1345"/>
    <mergeCell ref="B1346:V1346"/>
    <mergeCell ref="B1340:C1340"/>
    <mergeCell ref="D1340:F1340"/>
    <mergeCell ref="G1340:I1340"/>
    <mergeCell ref="J1340:L1340"/>
    <mergeCell ref="M1340:O1340"/>
    <mergeCell ref="P1340:R1340"/>
    <mergeCell ref="S1340:V1342"/>
    <mergeCell ref="B1341:C1341"/>
    <mergeCell ref="D1341:F1341"/>
    <mergeCell ref="G1341:I1341"/>
    <mergeCell ref="J1341:L1341"/>
    <mergeCell ref="M1341:O1341"/>
    <mergeCell ref="P1341:R1341"/>
    <mergeCell ref="B1342:C1342"/>
    <mergeCell ref="D1342:F1342"/>
    <mergeCell ref="G1342:I1342"/>
    <mergeCell ref="J1342:L1342"/>
    <mergeCell ref="M1342:O1342"/>
    <mergeCell ref="P1342:R1344"/>
    <mergeCell ref="B1343:C1343"/>
    <mergeCell ref="D1343:F1343"/>
    <mergeCell ref="G1343:I1343"/>
    <mergeCell ref="J1343:L1343"/>
    <mergeCell ref="M1343:O1343"/>
    <mergeCell ref="A1338:A1339"/>
    <mergeCell ref="B1338:C1339"/>
    <mergeCell ref="D1338:F1338"/>
    <mergeCell ref="G1338:I1338"/>
    <mergeCell ref="J1338:L1338"/>
    <mergeCell ref="M1338:O1338"/>
    <mergeCell ref="P1338:R1338"/>
    <mergeCell ref="S1338:V1338"/>
    <mergeCell ref="D1339:F1339"/>
    <mergeCell ref="G1339:I1339"/>
    <mergeCell ref="J1339:L1339"/>
    <mergeCell ref="M1339:O1339"/>
    <mergeCell ref="P1339:R1339"/>
    <mergeCell ref="S1339:V1339"/>
    <mergeCell ref="B1336:C1336"/>
    <mergeCell ref="D1336:F1336"/>
    <mergeCell ref="G1336:I1336"/>
    <mergeCell ref="J1336:L1336"/>
    <mergeCell ref="M1336:O1336"/>
    <mergeCell ref="P1336:R1336"/>
    <mergeCell ref="B1337:C1337"/>
    <mergeCell ref="D1337:F1337"/>
    <mergeCell ref="G1337:I1337"/>
    <mergeCell ref="J1337:L1337"/>
    <mergeCell ref="M1337:O1337"/>
    <mergeCell ref="P1337:R1337"/>
    <mergeCell ref="B1334:C1334"/>
    <mergeCell ref="D1334:F1334"/>
    <mergeCell ref="G1334:I1334"/>
    <mergeCell ref="J1334:L1334"/>
    <mergeCell ref="M1334:O1334"/>
    <mergeCell ref="P1334:R1334"/>
    <mergeCell ref="B1335:C1335"/>
    <mergeCell ref="D1335:F1335"/>
    <mergeCell ref="G1335:I1335"/>
    <mergeCell ref="J1335:L1335"/>
    <mergeCell ref="M1335:O1335"/>
    <mergeCell ref="P1335:R1335"/>
    <mergeCell ref="S1335:V1335"/>
    <mergeCell ref="S1336:V1336"/>
    <mergeCell ref="S1337:V1337"/>
    <mergeCell ref="B1332:C1332"/>
    <mergeCell ref="D1332:F1332"/>
    <mergeCell ref="G1332:I1332"/>
    <mergeCell ref="J1332:L1332"/>
    <mergeCell ref="M1332:O1332"/>
    <mergeCell ref="P1332:R1332"/>
    <mergeCell ref="B1333:C1333"/>
    <mergeCell ref="D1333:F1333"/>
    <mergeCell ref="G1333:I1333"/>
    <mergeCell ref="J1333:L1333"/>
    <mergeCell ref="M1333:O1333"/>
    <mergeCell ref="P1333:R1333"/>
    <mergeCell ref="G1330:I1330"/>
    <mergeCell ref="J1330:L1330"/>
    <mergeCell ref="M1330:O1330"/>
    <mergeCell ref="P1330:R1330"/>
    <mergeCell ref="T1330:V1330"/>
    <mergeCell ref="B1331:C1331"/>
    <mergeCell ref="D1331:F1331"/>
    <mergeCell ref="G1331:I1331"/>
    <mergeCell ref="J1331:L1331"/>
    <mergeCell ref="M1331:O1331"/>
    <mergeCell ref="P1331:R1331"/>
    <mergeCell ref="B1323:C1323"/>
    <mergeCell ref="B1324:C1324"/>
    <mergeCell ref="B1325:C1325"/>
    <mergeCell ref="B1326:C1326"/>
    <mergeCell ref="B1327:C1327"/>
    <mergeCell ref="B1328:C1328"/>
    <mergeCell ref="B1329:C1329"/>
    <mergeCell ref="B1330:C1330"/>
    <mergeCell ref="D1330:F1330"/>
    <mergeCell ref="D1320:F1320"/>
    <mergeCell ref="G1320:R1320"/>
    <mergeCell ref="S1320:V1320"/>
    <mergeCell ref="D1321:F1321"/>
    <mergeCell ref="G1321:I1321"/>
    <mergeCell ref="J1321:L1321"/>
    <mergeCell ref="M1321:O1321"/>
    <mergeCell ref="P1321:P1322"/>
    <mergeCell ref="Q1321:S1321"/>
    <mergeCell ref="T1321:V1321"/>
    <mergeCell ref="B1315:C1315"/>
    <mergeCell ref="D1315:V1315"/>
    <mergeCell ref="B1316:C1316"/>
    <mergeCell ref="D1316:V1316"/>
    <mergeCell ref="B1317:C1317"/>
    <mergeCell ref="D1317:V1317"/>
    <mergeCell ref="B1318:C1318"/>
    <mergeCell ref="D1318:V1318"/>
    <mergeCell ref="B1319:C1319"/>
    <mergeCell ref="D1319:F1319"/>
    <mergeCell ref="G1319:I1319"/>
    <mergeCell ref="J1319:L1319"/>
    <mergeCell ref="M1319:O1319"/>
    <mergeCell ref="P1319:R1319"/>
    <mergeCell ref="S1319:V1319"/>
    <mergeCell ref="S1311:V1311"/>
    <mergeCell ref="B1312:C1312"/>
    <mergeCell ref="D1312:F1312"/>
    <mergeCell ref="G1312:I1312"/>
    <mergeCell ref="J1312:L1312"/>
    <mergeCell ref="M1312:O1312"/>
    <mergeCell ref="S1312:V1312"/>
    <mergeCell ref="B1313:V1313"/>
    <mergeCell ref="B1314:V1314"/>
    <mergeCell ref="B1308:C1308"/>
    <mergeCell ref="D1308:F1308"/>
    <mergeCell ref="G1308:I1308"/>
    <mergeCell ref="J1308:L1308"/>
    <mergeCell ref="M1308:O1308"/>
    <mergeCell ref="P1308:R1308"/>
    <mergeCell ref="S1308:V1310"/>
    <mergeCell ref="B1309:C1309"/>
    <mergeCell ref="D1309:F1309"/>
    <mergeCell ref="G1309:I1309"/>
    <mergeCell ref="J1309:L1309"/>
    <mergeCell ref="M1309:O1309"/>
    <mergeCell ref="P1309:R1309"/>
    <mergeCell ref="B1310:C1310"/>
    <mergeCell ref="D1310:F1310"/>
    <mergeCell ref="G1310:I1310"/>
    <mergeCell ref="J1310:L1310"/>
    <mergeCell ref="M1310:O1310"/>
    <mergeCell ref="P1310:R1312"/>
    <mergeCell ref="B1311:C1311"/>
    <mergeCell ref="D1311:F1311"/>
    <mergeCell ref="G1311:I1311"/>
    <mergeCell ref="J1311:L1311"/>
    <mergeCell ref="M1311:O1311"/>
    <mergeCell ref="A1306:A1307"/>
    <mergeCell ref="B1306:C1307"/>
    <mergeCell ref="D1306:F1306"/>
    <mergeCell ref="G1306:I1306"/>
    <mergeCell ref="J1306:L1306"/>
    <mergeCell ref="M1306:O1306"/>
    <mergeCell ref="P1306:R1306"/>
    <mergeCell ref="S1306:V1306"/>
    <mergeCell ref="D1307:F1307"/>
    <mergeCell ref="G1307:I1307"/>
    <mergeCell ref="J1307:L1307"/>
    <mergeCell ref="M1307:O1307"/>
    <mergeCell ref="P1307:R1307"/>
    <mergeCell ref="S1307:V1307"/>
    <mergeCell ref="B1304:C1304"/>
    <mergeCell ref="D1304:F1304"/>
    <mergeCell ref="G1304:I1304"/>
    <mergeCell ref="J1304:L1304"/>
    <mergeCell ref="M1304:O1304"/>
    <mergeCell ref="P1304:R1304"/>
    <mergeCell ref="B1305:C1305"/>
    <mergeCell ref="D1305:F1305"/>
    <mergeCell ref="G1305:I1305"/>
    <mergeCell ref="J1305:L1305"/>
    <mergeCell ref="M1305:O1305"/>
    <mergeCell ref="P1305:R1305"/>
    <mergeCell ref="B1302:C1302"/>
    <mergeCell ref="D1302:F1302"/>
    <mergeCell ref="G1302:I1302"/>
    <mergeCell ref="J1302:L1302"/>
    <mergeCell ref="M1302:O1302"/>
    <mergeCell ref="P1302:R1302"/>
    <mergeCell ref="B1303:C1303"/>
    <mergeCell ref="D1303:F1303"/>
    <mergeCell ref="G1303:I1303"/>
    <mergeCell ref="J1303:L1303"/>
    <mergeCell ref="M1303:O1303"/>
    <mergeCell ref="P1303:R1303"/>
    <mergeCell ref="S1303:V1303"/>
    <mergeCell ref="S1304:V1304"/>
    <mergeCell ref="S1305:V1305"/>
    <mergeCell ref="B1300:C1300"/>
    <mergeCell ref="D1300:F1300"/>
    <mergeCell ref="G1300:I1300"/>
    <mergeCell ref="J1300:L1300"/>
    <mergeCell ref="M1300:O1300"/>
    <mergeCell ref="P1300:R1300"/>
    <mergeCell ref="B1301:C1301"/>
    <mergeCell ref="D1301:F1301"/>
    <mergeCell ref="G1301:I1301"/>
    <mergeCell ref="J1301:L1301"/>
    <mergeCell ref="M1301:O1301"/>
    <mergeCell ref="P1301:R1301"/>
    <mergeCell ref="G1298:I1298"/>
    <mergeCell ref="J1298:L1298"/>
    <mergeCell ref="M1298:O1298"/>
    <mergeCell ref="P1298:R1298"/>
    <mergeCell ref="T1298:V1298"/>
    <mergeCell ref="B1299:C1299"/>
    <mergeCell ref="D1299:F1299"/>
    <mergeCell ref="G1299:I1299"/>
    <mergeCell ref="J1299:L1299"/>
    <mergeCell ref="M1299:O1299"/>
    <mergeCell ref="P1299:R1299"/>
    <mergeCell ref="B1291:C1291"/>
    <mergeCell ref="B1292:C1292"/>
    <mergeCell ref="B1293:C1293"/>
    <mergeCell ref="B1294:C1294"/>
    <mergeCell ref="B1295:C1295"/>
    <mergeCell ref="B1296:C1296"/>
    <mergeCell ref="B1297:C1297"/>
    <mergeCell ref="B1298:C1298"/>
    <mergeCell ref="D1298:F1298"/>
    <mergeCell ref="D1288:F1288"/>
    <mergeCell ref="G1288:R1288"/>
    <mergeCell ref="S1288:V1288"/>
    <mergeCell ref="D1289:F1289"/>
    <mergeCell ref="G1289:I1289"/>
    <mergeCell ref="J1289:L1289"/>
    <mergeCell ref="M1289:O1289"/>
    <mergeCell ref="P1289:P1290"/>
    <mergeCell ref="Q1289:S1289"/>
    <mergeCell ref="T1289:V1289"/>
    <mergeCell ref="B1283:C1283"/>
    <mergeCell ref="D1283:V1283"/>
    <mergeCell ref="B1284:C1284"/>
    <mergeCell ref="D1284:V1284"/>
    <mergeCell ref="B1285:C1285"/>
    <mergeCell ref="D1285:V1285"/>
    <mergeCell ref="B1286:C1286"/>
    <mergeCell ref="D1286:V1286"/>
    <mergeCell ref="B1287:C1287"/>
    <mergeCell ref="D1287:F1287"/>
    <mergeCell ref="G1287:I1287"/>
    <mergeCell ref="J1287:L1287"/>
    <mergeCell ref="M1287:O1287"/>
    <mergeCell ref="P1287:R1287"/>
    <mergeCell ref="S1287:V1287"/>
    <mergeCell ref="S1279:V1279"/>
    <mergeCell ref="B1280:C1280"/>
    <mergeCell ref="D1280:F1280"/>
    <mergeCell ref="G1280:I1280"/>
    <mergeCell ref="J1280:L1280"/>
    <mergeCell ref="M1280:O1280"/>
    <mergeCell ref="S1280:V1280"/>
    <mergeCell ref="B1281:V1281"/>
    <mergeCell ref="B1282:V1282"/>
    <mergeCell ref="B1276:C1276"/>
    <mergeCell ref="D1276:F1276"/>
    <mergeCell ref="G1276:I1276"/>
    <mergeCell ref="J1276:L1276"/>
    <mergeCell ref="M1276:O1276"/>
    <mergeCell ref="P1276:R1276"/>
    <mergeCell ref="S1276:V1278"/>
    <mergeCell ref="B1277:C1277"/>
    <mergeCell ref="D1277:F1277"/>
    <mergeCell ref="G1277:I1277"/>
    <mergeCell ref="J1277:L1277"/>
    <mergeCell ref="M1277:O1277"/>
    <mergeCell ref="P1277:R1277"/>
    <mergeCell ref="B1278:C1278"/>
    <mergeCell ref="D1278:F1278"/>
    <mergeCell ref="G1278:I1278"/>
    <mergeCell ref="J1278:L1278"/>
    <mergeCell ref="M1278:O1278"/>
    <mergeCell ref="P1278:R1280"/>
    <mergeCell ref="B1279:C1279"/>
    <mergeCell ref="D1279:F1279"/>
    <mergeCell ref="G1279:I1279"/>
    <mergeCell ref="J1279:L1279"/>
    <mergeCell ref="M1279:O1279"/>
    <mergeCell ref="A1274:A1275"/>
    <mergeCell ref="B1274:C1275"/>
    <mergeCell ref="D1274:F1274"/>
    <mergeCell ref="G1274:I1274"/>
    <mergeCell ref="J1274:L1274"/>
    <mergeCell ref="M1274:O1274"/>
    <mergeCell ref="P1274:R1274"/>
    <mergeCell ref="S1274:V1274"/>
    <mergeCell ref="D1275:F1275"/>
    <mergeCell ref="G1275:I1275"/>
    <mergeCell ref="J1275:L1275"/>
    <mergeCell ref="M1275:O1275"/>
    <mergeCell ref="P1275:R1275"/>
    <mergeCell ref="S1275:V1275"/>
    <mergeCell ref="B1272:C1272"/>
    <mergeCell ref="D1272:F1272"/>
    <mergeCell ref="G1272:I1272"/>
    <mergeCell ref="J1272:L1272"/>
    <mergeCell ref="M1272:O1272"/>
    <mergeCell ref="P1272:R1272"/>
    <mergeCell ref="B1273:C1273"/>
    <mergeCell ref="D1273:F1273"/>
    <mergeCell ref="G1273:I1273"/>
    <mergeCell ref="J1273:L1273"/>
    <mergeCell ref="M1273:O1273"/>
    <mergeCell ref="P1273:R1273"/>
    <mergeCell ref="B1270:C1270"/>
    <mergeCell ref="D1270:F1270"/>
    <mergeCell ref="G1270:I1270"/>
    <mergeCell ref="J1270:L1270"/>
    <mergeCell ref="M1270:O1270"/>
    <mergeCell ref="P1270:R1270"/>
    <mergeCell ref="B1271:C1271"/>
    <mergeCell ref="D1271:F1271"/>
    <mergeCell ref="G1271:I1271"/>
    <mergeCell ref="J1271:L1271"/>
    <mergeCell ref="M1271:O1271"/>
    <mergeCell ref="P1271:R1271"/>
    <mergeCell ref="S1271:V1271"/>
    <mergeCell ref="S1272:V1272"/>
    <mergeCell ref="S1273:V1273"/>
    <mergeCell ref="B1268:C1268"/>
    <mergeCell ref="D1268:F1268"/>
    <mergeCell ref="G1268:I1268"/>
    <mergeCell ref="J1268:L1268"/>
    <mergeCell ref="M1268:O1268"/>
    <mergeCell ref="P1268:R1268"/>
    <mergeCell ref="B1269:C1269"/>
    <mergeCell ref="D1269:F1269"/>
    <mergeCell ref="G1269:I1269"/>
    <mergeCell ref="J1269:L1269"/>
    <mergeCell ref="M1269:O1269"/>
    <mergeCell ref="P1269:R1269"/>
    <mergeCell ref="G1266:I1266"/>
    <mergeCell ref="J1266:L1266"/>
    <mergeCell ref="M1266:O1266"/>
    <mergeCell ref="P1266:R1266"/>
    <mergeCell ref="T1266:V1266"/>
    <mergeCell ref="B1267:C1267"/>
    <mergeCell ref="D1267:F1267"/>
    <mergeCell ref="G1267:I1267"/>
    <mergeCell ref="J1267:L1267"/>
    <mergeCell ref="M1267:O1267"/>
    <mergeCell ref="P1267:R1267"/>
    <mergeCell ref="B1259:C1259"/>
    <mergeCell ref="B1260:C1260"/>
    <mergeCell ref="B1261:C1261"/>
    <mergeCell ref="B1262:C1262"/>
    <mergeCell ref="B1263:C1263"/>
    <mergeCell ref="B1264:C1264"/>
    <mergeCell ref="B1265:C1265"/>
    <mergeCell ref="B1266:C1266"/>
    <mergeCell ref="D1266:F1266"/>
    <mergeCell ref="D1256:F1256"/>
    <mergeCell ref="G1256:R1256"/>
    <mergeCell ref="S1256:V1256"/>
    <mergeCell ref="D1257:F1257"/>
    <mergeCell ref="G1257:I1257"/>
    <mergeCell ref="J1257:L1257"/>
    <mergeCell ref="M1257:O1257"/>
    <mergeCell ref="P1257:P1258"/>
    <mergeCell ref="Q1257:S1257"/>
    <mergeCell ref="T1257:V1257"/>
    <mergeCell ref="B1251:C1251"/>
    <mergeCell ref="D1251:V1251"/>
    <mergeCell ref="B1252:C1252"/>
    <mergeCell ref="D1252:V1252"/>
    <mergeCell ref="B1253:C1253"/>
    <mergeCell ref="D1253:V1253"/>
    <mergeCell ref="B1254:C1254"/>
    <mergeCell ref="D1254:V1254"/>
    <mergeCell ref="B1255:C1255"/>
    <mergeCell ref="D1255:F1255"/>
    <mergeCell ref="G1255:I1255"/>
    <mergeCell ref="J1255:L1255"/>
    <mergeCell ref="M1255:O1255"/>
    <mergeCell ref="P1255:R1255"/>
    <mergeCell ref="S1255:V1255"/>
    <mergeCell ref="S1247:V1247"/>
    <mergeCell ref="B1248:C1248"/>
    <mergeCell ref="D1248:F1248"/>
    <mergeCell ref="G1248:I1248"/>
    <mergeCell ref="J1248:L1248"/>
    <mergeCell ref="M1248:O1248"/>
    <mergeCell ref="S1248:V1248"/>
    <mergeCell ref="B1249:V1249"/>
    <mergeCell ref="B1250:V1250"/>
    <mergeCell ref="B1244:C1244"/>
    <mergeCell ref="D1244:F1244"/>
    <mergeCell ref="G1244:I1244"/>
    <mergeCell ref="J1244:L1244"/>
    <mergeCell ref="M1244:O1244"/>
    <mergeCell ref="P1244:R1244"/>
    <mergeCell ref="S1244:V1246"/>
    <mergeCell ref="B1245:C1245"/>
    <mergeCell ref="D1245:F1245"/>
    <mergeCell ref="G1245:I1245"/>
    <mergeCell ref="J1245:L1245"/>
    <mergeCell ref="M1245:O1245"/>
    <mergeCell ref="P1245:R1245"/>
    <mergeCell ref="B1246:C1246"/>
    <mergeCell ref="D1246:F1246"/>
    <mergeCell ref="G1246:I1246"/>
    <mergeCell ref="J1246:L1246"/>
    <mergeCell ref="M1246:O1246"/>
    <mergeCell ref="P1246:R1248"/>
    <mergeCell ref="B1247:C1247"/>
    <mergeCell ref="D1247:F1247"/>
    <mergeCell ref="G1247:I1247"/>
    <mergeCell ref="J1247:L1247"/>
    <mergeCell ref="M1247:O1247"/>
    <mergeCell ref="A1242:A1243"/>
    <mergeCell ref="B1242:C1243"/>
    <mergeCell ref="D1242:F1242"/>
    <mergeCell ref="G1242:I1242"/>
    <mergeCell ref="J1242:L1242"/>
    <mergeCell ref="M1242:O1242"/>
    <mergeCell ref="P1242:R1242"/>
    <mergeCell ref="S1242:V1242"/>
    <mergeCell ref="D1243:F1243"/>
    <mergeCell ref="G1243:I1243"/>
    <mergeCell ref="J1243:L1243"/>
    <mergeCell ref="M1243:O1243"/>
    <mergeCell ref="P1243:R1243"/>
    <mergeCell ref="S1243:V1243"/>
    <mergeCell ref="B1240:C1240"/>
    <mergeCell ref="D1240:F1240"/>
    <mergeCell ref="G1240:I1240"/>
    <mergeCell ref="J1240:L1240"/>
    <mergeCell ref="M1240:O1240"/>
    <mergeCell ref="P1240:R1240"/>
    <mergeCell ref="B1241:C1241"/>
    <mergeCell ref="D1241:F1241"/>
    <mergeCell ref="G1241:I1241"/>
    <mergeCell ref="J1241:L1241"/>
    <mergeCell ref="M1241:O1241"/>
    <mergeCell ref="P1241:R1241"/>
    <mergeCell ref="B1238:C1238"/>
    <mergeCell ref="D1238:F1238"/>
    <mergeCell ref="G1238:I1238"/>
    <mergeCell ref="J1238:L1238"/>
    <mergeCell ref="M1238:O1238"/>
    <mergeCell ref="P1238:R1238"/>
    <mergeCell ref="B1239:C1239"/>
    <mergeCell ref="D1239:F1239"/>
    <mergeCell ref="G1239:I1239"/>
    <mergeCell ref="J1239:L1239"/>
    <mergeCell ref="M1239:O1239"/>
    <mergeCell ref="P1239:R1239"/>
    <mergeCell ref="S1239:V1239"/>
    <mergeCell ref="S1240:V1240"/>
    <mergeCell ref="S1241:V1241"/>
    <mergeCell ref="B1236:C1236"/>
    <mergeCell ref="D1236:F1236"/>
    <mergeCell ref="G1236:I1236"/>
    <mergeCell ref="J1236:L1236"/>
    <mergeCell ref="M1236:O1236"/>
    <mergeCell ref="P1236:R1236"/>
    <mergeCell ref="B1237:C1237"/>
    <mergeCell ref="D1237:F1237"/>
    <mergeCell ref="G1237:I1237"/>
    <mergeCell ref="J1237:L1237"/>
    <mergeCell ref="M1237:O1237"/>
    <mergeCell ref="P1237:R1237"/>
    <mergeCell ref="G1234:I1234"/>
    <mergeCell ref="J1234:L1234"/>
    <mergeCell ref="M1234:O1234"/>
    <mergeCell ref="P1234:R1234"/>
    <mergeCell ref="T1234:V1234"/>
    <mergeCell ref="B1235:C1235"/>
    <mergeCell ref="D1235:F1235"/>
    <mergeCell ref="G1235:I1235"/>
    <mergeCell ref="J1235:L1235"/>
    <mergeCell ref="M1235:O1235"/>
    <mergeCell ref="P1235:R1235"/>
    <mergeCell ref="B1227:C1227"/>
    <mergeCell ref="B1228:C1228"/>
    <mergeCell ref="B1229:C1229"/>
    <mergeCell ref="B1230:C1230"/>
    <mergeCell ref="B1231:C1231"/>
    <mergeCell ref="B1232:C1232"/>
    <mergeCell ref="B1233:C1233"/>
    <mergeCell ref="B1234:C1234"/>
    <mergeCell ref="D1234:F1234"/>
    <mergeCell ref="D1224:F1224"/>
    <mergeCell ref="G1224:R1224"/>
    <mergeCell ref="S1224:V1224"/>
    <mergeCell ref="D1225:F1225"/>
    <mergeCell ref="G1225:I1225"/>
    <mergeCell ref="J1225:L1225"/>
    <mergeCell ref="M1225:O1225"/>
    <mergeCell ref="P1225:P1226"/>
    <mergeCell ref="Q1225:S1225"/>
    <mergeCell ref="T1225:V1225"/>
    <mergeCell ref="B1219:C1219"/>
    <mergeCell ref="D1219:V1219"/>
    <mergeCell ref="B1220:C1220"/>
    <mergeCell ref="D1220:V1220"/>
    <mergeCell ref="B1221:C1221"/>
    <mergeCell ref="D1221:V1221"/>
    <mergeCell ref="B1222:C1222"/>
    <mergeCell ref="D1222:V1222"/>
    <mergeCell ref="B1223:C1223"/>
    <mergeCell ref="D1223:F1223"/>
    <mergeCell ref="G1223:I1223"/>
    <mergeCell ref="J1223:L1223"/>
    <mergeCell ref="M1223:O1223"/>
    <mergeCell ref="P1223:R1223"/>
    <mergeCell ref="S1223:V1223"/>
    <mergeCell ref="S1215:V1215"/>
    <mergeCell ref="B1216:C1216"/>
    <mergeCell ref="D1216:F1216"/>
    <mergeCell ref="G1216:I1216"/>
    <mergeCell ref="J1216:L1216"/>
    <mergeCell ref="M1216:O1216"/>
    <mergeCell ref="S1216:V1216"/>
    <mergeCell ref="B1217:V1217"/>
    <mergeCell ref="B1218:V1218"/>
    <mergeCell ref="B1212:C1212"/>
    <mergeCell ref="D1212:F1212"/>
    <mergeCell ref="G1212:I1212"/>
    <mergeCell ref="J1212:L1212"/>
    <mergeCell ref="M1212:O1212"/>
    <mergeCell ref="P1212:R1212"/>
    <mergeCell ref="S1212:V1214"/>
    <mergeCell ref="B1213:C1213"/>
    <mergeCell ref="D1213:F1213"/>
    <mergeCell ref="G1213:I1213"/>
    <mergeCell ref="J1213:L1213"/>
    <mergeCell ref="M1213:O1213"/>
    <mergeCell ref="P1213:R1213"/>
    <mergeCell ref="B1214:C1214"/>
    <mergeCell ref="D1214:F1214"/>
    <mergeCell ref="G1214:I1214"/>
    <mergeCell ref="J1214:L1214"/>
    <mergeCell ref="M1214:O1214"/>
    <mergeCell ref="P1214:R1216"/>
    <mergeCell ref="B1215:C1215"/>
    <mergeCell ref="D1215:F1215"/>
    <mergeCell ref="G1215:I1215"/>
    <mergeCell ref="J1215:L1215"/>
    <mergeCell ref="M1215:O1215"/>
    <mergeCell ref="A1210:A1211"/>
    <mergeCell ref="B1210:C1211"/>
    <mergeCell ref="D1210:F1210"/>
    <mergeCell ref="G1210:I1210"/>
    <mergeCell ref="J1210:L1210"/>
    <mergeCell ref="M1210:O1210"/>
    <mergeCell ref="P1210:R1210"/>
    <mergeCell ref="S1210:V1210"/>
    <mergeCell ref="D1211:F1211"/>
    <mergeCell ref="G1211:I1211"/>
    <mergeCell ref="J1211:L1211"/>
    <mergeCell ref="M1211:O1211"/>
    <mergeCell ref="P1211:R1211"/>
    <mergeCell ref="S1211:V1211"/>
    <mergeCell ref="B1208:C1208"/>
    <mergeCell ref="D1208:F1208"/>
    <mergeCell ref="G1208:I1208"/>
    <mergeCell ref="J1208:L1208"/>
    <mergeCell ref="M1208:O1208"/>
    <mergeCell ref="P1208:R1208"/>
    <mergeCell ref="B1209:C1209"/>
    <mergeCell ref="D1209:F1209"/>
    <mergeCell ref="G1209:I1209"/>
    <mergeCell ref="J1209:L1209"/>
    <mergeCell ref="M1209:O1209"/>
    <mergeCell ref="P1209:R1209"/>
    <mergeCell ref="B1206:C1206"/>
    <mergeCell ref="D1206:F1206"/>
    <mergeCell ref="G1206:I1206"/>
    <mergeCell ref="J1206:L1206"/>
    <mergeCell ref="M1206:O1206"/>
    <mergeCell ref="P1206:R1206"/>
    <mergeCell ref="B1207:C1207"/>
    <mergeCell ref="D1207:F1207"/>
    <mergeCell ref="G1207:I1207"/>
    <mergeCell ref="J1207:L1207"/>
    <mergeCell ref="M1207:O1207"/>
    <mergeCell ref="P1207:R1207"/>
    <mergeCell ref="S1207:V1207"/>
    <mergeCell ref="S1208:V1208"/>
    <mergeCell ref="S1209:V1209"/>
    <mergeCell ref="B1204:C1204"/>
    <mergeCell ref="D1204:F1204"/>
    <mergeCell ref="G1204:I1204"/>
    <mergeCell ref="J1204:L1204"/>
    <mergeCell ref="M1204:O1204"/>
    <mergeCell ref="P1204:R1204"/>
    <mergeCell ref="B1205:C1205"/>
    <mergeCell ref="D1205:F1205"/>
    <mergeCell ref="G1205:I1205"/>
    <mergeCell ref="J1205:L1205"/>
    <mergeCell ref="M1205:O1205"/>
    <mergeCell ref="P1205:R1205"/>
    <mergeCell ref="G1202:I1202"/>
    <mergeCell ref="J1202:L1202"/>
    <mergeCell ref="M1202:O1202"/>
    <mergeCell ref="P1202:R1202"/>
    <mergeCell ref="T1202:V1202"/>
    <mergeCell ref="B1203:C1203"/>
    <mergeCell ref="D1203:F1203"/>
    <mergeCell ref="G1203:I1203"/>
    <mergeCell ref="J1203:L1203"/>
    <mergeCell ref="M1203:O1203"/>
    <mergeCell ref="P1203:R1203"/>
    <mergeCell ref="B1195:C1195"/>
    <mergeCell ref="B1196:C1196"/>
    <mergeCell ref="B1197:C1197"/>
    <mergeCell ref="B1198:C1198"/>
    <mergeCell ref="B1199:C1199"/>
    <mergeCell ref="B1200:C1200"/>
    <mergeCell ref="B1201:C1201"/>
    <mergeCell ref="B1202:C1202"/>
    <mergeCell ref="D1202:F1202"/>
    <mergeCell ref="D1192:F1192"/>
    <mergeCell ref="G1192:R1192"/>
    <mergeCell ref="S1192:V1192"/>
    <mergeCell ref="D1193:F1193"/>
    <mergeCell ref="G1193:I1193"/>
    <mergeCell ref="J1193:L1193"/>
    <mergeCell ref="M1193:O1193"/>
    <mergeCell ref="P1193:P1194"/>
    <mergeCell ref="Q1193:S1193"/>
    <mergeCell ref="T1193:V1193"/>
    <mergeCell ref="B1187:C1187"/>
    <mergeCell ref="D1187:V1187"/>
    <mergeCell ref="B1188:C1188"/>
    <mergeCell ref="D1188:V1188"/>
    <mergeCell ref="B1189:C1189"/>
    <mergeCell ref="D1189:V1189"/>
    <mergeCell ref="B1190:C1190"/>
    <mergeCell ref="D1190:V1190"/>
    <mergeCell ref="B1191:C1191"/>
    <mergeCell ref="D1191:F1191"/>
    <mergeCell ref="G1191:I1191"/>
    <mergeCell ref="J1191:L1191"/>
    <mergeCell ref="M1191:O1191"/>
    <mergeCell ref="P1191:R1191"/>
    <mergeCell ref="S1191:V1191"/>
    <mergeCell ref="S1183:V1183"/>
    <mergeCell ref="B1184:C1184"/>
    <mergeCell ref="D1184:F1184"/>
    <mergeCell ref="G1184:I1184"/>
    <mergeCell ref="J1184:L1184"/>
    <mergeCell ref="M1184:O1184"/>
    <mergeCell ref="S1184:V1184"/>
    <mergeCell ref="B1185:V1185"/>
    <mergeCell ref="B1186:V1186"/>
    <mergeCell ref="B1180:C1180"/>
    <mergeCell ref="D1180:F1180"/>
    <mergeCell ref="G1180:I1180"/>
    <mergeCell ref="J1180:L1180"/>
    <mergeCell ref="M1180:O1180"/>
    <mergeCell ref="P1180:R1180"/>
    <mergeCell ref="S1180:V1182"/>
    <mergeCell ref="B1181:C1181"/>
    <mergeCell ref="D1181:F1181"/>
    <mergeCell ref="G1181:I1181"/>
    <mergeCell ref="J1181:L1181"/>
    <mergeCell ref="M1181:O1181"/>
    <mergeCell ref="P1181:R1181"/>
    <mergeCell ref="B1182:C1182"/>
    <mergeCell ref="D1182:F1182"/>
    <mergeCell ref="G1182:I1182"/>
    <mergeCell ref="J1182:L1182"/>
    <mergeCell ref="M1182:O1182"/>
    <mergeCell ref="P1182:R1184"/>
    <mergeCell ref="B1183:C1183"/>
    <mergeCell ref="D1183:F1183"/>
    <mergeCell ref="G1183:I1183"/>
    <mergeCell ref="J1183:L1183"/>
    <mergeCell ref="M1183:O1183"/>
    <mergeCell ref="A1178:A1179"/>
    <mergeCell ref="B1178:C1179"/>
    <mergeCell ref="D1178:F1178"/>
    <mergeCell ref="G1178:I1178"/>
    <mergeCell ref="J1178:L1178"/>
    <mergeCell ref="M1178:O1178"/>
    <mergeCell ref="P1178:R1178"/>
    <mergeCell ref="S1178:V1178"/>
    <mergeCell ref="D1179:F1179"/>
    <mergeCell ref="G1179:I1179"/>
    <mergeCell ref="J1179:L1179"/>
    <mergeCell ref="M1179:O1179"/>
    <mergeCell ref="P1179:R1179"/>
    <mergeCell ref="S1179:V1179"/>
    <mergeCell ref="B1176:C1176"/>
    <mergeCell ref="D1176:F1176"/>
    <mergeCell ref="G1176:I1176"/>
    <mergeCell ref="J1176:L1176"/>
    <mergeCell ref="M1176:O1176"/>
    <mergeCell ref="P1176:R1176"/>
    <mergeCell ref="B1177:C1177"/>
    <mergeCell ref="D1177:F1177"/>
    <mergeCell ref="G1177:I1177"/>
    <mergeCell ref="J1177:L1177"/>
    <mergeCell ref="M1177:O1177"/>
    <mergeCell ref="P1177:R1177"/>
    <mergeCell ref="B1174:C1174"/>
    <mergeCell ref="D1174:F1174"/>
    <mergeCell ref="G1174:I1174"/>
    <mergeCell ref="J1174:L1174"/>
    <mergeCell ref="M1174:O1174"/>
    <mergeCell ref="P1174:R1174"/>
    <mergeCell ref="B1175:C1175"/>
    <mergeCell ref="D1175:F1175"/>
    <mergeCell ref="G1175:I1175"/>
    <mergeCell ref="J1175:L1175"/>
    <mergeCell ref="M1175:O1175"/>
    <mergeCell ref="P1175:R1175"/>
    <mergeCell ref="S1175:V1175"/>
    <mergeCell ref="S1176:V1176"/>
    <mergeCell ref="S1177:V1177"/>
    <mergeCell ref="B1172:C1172"/>
    <mergeCell ref="D1172:F1172"/>
    <mergeCell ref="G1172:I1172"/>
    <mergeCell ref="J1172:L1172"/>
    <mergeCell ref="M1172:O1172"/>
    <mergeCell ref="P1172:R1172"/>
    <mergeCell ref="B1173:C1173"/>
    <mergeCell ref="D1173:F1173"/>
    <mergeCell ref="G1173:I1173"/>
    <mergeCell ref="J1173:L1173"/>
    <mergeCell ref="M1173:O1173"/>
    <mergeCell ref="P1173:R1173"/>
    <mergeCell ref="G1170:I1170"/>
    <mergeCell ref="J1170:L1170"/>
    <mergeCell ref="M1170:O1170"/>
    <mergeCell ref="P1170:R1170"/>
    <mergeCell ref="T1170:V1170"/>
    <mergeCell ref="B1171:C1171"/>
    <mergeCell ref="D1171:F1171"/>
    <mergeCell ref="G1171:I1171"/>
    <mergeCell ref="J1171:L1171"/>
    <mergeCell ref="M1171:O1171"/>
    <mergeCell ref="P1171:R1171"/>
    <mergeCell ref="B1163:C1163"/>
    <mergeCell ref="B1164:C1164"/>
    <mergeCell ref="B1165:C1165"/>
    <mergeCell ref="B1166:C1166"/>
    <mergeCell ref="B1167:C1167"/>
    <mergeCell ref="B1168:C1168"/>
    <mergeCell ref="B1169:C1169"/>
    <mergeCell ref="B1170:C1170"/>
    <mergeCell ref="D1170:F1170"/>
    <mergeCell ref="D1160:F1160"/>
    <mergeCell ref="G1160:R1160"/>
    <mergeCell ref="S1160:V1160"/>
    <mergeCell ref="D1161:F1161"/>
    <mergeCell ref="G1161:I1161"/>
    <mergeCell ref="J1161:L1161"/>
    <mergeCell ref="M1161:O1161"/>
    <mergeCell ref="P1161:P1162"/>
    <mergeCell ref="Q1161:S1161"/>
    <mergeCell ref="T1161:V1161"/>
    <mergeCell ref="B1155:C1155"/>
    <mergeCell ref="D1155:V1155"/>
    <mergeCell ref="B1156:C1156"/>
    <mergeCell ref="D1156:V1156"/>
    <mergeCell ref="B1157:C1157"/>
    <mergeCell ref="D1157:V1157"/>
    <mergeCell ref="B1158:C1158"/>
    <mergeCell ref="D1158:V1158"/>
    <mergeCell ref="B1159:C1159"/>
    <mergeCell ref="D1159:F1159"/>
    <mergeCell ref="G1159:I1159"/>
    <mergeCell ref="J1159:L1159"/>
    <mergeCell ref="M1159:O1159"/>
    <mergeCell ref="P1159:R1159"/>
    <mergeCell ref="S1159:V1159"/>
    <mergeCell ref="S1151:V1151"/>
    <mergeCell ref="B1152:C1152"/>
    <mergeCell ref="D1152:F1152"/>
    <mergeCell ref="G1152:I1152"/>
    <mergeCell ref="J1152:L1152"/>
    <mergeCell ref="M1152:O1152"/>
    <mergeCell ref="S1152:V1152"/>
    <mergeCell ref="B1153:V1153"/>
    <mergeCell ref="B1154:V1154"/>
    <mergeCell ref="B1148:C1148"/>
    <mergeCell ref="D1148:F1148"/>
    <mergeCell ref="G1148:I1148"/>
    <mergeCell ref="J1148:L1148"/>
    <mergeCell ref="M1148:O1148"/>
    <mergeCell ref="P1148:R1148"/>
    <mergeCell ref="S1148:V1150"/>
    <mergeCell ref="B1149:C1149"/>
    <mergeCell ref="D1149:F1149"/>
    <mergeCell ref="G1149:I1149"/>
    <mergeCell ref="J1149:L1149"/>
    <mergeCell ref="M1149:O1149"/>
    <mergeCell ref="P1149:R1149"/>
    <mergeCell ref="B1150:C1150"/>
    <mergeCell ref="D1150:F1150"/>
    <mergeCell ref="G1150:I1150"/>
    <mergeCell ref="J1150:L1150"/>
    <mergeCell ref="M1150:O1150"/>
    <mergeCell ref="P1150:R1152"/>
    <mergeCell ref="B1151:C1151"/>
    <mergeCell ref="D1151:F1151"/>
    <mergeCell ref="G1151:I1151"/>
    <mergeCell ref="J1151:L1151"/>
    <mergeCell ref="M1151:O1151"/>
    <mergeCell ref="A1146:A1147"/>
    <mergeCell ref="B1146:C1147"/>
    <mergeCell ref="D1146:F1146"/>
    <mergeCell ref="G1146:I1146"/>
    <mergeCell ref="J1146:L1146"/>
    <mergeCell ref="M1146:O1146"/>
    <mergeCell ref="P1146:R1146"/>
    <mergeCell ref="S1146:V1146"/>
    <mergeCell ref="D1147:F1147"/>
    <mergeCell ref="G1147:I1147"/>
    <mergeCell ref="J1147:L1147"/>
    <mergeCell ref="M1147:O1147"/>
    <mergeCell ref="P1147:R1147"/>
    <mergeCell ref="S1147:V1147"/>
    <mergeCell ref="B1144:C1144"/>
    <mergeCell ref="D1144:F1144"/>
    <mergeCell ref="G1144:I1144"/>
    <mergeCell ref="J1144:L1144"/>
    <mergeCell ref="M1144:O1144"/>
    <mergeCell ref="P1144:R1144"/>
    <mergeCell ref="B1145:C1145"/>
    <mergeCell ref="D1145:F1145"/>
    <mergeCell ref="G1145:I1145"/>
    <mergeCell ref="J1145:L1145"/>
    <mergeCell ref="M1145:O1145"/>
    <mergeCell ref="P1145:R1145"/>
    <mergeCell ref="B1142:C1142"/>
    <mergeCell ref="D1142:F1142"/>
    <mergeCell ref="G1142:I1142"/>
    <mergeCell ref="J1142:L1142"/>
    <mergeCell ref="M1142:O1142"/>
    <mergeCell ref="P1142:R1142"/>
    <mergeCell ref="B1143:C1143"/>
    <mergeCell ref="D1143:F1143"/>
    <mergeCell ref="G1143:I1143"/>
    <mergeCell ref="J1143:L1143"/>
    <mergeCell ref="M1143:O1143"/>
    <mergeCell ref="P1143:R1143"/>
    <mergeCell ref="S1143:V1143"/>
    <mergeCell ref="S1144:V1144"/>
    <mergeCell ref="S1145:V1145"/>
    <mergeCell ref="B1140:C1140"/>
    <mergeCell ref="D1140:F1140"/>
    <mergeCell ref="G1140:I1140"/>
    <mergeCell ref="J1140:L1140"/>
    <mergeCell ref="M1140:O1140"/>
    <mergeCell ref="P1140:R1140"/>
    <mergeCell ref="B1141:C1141"/>
    <mergeCell ref="D1141:F1141"/>
    <mergeCell ref="G1141:I1141"/>
    <mergeCell ref="J1141:L1141"/>
    <mergeCell ref="M1141:O1141"/>
    <mergeCell ref="P1141:R1141"/>
    <mergeCell ref="G1138:I1138"/>
    <mergeCell ref="J1138:L1138"/>
    <mergeCell ref="M1138:O1138"/>
    <mergeCell ref="P1138:R1138"/>
    <mergeCell ref="T1138:V1138"/>
    <mergeCell ref="B1139:C1139"/>
    <mergeCell ref="D1139:F1139"/>
    <mergeCell ref="G1139:I1139"/>
    <mergeCell ref="J1139:L1139"/>
    <mergeCell ref="M1139:O1139"/>
    <mergeCell ref="P1139:R1139"/>
    <mergeCell ref="B1131:C1131"/>
    <mergeCell ref="B1132:C1132"/>
    <mergeCell ref="B1133:C1133"/>
    <mergeCell ref="B1134:C1134"/>
    <mergeCell ref="B1135:C1135"/>
    <mergeCell ref="B1136:C1136"/>
    <mergeCell ref="B1137:C1137"/>
    <mergeCell ref="B1138:C1138"/>
    <mergeCell ref="D1138:F1138"/>
    <mergeCell ref="D1128:F1128"/>
    <mergeCell ref="G1128:R1128"/>
    <mergeCell ref="S1128:V1128"/>
    <mergeCell ref="D1129:F1129"/>
    <mergeCell ref="G1129:I1129"/>
    <mergeCell ref="J1129:L1129"/>
    <mergeCell ref="M1129:O1129"/>
    <mergeCell ref="P1129:P1130"/>
    <mergeCell ref="Q1129:S1129"/>
    <mergeCell ref="T1129:V1129"/>
    <mergeCell ref="B1123:C1123"/>
    <mergeCell ref="D1123:V1123"/>
    <mergeCell ref="B1124:C1124"/>
    <mergeCell ref="D1124:V1124"/>
    <mergeCell ref="B1125:C1125"/>
    <mergeCell ref="D1125:V1125"/>
    <mergeCell ref="B1126:C1126"/>
    <mergeCell ref="D1126:V1126"/>
    <mergeCell ref="B1127:C1127"/>
    <mergeCell ref="D1127:F1127"/>
    <mergeCell ref="G1127:I1127"/>
    <mergeCell ref="J1127:L1127"/>
    <mergeCell ref="M1127:O1127"/>
    <mergeCell ref="P1127:R1127"/>
    <mergeCell ref="S1127:V1127"/>
    <mergeCell ref="S1119:V1119"/>
    <mergeCell ref="B1120:C1120"/>
    <mergeCell ref="D1120:F1120"/>
    <mergeCell ref="G1120:I1120"/>
    <mergeCell ref="J1120:L1120"/>
    <mergeCell ref="M1120:O1120"/>
    <mergeCell ref="S1120:V1120"/>
    <mergeCell ref="B1121:V1121"/>
    <mergeCell ref="B1122:V1122"/>
    <mergeCell ref="B1116:C1116"/>
    <mergeCell ref="D1116:F1116"/>
    <mergeCell ref="G1116:I1116"/>
    <mergeCell ref="J1116:L1116"/>
    <mergeCell ref="M1116:O1116"/>
    <mergeCell ref="P1116:R1116"/>
    <mergeCell ref="S1116:V1118"/>
    <mergeCell ref="B1117:C1117"/>
    <mergeCell ref="D1117:F1117"/>
    <mergeCell ref="G1117:I1117"/>
    <mergeCell ref="J1117:L1117"/>
    <mergeCell ref="M1117:O1117"/>
    <mergeCell ref="P1117:R1117"/>
    <mergeCell ref="B1118:C1118"/>
    <mergeCell ref="D1118:F1118"/>
    <mergeCell ref="G1118:I1118"/>
    <mergeCell ref="J1118:L1118"/>
    <mergeCell ref="M1118:O1118"/>
    <mergeCell ref="P1118:R1120"/>
    <mergeCell ref="B1119:C1119"/>
    <mergeCell ref="D1119:F1119"/>
    <mergeCell ref="G1119:I1119"/>
    <mergeCell ref="J1119:L1119"/>
    <mergeCell ref="M1119:O1119"/>
    <mergeCell ref="A1114:A1115"/>
    <mergeCell ref="B1114:C1115"/>
    <mergeCell ref="D1114:F1114"/>
    <mergeCell ref="G1114:I1114"/>
    <mergeCell ref="J1114:L1114"/>
    <mergeCell ref="M1114:O1114"/>
    <mergeCell ref="P1114:R1114"/>
    <mergeCell ref="S1114:V1114"/>
    <mergeCell ref="D1115:F1115"/>
    <mergeCell ref="G1115:I1115"/>
    <mergeCell ref="J1115:L1115"/>
    <mergeCell ref="M1115:O1115"/>
    <mergeCell ref="P1115:R1115"/>
    <mergeCell ref="S1115:V1115"/>
    <mergeCell ref="B1112:C1112"/>
    <mergeCell ref="D1112:F1112"/>
    <mergeCell ref="G1112:I1112"/>
    <mergeCell ref="J1112:L1112"/>
    <mergeCell ref="M1112:O1112"/>
    <mergeCell ref="P1112:R1112"/>
    <mergeCell ref="B1113:C1113"/>
    <mergeCell ref="D1113:F1113"/>
    <mergeCell ref="G1113:I1113"/>
    <mergeCell ref="J1113:L1113"/>
    <mergeCell ref="M1113:O1113"/>
    <mergeCell ref="P1113:R1113"/>
    <mergeCell ref="B1110:C1110"/>
    <mergeCell ref="D1110:F1110"/>
    <mergeCell ref="G1110:I1110"/>
    <mergeCell ref="J1110:L1110"/>
    <mergeCell ref="M1110:O1110"/>
    <mergeCell ref="P1110:R1110"/>
    <mergeCell ref="B1111:C1111"/>
    <mergeCell ref="D1111:F1111"/>
    <mergeCell ref="G1111:I1111"/>
    <mergeCell ref="J1111:L1111"/>
    <mergeCell ref="M1111:O1111"/>
    <mergeCell ref="P1111:R1111"/>
    <mergeCell ref="S1111:V1111"/>
    <mergeCell ref="S1112:V1112"/>
    <mergeCell ref="S1113:V1113"/>
    <mergeCell ref="B1108:C1108"/>
    <mergeCell ref="D1108:F1108"/>
    <mergeCell ref="G1108:I1108"/>
    <mergeCell ref="J1108:L1108"/>
    <mergeCell ref="M1108:O1108"/>
    <mergeCell ref="P1108:R1108"/>
    <mergeCell ref="B1109:C1109"/>
    <mergeCell ref="D1109:F1109"/>
    <mergeCell ref="G1109:I1109"/>
    <mergeCell ref="J1109:L1109"/>
    <mergeCell ref="M1109:O1109"/>
    <mergeCell ref="P1109:R1109"/>
    <mergeCell ref="G1106:I1106"/>
    <mergeCell ref="J1106:L1106"/>
    <mergeCell ref="M1106:O1106"/>
    <mergeCell ref="P1106:R1106"/>
    <mergeCell ref="T1106:V1106"/>
    <mergeCell ref="B1107:C1107"/>
    <mergeCell ref="D1107:F1107"/>
    <mergeCell ref="G1107:I1107"/>
    <mergeCell ref="J1107:L1107"/>
    <mergeCell ref="M1107:O1107"/>
    <mergeCell ref="P1107:R1107"/>
    <mergeCell ref="B1099:C1099"/>
    <mergeCell ref="B1100:C1100"/>
    <mergeCell ref="B1101:C1101"/>
    <mergeCell ref="B1102:C1102"/>
    <mergeCell ref="B1103:C1103"/>
    <mergeCell ref="B1104:C1104"/>
    <mergeCell ref="B1105:C1105"/>
    <mergeCell ref="B1106:C1106"/>
    <mergeCell ref="D1106:F1106"/>
    <mergeCell ref="D1096:F1096"/>
    <mergeCell ref="G1096:R1096"/>
    <mergeCell ref="S1096:V1096"/>
    <mergeCell ref="D1097:F1097"/>
    <mergeCell ref="G1097:I1097"/>
    <mergeCell ref="J1097:L1097"/>
    <mergeCell ref="M1097:O1097"/>
    <mergeCell ref="P1097:P1098"/>
    <mergeCell ref="Q1097:S1097"/>
    <mergeCell ref="T1097:V1097"/>
    <mergeCell ref="B1091:C1091"/>
    <mergeCell ref="D1091:V1091"/>
    <mergeCell ref="B1092:C1092"/>
    <mergeCell ref="D1092:V1092"/>
    <mergeCell ref="B1093:C1093"/>
    <mergeCell ref="D1093:V1093"/>
    <mergeCell ref="B1094:C1094"/>
    <mergeCell ref="D1094:V1094"/>
    <mergeCell ref="B1095:C1095"/>
    <mergeCell ref="D1095:F1095"/>
    <mergeCell ref="G1095:I1095"/>
    <mergeCell ref="J1095:L1095"/>
    <mergeCell ref="M1095:O1095"/>
    <mergeCell ref="P1095:R1095"/>
    <mergeCell ref="S1095:V1095"/>
    <mergeCell ref="S1087:V1087"/>
    <mergeCell ref="B1088:C1088"/>
    <mergeCell ref="D1088:F1088"/>
    <mergeCell ref="G1088:I1088"/>
    <mergeCell ref="J1088:L1088"/>
    <mergeCell ref="M1088:O1088"/>
    <mergeCell ref="S1088:V1088"/>
    <mergeCell ref="B1089:V1089"/>
    <mergeCell ref="B1090:V1090"/>
    <mergeCell ref="B1084:C1084"/>
    <mergeCell ref="D1084:F1084"/>
    <mergeCell ref="G1084:I1084"/>
    <mergeCell ref="J1084:L1084"/>
    <mergeCell ref="M1084:O1084"/>
    <mergeCell ref="P1084:R1084"/>
    <mergeCell ref="S1084:V1086"/>
    <mergeCell ref="B1085:C1085"/>
    <mergeCell ref="D1085:F1085"/>
    <mergeCell ref="G1085:I1085"/>
    <mergeCell ref="J1085:L1085"/>
    <mergeCell ref="M1085:O1085"/>
    <mergeCell ref="P1085:R1085"/>
    <mergeCell ref="B1086:C1086"/>
    <mergeCell ref="D1086:F1086"/>
    <mergeCell ref="G1086:I1086"/>
    <mergeCell ref="J1086:L1086"/>
    <mergeCell ref="M1086:O1086"/>
    <mergeCell ref="P1086:R1088"/>
    <mergeCell ref="B1087:C1087"/>
    <mergeCell ref="D1087:F1087"/>
    <mergeCell ref="G1087:I1087"/>
    <mergeCell ref="J1087:L1087"/>
    <mergeCell ref="M1087:O1087"/>
    <mergeCell ref="A1082:A1083"/>
    <mergeCell ref="B1082:C1083"/>
    <mergeCell ref="D1082:F1082"/>
    <mergeCell ref="G1082:I1082"/>
    <mergeCell ref="J1082:L1082"/>
    <mergeCell ref="M1082:O1082"/>
    <mergeCell ref="P1082:R1082"/>
    <mergeCell ref="S1082:V1082"/>
    <mergeCell ref="D1083:F1083"/>
    <mergeCell ref="G1083:I1083"/>
    <mergeCell ref="J1083:L1083"/>
    <mergeCell ref="M1083:O1083"/>
    <mergeCell ref="P1083:R1083"/>
    <mergeCell ref="S1083:V1083"/>
    <mergeCell ref="B1080:C1080"/>
    <mergeCell ref="D1080:F1080"/>
    <mergeCell ref="G1080:I1080"/>
    <mergeCell ref="J1080:L1080"/>
    <mergeCell ref="M1080:O1080"/>
    <mergeCell ref="P1080:R1080"/>
    <mergeCell ref="B1081:C1081"/>
    <mergeCell ref="D1081:F1081"/>
    <mergeCell ref="G1081:I1081"/>
    <mergeCell ref="J1081:L1081"/>
    <mergeCell ref="M1081:O1081"/>
    <mergeCell ref="P1081:R1081"/>
    <mergeCell ref="B1078:C1078"/>
    <mergeCell ref="D1078:F1078"/>
    <mergeCell ref="G1078:I1078"/>
    <mergeCell ref="J1078:L1078"/>
    <mergeCell ref="M1078:O1078"/>
    <mergeCell ref="P1078:R1078"/>
    <mergeCell ref="B1079:C1079"/>
    <mergeCell ref="D1079:F1079"/>
    <mergeCell ref="G1079:I1079"/>
    <mergeCell ref="J1079:L1079"/>
    <mergeCell ref="M1079:O1079"/>
    <mergeCell ref="P1079:R1079"/>
    <mergeCell ref="S1079:V1079"/>
    <mergeCell ref="S1080:V1080"/>
    <mergeCell ref="S1081:V1081"/>
    <mergeCell ref="B1076:C1076"/>
    <mergeCell ref="D1076:F1076"/>
    <mergeCell ref="G1076:I1076"/>
    <mergeCell ref="J1076:L1076"/>
    <mergeCell ref="M1076:O1076"/>
    <mergeCell ref="P1076:R1076"/>
    <mergeCell ref="B1077:C1077"/>
    <mergeCell ref="D1077:F1077"/>
    <mergeCell ref="G1077:I1077"/>
    <mergeCell ref="J1077:L1077"/>
    <mergeCell ref="M1077:O1077"/>
    <mergeCell ref="P1077:R1077"/>
    <mergeCell ref="G1074:I1074"/>
    <mergeCell ref="J1074:L1074"/>
    <mergeCell ref="M1074:O1074"/>
    <mergeCell ref="P1074:R1074"/>
    <mergeCell ref="T1074:V1074"/>
    <mergeCell ref="B1075:C1075"/>
    <mergeCell ref="D1075:F1075"/>
    <mergeCell ref="G1075:I1075"/>
    <mergeCell ref="J1075:L1075"/>
    <mergeCell ref="M1075:O1075"/>
    <mergeCell ref="P1075:R1075"/>
    <mergeCell ref="B1067:C1067"/>
    <mergeCell ref="B1068:C1068"/>
    <mergeCell ref="B1069:C1069"/>
    <mergeCell ref="B1070:C1070"/>
    <mergeCell ref="B1071:C1071"/>
    <mergeCell ref="B1072:C1072"/>
    <mergeCell ref="B1073:C1073"/>
    <mergeCell ref="B1074:C1074"/>
    <mergeCell ref="D1074:F1074"/>
    <mergeCell ref="D1064:F1064"/>
    <mergeCell ref="G1064:R1064"/>
    <mergeCell ref="S1064:V1064"/>
    <mergeCell ref="D1065:F1065"/>
    <mergeCell ref="G1065:I1065"/>
    <mergeCell ref="J1065:L1065"/>
    <mergeCell ref="M1065:O1065"/>
    <mergeCell ref="P1065:P1066"/>
    <mergeCell ref="Q1065:S1065"/>
    <mergeCell ref="T1065:V1065"/>
    <mergeCell ref="B1059:C1059"/>
    <mergeCell ref="D1059:V1059"/>
    <mergeCell ref="B1060:C1060"/>
    <mergeCell ref="D1060:V1060"/>
    <mergeCell ref="B1061:C1061"/>
    <mergeCell ref="D1061:V1061"/>
    <mergeCell ref="B1062:C1062"/>
    <mergeCell ref="D1062:V1062"/>
    <mergeCell ref="B1063:C1063"/>
    <mergeCell ref="D1063:F1063"/>
    <mergeCell ref="G1063:I1063"/>
    <mergeCell ref="J1063:L1063"/>
    <mergeCell ref="M1063:O1063"/>
    <mergeCell ref="P1063:R1063"/>
    <mergeCell ref="S1063:V1063"/>
    <mergeCell ref="S1055:V1055"/>
    <mergeCell ref="B1056:C1056"/>
    <mergeCell ref="D1056:F1056"/>
    <mergeCell ref="G1056:I1056"/>
    <mergeCell ref="J1056:L1056"/>
    <mergeCell ref="M1056:O1056"/>
    <mergeCell ref="S1056:V1056"/>
    <mergeCell ref="B1057:V1057"/>
    <mergeCell ref="B1058:V1058"/>
    <mergeCell ref="B1052:C1052"/>
    <mergeCell ref="D1052:F1052"/>
    <mergeCell ref="G1052:I1052"/>
    <mergeCell ref="J1052:L1052"/>
    <mergeCell ref="M1052:O1052"/>
    <mergeCell ref="P1052:R1052"/>
    <mergeCell ref="S1052:V1054"/>
    <mergeCell ref="B1053:C1053"/>
    <mergeCell ref="D1053:F1053"/>
    <mergeCell ref="G1053:I1053"/>
    <mergeCell ref="J1053:L1053"/>
    <mergeCell ref="M1053:O1053"/>
    <mergeCell ref="P1053:R1053"/>
    <mergeCell ref="B1054:C1054"/>
    <mergeCell ref="D1054:F1054"/>
    <mergeCell ref="G1054:I1054"/>
    <mergeCell ref="J1054:L1054"/>
    <mergeCell ref="M1054:O1054"/>
    <mergeCell ref="P1054:R1056"/>
    <mergeCell ref="B1055:C1055"/>
    <mergeCell ref="D1055:F1055"/>
    <mergeCell ref="G1055:I1055"/>
    <mergeCell ref="J1055:L1055"/>
    <mergeCell ref="M1055:O1055"/>
    <mergeCell ref="A1050:A1051"/>
    <mergeCell ref="B1050:C1051"/>
    <mergeCell ref="D1050:F1050"/>
    <mergeCell ref="G1050:I1050"/>
    <mergeCell ref="J1050:L1050"/>
    <mergeCell ref="M1050:O1050"/>
    <mergeCell ref="P1050:R1050"/>
    <mergeCell ref="S1050:V1050"/>
    <mergeCell ref="D1051:F1051"/>
    <mergeCell ref="G1051:I1051"/>
    <mergeCell ref="J1051:L1051"/>
    <mergeCell ref="M1051:O1051"/>
    <mergeCell ref="P1051:R1051"/>
    <mergeCell ref="S1051:V1051"/>
    <mergeCell ref="B1048:C1048"/>
    <mergeCell ref="D1048:F1048"/>
    <mergeCell ref="G1048:I1048"/>
    <mergeCell ref="J1048:L1048"/>
    <mergeCell ref="M1048:O1048"/>
    <mergeCell ref="P1048:R1048"/>
    <mergeCell ref="B1049:C1049"/>
    <mergeCell ref="D1049:F1049"/>
    <mergeCell ref="G1049:I1049"/>
    <mergeCell ref="J1049:L1049"/>
    <mergeCell ref="M1049:O1049"/>
    <mergeCell ref="P1049:R1049"/>
    <mergeCell ref="B1046:C1046"/>
    <mergeCell ref="D1046:F1046"/>
    <mergeCell ref="G1046:I1046"/>
    <mergeCell ref="J1046:L1046"/>
    <mergeCell ref="M1046:O1046"/>
    <mergeCell ref="P1046:R1046"/>
    <mergeCell ref="B1047:C1047"/>
    <mergeCell ref="D1047:F1047"/>
    <mergeCell ref="G1047:I1047"/>
    <mergeCell ref="J1047:L1047"/>
    <mergeCell ref="M1047:O1047"/>
    <mergeCell ref="P1047:R1047"/>
    <mergeCell ref="S1047:V1047"/>
    <mergeCell ref="S1048:V1048"/>
    <mergeCell ref="S1049:V1049"/>
    <mergeCell ref="B1044:C1044"/>
    <mergeCell ref="D1044:F1044"/>
    <mergeCell ref="G1044:I1044"/>
    <mergeCell ref="J1044:L1044"/>
    <mergeCell ref="M1044:O1044"/>
    <mergeCell ref="P1044:R1044"/>
    <mergeCell ref="B1045:C1045"/>
    <mergeCell ref="D1045:F1045"/>
    <mergeCell ref="G1045:I1045"/>
    <mergeCell ref="J1045:L1045"/>
    <mergeCell ref="M1045:O1045"/>
    <mergeCell ref="P1045:R1045"/>
    <mergeCell ref="G1042:I1042"/>
    <mergeCell ref="J1042:L1042"/>
    <mergeCell ref="M1042:O1042"/>
    <mergeCell ref="P1042:R1042"/>
    <mergeCell ref="T1042:V1042"/>
    <mergeCell ref="B1043:C1043"/>
    <mergeCell ref="D1043:F1043"/>
    <mergeCell ref="G1043:I1043"/>
    <mergeCell ref="J1043:L1043"/>
    <mergeCell ref="M1043:O1043"/>
    <mergeCell ref="P1043:R1043"/>
    <mergeCell ref="B1035:C1035"/>
    <mergeCell ref="B1036:C1036"/>
    <mergeCell ref="B1037:C1037"/>
    <mergeCell ref="B1038:C1038"/>
    <mergeCell ref="B1039:C1039"/>
    <mergeCell ref="B1040:C1040"/>
    <mergeCell ref="B1041:C1041"/>
    <mergeCell ref="B1042:C1042"/>
    <mergeCell ref="D1042:F1042"/>
    <mergeCell ref="D1032:F1032"/>
    <mergeCell ref="G1032:R1032"/>
    <mergeCell ref="S1032:V1032"/>
    <mergeCell ref="D1033:F1033"/>
    <mergeCell ref="G1033:I1033"/>
    <mergeCell ref="J1033:L1033"/>
    <mergeCell ref="M1033:O1033"/>
    <mergeCell ref="P1033:P1034"/>
    <mergeCell ref="Q1033:S1033"/>
    <mergeCell ref="T1033:V1033"/>
    <mergeCell ref="B1027:C1027"/>
    <mergeCell ref="D1027:V1027"/>
    <mergeCell ref="B1028:C1028"/>
    <mergeCell ref="D1028:V1028"/>
    <mergeCell ref="B1029:C1029"/>
    <mergeCell ref="D1029:V1029"/>
    <mergeCell ref="B1030:C1030"/>
    <mergeCell ref="D1030:V1030"/>
    <mergeCell ref="B1031:C1031"/>
    <mergeCell ref="D1031:F1031"/>
    <mergeCell ref="G1031:I1031"/>
    <mergeCell ref="J1031:L1031"/>
    <mergeCell ref="M1031:O1031"/>
    <mergeCell ref="P1031:R1031"/>
    <mergeCell ref="S1031:V1031"/>
    <mergeCell ref="S1023:V1023"/>
    <mergeCell ref="B1024:C1024"/>
    <mergeCell ref="D1024:F1024"/>
    <mergeCell ref="G1024:I1024"/>
    <mergeCell ref="J1024:L1024"/>
    <mergeCell ref="M1024:O1024"/>
    <mergeCell ref="S1024:V1024"/>
    <mergeCell ref="B1025:V1025"/>
    <mergeCell ref="B1026:V1026"/>
    <mergeCell ref="B1020:C1020"/>
    <mergeCell ref="D1020:F1020"/>
    <mergeCell ref="G1020:I1020"/>
    <mergeCell ref="J1020:L1020"/>
    <mergeCell ref="M1020:O1020"/>
    <mergeCell ref="P1020:R1020"/>
    <mergeCell ref="S1020:V1022"/>
    <mergeCell ref="B1021:C1021"/>
    <mergeCell ref="D1021:F1021"/>
    <mergeCell ref="G1021:I1021"/>
    <mergeCell ref="J1021:L1021"/>
    <mergeCell ref="M1021:O1021"/>
    <mergeCell ref="P1021:R1021"/>
    <mergeCell ref="B1022:C1022"/>
    <mergeCell ref="D1022:F1022"/>
    <mergeCell ref="G1022:I1022"/>
    <mergeCell ref="J1022:L1022"/>
    <mergeCell ref="M1022:O1022"/>
    <mergeCell ref="P1022:R1024"/>
    <mergeCell ref="B1023:C1023"/>
    <mergeCell ref="D1023:F1023"/>
    <mergeCell ref="G1023:I1023"/>
    <mergeCell ref="J1023:L1023"/>
    <mergeCell ref="M1023:O1023"/>
    <mergeCell ref="A1018:A1019"/>
    <mergeCell ref="B1018:C1019"/>
    <mergeCell ref="D1018:F1018"/>
    <mergeCell ref="G1018:I1018"/>
    <mergeCell ref="J1018:L1018"/>
    <mergeCell ref="M1018:O1018"/>
    <mergeCell ref="P1018:R1018"/>
    <mergeCell ref="S1018:V1018"/>
    <mergeCell ref="D1019:F1019"/>
    <mergeCell ref="G1019:I1019"/>
    <mergeCell ref="J1019:L1019"/>
    <mergeCell ref="M1019:O1019"/>
    <mergeCell ref="P1019:R1019"/>
    <mergeCell ref="S1019:V1019"/>
    <mergeCell ref="B1016:C1016"/>
    <mergeCell ref="D1016:F1016"/>
    <mergeCell ref="G1016:I1016"/>
    <mergeCell ref="J1016:L1016"/>
    <mergeCell ref="M1016:O1016"/>
    <mergeCell ref="P1016:R1016"/>
    <mergeCell ref="B1017:C1017"/>
    <mergeCell ref="D1017:F1017"/>
    <mergeCell ref="G1017:I1017"/>
    <mergeCell ref="J1017:L1017"/>
    <mergeCell ref="M1017:O1017"/>
    <mergeCell ref="P1017:R1017"/>
    <mergeCell ref="B1014:C1014"/>
    <mergeCell ref="D1014:F1014"/>
    <mergeCell ref="G1014:I1014"/>
    <mergeCell ref="J1014:L1014"/>
    <mergeCell ref="M1014:O1014"/>
    <mergeCell ref="P1014:R1014"/>
    <mergeCell ref="B1015:C1015"/>
    <mergeCell ref="D1015:F1015"/>
    <mergeCell ref="G1015:I1015"/>
    <mergeCell ref="J1015:L1015"/>
    <mergeCell ref="M1015:O1015"/>
    <mergeCell ref="P1015:R1015"/>
    <mergeCell ref="S1015:V1015"/>
    <mergeCell ref="S1016:V1016"/>
    <mergeCell ref="S1017:V1017"/>
    <mergeCell ref="B1012:C1012"/>
    <mergeCell ref="D1012:F1012"/>
    <mergeCell ref="G1012:I1012"/>
    <mergeCell ref="J1012:L1012"/>
    <mergeCell ref="M1012:O1012"/>
    <mergeCell ref="P1012:R1012"/>
    <mergeCell ref="B1013:C1013"/>
    <mergeCell ref="D1013:F1013"/>
    <mergeCell ref="G1013:I1013"/>
    <mergeCell ref="J1013:L1013"/>
    <mergeCell ref="M1013:O1013"/>
    <mergeCell ref="P1013:R1013"/>
    <mergeCell ref="G1010:I1010"/>
    <mergeCell ref="J1010:L1010"/>
    <mergeCell ref="M1010:O1010"/>
    <mergeCell ref="P1010:R1010"/>
    <mergeCell ref="T1010:V1010"/>
    <mergeCell ref="B1011:C1011"/>
    <mergeCell ref="D1011:F1011"/>
    <mergeCell ref="G1011:I1011"/>
    <mergeCell ref="J1011:L1011"/>
    <mergeCell ref="M1011:O1011"/>
    <mergeCell ref="P1011:R1011"/>
    <mergeCell ref="B1003:C1003"/>
    <mergeCell ref="B1004:C1004"/>
    <mergeCell ref="B1005:C1005"/>
    <mergeCell ref="B1006:C1006"/>
    <mergeCell ref="B1007:C1007"/>
    <mergeCell ref="B1008:C1008"/>
    <mergeCell ref="B1009:C1009"/>
    <mergeCell ref="B1010:C1010"/>
    <mergeCell ref="D1010:F1010"/>
    <mergeCell ref="D1000:F1000"/>
    <mergeCell ref="G1000:R1000"/>
    <mergeCell ref="S1000:V1000"/>
    <mergeCell ref="D1001:F1001"/>
    <mergeCell ref="G1001:I1001"/>
    <mergeCell ref="J1001:L1001"/>
    <mergeCell ref="M1001:O1001"/>
    <mergeCell ref="P1001:P1002"/>
    <mergeCell ref="Q1001:S1001"/>
    <mergeCell ref="T1001:V1001"/>
    <mergeCell ref="B995:C995"/>
    <mergeCell ref="D995:V995"/>
    <mergeCell ref="B996:C996"/>
    <mergeCell ref="D996:V996"/>
    <mergeCell ref="B997:C997"/>
    <mergeCell ref="D997:V997"/>
    <mergeCell ref="B998:C998"/>
    <mergeCell ref="D998:V998"/>
    <mergeCell ref="B999:C999"/>
    <mergeCell ref="D999:F999"/>
    <mergeCell ref="G999:I999"/>
    <mergeCell ref="J999:L999"/>
    <mergeCell ref="M999:O999"/>
    <mergeCell ref="P999:R999"/>
    <mergeCell ref="S999:V999"/>
    <mergeCell ref="S991:V991"/>
    <mergeCell ref="B992:C992"/>
    <mergeCell ref="D992:F992"/>
    <mergeCell ref="G992:I992"/>
    <mergeCell ref="J992:L992"/>
    <mergeCell ref="M992:O992"/>
    <mergeCell ref="S992:V992"/>
    <mergeCell ref="B993:V993"/>
    <mergeCell ref="B994:V994"/>
    <mergeCell ref="B988:C988"/>
    <mergeCell ref="D988:F988"/>
    <mergeCell ref="G988:I988"/>
    <mergeCell ref="J988:L988"/>
    <mergeCell ref="M988:O988"/>
    <mergeCell ref="P988:R988"/>
    <mergeCell ref="S988:V990"/>
    <mergeCell ref="B989:C989"/>
    <mergeCell ref="D989:F989"/>
    <mergeCell ref="G989:I989"/>
    <mergeCell ref="J989:L989"/>
    <mergeCell ref="M989:O989"/>
    <mergeCell ref="P989:R989"/>
    <mergeCell ref="B990:C990"/>
    <mergeCell ref="D990:F990"/>
    <mergeCell ref="G990:I990"/>
    <mergeCell ref="J990:L990"/>
    <mergeCell ref="M990:O990"/>
    <mergeCell ref="P990:R992"/>
    <mergeCell ref="B991:C991"/>
    <mergeCell ref="D991:F991"/>
    <mergeCell ref="G991:I991"/>
    <mergeCell ref="J991:L991"/>
    <mergeCell ref="M991:O991"/>
    <mergeCell ref="A986:A987"/>
    <mergeCell ref="B986:C987"/>
    <mergeCell ref="D986:F986"/>
    <mergeCell ref="G986:I986"/>
    <mergeCell ref="J986:L986"/>
    <mergeCell ref="M986:O986"/>
    <mergeCell ref="P986:R986"/>
    <mergeCell ref="S986:V986"/>
    <mergeCell ref="D987:F987"/>
    <mergeCell ref="G987:I987"/>
    <mergeCell ref="J987:L987"/>
    <mergeCell ref="M987:O987"/>
    <mergeCell ref="P987:R987"/>
    <mergeCell ref="S987:V987"/>
    <mergeCell ref="B984:C984"/>
    <mergeCell ref="D984:F984"/>
    <mergeCell ref="G984:I984"/>
    <mergeCell ref="J984:L984"/>
    <mergeCell ref="M984:O984"/>
    <mergeCell ref="P984:R984"/>
    <mergeCell ref="B985:C985"/>
    <mergeCell ref="D985:F985"/>
    <mergeCell ref="G985:I985"/>
    <mergeCell ref="J985:L985"/>
    <mergeCell ref="M985:O985"/>
    <mergeCell ref="P985:R985"/>
    <mergeCell ref="B982:C982"/>
    <mergeCell ref="D982:F982"/>
    <mergeCell ref="G982:I982"/>
    <mergeCell ref="J982:L982"/>
    <mergeCell ref="M982:O982"/>
    <mergeCell ref="P982:R982"/>
    <mergeCell ref="B983:C983"/>
    <mergeCell ref="D983:F983"/>
    <mergeCell ref="G983:I983"/>
    <mergeCell ref="J983:L983"/>
    <mergeCell ref="M983:O983"/>
    <mergeCell ref="P983:R983"/>
    <mergeCell ref="S983:V983"/>
    <mergeCell ref="S984:V984"/>
    <mergeCell ref="S985:V985"/>
    <mergeCell ref="B980:C980"/>
    <mergeCell ref="D980:F980"/>
    <mergeCell ref="G980:I980"/>
    <mergeCell ref="J980:L980"/>
    <mergeCell ref="M980:O980"/>
    <mergeCell ref="P980:R980"/>
    <mergeCell ref="B981:C981"/>
    <mergeCell ref="D981:F981"/>
    <mergeCell ref="G981:I981"/>
    <mergeCell ref="J981:L981"/>
    <mergeCell ref="M981:O981"/>
    <mergeCell ref="P981:R981"/>
    <mergeCell ref="G978:I978"/>
    <mergeCell ref="J978:L978"/>
    <mergeCell ref="M978:O978"/>
    <mergeCell ref="P978:R978"/>
    <mergeCell ref="T978:V978"/>
    <mergeCell ref="B979:C979"/>
    <mergeCell ref="D979:F979"/>
    <mergeCell ref="G979:I979"/>
    <mergeCell ref="J979:L979"/>
    <mergeCell ref="M979:O979"/>
    <mergeCell ref="P979:R979"/>
    <mergeCell ref="B971:C971"/>
    <mergeCell ref="B972:C972"/>
    <mergeCell ref="B973:C973"/>
    <mergeCell ref="B974:C974"/>
    <mergeCell ref="B975:C975"/>
    <mergeCell ref="B976:C976"/>
    <mergeCell ref="B977:C977"/>
    <mergeCell ref="B978:C978"/>
    <mergeCell ref="D978:F978"/>
    <mergeCell ref="D968:F968"/>
    <mergeCell ref="G968:R968"/>
    <mergeCell ref="S968:V968"/>
    <mergeCell ref="D969:F969"/>
    <mergeCell ref="G969:I969"/>
    <mergeCell ref="J969:L969"/>
    <mergeCell ref="M969:O969"/>
    <mergeCell ref="P969:P970"/>
    <mergeCell ref="Q969:S969"/>
    <mergeCell ref="T969:V969"/>
    <mergeCell ref="B963:C963"/>
    <mergeCell ref="D963:V963"/>
    <mergeCell ref="B964:C964"/>
    <mergeCell ref="D964:V964"/>
    <mergeCell ref="B965:C965"/>
    <mergeCell ref="D965:V965"/>
    <mergeCell ref="B966:C966"/>
    <mergeCell ref="D966:V966"/>
    <mergeCell ref="B967:C967"/>
    <mergeCell ref="D967:F967"/>
    <mergeCell ref="G967:I967"/>
    <mergeCell ref="J967:L967"/>
    <mergeCell ref="M967:O967"/>
    <mergeCell ref="P967:R967"/>
    <mergeCell ref="S967:V967"/>
    <mergeCell ref="S959:V959"/>
    <mergeCell ref="B960:C960"/>
    <mergeCell ref="D960:F960"/>
    <mergeCell ref="G960:I960"/>
    <mergeCell ref="J960:L960"/>
    <mergeCell ref="M960:O960"/>
    <mergeCell ref="S960:V960"/>
    <mergeCell ref="B961:V961"/>
    <mergeCell ref="B962:V962"/>
    <mergeCell ref="B956:C956"/>
    <mergeCell ref="D956:F956"/>
    <mergeCell ref="G956:I956"/>
    <mergeCell ref="J956:L956"/>
    <mergeCell ref="M956:O956"/>
    <mergeCell ref="P956:R956"/>
    <mergeCell ref="S956:V958"/>
    <mergeCell ref="B957:C957"/>
    <mergeCell ref="D957:F957"/>
    <mergeCell ref="G957:I957"/>
    <mergeCell ref="J957:L957"/>
    <mergeCell ref="M957:O957"/>
    <mergeCell ref="P957:R957"/>
    <mergeCell ref="B958:C958"/>
    <mergeCell ref="D958:F958"/>
    <mergeCell ref="G958:I958"/>
    <mergeCell ref="J958:L958"/>
    <mergeCell ref="M958:O958"/>
    <mergeCell ref="P958:R960"/>
    <mergeCell ref="B959:C959"/>
    <mergeCell ref="D959:F959"/>
    <mergeCell ref="G959:I959"/>
    <mergeCell ref="J959:L959"/>
    <mergeCell ref="M959:O959"/>
    <mergeCell ref="A954:A955"/>
    <mergeCell ref="B954:C955"/>
    <mergeCell ref="D954:F954"/>
    <mergeCell ref="G954:I954"/>
    <mergeCell ref="J954:L954"/>
    <mergeCell ref="M954:O954"/>
    <mergeCell ref="P954:R954"/>
    <mergeCell ref="S954:V954"/>
    <mergeCell ref="D955:F955"/>
    <mergeCell ref="G955:I955"/>
    <mergeCell ref="J955:L955"/>
    <mergeCell ref="M955:O955"/>
    <mergeCell ref="P955:R955"/>
    <mergeCell ref="S955:V955"/>
    <mergeCell ref="B952:C952"/>
    <mergeCell ref="D952:F952"/>
    <mergeCell ref="G952:I952"/>
    <mergeCell ref="J952:L952"/>
    <mergeCell ref="M952:O952"/>
    <mergeCell ref="P952:R952"/>
    <mergeCell ref="B953:C953"/>
    <mergeCell ref="D953:F953"/>
    <mergeCell ref="G953:I953"/>
    <mergeCell ref="J953:L953"/>
    <mergeCell ref="M953:O953"/>
    <mergeCell ref="P953:R953"/>
    <mergeCell ref="B950:C950"/>
    <mergeCell ref="D950:F950"/>
    <mergeCell ref="G950:I950"/>
    <mergeCell ref="J950:L950"/>
    <mergeCell ref="M950:O950"/>
    <mergeCell ref="P950:R950"/>
    <mergeCell ref="B951:C951"/>
    <mergeCell ref="D951:F951"/>
    <mergeCell ref="G951:I951"/>
    <mergeCell ref="J951:L951"/>
    <mergeCell ref="M951:O951"/>
    <mergeCell ref="P951:R951"/>
    <mergeCell ref="S951:V951"/>
    <mergeCell ref="S952:V952"/>
    <mergeCell ref="S953:V953"/>
    <mergeCell ref="B948:C948"/>
    <mergeCell ref="D948:F948"/>
    <mergeCell ref="G948:I948"/>
    <mergeCell ref="J948:L948"/>
    <mergeCell ref="M948:O948"/>
    <mergeCell ref="P948:R948"/>
    <mergeCell ref="B949:C949"/>
    <mergeCell ref="D949:F949"/>
    <mergeCell ref="G949:I949"/>
    <mergeCell ref="J949:L949"/>
    <mergeCell ref="M949:O949"/>
    <mergeCell ref="P949:R949"/>
    <mergeCell ref="G946:I946"/>
    <mergeCell ref="J946:L946"/>
    <mergeCell ref="M946:O946"/>
    <mergeCell ref="P946:R946"/>
    <mergeCell ref="T946:V946"/>
    <mergeCell ref="B947:C947"/>
    <mergeCell ref="D947:F947"/>
    <mergeCell ref="G947:I947"/>
    <mergeCell ref="J947:L947"/>
    <mergeCell ref="M947:O947"/>
    <mergeCell ref="P947:R947"/>
    <mergeCell ref="B939:C939"/>
    <mergeCell ref="B940:C940"/>
    <mergeCell ref="B941:C941"/>
    <mergeCell ref="B942:C942"/>
    <mergeCell ref="B943:C943"/>
    <mergeCell ref="B944:C944"/>
    <mergeCell ref="B945:C945"/>
    <mergeCell ref="B946:C946"/>
    <mergeCell ref="D946:F946"/>
    <mergeCell ref="D936:F936"/>
    <mergeCell ref="G936:R936"/>
    <mergeCell ref="S936:V936"/>
    <mergeCell ref="D937:F937"/>
    <mergeCell ref="G937:I937"/>
    <mergeCell ref="J937:L937"/>
    <mergeCell ref="M937:O937"/>
    <mergeCell ref="P937:P938"/>
    <mergeCell ref="Q937:S937"/>
    <mergeCell ref="T937:V937"/>
    <mergeCell ref="B931:C931"/>
    <mergeCell ref="D931:V931"/>
    <mergeCell ref="B932:C932"/>
    <mergeCell ref="D932:V932"/>
    <mergeCell ref="B933:C933"/>
    <mergeCell ref="D933:V933"/>
    <mergeCell ref="B934:C934"/>
    <mergeCell ref="D934:V934"/>
    <mergeCell ref="B935:C935"/>
    <mergeCell ref="D935:F935"/>
    <mergeCell ref="G935:I935"/>
    <mergeCell ref="J935:L935"/>
    <mergeCell ref="M935:O935"/>
    <mergeCell ref="P935:R935"/>
    <mergeCell ref="S935:V935"/>
    <mergeCell ref="S927:V927"/>
    <mergeCell ref="B928:C928"/>
    <mergeCell ref="D928:F928"/>
    <mergeCell ref="G928:I928"/>
    <mergeCell ref="J928:L928"/>
    <mergeCell ref="M928:O928"/>
    <mergeCell ref="S928:V928"/>
    <mergeCell ref="B929:V929"/>
    <mergeCell ref="B930:V930"/>
    <mergeCell ref="B924:C924"/>
    <mergeCell ref="D924:F924"/>
    <mergeCell ref="G924:I924"/>
    <mergeCell ref="J924:L924"/>
    <mergeCell ref="M924:O924"/>
    <mergeCell ref="P924:R924"/>
    <mergeCell ref="S924:V926"/>
    <mergeCell ref="B925:C925"/>
    <mergeCell ref="D925:F925"/>
    <mergeCell ref="G925:I925"/>
    <mergeCell ref="J925:L925"/>
    <mergeCell ref="M925:O925"/>
    <mergeCell ref="P925:R925"/>
    <mergeCell ref="B926:C926"/>
    <mergeCell ref="D926:F926"/>
    <mergeCell ref="G926:I926"/>
    <mergeCell ref="J926:L926"/>
    <mergeCell ref="M926:O926"/>
    <mergeCell ref="P926:R928"/>
    <mergeCell ref="B927:C927"/>
    <mergeCell ref="D927:F927"/>
    <mergeCell ref="G927:I927"/>
    <mergeCell ref="J927:L927"/>
    <mergeCell ref="M927:O927"/>
    <mergeCell ref="A922:A923"/>
    <mergeCell ref="B922:C923"/>
    <mergeCell ref="D922:F922"/>
    <mergeCell ref="G922:I922"/>
    <mergeCell ref="J922:L922"/>
    <mergeCell ref="M922:O922"/>
    <mergeCell ref="P922:R922"/>
    <mergeCell ref="S922:V922"/>
    <mergeCell ref="D923:F923"/>
    <mergeCell ref="G923:I923"/>
    <mergeCell ref="J923:L923"/>
    <mergeCell ref="M923:O923"/>
    <mergeCell ref="P923:R923"/>
    <mergeCell ref="S923:V923"/>
    <mergeCell ref="B920:C920"/>
    <mergeCell ref="D920:F920"/>
    <mergeCell ref="G920:I920"/>
    <mergeCell ref="J920:L920"/>
    <mergeCell ref="M920:O920"/>
    <mergeCell ref="P920:R920"/>
    <mergeCell ref="B921:C921"/>
    <mergeCell ref="D921:F921"/>
    <mergeCell ref="G921:I921"/>
    <mergeCell ref="J921:L921"/>
    <mergeCell ref="M921:O921"/>
    <mergeCell ref="P921:R921"/>
    <mergeCell ref="B918:C918"/>
    <mergeCell ref="D918:F918"/>
    <mergeCell ref="G918:I918"/>
    <mergeCell ref="J918:L918"/>
    <mergeCell ref="M918:O918"/>
    <mergeCell ref="P918:R918"/>
    <mergeCell ref="B919:C919"/>
    <mergeCell ref="D919:F919"/>
    <mergeCell ref="G919:I919"/>
    <mergeCell ref="J919:L919"/>
    <mergeCell ref="M919:O919"/>
    <mergeCell ref="P919:R919"/>
    <mergeCell ref="S919:V919"/>
    <mergeCell ref="S920:V920"/>
    <mergeCell ref="S921:V921"/>
    <mergeCell ref="B916:C916"/>
    <mergeCell ref="D916:F916"/>
    <mergeCell ref="G916:I916"/>
    <mergeCell ref="J916:L916"/>
    <mergeCell ref="M916:O916"/>
    <mergeCell ref="P916:R916"/>
    <mergeCell ref="B917:C917"/>
    <mergeCell ref="D917:F917"/>
    <mergeCell ref="G917:I917"/>
    <mergeCell ref="J917:L917"/>
    <mergeCell ref="M917:O917"/>
    <mergeCell ref="P917:R917"/>
    <mergeCell ref="G914:I914"/>
    <mergeCell ref="J914:L914"/>
    <mergeCell ref="M914:O914"/>
    <mergeCell ref="P914:R914"/>
    <mergeCell ref="T914:V914"/>
    <mergeCell ref="B915:C915"/>
    <mergeCell ref="D915:F915"/>
    <mergeCell ref="G915:I915"/>
    <mergeCell ref="J915:L915"/>
    <mergeCell ref="M915:O915"/>
    <mergeCell ref="P915:R915"/>
    <mergeCell ref="B907:C907"/>
    <mergeCell ref="B908:C908"/>
    <mergeCell ref="B909:C909"/>
    <mergeCell ref="B910:C910"/>
    <mergeCell ref="B911:C911"/>
    <mergeCell ref="B912:C912"/>
    <mergeCell ref="B913:C913"/>
    <mergeCell ref="B914:C914"/>
    <mergeCell ref="D914:F914"/>
    <mergeCell ref="D904:F904"/>
    <mergeCell ref="G904:R904"/>
    <mergeCell ref="S904:V904"/>
    <mergeCell ref="D905:F905"/>
    <mergeCell ref="G905:I905"/>
    <mergeCell ref="J905:L905"/>
    <mergeCell ref="M905:O905"/>
    <mergeCell ref="P905:P906"/>
    <mergeCell ref="Q905:S905"/>
    <mergeCell ref="T905:V905"/>
    <mergeCell ref="B899:C899"/>
    <mergeCell ref="D899:V899"/>
    <mergeCell ref="B900:C900"/>
    <mergeCell ref="D900:V900"/>
    <mergeCell ref="B901:C901"/>
    <mergeCell ref="D901:V901"/>
    <mergeCell ref="B902:C902"/>
    <mergeCell ref="D902:V902"/>
    <mergeCell ref="B903:C903"/>
    <mergeCell ref="D903:F903"/>
    <mergeCell ref="G903:I903"/>
    <mergeCell ref="J903:L903"/>
    <mergeCell ref="M903:O903"/>
    <mergeCell ref="P903:R903"/>
    <mergeCell ref="S903:V903"/>
    <mergeCell ref="S895:V895"/>
    <mergeCell ref="B896:C896"/>
    <mergeCell ref="D896:F896"/>
    <mergeCell ref="G896:I896"/>
    <mergeCell ref="J896:L896"/>
    <mergeCell ref="M896:O896"/>
    <mergeCell ref="S896:V896"/>
    <mergeCell ref="B897:V897"/>
    <mergeCell ref="B898:V898"/>
    <mergeCell ref="B892:C892"/>
    <mergeCell ref="D892:F892"/>
    <mergeCell ref="G892:I892"/>
    <mergeCell ref="J892:L892"/>
    <mergeCell ref="M892:O892"/>
    <mergeCell ref="P892:R892"/>
    <mergeCell ref="S892:V894"/>
    <mergeCell ref="B893:C893"/>
    <mergeCell ref="D893:F893"/>
    <mergeCell ref="G893:I893"/>
    <mergeCell ref="J893:L893"/>
    <mergeCell ref="M893:O893"/>
    <mergeCell ref="P893:R893"/>
    <mergeCell ref="B894:C894"/>
    <mergeCell ref="D894:F894"/>
    <mergeCell ref="G894:I894"/>
    <mergeCell ref="J894:L894"/>
    <mergeCell ref="M894:O894"/>
    <mergeCell ref="P894:R896"/>
    <mergeCell ref="B895:C895"/>
    <mergeCell ref="D895:F895"/>
    <mergeCell ref="G895:I895"/>
    <mergeCell ref="J895:L895"/>
    <mergeCell ref="M895:O895"/>
    <mergeCell ref="A890:A891"/>
    <mergeCell ref="B890:C891"/>
    <mergeCell ref="D890:F890"/>
    <mergeCell ref="G890:I890"/>
    <mergeCell ref="J890:L890"/>
    <mergeCell ref="M890:O890"/>
    <mergeCell ref="P890:R890"/>
    <mergeCell ref="S890:V890"/>
    <mergeCell ref="D891:F891"/>
    <mergeCell ref="G891:I891"/>
    <mergeCell ref="J891:L891"/>
    <mergeCell ref="M891:O891"/>
    <mergeCell ref="P891:R891"/>
    <mergeCell ref="S891:V891"/>
    <mergeCell ref="B888:C888"/>
    <mergeCell ref="D888:F888"/>
    <mergeCell ref="G888:I888"/>
    <mergeCell ref="J888:L888"/>
    <mergeCell ref="M888:O888"/>
    <mergeCell ref="P888:R888"/>
    <mergeCell ref="B889:C889"/>
    <mergeCell ref="D889:F889"/>
    <mergeCell ref="G889:I889"/>
    <mergeCell ref="J889:L889"/>
    <mergeCell ref="M889:O889"/>
    <mergeCell ref="P889:R889"/>
    <mergeCell ref="B886:C886"/>
    <mergeCell ref="D886:F886"/>
    <mergeCell ref="G886:I886"/>
    <mergeCell ref="J886:L886"/>
    <mergeCell ref="M886:O886"/>
    <mergeCell ref="P886:R886"/>
    <mergeCell ref="B887:C887"/>
    <mergeCell ref="D887:F887"/>
    <mergeCell ref="G887:I887"/>
    <mergeCell ref="J887:L887"/>
    <mergeCell ref="M887:O887"/>
    <mergeCell ref="P887:R887"/>
    <mergeCell ref="S887:V887"/>
    <mergeCell ref="S888:V888"/>
    <mergeCell ref="S889:V889"/>
    <mergeCell ref="B884:C884"/>
    <mergeCell ref="D884:F884"/>
    <mergeCell ref="G884:I884"/>
    <mergeCell ref="J884:L884"/>
    <mergeCell ref="M884:O884"/>
    <mergeCell ref="P884:R884"/>
    <mergeCell ref="B885:C885"/>
    <mergeCell ref="D885:F885"/>
    <mergeCell ref="G885:I885"/>
    <mergeCell ref="J885:L885"/>
    <mergeCell ref="M885:O885"/>
    <mergeCell ref="P885:R885"/>
    <mergeCell ref="G882:I882"/>
    <mergeCell ref="J882:L882"/>
    <mergeCell ref="M882:O882"/>
    <mergeCell ref="P882:R882"/>
    <mergeCell ref="T882:V882"/>
    <mergeCell ref="B883:C883"/>
    <mergeCell ref="D883:F883"/>
    <mergeCell ref="G883:I883"/>
    <mergeCell ref="J883:L883"/>
    <mergeCell ref="M883:O883"/>
    <mergeCell ref="P883:R883"/>
    <mergeCell ref="B875:C875"/>
    <mergeCell ref="B876:C876"/>
    <mergeCell ref="B877:C877"/>
    <mergeCell ref="B878:C878"/>
    <mergeCell ref="B879:C879"/>
    <mergeCell ref="B880:C880"/>
    <mergeCell ref="B881:C881"/>
    <mergeCell ref="B882:C882"/>
    <mergeCell ref="D882:F882"/>
    <mergeCell ref="D872:F872"/>
    <mergeCell ref="G872:R872"/>
    <mergeCell ref="S872:V872"/>
    <mergeCell ref="D873:F873"/>
    <mergeCell ref="G873:I873"/>
    <mergeCell ref="J873:L873"/>
    <mergeCell ref="M873:O873"/>
    <mergeCell ref="P873:P874"/>
    <mergeCell ref="Q873:S873"/>
    <mergeCell ref="T873:V873"/>
    <mergeCell ref="B867:C867"/>
    <mergeCell ref="D867:V867"/>
    <mergeCell ref="B868:C868"/>
    <mergeCell ref="D868:V868"/>
    <mergeCell ref="B869:C869"/>
    <mergeCell ref="D869:V869"/>
    <mergeCell ref="B870:C870"/>
    <mergeCell ref="D870:V870"/>
    <mergeCell ref="B871:C871"/>
    <mergeCell ref="D871:F871"/>
    <mergeCell ref="G871:I871"/>
    <mergeCell ref="J871:L871"/>
    <mergeCell ref="M871:O871"/>
    <mergeCell ref="P871:R871"/>
    <mergeCell ref="S871:V871"/>
    <mergeCell ref="S863:V863"/>
    <mergeCell ref="B864:C864"/>
    <mergeCell ref="D864:F864"/>
    <mergeCell ref="G864:I864"/>
    <mergeCell ref="J864:L864"/>
    <mergeCell ref="M864:O864"/>
    <mergeCell ref="S864:V864"/>
    <mergeCell ref="B865:V865"/>
    <mergeCell ref="B866:V866"/>
    <mergeCell ref="B860:C860"/>
    <mergeCell ref="D860:F860"/>
    <mergeCell ref="G860:I860"/>
    <mergeCell ref="J860:L860"/>
    <mergeCell ref="M860:O860"/>
    <mergeCell ref="P860:R860"/>
    <mergeCell ref="S860:V862"/>
    <mergeCell ref="B861:C861"/>
    <mergeCell ref="D861:F861"/>
    <mergeCell ref="G861:I861"/>
    <mergeCell ref="J861:L861"/>
    <mergeCell ref="M861:O861"/>
    <mergeCell ref="P861:R861"/>
    <mergeCell ref="B862:C862"/>
    <mergeCell ref="D862:F862"/>
    <mergeCell ref="G862:I862"/>
    <mergeCell ref="J862:L862"/>
    <mergeCell ref="M862:O862"/>
    <mergeCell ref="P862:R864"/>
    <mergeCell ref="B863:C863"/>
    <mergeCell ref="D863:F863"/>
    <mergeCell ref="G863:I863"/>
    <mergeCell ref="J863:L863"/>
    <mergeCell ref="M863:O863"/>
    <mergeCell ref="A858:A859"/>
    <mergeCell ref="B858:C859"/>
    <mergeCell ref="D858:F858"/>
    <mergeCell ref="G858:I858"/>
    <mergeCell ref="J858:L858"/>
    <mergeCell ref="M858:O858"/>
    <mergeCell ref="P858:R858"/>
    <mergeCell ref="S858:V858"/>
    <mergeCell ref="D859:F859"/>
    <mergeCell ref="G859:I859"/>
    <mergeCell ref="J859:L859"/>
    <mergeCell ref="M859:O859"/>
    <mergeCell ref="P859:R859"/>
    <mergeCell ref="S859:V859"/>
    <mergeCell ref="B856:C856"/>
    <mergeCell ref="D856:F856"/>
    <mergeCell ref="G856:I856"/>
    <mergeCell ref="J856:L856"/>
    <mergeCell ref="M856:O856"/>
    <mergeCell ref="P856:R856"/>
    <mergeCell ref="B857:C857"/>
    <mergeCell ref="D857:F857"/>
    <mergeCell ref="G857:I857"/>
    <mergeCell ref="J857:L857"/>
    <mergeCell ref="M857:O857"/>
    <mergeCell ref="P857:R857"/>
    <mergeCell ref="B854:C854"/>
    <mergeCell ref="D854:F854"/>
    <mergeCell ref="G854:I854"/>
    <mergeCell ref="J854:L854"/>
    <mergeCell ref="M854:O854"/>
    <mergeCell ref="P854:R854"/>
    <mergeCell ref="B855:C855"/>
    <mergeCell ref="D855:F855"/>
    <mergeCell ref="G855:I855"/>
    <mergeCell ref="J855:L855"/>
    <mergeCell ref="M855:O855"/>
    <mergeCell ref="P855:R855"/>
    <mergeCell ref="S855:V855"/>
    <mergeCell ref="S856:V856"/>
    <mergeCell ref="S857:V857"/>
    <mergeCell ref="B852:C852"/>
    <mergeCell ref="D852:F852"/>
    <mergeCell ref="G852:I852"/>
    <mergeCell ref="J852:L852"/>
    <mergeCell ref="M852:O852"/>
    <mergeCell ref="P852:R852"/>
    <mergeCell ref="B853:C853"/>
    <mergeCell ref="D853:F853"/>
    <mergeCell ref="G853:I853"/>
    <mergeCell ref="J853:L853"/>
    <mergeCell ref="M853:O853"/>
    <mergeCell ref="P853:R853"/>
    <mergeCell ref="G850:I850"/>
    <mergeCell ref="J850:L850"/>
    <mergeCell ref="M850:O850"/>
    <mergeCell ref="P850:R850"/>
    <mergeCell ref="T850:V850"/>
    <mergeCell ref="B851:C851"/>
    <mergeCell ref="D851:F851"/>
    <mergeCell ref="G851:I851"/>
    <mergeCell ref="J851:L851"/>
    <mergeCell ref="M851:O851"/>
    <mergeCell ref="P851:R851"/>
    <mergeCell ref="B843:C843"/>
    <mergeCell ref="B844:C844"/>
    <mergeCell ref="B845:C845"/>
    <mergeCell ref="B846:C846"/>
    <mergeCell ref="B847:C847"/>
    <mergeCell ref="B848:C848"/>
    <mergeCell ref="B849:C849"/>
    <mergeCell ref="B850:C850"/>
    <mergeCell ref="D850:F850"/>
    <mergeCell ref="D840:F840"/>
    <mergeCell ref="G840:R840"/>
    <mergeCell ref="S840:V840"/>
    <mergeCell ref="D841:F841"/>
    <mergeCell ref="G841:I841"/>
    <mergeCell ref="J841:L841"/>
    <mergeCell ref="M841:O841"/>
    <mergeCell ref="P841:P842"/>
    <mergeCell ref="Q841:S841"/>
    <mergeCell ref="T841:V841"/>
    <mergeCell ref="B835:C835"/>
    <mergeCell ref="D835:V835"/>
    <mergeCell ref="B836:C836"/>
    <mergeCell ref="D836:V836"/>
    <mergeCell ref="B837:C837"/>
    <mergeCell ref="D837:V837"/>
    <mergeCell ref="B838:C838"/>
    <mergeCell ref="D838:V838"/>
    <mergeCell ref="B839:C839"/>
    <mergeCell ref="D839:F839"/>
    <mergeCell ref="G839:I839"/>
    <mergeCell ref="J839:L839"/>
    <mergeCell ref="M839:O839"/>
    <mergeCell ref="P839:R839"/>
    <mergeCell ref="S839:V839"/>
    <mergeCell ref="S831:V831"/>
    <mergeCell ref="B832:C832"/>
    <mergeCell ref="D832:F832"/>
    <mergeCell ref="G832:I832"/>
    <mergeCell ref="J832:L832"/>
    <mergeCell ref="M832:O832"/>
    <mergeCell ref="S832:V832"/>
    <mergeCell ref="B833:V833"/>
    <mergeCell ref="B834:V834"/>
    <mergeCell ref="B828:C828"/>
    <mergeCell ref="D828:F828"/>
    <mergeCell ref="G828:I828"/>
    <mergeCell ref="J828:L828"/>
    <mergeCell ref="M828:O828"/>
    <mergeCell ref="P828:R828"/>
    <mergeCell ref="S828:V830"/>
    <mergeCell ref="B829:C829"/>
    <mergeCell ref="D829:F829"/>
    <mergeCell ref="G829:I829"/>
    <mergeCell ref="J829:L829"/>
    <mergeCell ref="M829:O829"/>
    <mergeCell ref="P829:R829"/>
    <mergeCell ref="B830:C830"/>
    <mergeCell ref="D830:F830"/>
    <mergeCell ref="G830:I830"/>
    <mergeCell ref="J830:L830"/>
    <mergeCell ref="M830:O830"/>
    <mergeCell ref="P830:R832"/>
    <mergeCell ref="B831:C831"/>
    <mergeCell ref="D831:F831"/>
    <mergeCell ref="G831:I831"/>
    <mergeCell ref="J831:L831"/>
    <mergeCell ref="M831:O831"/>
    <mergeCell ref="A826:A827"/>
    <mergeCell ref="B826:C827"/>
    <mergeCell ref="D826:F826"/>
    <mergeCell ref="G826:I826"/>
    <mergeCell ref="J826:L826"/>
    <mergeCell ref="M826:O826"/>
    <mergeCell ref="P826:R826"/>
    <mergeCell ref="S826:V826"/>
    <mergeCell ref="D827:F827"/>
    <mergeCell ref="G827:I827"/>
    <mergeCell ref="J827:L827"/>
    <mergeCell ref="M827:O827"/>
    <mergeCell ref="P827:R827"/>
    <mergeCell ref="S827:V827"/>
    <mergeCell ref="B824:C824"/>
    <mergeCell ref="D824:F824"/>
    <mergeCell ref="G824:I824"/>
    <mergeCell ref="J824:L824"/>
    <mergeCell ref="M824:O824"/>
    <mergeCell ref="P824:R824"/>
    <mergeCell ref="B825:C825"/>
    <mergeCell ref="D825:F825"/>
    <mergeCell ref="G825:I825"/>
    <mergeCell ref="J825:L825"/>
    <mergeCell ref="M825:O825"/>
    <mergeCell ref="P825:R825"/>
    <mergeCell ref="B822:C822"/>
    <mergeCell ref="D822:F822"/>
    <mergeCell ref="G822:I822"/>
    <mergeCell ref="J822:L822"/>
    <mergeCell ref="M822:O822"/>
    <mergeCell ref="P822:R822"/>
    <mergeCell ref="B823:C823"/>
    <mergeCell ref="D823:F823"/>
    <mergeCell ref="G823:I823"/>
    <mergeCell ref="J823:L823"/>
    <mergeCell ref="M823:O823"/>
    <mergeCell ref="P823:R823"/>
    <mergeCell ref="S823:V823"/>
    <mergeCell ref="S824:V824"/>
    <mergeCell ref="S825:V825"/>
    <mergeCell ref="B820:C820"/>
    <mergeCell ref="D820:F820"/>
    <mergeCell ref="G820:I820"/>
    <mergeCell ref="J820:L820"/>
    <mergeCell ref="M820:O820"/>
    <mergeCell ref="P820:R820"/>
    <mergeCell ref="B821:C821"/>
    <mergeCell ref="D821:F821"/>
    <mergeCell ref="G821:I821"/>
    <mergeCell ref="J821:L821"/>
    <mergeCell ref="M821:O821"/>
    <mergeCell ref="P821:R821"/>
    <mergeCell ref="G818:I818"/>
    <mergeCell ref="J818:L818"/>
    <mergeCell ref="M818:O818"/>
    <mergeCell ref="P818:R818"/>
    <mergeCell ref="T818:V818"/>
    <mergeCell ref="B819:C819"/>
    <mergeCell ref="D819:F819"/>
    <mergeCell ref="G819:I819"/>
    <mergeCell ref="J819:L819"/>
    <mergeCell ref="M819:O819"/>
    <mergeCell ref="P819:R819"/>
    <mergeCell ref="B811:C811"/>
    <mergeCell ref="B812:C812"/>
    <mergeCell ref="B813:C813"/>
    <mergeCell ref="B814:C814"/>
    <mergeCell ref="B815:C815"/>
    <mergeCell ref="B816:C816"/>
    <mergeCell ref="B817:C817"/>
    <mergeCell ref="B818:C818"/>
    <mergeCell ref="D818:F818"/>
    <mergeCell ref="D808:F808"/>
    <mergeCell ref="G808:R808"/>
    <mergeCell ref="S808:V808"/>
    <mergeCell ref="D809:F809"/>
    <mergeCell ref="G809:I809"/>
    <mergeCell ref="J809:L809"/>
    <mergeCell ref="M809:O809"/>
    <mergeCell ref="P809:P810"/>
    <mergeCell ref="Q809:S809"/>
    <mergeCell ref="T809:V809"/>
    <mergeCell ref="B803:C803"/>
    <mergeCell ref="D803:V803"/>
    <mergeCell ref="B804:C804"/>
    <mergeCell ref="D804:V804"/>
    <mergeCell ref="B805:C805"/>
    <mergeCell ref="D805:V805"/>
    <mergeCell ref="B806:C806"/>
    <mergeCell ref="D806:V806"/>
    <mergeCell ref="B807:C807"/>
    <mergeCell ref="D807:F807"/>
    <mergeCell ref="G807:I807"/>
    <mergeCell ref="J807:L807"/>
    <mergeCell ref="M807:O807"/>
    <mergeCell ref="P807:R807"/>
    <mergeCell ref="S807:V807"/>
    <mergeCell ref="S799:V799"/>
    <mergeCell ref="B800:C800"/>
    <mergeCell ref="D800:F800"/>
    <mergeCell ref="G800:I800"/>
    <mergeCell ref="J800:L800"/>
    <mergeCell ref="M800:O800"/>
    <mergeCell ref="S800:V800"/>
    <mergeCell ref="B801:V801"/>
    <mergeCell ref="B802:V802"/>
    <mergeCell ref="B796:C796"/>
    <mergeCell ref="D796:F796"/>
    <mergeCell ref="G796:I796"/>
    <mergeCell ref="J796:L796"/>
    <mergeCell ref="M796:O796"/>
    <mergeCell ref="P796:R796"/>
    <mergeCell ref="S796:V798"/>
    <mergeCell ref="B797:C797"/>
    <mergeCell ref="D797:F797"/>
    <mergeCell ref="G797:I797"/>
    <mergeCell ref="J797:L797"/>
    <mergeCell ref="M797:O797"/>
    <mergeCell ref="P797:R797"/>
    <mergeCell ref="B798:C798"/>
    <mergeCell ref="D798:F798"/>
    <mergeCell ref="G798:I798"/>
    <mergeCell ref="J798:L798"/>
    <mergeCell ref="M798:O798"/>
    <mergeCell ref="P798:R800"/>
    <mergeCell ref="B799:C799"/>
    <mergeCell ref="D799:F799"/>
    <mergeCell ref="G799:I799"/>
    <mergeCell ref="J799:L799"/>
    <mergeCell ref="M799:O799"/>
    <mergeCell ref="A794:A795"/>
    <mergeCell ref="B794:C795"/>
    <mergeCell ref="D794:F794"/>
    <mergeCell ref="G794:I794"/>
    <mergeCell ref="J794:L794"/>
    <mergeCell ref="M794:O794"/>
    <mergeCell ref="P794:R794"/>
    <mergeCell ref="S794:V794"/>
    <mergeCell ref="D795:F795"/>
    <mergeCell ref="G795:I795"/>
    <mergeCell ref="J795:L795"/>
    <mergeCell ref="M795:O795"/>
    <mergeCell ref="P795:R795"/>
    <mergeCell ref="S795:V795"/>
    <mergeCell ref="B792:C792"/>
    <mergeCell ref="D792:F792"/>
    <mergeCell ref="G792:I792"/>
    <mergeCell ref="J792:L792"/>
    <mergeCell ref="M792:O792"/>
    <mergeCell ref="P792:R792"/>
    <mergeCell ref="B793:C793"/>
    <mergeCell ref="D793:F793"/>
    <mergeCell ref="G793:I793"/>
    <mergeCell ref="J793:L793"/>
    <mergeCell ref="M793:O793"/>
    <mergeCell ref="P793:R793"/>
    <mergeCell ref="B790:C790"/>
    <mergeCell ref="D790:F790"/>
    <mergeCell ref="G790:I790"/>
    <mergeCell ref="J790:L790"/>
    <mergeCell ref="M790:O790"/>
    <mergeCell ref="P790:R790"/>
    <mergeCell ref="B791:C791"/>
    <mergeCell ref="D791:F791"/>
    <mergeCell ref="G791:I791"/>
    <mergeCell ref="J791:L791"/>
    <mergeCell ref="M791:O791"/>
    <mergeCell ref="P791:R791"/>
    <mergeCell ref="S791:V791"/>
    <mergeCell ref="S792:V792"/>
    <mergeCell ref="S793:V793"/>
    <mergeCell ref="B788:C788"/>
    <mergeCell ref="D788:F788"/>
    <mergeCell ref="G788:I788"/>
    <mergeCell ref="J788:L788"/>
    <mergeCell ref="M788:O788"/>
    <mergeCell ref="P788:R788"/>
    <mergeCell ref="B789:C789"/>
    <mergeCell ref="D789:F789"/>
    <mergeCell ref="G789:I789"/>
    <mergeCell ref="J789:L789"/>
    <mergeCell ref="M789:O789"/>
    <mergeCell ref="P789:R789"/>
    <mergeCell ref="G786:I786"/>
    <mergeCell ref="J786:L786"/>
    <mergeCell ref="M786:O786"/>
    <mergeCell ref="P786:R786"/>
    <mergeCell ref="T786:V786"/>
    <mergeCell ref="B787:C787"/>
    <mergeCell ref="D787:F787"/>
    <mergeCell ref="G787:I787"/>
    <mergeCell ref="J787:L787"/>
    <mergeCell ref="M787:O787"/>
    <mergeCell ref="P787:R787"/>
    <mergeCell ref="B779:C779"/>
    <mergeCell ref="B780:C780"/>
    <mergeCell ref="B781:C781"/>
    <mergeCell ref="B782:C782"/>
    <mergeCell ref="B783:C783"/>
    <mergeCell ref="B784:C784"/>
    <mergeCell ref="B785:C785"/>
    <mergeCell ref="B786:C786"/>
    <mergeCell ref="D786:F786"/>
    <mergeCell ref="D776:F776"/>
    <mergeCell ref="G776:R776"/>
    <mergeCell ref="S776:V776"/>
    <mergeCell ref="D777:F777"/>
    <mergeCell ref="G777:I777"/>
    <mergeCell ref="J777:L777"/>
    <mergeCell ref="M777:O777"/>
    <mergeCell ref="P777:P778"/>
    <mergeCell ref="Q777:S777"/>
    <mergeCell ref="T777:V777"/>
    <mergeCell ref="B771:C771"/>
    <mergeCell ref="D771:V771"/>
    <mergeCell ref="B772:C772"/>
    <mergeCell ref="D772:V772"/>
    <mergeCell ref="B773:C773"/>
    <mergeCell ref="D773:V773"/>
    <mergeCell ref="B774:C774"/>
    <mergeCell ref="D774:V774"/>
    <mergeCell ref="B775:C775"/>
    <mergeCell ref="D775:F775"/>
    <mergeCell ref="G775:I775"/>
    <mergeCell ref="J775:L775"/>
    <mergeCell ref="M775:O775"/>
    <mergeCell ref="P775:R775"/>
    <mergeCell ref="S775:V775"/>
    <mergeCell ref="S767:V767"/>
    <mergeCell ref="B768:C768"/>
    <mergeCell ref="D768:F768"/>
    <mergeCell ref="G768:I768"/>
    <mergeCell ref="J768:L768"/>
    <mergeCell ref="M768:O768"/>
    <mergeCell ref="S768:V768"/>
    <mergeCell ref="B769:V769"/>
    <mergeCell ref="B770:V770"/>
    <mergeCell ref="B764:C764"/>
    <mergeCell ref="D764:F764"/>
    <mergeCell ref="G764:I764"/>
    <mergeCell ref="J764:L764"/>
    <mergeCell ref="M764:O764"/>
    <mergeCell ref="P764:R764"/>
    <mergeCell ref="S764:V766"/>
    <mergeCell ref="B765:C765"/>
    <mergeCell ref="D765:F765"/>
    <mergeCell ref="G765:I765"/>
    <mergeCell ref="J765:L765"/>
    <mergeCell ref="M765:O765"/>
    <mergeCell ref="P765:R765"/>
    <mergeCell ref="B766:C766"/>
    <mergeCell ref="D766:F766"/>
    <mergeCell ref="G766:I766"/>
    <mergeCell ref="J766:L766"/>
    <mergeCell ref="M766:O766"/>
    <mergeCell ref="P766:R768"/>
    <mergeCell ref="B767:C767"/>
    <mergeCell ref="D767:F767"/>
    <mergeCell ref="G767:I767"/>
    <mergeCell ref="J767:L767"/>
    <mergeCell ref="M767:O767"/>
    <mergeCell ref="A762:A763"/>
    <mergeCell ref="B762:C763"/>
    <mergeCell ref="D762:F762"/>
    <mergeCell ref="G762:I762"/>
    <mergeCell ref="J762:L762"/>
    <mergeCell ref="M762:O762"/>
    <mergeCell ref="P762:R762"/>
    <mergeCell ref="S762:V762"/>
    <mergeCell ref="D763:F763"/>
    <mergeCell ref="G763:I763"/>
    <mergeCell ref="J763:L763"/>
    <mergeCell ref="M763:O763"/>
    <mergeCell ref="P763:R763"/>
    <mergeCell ref="S763:V763"/>
    <mergeCell ref="B760:C760"/>
    <mergeCell ref="D760:F760"/>
    <mergeCell ref="G760:I760"/>
    <mergeCell ref="J760:L760"/>
    <mergeCell ref="M760:O760"/>
    <mergeCell ref="P760:R760"/>
    <mergeCell ref="B761:C761"/>
    <mergeCell ref="D761:F761"/>
    <mergeCell ref="G761:I761"/>
    <mergeCell ref="J761:L761"/>
    <mergeCell ref="M761:O761"/>
    <mergeCell ref="P761:R761"/>
    <mergeCell ref="B758:C758"/>
    <mergeCell ref="D758:F758"/>
    <mergeCell ref="G758:I758"/>
    <mergeCell ref="J758:L758"/>
    <mergeCell ref="M758:O758"/>
    <mergeCell ref="P758:R758"/>
    <mergeCell ref="B759:C759"/>
    <mergeCell ref="D759:F759"/>
    <mergeCell ref="G759:I759"/>
    <mergeCell ref="J759:L759"/>
    <mergeCell ref="M759:O759"/>
    <mergeCell ref="P759:R759"/>
    <mergeCell ref="S759:V759"/>
    <mergeCell ref="S760:V760"/>
    <mergeCell ref="S761:V761"/>
    <mergeCell ref="B756:C756"/>
    <mergeCell ref="D756:F756"/>
    <mergeCell ref="G756:I756"/>
    <mergeCell ref="J756:L756"/>
    <mergeCell ref="M756:O756"/>
    <mergeCell ref="P756:R756"/>
    <mergeCell ref="B757:C757"/>
    <mergeCell ref="D757:F757"/>
    <mergeCell ref="G757:I757"/>
    <mergeCell ref="J757:L757"/>
    <mergeCell ref="M757:O757"/>
    <mergeCell ref="P757:R757"/>
    <mergeCell ref="G754:I754"/>
    <mergeCell ref="J754:L754"/>
    <mergeCell ref="M754:O754"/>
    <mergeCell ref="P754:R754"/>
    <mergeCell ref="T754:V754"/>
    <mergeCell ref="B755:C755"/>
    <mergeCell ref="D755:F755"/>
    <mergeCell ref="G755:I755"/>
    <mergeCell ref="J755:L755"/>
    <mergeCell ref="M755:O755"/>
    <mergeCell ref="P755:R755"/>
    <mergeCell ref="B747:C747"/>
    <mergeCell ref="B748:C748"/>
    <mergeCell ref="B749:C749"/>
    <mergeCell ref="B750:C750"/>
    <mergeCell ref="B751:C751"/>
    <mergeCell ref="B752:C752"/>
    <mergeCell ref="B753:C753"/>
    <mergeCell ref="B754:C754"/>
    <mergeCell ref="D754:F754"/>
    <mergeCell ref="D744:F744"/>
    <mergeCell ref="G744:R744"/>
    <mergeCell ref="S744:V744"/>
    <mergeCell ref="D745:F745"/>
    <mergeCell ref="G745:I745"/>
    <mergeCell ref="J745:L745"/>
    <mergeCell ref="M745:O745"/>
    <mergeCell ref="P745:P746"/>
    <mergeCell ref="Q745:S745"/>
    <mergeCell ref="T745:V745"/>
    <mergeCell ref="B739:C739"/>
    <mergeCell ref="D739:V739"/>
    <mergeCell ref="B740:C740"/>
    <mergeCell ref="D740:V740"/>
    <mergeCell ref="B741:C741"/>
    <mergeCell ref="D741:V741"/>
    <mergeCell ref="B742:C742"/>
    <mergeCell ref="D742:V742"/>
    <mergeCell ref="B743:C743"/>
    <mergeCell ref="D743:F743"/>
    <mergeCell ref="G743:I743"/>
    <mergeCell ref="J743:L743"/>
    <mergeCell ref="M743:O743"/>
    <mergeCell ref="P743:R743"/>
    <mergeCell ref="S743:V743"/>
    <mergeCell ref="S735:V735"/>
    <mergeCell ref="B736:C736"/>
    <mergeCell ref="D736:F736"/>
    <mergeCell ref="G736:I736"/>
    <mergeCell ref="J736:L736"/>
    <mergeCell ref="M736:O736"/>
    <mergeCell ref="S736:V736"/>
    <mergeCell ref="B737:V737"/>
    <mergeCell ref="B738:V738"/>
    <mergeCell ref="B732:C732"/>
    <mergeCell ref="D732:F732"/>
    <mergeCell ref="G732:I732"/>
    <mergeCell ref="J732:L732"/>
    <mergeCell ref="M732:O732"/>
    <mergeCell ref="P732:R732"/>
    <mergeCell ref="S732:V734"/>
    <mergeCell ref="B733:C733"/>
    <mergeCell ref="D733:F733"/>
    <mergeCell ref="G733:I733"/>
    <mergeCell ref="J733:L733"/>
    <mergeCell ref="M733:O733"/>
    <mergeCell ref="P733:R733"/>
    <mergeCell ref="B734:C734"/>
    <mergeCell ref="D734:F734"/>
    <mergeCell ref="G734:I734"/>
    <mergeCell ref="J734:L734"/>
    <mergeCell ref="M734:O734"/>
    <mergeCell ref="P734:R736"/>
    <mergeCell ref="B735:C735"/>
    <mergeCell ref="D735:F735"/>
    <mergeCell ref="G735:I735"/>
    <mergeCell ref="J735:L735"/>
    <mergeCell ref="M735:O735"/>
    <mergeCell ref="A730:A731"/>
    <mergeCell ref="B730:C731"/>
    <mergeCell ref="D730:F730"/>
    <mergeCell ref="G730:I730"/>
    <mergeCell ref="J730:L730"/>
    <mergeCell ref="M730:O730"/>
    <mergeCell ref="P730:R730"/>
    <mergeCell ref="S730:V730"/>
    <mergeCell ref="D731:F731"/>
    <mergeCell ref="G731:I731"/>
    <mergeCell ref="J731:L731"/>
    <mergeCell ref="M731:O731"/>
    <mergeCell ref="P731:R731"/>
    <mergeCell ref="S731:V731"/>
    <mergeCell ref="B728:C728"/>
    <mergeCell ref="D728:F728"/>
    <mergeCell ref="G728:I728"/>
    <mergeCell ref="J728:L728"/>
    <mergeCell ref="M728:O728"/>
    <mergeCell ref="P728:R728"/>
    <mergeCell ref="B729:C729"/>
    <mergeCell ref="D729:F729"/>
    <mergeCell ref="G729:I729"/>
    <mergeCell ref="J729:L729"/>
    <mergeCell ref="M729:O729"/>
    <mergeCell ref="P729:R729"/>
    <mergeCell ref="B726:C726"/>
    <mergeCell ref="D726:F726"/>
    <mergeCell ref="G726:I726"/>
    <mergeCell ref="J726:L726"/>
    <mergeCell ref="M726:O726"/>
    <mergeCell ref="P726:R726"/>
    <mergeCell ref="B727:C727"/>
    <mergeCell ref="D727:F727"/>
    <mergeCell ref="G727:I727"/>
    <mergeCell ref="J727:L727"/>
    <mergeCell ref="M727:O727"/>
    <mergeCell ref="P727:R727"/>
    <mergeCell ref="S727:V727"/>
    <mergeCell ref="S728:V728"/>
    <mergeCell ref="S729:V729"/>
    <mergeCell ref="B724:C724"/>
    <mergeCell ref="D724:F724"/>
    <mergeCell ref="G724:I724"/>
    <mergeCell ref="J724:L724"/>
    <mergeCell ref="M724:O724"/>
    <mergeCell ref="P724:R724"/>
    <mergeCell ref="B725:C725"/>
    <mergeCell ref="D725:F725"/>
    <mergeCell ref="G725:I725"/>
    <mergeCell ref="J725:L725"/>
    <mergeCell ref="M725:O725"/>
    <mergeCell ref="P725:R725"/>
    <mergeCell ref="G722:I722"/>
    <mergeCell ref="J722:L722"/>
    <mergeCell ref="M722:O722"/>
    <mergeCell ref="P722:R722"/>
    <mergeCell ref="T722:V722"/>
    <mergeCell ref="B723:C723"/>
    <mergeCell ref="D723:F723"/>
    <mergeCell ref="G723:I723"/>
    <mergeCell ref="J723:L723"/>
    <mergeCell ref="M723:O723"/>
    <mergeCell ref="P723:R723"/>
    <mergeCell ref="B715:C715"/>
    <mergeCell ref="B716:C716"/>
    <mergeCell ref="B717:C717"/>
    <mergeCell ref="B718:C718"/>
    <mergeCell ref="B719:C719"/>
    <mergeCell ref="B720:C720"/>
    <mergeCell ref="B721:C721"/>
    <mergeCell ref="B722:C722"/>
    <mergeCell ref="D722:F722"/>
    <mergeCell ref="D712:F712"/>
    <mergeCell ref="G712:R712"/>
    <mergeCell ref="S712:V712"/>
    <mergeCell ref="D713:F713"/>
    <mergeCell ref="G713:I713"/>
    <mergeCell ref="J713:L713"/>
    <mergeCell ref="M713:O713"/>
    <mergeCell ref="P713:P714"/>
    <mergeCell ref="Q713:S713"/>
    <mergeCell ref="T713:V713"/>
    <mergeCell ref="B707:C707"/>
    <mergeCell ref="D707:V707"/>
    <mergeCell ref="B708:C708"/>
    <mergeCell ref="D708:V708"/>
    <mergeCell ref="B709:C709"/>
    <mergeCell ref="D709:V709"/>
    <mergeCell ref="B710:C710"/>
    <mergeCell ref="D710:V710"/>
    <mergeCell ref="B711:C711"/>
    <mergeCell ref="D711:F711"/>
    <mergeCell ref="G711:I711"/>
    <mergeCell ref="J711:L711"/>
    <mergeCell ref="M711:O711"/>
    <mergeCell ref="P711:R711"/>
    <mergeCell ref="S711:V711"/>
    <mergeCell ref="S703:V703"/>
    <mergeCell ref="B704:C704"/>
    <mergeCell ref="D704:F704"/>
    <mergeCell ref="G704:I704"/>
    <mergeCell ref="J704:L704"/>
    <mergeCell ref="M704:O704"/>
    <mergeCell ref="S704:V704"/>
    <mergeCell ref="B705:V705"/>
    <mergeCell ref="B706:V706"/>
    <mergeCell ref="B700:C700"/>
    <mergeCell ref="D700:F700"/>
    <mergeCell ref="G700:I700"/>
    <mergeCell ref="J700:L700"/>
    <mergeCell ref="M700:O700"/>
    <mergeCell ref="P700:R700"/>
    <mergeCell ref="S700:V702"/>
    <mergeCell ref="B701:C701"/>
    <mergeCell ref="D701:F701"/>
    <mergeCell ref="G701:I701"/>
    <mergeCell ref="J701:L701"/>
    <mergeCell ref="M701:O701"/>
    <mergeCell ref="P701:R701"/>
    <mergeCell ref="B702:C702"/>
    <mergeCell ref="D702:F702"/>
    <mergeCell ref="G702:I702"/>
    <mergeCell ref="J702:L702"/>
    <mergeCell ref="M702:O702"/>
    <mergeCell ref="P702:R704"/>
    <mergeCell ref="B703:C703"/>
    <mergeCell ref="D703:F703"/>
    <mergeCell ref="G703:I703"/>
    <mergeCell ref="J703:L703"/>
    <mergeCell ref="M703:O703"/>
    <mergeCell ref="A698:A699"/>
    <mergeCell ref="B698:C699"/>
    <mergeCell ref="D698:F698"/>
    <mergeCell ref="G698:I698"/>
    <mergeCell ref="J698:L698"/>
    <mergeCell ref="M698:O698"/>
    <mergeCell ref="P698:R698"/>
    <mergeCell ref="S698:V698"/>
    <mergeCell ref="D699:F699"/>
    <mergeCell ref="G699:I699"/>
    <mergeCell ref="J699:L699"/>
    <mergeCell ref="M699:O699"/>
    <mergeCell ref="P699:R699"/>
    <mergeCell ref="S699:V699"/>
    <mergeCell ref="B696:C696"/>
    <mergeCell ref="D696:F696"/>
    <mergeCell ref="G696:I696"/>
    <mergeCell ref="J696:L696"/>
    <mergeCell ref="M696:O696"/>
    <mergeCell ref="P696:R696"/>
    <mergeCell ref="B697:C697"/>
    <mergeCell ref="D697:F697"/>
    <mergeCell ref="G697:I697"/>
    <mergeCell ref="J697:L697"/>
    <mergeCell ref="M697:O697"/>
    <mergeCell ref="P697:R697"/>
    <mergeCell ref="B694:C694"/>
    <mergeCell ref="D694:F694"/>
    <mergeCell ref="G694:I694"/>
    <mergeCell ref="J694:L694"/>
    <mergeCell ref="M694:O694"/>
    <mergeCell ref="P694:R694"/>
    <mergeCell ref="B695:C695"/>
    <mergeCell ref="D695:F695"/>
    <mergeCell ref="G695:I695"/>
    <mergeCell ref="J695:L695"/>
    <mergeCell ref="M695:O695"/>
    <mergeCell ref="P695:R695"/>
    <mergeCell ref="S695:V695"/>
    <mergeCell ref="S696:V696"/>
    <mergeCell ref="S697:V697"/>
    <mergeCell ref="B692:C692"/>
    <mergeCell ref="D692:F692"/>
    <mergeCell ref="G692:I692"/>
    <mergeCell ref="J692:L692"/>
    <mergeCell ref="M692:O692"/>
    <mergeCell ref="P692:R692"/>
    <mergeCell ref="B693:C693"/>
    <mergeCell ref="D693:F693"/>
    <mergeCell ref="G693:I693"/>
    <mergeCell ref="J693:L693"/>
    <mergeCell ref="M693:O693"/>
    <mergeCell ref="P693:R693"/>
    <mergeCell ref="G690:I690"/>
    <mergeCell ref="J690:L690"/>
    <mergeCell ref="M690:O690"/>
    <mergeCell ref="P690:R690"/>
    <mergeCell ref="T690:V690"/>
    <mergeCell ref="B691:C691"/>
    <mergeCell ref="D691:F691"/>
    <mergeCell ref="G691:I691"/>
    <mergeCell ref="J691:L691"/>
    <mergeCell ref="M691:O691"/>
    <mergeCell ref="P691:R691"/>
    <mergeCell ref="B683:C683"/>
    <mergeCell ref="B684:C684"/>
    <mergeCell ref="B685:C685"/>
    <mergeCell ref="B686:C686"/>
    <mergeCell ref="B687:C687"/>
    <mergeCell ref="B688:C688"/>
    <mergeCell ref="B689:C689"/>
    <mergeCell ref="B690:C690"/>
    <mergeCell ref="D690:F690"/>
    <mergeCell ref="D680:F680"/>
    <mergeCell ref="G680:R680"/>
    <mergeCell ref="S680:V680"/>
    <mergeCell ref="D681:F681"/>
    <mergeCell ref="G681:I681"/>
    <mergeCell ref="J681:L681"/>
    <mergeCell ref="M681:O681"/>
    <mergeCell ref="P681:P682"/>
    <mergeCell ref="Q681:S681"/>
    <mergeCell ref="T681:V681"/>
    <mergeCell ref="B675:C675"/>
    <mergeCell ref="D675:V675"/>
    <mergeCell ref="B676:C676"/>
    <mergeCell ref="D676:V676"/>
    <mergeCell ref="B677:C677"/>
    <mergeCell ref="D677:V677"/>
    <mergeCell ref="B678:C678"/>
    <mergeCell ref="D678:V678"/>
    <mergeCell ref="B679:C679"/>
    <mergeCell ref="D679:F679"/>
    <mergeCell ref="G679:I679"/>
    <mergeCell ref="J679:L679"/>
    <mergeCell ref="M679:O679"/>
    <mergeCell ref="P679:R679"/>
    <mergeCell ref="S679:V679"/>
    <mergeCell ref="S671:V671"/>
    <mergeCell ref="B672:C672"/>
    <mergeCell ref="D672:F672"/>
    <mergeCell ref="G672:I672"/>
    <mergeCell ref="J672:L672"/>
    <mergeCell ref="M672:O672"/>
    <mergeCell ref="S672:V672"/>
    <mergeCell ref="B673:V673"/>
    <mergeCell ref="B674:V674"/>
    <mergeCell ref="B668:C668"/>
    <mergeCell ref="D668:F668"/>
    <mergeCell ref="G668:I668"/>
    <mergeCell ref="J668:L668"/>
    <mergeCell ref="M668:O668"/>
    <mergeCell ref="P668:R668"/>
    <mergeCell ref="S668:V670"/>
    <mergeCell ref="B669:C669"/>
    <mergeCell ref="D669:F669"/>
    <mergeCell ref="G669:I669"/>
    <mergeCell ref="J669:L669"/>
    <mergeCell ref="M669:O669"/>
    <mergeCell ref="P669:R669"/>
    <mergeCell ref="B670:C670"/>
    <mergeCell ref="D670:F670"/>
    <mergeCell ref="G670:I670"/>
    <mergeCell ref="J670:L670"/>
    <mergeCell ref="M670:O670"/>
    <mergeCell ref="P670:R672"/>
    <mergeCell ref="B671:C671"/>
    <mergeCell ref="D671:F671"/>
    <mergeCell ref="G671:I671"/>
    <mergeCell ref="J671:L671"/>
    <mergeCell ref="M671:O671"/>
    <mergeCell ref="A666:A667"/>
    <mergeCell ref="B666:C667"/>
    <mergeCell ref="D666:F666"/>
    <mergeCell ref="G666:I666"/>
    <mergeCell ref="J666:L666"/>
    <mergeCell ref="M666:O666"/>
    <mergeCell ref="P666:R666"/>
    <mergeCell ref="S666:V666"/>
    <mergeCell ref="D667:F667"/>
    <mergeCell ref="G667:I667"/>
    <mergeCell ref="J667:L667"/>
    <mergeCell ref="M667:O667"/>
    <mergeCell ref="P667:R667"/>
    <mergeCell ref="S667:V667"/>
    <mergeCell ref="B664:C664"/>
    <mergeCell ref="D664:F664"/>
    <mergeCell ref="G664:I664"/>
    <mergeCell ref="J664:L664"/>
    <mergeCell ref="M664:O664"/>
    <mergeCell ref="P664:R664"/>
    <mergeCell ref="B665:C665"/>
    <mergeCell ref="D665:F665"/>
    <mergeCell ref="G665:I665"/>
    <mergeCell ref="J665:L665"/>
    <mergeCell ref="M665:O665"/>
    <mergeCell ref="P665:R665"/>
    <mergeCell ref="B662:C662"/>
    <mergeCell ref="D662:F662"/>
    <mergeCell ref="G662:I662"/>
    <mergeCell ref="J662:L662"/>
    <mergeCell ref="M662:O662"/>
    <mergeCell ref="P662:R662"/>
    <mergeCell ref="B663:C663"/>
    <mergeCell ref="D663:F663"/>
    <mergeCell ref="G663:I663"/>
    <mergeCell ref="J663:L663"/>
    <mergeCell ref="M663:O663"/>
    <mergeCell ref="P663:R663"/>
    <mergeCell ref="S663:V663"/>
    <mergeCell ref="S664:V664"/>
    <mergeCell ref="S665:V665"/>
    <mergeCell ref="B660:C660"/>
    <mergeCell ref="D660:F660"/>
    <mergeCell ref="G660:I660"/>
    <mergeCell ref="J660:L660"/>
    <mergeCell ref="M660:O660"/>
    <mergeCell ref="P660:R660"/>
    <mergeCell ref="B661:C661"/>
    <mergeCell ref="D661:F661"/>
    <mergeCell ref="G661:I661"/>
    <mergeCell ref="J661:L661"/>
    <mergeCell ref="M661:O661"/>
    <mergeCell ref="P661:R661"/>
    <mergeCell ref="G658:I658"/>
    <mergeCell ref="J658:L658"/>
    <mergeCell ref="M658:O658"/>
    <mergeCell ref="P658:R658"/>
    <mergeCell ref="T658:V658"/>
    <mergeCell ref="B659:C659"/>
    <mergeCell ref="D659:F659"/>
    <mergeCell ref="G659:I659"/>
    <mergeCell ref="J659:L659"/>
    <mergeCell ref="M659:O659"/>
    <mergeCell ref="P659:R659"/>
    <mergeCell ref="B651:C651"/>
    <mergeCell ref="B652:C652"/>
    <mergeCell ref="B653:C653"/>
    <mergeCell ref="B654:C654"/>
    <mergeCell ref="B655:C655"/>
    <mergeCell ref="B656:C656"/>
    <mergeCell ref="B657:C657"/>
    <mergeCell ref="B658:C658"/>
    <mergeCell ref="D658:F658"/>
    <mergeCell ref="D648:F648"/>
    <mergeCell ref="G648:R648"/>
    <mergeCell ref="S648:V648"/>
    <mergeCell ref="D649:F649"/>
    <mergeCell ref="G649:I649"/>
    <mergeCell ref="J649:L649"/>
    <mergeCell ref="M649:O649"/>
    <mergeCell ref="P649:P650"/>
    <mergeCell ref="Q649:S649"/>
    <mergeCell ref="T649:V649"/>
    <mergeCell ref="B643:C643"/>
    <mergeCell ref="D643:V643"/>
    <mergeCell ref="B644:C644"/>
    <mergeCell ref="D644:V644"/>
    <mergeCell ref="B645:C645"/>
    <mergeCell ref="D645:V645"/>
    <mergeCell ref="B646:C646"/>
    <mergeCell ref="D646:V646"/>
    <mergeCell ref="B647:C647"/>
    <mergeCell ref="D647:F647"/>
    <mergeCell ref="G647:I647"/>
    <mergeCell ref="J647:L647"/>
    <mergeCell ref="M647:O647"/>
    <mergeCell ref="P647:R647"/>
    <mergeCell ref="S647:V647"/>
    <mergeCell ref="S639:V639"/>
    <mergeCell ref="B640:C640"/>
    <mergeCell ref="D640:F640"/>
    <mergeCell ref="G640:I640"/>
    <mergeCell ref="J640:L640"/>
    <mergeCell ref="M640:O640"/>
    <mergeCell ref="S640:V640"/>
    <mergeCell ref="B641:V641"/>
    <mergeCell ref="B642:V642"/>
    <mergeCell ref="B636:C636"/>
    <mergeCell ref="D636:F636"/>
    <mergeCell ref="G636:I636"/>
    <mergeCell ref="J636:L636"/>
    <mergeCell ref="M636:O636"/>
    <mergeCell ref="P636:R636"/>
    <mergeCell ref="S636:V638"/>
    <mergeCell ref="B637:C637"/>
    <mergeCell ref="D637:F637"/>
    <mergeCell ref="G637:I637"/>
    <mergeCell ref="J637:L637"/>
    <mergeCell ref="M637:O637"/>
    <mergeCell ref="P637:R637"/>
    <mergeCell ref="B638:C638"/>
    <mergeCell ref="D638:F638"/>
    <mergeCell ref="G638:I638"/>
    <mergeCell ref="J638:L638"/>
    <mergeCell ref="M638:O638"/>
    <mergeCell ref="P638:R640"/>
    <mergeCell ref="B639:C639"/>
    <mergeCell ref="D639:F639"/>
    <mergeCell ref="G639:I639"/>
    <mergeCell ref="J639:L639"/>
    <mergeCell ref="M639:O639"/>
    <mergeCell ref="A634:A635"/>
    <mergeCell ref="B634:C635"/>
    <mergeCell ref="D634:F634"/>
    <mergeCell ref="G634:I634"/>
    <mergeCell ref="J634:L634"/>
    <mergeCell ref="M634:O634"/>
    <mergeCell ref="P634:R634"/>
    <mergeCell ref="S634:V634"/>
    <mergeCell ref="D635:F635"/>
    <mergeCell ref="G635:I635"/>
    <mergeCell ref="J635:L635"/>
    <mergeCell ref="M635:O635"/>
    <mergeCell ref="P635:R635"/>
    <mergeCell ref="S635:V635"/>
    <mergeCell ref="B632:C632"/>
    <mergeCell ref="D632:F632"/>
    <mergeCell ref="G632:I632"/>
    <mergeCell ref="J632:L632"/>
    <mergeCell ref="M632:O632"/>
    <mergeCell ref="P632:R632"/>
    <mergeCell ref="B633:C633"/>
    <mergeCell ref="D633:F633"/>
    <mergeCell ref="G633:I633"/>
    <mergeCell ref="J633:L633"/>
    <mergeCell ref="M633:O633"/>
    <mergeCell ref="P633:R633"/>
    <mergeCell ref="B630:C630"/>
    <mergeCell ref="D630:F630"/>
    <mergeCell ref="G630:I630"/>
    <mergeCell ref="J630:L630"/>
    <mergeCell ref="M630:O630"/>
    <mergeCell ref="P630:R630"/>
    <mergeCell ref="B631:C631"/>
    <mergeCell ref="D631:F631"/>
    <mergeCell ref="G631:I631"/>
    <mergeCell ref="J631:L631"/>
    <mergeCell ref="M631:O631"/>
    <mergeCell ref="P631:R631"/>
    <mergeCell ref="S631:V631"/>
    <mergeCell ref="S632:V632"/>
    <mergeCell ref="S633:V633"/>
    <mergeCell ref="B628:C628"/>
    <mergeCell ref="D628:F628"/>
    <mergeCell ref="G628:I628"/>
    <mergeCell ref="J628:L628"/>
    <mergeCell ref="M628:O628"/>
    <mergeCell ref="P628:R628"/>
    <mergeCell ref="B629:C629"/>
    <mergeCell ref="D629:F629"/>
    <mergeCell ref="G629:I629"/>
    <mergeCell ref="J629:L629"/>
    <mergeCell ref="M629:O629"/>
    <mergeCell ref="P629:R629"/>
    <mergeCell ref="G626:I626"/>
    <mergeCell ref="J626:L626"/>
    <mergeCell ref="M626:O626"/>
    <mergeCell ref="P626:R626"/>
    <mergeCell ref="T626:V626"/>
    <mergeCell ref="B627:C627"/>
    <mergeCell ref="D627:F627"/>
    <mergeCell ref="G627:I627"/>
    <mergeCell ref="J627:L627"/>
    <mergeCell ref="M627:O627"/>
    <mergeCell ref="P627:R627"/>
    <mergeCell ref="B619:C619"/>
    <mergeCell ref="B620:C620"/>
    <mergeCell ref="B621:C621"/>
    <mergeCell ref="B622:C622"/>
    <mergeCell ref="B623:C623"/>
    <mergeCell ref="B624:C624"/>
    <mergeCell ref="B625:C625"/>
    <mergeCell ref="B626:C626"/>
    <mergeCell ref="D626:F626"/>
    <mergeCell ref="D616:F616"/>
    <mergeCell ref="G616:R616"/>
    <mergeCell ref="S616:V616"/>
    <mergeCell ref="D617:F617"/>
    <mergeCell ref="G617:I617"/>
    <mergeCell ref="J617:L617"/>
    <mergeCell ref="M617:O617"/>
    <mergeCell ref="P617:P618"/>
    <mergeCell ref="Q617:S617"/>
    <mergeCell ref="T617:V617"/>
    <mergeCell ref="B611:C611"/>
    <mergeCell ref="D611:V611"/>
    <mergeCell ref="B612:C612"/>
    <mergeCell ref="D612:V612"/>
    <mergeCell ref="B613:C613"/>
    <mergeCell ref="D613:V613"/>
    <mergeCell ref="B614:C614"/>
    <mergeCell ref="D614:V614"/>
    <mergeCell ref="B615:C615"/>
    <mergeCell ref="D615:F615"/>
    <mergeCell ref="G615:I615"/>
    <mergeCell ref="J615:L615"/>
    <mergeCell ref="M615:O615"/>
    <mergeCell ref="P615:R615"/>
    <mergeCell ref="S615:V615"/>
    <mergeCell ref="S607:V607"/>
    <mergeCell ref="B608:C608"/>
    <mergeCell ref="D608:F608"/>
    <mergeCell ref="G608:I608"/>
    <mergeCell ref="J608:L608"/>
    <mergeCell ref="M608:O608"/>
    <mergeCell ref="S608:V608"/>
    <mergeCell ref="B609:V609"/>
    <mergeCell ref="B610:V610"/>
    <mergeCell ref="B604:C604"/>
    <mergeCell ref="D604:F604"/>
    <mergeCell ref="G604:I604"/>
    <mergeCell ref="J604:L604"/>
    <mergeCell ref="M604:O604"/>
    <mergeCell ref="P604:R604"/>
    <mergeCell ref="S604:V606"/>
    <mergeCell ref="B605:C605"/>
    <mergeCell ref="D605:F605"/>
    <mergeCell ref="G605:I605"/>
    <mergeCell ref="J605:L605"/>
    <mergeCell ref="M605:O605"/>
    <mergeCell ref="P605:R605"/>
    <mergeCell ref="B606:C606"/>
    <mergeCell ref="D606:F606"/>
    <mergeCell ref="G606:I606"/>
    <mergeCell ref="J606:L606"/>
    <mergeCell ref="M606:O606"/>
    <mergeCell ref="P606:R608"/>
    <mergeCell ref="B607:C607"/>
    <mergeCell ref="D607:F607"/>
    <mergeCell ref="G607:I607"/>
    <mergeCell ref="J607:L607"/>
    <mergeCell ref="M607:O607"/>
    <mergeCell ref="A602:A603"/>
    <mergeCell ref="B602:C603"/>
    <mergeCell ref="D602:F602"/>
    <mergeCell ref="G602:I602"/>
    <mergeCell ref="J602:L602"/>
    <mergeCell ref="M602:O602"/>
    <mergeCell ref="P602:R602"/>
    <mergeCell ref="S602:V602"/>
    <mergeCell ref="D603:F603"/>
    <mergeCell ref="G603:I603"/>
    <mergeCell ref="J603:L603"/>
    <mergeCell ref="M603:O603"/>
    <mergeCell ref="P603:R603"/>
    <mergeCell ref="S603:V603"/>
    <mergeCell ref="B600:C600"/>
    <mergeCell ref="D600:F600"/>
    <mergeCell ref="G600:I600"/>
    <mergeCell ref="J600:L600"/>
    <mergeCell ref="M600:O600"/>
    <mergeCell ref="P600:R600"/>
    <mergeCell ref="B601:C601"/>
    <mergeCell ref="D601:F601"/>
    <mergeCell ref="G601:I601"/>
    <mergeCell ref="J601:L601"/>
    <mergeCell ref="M601:O601"/>
    <mergeCell ref="P601:R601"/>
    <mergeCell ref="B598:C598"/>
    <mergeCell ref="D598:F598"/>
    <mergeCell ref="G598:I598"/>
    <mergeCell ref="J598:L598"/>
    <mergeCell ref="M598:O598"/>
    <mergeCell ref="P598:R598"/>
    <mergeCell ref="B599:C599"/>
    <mergeCell ref="D599:F599"/>
    <mergeCell ref="G599:I599"/>
    <mergeCell ref="J599:L599"/>
    <mergeCell ref="M599:O599"/>
    <mergeCell ref="P599:R599"/>
    <mergeCell ref="S599:V599"/>
    <mergeCell ref="S600:V600"/>
    <mergeCell ref="S601:V601"/>
    <mergeCell ref="B596:C596"/>
    <mergeCell ref="D596:F596"/>
    <mergeCell ref="G596:I596"/>
    <mergeCell ref="J596:L596"/>
    <mergeCell ref="M596:O596"/>
    <mergeCell ref="P596:R596"/>
    <mergeCell ref="B597:C597"/>
    <mergeCell ref="D597:F597"/>
    <mergeCell ref="G597:I597"/>
    <mergeCell ref="J597:L597"/>
    <mergeCell ref="M597:O597"/>
    <mergeCell ref="P597:R597"/>
    <mergeCell ref="G594:I594"/>
    <mergeCell ref="J594:L594"/>
    <mergeCell ref="M594:O594"/>
    <mergeCell ref="P594:R594"/>
    <mergeCell ref="T594:V594"/>
    <mergeCell ref="B595:C595"/>
    <mergeCell ref="D595:F595"/>
    <mergeCell ref="G595:I595"/>
    <mergeCell ref="J595:L595"/>
    <mergeCell ref="M595:O595"/>
    <mergeCell ref="P595:R595"/>
    <mergeCell ref="B587:C587"/>
    <mergeCell ref="B588:C588"/>
    <mergeCell ref="B589:C589"/>
    <mergeCell ref="B590:C590"/>
    <mergeCell ref="B591:C591"/>
    <mergeCell ref="B592:C592"/>
    <mergeCell ref="B593:C593"/>
    <mergeCell ref="B594:C594"/>
    <mergeCell ref="D594:F594"/>
    <mergeCell ref="D584:F584"/>
    <mergeCell ref="G584:R584"/>
    <mergeCell ref="S584:V584"/>
    <mergeCell ref="D585:F585"/>
    <mergeCell ref="G585:I585"/>
    <mergeCell ref="J585:L585"/>
    <mergeCell ref="M585:O585"/>
    <mergeCell ref="P585:P586"/>
    <mergeCell ref="Q585:S585"/>
    <mergeCell ref="T585:V585"/>
    <mergeCell ref="B579:C579"/>
    <mergeCell ref="D579:V579"/>
    <mergeCell ref="B580:C580"/>
    <mergeCell ref="D580:V580"/>
    <mergeCell ref="B581:C581"/>
    <mergeCell ref="D581:V581"/>
    <mergeCell ref="B582:C582"/>
    <mergeCell ref="D582:V582"/>
    <mergeCell ref="B583:C583"/>
    <mergeCell ref="D583:F583"/>
    <mergeCell ref="G583:I583"/>
    <mergeCell ref="J583:L583"/>
    <mergeCell ref="M583:O583"/>
    <mergeCell ref="P583:R583"/>
    <mergeCell ref="S583:V583"/>
    <mergeCell ref="S575:V575"/>
    <mergeCell ref="B576:C576"/>
    <mergeCell ref="D576:F576"/>
    <mergeCell ref="G576:I576"/>
    <mergeCell ref="J576:L576"/>
    <mergeCell ref="M576:O576"/>
    <mergeCell ref="S576:V576"/>
    <mergeCell ref="B577:V577"/>
    <mergeCell ref="B578:V578"/>
    <mergeCell ref="B572:C572"/>
    <mergeCell ref="D572:F572"/>
    <mergeCell ref="G572:I572"/>
    <mergeCell ref="J572:L572"/>
    <mergeCell ref="M572:O572"/>
    <mergeCell ref="P572:R572"/>
    <mergeCell ref="S572:V574"/>
    <mergeCell ref="B573:C573"/>
    <mergeCell ref="D573:F573"/>
    <mergeCell ref="G573:I573"/>
    <mergeCell ref="J573:L573"/>
    <mergeCell ref="M573:O573"/>
    <mergeCell ref="P573:R573"/>
    <mergeCell ref="B574:C574"/>
    <mergeCell ref="D574:F574"/>
    <mergeCell ref="G574:I574"/>
    <mergeCell ref="J574:L574"/>
    <mergeCell ref="M574:O574"/>
    <mergeCell ref="P574:R576"/>
    <mergeCell ref="B575:C575"/>
    <mergeCell ref="D575:F575"/>
    <mergeCell ref="G575:I575"/>
    <mergeCell ref="J575:L575"/>
    <mergeCell ref="M575:O575"/>
    <mergeCell ref="A570:A571"/>
    <mergeCell ref="B570:C571"/>
    <mergeCell ref="D570:F570"/>
    <mergeCell ref="G570:I570"/>
    <mergeCell ref="J570:L570"/>
    <mergeCell ref="M570:O570"/>
    <mergeCell ref="P570:R570"/>
    <mergeCell ref="S570:V570"/>
    <mergeCell ref="D571:F571"/>
    <mergeCell ref="G571:I571"/>
    <mergeCell ref="J571:L571"/>
    <mergeCell ref="M571:O571"/>
    <mergeCell ref="P571:R571"/>
    <mergeCell ref="S571:V571"/>
    <mergeCell ref="B568:C568"/>
    <mergeCell ref="D568:F568"/>
    <mergeCell ref="G568:I568"/>
    <mergeCell ref="J568:L568"/>
    <mergeCell ref="M568:O568"/>
    <mergeCell ref="P568:R568"/>
    <mergeCell ref="B569:C569"/>
    <mergeCell ref="D569:F569"/>
    <mergeCell ref="G569:I569"/>
    <mergeCell ref="J569:L569"/>
    <mergeCell ref="M569:O569"/>
    <mergeCell ref="P569:R569"/>
    <mergeCell ref="B566:C566"/>
    <mergeCell ref="D566:F566"/>
    <mergeCell ref="G566:I566"/>
    <mergeCell ref="J566:L566"/>
    <mergeCell ref="M566:O566"/>
    <mergeCell ref="P566:R566"/>
    <mergeCell ref="B567:C567"/>
    <mergeCell ref="D567:F567"/>
    <mergeCell ref="G567:I567"/>
    <mergeCell ref="J567:L567"/>
    <mergeCell ref="M567:O567"/>
    <mergeCell ref="P567:R567"/>
    <mergeCell ref="S567:V567"/>
    <mergeCell ref="S568:V568"/>
    <mergeCell ref="S569:V569"/>
    <mergeCell ref="B564:C564"/>
    <mergeCell ref="D564:F564"/>
    <mergeCell ref="G564:I564"/>
    <mergeCell ref="J564:L564"/>
    <mergeCell ref="M564:O564"/>
    <mergeCell ref="P564:R564"/>
    <mergeCell ref="B565:C565"/>
    <mergeCell ref="D565:F565"/>
    <mergeCell ref="G565:I565"/>
    <mergeCell ref="J565:L565"/>
    <mergeCell ref="M565:O565"/>
    <mergeCell ref="P565:R565"/>
    <mergeCell ref="G562:I562"/>
    <mergeCell ref="J562:L562"/>
    <mergeCell ref="M562:O562"/>
    <mergeCell ref="P562:R562"/>
    <mergeCell ref="T562:V562"/>
    <mergeCell ref="B563:C563"/>
    <mergeCell ref="D563:F563"/>
    <mergeCell ref="G563:I563"/>
    <mergeCell ref="J563:L563"/>
    <mergeCell ref="M563:O563"/>
    <mergeCell ref="P563:R563"/>
    <mergeCell ref="B555:C555"/>
    <mergeCell ref="B556:C556"/>
    <mergeCell ref="B557:C557"/>
    <mergeCell ref="B558:C558"/>
    <mergeCell ref="B559:C559"/>
    <mergeCell ref="B560:C560"/>
    <mergeCell ref="B561:C561"/>
    <mergeCell ref="B562:C562"/>
    <mergeCell ref="D562:F562"/>
    <mergeCell ref="D552:F552"/>
    <mergeCell ref="G552:R552"/>
    <mergeCell ref="S552:V552"/>
    <mergeCell ref="D553:F553"/>
    <mergeCell ref="G553:I553"/>
    <mergeCell ref="J553:L553"/>
    <mergeCell ref="M553:O553"/>
    <mergeCell ref="P553:P554"/>
    <mergeCell ref="Q553:S553"/>
    <mergeCell ref="T553:V553"/>
    <mergeCell ref="B547:C547"/>
    <mergeCell ref="D547:V547"/>
    <mergeCell ref="B548:C548"/>
    <mergeCell ref="D548:V548"/>
    <mergeCell ref="B549:C549"/>
    <mergeCell ref="D549:V549"/>
    <mergeCell ref="B550:C550"/>
    <mergeCell ref="D550:V550"/>
    <mergeCell ref="B551:C551"/>
    <mergeCell ref="D551:F551"/>
    <mergeCell ref="G551:I551"/>
    <mergeCell ref="J551:L551"/>
    <mergeCell ref="M551:O551"/>
    <mergeCell ref="P551:R551"/>
    <mergeCell ref="S551:V551"/>
    <mergeCell ref="S543:V543"/>
    <mergeCell ref="B544:C544"/>
    <mergeCell ref="D544:F544"/>
    <mergeCell ref="G544:I544"/>
    <mergeCell ref="J544:L544"/>
    <mergeCell ref="M544:O544"/>
    <mergeCell ref="S544:V544"/>
    <mergeCell ref="B545:V545"/>
    <mergeCell ref="B546:V546"/>
    <mergeCell ref="B540:C540"/>
    <mergeCell ref="D540:F540"/>
    <mergeCell ref="G540:I540"/>
    <mergeCell ref="J540:L540"/>
    <mergeCell ref="M540:O540"/>
    <mergeCell ref="P540:R540"/>
    <mergeCell ref="S540:V542"/>
    <mergeCell ref="B541:C541"/>
    <mergeCell ref="D541:F541"/>
    <mergeCell ref="G541:I541"/>
    <mergeCell ref="J541:L541"/>
    <mergeCell ref="M541:O541"/>
    <mergeCell ref="P541:R541"/>
    <mergeCell ref="B542:C542"/>
    <mergeCell ref="D542:F542"/>
    <mergeCell ref="G542:I542"/>
    <mergeCell ref="J542:L542"/>
    <mergeCell ref="M542:O542"/>
    <mergeCell ref="P542:R544"/>
    <mergeCell ref="B543:C543"/>
    <mergeCell ref="D543:F543"/>
    <mergeCell ref="G543:I543"/>
    <mergeCell ref="J543:L543"/>
    <mergeCell ref="M543:O543"/>
    <mergeCell ref="A538:A539"/>
    <mergeCell ref="B538:C539"/>
    <mergeCell ref="D538:F538"/>
    <mergeCell ref="G538:I538"/>
    <mergeCell ref="J538:L538"/>
    <mergeCell ref="M538:O538"/>
    <mergeCell ref="P538:R538"/>
    <mergeCell ref="S538:V538"/>
    <mergeCell ref="D539:F539"/>
    <mergeCell ref="G539:I539"/>
    <mergeCell ref="J539:L539"/>
    <mergeCell ref="M539:O539"/>
    <mergeCell ref="P539:R539"/>
    <mergeCell ref="S539:V539"/>
    <mergeCell ref="B536:C536"/>
    <mergeCell ref="D536:F536"/>
    <mergeCell ref="G536:I536"/>
    <mergeCell ref="J536:L536"/>
    <mergeCell ref="M536:O536"/>
    <mergeCell ref="P536:R536"/>
    <mergeCell ref="B537:C537"/>
    <mergeCell ref="D537:F537"/>
    <mergeCell ref="G537:I537"/>
    <mergeCell ref="J537:L537"/>
    <mergeCell ref="M537:O537"/>
    <mergeCell ref="P537:R537"/>
    <mergeCell ref="B534:C534"/>
    <mergeCell ref="D534:F534"/>
    <mergeCell ref="G534:I534"/>
    <mergeCell ref="J534:L534"/>
    <mergeCell ref="M534:O534"/>
    <mergeCell ref="P534:R534"/>
    <mergeCell ref="B535:C535"/>
    <mergeCell ref="D535:F535"/>
    <mergeCell ref="G535:I535"/>
    <mergeCell ref="J535:L535"/>
    <mergeCell ref="M535:O535"/>
    <mergeCell ref="P535:R535"/>
    <mergeCell ref="S535:V535"/>
    <mergeCell ref="S536:V536"/>
    <mergeCell ref="S537:V537"/>
    <mergeCell ref="B532:C532"/>
    <mergeCell ref="D532:F532"/>
    <mergeCell ref="G532:I532"/>
    <mergeCell ref="J532:L532"/>
    <mergeCell ref="M532:O532"/>
    <mergeCell ref="P532:R532"/>
    <mergeCell ref="B533:C533"/>
    <mergeCell ref="D533:F533"/>
    <mergeCell ref="G533:I533"/>
    <mergeCell ref="J533:L533"/>
    <mergeCell ref="M533:O533"/>
    <mergeCell ref="P533:R533"/>
    <mergeCell ref="G530:I530"/>
    <mergeCell ref="J530:L530"/>
    <mergeCell ref="M530:O530"/>
    <mergeCell ref="P530:R530"/>
    <mergeCell ref="T530:V530"/>
    <mergeCell ref="B531:C531"/>
    <mergeCell ref="D531:F531"/>
    <mergeCell ref="G531:I531"/>
    <mergeCell ref="J531:L531"/>
    <mergeCell ref="M531:O531"/>
    <mergeCell ref="P531:R531"/>
    <mergeCell ref="B523:C523"/>
    <mergeCell ref="B524:C524"/>
    <mergeCell ref="B525:C525"/>
    <mergeCell ref="B526:C526"/>
    <mergeCell ref="B527:C527"/>
    <mergeCell ref="B528:C528"/>
    <mergeCell ref="B529:C529"/>
    <mergeCell ref="B530:C530"/>
    <mergeCell ref="D530:F530"/>
    <mergeCell ref="D520:F520"/>
    <mergeCell ref="G520:R520"/>
    <mergeCell ref="S520:V520"/>
    <mergeCell ref="D521:F521"/>
    <mergeCell ref="G521:I521"/>
    <mergeCell ref="J521:L521"/>
    <mergeCell ref="M521:O521"/>
    <mergeCell ref="P521:P522"/>
    <mergeCell ref="Q521:S521"/>
    <mergeCell ref="T521:V521"/>
    <mergeCell ref="B515:C515"/>
    <mergeCell ref="D515:V515"/>
    <mergeCell ref="B516:C516"/>
    <mergeCell ref="D516:V516"/>
    <mergeCell ref="B517:C517"/>
    <mergeCell ref="D517:V517"/>
    <mergeCell ref="B518:C518"/>
    <mergeCell ref="D518:V518"/>
    <mergeCell ref="B519:C519"/>
    <mergeCell ref="D519:F519"/>
    <mergeCell ref="G519:I519"/>
    <mergeCell ref="J519:L519"/>
    <mergeCell ref="M519:O519"/>
    <mergeCell ref="P519:R519"/>
    <mergeCell ref="S519:V519"/>
    <mergeCell ref="S511:V511"/>
    <mergeCell ref="B512:C512"/>
    <mergeCell ref="D512:F512"/>
    <mergeCell ref="G512:I512"/>
    <mergeCell ref="J512:L512"/>
    <mergeCell ref="M512:O512"/>
    <mergeCell ref="S512:V512"/>
    <mergeCell ref="B513:V513"/>
    <mergeCell ref="B514:V514"/>
    <mergeCell ref="B508:C508"/>
    <mergeCell ref="D508:F508"/>
    <mergeCell ref="G508:I508"/>
    <mergeCell ref="J508:L508"/>
    <mergeCell ref="M508:O508"/>
    <mergeCell ref="P508:R508"/>
    <mergeCell ref="S508:V510"/>
    <mergeCell ref="B509:C509"/>
    <mergeCell ref="D509:F509"/>
    <mergeCell ref="G509:I509"/>
    <mergeCell ref="J509:L509"/>
    <mergeCell ref="M509:O509"/>
    <mergeCell ref="P509:R509"/>
    <mergeCell ref="B510:C510"/>
    <mergeCell ref="D510:F510"/>
    <mergeCell ref="G510:I510"/>
    <mergeCell ref="J510:L510"/>
    <mergeCell ref="M510:O510"/>
    <mergeCell ref="P510:R512"/>
    <mergeCell ref="B511:C511"/>
    <mergeCell ref="D511:F511"/>
    <mergeCell ref="G511:I511"/>
    <mergeCell ref="J511:L511"/>
    <mergeCell ref="M511:O511"/>
    <mergeCell ref="A506:A507"/>
    <mergeCell ref="B506:C507"/>
    <mergeCell ref="D506:F506"/>
    <mergeCell ref="G506:I506"/>
    <mergeCell ref="J506:L506"/>
    <mergeCell ref="M506:O506"/>
    <mergeCell ref="P506:R506"/>
    <mergeCell ref="S506:V506"/>
    <mergeCell ref="D507:F507"/>
    <mergeCell ref="G507:I507"/>
    <mergeCell ref="J507:L507"/>
    <mergeCell ref="M507:O507"/>
    <mergeCell ref="P507:R507"/>
    <mergeCell ref="S507:V507"/>
    <mergeCell ref="B504:C504"/>
    <mergeCell ref="D504:F504"/>
    <mergeCell ref="G504:I504"/>
    <mergeCell ref="J504:L504"/>
    <mergeCell ref="M504:O504"/>
    <mergeCell ref="P504:R504"/>
    <mergeCell ref="B505:C505"/>
    <mergeCell ref="D505:F505"/>
    <mergeCell ref="G505:I505"/>
    <mergeCell ref="J505:L505"/>
    <mergeCell ref="M505:O505"/>
    <mergeCell ref="P505:R505"/>
    <mergeCell ref="B502:C502"/>
    <mergeCell ref="D502:F502"/>
    <mergeCell ref="G502:I502"/>
    <mergeCell ref="J502:L502"/>
    <mergeCell ref="M502:O502"/>
    <mergeCell ref="P502:R502"/>
    <mergeCell ref="B503:C503"/>
    <mergeCell ref="D503:F503"/>
    <mergeCell ref="G503:I503"/>
    <mergeCell ref="J503:L503"/>
    <mergeCell ref="M503:O503"/>
    <mergeCell ref="P503:R503"/>
    <mergeCell ref="S503:V503"/>
    <mergeCell ref="S504:V504"/>
    <mergeCell ref="S505:V505"/>
    <mergeCell ref="B500:C500"/>
    <mergeCell ref="D500:F500"/>
    <mergeCell ref="G500:I500"/>
    <mergeCell ref="J500:L500"/>
    <mergeCell ref="M500:O500"/>
    <mergeCell ref="P500:R500"/>
    <mergeCell ref="B501:C501"/>
    <mergeCell ref="D501:F501"/>
    <mergeCell ref="G501:I501"/>
    <mergeCell ref="J501:L501"/>
    <mergeCell ref="M501:O501"/>
    <mergeCell ref="P501:R501"/>
    <mergeCell ref="G498:I498"/>
    <mergeCell ref="J498:L498"/>
    <mergeCell ref="M498:O498"/>
    <mergeCell ref="P498:R498"/>
    <mergeCell ref="T498:V498"/>
    <mergeCell ref="B499:C499"/>
    <mergeCell ref="D499:F499"/>
    <mergeCell ref="G499:I499"/>
    <mergeCell ref="J499:L499"/>
    <mergeCell ref="M499:O499"/>
    <mergeCell ref="P499:R499"/>
    <mergeCell ref="B491:C491"/>
    <mergeCell ref="B492:C492"/>
    <mergeCell ref="B493:C493"/>
    <mergeCell ref="B494:C494"/>
    <mergeCell ref="B495:C495"/>
    <mergeCell ref="B496:C496"/>
    <mergeCell ref="B497:C497"/>
    <mergeCell ref="B498:C498"/>
    <mergeCell ref="D498:F498"/>
    <mergeCell ref="D488:F488"/>
    <mergeCell ref="G488:R488"/>
    <mergeCell ref="S488:V488"/>
    <mergeCell ref="D489:F489"/>
    <mergeCell ref="G489:I489"/>
    <mergeCell ref="J489:L489"/>
    <mergeCell ref="M489:O489"/>
    <mergeCell ref="P489:P490"/>
    <mergeCell ref="Q489:S489"/>
    <mergeCell ref="T489:V489"/>
    <mergeCell ref="B483:C483"/>
    <mergeCell ref="D483:V483"/>
    <mergeCell ref="B484:C484"/>
    <mergeCell ref="D484:V484"/>
    <mergeCell ref="B485:C485"/>
    <mergeCell ref="D485:V485"/>
    <mergeCell ref="B486:C486"/>
    <mergeCell ref="D486:V486"/>
    <mergeCell ref="B487:C487"/>
    <mergeCell ref="D487:F487"/>
    <mergeCell ref="G487:I487"/>
    <mergeCell ref="J487:L487"/>
    <mergeCell ref="M487:O487"/>
    <mergeCell ref="P487:R487"/>
    <mergeCell ref="S487:V487"/>
    <mergeCell ref="S479:V479"/>
    <mergeCell ref="B480:C480"/>
    <mergeCell ref="D480:F480"/>
    <mergeCell ref="G480:I480"/>
    <mergeCell ref="J480:L480"/>
    <mergeCell ref="M480:O480"/>
    <mergeCell ref="S480:V480"/>
    <mergeCell ref="B481:V481"/>
    <mergeCell ref="B482:V482"/>
    <mergeCell ref="B476:C476"/>
    <mergeCell ref="D476:F476"/>
    <mergeCell ref="G476:I476"/>
    <mergeCell ref="J476:L476"/>
    <mergeCell ref="M476:O476"/>
    <mergeCell ref="P476:R476"/>
    <mergeCell ref="S476:V478"/>
    <mergeCell ref="B477:C477"/>
    <mergeCell ref="D477:F477"/>
    <mergeCell ref="G477:I477"/>
    <mergeCell ref="J477:L477"/>
    <mergeCell ref="M477:O477"/>
    <mergeCell ref="P477:R477"/>
    <mergeCell ref="B478:C478"/>
    <mergeCell ref="D478:F478"/>
    <mergeCell ref="G478:I478"/>
    <mergeCell ref="J478:L478"/>
    <mergeCell ref="M478:O478"/>
    <mergeCell ref="P478:R480"/>
    <mergeCell ref="B479:C479"/>
    <mergeCell ref="D479:F479"/>
    <mergeCell ref="G479:I479"/>
    <mergeCell ref="J479:L479"/>
    <mergeCell ref="M479:O479"/>
    <mergeCell ref="A474:A475"/>
    <mergeCell ref="B474:C475"/>
    <mergeCell ref="D474:F474"/>
    <mergeCell ref="G474:I474"/>
    <mergeCell ref="J474:L474"/>
    <mergeCell ref="M474:O474"/>
    <mergeCell ref="P474:R474"/>
    <mergeCell ref="S474:V474"/>
    <mergeCell ref="D475:F475"/>
    <mergeCell ref="G475:I475"/>
    <mergeCell ref="J475:L475"/>
    <mergeCell ref="M475:O475"/>
    <mergeCell ref="P475:R475"/>
    <mergeCell ref="S475:V475"/>
    <mergeCell ref="B472:C472"/>
    <mergeCell ref="D472:F472"/>
    <mergeCell ref="G472:I472"/>
    <mergeCell ref="J472:L472"/>
    <mergeCell ref="M472:O472"/>
    <mergeCell ref="P472:R472"/>
    <mergeCell ref="B473:C473"/>
    <mergeCell ref="D473:F473"/>
    <mergeCell ref="G473:I473"/>
    <mergeCell ref="J473:L473"/>
    <mergeCell ref="M473:O473"/>
    <mergeCell ref="P473:R473"/>
    <mergeCell ref="B470:C470"/>
    <mergeCell ref="D470:F470"/>
    <mergeCell ref="G470:I470"/>
    <mergeCell ref="J470:L470"/>
    <mergeCell ref="M470:O470"/>
    <mergeCell ref="P470:R470"/>
    <mergeCell ref="B471:C471"/>
    <mergeCell ref="D471:F471"/>
    <mergeCell ref="G471:I471"/>
    <mergeCell ref="J471:L471"/>
    <mergeCell ref="M471:O471"/>
    <mergeCell ref="P471:R471"/>
    <mergeCell ref="S471:V471"/>
    <mergeCell ref="S472:V472"/>
    <mergeCell ref="S473:V473"/>
    <mergeCell ref="B468:C468"/>
    <mergeCell ref="D468:F468"/>
    <mergeCell ref="G468:I468"/>
    <mergeCell ref="J468:L468"/>
    <mergeCell ref="M468:O468"/>
    <mergeCell ref="P468:R468"/>
    <mergeCell ref="B469:C469"/>
    <mergeCell ref="D469:F469"/>
    <mergeCell ref="G469:I469"/>
    <mergeCell ref="J469:L469"/>
    <mergeCell ref="M469:O469"/>
    <mergeCell ref="P469:R469"/>
    <mergeCell ref="G466:I466"/>
    <mergeCell ref="J466:L466"/>
    <mergeCell ref="M466:O466"/>
    <mergeCell ref="P466:R466"/>
    <mergeCell ref="T466:V466"/>
    <mergeCell ref="B467:C467"/>
    <mergeCell ref="D467:F467"/>
    <mergeCell ref="G467:I467"/>
    <mergeCell ref="J467:L467"/>
    <mergeCell ref="M467:O467"/>
    <mergeCell ref="P467:R467"/>
    <mergeCell ref="B459:C459"/>
    <mergeCell ref="B460:C460"/>
    <mergeCell ref="B461:C461"/>
    <mergeCell ref="B462:C462"/>
    <mergeCell ref="B463:C463"/>
    <mergeCell ref="B464:C464"/>
    <mergeCell ref="B465:C465"/>
    <mergeCell ref="B466:C466"/>
    <mergeCell ref="D466:F466"/>
    <mergeCell ref="D456:F456"/>
    <mergeCell ref="G456:R456"/>
    <mergeCell ref="S456:V456"/>
    <mergeCell ref="D457:F457"/>
    <mergeCell ref="G457:I457"/>
    <mergeCell ref="J457:L457"/>
    <mergeCell ref="M457:O457"/>
    <mergeCell ref="P457:P458"/>
    <mergeCell ref="Q457:S457"/>
    <mergeCell ref="T457:V457"/>
    <mergeCell ref="B451:C451"/>
    <mergeCell ref="D451:V451"/>
    <mergeCell ref="B452:C452"/>
    <mergeCell ref="D452:V452"/>
    <mergeCell ref="B453:C453"/>
    <mergeCell ref="D453:V453"/>
    <mergeCell ref="B454:C454"/>
    <mergeCell ref="D454:V454"/>
    <mergeCell ref="B455:C455"/>
    <mergeCell ref="D455:F455"/>
    <mergeCell ref="G455:I455"/>
    <mergeCell ref="J455:L455"/>
    <mergeCell ref="M455:O455"/>
    <mergeCell ref="P455:R455"/>
    <mergeCell ref="S455:V455"/>
    <mergeCell ref="S447:V447"/>
    <mergeCell ref="B448:C448"/>
    <mergeCell ref="D448:F448"/>
    <mergeCell ref="G448:I448"/>
    <mergeCell ref="J448:L448"/>
    <mergeCell ref="M448:O448"/>
    <mergeCell ref="S448:V448"/>
    <mergeCell ref="B449:V449"/>
    <mergeCell ref="B450:V450"/>
    <mergeCell ref="B444:C444"/>
    <mergeCell ref="D444:F444"/>
    <mergeCell ref="G444:I444"/>
    <mergeCell ref="J444:L444"/>
    <mergeCell ref="M444:O444"/>
    <mergeCell ref="P444:R444"/>
    <mergeCell ref="S444:V446"/>
    <mergeCell ref="B445:C445"/>
    <mergeCell ref="D445:F445"/>
    <mergeCell ref="G445:I445"/>
    <mergeCell ref="J445:L445"/>
    <mergeCell ref="M445:O445"/>
    <mergeCell ref="P445:R445"/>
    <mergeCell ref="B446:C446"/>
    <mergeCell ref="D446:F446"/>
    <mergeCell ref="G446:I446"/>
    <mergeCell ref="J446:L446"/>
    <mergeCell ref="M446:O446"/>
    <mergeCell ref="P446:R448"/>
    <mergeCell ref="B447:C447"/>
    <mergeCell ref="D447:F447"/>
    <mergeCell ref="G447:I447"/>
    <mergeCell ref="J447:L447"/>
    <mergeCell ref="M447:O447"/>
    <mergeCell ref="A442:A443"/>
    <mergeCell ref="B442:C443"/>
    <mergeCell ref="D442:F442"/>
    <mergeCell ref="G442:I442"/>
    <mergeCell ref="J442:L442"/>
    <mergeCell ref="M442:O442"/>
    <mergeCell ref="P442:R442"/>
    <mergeCell ref="S442:V442"/>
    <mergeCell ref="D443:F443"/>
    <mergeCell ref="G443:I443"/>
    <mergeCell ref="J443:L443"/>
    <mergeCell ref="M443:O443"/>
    <mergeCell ref="P443:R443"/>
    <mergeCell ref="S443:V443"/>
    <mergeCell ref="B440:C440"/>
    <mergeCell ref="D440:F440"/>
    <mergeCell ref="G440:I440"/>
    <mergeCell ref="J440:L440"/>
    <mergeCell ref="M440:O440"/>
    <mergeCell ref="P440:R440"/>
    <mergeCell ref="B441:C441"/>
    <mergeCell ref="D441:F441"/>
    <mergeCell ref="G441:I441"/>
    <mergeCell ref="J441:L441"/>
    <mergeCell ref="M441:O441"/>
    <mergeCell ref="P441:R441"/>
    <mergeCell ref="B438:C438"/>
    <mergeCell ref="D438:F438"/>
    <mergeCell ref="G438:I438"/>
    <mergeCell ref="J438:L438"/>
    <mergeCell ref="M438:O438"/>
    <mergeCell ref="P438:R438"/>
    <mergeCell ref="B439:C439"/>
    <mergeCell ref="D439:F439"/>
    <mergeCell ref="G439:I439"/>
    <mergeCell ref="J439:L439"/>
    <mergeCell ref="M439:O439"/>
    <mergeCell ref="P439:R439"/>
    <mergeCell ref="S439:V439"/>
    <mergeCell ref="S440:V440"/>
    <mergeCell ref="S441:V441"/>
    <mergeCell ref="B436:C436"/>
    <mergeCell ref="D436:F436"/>
    <mergeCell ref="G436:I436"/>
    <mergeCell ref="J436:L436"/>
    <mergeCell ref="M436:O436"/>
    <mergeCell ref="P436:R436"/>
    <mergeCell ref="B437:C437"/>
    <mergeCell ref="D437:F437"/>
    <mergeCell ref="G437:I437"/>
    <mergeCell ref="J437:L437"/>
    <mergeCell ref="M437:O437"/>
    <mergeCell ref="P437:R437"/>
    <mergeCell ref="G434:I434"/>
    <mergeCell ref="J434:L434"/>
    <mergeCell ref="M434:O434"/>
    <mergeCell ref="P434:R434"/>
    <mergeCell ref="T434:V434"/>
    <mergeCell ref="B435:C435"/>
    <mergeCell ref="D435:F435"/>
    <mergeCell ref="G435:I435"/>
    <mergeCell ref="J435:L435"/>
    <mergeCell ref="M435:O435"/>
    <mergeCell ref="P435:R435"/>
    <mergeCell ref="B427:C427"/>
    <mergeCell ref="B428:C428"/>
    <mergeCell ref="B429:C429"/>
    <mergeCell ref="B430:C430"/>
    <mergeCell ref="B431:C431"/>
    <mergeCell ref="B432:C432"/>
    <mergeCell ref="B433:C433"/>
    <mergeCell ref="B434:C434"/>
    <mergeCell ref="D434:F434"/>
    <mergeCell ref="D424:F424"/>
    <mergeCell ref="G424:R424"/>
    <mergeCell ref="S424:V424"/>
    <mergeCell ref="D425:F425"/>
    <mergeCell ref="G425:I425"/>
    <mergeCell ref="J425:L425"/>
    <mergeCell ref="M425:O425"/>
    <mergeCell ref="P425:P426"/>
    <mergeCell ref="Q425:S425"/>
    <mergeCell ref="T425:V425"/>
    <mergeCell ref="B419:C419"/>
    <mergeCell ref="D419:V419"/>
    <mergeCell ref="B420:C420"/>
    <mergeCell ref="D420:V420"/>
    <mergeCell ref="B421:C421"/>
    <mergeCell ref="D421:V421"/>
    <mergeCell ref="B422:C422"/>
    <mergeCell ref="D422:V422"/>
    <mergeCell ref="B423:C423"/>
    <mergeCell ref="D423:F423"/>
    <mergeCell ref="G423:I423"/>
    <mergeCell ref="J423:L423"/>
    <mergeCell ref="M423:O423"/>
    <mergeCell ref="P423:R423"/>
    <mergeCell ref="S423:V423"/>
    <mergeCell ref="S415:V415"/>
    <mergeCell ref="B416:C416"/>
    <mergeCell ref="D416:F416"/>
    <mergeCell ref="G416:I416"/>
    <mergeCell ref="J416:L416"/>
    <mergeCell ref="M416:O416"/>
    <mergeCell ref="S416:V416"/>
    <mergeCell ref="B417:V417"/>
    <mergeCell ref="B418:V418"/>
    <mergeCell ref="B412:C412"/>
    <mergeCell ref="D412:F412"/>
    <mergeCell ref="G412:I412"/>
    <mergeCell ref="J412:L412"/>
    <mergeCell ref="M412:O412"/>
    <mergeCell ref="P412:R412"/>
    <mergeCell ref="S412:V414"/>
    <mergeCell ref="B413:C413"/>
    <mergeCell ref="D413:F413"/>
    <mergeCell ref="G413:I413"/>
    <mergeCell ref="J413:L413"/>
    <mergeCell ref="M413:O413"/>
    <mergeCell ref="P413:R413"/>
    <mergeCell ref="B414:C414"/>
    <mergeCell ref="D414:F414"/>
    <mergeCell ref="G414:I414"/>
    <mergeCell ref="J414:L414"/>
    <mergeCell ref="M414:O414"/>
    <mergeCell ref="P414:R416"/>
    <mergeCell ref="B415:C415"/>
    <mergeCell ref="D415:F415"/>
    <mergeCell ref="G415:I415"/>
    <mergeCell ref="J415:L415"/>
    <mergeCell ref="M415:O415"/>
    <mergeCell ref="A410:A411"/>
    <mergeCell ref="B410:C411"/>
    <mergeCell ref="D410:F410"/>
    <mergeCell ref="G410:I410"/>
    <mergeCell ref="J410:L410"/>
    <mergeCell ref="M410:O410"/>
    <mergeCell ref="P410:R410"/>
    <mergeCell ref="S410:V410"/>
    <mergeCell ref="D411:F411"/>
    <mergeCell ref="G411:I411"/>
    <mergeCell ref="J411:L411"/>
    <mergeCell ref="M411:O411"/>
    <mergeCell ref="P411:R411"/>
    <mergeCell ref="S411:V411"/>
    <mergeCell ref="B408:C408"/>
    <mergeCell ref="D408:F408"/>
    <mergeCell ref="G408:I408"/>
    <mergeCell ref="J408:L408"/>
    <mergeCell ref="M408:O408"/>
    <mergeCell ref="P408:R408"/>
    <mergeCell ref="B409:C409"/>
    <mergeCell ref="D409:F409"/>
    <mergeCell ref="G409:I409"/>
    <mergeCell ref="J409:L409"/>
    <mergeCell ref="M409:O409"/>
    <mergeCell ref="P409:R409"/>
    <mergeCell ref="B406:C406"/>
    <mergeCell ref="D406:F406"/>
    <mergeCell ref="G406:I406"/>
    <mergeCell ref="J406:L406"/>
    <mergeCell ref="M406:O406"/>
    <mergeCell ref="P406:R406"/>
    <mergeCell ref="B407:C407"/>
    <mergeCell ref="D407:F407"/>
    <mergeCell ref="G407:I407"/>
    <mergeCell ref="J407:L407"/>
    <mergeCell ref="M407:O407"/>
    <mergeCell ref="P407:R407"/>
    <mergeCell ref="S407:V407"/>
    <mergeCell ref="S408:V408"/>
    <mergeCell ref="S409:V409"/>
    <mergeCell ref="B404:C404"/>
    <mergeCell ref="D404:F404"/>
    <mergeCell ref="G404:I404"/>
    <mergeCell ref="J404:L404"/>
    <mergeCell ref="M404:O404"/>
    <mergeCell ref="P404:R404"/>
    <mergeCell ref="B405:C405"/>
    <mergeCell ref="D405:F405"/>
    <mergeCell ref="G405:I405"/>
    <mergeCell ref="J405:L405"/>
    <mergeCell ref="M405:O405"/>
    <mergeCell ref="P405:R405"/>
    <mergeCell ref="G402:I402"/>
    <mergeCell ref="J402:L402"/>
    <mergeCell ref="M402:O402"/>
    <mergeCell ref="P402:R402"/>
    <mergeCell ref="T402:V402"/>
    <mergeCell ref="B403:C403"/>
    <mergeCell ref="D403:F403"/>
    <mergeCell ref="G403:I403"/>
    <mergeCell ref="J403:L403"/>
    <mergeCell ref="M403:O403"/>
    <mergeCell ref="P403:R403"/>
    <mergeCell ref="B395:C395"/>
    <mergeCell ref="B396:C396"/>
    <mergeCell ref="B397:C397"/>
    <mergeCell ref="B398:C398"/>
    <mergeCell ref="B399:C399"/>
    <mergeCell ref="B400:C400"/>
    <mergeCell ref="B401:C401"/>
    <mergeCell ref="B402:C402"/>
    <mergeCell ref="D402:F402"/>
    <mergeCell ref="D392:F392"/>
    <mergeCell ref="G392:R392"/>
    <mergeCell ref="S392:V392"/>
    <mergeCell ref="D393:F393"/>
    <mergeCell ref="G393:I393"/>
    <mergeCell ref="J393:L393"/>
    <mergeCell ref="M393:O393"/>
    <mergeCell ref="P393:P394"/>
    <mergeCell ref="Q393:S393"/>
    <mergeCell ref="T393:V393"/>
    <mergeCell ref="B387:C387"/>
    <mergeCell ref="D387:V387"/>
    <mergeCell ref="B388:C388"/>
    <mergeCell ref="D388:V388"/>
    <mergeCell ref="B389:C389"/>
    <mergeCell ref="D389:V389"/>
    <mergeCell ref="B390:C390"/>
    <mergeCell ref="D390:V390"/>
    <mergeCell ref="B391:C391"/>
    <mergeCell ref="D391:F391"/>
    <mergeCell ref="G391:I391"/>
    <mergeCell ref="J391:L391"/>
    <mergeCell ref="M391:O391"/>
    <mergeCell ref="P391:R391"/>
    <mergeCell ref="S391:V391"/>
    <mergeCell ref="S383:V383"/>
    <mergeCell ref="B384:C384"/>
    <mergeCell ref="D384:F384"/>
    <mergeCell ref="G384:I384"/>
    <mergeCell ref="J384:L384"/>
    <mergeCell ref="M384:O384"/>
    <mergeCell ref="S384:V384"/>
    <mergeCell ref="B385:V385"/>
    <mergeCell ref="B386:V386"/>
    <mergeCell ref="B380:C380"/>
    <mergeCell ref="D380:F380"/>
    <mergeCell ref="G380:I380"/>
    <mergeCell ref="J380:L380"/>
    <mergeCell ref="M380:O380"/>
    <mergeCell ref="P380:R380"/>
    <mergeCell ref="B381:C381"/>
    <mergeCell ref="D381:F381"/>
    <mergeCell ref="G381:I381"/>
    <mergeCell ref="J381:L381"/>
    <mergeCell ref="M381:O381"/>
    <mergeCell ref="P381:R381"/>
    <mergeCell ref="B382:C382"/>
    <mergeCell ref="D382:F382"/>
    <mergeCell ref="G382:I382"/>
    <mergeCell ref="J382:L382"/>
    <mergeCell ref="M382:O382"/>
    <mergeCell ref="P382:R384"/>
    <mergeCell ref="B383:C383"/>
    <mergeCell ref="D383:F383"/>
    <mergeCell ref="G383:I383"/>
    <mergeCell ref="J383:L383"/>
    <mergeCell ref="M383:O383"/>
    <mergeCell ref="S380:V382"/>
    <mergeCell ref="A378:A379"/>
    <mergeCell ref="B378:C379"/>
    <mergeCell ref="D378:F378"/>
    <mergeCell ref="G378:I378"/>
    <mergeCell ref="J378:L378"/>
    <mergeCell ref="M378:O378"/>
    <mergeCell ref="P378:R378"/>
    <mergeCell ref="S378:V378"/>
    <mergeCell ref="D379:F379"/>
    <mergeCell ref="G379:I379"/>
    <mergeCell ref="J379:L379"/>
    <mergeCell ref="M379:O379"/>
    <mergeCell ref="P379:R379"/>
    <mergeCell ref="S379:V379"/>
    <mergeCell ref="B376:C376"/>
    <mergeCell ref="D376:F376"/>
    <mergeCell ref="G376:I376"/>
    <mergeCell ref="J376:L376"/>
    <mergeCell ref="M376:O376"/>
    <mergeCell ref="P376:R376"/>
    <mergeCell ref="B377:C377"/>
    <mergeCell ref="D377:F377"/>
    <mergeCell ref="G377:I377"/>
    <mergeCell ref="J377:L377"/>
    <mergeCell ref="M377:O377"/>
    <mergeCell ref="P377:R377"/>
    <mergeCell ref="B374:C374"/>
    <mergeCell ref="D374:F374"/>
    <mergeCell ref="G374:I374"/>
    <mergeCell ref="J374:L374"/>
    <mergeCell ref="M374:O374"/>
    <mergeCell ref="P374:R374"/>
    <mergeCell ref="B375:C375"/>
    <mergeCell ref="D375:F375"/>
    <mergeCell ref="G375:I375"/>
    <mergeCell ref="J375:L375"/>
    <mergeCell ref="M375:O375"/>
    <mergeCell ref="P375:R375"/>
    <mergeCell ref="S375:V375"/>
    <mergeCell ref="S376:V376"/>
    <mergeCell ref="S377:V377"/>
    <mergeCell ref="B372:C372"/>
    <mergeCell ref="D372:F372"/>
    <mergeCell ref="G372:I372"/>
    <mergeCell ref="J372:L372"/>
    <mergeCell ref="M372:O372"/>
    <mergeCell ref="P372:R372"/>
    <mergeCell ref="B373:C373"/>
    <mergeCell ref="D373:F373"/>
    <mergeCell ref="G373:I373"/>
    <mergeCell ref="J373:L373"/>
    <mergeCell ref="M373:O373"/>
    <mergeCell ref="P373:R373"/>
    <mergeCell ref="G370:I370"/>
    <mergeCell ref="J370:L370"/>
    <mergeCell ref="M370:O370"/>
    <mergeCell ref="P370:R370"/>
    <mergeCell ref="T370:V370"/>
    <mergeCell ref="B371:C371"/>
    <mergeCell ref="D371:F371"/>
    <mergeCell ref="G371:I371"/>
    <mergeCell ref="J371:L371"/>
    <mergeCell ref="M371:O371"/>
    <mergeCell ref="P371:R371"/>
    <mergeCell ref="B363:C363"/>
    <mergeCell ref="B364:C364"/>
    <mergeCell ref="B365:C365"/>
    <mergeCell ref="B366:C366"/>
    <mergeCell ref="B367:C367"/>
    <mergeCell ref="B368:C368"/>
    <mergeCell ref="B369:C369"/>
    <mergeCell ref="B370:C370"/>
    <mergeCell ref="D370:F370"/>
    <mergeCell ref="D360:F360"/>
    <mergeCell ref="G360:R360"/>
    <mergeCell ref="S360:V360"/>
    <mergeCell ref="D361:F361"/>
    <mergeCell ref="G361:I361"/>
    <mergeCell ref="J361:L361"/>
    <mergeCell ref="M361:O361"/>
    <mergeCell ref="P361:P362"/>
    <mergeCell ref="Q361:S361"/>
    <mergeCell ref="T361:V361"/>
    <mergeCell ref="B355:C355"/>
    <mergeCell ref="D355:V355"/>
    <mergeCell ref="B356:C356"/>
    <mergeCell ref="D356:V356"/>
    <mergeCell ref="B357:C357"/>
    <mergeCell ref="D357:V357"/>
    <mergeCell ref="B358:C358"/>
    <mergeCell ref="D358:V358"/>
    <mergeCell ref="B359:C359"/>
    <mergeCell ref="D359:F359"/>
    <mergeCell ref="G359:I359"/>
    <mergeCell ref="J359:L359"/>
    <mergeCell ref="M359:O359"/>
    <mergeCell ref="P359:R359"/>
    <mergeCell ref="S359:V359"/>
    <mergeCell ref="S351:V351"/>
    <mergeCell ref="B352:C352"/>
    <mergeCell ref="D352:F352"/>
    <mergeCell ref="G352:I352"/>
    <mergeCell ref="J352:L352"/>
    <mergeCell ref="M352:O352"/>
    <mergeCell ref="S352:V352"/>
    <mergeCell ref="B353:V353"/>
    <mergeCell ref="B354:V354"/>
    <mergeCell ref="B348:C348"/>
    <mergeCell ref="D348:F348"/>
    <mergeCell ref="G348:I348"/>
    <mergeCell ref="J348:L348"/>
    <mergeCell ref="M348:O348"/>
    <mergeCell ref="P348:R348"/>
    <mergeCell ref="S348:V350"/>
    <mergeCell ref="B349:C349"/>
    <mergeCell ref="D349:F349"/>
    <mergeCell ref="G349:I349"/>
    <mergeCell ref="J349:L349"/>
    <mergeCell ref="M349:O349"/>
    <mergeCell ref="P349:R349"/>
    <mergeCell ref="B350:C350"/>
    <mergeCell ref="D350:F350"/>
    <mergeCell ref="G350:I350"/>
    <mergeCell ref="J350:L350"/>
    <mergeCell ref="M350:O350"/>
    <mergeCell ref="P350:R352"/>
    <mergeCell ref="B351:C351"/>
    <mergeCell ref="D351:F351"/>
    <mergeCell ref="G351:I351"/>
    <mergeCell ref="J351:L351"/>
    <mergeCell ref="M351:O351"/>
    <mergeCell ref="A346:A347"/>
    <mergeCell ref="B346:C347"/>
    <mergeCell ref="D346:F346"/>
    <mergeCell ref="G346:I346"/>
    <mergeCell ref="J346:L346"/>
    <mergeCell ref="M346:O346"/>
    <mergeCell ref="P346:R346"/>
    <mergeCell ref="S346:V346"/>
    <mergeCell ref="D347:F347"/>
    <mergeCell ref="G347:I347"/>
    <mergeCell ref="J347:L347"/>
    <mergeCell ref="M347:O347"/>
    <mergeCell ref="P347:R347"/>
    <mergeCell ref="S347:V347"/>
    <mergeCell ref="B344:C344"/>
    <mergeCell ref="D344:F344"/>
    <mergeCell ref="G344:I344"/>
    <mergeCell ref="J344:L344"/>
    <mergeCell ref="M344:O344"/>
    <mergeCell ref="P344:R344"/>
    <mergeCell ref="B345:C345"/>
    <mergeCell ref="D345:F345"/>
    <mergeCell ref="G345:I345"/>
    <mergeCell ref="J345:L345"/>
    <mergeCell ref="M345:O345"/>
    <mergeCell ref="P345:R345"/>
    <mergeCell ref="B342:C342"/>
    <mergeCell ref="D342:F342"/>
    <mergeCell ref="G342:I342"/>
    <mergeCell ref="J342:L342"/>
    <mergeCell ref="M342:O342"/>
    <mergeCell ref="P342:R342"/>
    <mergeCell ref="B343:C343"/>
    <mergeCell ref="D343:F343"/>
    <mergeCell ref="G343:I343"/>
    <mergeCell ref="J343:L343"/>
    <mergeCell ref="M343:O343"/>
    <mergeCell ref="P343:R343"/>
    <mergeCell ref="B340:C340"/>
    <mergeCell ref="D340:F340"/>
    <mergeCell ref="G340:I340"/>
    <mergeCell ref="J340:L340"/>
    <mergeCell ref="M340:O340"/>
    <mergeCell ref="P340:R340"/>
    <mergeCell ref="B341:C341"/>
    <mergeCell ref="D341:F341"/>
    <mergeCell ref="G341:I341"/>
    <mergeCell ref="J341:L341"/>
    <mergeCell ref="M341:O341"/>
    <mergeCell ref="P341:R341"/>
    <mergeCell ref="G338:I338"/>
    <mergeCell ref="J338:L338"/>
    <mergeCell ref="M338:O338"/>
    <mergeCell ref="P338:R338"/>
    <mergeCell ref="T338:V338"/>
    <mergeCell ref="B339:C339"/>
    <mergeCell ref="D339:F339"/>
    <mergeCell ref="G339:I339"/>
    <mergeCell ref="J339:L339"/>
    <mergeCell ref="M339:O339"/>
    <mergeCell ref="P339:R339"/>
    <mergeCell ref="B331:C331"/>
    <mergeCell ref="B332:C332"/>
    <mergeCell ref="B333:C333"/>
    <mergeCell ref="B334:C334"/>
    <mergeCell ref="B335:C335"/>
    <mergeCell ref="B336:C336"/>
    <mergeCell ref="B337:C337"/>
    <mergeCell ref="B338:C338"/>
    <mergeCell ref="D338:F338"/>
    <mergeCell ref="D328:F328"/>
    <mergeCell ref="G328:R328"/>
    <mergeCell ref="S328:V328"/>
    <mergeCell ref="D329:F329"/>
    <mergeCell ref="G329:I329"/>
    <mergeCell ref="J329:L329"/>
    <mergeCell ref="M329:O329"/>
    <mergeCell ref="P329:P330"/>
    <mergeCell ref="Q329:S329"/>
    <mergeCell ref="T329:V329"/>
    <mergeCell ref="B323:C323"/>
    <mergeCell ref="D323:V323"/>
    <mergeCell ref="B324:C324"/>
    <mergeCell ref="D324:V324"/>
    <mergeCell ref="B325:C325"/>
    <mergeCell ref="D325:V325"/>
    <mergeCell ref="B326:C326"/>
    <mergeCell ref="D326:V326"/>
    <mergeCell ref="B327:C327"/>
    <mergeCell ref="D327:F327"/>
    <mergeCell ref="G327:I327"/>
    <mergeCell ref="J327:L327"/>
    <mergeCell ref="M327:O327"/>
    <mergeCell ref="P327:R327"/>
    <mergeCell ref="S327:V327"/>
    <mergeCell ref="S319:V319"/>
    <mergeCell ref="B320:C320"/>
    <mergeCell ref="D320:F320"/>
    <mergeCell ref="G320:I320"/>
    <mergeCell ref="J320:L320"/>
    <mergeCell ref="M320:O320"/>
    <mergeCell ref="S320:V320"/>
    <mergeCell ref="B321:V321"/>
    <mergeCell ref="B322:V322"/>
    <mergeCell ref="B316:C316"/>
    <mergeCell ref="D316:F316"/>
    <mergeCell ref="G316:I316"/>
    <mergeCell ref="J316:L316"/>
    <mergeCell ref="M316:O316"/>
    <mergeCell ref="P316:R316"/>
    <mergeCell ref="S316:V318"/>
    <mergeCell ref="B317:C317"/>
    <mergeCell ref="D317:F317"/>
    <mergeCell ref="G317:I317"/>
    <mergeCell ref="J317:L317"/>
    <mergeCell ref="M317:O317"/>
    <mergeCell ref="P317:R317"/>
    <mergeCell ref="B318:C318"/>
    <mergeCell ref="D318:F318"/>
    <mergeCell ref="G318:I318"/>
    <mergeCell ref="J318:L318"/>
    <mergeCell ref="M318:O318"/>
    <mergeCell ref="P318:R320"/>
    <mergeCell ref="B319:C319"/>
    <mergeCell ref="D319:F319"/>
    <mergeCell ref="G319:I319"/>
    <mergeCell ref="J319:L319"/>
    <mergeCell ref="M319:O319"/>
    <mergeCell ref="A314:A315"/>
    <mergeCell ref="B314:C315"/>
    <mergeCell ref="D314:F314"/>
    <mergeCell ref="G314:I314"/>
    <mergeCell ref="J314:L314"/>
    <mergeCell ref="M314:O314"/>
    <mergeCell ref="P314:R314"/>
    <mergeCell ref="S314:V314"/>
    <mergeCell ref="D315:F315"/>
    <mergeCell ref="G315:I315"/>
    <mergeCell ref="J315:L315"/>
    <mergeCell ref="M315:O315"/>
    <mergeCell ref="P315:R315"/>
    <mergeCell ref="S315:V315"/>
    <mergeCell ref="B312:C312"/>
    <mergeCell ref="D312:F312"/>
    <mergeCell ref="G312:I312"/>
    <mergeCell ref="J312:L312"/>
    <mergeCell ref="M312:O312"/>
    <mergeCell ref="P312:R312"/>
    <mergeCell ref="B313:C313"/>
    <mergeCell ref="D313:F313"/>
    <mergeCell ref="G313:I313"/>
    <mergeCell ref="J313:L313"/>
    <mergeCell ref="M313:O313"/>
    <mergeCell ref="P313:R313"/>
    <mergeCell ref="B310:C310"/>
    <mergeCell ref="D310:F310"/>
    <mergeCell ref="G310:I310"/>
    <mergeCell ref="J310:L310"/>
    <mergeCell ref="M310:O310"/>
    <mergeCell ref="P310:R310"/>
    <mergeCell ref="B311:C311"/>
    <mergeCell ref="D311:F311"/>
    <mergeCell ref="G311:I311"/>
    <mergeCell ref="J311:L311"/>
    <mergeCell ref="M311:O311"/>
    <mergeCell ref="P311:R311"/>
    <mergeCell ref="B308:C308"/>
    <mergeCell ref="D308:F308"/>
    <mergeCell ref="G308:I308"/>
    <mergeCell ref="J308:L308"/>
    <mergeCell ref="M308:O308"/>
    <mergeCell ref="P308:R308"/>
    <mergeCell ref="B309:C309"/>
    <mergeCell ref="D309:F309"/>
    <mergeCell ref="G309:I309"/>
    <mergeCell ref="J309:L309"/>
    <mergeCell ref="M309:O309"/>
    <mergeCell ref="P309:R309"/>
    <mergeCell ref="G306:I306"/>
    <mergeCell ref="J306:L306"/>
    <mergeCell ref="M306:O306"/>
    <mergeCell ref="P306:R306"/>
    <mergeCell ref="T306:V306"/>
    <mergeCell ref="B307:C307"/>
    <mergeCell ref="D307:F307"/>
    <mergeCell ref="G307:I307"/>
    <mergeCell ref="J307:L307"/>
    <mergeCell ref="M307:O307"/>
    <mergeCell ref="P307:R307"/>
    <mergeCell ref="B299:C299"/>
    <mergeCell ref="B300:C300"/>
    <mergeCell ref="B301:C301"/>
    <mergeCell ref="B302:C302"/>
    <mergeCell ref="B303:C303"/>
    <mergeCell ref="B304:C304"/>
    <mergeCell ref="B305:C305"/>
    <mergeCell ref="B306:C306"/>
    <mergeCell ref="D306:F306"/>
    <mergeCell ref="D296:F296"/>
    <mergeCell ref="G296:R296"/>
    <mergeCell ref="S296:V296"/>
    <mergeCell ref="D297:F297"/>
    <mergeCell ref="G297:I297"/>
    <mergeCell ref="J297:L297"/>
    <mergeCell ref="M297:O297"/>
    <mergeCell ref="P297:P298"/>
    <mergeCell ref="Q297:S297"/>
    <mergeCell ref="T297:V297"/>
    <mergeCell ref="B291:C291"/>
    <mergeCell ref="D291:V291"/>
    <mergeCell ref="B292:C292"/>
    <mergeCell ref="D292:V292"/>
    <mergeCell ref="B293:C293"/>
    <mergeCell ref="D293:V293"/>
    <mergeCell ref="B294:C294"/>
    <mergeCell ref="D294:V294"/>
    <mergeCell ref="B295:C295"/>
    <mergeCell ref="D295:F295"/>
    <mergeCell ref="G295:I295"/>
    <mergeCell ref="J295:L295"/>
    <mergeCell ref="M295:O295"/>
    <mergeCell ref="P295:R295"/>
    <mergeCell ref="S295:V295"/>
    <mergeCell ref="S287:V287"/>
    <mergeCell ref="B288:C288"/>
    <mergeCell ref="D288:F288"/>
    <mergeCell ref="G288:I288"/>
    <mergeCell ref="J288:L288"/>
    <mergeCell ref="M288:O288"/>
    <mergeCell ref="S288:V288"/>
    <mergeCell ref="B289:V289"/>
    <mergeCell ref="B290:V290"/>
    <mergeCell ref="B284:C284"/>
    <mergeCell ref="D284:F284"/>
    <mergeCell ref="G284:I284"/>
    <mergeCell ref="J284:L284"/>
    <mergeCell ref="M284:O284"/>
    <mergeCell ref="P284:R284"/>
    <mergeCell ref="S284:V286"/>
    <mergeCell ref="B285:C285"/>
    <mergeCell ref="D285:F285"/>
    <mergeCell ref="G285:I285"/>
    <mergeCell ref="J285:L285"/>
    <mergeCell ref="M285:O285"/>
    <mergeCell ref="P285:R285"/>
    <mergeCell ref="B286:C286"/>
    <mergeCell ref="D286:F286"/>
    <mergeCell ref="G286:I286"/>
    <mergeCell ref="J286:L286"/>
    <mergeCell ref="M286:O286"/>
    <mergeCell ref="P286:R288"/>
    <mergeCell ref="B287:C287"/>
    <mergeCell ref="D287:F287"/>
    <mergeCell ref="G287:I287"/>
    <mergeCell ref="J287:L287"/>
    <mergeCell ref="M287:O287"/>
    <mergeCell ref="A282:A283"/>
    <mergeCell ref="B282:C283"/>
    <mergeCell ref="D282:F282"/>
    <mergeCell ref="G282:I282"/>
    <mergeCell ref="J282:L282"/>
    <mergeCell ref="M282:O282"/>
    <mergeCell ref="P282:R282"/>
    <mergeCell ref="S282:V282"/>
    <mergeCell ref="D283:F283"/>
    <mergeCell ref="G283:I283"/>
    <mergeCell ref="J283:L283"/>
    <mergeCell ref="M283:O283"/>
    <mergeCell ref="P283:R283"/>
    <mergeCell ref="S283:V283"/>
    <mergeCell ref="B280:C280"/>
    <mergeCell ref="D280:F280"/>
    <mergeCell ref="G280:I280"/>
    <mergeCell ref="J280:L280"/>
    <mergeCell ref="M280:O280"/>
    <mergeCell ref="P280:R280"/>
    <mergeCell ref="B281:C281"/>
    <mergeCell ref="D281:F281"/>
    <mergeCell ref="G281:I281"/>
    <mergeCell ref="J281:L281"/>
    <mergeCell ref="M281:O281"/>
    <mergeCell ref="P281:R281"/>
    <mergeCell ref="B278:C278"/>
    <mergeCell ref="D278:F278"/>
    <mergeCell ref="G278:I278"/>
    <mergeCell ref="J278:L278"/>
    <mergeCell ref="M278:O278"/>
    <mergeCell ref="P278:R278"/>
    <mergeCell ref="B279:C279"/>
    <mergeCell ref="D279:F279"/>
    <mergeCell ref="G279:I279"/>
    <mergeCell ref="J279:L279"/>
    <mergeCell ref="M279:O279"/>
    <mergeCell ref="P279:R279"/>
    <mergeCell ref="B276:C276"/>
    <mergeCell ref="D276:F276"/>
    <mergeCell ref="G276:I276"/>
    <mergeCell ref="J276:L276"/>
    <mergeCell ref="M276:O276"/>
    <mergeCell ref="P276:R276"/>
    <mergeCell ref="B277:C277"/>
    <mergeCell ref="D277:F277"/>
    <mergeCell ref="G277:I277"/>
    <mergeCell ref="J277:L277"/>
    <mergeCell ref="M277:O277"/>
    <mergeCell ref="P277:R277"/>
    <mergeCell ref="G274:I274"/>
    <mergeCell ref="J274:L274"/>
    <mergeCell ref="M274:O274"/>
    <mergeCell ref="P274:R274"/>
    <mergeCell ref="T274:V274"/>
    <mergeCell ref="B275:C275"/>
    <mergeCell ref="D275:F275"/>
    <mergeCell ref="G275:I275"/>
    <mergeCell ref="J275:L275"/>
    <mergeCell ref="M275:O275"/>
    <mergeCell ref="P275:R275"/>
    <mergeCell ref="B267:C267"/>
    <mergeCell ref="B268:C268"/>
    <mergeCell ref="B269:C269"/>
    <mergeCell ref="B270:C270"/>
    <mergeCell ref="B271:C271"/>
    <mergeCell ref="B272:C272"/>
    <mergeCell ref="B273:C273"/>
    <mergeCell ref="B274:C274"/>
    <mergeCell ref="D274:F274"/>
    <mergeCell ref="D264:F264"/>
    <mergeCell ref="G264:R264"/>
    <mergeCell ref="S264:V264"/>
    <mergeCell ref="D265:F265"/>
    <mergeCell ref="G265:I265"/>
    <mergeCell ref="J265:L265"/>
    <mergeCell ref="M265:O265"/>
    <mergeCell ref="P265:P266"/>
    <mergeCell ref="Q265:S265"/>
    <mergeCell ref="T265:V265"/>
    <mergeCell ref="B259:C259"/>
    <mergeCell ref="D259:V259"/>
    <mergeCell ref="B260:C260"/>
    <mergeCell ref="D260:V260"/>
    <mergeCell ref="B261:C261"/>
    <mergeCell ref="D261:V261"/>
    <mergeCell ref="B262:C262"/>
    <mergeCell ref="D262:V262"/>
    <mergeCell ref="B263:C263"/>
    <mergeCell ref="D263:F263"/>
    <mergeCell ref="G263:I263"/>
    <mergeCell ref="J263:L263"/>
    <mergeCell ref="M263:O263"/>
    <mergeCell ref="P263:R263"/>
    <mergeCell ref="S263:V263"/>
    <mergeCell ref="S255:V255"/>
    <mergeCell ref="B256:C256"/>
    <mergeCell ref="D256:F256"/>
    <mergeCell ref="G256:I256"/>
    <mergeCell ref="J256:L256"/>
    <mergeCell ref="M256:O256"/>
    <mergeCell ref="S256:V256"/>
    <mergeCell ref="B257:V257"/>
    <mergeCell ref="B258:V258"/>
    <mergeCell ref="B252:C252"/>
    <mergeCell ref="D252:F252"/>
    <mergeCell ref="G252:I252"/>
    <mergeCell ref="J252:L252"/>
    <mergeCell ref="M252:O252"/>
    <mergeCell ref="P252:R252"/>
    <mergeCell ref="S252:V254"/>
    <mergeCell ref="B253:C253"/>
    <mergeCell ref="D253:F253"/>
    <mergeCell ref="G253:I253"/>
    <mergeCell ref="J253:L253"/>
    <mergeCell ref="M253:O253"/>
    <mergeCell ref="P253:R253"/>
    <mergeCell ref="B254:C254"/>
    <mergeCell ref="D254:F254"/>
    <mergeCell ref="G254:I254"/>
    <mergeCell ref="J254:L254"/>
    <mergeCell ref="M254:O254"/>
    <mergeCell ref="P254:R256"/>
    <mergeCell ref="B255:C255"/>
    <mergeCell ref="D255:F255"/>
    <mergeCell ref="G255:I255"/>
    <mergeCell ref="J255:L255"/>
    <mergeCell ref="M255:O255"/>
    <mergeCell ref="A250:A251"/>
    <mergeCell ref="B250:C251"/>
    <mergeCell ref="D250:F250"/>
    <mergeCell ref="G250:I250"/>
    <mergeCell ref="J250:L250"/>
    <mergeCell ref="M250:O250"/>
    <mergeCell ref="P250:R250"/>
    <mergeCell ref="S250:V250"/>
    <mergeCell ref="D251:F251"/>
    <mergeCell ref="G251:I251"/>
    <mergeCell ref="J251:L251"/>
    <mergeCell ref="M251:O251"/>
    <mergeCell ref="P251:R251"/>
    <mergeCell ref="S251:V251"/>
    <mergeCell ref="B248:C248"/>
    <mergeCell ref="D248:F248"/>
    <mergeCell ref="G248:I248"/>
    <mergeCell ref="J248:L248"/>
    <mergeCell ref="M248:O248"/>
    <mergeCell ref="P248:R248"/>
    <mergeCell ref="B249:C249"/>
    <mergeCell ref="D249:F249"/>
    <mergeCell ref="G249:I249"/>
    <mergeCell ref="J249:L249"/>
    <mergeCell ref="M249:O249"/>
    <mergeCell ref="P249:R249"/>
    <mergeCell ref="B246:C246"/>
    <mergeCell ref="D246:F246"/>
    <mergeCell ref="G246:I246"/>
    <mergeCell ref="J246:L246"/>
    <mergeCell ref="M246:O246"/>
    <mergeCell ref="P246:R246"/>
    <mergeCell ref="B247:C247"/>
    <mergeCell ref="D247:F247"/>
    <mergeCell ref="G247:I247"/>
    <mergeCell ref="J247:L247"/>
    <mergeCell ref="M247:O247"/>
    <mergeCell ref="P247:R247"/>
    <mergeCell ref="B244:C244"/>
    <mergeCell ref="D244:F244"/>
    <mergeCell ref="G244:I244"/>
    <mergeCell ref="J244:L244"/>
    <mergeCell ref="M244:O244"/>
    <mergeCell ref="P244:R244"/>
    <mergeCell ref="B245:C245"/>
    <mergeCell ref="D245:F245"/>
    <mergeCell ref="G245:I245"/>
    <mergeCell ref="J245:L245"/>
    <mergeCell ref="M245:O245"/>
    <mergeCell ref="P245:R245"/>
    <mergeCell ref="G242:I242"/>
    <mergeCell ref="J242:L242"/>
    <mergeCell ref="M242:O242"/>
    <mergeCell ref="P242:R242"/>
    <mergeCell ref="T242:V242"/>
    <mergeCell ref="B243:C243"/>
    <mergeCell ref="D243:F243"/>
    <mergeCell ref="G243:I243"/>
    <mergeCell ref="J243:L243"/>
    <mergeCell ref="M243:O243"/>
    <mergeCell ref="P243:R243"/>
    <mergeCell ref="B235:C235"/>
    <mergeCell ref="B236:C236"/>
    <mergeCell ref="B237:C237"/>
    <mergeCell ref="B238:C238"/>
    <mergeCell ref="B239:C239"/>
    <mergeCell ref="B240:C240"/>
    <mergeCell ref="B241:C241"/>
    <mergeCell ref="B242:C242"/>
    <mergeCell ref="D242:F242"/>
    <mergeCell ref="D232:F232"/>
    <mergeCell ref="G232:R232"/>
    <mergeCell ref="S232:V232"/>
    <mergeCell ref="D233:F233"/>
    <mergeCell ref="G233:I233"/>
    <mergeCell ref="J233:L233"/>
    <mergeCell ref="M233:O233"/>
    <mergeCell ref="P233:P234"/>
    <mergeCell ref="Q233:S233"/>
    <mergeCell ref="T233:V233"/>
    <mergeCell ref="B227:C227"/>
    <mergeCell ref="D227:V227"/>
    <mergeCell ref="B228:C228"/>
    <mergeCell ref="D228:V228"/>
    <mergeCell ref="B229:C229"/>
    <mergeCell ref="D229:V229"/>
    <mergeCell ref="B230:C230"/>
    <mergeCell ref="D230:V230"/>
    <mergeCell ref="B231:C231"/>
    <mergeCell ref="D231:F231"/>
    <mergeCell ref="G231:I231"/>
    <mergeCell ref="J231:L231"/>
    <mergeCell ref="M231:O231"/>
    <mergeCell ref="P231:R231"/>
    <mergeCell ref="S231:V231"/>
    <mergeCell ref="S223:V223"/>
    <mergeCell ref="B224:C224"/>
    <mergeCell ref="D224:F224"/>
    <mergeCell ref="G224:I224"/>
    <mergeCell ref="J224:L224"/>
    <mergeCell ref="M224:O224"/>
    <mergeCell ref="S224:V224"/>
    <mergeCell ref="B225:V225"/>
    <mergeCell ref="B226:V226"/>
    <mergeCell ref="B220:C220"/>
    <mergeCell ref="D220:F220"/>
    <mergeCell ref="G220:I220"/>
    <mergeCell ref="J220:L220"/>
    <mergeCell ref="M220:O220"/>
    <mergeCell ref="P220:R220"/>
    <mergeCell ref="S220:V222"/>
    <mergeCell ref="B221:C221"/>
    <mergeCell ref="D221:F221"/>
    <mergeCell ref="G221:I221"/>
    <mergeCell ref="J221:L221"/>
    <mergeCell ref="M221:O221"/>
    <mergeCell ref="P221:R221"/>
    <mergeCell ref="B222:C222"/>
    <mergeCell ref="D222:F222"/>
    <mergeCell ref="G222:I222"/>
    <mergeCell ref="J222:L222"/>
    <mergeCell ref="M222:O222"/>
    <mergeCell ref="P222:R224"/>
    <mergeCell ref="B223:C223"/>
    <mergeCell ref="D223:F223"/>
    <mergeCell ref="G223:I223"/>
    <mergeCell ref="J223:L223"/>
    <mergeCell ref="M223:O223"/>
    <mergeCell ref="A218:A219"/>
    <mergeCell ref="B218:C219"/>
    <mergeCell ref="D218:F218"/>
    <mergeCell ref="G218:I218"/>
    <mergeCell ref="J218:L218"/>
    <mergeCell ref="M218:O218"/>
    <mergeCell ref="P218:R218"/>
    <mergeCell ref="S218:V218"/>
    <mergeCell ref="D219:F219"/>
    <mergeCell ref="G219:I219"/>
    <mergeCell ref="J219:L219"/>
    <mergeCell ref="M219:O219"/>
    <mergeCell ref="P219:R219"/>
    <mergeCell ref="S219:V219"/>
    <mergeCell ref="B216:C216"/>
    <mergeCell ref="D216:F216"/>
    <mergeCell ref="G216:I216"/>
    <mergeCell ref="J216:L216"/>
    <mergeCell ref="M216:O216"/>
    <mergeCell ref="P216:R216"/>
    <mergeCell ref="B217:C217"/>
    <mergeCell ref="D217:F217"/>
    <mergeCell ref="G217:I217"/>
    <mergeCell ref="J217:L217"/>
    <mergeCell ref="M217:O217"/>
    <mergeCell ref="P217:R217"/>
    <mergeCell ref="B214:C214"/>
    <mergeCell ref="D214:F214"/>
    <mergeCell ref="G214:I214"/>
    <mergeCell ref="J214:L214"/>
    <mergeCell ref="M214:O214"/>
    <mergeCell ref="P214:R214"/>
    <mergeCell ref="B215:C215"/>
    <mergeCell ref="D215:F215"/>
    <mergeCell ref="G215:I215"/>
    <mergeCell ref="J215:L215"/>
    <mergeCell ref="M215:O215"/>
    <mergeCell ref="P215:R215"/>
    <mergeCell ref="B212:C212"/>
    <mergeCell ref="D212:F212"/>
    <mergeCell ref="G212:I212"/>
    <mergeCell ref="J212:L212"/>
    <mergeCell ref="M212:O212"/>
    <mergeCell ref="P212:R212"/>
    <mergeCell ref="B213:C213"/>
    <mergeCell ref="D213:F213"/>
    <mergeCell ref="G213:I213"/>
    <mergeCell ref="J213:L213"/>
    <mergeCell ref="M213:O213"/>
    <mergeCell ref="P213:R213"/>
    <mergeCell ref="G210:I210"/>
    <mergeCell ref="J210:L210"/>
    <mergeCell ref="M210:O210"/>
    <mergeCell ref="P210:R210"/>
    <mergeCell ref="T210:V210"/>
    <mergeCell ref="B211:C211"/>
    <mergeCell ref="D211:F211"/>
    <mergeCell ref="G211:I211"/>
    <mergeCell ref="J211:L211"/>
    <mergeCell ref="M211:O211"/>
    <mergeCell ref="P211:R211"/>
    <mergeCell ref="B203:C203"/>
    <mergeCell ref="B204:C204"/>
    <mergeCell ref="B205:C205"/>
    <mergeCell ref="B206:C206"/>
    <mergeCell ref="B207:C207"/>
    <mergeCell ref="B208:C208"/>
    <mergeCell ref="B209:C209"/>
    <mergeCell ref="B210:C210"/>
    <mergeCell ref="D210:F210"/>
    <mergeCell ref="D200:F200"/>
    <mergeCell ref="G200:R200"/>
    <mergeCell ref="S200:V200"/>
    <mergeCell ref="D201:F201"/>
    <mergeCell ref="G201:I201"/>
    <mergeCell ref="J201:L201"/>
    <mergeCell ref="M201:O201"/>
    <mergeCell ref="P201:P202"/>
    <mergeCell ref="Q201:S201"/>
    <mergeCell ref="T201:V201"/>
    <mergeCell ref="B195:C195"/>
    <mergeCell ref="D195:V195"/>
    <mergeCell ref="B196:C196"/>
    <mergeCell ref="D196:V196"/>
    <mergeCell ref="B197:C197"/>
    <mergeCell ref="D197:V197"/>
    <mergeCell ref="B198:C198"/>
    <mergeCell ref="D198:V198"/>
    <mergeCell ref="B199:C199"/>
    <mergeCell ref="D199:F199"/>
    <mergeCell ref="G199:I199"/>
    <mergeCell ref="J199:L199"/>
    <mergeCell ref="M199:O199"/>
    <mergeCell ref="P199:R199"/>
    <mergeCell ref="S199:V199"/>
    <mergeCell ref="S191:V191"/>
    <mergeCell ref="B192:C192"/>
    <mergeCell ref="D192:F192"/>
    <mergeCell ref="G192:I192"/>
    <mergeCell ref="J192:L192"/>
    <mergeCell ref="M192:O192"/>
    <mergeCell ref="S192:V192"/>
    <mergeCell ref="B193:V193"/>
    <mergeCell ref="B194:V194"/>
    <mergeCell ref="B188:C188"/>
    <mergeCell ref="D188:F188"/>
    <mergeCell ref="G188:I188"/>
    <mergeCell ref="J188:L188"/>
    <mergeCell ref="M188:O188"/>
    <mergeCell ref="P188:R188"/>
    <mergeCell ref="S188:V190"/>
    <mergeCell ref="B189:C189"/>
    <mergeCell ref="D189:F189"/>
    <mergeCell ref="G189:I189"/>
    <mergeCell ref="J189:L189"/>
    <mergeCell ref="M189:O189"/>
    <mergeCell ref="P189:R189"/>
    <mergeCell ref="B190:C190"/>
    <mergeCell ref="D190:F190"/>
    <mergeCell ref="G190:I190"/>
    <mergeCell ref="J190:L190"/>
    <mergeCell ref="M190:O190"/>
    <mergeCell ref="P190:R192"/>
    <mergeCell ref="B191:C191"/>
    <mergeCell ref="D191:F191"/>
    <mergeCell ref="G191:I191"/>
    <mergeCell ref="J191:L191"/>
    <mergeCell ref="M191:O191"/>
    <mergeCell ref="A186:A187"/>
    <mergeCell ref="B186:C187"/>
    <mergeCell ref="D186:F186"/>
    <mergeCell ref="G186:I186"/>
    <mergeCell ref="J186:L186"/>
    <mergeCell ref="M186:O186"/>
    <mergeCell ref="P186:R186"/>
    <mergeCell ref="S186:V186"/>
    <mergeCell ref="D187:F187"/>
    <mergeCell ref="G187:I187"/>
    <mergeCell ref="J187:L187"/>
    <mergeCell ref="M187:O187"/>
    <mergeCell ref="P187:R187"/>
    <mergeCell ref="S187:V187"/>
    <mergeCell ref="B184:C184"/>
    <mergeCell ref="D184:F184"/>
    <mergeCell ref="G184:I184"/>
    <mergeCell ref="J184:L184"/>
    <mergeCell ref="M184:O184"/>
    <mergeCell ref="P184:R184"/>
    <mergeCell ref="B185:C185"/>
    <mergeCell ref="D185:F185"/>
    <mergeCell ref="G185:I185"/>
    <mergeCell ref="J185:L185"/>
    <mergeCell ref="M185:O185"/>
    <mergeCell ref="P185:R185"/>
    <mergeCell ref="B182:C182"/>
    <mergeCell ref="D182:F182"/>
    <mergeCell ref="G182:I182"/>
    <mergeCell ref="J182:L182"/>
    <mergeCell ref="M182:O182"/>
    <mergeCell ref="P182:R182"/>
    <mergeCell ref="B183:C183"/>
    <mergeCell ref="D183:F183"/>
    <mergeCell ref="G183:I183"/>
    <mergeCell ref="J183:L183"/>
    <mergeCell ref="M183:O183"/>
    <mergeCell ref="P183:R183"/>
    <mergeCell ref="B180:C180"/>
    <mergeCell ref="D180:F180"/>
    <mergeCell ref="G180:I180"/>
    <mergeCell ref="J180:L180"/>
    <mergeCell ref="M180:O180"/>
    <mergeCell ref="P180:R180"/>
    <mergeCell ref="B181:C181"/>
    <mergeCell ref="D181:F181"/>
    <mergeCell ref="G181:I181"/>
    <mergeCell ref="J181:L181"/>
    <mergeCell ref="M181:O181"/>
    <mergeCell ref="P181:R181"/>
    <mergeCell ref="G178:I178"/>
    <mergeCell ref="J178:L178"/>
    <mergeCell ref="M178:O178"/>
    <mergeCell ref="P178:R178"/>
    <mergeCell ref="T178:V178"/>
    <mergeCell ref="B179:C179"/>
    <mergeCell ref="D179:F179"/>
    <mergeCell ref="G179:I179"/>
    <mergeCell ref="J179:L179"/>
    <mergeCell ref="M179:O179"/>
    <mergeCell ref="P179:R179"/>
    <mergeCell ref="B171:C171"/>
    <mergeCell ref="B172:C172"/>
    <mergeCell ref="B173:C173"/>
    <mergeCell ref="B174:C174"/>
    <mergeCell ref="B175:C175"/>
    <mergeCell ref="B176:C176"/>
    <mergeCell ref="B177:C177"/>
    <mergeCell ref="B178:C178"/>
    <mergeCell ref="D178:F178"/>
    <mergeCell ref="D168:F168"/>
    <mergeCell ref="G168:R168"/>
    <mergeCell ref="S168:V168"/>
    <mergeCell ref="D169:F169"/>
    <mergeCell ref="G169:I169"/>
    <mergeCell ref="J169:L169"/>
    <mergeCell ref="M169:O169"/>
    <mergeCell ref="P169:P170"/>
    <mergeCell ref="Q169:S169"/>
    <mergeCell ref="T169:V169"/>
    <mergeCell ref="B163:C163"/>
    <mergeCell ref="D163:V163"/>
    <mergeCell ref="B164:C164"/>
    <mergeCell ref="D164:V164"/>
    <mergeCell ref="B165:C165"/>
    <mergeCell ref="D165:V165"/>
    <mergeCell ref="B166:C166"/>
    <mergeCell ref="D166:V166"/>
    <mergeCell ref="B167:C167"/>
    <mergeCell ref="D167:F167"/>
    <mergeCell ref="G167:I167"/>
    <mergeCell ref="J167:L167"/>
    <mergeCell ref="M167:O167"/>
    <mergeCell ref="P167:R167"/>
    <mergeCell ref="S167:V167"/>
    <mergeCell ref="S159:V159"/>
    <mergeCell ref="B160:C160"/>
    <mergeCell ref="D160:F160"/>
    <mergeCell ref="G160:I160"/>
    <mergeCell ref="J160:L160"/>
    <mergeCell ref="M160:O160"/>
    <mergeCell ref="S160:V160"/>
    <mergeCell ref="B161:V161"/>
    <mergeCell ref="B162:V162"/>
    <mergeCell ref="B156:C156"/>
    <mergeCell ref="D156:F156"/>
    <mergeCell ref="G156:I156"/>
    <mergeCell ref="J156:L156"/>
    <mergeCell ref="M156:O156"/>
    <mergeCell ref="P156:R156"/>
    <mergeCell ref="S156:V158"/>
    <mergeCell ref="B157:C157"/>
    <mergeCell ref="D157:F157"/>
    <mergeCell ref="G157:I157"/>
    <mergeCell ref="J157:L157"/>
    <mergeCell ref="M157:O157"/>
    <mergeCell ref="P157:R157"/>
    <mergeCell ref="B158:C158"/>
    <mergeCell ref="D158:F158"/>
    <mergeCell ref="G158:I158"/>
    <mergeCell ref="J158:L158"/>
    <mergeCell ref="M158:O158"/>
    <mergeCell ref="P158:R160"/>
    <mergeCell ref="B159:C159"/>
    <mergeCell ref="D159:F159"/>
    <mergeCell ref="G159:I159"/>
    <mergeCell ref="J159:L159"/>
    <mergeCell ref="M159:O159"/>
    <mergeCell ref="A154:A155"/>
    <mergeCell ref="B154:C155"/>
    <mergeCell ref="D154:F154"/>
    <mergeCell ref="G154:I154"/>
    <mergeCell ref="J154:L154"/>
    <mergeCell ref="M154:O154"/>
    <mergeCell ref="P154:R154"/>
    <mergeCell ref="S154:V154"/>
    <mergeCell ref="D155:F155"/>
    <mergeCell ref="G155:I155"/>
    <mergeCell ref="J155:L155"/>
    <mergeCell ref="M155:O155"/>
    <mergeCell ref="P155:R155"/>
    <mergeCell ref="S155:V155"/>
    <mergeCell ref="B152:C152"/>
    <mergeCell ref="D152:F152"/>
    <mergeCell ref="G152:I152"/>
    <mergeCell ref="J152:L152"/>
    <mergeCell ref="M152:O152"/>
    <mergeCell ref="P152:R152"/>
    <mergeCell ref="B153:C153"/>
    <mergeCell ref="D153:F153"/>
    <mergeCell ref="G153:I153"/>
    <mergeCell ref="J153:L153"/>
    <mergeCell ref="M153:O153"/>
    <mergeCell ref="P153:R153"/>
    <mergeCell ref="B150:C150"/>
    <mergeCell ref="D150:F150"/>
    <mergeCell ref="G150:I150"/>
    <mergeCell ref="J150:L150"/>
    <mergeCell ref="M150:O150"/>
    <mergeCell ref="P150:R150"/>
    <mergeCell ref="B151:C151"/>
    <mergeCell ref="D151:F151"/>
    <mergeCell ref="G151:I151"/>
    <mergeCell ref="J151:L151"/>
    <mergeCell ref="M151:O151"/>
    <mergeCell ref="P151:R151"/>
    <mergeCell ref="B148:C148"/>
    <mergeCell ref="D148:F148"/>
    <mergeCell ref="G148:I148"/>
    <mergeCell ref="J148:L148"/>
    <mergeCell ref="M148:O148"/>
    <mergeCell ref="P148:R148"/>
    <mergeCell ref="B149:C149"/>
    <mergeCell ref="D149:F149"/>
    <mergeCell ref="G149:I149"/>
    <mergeCell ref="J149:L149"/>
    <mergeCell ref="M149:O149"/>
    <mergeCell ref="P149:R149"/>
    <mergeCell ref="G146:I146"/>
    <mergeCell ref="J146:L146"/>
    <mergeCell ref="M146:O146"/>
    <mergeCell ref="P146:R146"/>
    <mergeCell ref="T146:V146"/>
    <mergeCell ref="B147:C147"/>
    <mergeCell ref="D147:F147"/>
    <mergeCell ref="G147:I147"/>
    <mergeCell ref="J147:L147"/>
    <mergeCell ref="M147:O147"/>
    <mergeCell ref="P147:R147"/>
    <mergeCell ref="B139:C139"/>
    <mergeCell ref="B140:C140"/>
    <mergeCell ref="B141:C141"/>
    <mergeCell ref="B142:C142"/>
    <mergeCell ref="B143:C143"/>
    <mergeCell ref="B144:C144"/>
    <mergeCell ref="B145:C145"/>
    <mergeCell ref="B146:C146"/>
    <mergeCell ref="D146:F146"/>
    <mergeCell ref="D136:F136"/>
    <mergeCell ref="G136:R136"/>
    <mergeCell ref="S136:V136"/>
    <mergeCell ref="D137:F137"/>
    <mergeCell ref="G137:I137"/>
    <mergeCell ref="J137:L137"/>
    <mergeCell ref="M137:O137"/>
    <mergeCell ref="P137:P138"/>
    <mergeCell ref="Q137:S137"/>
    <mergeCell ref="T137:V137"/>
    <mergeCell ref="B131:C131"/>
    <mergeCell ref="D131:V131"/>
    <mergeCell ref="B132:C132"/>
    <mergeCell ref="D132:V132"/>
    <mergeCell ref="B133:C133"/>
    <mergeCell ref="D133:V133"/>
    <mergeCell ref="B134:C134"/>
    <mergeCell ref="D134:V134"/>
    <mergeCell ref="B135:C135"/>
    <mergeCell ref="D135:F135"/>
    <mergeCell ref="G135:I135"/>
    <mergeCell ref="J135:L135"/>
    <mergeCell ref="M135:O135"/>
    <mergeCell ref="P135:R135"/>
    <mergeCell ref="S135:V135"/>
    <mergeCell ref="S127:V127"/>
    <mergeCell ref="B128:C128"/>
    <mergeCell ref="D128:F128"/>
    <mergeCell ref="G128:I128"/>
    <mergeCell ref="J128:L128"/>
    <mergeCell ref="M128:O128"/>
    <mergeCell ref="S128:V128"/>
    <mergeCell ref="B129:V129"/>
    <mergeCell ref="B130:V130"/>
    <mergeCell ref="B124:C124"/>
    <mergeCell ref="D124:F124"/>
    <mergeCell ref="G124:I124"/>
    <mergeCell ref="J124:L124"/>
    <mergeCell ref="M124:O124"/>
    <mergeCell ref="P124:R124"/>
    <mergeCell ref="S124:V126"/>
    <mergeCell ref="B125:C125"/>
    <mergeCell ref="D125:F125"/>
    <mergeCell ref="G125:I125"/>
    <mergeCell ref="J125:L125"/>
    <mergeCell ref="M125:O125"/>
    <mergeCell ref="P125:R125"/>
    <mergeCell ref="B126:C126"/>
    <mergeCell ref="D126:F126"/>
    <mergeCell ref="G126:I126"/>
    <mergeCell ref="J126:L126"/>
    <mergeCell ref="M126:O126"/>
    <mergeCell ref="P126:R128"/>
    <mergeCell ref="B127:C127"/>
    <mergeCell ref="D127:F127"/>
    <mergeCell ref="G127:I127"/>
    <mergeCell ref="J127:L127"/>
    <mergeCell ref="M127:O127"/>
    <mergeCell ref="A122:A123"/>
    <mergeCell ref="B122:C123"/>
    <mergeCell ref="D122:F122"/>
    <mergeCell ref="G122:I122"/>
    <mergeCell ref="J122:L122"/>
    <mergeCell ref="M122:O122"/>
    <mergeCell ref="P122:R122"/>
    <mergeCell ref="S122:V122"/>
    <mergeCell ref="D123:F123"/>
    <mergeCell ref="G123:I123"/>
    <mergeCell ref="J123:L123"/>
    <mergeCell ref="M123:O123"/>
    <mergeCell ref="P123:R123"/>
    <mergeCell ref="S123:V123"/>
    <mergeCell ref="B120:C120"/>
    <mergeCell ref="D120:F120"/>
    <mergeCell ref="G120:I120"/>
    <mergeCell ref="J120:L120"/>
    <mergeCell ref="M120:O120"/>
    <mergeCell ref="P120:R120"/>
    <mergeCell ref="B121:C121"/>
    <mergeCell ref="D121:F121"/>
    <mergeCell ref="G121:I121"/>
    <mergeCell ref="J121:L121"/>
    <mergeCell ref="M121:O121"/>
    <mergeCell ref="P121:R121"/>
    <mergeCell ref="B118:C118"/>
    <mergeCell ref="D118:F118"/>
    <mergeCell ref="G118:I118"/>
    <mergeCell ref="J118:L118"/>
    <mergeCell ref="M118:O118"/>
    <mergeCell ref="P118:R118"/>
    <mergeCell ref="B119:C119"/>
    <mergeCell ref="D119:F119"/>
    <mergeCell ref="G119:I119"/>
    <mergeCell ref="J119:L119"/>
    <mergeCell ref="M119:O119"/>
    <mergeCell ref="P119:R119"/>
    <mergeCell ref="B116:C116"/>
    <mergeCell ref="D116:F116"/>
    <mergeCell ref="G116:I116"/>
    <mergeCell ref="J116:L116"/>
    <mergeCell ref="M116:O116"/>
    <mergeCell ref="P116:R116"/>
    <mergeCell ref="B117:C117"/>
    <mergeCell ref="D117:F117"/>
    <mergeCell ref="G117:I117"/>
    <mergeCell ref="J117:L117"/>
    <mergeCell ref="M117:O117"/>
    <mergeCell ref="P117:R117"/>
    <mergeCell ref="G114:I114"/>
    <mergeCell ref="J114:L114"/>
    <mergeCell ref="M114:O114"/>
    <mergeCell ref="P114:R114"/>
    <mergeCell ref="T114:V114"/>
    <mergeCell ref="B115:C115"/>
    <mergeCell ref="D115:F115"/>
    <mergeCell ref="G115:I115"/>
    <mergeCell ref="J115:L115"/>
    <mergeCell ref="M115:O115"/>
    <mergeCell ref="P115:R115"/>
    <mergeCell ref="B107:C107"/>
    <mergeCell ref="B108:C108"/>
    <mergeCell ref="B109:C109"/>
    <mergeCell ref="B110:C110"/>
    <mergeCell ref="B111:C111"/>
    <mergeCell ref="B112:C112"/>
    <mergeCell ref="B113:C113"/>
    <mergeCell ref="B114:C114"/>
    <mergeCell ref="D114:F114"/>
    <mergeCell ref="D104:F104"/>
    <mergeCell ref="G104:R104"/>
    <mergeCell ref="S104:V104"/>
    <mergeCell ref="D105:F105"/>
    <mergeCell ref="G105:I105"/>
    <mergeCell ref="J105:L105"/>
    <mergeCell ref="M105:O105"/>
    <mergeCell ref="P105:P106"/>
    <mergeCell ref="Q105:S105"/>
    <mergeCell ref="T105:V105"/>
    <mergeCell ref="B99:C99"/>
    <mergeCell ref="D99:V99"/>
    <mergeCell ref="B100:C100"/>
    <mergeCell ref="D100:V100"/>
    <mergeCell ref="B101:C101"/>
    <mergeCell ref="D101:V101"/>
    <mergeCell ref="B102:C102"/>
    <mergeCell ref="D102:V102"/>
    <mergeCell ref="B103:C103"/>
    <mergeCell ref="D103:F103"/>
    <mergeCell ref="G103:I103"/>
    <mergeCell ref="J103:L103"/>
    <mergeCell ref="M103:O103"/>
    <mergeCell ref="P103:R103"/>
    <mergeCell ref="S103:V103"/>
    <mergeCell ref="S95:V95"/>
    <mergeCell ref="B96:C96"/>
    <mergeCell ref="D96:F96"/>
    <mergeCell ref="G96:I96"/>
    <mergeCell ref="J96:L96"/>
    <mergeCell ref="M96:O96"/>
    <mergeCell ref="S96:V96"/>
    <mergeCell ref="B97:V97"/>
    <mergeCell ref="B98:V98"/>
    <mergeCell ref="B92:C92"/>
    <mergeCell ref="D92:F92"/>
    <mergeCell ref="G92:I92"/>
    <mergeCell ref="J92:L92"/>
    <mergeCell ref="M92:O92"/>
    <mergeCell ref="P92:R92"/>
    <mergeCell ref="S92:V94"/>
    <mergeCell ref="B93:C93"/>
    <mergeCell ref="D93:F93"/>
    <mergeCell ref="G93:I93"/>
    <mergeCell ref="J93:L93"/>
    <mergeCell ref="M93:O93"/>
    <mergeCell ref="P93:R93"/>
    <mergeCell ref="B94:C94"/>
    <mergeCell ref="D94:F94"/>
    <mergeCell ref="G94:I94"/>
    <mergeCell ref="J94:L94"/>
    <mergeCell ref="M94:O94"/>
    <mergeCell ref="P94:R96"/>
    <mergeCell ref="B95:C95"/>
    <mergeCell ref="D95:F95"/>
    <mergeCell ref="G95:I95"/>
    <mergeCell ref="J95:L95"/>
    <mergeCell ref="M95:O95"/>
    <mergeCell ref="A90:A91"/>
    <mergeCell ref="B90:C91"/>
    <mergeCell ref="D90:F90"/>
    <mergeCell ref="G90:I90"/>
    <mergeCell ref="J90:L90"/>
    <mergeCell ref="M90:O90"/>
    <mergeCell ref="P90:R90"/>
    <mergeCell ref="S90:V90"/>
    <mergeCell ref="D91:F91"/>
    <mergeCell ref="G91:I91"/>
    <mergeCell ref="J91:L91"/>
    <mergeCell ref="M91:O91"/>
    <mergeCell ref="P91:R91"/>
    <mergeCell ref="S91:V91"/>
    <mergeCell ref="B88:C88"/>
    <mergeCell ref="D88:F88"/>
    <mergeCell ref="G88:I88"/>
    <mergeCell ref="J88:L88"/>
    <mergeCell ref="M88:O88"/>
    <mergeCell ref="P88:R88"/>
    <mergeCell ref="B89:C89"/>
    <mergeCell ref="D89:F89"/>
    <mergeCell ref="G89:I89"/>
    <mergeCell ref="J89:L89"/>
    <mergeCell ref="M89:O89"/>
    <mergeCell ref="P89:R89"/>
    <mergeCell ref="B86:C86"/>
    <mergeCell ref="D86:F86"/>
    <mergeCell ref="G86:I86"/>
    <mergeCell ref="J86:L86"/>
    <mergeCell ref="M86:O86"/>
    <mergeCell ref="P86:R86"/>
    <mergeCell ref="B87:C87"/>
    <mergeCell ref="D87:F87"/>
    <mergeCell ref="G87:I87"/>
    <mergeCell ref="J87:L87"/>
    <mergeCell ref="M87:O87"/>
    <mergeCell ref="P87:R87"/>
    <mergeCell ref="B84:C84"/>
    <mergeCell ref="D84:F84"/>
    <mergeCell ref="G84:I84"/>
    <mergeCell ref="J84:L84"/>
    <mergeCell ref="M84:O84"/>
    <mergeCell ref="P84:R84"/>
    <mergeCell ref="B85:C85"/>
    <mergeCell ref="D85:F85"/>
    <mergeCell ref="G85:I85"/>
    <mergeCell ref="J85:L85"/>
    <mergeCell ref="M85:O85"/>
    <mergeCell ref="P85:R85"/>
    <mergeCell ref="G82:I82"/>
    <mergeCell ref="J82:L82"/>
    <mergeCell ref="M82:O82"/>
    <mergeCell ref="P82:R82"/>
    <mergeCell ref="T82:V82"/>
    <mergeCell ref="B83:C83"/>
    <mergeCell ref="D83:F83"/>
    <mergeCell ref="G83:I83"/>
    <mergeCell ref="J83:L83"/>
    <mergeCell ref="M83:O83"/>
    <mergeCell ref="P83:R83"/>
    <mergeCell ref="B75:C75"/>
    <mergeCell ref="B76:C76"/>
    <mergeCell ref="B77:C77"/>
    <mergeCell ref="B78:C78"/>
    <mergeCell ref="B79:C79"/>
    <mergeCell ref="B80:C80"/>
    <mergeCell ref="B81:C81"/>
    <mergeCell ref="B82:C82"/>
    <mergeCell ref="D82:F82"/>
    <mergeCell ref="D72:F72"/>
    <mergeCell ref="G72:R72"/>
    <mergeCell ref="S72:V72"/>
    <mergeCell ref="D73:F73"/>
    <mergeCell ref="G73:I73"/>
    <mergeCell ref="J73:L73"/>
    <mergeCell ref="M73:O73"/>
    <mergeCell ref="P73:P74"/>
    <mergeCell ref="Q73:S73"/>
    <mergeCell ref="T73:V73"/>
    <mergeCell ref="B67:C67"/>
    <mergeCell ref="D67:V67"/>
    <mergeCell ref="B68:C68"/>
    <mergeCell ref="D68:V68"/>
    <mergeCell ref="B69:C69"/>
    <mergeCell ref="D69:V69"/>
    <mergeCell ref="B70:C70"/>
    <mergeCell ref="D70:V70"/>
    <mergeCell ref="B71:C71"/>
    <mergeCell ref="D71:F71"/>
    <mergeCell ref="G71:I71"/>
    <mergeCell ref="J71:L71"/>
    <mergeCell ref="M71:O71"/>
    <mergeCell ref="P71:R71"/>
    <mergeCell ref="S71:V71"/>
    <mergeCell ref="S63:V63"/>
    <mergeCell ref="B64:C64"/>
    <mergeCell ref="D64:F64"/>
    <mergeCell ref="G64:I64"/>
    <mergeCell ref="J64:L64"/>
    <mergeCell ref="M64:O64"/>
    <mergeCell ref="S64:V64"/>
    <mergeCell ref="B65:V65"/>
    <mergeCell ref="B66:V66"/>
    <mergeCell ref="B60:C60"/>
    <mergeCell ref="D60:F60"/>
    <mergeCell ref="G60:I60"/>
    <mergeCell ref="J60:L60"/>
    <mergeCell ref="M60:O60"/>
    <mergeCell ref="P60:R60"/>
    <mergeCell ref="S60:V62"/>
    <mergeCell ref="B61:C61"/>
    <mergeCell ref="D61:F61"/>
    <mergeCell ref="G61:I61"/>
    <mergeCell ref="J61:L61"/>
    <mergeCell ref="M61:O61"/>
    <mergeCell ref="P61:R61"/>
    <mergeCell ref="B62:C62"/>
    <mergeCell ref="D62:F62"/>
    <mergeCell ref="G62:I62"/>
    <mergeCell ref="J62:L62"/>
    <mergeCell ref="M62:O62"/>
    <mergeCell ref="P62:R64"/>
    <mergeCell ref="B63:C63"/>
    <mergeCell ref="D63:F63"/>
    <mergeCell ref="G63:I63"/>
    <mergeCell ref="J63:L63"/>
    <mergeCell ref="M63:O63"/>
    <mergeCell ref="S40:V40"/>
    <mergeCell ref="D41:F41"/>
    <mergeCell ref="G41:I41"/>
    <mergeCell ref="J41:L41"/>
    <mergeCell ref="M41:O41"/>
    <mergeCell ref="P41:P42"/>
    <mergeCell ref="Q41:S41"/>
    <mergeCell ref="T41:V41"/>
    <mergeCell ref="A58:A59"/>
    <mergeCell ref="B58:C59"/>
    <mergeCell ref="D58:F58"/>
    <mergeCell ref="G58:I58"/>
    <mergeCell ref="J58:L58"/>
    <mergeCell ref="M58:O58"/>
    <mergeCell ref="P58:R58"/>
    <mergeCell ref="S58:V58"/>
    <mergeCell ref="D59:F59"/>
    <mergeCell ref="G59:I59"/>
    <mergeCell ref="J59:L59"/>
    <mergeCell ref="M59:O59"/>
    <mergeCell ref="P59:R59"/>
    <mergeCell ref="S59:V59"/>
    <mergeCell ref="B56:C56"/>
    <mergeCell ref="D56:F56"/>
    <mergeCell ref="G56:I56"/>
    <mergeCell ref="J56:L56"/>
    <mergeCell ref="M56:O56"/>
    <mergeCell ref="P56:R56"/>
    <mergeCell ref="B57:C57"/>
    <mergeCell ref="D57:F57"/>
    <mergeCell ref="G57:I57"/>
    <mergeCell ref="J57:L57"/>
    <mergeCell ref="M57:O57"/>
    <mergeCell ref="P57:R57"/>
    <mergeCell ref="B54:C54"/>
    <mergeCell ref="D54:F54"/>
    <mergeCell ref="G54:I54"/>
    <mergeCell ref="J54:L54"/>
    <mergeCell ref="M54:O54"/>
    <mergeCell ref="P54:R54"/>
    <mergeCell ref="B55:C55"/>
    <mergeCell ref="D55:F55"/>
    <mergeCell ref="G55:I55"/>
    <mergeCell ref="J55:L55"/>
    <mergeCell ref="M55:O55"/>
    <mergeCell ref="P55:R55"/>
    <mergeCell ref="D22:F22"/>
    <mergeCell ref="G22:I22"/>
    <mergeCell ref="J22:L22"/>
    <mergeCell ref="B25:C25"/>
    <mergeCell ref="D25:F25"/>
    <mergeCell ref="G25:I25"/>
    <mergeCell ref="J25:L25"/>
    <mergeCell ref="B24:C24"/>
    <mergeCell ref="D24:F24"/>
    <mergeCell ref="G24:I24"/>
    <mergeCell ref="J24:L24"/>
    <mergeCell ref="B30:C30"/>
    <mergeCell ref="P29:R29"/>
    <mergeCell ref="D30:F30"/>
    <mergeCell ref="G30:I30"/>
    <mergeCell ref="J30:L30"/>
    <mergeCell ref="M30:O30"/>
    <mergeCell ref="B52:C52"/>
    <mergeCell ref="D52:F52"/>
    <mergeCell ref="G52:I52"/>
    <mergeCell ref="J52:L52"/>
    <mergeCell ref="M52:O52"/>
    <mergeCell ref="P52:R52"/>
    <mergeCell ref="B53:C53"/>
    <mergeCell ref="D53:F53"/>
    <mergeCell ref="G53:I53"/>
    <mergeCell ref="J53:L53"/>
    <mergeCell ref="M53:O53"/>
    <mergeCell ref="P53:R53"/>
    <mergeCell ref="G50:I50"/>
    <mergeCell ref="J50:L50"/>
    <mergeCell ref="M50:O50"/>
    <mergeCell ref="P50:R50"/>
    <mergeCell ref="B51:C51"/>
    <mergeCell ref="D51:F51"/>
    <mergeCell ref="G51:I51"/>
    <mergeCell ref="J51:L51"/>
    <mergeCell ref="M51:O51"/>
    <mergeCell ref="P51:R51"/>
    <mergeCell ref="B43:C43"/>
    <mergeCell ref="B44:C44"/>
    <mergeCell ref="B45:C45"/>
    <mergeCell ref="B46:C46"/>
    <mergeCell ref="B47:C47"/>
    <mergeCell ref="B48:C48"/>
    <mergeCell ref="B49:C49"/>
    <mergeCell ref="B50:C50"/>
    <mergeCell ref="D50:F50"/>
    <mergeCell ref="D40:F40"/>
    <mergeCell ref="G40:R40"/>
    <mergeCell ref="J20:L20"/>
    <mergeCell ref="P20:R20"/>
    <mergeCell ref="P21:R21"/>
    <mergeCell ref="P22:R22"/>
    <mergeCell ref="P24:R24"/>
    <mergeCell ref="P25:R25"/>
    <mergeCell ref="P9:P10"/>
    <mergeCell ref="M18:O18"/>
    <mergeCell ref="M19:O19"/>
    <mergeCell ref="M20:O20"/>
    <mergeCell ref="M21:O21"/>
    <mergeCell ref="M22:O22"/>
    <mergeCell ref="M23:O23"/>
    <mergeCell ref="P18:R18"/>
    <mergeCell ref="P19:R19"/>
    <mergeCell ref="P23:R23"/>
    <mergeCell ref="M25:O25"/>
    <mergeCell ref="M24:O24"/>
    <mergeCell ref="G7:I7"/>
    <mergeCell ref="J7:L7"/>
    <mergeCell ref="B38:C38"/>
    <mergeCell ref="D38:V38"/>
    <mergeCell ref="B39:C39"/>
    <mergeCell ref="D39:F39"/>
    <mergeCell ref="G39:I39"/>
    <mergeCell ref="J39:L39"/>
    <mergeCell ref="M39:O39"/>
    <mergeCell ref="P39:R39"/>
    <mergeCell ref="S39:V39"/>
    <mergeCell ref="A26:A27"/>
    <mergeCell ref="T18:V18"/>
    <mergeCell ref="B33:V33"/>
    <mergeCell ref="B34:V34"/>
    <mergeCell ref="B35:C35"/>
    <mergeCell ref="D35:V35"/>
    <mergeCell ref="B36:C36"/>
    <mergeCell ref="D36:V36"/>
    <mergeCell ref="B37:C37"/>
    <mergeCell ref="D37:V37"/>
    <mergeCell ref="B32:C32"/>
    <mergeCell ref="D32:F32"/>
    <mergeCell ref="G32:I32"/>
    <mergeCell ref="J32:L32"/>
    <mergeCell ref="M32:O32"/>
    <mergeCell ref="B31:C31"/>
    <mergeCell ref="D31:F31"/>
    <mergeCell ref="G31:I31"/>
    <mergeCell ref="J31:L31"/>
    <mergeCell ref="M31:O31"/>
    <mergeCell ref="B29:C29"/>
    <mergeCell ref="D29:F29"/>
    <mergeCell ref="G29:I29"/>
    <mergeCell ref="J29:L29"/>
    <mergeCell ref="M29:O29"/>
    <mergeCell ref="B28:C28"/>
    <mergeCell ref="D28:F28"/>
    <mergeCell ref="G28:I28"/>
    <mergeCell ref="J28:L28"/>
    <mergeCell ref="M28:O28"/>
    <mergeCell ref="B23:C23"/>
    <mergeCell ref="D23:F23"/>
    <mergeCell ref="G23:I23"/>
    <mergeCell ref="J23:L23"/>
    <mergeCell ref="B22:C22"/>
    <mergeCell ref="B1:V1"/>
    <mergeCell ref="B2:V2"/>
    <mergeCell ref="D3:V3"/>
    <mergeCell ref="D4:V4"/>
    <mergeCell ref="D5:V5"/>
    <mergeCell ref="D6:V6"/>
    <mergeCell ref="G8:R8"/>
    <mergeCell ref="D7:F7"/>
    <mergeCell ref="M7:O7"/>
    <mergeCell ref="B4:C4"/>
    <mergeCell ref="B3:C3"/>
    <mergeCell ref="B5:C5"/>
    <mergeCell ref="B6:C6"/>
    <mergeCell ref="B15:C15"/>
    <mergeCell ref="B11:C11"/>
    <mergeCell ref="B12:C12"/>
    <mergeCell ref="B19:C19"/>
    <mergeCell ref="D19:F19"/>
    <mergeCell ref="G19:I19"/>
    <mergeCell ref="J19:L19"/>
    <mergeCell ref="B16:C16"/>
    <mergeCell ref="B17:C17"/>
    <mergeCell ref="B18:C18"/>
    <mergeCell ref="D18:F18"/>
    <mergeCell ref="G18:I18"/>
    <mergeCell ref="Q9:S9"/>
    <mergeCell ref="T9:V9"/>
    <mergeCell ref="P7:R7"/>
    <mergeCell ref="S7:V7"/>
    <mergeCell ref="S8:V8"/>
    <mergeCell ref="S28:V30"/>
    <mergeCell ref="P30:R32"/>
    <mergeCell ref="S31:V31"/>
    <mergeCell ref="S32:V32"/>
    <mergeCell ref="B7:C7"/>
    <mergeCell ref="D8:F8"/>
    <mergeCell ref="D9:F9"/>
    <mergeCell ref="G9:I9"/>
    <mergeCell ref="J9:L9"/>
    <mergeCell ref="M9:O9"/>
    <mergeCell ref="J18:L18"/>
    <mergeCell ref="B13:C13"/>
    <mergeCell ref="B14:C14"/>
    <mergeCell ref="P28:R28"/>
    <mergeCell ref="B26:C27"/>
    <mergeCell ref="D26:F26"/>
    <mergeCell ref="G26:I26"/>
    <mergeCell ref="J26:L26"/>
    <mergeCell ref="M26:O26"/>
    <mergeCell ref="P26:R26"/>
    <mergeCell ref="S26:V26"/>
    <mergeCell ref="D27:F27"/>
    <mergeCell ref="G27:I27"/>
    <mergeCell ref="J27:L27"/>
    <mergeCell ref="M27:O27"/>
    <mergeCell ref="P27:R27"/>
    <mergeCell ref="S27:V27"/>
    <mergeCell ref="B21:C21"/>
    <mergeCell ref="D21:F21"/>
    <mergeCell ref="G21:I21"/>
    <mergeCell ref="J21:L21"/>
    <mergeCell ref="B20:C20"/>
    <mergeCell ref="D20:F20"/>
    <mergeCell ref="G20:I20"/>
  </mergeCells>
  <phoneticPr fontId="16" type="noConversion"/>
  <conditionalFormatting sqref="B29:C29">
    <cfRule type="cellIs" dxfId="714" priority="703" stopIfTrue="1" operator="equal">
      <formula>0</formula>
    </cfRule>
  </conditionalFormatting>
  <conditionalFormatting sqref="B29:C29">
    <cfRule type="containsText" dxfId="713" priority="698" stopIfTrue="1" operator="containsText" text="dsoy jktdh; fo|ky;ksa esa iz;ksx gsrq fu%'kqYd">
      <formula>NOT(ISERROR(SEARCH("dsoy jktdh; fo|ky;ksa esa iz;ksx gsrq fu%'kqYd",B29)))</formula>
    </cfRule>
    <cfRule type="containsText" dxfId="712" priority="699" stopIfTrue="1" operator="containsText" text="dsoy jktdh; fo|ky;ksa esa iz;ksx gsrq fu%'kqYd">
      <formula>NOT(ISERROR(SEARCH("dsoy jktdh; fo|ky;ksa esa iz;ksx gsrq fu%'kqYd",B29)))</formula>
    </cfRule>
    <cfRule type="containsText" dxfId="711" priority="700" stopIfTrue="1" operator="containsText" text="dsoy jktdh; fo|ky;ksa esa iz;ksx gsrq fu%'kqYd">
      <formula>NOT(ISERROR(SEARCH("dsoy jktdh; fo|ky;ksa esa iz;ksx gsrq fu%'kqYd",B29)))</formula>
    </cfRule>
    <cfRule type="containsText" dxfId="710" priority="701" stopIfTrue="1" operator="containsText" text="f'k{kk foHkkx jktLFkku">
      <formula>NOT(ISERROR(SEARCH("f'k{kk foHkkx jktLFkku",B29)))</formula>
    </cfRule>
    <cfRule type="containsText" dxfId="709" priority="702" stopIfTrue="1" operator="containsText" text="iw.kkZad">
      <formula>NOT(ISERROR(SEARCH("iw.kkZad",B29)))</formula>
    </cfRule>
  </conditionalFormatting>
  <conditionalFormatting sqref="P9">
    <cfRule type="cellIs" dxfId="708" priority="697" operator="equal">
      <formula>0</formula>
    </cfRule>
  </conditionalFormatting>
  <conditionalFormatting sqref="B61:C61">
    <cfRule type="cellIs" dxfId="707" priority="693" stopIfTrue="1" operator="equal">
      <formula>0</formula>
    </cfRule>
  </conditionalFormatting>
  <conditionalFormatting sqref="B61:C61">
    <cfRule type="containsText" dxfId="706" priority="688" stopIfTrue="1" operator="containsText" text="dsoy jktdh; fo|ky;ksa esa iz;ksx gsrq fu%'kqYd">
      <formula>NOT(ISERROR(SEARCH("dsoy jktdh; fo|ky;ksa esa iz;ksx gsrq fu%'kqYd",B61)))</formula>
    </cfRule>
    <cfRule type="containsText" dxfId="705" priority="689" stopIfTrue="1" operator="containsText" text="dsoy jktdh; fo|ky;ksa esa iz;ksx gsrq fu%'kqYd">
      <formula>NOT(ISERROR(SEARCH("dsoy jktdh; fo|ky;ksa esa iz;ksx gsrq fu%'kqYd",B61)))</formula>
    </cfRule>
    <cfRule type="containsText" dxfId="704" priority="690" stopIfTrue="1" operator="containsText" text="dsoy jktdh; fo|ky;ksa esa iz;ksx gsrq fu%'kqYd">
      <formula>NOT(ISERROR(SEARCH("dsoy jktdh; fo|ky;ksa esa iz;ksx gsrq fu%'kqYd",B61)))</formula>
    </cfRule>
    <cfRule type="containsText" dxfId="703" priority="691" stopIfTrue="1" operator="containsText" text="f'k{kk foHkkx jktLFkku">
      <formula>NOT(ISERROR(SEARCH("f'k{kk foHkkx jktLFkku",B61)))</formula>
    </cfRule>
    <cfRule type="containsText" dxfId="702" priority="692" stopIfTrue="1" operator="containsText" text="iw.kkZad">
      <formula>NOT(ISERROR(SEARCH("iw.kkZad",B61)))</formula>
    </cfRule>
  </conditionalFormatting>
  <conditionalFormatting sqref="P41">
    <cfRule type="cellIs" dxfId="701" priority="687" operator="equal">
      <formula>0</formula>
    </cfRule>
  </conditionalFormatting>
  <conditionalFormatting sqref="B93:C93">
    <cfRule type="cellIs" dxfId="700" priority="686" stopIfTrue="1" operator="equal">
      <formula>0</formula>
    </cfRule>
  </conditionalFormatting>
  <conditionalFormatting sqref="B93:C93">
    <cfRule type="containsText" dxfId="699" priority="681" stopIfTrue="1" operator="containsText" text="dsoy jktdh; fo|ky;ksa esa iz;ksx gsrq fu%'kqYd">
      <formula>NOT(ISERROR(SEARCH("dsoy jktdh; fo|ky;ksa esa iz;ksx gsrq fu%'kqYd",B93)))</formula>
    </cfRule>
    <cfRule type="containsText" dxfId="698" priority="682" stopIfTrue="1" operator="containsText" text="dsoy jktdh; fo|ky;ksa esa iz;ksx gsrq fu%'kqYd">
      <formula>NOT(ISERROR(SEARCH("dsoy jktdh; fo|ky;ksa esa iz;ksx gsrq fu%'kqYd",B93)))</formula>
    </cfRule>
    <cfRule type="containsText" dxfId="697" priority="683" stopIfTrue="1" operator="containsText" text="dsoy jktdh; fo|ky;ksa esa iz;ksx gsrq fu%'kqYd">
      <formula>NOT(ISERROR(SEARCH("dsoy jktdh; fo|ky;ksa esa iz;ksx gsrq fu%'kqYd",B93)))</formula>
    </cfRule>
    <cfRule type="containsText" dxfId="696" priority="684" stopIfTrue="1" operator="containsText" text="f'k{kk foHkkx jktLFkku">
      <formula>NOT(ISERROR(SEARCH("f'k{kk foHkkx jktLFkku",B93)))</formula>
    </cfRule>
    <cfRule type="containsText" dxfId="695" priority="685" stopIfTrue="1" operator="containsText" text="iw.kkZad">
      <formula>NOT(ISERROR(SEARCH("iw.kkZad",B93)))</formula>
    </cfRule>
  </conditionalFormatting>
  <conditionalFormatting sqref="P73">
    <cfRule type="cellIs" dxfId="694" priority="680" operator="equal">
      <formula>0</formula>
    </cfRule>
  </conditionalFormatting>
  <conditionalFormatting sqref="B125:C125">
    <cfRule type="cellIs" dxfId="693" priority="679" stopIfTrue="1" operator="equal">
      <formula>0</formula>
    </cfRule>
  </conditionalFormatting>
  <conditionalFormatting sqref="B125:C125">
    <cfRule type="containsText" dxfId="692" priority="674" stopIfTrue="1" operator="containsText" text="dsoy jktdh; fo|ky;ksa esa iz;ksx gsrq fu%'kqYd">
      <formula>NOT(ISERROR(SEARCH("dsoy jktdh; fo|ky;ksa esa iz;ksx gsrq fu%'kqYd",B125)))</formula>
    </cfRule>
    <cfRule type="containsText" dxfId="691" priority="675" stopIfTrue="1" operator="containsText" text="dsoy jktdh; fo|ky;ksa esa iz;ksx gsrq fu%'kqYd">
      <formula>NOT(ISERROR(SEARCH("dsoy jktdh; fo|ky;ksa esa iz;ksx gsrq fu%'kqYd",B125)))</formula>
    </cfRule>
    <cfRule type="containsText" dxfId="690" priority="676" stopIfTrue="1" operator="containsText" text="dsoy jktdh; fo|ky;ksa esa iz;ksx gsrq fu%'kqYd">
      <formula>NOT(ISERROR(SEARCH("dsoy jktdh; fo|ky;ksa esa iz;ksx gsrq fu%'kqYd",B125)))</formula>
    </cfRule>
    <cfRule type="containsText" dxfId="689" priority="677" stopIfTrue="1" operator="containsText" text="f'k{kk foHkkx jktLFkku">
      <formula>NOT(ISERROR(SEARCH("f'k{kk foHkkx jktLFkku",B125)))</formula>
    </cfRule>
    <cfRule type="containsText" dxfId="688" priority="678" stopIfTrue="1" operator="containsText" text="iw.kkZad">
      <formula>NOT(ISERROR(SEARCH("iw.kkZad",B125)))</formula>
    </cfRule>
  </conditionalFormatting>
  <conditionalFormatting sqref="P105">
    <cfRule type="cellIs" dxfId="687" priority="673" operator="equal">
      <formula>0</formula>
    </cfRule>
  </conditionalFormatting>
  <conditionalFormatting sqref="B157:C157">
    <cfRule type="cellIs" dxfId="686" priority="672" stopIfTrue="1" operator="equal">
      <formula>0</formula>
    </cfRule>
  </conditionalFormatting>
  <conditionalFormatting sqref="B157:C157">
    <cfRule type="containsText" dxfId="685" priority="667" stopIfTrue="1" operator="containsText" text="dsoy jktdh; fo|ky;ksa esa iz;ksx gsrq fu%'kqYd">
      <formula>NOT(ISERROR(SEARCH("dsoy jktdh; fo|ky;ksa esa iz;ksx gsrq fu%'kqYd",B157)))</formula>
    </cfRule>
    <cfRule type="containsText" dxfId="684" priority="668" stopIfTrue="1" operator="containsText" text="dsoy jktdh; fo|ky;ksa esa iz;ksx gsrq fu%'kqYd">
      <formula>NOT(ISERROR(SEARCH("dsoy jktdh; fo|ky;ksa esa iz;ksx gsrq fu%'kqYd",B157)))</formula>
    </cfRule>
    <cfRule type="containsText" dxfId="683" priority="669" stopIfTrue="1" operator="containsText" text="dsoy jktdh; fo|ky;ksa esa iz;ksx gsrq fu%'kqYd">
      <formula>NOT(ISERROR(SEARCH("dsoy jktdh; fo|ky;ksa esa iz;ksx gsrq fu%'kqYd",B157)))</formula>
    </cfRule>
    <cfRule type="containsText" dxfId="682" priority="670" stopIfTrue="1" operator="containsText" text="f'k{kk foHkkx jktLFkku">
      <formula>NOT(ISERROR(SEARCH("f'k{kk foHkkx jktLFkku",B157)))</formula>
    </cfRule>
    <cfRule type="containsText" dxfId="681" priority="671" stopIfTrue="1" operator="containsText" text="iw.kkZad">
      <formula>NOT(ISERROR(SEARCH("iw.kkZad",B157)))</formula>
    </cfRule>
  </conditionalFormatting>
  <conditionalFormatting sqref="P137">
    <cfRule type="cellIs" dxfId="680" priority="666" operator="equal">
      <formula>0</formula>
    </cfRule>
  </conditionalFormatting>
  <conditionalFormatting sqref="B189:C189">
    <cfRule type="cellIs" dxfId="679" priority="665" stopIfTrue="1" operator="equal">
      <formula>0</formula>
    </cfRule>
  </conditionalFormatting>
  <conditionalFormatting sqref="B189:C189">
    <cfRule type="containsText" dxfId="678" priority="660" stopIfTrue="1" operator="containsText" text="dsoy jktdh; fo|ky;ksa esa iz;ksx gsrq fu%'kqYd">
      <formula>NOT(ISERROR(SEARCH("dsoy jktdh; fo|ky;ksa esa iz;ksx gsrq fu%'kqYd",B189)))</formula>
    </cfRule>
    <cfRule type="containsText" dxfId="677" priority="661" stopIfTrue="1" operator="containsText" text="dsoy jktdh; fo|ky;ksa esa iz;ksx gsrq fu%'kqYd">
      <formula>NOT(ISERROR(SEARCH("dsoy jktdh; fo|ky;ksa esa iz;ksx gsrq fu%'kqYd",B189)))</formula>
    </cfRule>
    <cfRule type="containsText" dxfId="676" priority="662" stopIfTrue="1" operator="containsText" text="dsoy jktdh; fo|ky;ksa esa iz;ksx gsrq fu%'kqYd">
      <formula>NOT(ISERROR(SEARCH("dsoy jktdh; fo|ky;ksa esa iz;ksx gsrq fu%'kqYd",B189)))</formula>
    </cfRule>
    <cfRule type="containsText" dxfId="675" priority="663" stopIfTrue="1" operator="containsText" text="f'k{kk foHkkx jktLFkku">
      <formula>NOT(ISERROR(SEARCH("f'k{kk foHkkx jktLFkku",B189)))</formula>
    </cfRule>
    <cfRule type="containsText" dxfId="674" priority="664" stopIfTrue="1" operator="containsText" text="iw.kkZad">
      <formula>NOT(ISERROR(SEARCH("iw.kkZad",B189)))</formula>
    </cfRule>
  </conditionalFormatting>
  <conditionalFormatting sqref="P169">
    <cfRule type="cellIs" dxfId="673" priority="659" operator="equal">
      <formula>0</formula>
    </cfRule>
  </conditionalFormatting>
  <conditionalFormatting sqref="B221:C221">
    <cfRule type="cellIs" dxfId="672" priority="658" stopIfTrue="1" operator="equal">
      <formula>0</formula>
    </cfRule>
  </conditionalFormatting>
  <conditionalFormatting sqref="B221:C221">
    <cfRule type="containsText" dxfId="671" priority="653" stopIfTrue="1" operator="containsText" text="dsoy jktdh; fo|ky;ksa esa iz;ksx gsrq fu%'kqYd">
      <formula>NOT(ISERROR(SEARCH("dsoy jktdh; fo|ky;ksa esa iz;ksx gsrq fu%'kqYd",B221)))</formula>
    </cfRule>
    <cfRule type="containsText" dxfId="670" priority="654" stopIfTrue="1" operator="containsText" text="dsoy jktdh; fo|ky;ksa esa iz;ksx gsrq fu%'kqYd">
      <formula>NOT(ISERROR(SEARCH("dsoy jktdh; fo|ky;ksa esa iz;ksx gsrq fu%'kqYd",B221)))</formula>
    </cfRule>
    <cfRule type="containsText" dxfId="669" priority="655" stopIfTrue="1" operator="containsText" text="dsoy jktdh; fo|ky;ksa esa iz;ksx gsrq fu%'kqYd">
      <formula>NOT(ISERROR(SEARCH("dsoy jktdh; fo|ky;ksa esa iz;ksx gsrq fu%'kqYd",B221)))</formula>
    </cfRule>
    <cfRule type="containsText" dxfId="668" priority="656" stopIfTrue="1" operator="containsText" text="f'k{kk foHkkx jktLFkku">
      <formula>NOT(ISERROR(SEARCH("f'k{kk foHkkx jktLFkku",B221)))</formula>
    </cfRule>
    <cfRule type="containsText" dxfId="667" priority="657" stopIfTrue="1" operator="containsText" text="iw.kkZad">
      <formula>NOT(ISERROR(SEARCH("iw.kkZad",B221)))</formula>
    </cfRule>
  </conditionalFormatting>
  <conditionalFormatting sqref="P201">
    <cfRule type="cellIs" dxfId="666" priority="652" operator="equal">
      <formula>0</formula>
    </cfRule>
  </conditionalFormatting>
  <conditionalFormatting sqref="B253:C253">
    <cfRule type="cellIs" dxfId="665" priority="651" stopIfTrue="1" operator="equal">
      <formula>0</formula>
    </cfRule>
  </conditionalFormatting>
  <conditionalFormatting sqref="B253:C253">
    <cfRule type="containsText" dxfId="664" priority="646" stopIfTrue="1" operator="containsText" text="dsoy jktdh; fo|ky;ksa esa iz;ksx gsrq fu%'kqYd">
      <formula>NOT(ISERROR(SEARCH("dsoy jktdh; fo|ky;ksa esa iz;ksx gsrq fu%'kqYd",B253)))</formula>
    </cfRule>
    <cfRule type="containsText" dxfId="663" priority="647" stopIfTrue="1" operator="containsText" text="dsoy jktdh; fo|ky;ksa esa iz;ksx gsrq fu%'kqYd">
      <formula>NOT(ISERROR(SEARCH("dsoy jktdh; fo|ky;ksa esa iz;ksx gsrq fu%'kqYd",B253)))</formula>
    </cfRule>
    <cfRule type="containsText" dxfId="662" priority="648" stopIfTrue="1" operator="containsText" text="dsoy jktdh; fo|ky;ksa esa iz;ksx gsrq fu%'kqYd">
      <formula>NOT(ISERROR(SEARCH("dsoy jktdh; fo|ky;ksa esa iz;ksx gsrq fu%'kqYd",B253)))</formula>
    </cfRule>
    <cfRule type="containsText" dxfId="661" priority="649" stopIfTrue="1" operator="containsText" text="f'k{kk foHkkx jktLFkku">
      <formula>NOT(ISERROR(SEARCH("f'k{kk foHkkx jktLFkku",B253)))</formula>
    </cfRule>
    <cfRule type="containsText" dxfId="660" priority="650" stopIfTrue="1" operator="containsText" text="iw.kkZad">
      <formula>NOT(ISERROR(SEARCH("iw.kkZad",B253)))</formula>
    </cfRule>
  </conditionalFormatting>
  <conditionalFormatting sqref="P233">
    <cfRule type="cellIs" dxfId="659" priority="645" operator="equal">
      <formula>0</formula>
    </cfRule>
  </conditionalFormatting>
  <conditionalFormatting sqref="B285:C285">
    <cfRule type="cellIs" dxfId="658" priority="644" stopIfTrue="1" operator="equal">
      <formula>0</formula>
    </cfRule>
  </conditionalFormatting>
  <conditionalFormatting sqref="B285:C285">
    <cfRule type="containsText" dxfId="657" priority="639" stopIfTrue="1" operator="containsText" text="dsoy jktdh; fo|ky;ksa esa iz;ksx gsrq fu%'kqYd">
      <formula>NOT(ISERROR(SEARCH("dsoy jktdh; fo|ky;ksa esa iz;ksx gsrq fu%'kqYd",B285)))</formula>
    </cfRule>
    <cfRule type="containsText" dxfId="656" priority="640" stopIfTrue="1" operator="containsText" text="dsoy jktdh; fo|ky;ksa esa iz;ksx gsrq fu%'kqYd">
      <formula>NOT(ISERROR(SEARCH("dsoy jktdh; fo|ky;ksa esa iz;ksx gsrq fu%'kqYd",B285)))</formula>
    </cfRule>
    <cfRule type="containsText" dxfId="655" priority="641" stopIfTrue="1" operator="containsText" text="dsoy jktdh; fo|ky;ksa esa iz;ksx gsrq fu%'kqYd">
      <formula>NOT(ISERROR(SEARCH("dsoy jktdh; fo|ky;ksa esa iz;ksx gsrq fu%'kqYd",B285)))</formula>
    </cfRule>
    <cfRule type="containsText" dxfId="654" priority="642" stopIfTrue="1" operator="containsText" text="f'k{kk foHkkx jktLFkku">
      <formula>NOT(ISERROR(SEARCH("f'k{kk foHkkx jktLFkku",B285)))</formula>
    </cfRule>
    <cfRule type="containsText" dxfId="653" priority="643" stopIfTrue="1" operator="containsText" text="iw.kkZad">
      <formula>NOT(ISERROR(SEARCH("iw.kkZad",B285)))</formula>
    </cfRule>
  </conditionalFormatting>
  <conditionalFormatting sqref="P265">
    <cfRule type="cellIs" dxfId="652" priority="638" operator="equal">
      <formula>0</formula>
    </cfRule>
  </conditionalFormatting>
  <conditionalFormatting sqref="B317:C317">
    <cfRule type="cellIs" dxfId="651" priority="637" stopIfTrue="1" operator="equal">
      <formula>0</formula>
    </cfRule>
  </conditionalFormatting>
  <conditionalFormatting sqref="B317:C317">
    <cfRule type="containsText" dxfId="650" priority="632" stopIfTrue="1" operator="containsText" text="dsoy jktdh; fo|ky;ksa esa iz;ksx gsrq fu%'kqYd">
      <formula>NOT(ISERROR(SEARCH("dsoy jktdh; fo|ky;ksa esa iz;ksx gsrq fu%'kqYd",B317)))</formula>
    </cfRule>
    <cfRule type="containsText" dxfId="649" priority="633" stopIfTrue="1" operator="containsText" text="dsoy jktdh; fo|ky;ksa esa iz;ksx gsrq fu%'kqYd">
      <formula>NOT(ISERROR(SEARCH("dsoy jktdh; fo|ky;ksa esa iz;ksx gsrq fu%'kqYd",B317)))</formula>
    </cfRule>
    <cfRule type="containsText" dxfId="648" priority="634" stopIfTrue="1" operator="containsText" text="dsoy jktdh; fo|ky;ksa esa iz;ksx gsrq fu%'kqYd">
      <formula>NOT(ISERROR(SEARCH("dsoy jktdh; fo|ky;ksa esa iz;ksx gsrq fu%'kqYd",B317)))</formula>
    </cfRule>
    <cfRule type="containsText" dxfId="647" priority="635" stopIfTrue="1" operator="containsText" text="f'k{kk foHkkx jktLFkku">
      <formula>NOT(ISERROR(SEARCH("f'k{kk foHkkx jktLFkku",B317)))</formula>
    </cfRule>
    <cfRule type="containsText" dxfId="646" priority="636" stopIfTrue="1" operator="containsText" text="iw.kkZad">
      <formula>NOT(ISERROR(SEARCH("iw.kkZad",B317)))</formula>
    </cfRule>
  </conditionalFormatting>
  <conditionalFormatting sqref="P297">
    <cfRule type="cellIs" dxfId="645" priority="631" operator="equal">
      <formula>0</formula>
    </cfRule>
  </conditionalFormatting>
  <conditionalFormatting sqref="B349:C349">
    <cfRule type="cellIs" dxfId="644" priority="630" stopIfTrue="1" operator="equal">
      <formula>0</formula>
    </cfRule>
  </conditionalFormatting>
  <conditionalFormatting sqref="B349:C349">
    <cfRule type="containsText" dxfId="643" priority="625" stopIfTrue="1" operator="containsText" text="dsoy jktdh; fo|ky;ksa esa iz;ksx gsrq fu%'kqYd">
      <formula>NOT(ISERROR(SEARCH("dsoy jktdh; fo|ky;ksa esa iz;ksx gsrq fu%'kqYd",B349)))</formula>
    </cfRule>
    <cfRule type="containsText" dxfId="642" priority="626" stopIfTrue="1" operator="containsText" text="dsoy jktdh; fo|ky;ksa esa iz;ksx gsrq fu%'kqYd">
      <formula>NOT(ISERROR(SEARCH("dsoy jktdh; fo|ky;ksa esa iz;ksx gsrq fu%'kqYd",B349)))</formula>
    </cfRule>
    <cfRule type="containsText" dxfId="641" priority="627" stopIfTrue="1" operator="containsText" text="dsoy jktdh; fo|ky;ksa esa iz;ksx gsrq fu%'kqYd">
      <formula>NOT(ISERROR(SEARCH("dsoy jktdh; fo|ky;ksa esa iz;ksx gsrq fu%'kqYd",B349)))</formula>
    </cfRule>
    <cfRule type="containsText" dxfId="640" priority="628" stopIfTrue="1" operator="containsText" text="f'k{kk foHkkx jktLFkku">
      <formula>NOT(ISERROR(SEARCH("f'k{kk foHkkx jktLFkku",B349)))</formula>
    </cfRule>
    <cfRule type="containsText" dxfId="639" priority="629" stopIfTrue="1" operator="containsText" text="iw.kkZad">
      <formula>NOT(ISERROR(SEARCH("iw.kkZad",B349)))</formula>
    </cfRule>
  </conditionalFormatting>
  <conditionalFormatting sqref="P329">
    <cfRule type="cellIs" dxfId="638" priority="624" operator="equal">
      <formula>0</formula>
    </cfRule>
  </conditionalFormatting>
  <conditionalFormatting sqref="B381:C381">
    <cfRule type="cellIs" dxfId="637" priority="623" stopIfTrue="1" operator="equal">
      <formula>0</formula>
    </cfRule>
  </conditionalFormatting>
  <conditionalFormatting sqref="B381:C381">
    <cfRule type="containsText" dxfId="636" priority="618" stopIfTrue="1" operator="containsText" text="dsoy jktdh; fo|ky;ksa esa iz;ksx gsrq fu%'kqYd">
      <formula>NOT(ISERROR(SEARCH("dsoy jktdh; fo|ky;ksa esa iz;ksx gsrq fu%'kqYd",B381)))</formula>
    </cfRule>
    <cfRule type="containsText" dxfId="635" priority="619" stopIfTrue="1" operator="containsText" text="dsoy jktdh; fo|ky;ksa esa iz;ksx gsrq fu%'kqYd">
      <formula>NOT(ISERROR(SEARCH("dsoy jktdh; fo|ky;ksa esa iz;ksx gsrq fu%'kqYd",B381)))</formula>
    </cfRule>
    <cfRule type="containsText" dxfId="634" priority="620" stopIfTrue="1" operator="containsText" text="dsoy jktdh; fo|ky;ksa esa iz;ksx gsrq fu%'kqYd">
      <formula>NOT(ISERROR(SEARCH("dsoy jktdh; fo|ky;ksa esa iz;ksx gsrq fu%'kqYd",B381)))</formula>
    </cfRule>
    <cfRule type="containsText" dxfId="633" priority="621" stopIfTrue="1" operator="containsText" text="f'k{kk foHkkx jktLFkku">
      <formula>NOT(ISERROR(SEARCH("f'k{kk foHkkx jktLFkku",B381)))</formula>
    </cfRule>
    <cfRule type="containsText" dxfId="632" priority="622" stopIfTrue="1" operator="containsText" text="iw.kkZad">
      <formula>NOT(ISERROR(SEARCH("iw.kkZad",B381)))</formula>
    </cfRule>
  </conditionalFormatting>
  <conditionalFormatting sqref="P361">
    <cfRule type="cellIs" dxfId="631" priority="617" operator="equal">
      <formula>0</formula>
    </cfRule>
  </conditionalFormatting>
  <conditionalFormatting sqref="B413:C413">
    <cfRule type="cellIs" dxfId="630" priority="616" stopIfTrue="1" operator="equal">
      <formula>0</formula>
    </cfRule>
  </conditionalFormatting>
  <conditionalFormatting sqref="B413:C413">
    <cfRule type="containsText" dxfId="629" priority="611" stopIfTrue="1" operator="containsText" text="dsoy jktdh; fo|ky;ksa esa iz;ksx gsrq fu%'kqYd">
      <formula>NOT(ISERROR(SEARCH("dsoy jktdh; fo|ky;ksa esa iz;ksx gsrq fu%'kqYd",B413)))</formula>
    </cfRule>
    <cfRule type="containsText" dxfId="628" priority="612" stopIfTrue="1" operator="containsText" text="dsoy jktdh; fo|ky;ksa esa iz;ksx gsrq fu%'kqYd">
      <formula>NOT(ISERROR(SEARCH("dsoy jktdh; fo|ky;ksa esa iz;ksx gsrq fu%'kqYd",B413)))</formula>
    </cfRule>
    <cfRule type="containsText" dxfId="627" priority="613" stopIfTrue="1" operator="containsText" text="dsoy jktdh; fo|ky;ksa esa iz;ksx gsrq fu%'kqYd">
      <formula>NOT(ISERROR(SEARCH("dsoy jktdh; fo|ky;ksa esa iz;ksx gsrq fu%'kqYd",B413)))</formula>
    </cfRule>
    <cfRule type="containsText" dxfId="626" priority="614" stopIfTrue="1" operator="containsText" text="f'k{kk foHkkx jktLFkku">
      <formula>NOT(ISERROR(SEARCH("f'k{kk foHkkx jktLFkku",B413)))</formula>
    </cfRule>
    <cfRule type="containsText" dxfId="625" priority="615" stopIfTrue="1" operator="containsText" text="iw.kkZad">
      <formula>NOT(ISERROR(SEARCH("iw.kkZad",B413)))</formula>
    </cfRule>
  </conditionalFormatting>
  <conditionalFormatting sqref="P393">
    <cfRule type="cellIs" dxfId="624" priority="610" operator="equal">
      <formula>0</formula>
    </cfRule>
  </conditionalFormatting>
  <conditionalFormatting sqref="B445:C445">
    <cfRule type="cellIs" dxfId="623" priority="609" stopIfTrue="1" operator="equal">
      <formula>0</formula>
    </cfRule>
  </conditionalFormatting>
  <conditionalFormatting sqref="B445:C445">
    <cfRule type="containsText" dxfId="622" priority="604" stopIfTrue="1" operator="containsText" text="dsoy jktdh; fo|ky;ksa esa iz;ksx gsrq fu%'kqYd">
      <formula>NOT(ISERROR(SEARCH("dsoy jktdh; fo|ky;ksa esa iz;ksx gsrq fu%'kqYd",B445)))</formula>
    </cfRule>
    <cfRule type="containsText" dxfId="621" priority="605" stopIfTrue="1" operator="containsText" text="dsoy jktdh; fo|ky;ksa esa iz;ksx gsrq fu%'kqYd">
      <formula>NOT(ISERROR(SEARCH("dsoy jktdh; fo|ky;ksa esa iz;ksx gsrq fu%'kqYd",B445)))</formula>
    </cfRule>
    <cfRule type="containsText" dxfId="620" priority="606" stopIfTrue="1" operator="containsText" text="dsoy jktdh; fo|ky;ksa esa iz;ksx gsrq fu%'kqYd">
      <formula>NOT(ISERROR(SEARCH("dsoy jktdh; fo|ky;ksa esa iz;ksx gsrq fu%'kqYd",B445)))</formula>
    </cfRule>
    <cfRule type="containsText" dxfId="619" priority="607" stopIfTrue="1" operator="containsText" text="f'k{kk foHkkx jktLFkku">
      <formula>NOT(ISERROR(SEARCH("f'k{kk foHkkx jktLFkku",B445)))</formula>
    </cfRule>
    <cfRule type="containsText" dxfId="618" priority="608" stopIfTrue="1" operator="containsText" text="iw.kkZad">
      <formula>NOT(ISERROR(SEARCH("iw.kkZad",B445)))</formula>
    </cfRule>
  </conditionalFormatting>
  <conditionalFormatting sqref="P425">
    <cfRule type="cellIs" dxfId="617" priority="603" operator="equal">
      <formula>0</formula>
    </cfRule>
  </conditionalFormatting>
  <conditionalFormatting sqref="B477:C477">
    <cfRule type="cellIs" dxfId="616" priority="602" stopIfTrue="1" operator="equal">
      <formula>0</formula>
    </cfRule>
  </conditionalFormatting>
  <conditionalFormatting sqref="B477:C477">
    <cfRule type="containsText" dxfId="615" priority="597" stopIfTrue="1" operator="containsText" text="dsoy jktdh; fo|ky;ksa esa iz;ksx gsrq fu%'kqYd">
      <formula>NOT(ISERROR(SEARCH("dsoy jktdh; fo|ky;ksa esa iz;ksx gsrq fu%'kqYd",B477)))</formula>
    </cfRule>
    <cfRule type="containsText" dxfId="614" priority="598" stopIfTrue="1" operator="containsText" text="dsoy jktdh; fo|ky;ksa esa iz;ksx gsrq fu%'kqYd">
      <formula>NOT(ISERROR(SEARCH("dsoy jktdh; fo|ky;ksa esa iz;ksx gsrq fu%'kqYd",B477)))</formula>
    </cfRule>
    <cfRule type="containsText" dxfId="613" priority="599" stopIfTrue="1" operator="containsText" text="dsoy jktdh; fo|ky;ksa esa iz;ksx gsrq fu%'kqYd">
      <formula>NOT(ISERROR(SEARCH("dsoy jktdh; fo|ky;ksa esa iz;ksx gsrq fu%'kqYd",B477)))</formula>
    </cfRule>
    <cfRule type="containsText" dxfId="612" priority="600" stopIfTrue="1" operator="containsText" text="f'k{kk foHkkx jktLFkku">
      <formula>NOT(ISERROR(SEARCH("f'k{kk foHkkx jktLFkku",B477)))</formula>
    </cfRule>
    <cfRule type="containsText" dxfId="611" priority="601" stopIfTrue="1" operator="containsText" text="iw.kkZad">
      <formula>NOT(ISERROR(SEARCH("iw.kkZad",B477)))</formula>
    </cfRule>
  </conditionalFormatting>
  <conditionalFormatting sqref="P457">
    <cfRule type="cellIs" dxfId="610" priority="596" operator="equal">
      <formula>0</formula>
    </cfRule>
  </conditionalFormatting>
  <conditionalFormatting sqref="B509:C509">
    <cfRule type="cellIs" dxfId="609" priority="595" stopIfTrue="1" operator="equal">
      <formula>0</formula>
    </cfRule>
  </conditionalFormatting>
  <conditionalFormatting sqref="B509:C509">
    <cfRule type="containsText" dxfId="608" priority="590" stopIfTrue="1" operator="containsText" text="dsoy jktdh; fo|ky;ksa esa iz;ksx gsrq fu%'kqYd">
      <formula>NOT(ISERROR(SEARCH("dsoy jktdh; fo|ky;ksa esa iz;ksx gsrq fu%'kqYd",B509)))</formula>
    </cfRule>
    <cfRule type="containsText" dxfId="607" priority="591" stopIfTrue="1" operator="containsText" text="dsoy jktdh; fo|ky;ksa esa iz;ksx gsrq fu%'kqYd">
      <formula>NOT(ISERROR(SEARCH("dsoy jktdh; fo|ky;ksa esa iz;ksx gsrq fu%'kqYd",B509)))</formula>
    </cfRule>
    <cfRule type="containsText" dxfId="606" priority="592" stopIfTrue="1" operator="containsText" text="dsoy jktdh; fo|ky;ksa esa iz;ksx gsrq fu%'kqYd">
      <formula>NOT(ISERROR(SEARCH("dsoy jktdh; fo|ky;ksa esa iz;ksx gsrq fu%'kqYd",B509)))</formula>
    </cfRule>
    <cfRule type="containsText" dxfId="605" priority="593" stopIfTrue="1" operator="containsText" text="f'k{kk foHkkx jktLFkku">
      <formula>NOT(ISERROR(SEARCH("f'k{kk foHkkx jktLFkku",B509)))</formula>
    </cfRule>
    <cfRule type="containsText" dxfId="604" priority="594" stopIfTrue="1" operator="containsText" text="iw.kkZad">
      <formula>NOT(ISERROR(SEARCH("iw.kkZad",B509)))</formula>
    </cfRule>
  </conditionalFormatting>
  <conditionalFormatting sqref="P489">
    <cfRule type="cellIs" dxfId="603" priority="589" operator="equal">
      <formula>0</formula>
    </cfRule>
  </conditionalFormatting>
  <conditionalFormatting sqref="B541:C541">
    <cfRule type="cellIs" dxfId="602" priority="588" stopIfTrue="1" operator="equal">
      <formula>0</formula>
    </cfRule>
  </conditionalFormatting>
  <conditionalFormatting sqref="B541:C541">
    <cfRule type="containsText" dxfId="601" priority="583" stopIfTrue="1" operator="containsText" text="dsoy jktdh; fo|ky;ksa esa iz;ksx gsrq fu%'kqYd">
      <formula>NOT(ISERROR(SEARCH("dsoy jktdh; fo|ky;ksa esa iz;ksx gsrq fu%'kqYd",B541)))</formula>
    </cfRule>
    <cfRule type="containsText" dxfId="600" priority="584" stopIfTrue="1" operator="containsText" text="dsoy jktdh; fo|ky;ksa esa iz;ksx gsrq fu%'kqYd">
      <formula>NOT(ISERROR(SEARCH("dsoy jktdh; fo|ky;ksa esa iz;ksx gsrq fu%'kqYd",B541)))</formula>
    </cfRule>
    <cfRule type="containsText" dxfId="599" priority="585" stopIfTrue="1" operator="containsText" text="dsoy jktdh; fo|ky;ksa esa iz;ksx gsrq fu%'kqYd">
      <formula>NOT(ISERROR(SEARCH("dsoy jktdh; fo|ky;ksa esa iz;ksx gsrq fu%'kqYd",B541)))</formula>
    </cfRule>
    <cfRule type="containsText" dxfId="598" priority="586" stopIfTrue="1" operator="containsText" text="f'k{kk foHkkx jktLFkku">
      <formula>NOT(ISERROR(SEARCH("f'k{kk foHkkx jktLFkku",B541)))</formula>
    </cfRule>
    <cfRule type="containsText" dxfId="597" priority="587" stopIfTrue="1" operator="containsText" text="iw.kkZad">
      <formula>NOT(ISERROR(SEARCH("iw.kkZad",B541)))</formula>
    </cfRule>
  </conditionalFormatting>
  <conditionalFormatting sqref="P521">
    <cfRule type="cellIs" dxfId="596" priority="582" operator="equal">
      <formula>0</formula>
    </cfRule>
  </conditionalFormatting>
  <conditionalFormatting sqref="B573:C573">
    <cfRule type="cellIs" dxfId="595" priority="581" stopIfTrue="1" operator="equal">
      <formula>0</formula>
    </cfRule>
  </conditionalFormatting>
  <conditionalFormatting sqref="B573:C573">
    <cfRule type="containsText" dxfId="594" priority="576" stopIfTrue="1" operator="containsText" text="dsoy jktdh; fo|ky;ksa esa iz;ksx gsrq fu%'kqYd">
      <formula>NOT(ISERROR(SEARCH("dsoy jktdh; fo|ky;ksa esa iz;ksx gsrq fu%'kqYd",B573)))</formula>
    </cfRule>
    <cfRule type="containsText" dxfId="593" priority="577" stopIfTrue="1" operator="containsText" text="dsoy jktdh; fo|ky;ksa esa iz;ksx gsrq fu%'kqYd">
      <formula>NOT(ISERROR(SEARCH("dsoy jktdh; fo|ky;ksa esa iz;ksx gsrq fu%'kqYd",B573)))</formula>
    </cfRule>
    <cfRule type="containsText" dxfId="592" priority="578" stopIfTrue="1" operator="containsText" text="dsoy jktdh; fo|ky;ksa esa iz;ksx gsrq fu%'kqYd">
      <formula>NOT(ISERROR(SEARCH("dsoy jktdh; fo|ky;ksa esa iz;ksx gsrq fu%'kqYd",B573)))</formula>
    </cfRule>
    <cfRule type="containsText" dxfId="591" priority="579" stopIfTrue="1" operator="containsText" text="f'k{kk foHkkx jktLFkku">
      <formula>NOT(ISERROR(SEARCH("f'k{kk foHkkx jktLFkku",B573)))</formula>
    </cfRule>
    <cfRule type="containsText" dxfId="590" priority="580" stopIfTrue="1" operator="containsText" text="iw.kkZad">
      <formula>NOT(ISERROR(SEARCH("iw.kkZad",B573)))</formula>
    </cfRule>
  </conditionalFormatting>
  <conditionalFormatting sqref="P553">
    <cfRule type="cellIs" dxfId="589" priority="575" operator="equal">
      <formula>0</formula>
    </cfRule>
  </conditionalFormatting>
  <conditionalFormatting sqref="B605:C605">
    <cfRule type="cellIs" dxfId="588" priority="574" stopIfTrue="1" operator="equal">
      <formula>0</formula>
    </cfRule>
  </conditionalFormatting>
  <conditionalFormatting sqref="B605:C605">
    <cfRule type="containsText" dxfId="587" priority="569" stopIfTrue="1" operator="containsText" text="dsoy jktdh; fo|ky;ksa esa iz;ksx gsrq fu%'kqYd">
      <formula>NOT(ISERROR(SEARCH("dsoy jktdh; fo|ky;ksa esa iz;ksx gsrq fu%'kqYd",B605)))</formula>
    </cfRule>
    <cfRule type="containsText" dxfId="586" priority="570" stopIfTrue="1" operator="containsText" text="dsoy jktdh; fo|ky;ksa esa iz;ksx gsrq fu%'kqYd">
      <formula>NOT(ISERROR(SEARCH("dsoy jktdh; fo|ky;ksa esa iz;ksx gsrq fu%'kqYd",B605)))</formula>
    </cfRule>
    <cfRule type="containsText" dxfId="585" priority="571" stopIfTrue="1" operator="containsText" text="dsoy jktdh; fo|ky;ksa esa iz;ksx gsrq fu%'kqYd">
      <formula>NOT(ISERROR(SEARCH("dsoy jktdh; fo|ky;ksa esa iz;ksx gsrq fu%'kqYd",B605)))</formula>
    </cfRule>
    <cfRule type="containsText" dxfId="584" priority="572" stopIfTrue="1" operator="containsText" text="f'k{kk foHkkx jktLFkku">
      <formula>NOT(ISERROR(SEARCH("f'k{kk foHkkx jktLFkku",B605)))</formula>
    </cfRule>
    <cfRule type="containsText" dxfId="583" priority="573" stopIfTrue="1" operator="containsText" text="iw.kkZad">
      <formula>NOT(ISERROR(SEARCH("iw.kkZad",B605)))</formula>
    </cfRule>
  </conditionalFormatting>
  <conditionalFormatting sqref="P585">
    <cfRule type="cellIs" dxfId="582" priority="568" operator="equal">
      <formula>0</formula>
    </cfRule>
  </conditionalFormatting>
  <conditionalFormatting sqref="B637:C637">
    <cfRule type="cellIs" dxfId="581" priority="567" stopIfTrue="1" operator="equal">
      <formula>0</formula>
    </cfRule>
  </conditionalFormatting>
  <conditionalFormatting sqref="B637:C637">
    <cfRule type="containsText" dxfId="580" priority="562" stopIfTrue="1" operator="containsText" text="dsoy jktdh; fo|ky;ksa esa iz;ksx gsrq fu%'kqYd">
      <formula>NOT(ISERROR(SEARCH("dsoy jktdh; fo|ky;ksa esa iz;ksx gsrq fu%'kqYd",B637)))</formula>
    </cfRule>
    <cfRule type="containsText" dxfId="579" priority="563" stopIfTrue="1" operator="containsText" text="dsoy jktdh; fo|ky;ksa esa iz;ksx gsrq fu%'kqYd">
      <formula>NOT(ISERROR(SEARCH("dsoy jktdh; fo|ky;ksa esa iz;ksx gsrq fu%'kqYd",B637)))</formula>
    </cfRule>
    <cfRule type="containsText" dxfId="578" priority="564" stopIfTrue="1" operator="containsText" text="dsoy jktdh; fo|ky;ksa esa iz;ksx gsrq fu%'kqYd">
      <formula>NOT(ISERROR(SEARCH("dsoy jktdh; fo|ky;ksa esa iz;ksx gsrq fu%'kqYd",B637)))</formula>
    </cfRule>
    <cfRule type="containsText" dxfId="577" priority="565" stopIfTrue="1" operator="containsText" text="f'k{kk foHkkx jktLFkku">
      <formula>NOT(ISERROR(SEARCH("f'k{kk foHkkx jktLFkku",B637)))</formula>
    </cfRule>
    <cfRule type="containsText" dxfId="576" priority="566" stopIfTrue="1" operator="containsText" text="iw.kkZad">
      <formula>NOT(ISERROR(SEARCH("iw.kkZad",B637)))</formula>
    </cfRule>
  </conditionalFormatting>
  <conditionalFormatting sqref="P617">
    <cfRule type="cellIs" dxfId="575" priority="561" operator="equal">
      <formula>0</formula>
    </cfRule>
  </conditionalFormatting>
  <conditionalFormatting sqref="B669:C669">
    <cfRule type="cellIs" dxfId="574" priority="560" stopIfTrue="1" operator="equal">
      <formula>0</formula>
    </cfRule>
  </conditionalFormatting>
  <conditionalFormatting sqref="B669:C669">
    <cfRule type="containsText" dxfId="573" priority="555" stopIfTrue="1" operator="containsText" text="dsoy jktdh; fo|ky;ksa esa iz;ksx gsrq fu%'kqYd">
      <formula>NOT(ISERROR(SEARCH("dsoy jktdh; fo|ky;ksa esa iz;ksx gsrq fu%'kqYd",B669)))</formula>
    </cfRule>
    <cfRule type="containsText" dxfId="572" priority="556" stopIfTrue="1" operator="containsText" text="dsoy jktdh; fo|ky;ksa esa iz;ksx gsrq fu%'kqYd">
      <formula>NOT(ISERROR(SEARCH("dsoy jktdh; fo|ky;ksa esa iz;ksx gsrq fu%'kqYd",B669)))</formula>
    </cfRule>
    <cfRule type="containsText" dxfId="571" priority="557" stopIfTrue="1" operator="containsText" text="dsoy jktdh; fo|ky;ksa esa iz;ksx gsrq fu%'kqYd">
      <formula>NOT(ISERROR(SEARCH("dsoy jktdh; fo|ky;ksa esa iz;ksx gsrq fu%'kqYd",B669)))</formula>
    </cfRule>
    <cfRule type="containsText" dxfId="570" priority="558" stopIfTrue="1" operator="containsText" text="f'k{kk foHkkx jktLFkku">
      <formula>NOT(ISERROR(SEARCH("f'k{kk foHkkx jktLFkku",B669)))</formula>
    </cfRule>
    <cfRule type="containsText" dxfId="569" priority="559" stopIfTrue="1" operator="containsText" text="iw.kkZad">
      <formula>NOT(ISERROR(SEARCH("iw.kkZad",B669)))</formula>
    </cfRule>
  </conditionalFormatting>
  <conditionalFormatting sqref="P649">
    <cfRule type="cellIs" dxfId="568" priority="554" operator="equal">
      <formula>0</formula>
    </cfRule>
  </conditionalFormatting>
  <conditionalFormatting sqref="B701:C701">
    <cfRule type="cellIs" dxfId="567" priority="553" stopIfTrue="1" operator="equal">
      <formula>0</formula>
    </cfRule>
  </conditionalFormatting>
  <conditionalFormatting sqref="B701:C701">
    <cfRule type="containsText" dxfId="566" priority="548" stopIfTrue="1" operator="containsText" text="dsoy jktdh; fo|ky;ksa esa iz;ksx gsrq fu%'kqYd">
      <formula>NOT(ISERROR(SEARCH("dsoy jktdh; fo|ky;ksa esa iz;ksx gsrq fu%'kqYd",B701)))</formula>
    </cfRule>
    <cfRule type="containsText" dxfId="565" priority="549" stopIfTrue="1" operator="containsText" text="dsoy jktdh; fo|ky;ksa esa iz;ksx gsrq fu%'kqYd">
      <formula>NOT(ISERROR(SEARCH("dsoy jktdh; fo|ky;ksa esa iz;ksx gsrq fu%'kqYd",B701)))</formula>
    </cfRule>
    <cfRule type="containsText" dxfId="564" priority="550" stopIfTrue="1" operator="containsText" text="dsoy jktdh; fo|ky;ksa esa iz;ksx gsrq fu%'kqYd">
      <formula>NOT(ISERROR(SEARCH("dsoy jktdh; fo|ky;ksa esa iz;ksx gsrq fu%'kqYd",B701)))</formula>
    </cfRule>
    <cfRule type="containsText" dxfId="563" priority="551" stopIfTrue="1" operator="containsText" text="f'k{kk foHkkx jktLFkku">
      <formula>NOT(ISERROR(SEARCH("f'k{kk foHkkx jktLFkku",B701)))</formula>
    </cfRule>
    <cfRule type="containsText" dxfId="562" priority="552" stopIfTrue="1" operator="containsText" text="iw.kkZad">
      <formula>NOT(ISERROR(SEARCH("iw.kkZad",B701)))</formula>
    </cfRule>
  </conditionalFormatting>
  <conditionalFormatting sqref="P681">
    <cfRule type="cellIs" dxfId="561" priority="547" operator="equal">
      <formula>0</formula>
    </cfRule>
  </conditionalFormatting>
  <conditionalFormatting sqref="B733:C733">
    <cfRule type="cellIs" dxfId="560" priority="546" stopIfTrue="1" operator="equal">
      <formula>0</formula>
    </cfRule>
  </conditionalFormatting>
  <conditionalFormatting sqref="B733:C733">
    <cfRule type="containsText" dxfId="559" priority="541" stopIfTrue="1" operator="containsText" text="dsoy jktdh; fo|ky;ksa esa iz;ksx gsrq fu%'kqYd">
      <formula>NOT(ISERROR(SEARCH("dsoy jktdh; fo|ky;ksa esa iz;ksx gsrq fu%'kqYd",B733)))</formula>
    </cfRule>
    <cfRule type="containsText" dxfId="558" priority="542" stopIfTrue="1" operator="containsText" text="dsoy jktdh; fo|ky;ksa esa iz;ksx gsrq fu%'kqYd">
      <formula>NOT(ISERROR(SEARCH("dsoy jktdh; fo|ky;ksa esa iz;ksx gsrq fu%'kqYd",B733)))</formula>
    </cfRule>
    <cfRule type="containsText" dxfId="557" priority="543" stopIfTrue="1" operator="containsText" text="dsoy jktdh; fo|ky;ksa esa iz;ksx gsrq fu%'kqYd">
      <formula>NOT(ISERROR(SEARCH("dsoy jktdh; fo|ky;ksa esa iz;ksx gsrq fu%'kqYd",B733)))</formula>
    </cfRule>
    <cfRule type="containsText" dxfId="556" priority="544" stopIfTrue="1" operator="containsText" text="f'k{kk foHkkx jktLFkku">
      <formula>NOT(ISERROR(SEARCH("f'k{kk foHkkx jktLFkku",B733)))</formula>
    </cfRule>
    <cfRule type="containsText" dxfId="555" priority="545" stopIfTrue="1" operator="containsText" text="iw.kkZad">
      <formula>NOT(ISERROR(SEARCH("iw.kkZad",B733)))</formula>
    </cfRule>
  </conditionalFormatting>
  <conditionalFormatting sqref="P713">
    <cfRule type="cellIs" dxfId="554" priority="540" operator="equal">
      <formula>0</formula>
    </cfRule>
  </conditionalFormatting>
  <conditionalFormatting sqref="B765:C765">
    <cfRule type="cellIs" dxfId="553" priority="539" stopIfTrue="1" operator="equal">
      <formula>0</formula>
    </cfRule>
  </conditionalFormatting>
  <conditionalFormatting sqref="B765:C765">
    <cfRule type="containsText" dxfId="552" priority="534" stopIfTrue="1" operator="containsText" text="dsoy jktdh; fo|ky;ksa esa iz;ksx gsrq fu%'kqYd">
      <formula>NOT(ISERROR(SEARCH("dsoy jktdh; fo|ky;ksa esa iz;ksx gsrq fu%'kqYd",B765)))</formula>
    </cfRule>
    <cfRule type="containsText" dxfId="551" priority="535" stopIfTrue="1" operator="containsText" text="dsoy jktdh; fo|ky;ksa esa iz;ksx gsrq fu%'kqYd">
      <formula>NOT(ISERROR(SEARCH("dsoy jktdh; fo|ky;ksa esa iz;ksx gsrq fu%'kqYd",B765)))</formula>
    </cfRule>
    <cfRule type="containsText" dxfId="550" priority="536" stopIfTrue="1" operator="containsText" text="dsoy jktdh; fo|ky;ksa esa iz;ksx gsrq fu%'kqYd">
      <formula>NOT(ISERROR(SEARCH("dsoy jktdh; fo|ky;ksa esa iz;ksx gsrq fu%'kqYd",B765)))</formula>
    </cfRule>
    <cfRule type="containsText" dxfId="549" priority="537" stopIfTrue="1" operator="containsText" text="f'k{kk foHkkx jktLFkku">
      <formula>NOT(ISERROR(SEARCH("f'k{kk foHkkx jktLFkku",B765)))</formula>
    </cfRule>
    <cfRule type="containsText" dxfId="548" priority="538" stopIfTrue="1" operator="containsText" text="iw.kkZad">
      <formula>NOT(ISERROR(SEARCH("iw.kkZad",B765)))</formula>
    </cfRule>
  </conditionalFormatting>
  <conditionalFormatting sqref="P745">
    <cfRule type="cellIs" dxfId="547" priority="533" operator="equal">
      <formula>0</formula>
    </cfRule>
  </conditionalFormatting>
  <conditionalFormatting sqref="B797:C797">
    <cfRule type="cellIs" dxfId="546" priority="532" stopIfTrue="1" operator="equal">
      <formula>0</formula>
    </cfRule>
  </conditionalFormatting>
  <conditionalFormatting sqref="B797:C797">
    <cfRule type="containsText" dxfId="545" priority="527" stopIfTrue="1" operator="containsText" text="dsoy jktdh; fo|ky;ksa esa iz;ksx gsrq fu%'kqYd">
      <formula>NOT(ISERROR(SEARCH("dsoy jktdh; fo|ky;ksa esa iz;ksx gsrq fu%'kqYd",B797)))</formula>
    </cfRule>
    <cfRule type="containsText" dxfId="544" priority="528" stopIfTrue="1" operator="containsText" text="dsoy jktdh; fo|ky;ksa esa iz;ksx gsrq fu%'kqYd">
      <formula>NOT(ISERROR(SEARCH("dsoy jktdh; fo|ky;ksa esa iz;ksx gsrq fu%'kqYd",B797)))</formula>
    </cfRule>
    <cfRule type="containsText" dxfId="543" priority="529" stopIfTrue="1" operator="containsText" text="dsoy jktdh; fo|ky;ksa esa iz;ksx gsrq fu%'kqYd">
      <formula>NOT(ISERROR(SEARCH("dsoy jktdh; fo|ky;ksa esa iz;ksx gsrq fu%'kqYd",B797)))</formula>
    </cfRule>
    <cfRule type="containsText" dxfId="542" priority="530" stopIfTrue="1" operator="containsText" text="f'k{kk foHkkx jktLFkku">
      <formula>NOT(ISERROR(SEARCH("f'k{kk foHkkx jktLFkku",B797)))</formula>
    </cfRule>
    <cfRule type="containsText" dxfId="541" priority="531" stopIfTrue="1" operator="containsText" text="iw.kkZad">
      <formula>NOT(ISERROR(SEARCH("iw.kkZad",B797)))</formula>
    </cfRule>
  </conditionalFormatting>
  <conditionalFormatting sqref="P777">
    <cfRule type="cellIs" dxfId="540" priority="526" operator="equal">
      <formula>0</formula>
    </cfRule>
  </conditionalFormatting>
  <conditionalFormatting sqref="B829:C829">
    <cfRule type="cellIs" dxfId="539" priority="525" stopIfTrue="1" operator="equal">
      <formula>0</formula>
    </cfRule>
  </conditionalFormatting>
  <conditionalFormatting sqref="B829:C829">
    <cfRule type="containsText" dxfId="538" priority="520" stopIfTrue="1" operator="containsText" text="dsoy jktdh; fo|ky;ksa esa iz;ksx gsrq fu%'kqYd">
      <formula>NOT(ISERROR(SEARCH("dsoy jktdh; fo|ky;ksa esa iz;ksx gsrq fu%'kqYd",B829)))</formula>
    </cfRule>
    <cfRule type="containsText" dxfId="537" priority="521" stopIfTrue="1" operator="containsText" text="dsoy jktdh; fo|ky;ksa esa iz;ksx gsrq fu%'kqYd">
      <formula>NOT(ISERROR(SEARCH("dsoy jktdh; fo|ky;ksa esa iz;ksx gsrq fu%'kqYd",B829)))</formula>
    </cfRule>
    <cfRule type="containsText" dxfId="536" priority="522" stopIfTrue="1" operator="containsText" text="dsoy jktdh; fo|ky;ksa esa iz;ksx gsrq fu%'kqYd">
      <formula>NOT(ISERROR(SEARCH("dsoy jktdh; fo|ky;ksa esa iz;ksx gsrq fu%'kqYd",B829)))</formula>
    </cfRule>
    <cfRule type="containsText" dxfId="535" priority="523" stopIfTrue="1" operator="containsText" text="f'k{kk foHkkx jktLFkku">
      <formula>NOT(ISERROR(SEARCH("f'k{kk foHkkx jktLFkku",B829)))</formula>
    </cfRule>
    <cfRule type="containsText" dxfId="534" priority="524" stopIfTrue="1" operator="containsText" text="iw.kkZad">
      <formula>NOT(ISERROR(SEARCH("iw.kkZad",B829)))</formula>
    </cfRule>
  </conditionalFormatting>
  <conditionalFormatting sqref="P809">
    <cfRule type="cellIs" dxfId="533" priority="519" operator="equal">
      <formula>0</formula>
    </cfRule>
  </conditionalFormatting>
  <conditionalFormatting sqref="B861:C861">
    <cfRule type="cellIs" dxfId="532" priority="518" stopIfTrue="1" operator="equal">
      <formula>0</formula>
    </cfRule>
  </conditionalFormatting>
  <conditionalFormatting sqref="B861:C861">
    <cfRule type="containsText" dxfId="531" priority="513" stopIfTrue="1" operator="containsText" text="dsoy jktdh; fo|ky;ksa esa iz;ksx gsrq fu%'kqYd">
      <formula>NOT(ISERROR(SEARCH("dsoy jktdh; fo|ky;ksa esa iz;ksx gsrq fu%'kqYd",B861)))</formula>
    </cfRule>
    <cfRule type="containsText" dxfId="530" priority="514" stopIfTrue="1" operator="containsText" text="dsoy jktdh; fo|ky;ksa esa iz;ksx gsrq fu%'kqYd">
      <formula>NOT(ISERROR(SEARCH("dsoy jktdh; fo|ky;ksa esa iz;ksx gsrq fu%'kqYd",B861)))</formula>
    </cfRule>
    <cfRule type="containsText" dxfId="529" priority="515" stopIfTrue="1" operator="containsText" text="dsoy jktdh; fo|ky;ksa esa iz;ksx gsrq fu%'kqYd">
      <formula>NOT(ISERROR(SEARCH("dsoy jktdh; fo|ky;ksa esa iz;ksx gsrq fu%'kqYd",B861)))</formula>
    </cfRule>
    <cfRule type="containsText" dxfId="528" priority="516" stopIfTrue="1" operator="containsText" text="f'k{kk foHkkx jktLFkku">
      <formula>NOT(ISERROR(SEARCH("f'k{kk foHkkx jktLFkku",B861)))</formula>
    </cfRule>
    <cfRule type="containsText" dxfId="527" priority="517" stopIfTrue="1" operator="containsText" text="iw.kkZad">
      <formula>NOT(ISERROR(SEARCH("iw.kkZad",B861)))</formula>
    </cfRule>
  </conditionalFormatting>
  <conditionalFormatting sqref="P841">
    <cfRule type="cellIs" dxfId="526" priority="512" operator="equal">
      <formula>0</formula>
    </cfRule>
  </conditionalFormatting>
  <conditionalFormatting sqref="B893:C893">
    <cfRule type="cellIs" dxfId="525" priority="511" stopIfTrue="1" operator="equal">
      <formula>0</formula>
    </cfRule>
  </conditionalFormatting>
  <conditionalFormatting sqref="B893:C893">
    <cfRule type="containsText" dxfId="524" priority="506" stopIfTrue="1" operator="containsText" text="dsoy jktdh; fo|ky;ksa esa iz;ksx gsrq fu%'kqYd">
      <formula>NOT(ISERROR(SEARCH("dsoy jktdh; fo|ky;ksa esa iz;ksx gsrq fu%'kqYd",B893)))</formula>
    </cfRule>
    <cfRule type="containsText" dxfId="523" priority="507" stopIfTrue="1" operator="containsText" text="dsoy jktdh; fo|ky;ksa esa iz;ksx gsrq fu%'kqYd">
      <formula>NOT(ISERROR(SEARCH("dsoy jktdh; fo|ky;ksa esa iz;ksx gsrq fu%'kqYd",B893)))</formula>
    </cfRule>
    <cfRule type="containsText" dxfId="522" priority="508" stopIfTrue="1" operator="containsText" text="dsoy jktdh; fo|ky;ksa esa iz;ksx gsrq fu%'kqYd">
      <formula>NOT(ISERROR(SEARCH("dsoy jktdh; fo|ky;ksa esa iz;ksx gsrq fu%'kqYd",B893)))</formula>
    </cfRule>
    <cfRule type="containsText" dxfId="521" priority="509" stopIfTrue="1" operator="containsText" text="f'k{kk foHkkx jktLFkku">
      <formula>NOT(ISERROR(SEARCH("f'k{kk foHkkx jktLFkku",B893)))</formula>
    </cfRule>
    <cfRule type="containsText" dxfId="520" priority="510" stopIfTrue="1" operator="containsText" text="iw.kkZad">
      <formula>NOT(ISERROR(SEARCH("iw.kkZad",B893)))</formula>
    </cfRule>
  </conditionalFormatting>
  <conditionalFormatting sqref="P873">
    <cfRule type="cellIs" dxfId="519" priority="505" operator="equal">
      <formula>0</formula>
    </cfRule>
  </conditionalFormatting>
  <conditionalFormatting sqref="B925:C925">
    <cfRule type="cellIs" dxfId="518" priority="504" stopIfTrue="1" operator="equal">
      <formula>0</formula>
    </cfRule>
  </conditionalFormatting>
  <conditionalFormatting sqref="B925:C925">
    <cfRule type="containsText" dxfId="517" priority="499" stopIfTrue="1" operator="containsText" text="dsoy jktdh; fo|ky;ksa esa iz;ksx gsrq fu%'kqYd">
      <formula>NOT(ISERROR(SEARCH("dsoy jktdh; fo|ky;ksa esa iz;ksx gsrq fu%'kqYd",B925)))</formula>
    </cfRule>
    <cfRule type="containsText" dxfId="516" priority="500" stopIfTrue="1" operator="containsText" text="dsoy jktdh; fo|ky;ksa esa iz;ksx gsrq fu%'kqYd">
      <formula>NOT(ISERROR(SEARCH("dsoy jktdh; fo|ky;ksa esa iz;ksx gsrq fu%'kqYd",B925)))</formula>
    </cfRule>
    <cfRule type="containsText" dxfId="515" priority="501" stopIfTrue="1" operator="containsText" text="dsoy jktdh; fo|ky;ksa esa iz;ksx gsrq fu%'kqYd">
      <formula>NOT(ISERROR(SEARCH("dsoy jktdh; fo|ky;ksa esa iz;ksx gsrq fu%'kqYd",B925)))</formula>
    </cfRule>
    <cfRule type="containsText" dxfId="514" priority="502" stopIfTrue="1" operator="containsText" text="f'k{kk foHkkx jktLFkku">
      <formula>NOT(ISERROR(SEARCH("f'k{kk foHkkx jktLFkku",B925)))</formula>
    </cfRule>
    <cfRule type="containsText" dxfId="513" priority="503" stopIfTrue="1" operator="containsText" text="iw.kkZad">
      <formula>NOT(ISERROR(SEARCH("iw.kkZad",B925)))</formula>
    </cfRule>
  </conditionalFormatting>
  <conditionalFormatting sqref="P905">
    <cfRule type="cellIs" dxfId="512" priority="498" operator="equal">
      <formula>0</formula>
    </cfRule>
  </conditionalFormatting>
  <conditionalFormatting sqref="B957:C957">
    <cfRule type="cellIs" dxfId="511" priority="497" stopIfTrue="1" operator="equal">
      <formula>0</formula>
    </cfRule>
  </conditionalFormatting>
  <conditionalFormatting sqref="B957:C957">
    <cfRule type="containsText" dxfId="510" priority="492" stopIfTrue="1" operator="containsText" text="dsoy jktdh; fo|ky;ksa esa iz;ksx gsrq fu%'kqYd">
      <formula>NOT(ISERROR(SEARCH("dsoy jktdh; fo|ky;ksa esa iz;ksx gsrq fu%'kqYd",B957)))</formula>
    </cfRule>
    <cfRule type="containsText" dxfId="509" priority="493" stopIfTrue="1" operator="containsText" text="dsoy jktdh; fo|ky;ksa esa iz;ksx gsrq fu%'kqYd">
      <formula>NOT(ISERROR(SEARCH("dsoy jktdh; fo|ky;ksa esa iz;ksx gsrq fu%'kqYd",B957)))</formula>
    </cfRule>
    <cfRule type="containsText" dxfId="508" priority="494" stopIfTrue="1" operator="containsText" text="dsoy jktdh; fo|ky;ksa esa iz;ksx gsrq fu%'kqYd">
      <formula>NOT(ISERROR(SEARCH("dsoy jktdh; fo|ky;ksa esa iz;ksx gsrq fu%'kqYd",B957)))</formula>
    </cfRule>
    <cfRule type="containsText" dxfId="507" priority="495" stopIfTrue="1" operator="containsText" text="f'k{kk foHkkx jktLFkku">
      <formula>NOT(ISERROR(SEARCH("f'k{kk foHkkx jktLFkku",B957)))</formula>
    </cfRule>
    <cfRule type="containsText" dxfId="506" priority="496" stopIfTrue="1" operator="containsText" text="iw.kkZad">
      <formula>NOT(ISERROR(SEARCH("iw.kkZad",B957)))</formula>
    </cfRule>
  </conditionalFormatting>
  <conditionalFormatting sqref="P937">
    <cfRule type="cellIs" dxfId="505" priority="491" operator="equal">
      <formula>0</formula>
    </cfRule>
  </conditionalFormatting>
  <conditionalFormatting sqref="B989:C989">
    <cfRule type="cellIs" dxfId="504" priority="490" stopIfTrue="1" operator="equal">
      <formula>0</formula>
    </cfRule>
  </conditionalFormatting>
  <conditionalFormatting sqref="B989:C989">
    <cfRule type="containsText" dxfId="503" priority="485" stopIfTrue="1" operator="containsText" text="dsoy jktdh; fo|ky;ksa esa iz;ksx gsrq fu%'kqYd">
      <formula>NOT(ISERROR(SEARCH("dsoy jktdh; fo|ky;ksa esa iz;ksx gsrq fu%'kqYd",B989)))</formula>
    </cfRule>
    <cfRule type="containsText" dxfId="502" priority="486" stopIfTrue="1" operator="containsText" text="dsoy jktdh; fo|ky;ksa esa iz;ksx gsrq fu%'kqYd">
      <formula>NOT(ISERROR(SEARCH("dsoy jktdh; fo|ky;ksa esa iz;ksx gsrq fu%'kqYd",B989)))</formula>
    </cfRule>
    <cfRule type="containsText" dxfId="501" priority="487" stopIfTrue="1" operator="containsText" text="dsoy jktdh; fo|ky;ksa esa iz;ksx gsrq fu%'kqYd">
      <formula>NOT(ISERROR(SEARCH("dsoy jktdh; fo|ky;ksa esa iz;ksx gsrq fu%'kqYd",B989)))</formula>
    </cfRule>
    <cfRule type="containsText" dxfId="500" priority="488" stopIfTrue="1" operator="containsText" text="f'k{kk foHkkx jktLFkku">
      <formula>NOT(ISERROR(SEARCH("f'k{kk foHkkx jktLFkku",B989)))</formula>
    </cfRule>
    <cfRule type="containsText" dxfId="499" priority="489" stopIfTrue="1" operator="containsText" text="iw.kkZad">
      <formula>NOT(ISERROR(SEARCH("iw.kkZad",B989)))</formula>
    </cfRule>
  </conditionalFormatting>
  <conditionalFormatting sqref="P969">
    <cfRule type="cellIs" dxfId="498" priority="484" operator="equal">
      <formula>0</formula>
    </cfRule>
  </conditionalFormatting>
  <conditionalFormatting sqref="B1021:C1021">
    <cfRule type="cellIs" dxfId="497" priority="483" stopIfTrue="1" operator="equal">
      <formula>0</formula>
    </cfRule>
  </conditionalFormatting>
  <conditionalFormatting sqref="B1021:C1021">
    <cfRule type="containsText" dxfId="496" priority="478" stopIfTrue="1" operator="containsText" text="dsoy jktdh; fo|ky;ksa esa iz;ksx gsrq fu%'kqYd">
      <formula>NOT(ISERROR(SEARCH("dsoy jktdh; fo|ky;ksa esa iz;ksx gsrq fu%'kqYd",B1021)))</formula>
    </cfRule>
    <cfRule type="containsText" dxfId="495" priority="479" stopIfTrue="1" operator="containsText" text="dsoy jktdh; fo|ky;ksa esa iz;ksx gsrq fu%'kqYd">
      <formula>NOT(ISERROR(SEARCH("dsoy jktdh; fo|ky;ksa esa iz;ksx gsrq fu%'kqYd",B1021)))</formula>
    </cfRule>
    <cfRule type="containsText" dxfId="494" priority="480" stopIfTrue="1" operator="containsText" text="dsoy jktdh; fo|ky;ksa esa iz;ksx gsrq fu%'kqYd">
      <formula>NOT(ISERROR(SEARCH("dsoy jktdh; fo|ky;ksa esa iz;ksx gsrq fu%'kqYd",B1021)))</formula>
    </cfRule>
    <cfRule type="containsText" dxfId="493" priority="481" stopIfTrue="1" operator="containsText" text="f'k{kk foHkkx jktLFkku">
      <formula>NOT(ISERROR(SEARCH("f'k{kk foHkkx jktLFkku",B1021)))</formula>
    </cfRule>
    <cfRule type="containsText" dxfId="492" priority="482" stopIfTrue="1" operator="containsText" text="iw.kkZad">
      <formula>NOT(ISERROR(SEARCH("iw.kkZad",B1021)))</formula>
    </cfRule>
  </conditionalFormatting>
  <conditionalFormatting sqref="P1001">
    <cfRule type="cellIs" dxfId="491" priority="477" operator="equal">
      <formula>0</formula>
    </cfRule>
  </conditionalFormatting>
  <conditionalFormatting sqref="B1053:C1053">
    <cfRule type="cellIs" dxfId="490" priority="476" stopIfTrue="1" operator="equal">
      <formula>0</formula>
    </cfRule>
  </conditionalFormatting>
  <conditionalFormatting sqref="B1053:C1053">
    <cfRule type="containsText" dxfId="489" priority="471" stopIfTrue="1" operator="containsText" text="dsoy jktdh; fo|ky;ksa esa iz;ksx gsrq fu%'kqYd">
      <formula>NOT(ISERROR(SEARCH("dsoy jktdh; fo|ky;ksa esa iz;ksx gsrq fu%'kqYd",B1053)))</formula>
    </cfRule>
    <cfRule type="containsText" dxfId="488" priority="472" stopIfTrue="1" operator="containsText" text="dsoy jktdh; fo|ky;ksa esa iz;ksx gsrq fu%'kqYd">
      <formula>NOT(ISERROR(SEARCH("dsoy jktdh; fo|ky;ksa esa iz;ksx gsrq fu%'kqYd",B1053)))</formula>
    </cfRule>
    <cfRule type="containsText" dxfId="487" priority="473" stopIfTrue="1" operator="containsText" text="dsoy jktdh; fo|ky;ksa esa iz;ksx gsrq fu%'kqYd">
      <formula>NOT(ISERROR(SEARCH("dsoy jktdh; fo|ky;ksa esa iz;ksx gsrq fu%'kqYd",B1053)))</formula>
    </cfRule>
    <cfRule type="containsText" dxfId="486" priority="474" stopIfTrue="1" operator="containsText" text="f'k{kk foHkkx jktLFkku">
      <formula>NOT(ISERROR(SEARCH("f'k{kk foHkkx jktLFkku",B1053)))</formula>
    </cfRule>
    <cfRule type="containsText" dxfId="485" priority="475" stopIfTrue="1" operator="containsText" text="iw.kkZad">
      <formula>NOT(ISERROR(SEARCH("iw.kkZad",B1053)))</formula>
    </cfRule>
  </conditionalFormatting>
  <conditionalFormatting sqref="P1033">
    <cfRule type="cellIs" dxfId="484" priority="470" operator="equal">
      <formula>0</formula>
    </cfRule>
  </conditionalFormatting>
  <conditionalFormatting sqref="B1085:C1085">
    <cfRule type="cellIs" dxfId="483" priority="469" stopIfTrue="1" operator="equal">
      <formula>0</formula>
    </cfRule>
  </conditionalFormatting>
  <conditionalFormatting sqref="B1085:C1085">
    <cfRule type="containsText" dxfId="482" priority="464" stopIfTrue="1" operator="containsText" text="dsoy jktdh; fo|ky;ksa esa iz;ksx gsrq fu%'kqYd">
      <formula>NOT(ISERROR(SEARCH("dsoy jktdh; fo|ky;ksa esa iz;ksx gsrq fu%'kqYd",B1085)))</formula>
    </cfRule>
    <cfRule type="containsText" dxfId="481" priority="465" stopIfTrue="1" operator="containsText" text="dsoy jktdh; fo|ky;ksa esa iz;ksx gsrq fu%'kqYd">
      <formula>NOT(ISERROR(SEARCH("dsoy jktdh; fo|ky;ksa esa iz;ksx gsrq fu%'kqYd",B1085)))</formula>
    </cfRule>
    <cfRule type="containsText" dxfId="480" priority="466" stopIfTrue="1" operator="containsText" text="dsoy jktdh; fo|ky;ksa esa iz;ksx gsrq fu%'kqYd">
      <formula>NOT(ISERROR(SEARCH("dsoy jktdh; fo|ky;ksa esa iz;ksx gsrq fu%'kqYd",B1085)))</formula>
    </cfRule>
    <cfRule type="containsText" dxfId="479" priority="467" stopIfTrue="1" operator="containsText" text="f'k{kk foHkkx jktLFkku">
      <formula>NOT(ISERROR(SEARCH("f'k{kk foHkkx jktLFkku",B1085)))</formula>
    </cfRule>
    <cfRule type="containsText" dxfId="478" priority="468" stopIfTrue="1" operator="containsText" text="iw.kkZad">
      <formula>NOT(ISERROR(SEARCH("iw.kkZad",B1085)))</formula>
    </cfRule>
  </conditionalFormatting>
  <conditionalFormatting sqref="P1065">
    <cfRule type="cellIs" dxfId="477" priority="463" operator="equal">
      <formula>0</formula>
    </cfRule>
  </conditionalFormatting>
  <conditionalFormatting sqref="B1117:C1117">
    <cfRule type="cellIs" dxfId="476" priority="462" stopIfTrue="1" operator="equal">
      <formula>0</formula>
    </cfRule>
  </conditionalFormatting>
  <conditionalFormatting sqref="B1117:C1117">
    <cfRule type="containsText" dxfId="475" priority="457" stopIfTrue="1" operator="containsText" text="dsoy jktdh; fo|ky;ksa esa iz;ksx gsrq fu%'kqYd">
      <formula>NOT(ISERROR(SEARCH("dsoy jktdh; fo|ky;ksa esa iz;ksx gsrq fu%'kqYd",B1117)))</formula>
    </cfRule>
    <cfRule type="containsText" dxfId="474" priority="458" stopIfTrue="1" operator="containsText" text="dsoy jktdh; fo|ky;ksa esa iz;ksx gsrq fu%'kqYd">
      <formula>NOT(ISERROR(SEARCH("dsoy jktdh; fo|ky;ksa esa iz;ksx gsrq fu%'kqYd",B1117)))</formula>
    </cfRule>
    <cfRule type="containsText" dxfId="473" priority="459" stopIfTrue="1" operator="containsText" text="dsoy jktdh; fo|ky;ksa esa iz;ksx gsrq fu%'kqYd">
      <formula>NOT(ISERROR(SEARCH("dsoy jktdh; fo|ky;ksa esa iz;ksx gsrq fu%'kqYd",B1117)))</formula>
    </cfRule>
    <cfRule type="containsText" dxfId="472" priority="460" stopIfTrue="1" operator="containsText" text="f'k{kk foHkkx jktLFkku">
      <formula>NOT(ISERROR(SEARCH("f'k{kk foHkkx jktLFkku",B1117)))</formula>
    </cfRule>
    <cfRule type="containsText" dxfId="471" priority="461" stopIfTrue="1" operator="containsText" text="iw.kkZad">
      <formula>NOT(ISERROR(SEARCH("iw.kkZad",B1117)))</formula>
    </cfRule>
  </conditionalFormatting>
  <conditionalFormatting sqref="P1097">
    <cfRule type="cellIs" dxfId="470" priority="456" operator="equal">
      <formula>0</formula>
    </cfRule>
  </conditionalFormatting>
  <conditionalFormatting sqref="B1149:C1149">
    <cfRule type="cellIs" dxfId="469" priority="455" stopIfTrue="1" operator="equal">
      <formula>0</formula>
    </cfRule>
  </conditionalFormatting>
  <conditionalFormatting sqref="B1149:C1149">
    <cfRule type="containsText" dxfId="468" priority="450" stopIfTrue="1" operator="containsText" text="dsoy jktdh; fo|ky;ksa esa iz;ksx gsrq fu%'kqYd">
      <formula>NOT(ISERROR(SEARCH("dsoy jktdh; fo|ky;ksa esa iz;ksx gsrq fu%'kqYd",B1149)))</formula>
    </cfRule>
    <cfRule type="containsText" dxfId="467" priority="451" stopIfTrue="1" operator="containsText" text="dsoy jktdh; fo|ky;ksa esa iz;ksx gsrq fu%'kqYd">
      <formula>NOT(ISERROR(SEARCH("dsoy jktdh; fo|ky;ksa esa iz;ksx gsrq fu%'kqYd",B1149)))</formula>
    </cfRule>
    <cfRule type="containsText" dxfId="466" priority="452" stopIfTrue="1" operator="containsText" text="dsoy jktdh; fo|ky;ksa esa iz;ksx gsrq fu%'kqYd">
      <formula>NOT(ISERROR(SEARCH("dsoy jktdh; fo|ky;ksa esa iz;ksx gsrq fu%'kqYd",B1149)))</formula>
    </cfRule>
    <cfRule type="containsText" dxfId="465" priority="453" stopIfTrue="1" operator="containsText" text="f'k{kk foHkkx jktLFkku">
      <formula>NOT(ISERROR(SEARCH("f'k{kk foHkkx jktLFkku",B1149)))</formula>
    </cfRule>
    <cfRule type="containsText" dxfId="464" priority="454" stopIfTrue="1" operator="containsText" text="iw.kkZad">
      <formula>NOT(ISERROR(SEARCH("iw.kkZad",B1149)))</formula>
    </cfRule>
  </conditionalFormatting>
  <conditionalFormatting sqref="P1129">
    <cfRule type="cellIs" dxfId="463" priority="449" operator="equal">
      <formula>0</formula>
    </cfRule>
  </conditionalFormatting>
  <conditionalFormatting sqref="B1181:C1181">
    <cfRule type="cellIs" dxfId="462" priority="448" stopIfTrue="1" operator="equal">
      <formula>0</formula>
    </cfRule>
  </conditionalFormatting>
  <conditionalFormatting sqref="B1181:C1181">
    <cfRule type="containsText" dxfId="461" priority="443" stopIfTrue="1" operator="containsText" text="dsoy jktdh; fo|ky;ksa esa iz;ksx gsrq fu%'kqYd">
      <formula>NOT(ISERROR(SEARCH("dsoy jktdh; fo|ky;ksa esa iz;ksx gsrq fu%'kqYd",B1181)))</formula>
    </cfRule>
    <cfRule type="containsText" dxfId="460" priority="444" stopIfTrue="1" operator="containsText" text="dsoy jktdh; fo|ky;ksa esa iz;ksx gsrq fu%'kqYd">
      <formula>NOT(ISERROR(SEARCH("dsoy jktdh; fo|ky;ksa esa iz;ksx gsrq fu%'kqYd",B1181)))</formula>
    </cfRule>
    <cfRule type="containsText" dxfId="459" priority="445" stopIfTrue="1" operator="containsText" text="dsoy jktdh; fo|ky;ksa esa iz;ksx gsrq fu%'kqYd">
      <formula>NOT(ISERROR(SEARCH("dsoy jktdh; fo|ky;ksa esa iz;ksx gsrq fu%'kqYd",B1181)))</formula>
    </cfRule>
    <cfRule type="containsText" dxfId="458" priority="446" stopIfTrue="1" operator="containsText" text="f'k{kk foHkkx jktLFkku">
      <formula>NOT(ISERROR(SEARCH("f'k{kk foHkkx jktLFkku",B1181)))</formula>
    </cfRule>
    <cfRule type="containsText" dxfId="457" priority="447" stopIfTrue="1" operator="containsText" text="iw.kkZad">
      <formula>NOT(ISERROR(SEARCH("iw.kkZad",B1181)))</formula>
    </cfRule>
  </conditionalFormatting>
  <conditionalFormatting sqref="P1161">
    <cfRule type="cellIs" dxfId="456" priority="442" operator="equal">
      <formula>0</formula>
    </cfRule>
  </conditionalFormatting>
  <conditionalFormatting sqref="B1213:C1213">
    <cfRule type="cellIs" dxfId="455" priority="441" stopIfTrue="1" operator="equal">
      <formula>0</formula>
    </cfRule>
  </conditionalFormatting>
  <conditionalFormatting sqref="B1213:C1213">
    <cfRule type="containsText" dxfId="454" priority="436" stopIfTrue="1" operator="containsText" text="dsoy jktdh; fo|ky;ksa esa iz;ksx gsrq fu%'kqYd">
      <formula>NOT(ISERROR(SEARCH("dsoy jktdh; fo|ky;ksa esa iz;ksx gsrq fu%'kqYd",B1213)))</formula>
    </cfRule>
    <cfRule type="containsText" dxfId="453" priority="437" stopIfTrue="1" operator="containsText" text="dsoy jktdh; fo|ky;ksa esa iz;ksx gsrq fu%'kqYd">
      <formula>NOT(ISERROR(SEARCH("dsoy jktdh; fo|ky;ksa esa iz;ksx gsrq fu%'kqYd",B1213)))</formula>
    </cfRule>
    <cfRule type="containsText" dxfId="452" priority="438" stopIfTrue="1" operator="containsText" text="dsoy jktdh; fo|ky;ksa esa iz;ksx gsrq fu%'kqYd">
      <formula>NOT(ISERROR(SEARCH("dsoy jktdh; fo|ky;ksa esa iz;ksx gsrq fu%'kqYd",B1213)))</formula>
    </cfRule>
    <cfRule type="containsText" dxfId="451" priority="439" stopIfTrue="1" operator="containsText" text="f'k{kk foHkkx jktLFkku">
      <formula>NOT(ISERROR(SEARCH("f'k{kk foHkkx jktLFkku",B1213)))</formula>
    </cfRule>
    <cfRule type="containsText" dxfId="450" priority="440" stopIfTrue="1" operator="containsText" text="iw.kkZad">
      <formula>NOT(ISERROR(SEARCH("iw.kkZad",B1213)))</formula>
    </cfRule>
  </conditionalFormatting>
  <conditionalFormatting sqref="P1193">
    <cfRule type="cellIs" dxfId="449" priority="435" operator="equal">
      <formula>0</formula>
    </cfRule>
  </conditionalFormatting>
  <conditionalFormatting sqref="B1245:C1245">
    <cfRule type="cellIs" dxfId="448" priority="434" stopIfTrue="1" operator="equal">
      <formula>0</formula>
    </cfRule>
  </conditionalFormatting>
  <conditionalFormatting sqref="B1245:C1245">
    <cfRule type="containsText" dxfId="447" priority="429" stopIfTrue="1" operator="containsText" text="dsoy jktdh; fo|ky;ksa esa iz;ksx gsrq fu%'kqYd">
      <formula>NOT(ISERROR(SEARCH("dsoy jktdh; fo|ky;ksa esa iz;ksx gsrq fu%'kqYd",B1245)))</formula>
    </cfRule>
    <cfRule type="containsText" dxfId="446" priority="430" stopIfTrue="1" operator="containsText" text="dsoy jktdh; fo|ky;ksa esa iz;ksx gsrq fu%'kqYd">
      <formula>NOT(ISERROR(SEARCH("dsoy jktdh; fo|ky;ksa esa iz;ksx gsrq fu%'kqYd",B1245)))</formula>
    </cfRule>
    <cfRule type="containsText" dxfId="445" priority="431" stopIfTrue="1" operator="containsText" text="dsoy jktdh; fo|ky;ksa esa iz;ksx gsrq fu%'kqYd">
      <formula>NOT(ISERROR(SEARCH("dsoy jktdh; fo|ky;ksa esa iz;ksx gsrq fu%'kqYd",B1245)))</formula>
    </cfRule>
    <cfRule type="containsText" dxfId="444" priority="432" stopIfTrue="1" operator="containsText" text="f'k{kk foHkkx jktLFkku">
      <formula>NOT(ISERROR(SEARCH("f'k{kk foHkkx jktLFkku",B1245)))</formula>
    </cfRule>
    <cfRule type="containsText" dxfId="443" priority="433" stopIfTrue="1" operator="containsText" text="iw.kkZad">
      <formula>NOT(ISERROR(SEARCH("iw.kkZad",B1245)))</formula>
    </cfRule>
  </conditionalFormatting>
  <conditionalFormatting sqref="P1225">
    <cfRule type="cellIs" dxfId="442" priority="428" operator="equal">
      <formula>0</formula>
    </cfRule>
  </conditionalFormatting>
  <conditionalFormatting sqref="B1277:C1277">
    <cfRule type="cellIs" dxfId="441" priority="427" stopIfTrue="1" operator="equal">
      <formula>0</formula>
    </cfRule>
  </conditionalFormatting>
  <conditionalFormatting sqref="B1277:C1277">
    <cfRule type="containsText" dxfId="440" priority="422" stopIfTrue="1" operator="containsText" text="dsoy jktdh; fo|ky;ksa esa iz;ksx gsrq fu%'kqYd">
      <formula>NOT(ISERROR(SEARCH("dsoy jktdh; fo|ky;ksa esa iz;ksx gsrq fu%'kqYd",B1277)))</formula>
    </cfRule>
    <cfRule type="containsText" dxfId="439" priority="423" stopIfTrue="1" operator="containsText" text="dsoy jktdh; fo|ky;ksa esa iz;ksx gsrq fu%'kqYd">
      <formula>NOT(ISERROR(SEARCH("dsoy jktdh; fo|ky;ksa esa iz;ksx gsrq fu%'kqYd",B1277)))</formula>
    </cfRule>
    <cfRule type="containsText" dxfId="438" priority="424" stopIfTrue="1" operator="containsText" text="dsoy jktdh; fo|ky;ksa esa iz;ksx gsrq fu%'kqYd">
      <formula>NOT(ISERROR(SEARCH("dsoy jktdh; fo|ky;ksa esa iz;ksx gsrq fu%'kqYd",B1277)))</formula>
    </cfRule>
    <cfRule type="containsText" dxfId="437" priority="425" stopIfTrue="1" operator="containsText" text="f'k{kk foHkkx jktLFkku">
      <formula>NOT(ISERROR(SEARCH("f'k{kk foHkkx jktLFkku",B1277)))</formula>
    </cfRule>
    <cfRule type="containsText" dxfId="436" priority="426" stopIfTrue="1" operator="containsText" text="iw.kkZad">
      <formula>NOT(ISERROR(SEARCH("iw.kkZad",B1277)))</formula>
    </cfRule>
  </conditionalFormatting>
  <conditionalFormatting sqref="P1257">
    <cfRule type="cellIs" dxfId="435" priority="421" operator="equal">
      <formula>0</formula>
    </cfRule>
  </conditionalFormatting>
  <conditionalFormatting sqref="B1309:C1309">
    <cfRule type="cellIs" dxfId="434" priority="420" stopIfTrue="1" operator="equal">
      <formula>0</formula>
    </cfRule>
  </conditionalFormatting>
  <conditionalFormatting sqref="B1309:C1309">
    <cfRule type="containsText" dxfId="433" priority="415" stopIfTrue="1" operator="containsText" text="dsoy jktdh; fo|ky;ksa esa iz;ksx gsrq fu%'kqYd">
      <formula>NOT(ISERROR(SEARCH("dsoy jktdh; fo|ky;ksa esa iz;ksx gsrq fu%'kqYd",B1309)))</formula>
    </cfRule>
    <cfRule type="containsText" dxfId="432" priority="416" stopIfTrue="1" operator="containsText" text="dsoy jktdh; fo|ky;ksa esa iz;ksx gsrq fu%'kqYd">
      <formula>NOT(ISERROR(SEARCH("dsoy jktdh; fo|ky;ksa esa iz;ksx gsrq fu%'kqYd",B1309)))</formula>
    </cfRule>
    <cfRule type="containsText" dxfId="431" priority="417" stopIfTrue="1" operator="containsText" text="dsoy jktdh; fo|ky;ksa esa iz;ksx gsrq fu%'kqYd">
      <formula>NOT(ISERROR(SEARCH("dsoy jktdh; fo|ky;ksa esa iz;ksx gsrq fu%'kqYd",B1309)))</formula>
    </cfRule>
    <cfRule type="containsText" dxfId="430" priority="418" stopIfTrue="1" operator="containsText" text="f'k{kk foHkkx jktLFkku">
      <formula>NOT(ISERROR(SEARCH("f'k{kk foHkkx jktLFkku",B1309)))</formula>
    </cfRule>
    <cfRule type="containsText" dxfId="429" priority="419" stopIfTrue="1" operator="containsText" text="iw.kkZad">
      <formula>NOT(ISERROR(SEARCH("iw.kkZad",B1309)))</formula>
    </cfRule>
  </conditionalFormatting>
  <conditionalFormatting sqref="P1289">
    <cfRule type="cellIs" dxfId="428" priority="414" operator="equal">
      <formula>0</formula>
    </cfRule>
  </conditionalFormatting>
  <conditionalFormatting sqref="B1341:C1341">
    <cfRule type="cellIs" dxfId="427" priority="413" stopIfTrue="1" operator="equal">
      <formula>0</formula>
    </cfRule>
  </conditionalFormatting>
  <conditionalFormatting sqref="B1341:C1341">
    <cfRule type="containsText" dxfId="426" priority="408" stopIfTrue="1" operator="containsText" text="dsoy jktdh; fo|ky;ksa esa iz;ksx gsrq fu%'kqYd">
      <formula>NOT(ISERROR(SEARCH("dsoy jktdh; fo|ky;ksa esa iz;ksx gsrq fu%'kqYd",B1341)))</formula>
    </cfRule>
    <cfRule type="containsText" dxfId="425" priority="409" stopIfTrue="1" operator="containsText" text="dsoy jktdh; fo|ky;ksa esa iz;ksx gsrq fu%'kqYd">
      <formula>NOT(ISERROR(SEARCH("dsoy jktdh; fo|ky;ksa esa iz;ksx gsrq fu%'kqYd",B1341)))</formula>
    </cfRule>
    <cfRule type="containsText" dxfId="424" priority="410" stopIfTrue="1" operator="containsText" text="dsoy jktdh; fo|ky;ksa esa iz;ksx gsrq fu%'kqYd">
      <formula>NOT(ISERROR(SEARCH("dsoy jktdh; fo|ky;ksa esa iz;ksx gsrq fu%'kqYd",B1341)))</formula>
    </cfRule>
    <cfRule type="containsText" dxfId="423" priority="411" stopIfTrue="1" operator="containsText" text="f'k{kk foHkkx jktLFkku">
      <formula>NOT(ISERROR(SEARCH("f'k{kk foHkkx jktLFkku",B1341)))</formula>
    </cfRule>
    <cfRule type="containsText" dxfId="422" priority="412" stopIfTrue="1" operator="containsText" text="iw.kkZad">
      <formula>NOT(ISERROR(SEARCH("iw.kkZad",B1341)))</formula>
    </cfRule>
  </conditionalFormatting>
  <conditionalFormatting sqref="P1321">
    <cfRule type="cellIs" dxfId="421" priority="407" operator="equal">
      <formula>0</formula>
    </cfRule>
  </conditionalFormatting>
  <conditionalFormatting sqref="B1373:C1373">
    <cfRule type="cellIs" dxfId="420" priority="406" stopIfTrue="1" operator="equal">
      <formula>0</formula>
    </cfRule>
  </conditionalFormatting>
  <conditionalFormatting sqref="B1373:C1373">
    <cfRule type="containsText" dxfId="419" priority="401" stopIfTrue="1" operator="containsText" text="dsoy jktdh; fo|ky;ksa esa iz;ksx gsrq fu%'kqYd">
      <formula>NOT(ISERROR(SEARCH("dsoy jktdh; fo|ky;ksa esa iz;ksx gsrq fu%'kqYd",B1373)))</formula>
    </cfRule>
    <cfRule type="containsText" dxfId="418" priority="402" stopIfTrue="1" operator="containsText" text="dsoy jktdh; fo|ky;ksa esa iz;ksx gsrq fu%'kqYd">
      <formula>NOT(ISERROR(SEARCH("dsoy jktdh; fo|ky;ksa esa iz;ksx gsrq fu%'kqYd",B1373)))</formula>
    </cfRule>
    <cfRule type="containsText" dxfId="417" priority="403" stopIfTrue="1" operator="containsText" text="dsoy jktdh; fo|ky;ksa esa iz;ksx gsrq fu%'kqYd">
      <formula>NOT(ISERROR(SEARCH("dsoy jktdh; fo|ky;ksa esa iz;ksx gsrq fu%'kqYd",B1373)))</formula>
    </cfRule>
    <cfRule type="containsText" dxfId="416" priority="404" stopIfTrue="1" operator="containsText" text="f'k{kk foHkkx jktLFkku">
      <formula>NOT(ISERROR(SEARCH("f'k{kk foHkkx jktLFkku",B1373)))</formula>
    </cfRule>
    <cfRule type="containsText" dxfId="415" priority="405" stopIfTrue="1" operator="containsText" text="iw.kkZad">
      <formula>NOT(ISERROR(SEARCH("iw.kkZad",B1373)))</formula>
    </cfRule>
  </conditionalFormatting>
  <conditionalFormatting sqref="P1353">
    <cfRule type="cellIs" dxfId="414" priority="400" operator="equal">
      <formula>0</formula>
    </cfRule>
  </conditionalFormatting>
  <conditionalFormatting sqref="B1405:C1405">
    <cfRule type="cellIs" dxfId="413" priority="399" stopIfTrue="1" operator="equal">
      <formula>0</formula>
    </cfRule>
  </conditionalFormatting>
  <conditionalFormatting sqref="B1405:C1405">
    <cfRule type="containsText" dxfId="412" priority="394" stopIfTrue="1" operator="containsText" text="dsoy jktdh; fo|ky;ksa esa iz;ksx gsrq fu%'kqYd">
      <formula>NOT(ISERROR(SEARCH("dsoy jktdh; fo|ky;ksa esa iz;ksx gsrq fu%'kqYd",B1405)))</formula>
    </cfRule>
    <cfRule type="containsText" dxfId="411" priority="395" stopIfTrue="1" operator="containsText" text="dsoy jktdh; fo|ky;ksa esa iz;ksx gsrq fu%'kqYd">
      <formula>NOT(ISERROR(SEARCH("dsoy jktdh; fo|ky;ksa esa iz;ksx gsrq fu%'kqYd",B1405)))</formula>
    </cfRule>
    <cfRule type="containsText" dxfId="410" priority="396" stopIfTrue="1" operator="containsText" text="dsoy jktdh; fo|ky;ksa esa iz;ksx gsrq fu%'kqYd">
      <formula>NOT(ISERROR(SEARCH("dsoy jktdh; fo|ky;ksa esa iz;ksx gsrq fu%'kqYd",B1405)))</formula>
    </cfRule>
    <cfRule type="containsText" dxfId="409" priority="397" stopIfTrue="1" operator="containsText" text="f'k{kk foHkkx jktLFkku">
      <formula>NOT(ISERROR(SEARCH("f'k{kk foHkkx jktLFkku",B1405)))</formula>
    </cfRule>
    <cfRule type="containsText" dxfId="408" priority="398" stopIfTrue="1" operator="containsText" text="iw.kkZad">
      <formula>NOT(ISERROR(SEARCH("iw.kkZad",B1405)))</formula>
    </cfRule>
  </conditionalFormatting>
  <conditionalFormatting sqref="P1385">
    <cfRule type="cellIs" dxfId="407" priority="393" operator="equal">
      <formula>0</formula>
    </cfRule>
  </conditionalFormatting>
  <conditionalFormatting sqref="B1437:C1437">
    <cfRule type="cellIs" dxfId="406" priority="392" stopIfTrue="1" operator="equal">
      <formula>0</formula>
    </cfRule>
  </conditionalFormatting>
  <conditionalFormatting sqref="B1437:C1437">
    <cfRule type="containsText" dxfId="405" priority="387" stopIfTrue="1" operator="containsText" text="dsoy jktdh; fo|ky;ksa esa iz;ksx gsrq fu%'kqYd">
      <formula>NOT(ISERROR(SEARCH("dsoy jktdh; fo|ky;ksa esa iz;ksx gsrq fu%'kqYd",B1437)))</formula>
    </cfRule>
    <cfRule type="containsText" dxfId="404" priority="388" stopIfTrue="1" operator="containsText" text="dsoy jktdh; fo|ky;ksa esa iz;ksx gsrq fu%'kqYd">
      <formula>NOT(ISERROR(SEARCH("dsoy jktdh; fo|ky;ksa esa iz;ksx gsrq fu%'kqYd",B1437)))</formula>
    </cfRule>
    <cfRule type="containsText" dxfId="403" priority="389" stopIfTrue="1" operator="containsText" text="dsoy jktdh; fo|ky;ksa esa iz;ksx gsrq fu%'kqYd">
      <formula>NOT(ISERROR(SEARCH("dsoy jktdh; fo|ky;ksa esa iz;ksx gsrq fu%'kqYd",B1437)))</formula>
    </cfRule>
    <cfRule type="containsText" dxfId="402" priority="390" stopIfTrue="1" operator="containsText" text="f'k{kk foHkkx jktLFkku">
      <formula>NOT(ISERROR(SEARCH("f'k{kk foHkkx jktLFkku",B1437)))</formula>
    </cfRule>
    <cfRule type="containsText" dxfId="401" priority="391" stopIfTrue="1" operator="containsText" text="iw.kkZad">
      <formula>NOT(ISERROR(SEARCH("iw.kkZad",B1437)))</formula>
    </cfRule>
  </conditionalFormatting>
  <conditionalFormatting sqref="P1417">
    <cfRule type="cellIs" dxfId="400" priority="386" operator="equal">
      <formula>0</formula>
    </cfRule>
  </conditionalFormatting>
  <conditionalFormatting sqref="B1469:C1469">
    <cfRule type="cellIs" dxfId="399" priority="385" stopIfTrue="1" operator="equal">
      <formula>0</formula>
    </cfRule>
  </conditionalFormatting>
  <conditionalFormatting sqref="B1469:C1469">
    <cfRule type="containsText" dxfId="398" priority="380" stopIfTrue="1" operator="containsText" text="dsoy jktdh; fo|ky;ksa esa iz;ksx gsrq fu%'kqYd">
      <formula>NOT(ISERROR(SEARCH("dsoy jktdh; fo|ky;ksa esa iz;ksx gsrq fu%'kqYd",B1469)))</formula>
    </cfRule>
    <cfRule type="containsText" dxfId="397" priority="381" stopIfTrue="1" operator="containsText" text="dsoy jktdh; fo|ky;ksa esa iz;ksx gsrq fu%'kqYd">
      <formula>NOT(ISERROR(SEARCH("dsoy jktdh; fo|ky;ksa esa iz;ksx gsrq fu%'kqYd",B1469)))</formula>
    </cfRule>
    <cfRule type="containsText" dxfId="396" priority="382" stopIfTrue="1" operator="containsText" text="dsoy jktdh; fo|ky;ksa esa iz;ksx gsrq fu%'kqYd">
      <formula>NOT(ISERROR(SEARCH("dsoy jktdh; fo|ky;ksa esa iz;ksx gsrq fu%'kqYd",B1469)))</formula>
    </cfRule>
    <cfRule type="containsText" dxfId="395" priority="383" stopIfTrue="1" operator="containsText" text="f'k{kk foHkkx jktLFkku">
      <formula>NOT(ISERROR(SEARCH("f'k{kk foHkkx jktLFkku",B1469)))</formula>
    </cfRule>
    <cfRule type="containsText" dxfId="394" priority="384" stopIfTrue="1" operator="containsText" text="iw.kkZad">
      <formula>NOT(ISERROR(SEARCH("iw.kkZad",B1469)))</formula>
    </cfRule>
  </conditionalFormatting>
  <conditionalFormatting sqref="P1449">
    <cfRule type="cellIs" dxfId="393" priority="379" operator="equal">
      <formula>0</formula>
    </cfRule>
  </conditionalFormatting>
  <conditionalFormatting sqref="B1501:C1501">
    <cfRule type="cellIs" dxfId="392" priority="378" stopIfTrue="1" operator="equal">
      <formula>0</formula>
    </cfRule>
  </conditionalFormatting>
  <conditionalFormatting sqref="B1501:C1501">
    <cfRule type="containsText" dxfId="391" priority="373" stopIfTrue="1" operator="containsText" text="dsoy jktdh; fo|ky;ksa esa iz;ksx gsrq fu%'kqYd">
      <formula>NOT(ISERROR(SEARCH("dsoy jktdh; fo|ky;ksa esa iz;ksx gsrq fu%'kqYd",B1501)))</formula>
    </cfRule>
    <cfRule type="containsText" dxfId="390" priority="374" stopIfTrue="1" operator="containsText" text="dsoy jktdh; fo|ky;ksa esa iz;ksx gsrq fu%'kqYd">
      <formula>NOT(ISERROR(SEARCH("dsoy jktdh; fo|ky;ksa esa iz;ksx gsrq fu%'kqYd",B1501)))</formula>
    </cfRule>
    <cfRule type="containsText" dxfId="389" priority="375" stopIfTrue="1" operator="containsText" text="dsoy jktdh; fo|ky;ksa esa iz;ksx gsrq fu%'kqYd">
      <formula>NOT(ISERROR(SEARCH("dsoy jktdh; fo|ky;ksa esa iz;ksx gsrq fu%'kqYd",B1501)))</formula>
    </cfRule>
    <cfRule type="containsText" dxfId="388" priority="376" stopIfTrue="1" operator="containsText" text="f'k{kk foHkkx jktLFkku">
      <formula>NOT(ISERROR(SEARCH("f'k{kk foHkkx jktLFkku",B1501)))</formula>
    </cfRule>
    <cfRule type="containsText" dxfId="387" priority="377" stopIfTrue="1" operator="containsText" text="iw.kkZad">
      <formula>NOT(ISERROR(SEARCH("iw.kkZad",B1501)))</formula>
    </cfRule>
  </conditionalFormatting>
  <conditionalFormatting sqref="P1481">
    <cfRule type="cellIs" dxfId="386" priority="372" operator="equal">
      <formula>0</formula>
    </cfRule>
  </conditionalFormatting>
  <conditionalFormatting sqref="B1533:C1533">
    <cfRule type="cellIs" dxfId="385" priority="371" stopIfTrue="1" operator="equal">
      <formula>0</formula>
    </cfRule>
  </conditionalFormatting>
  <conditionalFormatting sqref="B1533:C1533">
    <cfRule type="containsText" dxfId="384" priority="366" stopIfTrue="1" operator="containsText" text="dsoy jktdh; fo|ky;ksa esa iz;ksx gsrq fu%'kqYd">
      <formula>NOT(ISERROR(SEARCH("dsoy jktdh; fo|ky;ksa esa iz;ksx gsrq fu%'kqYd",B1533)))</formula>
    </cfRule>
    <cfRule type="containsText" dxfId="383" priority="367" stopIfTrue="1" operator="containsText" text="dsoy jktdh; fo|ky;ksa esa iz;ksx gsrq fu%'kqYd">
      <formula>NOT(ISERROR(SEARCH("dsoy jktdh; fo|ky;ksa esa iz;ksx gsrq fu%'kqYd",B1533)))</formula>
    </cfRule>
    <cfRule type="containsText" dxfId="382" priority="368" stopIfTrue="1" operator="containsText" text="dsoy jktdh; fo|ky;ksa esa iz;ksx gsrq fu%'kqYd">
      <formula>NOT(ISERROR(SEARCH("dsoy jktdh; fo|ky;ksa esa iz;ksx gsrq fu%'kqYd",B1533)))</formula>
    </cfRule>
    <cfRule type="containsText" dxfId="381" priority="369" stopIfTrue="1" operator="containsText" text="f'k{kk foHkkx jktLFkku">
      <formula>NOT(ISERROR(SEARCH("f'k{kk foHkkx jktLFkku",B1533)))</formula>
    </cfRule>
    <cfRule type="containsText" dxfId="380" priority="370" stopIfTrue="1" operator="containsText" text="iw.kkZad">
      <formula>NOT(ISERROR(SEARCH("iw.kkZad",B1533)))</formula>
    </cfRule>
  </conditionalFormatting>
  <conditionalFormatting sqref="P1513">
    <cfRule type="cellIs" dxfId="379" priority="365" operator="equal">
      <formula>0</formula>
    </cfRule>
  </conditionalFormatting>
  <conditionalFormatting sqref="B1565:C1565">
    <cfRule type="cellIs" dxfId="378" priority="364" stopIfTrue="1" operator="equal">
      <formula>0</formula>
    </cfRule>
  </conditionalFormatting>
  <conditionalFormatting sqref="B1565:C1565">
    <cfRule type="containsText" dxfId="377" priority="359" stopIfTrue="1" operator="containsText" text="dsoy jktdh; fo|ky;ksa esa iz;ksx gsrq fu%'kqYd">
      <formula>NOT(ISERROR(SEARCH("dsoy jktdh; fo|ky;ksa esa iz;ksx gsrq fu%'kqYd",B1565)))</formula>
    </cfRule>
    <cfRule type="containsText" dxfId="376" priority="360" stopIfTrue="1" operator="containsText" text="dsoy jktdh; fo|ky;ksa esa iz;ksx gsrq fu%'kqYd">
      <formula>NOT(ISERROR(SEARCH("dsoy jktdh; fo|ky;ksa esa iz;ksx gsrq fu%'kqYd",B1565)))</formula>
    </cfRule>
    <cfRule type="containsText" dxfId="375" priority="361" stopIfTrue="1" operator="containsText" text="dsoy jktdh; fo|ky;ksa esa iz;ksx gsrq fu%'kqYd">
      <formula>NOT(ISERROR(SEARCH("dsoy jktdh; fo|ky;ksa esa iz;ksx gsrq fu%'kqYd",B1565)))</formula>
    </cfRule>
    <cfRule type="containsText" dxfId="374" priority="362" stopIfTrue="1" operator="containsText" text="f'k{kk foHkkx jktLFkku">
      <formula>NOT(ISERROR(SEARCH("f'k{kk foHkkx jktLFkku",B1565)))</formula>
    </cfRule>
    <cfRule type="containsText" dxfId="373" priority="363" stopIfTrue="1" operator="containsText" text="iw.kkZad">
      <formula>NOT(ISERROR(SEARCH("iw.kkZad",B1565)))</formula>
    </cfRule>
  </conditionalFormatting>
  <conditionalFormatting sqref="P1545">
    <cfRule type="cellIs" dxfId="372" priority="358" operator="equal">
      <formula>0</formula>
    </cfRule>
  </conditionalFormatting>
  <conditionalFormatting sqref="B1597:C1597">
    <cfRule type="cellIs" dxfId="371" priority="357" stopIfTrue="1" operator="equal">
      <formula>0</formula>
    </cfRule>
  </conditionalFormatting>
  <conditionalFormatting sqref="B1597:C1597">
    <cfRule type="containsText" dxfId="370" priority="352" stopIfTrue="1" operator="containsText" text="dsoy jktdh; fo|ky;ksa esa iz;ksx gsrq fu%'kqYd">
      <formula>NOT(ISERROR(SEARCH("dsoy jktdh; fo|ky;ksa esa iz;ksx gsrq fu%'kqYd",B1597)))</formula>
    </cfRule>
    <cfRule type="containsText" dxfId="369" priority="353" stopIfTrue="1" operator="containsText" text="dsoy jktdh; fo|ky;ksa esa iz;ksx gsrq fu%'kqYd">
      <formula>NOT(ISERROR(SEARCH("dsoy jktdh; fo|ky;ksa esa iz;ksx gsrq fu%'kqYd",B1597)))</formula>
    </cfRule>
    <cfRule type="containsText" dxfId="368" priority="354" stopIfTrue="1" operator="containsText" text="dsoy jktdh; fo|ky;ksa esa iz;ksx gsrq fu%'kqYd">
      <formula>NOT(ISERROR(SEARCH("dsoy jktdh; fo|ky;ksa esa iz;ksx gsrq fu%'kqYd",B1597)))</formula>
    </cfRule>
    <cfRule type="containsText" dxfId="367" priority="355" stopIfTrue="1" operator="containsText" text="f'k{kk foHkkx jktLFkku">
      <formula>NOT(ISERROR(SEARCH("f'k{kk foHkkx jktLFkku",B1597)))</formula>
    </cfRule>
    <cfRule type="containsText" dxfId="366" priority="356" stopIfTrue="1" operator="containsText" text="iw.kkZad">
      <formula>NOT(ISERROR(SEARCH("iw.kkZad",B1597)))</formula>
    </cfRule>
  </conditionalFormatting>
  <conditionalFormatting sqref="P1577">
    <cfRule type="cellIs" dxfId="365" priority="351" operator="equal">
      <formula>0</formula>
    </cfRule>
  </conditionalFormatting>
  <conditionalFormatting sqref="B1629:C1629">
    <cfRule type="cellIs" dxfId="364" priority="350" stopIfTrue="1" operator="equal">
      <formula>0</formula>
    </cfRule>
  </conditionalFormatting>
  <conditionalFormatting sqref="B1629:C1629">
    <cfRule type="containsText" dxfId="363" priority="345" stopIfTrue="1" operator="containsText" text="dsoy jktdh; fo|ky;ksa esa iz;ksx gsrq fu%'kqYd">
      <formula>NOT(ISERROR(SEARCH("dsoy jktdh; fo|ky;ksa esa iz;ksx gsrq fu%'kqYd",B1629)))</formula>
    </cfRule>
    <cfRule type="containsText" dxfId="362" priority="346" stopIfTrue="1" operator="containsText" text="dsoy jktdh; fo|ky;ksa esa iz;ksx gsrq fu%'kqYd">
      <formula>NOT(ISERROR(SEARCH("dsoy jktdh; fo|ky;ksa esa iz;ksx gsrq fu%'kqYd",B1629)))</formula>
    </cfRule>
    <cfRule type="containsText" dxfId="361" priority="347" stopIfTrue="1" operator="containsText" text="dsoy jktdh; fo|ky;ksa esa iz;ksx gsrq fu%'kqYd">
      <formula>NOT(ISERROR(SEARCH("dsoy jktdh; fo|ky;ksa esa iz;ksx gsrq fu%'kqYd",B1629)))</formula>
    </cfRule>
    <cfRule type="containsText" dxfId="360" priority="348" stopIfTrue="1" operator="containsText" text="f'k{kk foHkkx jktLFkku">
      <formula>NOT(ISERROR(SEARCH("f'k{kk foHkkx jktLFkku",B1629)))</formula>
    </cfRule>
    <cfRule type="containsText" dxfId="359" priority="349" stopIfTrue="1" operator="containsText" text="iw.kkZad">
      <formula>NOT(ISERROR(SEARCH("iw.kkZad",B1629)))</formula>
    </cfRule>
  </conditionalFormatting>
  <conditionalFormatting sqref="P1609">
    <cfRule type="cellIs" dxfId="358" priority="344" operator="equal">
      <formula>0</formula>
    </cfRule>
  </conditionalFormatting>
  <conditionalFormatting sqref="B1661:C1661">
    <cfRule type="cellIs" dxfId="357" priority="343" stopIfTrue="1" operator="equal">
      <formula>0</formula>
    </cfRule>
  </conditionalFormatting>
  <conditionalFormatting sqref="B1661:C1661">
    <cfRule type="containsText" dxfId="356" priority="338" stopIfTrue="1" operator="containsText" text="dsoy jktdh; fo|ky;ksa esa iz;ksx gsrq fu%'kqYd">
      <formula>NOT(ISERROR(SEARCH("dsoy jktdh; fo|ky;ksa esa iz;ksx gsrq fu%'kqYd",B1661)))</formula>
    </cfRule>
    <cfRule type="containsText" dxfId="355" priority="339" stopIfTrue="1" operator="containsText" text="dsoy jktdh; fo|ky;ksa esa iz;ksx gsrq fu%'kqYd">
      <formula>NOT(ISERROR(SEARCH("dsoy jktdh; fo|ky;ksa esa iz;ksx gsrq fu%'kqYd",B1661)))</formula>
    </cfRule>
    <cfRule type="containsText" dxfId="354" priority="340" stopIfTrue="1" operator="containsText" text="dsoy jktdh; fo|ky;ksa esa iz;ksx gsrq fu%'kqYd">
      <formula>NOT(ISERROR(SEARCH("dsoy jktdh; fo|ky;ksa esa iz;ksx gsrq fu%'kqYd",B1661)))</formula>
    </cfRule>
    <cfRule type="containsText" dxfId="353" priority="341" stopIfTrue="1" operator="containsText" text="f'k{kk foHkkx jktLFkku">
      <formula>NOT(ISERROR(SEARCH("f'k{kk foHkkx jktLFkku",B1661)))</formula>
    </cfRule>
    <cfRule type="containsText" dxfId="352" priority="342" stopIfTrue="1" operator="containsText" text="iw.kkZad">
      <formula>NOT(ISERROR(SEARCH("iw.kkZad",B1661)))</formula>
    </cfRule>
  </conditionalFormatting>
  <conditionalFormatting sqref="P1641">
    <cfRule type="cellIs" dxfId="351" priority="337" operator="equal">
      <formula>0</formula>
    </cfRule>
  </conditionalFormatting>
  <conditionalFormatting sqref="B1693:C1693">
    <cfRule type="cellIs" dxfId="350" priority="336" stopIfTrue="1" operator="equal">
      <formula>0</formula>
    </cfRule>
  </conditionalFormatting>
  <conditionalFormatting sqref="B1693:C1693">
    <cfRule type="containsText" dxfId="349" priority="331" stopIfTrue="1" operator="containsText" text="dsoy jktdh; fo|ky;ksa esa iz;ksx gsrq fu%'kqYd">
      <formula>NOT(ISERROR(SEARCH("dsoy jktdh; fo|ky;ksa esa iz;ksx gsrq fu%'kqYd",B1693)))</formula>
    </cfRule>
    <cfRule type="containsText" dxfId="348" priority="332" stopIfTrue="1" operator="containsText" text="dsoy jktdh; fo|ky;ksa esa iz;ksx gsrq fu%'kqYd">
      <formula>NOT(ISERROR(SEARCH("dsoy jktdh; fo|ky;ksa esa iz;ksx gsrq fu%'kqYd",B1693)))</formula>
    </cfRule>
    <cfRule type="containsText" dxfId="347" priority="333" stopIfTrue="1" operator="containsText" text="dsoy jktdh; fo|ky;ksa esa iz;ksx gsrq fu%'kqYd">
      <formula>NOT(ISERROR(SEARCH("dsoy jktdh; fo|ky;ksa esa iz;ksx gsrq fu%'kqYd",B1693)))</formula>
    </cfRule>
    <cfRule type="containsText" dxfId="346" priority="334" stopIfTrue="1" operator="containsText" text="f'k{kk foHkkx jktLFkku">
      <formula>NOT(ISERROR(SEARCH("f'k{kk foHkkx jktLFkku",B1693)))</formula>
    </cfRule>
    <cfRule type="containsText" dxfId="345" priority="335" stopIfTrue="1" operator="containsText" text="iw.kkZad">
      <formula>NOT(ISERROR(SEARCH("iw.kkZad",B1693)))</formula>
    </cfRule>
  </conditionalFormatting>
  <conditionalFormatting sqref="P1673">
    <cfRule type="cellIs" dxfId="344" priority="330" operator="equal">
      <formula>0</formula>
    </cfRule>
  </conditionalFormatting>
  <conditionalFormatting sqref="B1725:C1725">
    <cfRule type="cellIs" dxfId="343" priority="329" stopIfTrue="1" operator="equal">
      <formula>0</formula>
    </cfRule>
  </conditionalFormatting>
  <conditionalFormatting sqref="B1725:C1725">
    <cfRule type="containsText" dxfId="342" priority="324" stopIfTrue="1" operator="containsText" text="dsoy jktdh; fo|ky;ksa esa iz;ksx gsrq fu%'kqYd">
      <formula>NOT(ISERROR(SEARCH("dsoy jktdh; fo|ky;ksa esa iz;ksx gsrq fu%'kqYd",B1725)))</formula>
    </cfRule>
    <cfRule type="containsText" dxfId="341" priority="325" stopIfTrue="1" operator="containsText" text="dsoy jktdh; fo|ky;ksa esa iz;ksx gsrq fu%'kqYd">
      <formula>NOT(ISERROR(SEARCH("dsoy jktdh; fo|ky;ksa esa iz;ksx gsrq fu%'kqYd",B1725)))</formula>
    </cfRule>
    <cfRule type="containsText" dxfId="340" priority="326" stopIfTrue="1" operator="containsText" text="dsoy jktdh; fo|ky;ksa esa iz;ksx gsrq fu%'kqYd">
      <formula>NOT(ISERROR(SEARCH("dsoy jktdh; fo|ky;ksa esa iz;ksx gsrq fu%'kqYd",B1725)))</formula>
    </cfRule>
    <cfRule type="containsText" dxfId="339" priority="327" stopIfTrue="1" operator="containsText" text="f'k{kk foHkkx jktLFkku">
      <formula>NOT(ISERROR(SEARCH("f'k{kk foHkkx jktLFkku",B1725)))</formula>
    </cfRule>
    <cfRule type="containsText" dxfId="338" priority="328" stopIfTrue="1" operator="containsText" text="iw.kkZad">
      <formula>NOT(ISERROR(SEARCH("iw.kkZad",B1725)))</formula>
    </cfRule>
  </conditionalFormatting>
  <conditionalFormatting sqref="P1705">
    <cfRule type="cellIs" dxfId="337" priority="323" operator="equal">
      <formula>0</formula>
    </cfRule>
  </conditionalFormatting>
  <conditionalFormatting sqref="B1757:C1757">
    <cfRule type="cellIs" dxfId="336" priority="322" stopIfTrue="1" operator="equal">
      <formula>0</formula>
    </cfRule>
  </conditionalFormatting>
  <conditionalFormatting sqref="B1757:C1757">
    <cfRule type="containsText" dxfId="335" priority="317" stopIfTrue="1" operator="containsText" text="dsoy jktdh; fo|ky;ksa esa iz;ksx gsrq fu%'kqYd">
      <formula>NOT(ISERROR(SEARCH("dsoy jktdh; fo|ky;ksa esa iz;ksx gsrq fu%'kqYd",B1757)))</formula>
    </cfRule>
    <cfRule type="containsText" dxfId="334" priority="318" stopIfTrue="1" operator="containsText" text="dsoy jktdh; fo|ky;ksa esa iz;ksx gsrq fu%'kqYd">
      <formula>NOT(ISERROR(SEARCH("dsoy jktdh; fo|ky;ksa esa iz;ksx gsrq fu%'kqYd",B1757)))</formula>
    </cfRule>
    <cfRule type="containsText" dxfId="333" priority="319" stopIfTrue="1" operator="containsText" text="dsoy jktdh; fo|ky;ksa esa iz;ksx gsrq fu%'kqYd">
      <formula>NOT(ISERROR(SEARCH("dsoy jktdh; fo|ky;ksa esa iz;ksx gsrq fu%'kqYd",B1757)))</formula>
    </cfRule>
    <cfRule type="containsText" dxfId="332" priority="320" stopIfTrue="1" operator="containsText" text="f'k{kk foHkkx jktLFkku">
      <formula>NOT(ISERROR(SEARCH("f'k{kk foHkkx jktLFkku",B1757)))</formula>
    </cfRule>
    <cfRule type="containsText" dxfId="331" priority="321" stopIfTrue="1" operator="containsText" text="iw.kkZad">
      <formula>NOT(ISERROR(SEARCH("iw.kkZad",B1757)))</formula>
    </cfRule>
  </conditionalFormatting>
  <conditionalFormatting sqref="P1737">
    <cfRule type="cellIs" dxfId="330" priority="316" operator="equal">
      <formula>0</formula>
    </cfRule>
  </conditionalFormatting>
  <conditionalFormatting sqref="B1789:C1789">
    <cfRule type="cellIs" dxfId="329" priority="315" stopIfTrue="1" operator="equal">
      <formula>0</formula>
    </cfRule>
  </conditionalFormatting>
  <conditionalFormatting sqref="B1789:C1789">
    <cfRule type="containsText" dxfId="328" priority="310" stopIfTrue="1" operator="containsText" text="dsoy jktdh; fo|ky;ksa esa iz;ksx gsrq fu%'kqYd">
      <formula>NOT(ISERROR(SEARCH("dsoy jktdh; fo|ky;ksa esa iz;ksx gsrq fu%'kqYd",B1789)))</formula>
    </cfRule>
    <cfRule type="containsText" dxfId="327" priority="311" stopIfTrue="1" operator="containsText" text="dsoy jktdh; fo|ky;ksa esa iz;ksx gsrq fu%'kqYd">
      <formula>NOT(ISERROR(SEARCH("dsoy jktdh; fo|ky;ksa esa iz;ksx gsrq fu%'kqYd",B1789)))</formula>
    </cfRule>
    <cfRule type="containsText" dxfId="326" priority="312" stopIfTrue="1" operator="containsText" text="dsoy jktdh; fo|ky;ksa esa iz;ksx gsrq fu%'kqYd">
      <formula>NOT(ISERROR(SEARCH("dsoy jktdh; fo|ky;ksa esa iz;ksx gsrq fu%'kqYd",B1789)))</formula>
    </cfRule>
    <cfRule type="containsText" dxfId="325" priority="313" stopIfTrue="1" operator="containsText" text="f'k{kk foHkkx jktLFkku">
      <formula>NOT(ISERROR(SEARCH("f'k{kk foHkkx jktLFkku",B1789)))</formula>
    </cfRule>
    <cfRule type="containsText" dxfId="324" priority="314" stopIfTrue="1" operator="containsText" text="iw.kkZad">
      <formula>NOT(ISERROR(SEARCH("iw.kkZad",B1789)))</formula>
    </cfRule>
  </conditionalFormatting>
  <conditionalFormatting sqref="P1769">
    <cfRule type="cellIs" dxfId="323" priority="309" operator="equal">
      <formula>0</formula>
    </cfRule>
  </conditionalFormatting>
  <conditionalFormatting sqref="B1821:C1821">
    <cfRule type="cellIs" dxfId="322" priority="308" stopIfTrue="1" operator="equal">
      <formula>0</formula>
    </cfRule>
  </conditionalFormatting>
  <conditionalFormatting sqref="B1821:C1821">
    <cfRule type="containsText" dxfId="321" priority="303" stopIfTrue="1" operator="containsText" text="dsoy jktdh; fo|ky;ksa esa iz;ksx gsrq fu%'kqYd">
      <formula>NOT(ISERROR(SEARCH("dsoy jktdh; fo|ky;ksa esa iz;ksx gsrq fu%'kqYd",B1821)))</formula>
    </cfRule>
    <cfRule type="containsText" dxfId="320" priority="304" stopIfTrue="1" operator="containsText" text="dsoy jktdh; fo|ky;ksa esa iz;ksx gsrq fu%'kqYd">
      <formula>NOT(ISERROR(SEARCH("dsoy jktdh; fo|ky;ksa esa iz;ksx gsrq fu%'kqYd",B1821)))</formula>
    </cfRule>
    <cfRule type="containsText" dxfId="319" priority="305" stopIfTrue="1" operator="containsText" text="dsoy jktdh; fo|ky;ksa esa iz;ksx gsrq fu%'kqYd">
      <formula>NOT(ISERROR(SEARCH("dsoy jktdh; fo|ky;ksa esa iz;ksx gsrq fu%'kqYd",B1821)))</formula>
    </cfRule>
    <cfRule type="containsText" dxfId="318" priority="306" stopIfTrue="1" operator="containsText" text="f'k{kk foHkkx jktLFkku">
      <formula>NOT(ISERROR(SEARCH("f'k{kk foHkkx jktLFkku",B1821)))</formula>
    </cfRule>
    <cfRule type="containsText" dxfId="317" priority="307" stopIfTrue="1" operator="containsText" text="iw.kkZad">
      <formula>NOT(ISERROR(SEARCH("iw.kkZad",B1821)))</formula>
    </cfRule>
  </conditionalFormatting>
  <conditionalFormatting sqref="P1801">
    <cfRule type="cellIs" dxfId="316" priority="302" operator="equal">
      <formula>0</formula>
    </cfRule>
  </conditionalFormatting>
  <conditionalFormatting sqref="B1853:C1853">
    <cfRule type="cellIs" dxfId="315" priority="301" stopIfTrue="1" operator="equal">
      <formula>0</formula>
    </cfRule>
  </conditionalFormatting>
  <conditionalFormatting sqref="B1853:C1853">
    <cfRule type="containsText" dxfId="314" priority="296" stopIfTrue="1" operator="containsText" text="dsoy jktdh; fo|ky;ksa esa iz;ksx gsrq fu%'kqYd">
      <formula>NOT(ISERROR(SEARCH("dsoy jktdh; fo|ky;ksa esa iz;ksx gsrq fu%'kqYd",B1853)))</formula>
    </cfRule>
    <cfRule type="containsText" dxfId="313" priority="297" stopIfTrue="1" operator="containsText" text="dsoy jktdh; fo|ky;ksa esa iz;ksx gsrq fu%'kqYd">
      <formula>NOT(ISERROR(SEARCH("dsoy jktdh; fo|ky;ksa esa iz;ksx gsrq fu%'kqYd",B1853)))</formula>
    </cfRule>
    <cfRule type="containsText" dxfId="312" priority="298" stopIfTrue="1" operator="containsText" text="dsoy jktdh; fo|ky;ksa esa iz;ksx gsrq fu%'kqYd">
      <formula>NOT(ISERROR(SEARCH("dsoy jktdh; fo|ky;ksa esa iz;ksx gsrq fu%'kqYd",B1853)))</formula>
    </cfRule>
    <cfRule type="containsText" dxfId="311" priority="299" stopIfTrue="1" operator="containsText" text="f'k{kk foHkkx jktLFkku">
      <formula>NOT(ISERROR(SEARCH("f'k{kk foHkkx jktLFkku",B1853)))</formula>
    </cfRule>
    <cfRule type="containsText" dxfId="310" priority="300" stopIfTrue="1" operator="containsText" text="iw.kkZad">
      <formula>NOT(ISERROR(SEARCH("iw.kkZad",B1853)))</formula>
    </cfRule>
  </conditionalFormatting>
  <conditionalFormatting sqref="P1833">
    <cfRule type="cellIs" dxfId="309" priority="295" operator="equal">
      <formula>0</formula>
    </cfRule>
  </conditionalFormatting>
  <conditionalFormatting sqref="B1885:C1885">
    <cfRule type="cellIs" dxfId="308" priority="294" stopIfTrue="1" operator="equal">
      <formula>0</formula>
    </cfRule>
  </conditionalFormatting>
  <conditionalFormatting sqref="B1885:C1885">
    <cfRule type="containsText" dxfId="307" priority="289" stopIfTrue="1" operator="containsText" text="dsoy jktdh; fo|ky;ksa esa iz;ksx gsrq fu%'kqYd">
      <formula>NOT(ISERROR(SEARCH("dsoy jktdh; fo|ky;ksa esa iz;ksx gsrq fu%'kqYd",B1885)))</formula>
    </cfRule>
    <cfRule type="containsText" dxfId="306" priority="290" stopIfTrue="1" operator="containsText" text="dsoy jktdh; fo|ky;ksa esa iz;ksx gsrq fu%'kqYd">
      <formula>NOT(ISERROR(SEARCH("dsoy jktdh; fo|ky;ksa esa iz;ksx gsrq fu%'kqYd",B1885)))</formula>
    </cfRule>
    <cfRule type="containsText" dxfId="305" priority="291" stopIfTrue="1" operator="containsText" text="dsoy jktdh; fo|ky;ksa esa iz;ksx gsrq fu%'kqYd">
      <formula>NOT(ISERROR(SEARCH("dsoy jktdh; fo|ky;ksa esa iz;ksx gsrq fu%'kqYd",B1885)))</formula>
    </cfRule>
    <cfRule type="containsText" dxfId="304" priority="292" stopIfTrue="1" operator="containsText" text="f'k{kk foHkkx jktLFkku">
      <formula>NOT(ISERROR(SEARCH("f'k{kk foHkkx jktLFkku",B1885)))</formula>
    </cfRule>
    <cfRule type="containsText" dxfId="303" priority="293" stopIfTrue="1" operator="containsText" text="iw.kkZad">
      <formula>NOT(ISERROR(SEARCH("iw.kkZad",B1885)))</formula>
    </cfRule>
  </conditionalFormatting>
  <conditionalFormatting sqref="P1865">
    <cfRule type="cellIs" dxfId="302" priority="288" operator="equal">
      <formula>0</formula>
    </cfRule>
  </conditionalFormatting>
  <conditionalFormatting sqref="B1917:C1917">
    <cfRule type="cellIs" dxfId="301" priority="287" stopIfTrue="1" operator="equal">
      <formula>0</formula>
    </cfRule>
  </conditionalFormatting>
  <conditionalFormatting sqref="B1917:C1917">
    <cfRule type="containsText" dxfId="300" priority="282" stopIfTrue="1" operator="containsText" text="dsoy jktdh; fo|ky;ksa esa iz;ksx gsrq fu%'kqYd">
      <formula>NOT(ISERROR(SEARCH("dsoy jktdh; fo|ky;ksa esa iz;ksx gsrq fu%'kqYd",B1917)))</formula>
    </cfRule>
    <cfRule type="containsText" dxfId="299" priority="283" stopIfTrue="1" operator="containsText" text="dsoy jktdh; fo|ky;ksa esa iz;ksx gsrq fu%'kqYd">
      <formula>NOT(ISERROR(SEARCH("dsoy jktdh; fo|ky;ksa esa iz;ksx gsrq fu%'kqYd",B1917)))</formula>
    </cfRule>
    <cfRule type="containsText" dxfId="298" priority="284" stopIfTrue="1" operator="containsText" text="dsoy jktdh; fo|ky;ksa esa iz;ksx gsrq fu%'kqYd">
      <formula>NOT(ISERROR(SEARCH("dsoy jktdh; fo|ky;ksa esa iz;ksx gsrq fu%'kqYd",B1917)))</formula>
    </cfRule>
    <cfRule type="containsText" dxfId="297" priority="285" stopIfTrue="1" operator="containsText" text="f'k{kk foHkkx jktLFkku">
      <formula>NOT(ISERROR(SEARCH("f'k{kk foHkkx jktLFkku",B1917)))</formula>
    </cfRule>
    <cfRule type="containsText" dxfId="296" priority="286" stopIfTrue="1" operator="containsText" text="iw.kkZad">
      <formula>NOT(ISERROR(SEARCH("iw.kkZad",B1917)))</formula>
    </cfRule>
  </conditionalFormatting>
  <conditionalFormatting sqref="P1897">
    <cfRule type="cellIs" dxfId="295" priority="281" operator="equal">
      <formula>0</formula>
    </cfRule>
  </conditionalFormatting>
  <conditionalFormatting sqref="B1949:C1949">
    <cfRule type="cellIs" dxfId="294" priority="280" stopIfTrue="1" operator="equal">
      <formula>0</formula>
    </cfRule>
  </conditionalFormatting>
  <conditionalFormatting sqref="B1949:C1949">
    <cfRule type="containsText" dxfId="293" priority="275" stopIfTrue="1" operator="containsText" text="dsoy jktdh; fo|ky;ksa esa iz;ksx gsrq fu%'kqYd">
      <formula>NOT(ISERROR(SEARCH("dsoy jktdh; fo|ky;ksa esa iz;ksx gsrq fu%'kqYd",B1949)))</formula>
    </cfRule>
    <cfRule type="containsText" dxfId="292" priority="276" stopIfTrue="1" operator="containsText" text="dsoy jktdh; fo|ky;ksa esa iz;ksx gsrq fu%'kqYd">
      <formula>NOT(ISERROR(SEARCH("dsoy jktdh; fo|ky;ksa esa iz;ksx gsrq fu%'kqYd",B1949)))</formula>
    </cfRule>
    <cfRule type="containsText" dxfId="291" priority="277" stopIfTrue="1" operator="containsText" text="dsoy jktdh; fo|ky;ksa esa iz;ksx gsrq fu%'kqYd">
      <formula>NOT(ISERROR(SEARCH("dsoy jktdh; fo|ky;ksa esa iz;ksx gsrq fu%'kqYd",B1949)))</formula>
    </cfRule>
    <cfRule type="containsText" dxfId="290" priority="278" stopIfTrue="1" operator="containsText" text="f'k{kk foHkkx jktLFkku">
      <formula>NOT(ISERROR(SEARCH("f'k{kk foHkkx jktLFkku",B1949)))</formula>
    </cfRule>
    <cfRule type="containsText" dxfId="289" priority="279" stopIfTrue="1" operator="containsText" text="iw.kkZad">
      <formula>NOT(ISERROR(SEARCH("iw.kkZad",B1949)))</formula>
    </cfRule>
  </conditionalFormatting>
  <conditionalFormatting sqref="P1929">
    <cfRule type="cellIs" dxfId="288" priority="274" operator="equal">
      <formula>0</formula>
    </cfRule>
  </conditionalFormatting>
  <conditionalFormatting sqref="B1981:C1981">
    <cfRule type="cellIs" dxfId="287" priority="273" stopIfTrue="1" operator="equal">
      <formula>0</formula>
    </cfRule>
  </conditionalFormatting>
  <conditionalFormatting sqref="B1981:C1981">
    <cfRule type="containsText" dxfId="286" priority="268" stopIfTrue="1" operator="containsText" text="dsoy jktdh; fo|ky;ksa esa iz;ksx gsrq fu%'kqYd">
      <formula>NOT(ISERROR(SEARCH("dsoy jktdh; fo|ky;ksa esa iz;ksx gsrq fu%'kqYd",B1981)))</formula>
    </cfRule>
    <cfRule type="containsText" dxfId="285" priority="269" stopIfTrue="1" operator="containsText" text="dsoy jktdh; fo|ky;ksa esa iz;ksx gsrq fu%'kqYd">
      <formula>NOT(ISERROR(SEARCH("dsoy jktdh; fo|ky;ksa esa iz;ksx gsrq fu%'kqYd",B1981)))</formula>
    </cfRule>
    <cfRule type="containsText" dxfId="284" priority="270" stopIfTrue="1" operator="containsText" text="dsoy jktdh; fo|ky;ksa esa iz;ksx gsrq fu%'kqYd">
      <formula>NOT(ISERROR(SEARCH("dsoy jktdh; fo|ky;ksa esa iz;ksx gsrq fu%'kqYd",B1981)))</formula>
    </cfRule>
    <cfRule type="containsText" dxfId="283" priority="271" stopIfTrue="1" operator="containsText" text="f'k{kk foHkkx jktLFkku">
      <formula>NOT(ISERROR(SEARCH("f'k{kk foHkkx jktLFkku",B1981)))</formula>
    </cfRule>
    <cfRule type="containsText" dxfId="282" priority="272" stopIfTrue="1" operator="containsText" text="iw.kkZad">
      <formula>NOT(ISERROR(SEARCH("iw.kkZad",B1981)))</formula>
    </cfRule>
  </conditionalFormatting>
  <conditionalFormatting sqref="P1961">
    <cfRule type="cellIs" dxfId="281" priority="267" operator="equal">
      <formula>0</formula>
    </cfRule>
  </conditionalFormatting>
  <conditionalFormatting sqref="B2013:C2013">
    <cfRule type="cellIs" dxfId="280" priority="266" stopIfTrue="1" operator="equal">
      <formula>0</formula>
    </cfRule>
  </conditionalFormatting>
  <conditionalFormatting sqref="B2013:C2013">
    <cfRule type="containsText" dxfId="279" priority="261" stopIfTrue="1" operator="containsText" text="dsoy jktdh; fo|ky;ksa esa iz;ksx gsrq fu%'kqYd">
      <formula>NOT(ISERROR(SEARCH("dsoy jktdh; fo|ky;ksa esa iz;ksx gsrq fu%'kqYd",B2013)))</formula>
    </cfRule>
    <cfRule type="containsText" dxfId="278" priority="262" stopIfTrue="1" operator="containsText" text="dsoy jktdh; fo|ky;ksa esa iz;ksx gsrq fu%'kqYd">
      <formula>NOT(ISERROR(SEARCH("dsoy jktdh; fo|ky;ksa esa iz;ksx gsrq fu%'kqYd",B2013)))</formula>
    </cfRule>
    <cfRule type="containsText" dxfId="277" priority="263" stopIfTrue="1" operator="containsText" text="dsoy jktdh; fo|ky;ksa esa iz;ksx gsrq fu%'kqYd">
      <formula>NOT(ISERROR(SEARCH("dsoy jktdh; fo|ky;ksa esa iz;ksx gsrq fu%'kqYd",B2013)))</formula>
    </cfRule>
    <cfRule type="containsText" dxfId="276" priority="264" stopIfTrue="1" operator="containsText" text="f'k{kk foHkkx jktLFkku">
      <formula>NOT(ISERROR(SEARCH("f'k{kk foHkkx jktLFkku",B2013)))</formula>
    </cfRule>
    <cfRule type="containsText" dxfId="275" priority="265" stopIfTrue="1" operator="containsText" text="iw.kkZad">
      <formula>NOT(ISERROR(SEARCH("iw.kkZad",B2013)))</formula>
    </cfRule>
  </conditionalFormatting>
  <conditionalFormatting sqref="P1993">
    <cfRule type="cellIs" dxfId="274" priority="260" operator="equal">
      <formula>0</formula>
    </cfRule>
  </conditionalFormatting>
  <conditionalFormatting sqref="B2045:C2045">
    <cfRule type="cellIs" dxfId="273" priority="259" stopIfTrue="1" operator="equal">
      <formula>0</formula>
    </cfRule>
  </conditionalFormatting>
  <conditionalFormatting sqref="B2045:C2045">
    <cfRule type="containsText" dxfId="272" priority="254" stopIfTrue="1" operator="containsText" text="dsoy jktdh; fo|ky;ksa esa iz;ksx gsrq fu%'kqYd">
      <formula>NOT(ISERROR(SEARCH("dsoy jktdh; fo|ky;ksa esa iz;ksx gsrq fu%'kqYd",B2045)))</formula>
    </cfRule>
    <cfRule type="containsText" dxfId="271" priority="255" stopIfTrue="1" operator="containsText" text="dsoy jktdh; fo|ky;ksa esa iz;ksx gsrq fu%'kqYd">
      <formula>NOT(ISERROR(SEARCH("dsoy jktdh; fo|ky;ksa esa iz;ksx gsrq fu%'kqYd",B2045)))</formula>
    </cfRule>
    <cfRule type="containsText" dxfId="270" priority="256" stopIfTrue="1" operator="containsText" text="dsoy jktdh; fo|ky;ksa esa iz;ksx gsrq fu%'kqYd">
      <formula>NOT(ISERROR(SEARCH("dsoy jktdh; fo|ky;ksa esa iz;ksx gsrq fu%'kqYd",B2045)))</formula>
    </cfRule>
    <cfRule type="containsText" dxfId="269" priority="257" stopIfTrue="1" operator="containsText" text="f'k{kk foHkkx jktLFkku">
      <formula>NOT(ISERROR(SEARCH("f'k{kk foHkkx jktLFkku",B2045)))</formula>
    </cfRule>
    <cfRule type="containsText" dxfId="268" priority="258" stopIfTrue="1" operator="containsText" text="iw.kkZad">
      <formula>NOT(ISERROR(SEARCH("iw.kkZad",B2045)))</formula>
    </cfRule>
  </conditionalFormatting>
  <conditionalFormatting sqref="P2025">
    <cfRule type="cellIs" dxfId="267" priority="253" operator="equal">
      <formula>0</formula>
    </cfRule>
  </conditionalFormatting>
  <conditionalFormatting sqref="B2077:C2077">
    <cfRule type="cellIs" dxfId="266" priority="252" stopIfTrue="1" operator="equal">
      <formula>0</formula>
    </cfRule>
  </conditionalFormatting>
  <conditionalFormatting sqref="B2077:C2077">
    <cfRule type="containsText" dxfId="265" priority="247" stopIfTrue="1" operator="containsText" text="dsoy jktdh; fo|ky;ksa esa iz;ksx gsrq fu%'kqYd">
      <formula>NOT(ISERROR(SEARCH("dsoy jktdh; fo|ky;ksa esa iz;ksx gsrq fu%'kqYd",B2077)))</formula>
    </cfRule>
    <cfRule type="containsText" dxfId="264" priority="248" stopIfTrue="1" operator="containsText" text="dsoy jktdh; fo|ky;ksa esa iz;ksx gsrq fu%'kqYd">
      <formula>NOT(ISERROR(SEARCH("dsoy jktdh; fo|ky;ksa esa iz;ksx gsrq fu%'kqYd",B2077)))</formula>
    </cfRule>
    <cfRule type="containsText" dxfId="263" priority="249" stopIfTrue="1" operator="containsText" text="dsoy jktdh; fo|ky;ksa esa iz;ksx gsrq fu%'kqYd">
      <formula>NOT(ISERROR(SEARCH("dsoy jktdh; fo|ky;ksa esa iz;ksx gsrq fu%'kqYd",B2077)))</formula>
    </cfRule>
    <cfRule type="containsText" dxfId="262" priority="250" stopIfTrue="1" operator="containsText" text="f'k{kk foHkkx jktLFkku">
      <formula>NOT(ISERROR(SEARCH("f'k{kk foHkkx jktLFkku",B2077)))</formula>
    </cfRule>
    <cfRule type="containsText" dxfId="261" priority="251" stopIfTrue="1" operator="containsText" text="iw.kkZad">
      <formula>NOT(ISERROR(SEARCH("iw.kkZad",B2077)))</formula>
    </cfRule>
  </conditionalFormatting>
  <conditionalFormatting sqref="P2057">
    <cfRule type="cellIs" dxfId="260" priority="246" operator="equal">
      <formula>0</formula>
    </cfRule>
  </conditionalFormatting>
  <conditionalFormatting sqref="B2109:C2109">
    <cfRule type="cellIs" dxfId="259" priority="245" stopIfTrue="1" operator="equal">
      <formula>0</formula>
    </cfRule>
  </conditionalFormatting>
  <conditionalFormatting sqref="B2109:C2109">
    <cfRule type="containsText" dxfId="258" priority="240" stopIfTrue="1" operator="containsText" text="dsoy jktdh; fo|ky;ksa esa iz;ksx gsrq fu%'kqYd">
      <formula>NOT(ISERROR(SEARCH("dsoy jktdh; fo|ky;ksa esa iz;ksx gsrq fu%'kqYd",B2109)))</formula>
    </cfRule>
    <cfRule type="containsText" dxfId="257" priority="241" stopIfTrue="1" operator="containsText" text="dsoy jktdh; fo|ky;ksa esa iz;ksx gsrq fu%'kqYd">
      <formula>NOT(ISERROR(SEARCH("dsoy jktdh; fo|ky;ksa esa iz;ksx gsrq fu%'kqYd",B2109)))</formula>
    </cfRule>
    <cfRule type="containsText" dxfId="256" priority="242" stopIfTrue="1" operator="containsText" text="dsoy jktdh; fo|ky;ksa esa iz;ksx gsrq fu%'kqYd">
      <formula>NOT(ISERROR(SEARCH("dsoy jktdh; fo|ky;ksa esa iz;ksx gsrq fu%'kqYd",B2109)))</formula>
    </cfRule>
    <cfRule type="containsText" dxfId="255" priority="243" stopIfTrue="1" operator="containsText" text="f'k{kk foHkkx jktLFkku">
      <formula>NOT(ISERROR(SEARCH("f'k{kk foHkkx jktLFkku",B2109)))</formula>
    </cfRule>
    <cfRule type="containsText" dxfId="254" priority="244" stopIfTrue="1" operator="containsText" text="iw.kkZad">
      <formula>NOT(ISERROR(SEARCH("iw.kkZad",B2109)))</formula>
    </cfRule>
  </conditionalFormatting>
  <conditionalFormatting sqref="P2089">
    <cfRule type="cellIs" dxfId="253" priority="239" operator="equal">
      <formula>0</formula>
    </cfRule>
  </conditionalFormatting>
  <conditionalFormatting sqref="B2141:C2141">
    <cfRule type="cellIs" dxfId="252" priority="238" stopIfTrue="1" operator="equal">
      <formula>0</formula>
    </cfRule>
  </conditionalFormatting>
  <conditionalFormatting sqref="B2141:C2141">
    <cfRule type="containsText" dxfId="251" priority="233" stopIfTrue="1" operator="containsText" text="dsoy jktdh; fo|ky;ksa esa iz;ksx gsrq fu%'kqYd">
      <formula>NOT(ISERROR(SEARCH("dsoy jktdh; fo|ky;ksa esa iz;ksx gsrq fu%'kqYd",B2141)))</formula>
    </cfRule>
    <cfRule type="containsText" dxfId="250" priority="234" stopIfTrue="1" operator="containsText" text="dsoy jktdh; fo|ky;ksa esa iz;ksx gsrq fu%'kqYd">
      <formula>NOT(ISERROR(SEARCH("dsoy jktdh; fo|ky;ksa esa iz;ksx gsrq fu%'kqYd",B2141)))</formula>
    </cfRule>
    <cfRule type="containsText" dxfId="249" priority="235" stopIfTrue="1" operator="containsText" text="dsoy jktdh; fo|ky;ksa esa iz;ksx gsrq fu%'kqYd">
      <formula>NOT(ISERROR(SEARCH("dsoy jktdh; fo|ky;ksa esa iz;ksx gsrq fu%'kqYd",B2141)))</formula>
    </cfRule>
    <cfRule type="containsText" dxfId="248" priority="236" stopIfTrue="1" operator="containsText" text="f'k{kk foHkkx jktLFkku">
      <formula>NOT(ISERROR(SEARCH("f'k{kk foHkkx jktLFkku",B2141)))</formula>
    </cfRule>
    <cfRule type="containsText" dxfId="247" priority="237" stopIfTrue="1" operator="containsText" text="iw.kkZad">
      <formula>NOT(ISERROR(SEARCH("iw.kkZad",B2141)))</formula>
    </cfRule>
  </conditionalFormatting>
  <conditionalFormatting sqref="P2121">
    <cfRule type="cellIs" dxfId="246" priority="232" operator="equal">
      <formula>0</formula>
    </cfRule>
  </conditionalFormatting>
  <conditionalFormatting sqref="B2173:C2173">
    <cfRule type="cellIs" dxfId="245" priority="231" stopIfTrue="1" operator="equal">
      <formula>0</formula>
    </cfRule>
  </conditionalFormatting>
  <conditionalFormatting sqref="B2173:C2173">
    <cfRule type="containsText" dxfId="244" priority="226" stopIfTrue="1" operator="containsText" text="dsoy jktdh; fo|ky;ksa esa iz;ksx gsrq fu%'kqYd">
      <formula>NOT(ISERROR(SEARCH("dsoy jktdh; fo|ky;ksa esa iz;ksx gsrq fu%'kqYd",B2173)))</formula>
    </cfRule>
    <cfRule type="containsText" dxfId="243" priority="227" stopIfTrue="1" operator="containsText" text="dsoy jktdh; fo|ky;ksa esa iz;ksx gsrq fu%'kqYd">
      <formula>NOT(ISERROR(SEARCH("dsoy jktdh; fo|ky;ksa esa iz;ksx gsrq fu%'kqYd",B2173)))</formula>
    </cfRule>
    <cfRule type="containsText" dxfId="242" priority="228" stopIfTrue="1" operator="containsText" text="dsoy jktdh; fo|ky;ksa esa iz;ksx gsrq fu%'kqYd">
      <formula>NOT(ISERROR(SEARCH("dsoy jktdh; fo|ky;ksa esa iz;ksx gsrq fu%'kqYd",B2173)))</formula>
    </cfRule>
    <cfRule type="containsText" dxfId="241" priority="229" stopIfTrue="1" operator="containsText" text="f'k{kk foHkkx jktLFkku">
      <formula>NOT(ISERROR(SEARCH("f'k{kk foHkkx jktLFkku",B2173)))</formula>
    </cfRule>
    <cfRule type="containsText" dxfId="240" priority="230" stopIfTrue="1" operator="containsText" text="iw.kkZad">
      <formula>NOT(ISERROR(SEARCH("iw.kkZad",B2173)))</formula>
    </cfRule>
  </conditionalFormatting>
  <conditionalFormatting sqref="P2153">
    <cfRule type="cellIs" dxfId="239" priority="225" operator="equal">
      <formula>0</formula>
    </cfRule>
  </conditionalFormatting>
  <conditionalFormatting sqref="B2205:C2205">
    <cfRule type="cellIs" dxfId="238" priority="224" stopIfTrue="1" operator="equal">
      <formula>0</formula>
    </cfRule>
  </conditionalFormatting>
  <conditionalFormatting sqref="B2205:C2205">
    <cfRule type="containsText" dxfId="237" priority="219" stopIfTrue="1" operator="containsText" text="dsoy jktdh; fo|ky;ksa esa iz;ksx gsrq fu%'kqYd">
      <formula>NOT(ISERROR(SEARCH("dsoy jktdh; fo|ky;ksa esa iz;ksx gsrq fu%'kqYd",B2205)))</formula>
    </cfRule>
    <cfRule type="containsText" dxfId="236" priority="220" stopIfTrue="1" operator="containsText" text="dsoy jktdh; fo|ky;ksa esa iz;ksx gsrq fu%'kqYd">
      <formula>NOT(ISERROR(SEARCH("dsoy jktdh; fo|ky;ksa esa iz;ksx gsrq fu%'kqYd",B2205)))</formula>
    </cfRule>
    <cfRule type="containsText" dxfId="235" priority="221" stopIfTrue="1" operator="containsText" text="dsoy jktdh; fo|ky;ksa esa iz;ksx gsrq fu%'kqYd">
      <formula>NOT(ISERROR(SEARCH("dsoy jktdh; fo|ky;ksa esa iz;ksx gsrq fu%'kqYd",B2205)))</formula>
    </cfRule>
    <cfRule type="containsText" dxfId="234" priority="222" stopIfTrue="1" operator="containsText" text="f'k{kk foHkkx jktLFkku">
      <formula>NOT(ISERROR(SEARCH("f'k{kk foHkkx jktLFkku",B2205)))</formula>
    </cfRule>
    <cfRule type="containsText" dxfId="233" priority="223" stopIfTrue="1" operator="containsText" text="iw.kkZad">
      <formula>NOT(ISERROR(SEARCH("iw.kkZad",B2205)))</formula>
    </cfRule>
  </conditionalFormatting>
  <conditionalFormatting sqref="P2185">
    <cfRule type="cellIs" dxfId="232" priority="218" operator="equal">
      <formula>0</formula>
    </cfRule>
  </conditionalFormatting>
  <conditionalFormatting sqref="B2237:C2237">
    <cfRule type="cellIs" dxfId="231" priority="217" stopIfTrue="1" operator="equal">
      <formula>0</formula>
    </cfRule>
  </conditionalFormatting>
  <conditionalFormatting sqref="B2237:C2237">
    <cfRule type="containsText" dxfId="230" priority="212" stopIfTrue="1" operator="containsText" text="dsoy jktdh; fo|ky;ksa esa iz;ksx gsrq fu%'kqYd">
      <formula>NOT(ISERROR(SEARCH("dsoy jktdh; fo|ky;ksa esa iz;ksx gsrq fu%'kqYd",B2237)))</formula>
    </cfRule>
    <cfRule type="containsText" dxfId="229" priority="213" stopIfTrue="1" operator="containsText" text="dsoy jktdh; fo|ky;ksa esa iz;ksx gsrq fu%'kqYd">
      <formula>NOT(ISERROR(SEARCH("dsoy jktdh; fo|ky;ksa esa iz;ksx gsrq fu%'kqYd",B2237)))</formula>
    </cfRule>
    <cfRule type="containsText" dxfId="228" priority="214" stopIfTrue="1" operator="containsText" text="dsoy jktdh; fo|ky;ksa esa iz;ksx gsrq fu%'kqYd">
      <formula>NOT(ISERROR(SEARCH("dsoy jktdh; fo|ky;ksa esa iz;ksx gsrq fu%'kqYd",B2237)))</formula>
    </cfRule>
    <cfRule type="containsText" dxfId="227" priority="215" stopIfTrue="1" operator="containsText" text="f'k{kk foHkkx jktLFkku">
      <formula>NOT(ISERROR(SEARCH("f'k{kk foHkkx jktLFkku",B2237)))</formula>
    </cfRule>
    <cfRule type="containsText" dxfId="226" priority="216" stopIfTrue="1" operator="containsText" text="iw.kkZad">
      <formula>NOT(ISERROR(SEARCH("iw.kkZad",B2237)))</formula>
    </cfRule>
  </conditionalFormatting>
  <conditionalFormatting sqref="P2217">
    <cfRule type="cellIs" dxfId="225" priority="211" operator="equal">
      <formula>0</formula>
    </cfRule>
  </conditionalFormatting>
  <conditionalFormatting sqref="B2269:C2269">
    <cfRule type="cellIs" dxfId="224" priority="210" stopIfTrue="1" operator="equal">
      <formula>0</formula>
    </cfRule>
  </conditionalFormatting>
  <conditionalFormatting sqref="B2269:C2269">
    <cfRule type="containsText" dxfId="223" priority="205" stopIfTrue="1" operator="containsText" text="dsoy jktdh; fo|ky;ksa esa iz;ksx gsrq fu%'kqYd">
      <formula>NOT(ISERROR(SEARCH("dsoy jktdh; fo|ky;ksa esa iz;ksx gsrq fu%'kqYd",B2269)))</formula>
    </cfRule>
    <cfRule type="containsText" dxfId="222" priority="206" stopIfTrue="1" operator="containsText" text="dsoy jktdh; fo|ky;ksa esa iz;ksx gsrq fu%'kqYd">
      <formula>NOT(ISERROR(SEARCH("dsoy jktdh; fo|ky;ksa esa iz;ksx gsrq fu%'kqYd",B2269)))</formula>
    </cfRule>
    <cfRule type="containsText" dxfId="221" priority="207" stopIfTrue="1" operator="containsText" text="dsoy jktdh; fo|ky;ksa esa iz;ksx gsrq fu%'kqYd">
      <formula>NOT(ISERROR(SEARCH("dsoy jktdh; fo|ky;ksa esa iz;ksx gsrq fu%'kqYd",B2269)))</formula>
    </cfRule>
    <cfRule type="containsText" dxfId="220" priority="208" stopIfTrue="1" operator="containsText" text="f'k{kk foHkkx jktLFkku">
      <formula>NOT(ISERROR(SEARCH("f'k{kk foHkkx jktLFkku",B2269)))</formula>
    </cfRule>
    <cfRule type="containsText" dxfId="219" priority="209" stopIfTrue="1" operator="containsText" text="iw.kkZad">
      <formula>NOT(ISERROR(SEARCH("iw.kkZad",B2269)))</formula>
    </cfRule>
  </conditionalFormatting>
  <conditionalFormatting sqref="P2249">
    <cfRule type="cellIs" dxfId="218" priority="204" operator="equal">
      <formula>0</formula>
    </cfRule>
  </conditionalFormatting>
  <conditionalFormatting sqref="B2301:C2301">
    <cfRule type="cellIs" dxfId="217" priority="203" stopIfTrue="1" operator="equal">
      <formula>0</formula>
    </cfRule>
  </conditionalFormatting>
  <conditionalFormatting sqref="B2301:C2301">
    <cfRule type="containsText" dxfId="216" priority="198" stopIfTrue="1" operator="containsText" text="dsoy jktdh; fo|ky;ksa esa iz;ksx gsrq fu%'kqYd">
      <formula>NOT(ISERROR(SEARCH("dsoy jktdh; fo|ky;ksa esa iz;ksx gsrq fu%'kqYd",B2301)))</formula>
    </cfRule>
    <cfRule type="containsText" dxfId="215" priority="199" stopIfTrue="1" operator="containsText" text="dsoy jktdh; fo|ky;ksa esa iz;ksx gsrq fu%'kqYd">
      <formula>NOT(ISERROR(SEARCH("dsoy jktdh; fo|ky;ksa esa iz;ksx gsrq fu%'kqYd",B2301)))</formula>
    </cfRule>
    <cfRule type="containsText" dxfId="214" priority="200" stopIfTrue="1" operator="containsText" text="dsoy jktdh; fo|ky;ksa esa iz;ksx gsrq fu%'kqYd">
      <formula>NOT(ISERROR(SEARCH("dsoy jktdh; fo|ky;ksa esa iz;ksx gsrq fu%'kqYd",B2301)))</formula>
    </cfRule>
    <cfRule type="containsText" dxfId="213" priority="201" stopIfTrue="1" operator="containsText" text="f'k{kk foHkkx jktLFkku">
      <formula>NOT(ISERROR(SEARCH("f'k{kk foHkkx jktLFkku",B2301)))</formula>
    </cfRule>
    <cfRule type="containsText" dxfId="212" priority="202" stopIfTrue="1" operator="containsText" text="iw.kkZad">
      <formula>NOT(ISERROR(SEARCH("iw.kkZad",B2301)))</formula>
    </cfRule>
  </conditionalFormatting>
  <conditionalFormatting sqref="P2281">
    <cfRule type="cellIs" dxfId="211" priority="197" operator="equal">
      <formula>0</formula>
    </cfRule>
  </conditionalFormatting>
  <conditionalFormatting sqref="B2333:C2333">
    <cfRule type="cellIs" dxfId="210" priority="196" stopIfTrue="1" operator="equal">
      <formula>0</formula>
    </cfRule>
  </conditionalFormatting>
  <conditionalFormatting sqref="B2333:C2333">
    <cfRule type="containsText" dxfId="209" priority="191" stopIfTrue="1" operator="containsText" text="dsoy jktdh; fo|ky;ksa esa iz;ksx gsrq fu%'kqYd">
      <formula>NOT(ISERROR(SEARCH("dsoy jktdh; fo|ky;ksa esa iz;ksx gsrq fu%'kqYd",B2333)))</formula>
    </cfRule>
    <cfRule type="containsText" dxfId="208" priority="192" stopIfTrue="1" operator="containsText" text="dsoy jktdh; fo|ky;ksa esa iz;ksx gsrq fu%'kqYd">
      <formula>NOT(ISERROR(SEARCH("dsoy jktdh; fo|ky;ksa esa iz;ksx gsrq fu%'kqYd",B2333)))</formula>
    </cfRule>
    <cfRule type="containsText" dxfId="207" priority="193" stopIfTrue="1" operator="containsText" text="dsoy jktdh; fo|ky;ksa esa iz;ksx gsrq fu%'kqYd">
      <formula>NOT(ISERROR(SEARCH("dsoy jktdh; fo|ky;ksa esa iz;ksx gsrq fu%'kqYd",B2333)))</formula>
    </cfRule>
    <cfRule type="containsText" dxfId="206" priority="194" stopIfTrue="1" operator="containsText" text="f'k{kk foHkkx jktLFkku">
      <formula>NOT(ISERROR(SEARCH("f'k{kk foHkkx jktLFkku",B2333)))</formula>
    </cfRule>
    <cfRule type="containsText" dxfId="205" priority="195" stopIfTrue="1" operator="containsText" text="iw.kkZad">
      <formula>NOT(ISERROR(SEARCH("iw.kkZad",B2333)))</formula>
    </cfRule>
  </conditionalFormatting>
  <conditionalFormatting sqref="P2313">
    <cfRule type="cellIs" dxfId="204" priority="190" operator="equal">
      <formula>0</formula>
    </cfRule>
  </conditionalFormatting>
  <conditionalFormatting sqref="B2365:C2365">
    <cfRule type="cellIs" dxfId="203" priority="189" stopIfTrue="1" operator="equal">
      <formula>0</formula>
    </cfRule>
  </conditionalFormatting>
  <conditionalFormatting sqref="B2365:C2365">
    <cfRule type="containsText" dxfId="202" priority="184" stopIfTrue="1" operator="containsText" text="dsoy jktdh; fo|ky;ksa esa iz;ksx gsrq fu%'kqYd">
      <formula>NOT(ISERROR(SEARCH("dsoy jktdh; fo|ky;ksa esa iz;ksx gsrq fu%'kqYd",B2365)))</formula>
    </cfRule>
    <cfRule type="containsText" dxfId="201" priority="185" stopIfTrue="1" operator="containsText" text="dsoy jktdh; fo|ky;ksa esa iz;ksx gsrq fu%'kqYd">
      <formula>NOT(ISERROR(SEARCH("dsoy jktdh; fo|ky;ksa esa iz;ksx gsrq fu%'kqYd",B2365)))</formula>
    </cfRule>
    <cfRule type="containsText" dxfId="200" priority="186" stopIfTrue="1" operator="containsText" text="dsoy jktdh; fo|ky;ksa esa iz;ksx gsrq fu%'kqYd">
      <formula>NOT(ISERROR(SEARCH("dsoy jktdh; fo|ky;ksa esa iz;ksx gsrq fu%'kqYd",B2365)))</formula>
    </cfRule>
    <cfRule type="containsText" dxfId="199" priority="187" stopIfTrue="1" operator="containsText" text="f'k{kk foHkkx jktLFkku">
      <formula>NOT(ISERROR(SEARCH("f'k{kk foHkkx jktLFkku",B2365)))</formula>
    </cfRule>
    <cfRule type="containsText" dxfId="198" priority="188" stopIfTrue="1" operator="containsText" text="iw.kkZad">
      <formula>NOT(ISERROR(SEARCH("iw.kkZad",B2365)))</formula>
    </cfRule>
  </conditionalFormatting>
  <conditionalFormatting sqref="P2345">
    <cfRule type="cellIs" dxfId="197" priority="183" operator="equal">
      <formula>0</formula>
    </cfRule>
  </conditionalFormatting>
  <conditionalFormatting sqref="B2397:C2397">
    <cfRule type="cellIs" dxfId="196" priority="182" stopIfTrue="1" operator="equal">
      <formula>0</formula>
    </cfRule>
  </conditionalFormatting>
  <conditionalFormatting sqref="B2397:C2397">
    <cfRule type="containsText" dxfId="195" priority="177" stopIfTrue="1" operator="containsText" text="dsoy jktdh; fo|ky;ksa esa iz;ksx gsrq fu%'kqYd">
      <formula>NOT(ISERROR(SEARCH("dsoy jktdh; fo|ky;ksa esa iz;ksx gsrq fu%'kqYd",B2397)))</formula>
    </cfRule>
    <cfRule type="containsText" dxfId="194" priority="178" stopIfTrue="1" operator="containsText" text="dsoy jktdh; fo|ky;ksa esa iz;ksx gsrq fu%'kqYd">
      <formula>NOT(ISERROR(SEARCH("dsoy jktdh; fo|ky;ksa esa iz;ksx gsrq fu%'kqYd",B2397)))</formula>
    </cfRule>
    <cfRule type="containsText" dxfId="193" priority="179" stopIfTrue="1" operator="containsText" text="dsoy jktdh; fo|ky;ksa esa iz;ksx gsrq fu%'kqYd">
      <formula>NOT(ISERROR(SEARCH("dsoy jktdh; fo|ky;ksa esa iz;ksx gsrq fu%'kqYd",B2397)))</formula>
    </cfRule>
    <cfRule type="containsText" dxfId="192" priority="180" stopIfTrue="1" operator="containsText" text="f'k{kk foHkkx jktLFkku">
      <formula>NOT(ISERROR(SEARCH("f'k{kk foHkkx jktLFkku",B2397)))</formula>
    </cfRule>
    <cfRule type="containsText" dxfId="191" priority="181" stopIfTrue="1" operator="containsText" text="iw.kkZad">
      <formula>NOT(ISERROR(SEARCH("iw.kkZad",B2397)))</formula>
    </cfRule>
  </conditionalFormatting>
  <conditionalFormatting sqref="P2377">
    <cfRule type="cellIs" dxfId="190" priority="176" operator="equal">
      <formula>0</formula>
    </cfRule>
  </conditionalFormatting>
  <conditionalFormatting sqref="B2429:C2429">
    <cfRule type="cellIs" dxfId="189" priority="175" stopIfTrue="1" operator="equal">
      <formula>0</formula>
    </cfRule>
  </conditionalFormatting>
  <conditionalFormatting sqref="B2429:C2429">
    <cfRule type="containsText" dxfId="188" priority="170" stopIfTrue="1" operator="containsText" text="dsoy jktdh; fo|ky;ksa esa iz;ksx gsrq fu%'kqYd">
      <formula>NOT(ISERROR(SEARCH("dsoy jktdh; fo|ky;ksa esa iz;ksx gsrq fu%'kqYd",B2429)))</formula>
    </cfRule>
    <cfRule type="containsText" dxfId="187" priority="171" stopIfTrue="1" operator="containsText" text="dsoy jktdh; fo|ky;ksa esa iz;ksx gsrq fu%'kqYd">
      <formula>NOT(ISERROR(SEARCH("dsoy jktdh; fo|ky;ksa esa iz;ksx gsrq fu%'kqYd",B2429)))</formula>
    </cfRule>
    <cfRule type="containsText" dxfId="186" priority="172" stopIfTrue="1" operator="containsText" text="dsoy jktdh; fo|ky;ksa esa iz;ksx gsrq fu%'kqYd">
      <formula>NOT(ISERROR(SEARCH("dsoy jktdh; fo|ky;ksa esa iz;ksx gsrq fu%'kqYd",B2429)))</formula>
    </cfRule>
    <cfRule type="containsText" dxfId="185" priority="173" stopIfTrue="1" operator="containsText" text="f'k{kk foHkkx jktLFkku">
      <formula>NOT(ISERROR(SEARCH("f'k{kk foHkkx jktLFkku",B2429)))</formula>
    </cfRule>
    <cfRule type="containsText" dxfId="184" priority="174" stopIfTrue="1" operator="containsText" text="iw.kkZad">
      <formula>NOT(ISERROR(SEARCH("iw.kkZad",B2429)))</formula>
    </cfRule>
  </conditionalFormatting>
  <conditionalFormatting sqref="P2409">
    <cfRule type="cellIs" dxfId="183" priority="169" operator="equal">
      <formula>0</formula>
    </cfRule>
  </conditionalFormatting>
  <conditionalFormatting sqref="B2461:C2461">
    <cfRule type="cellIs" dxfId="182" priority="168" stopIfTrue="1" operator="equal">
      <formula>0</formula>
    </cfRule>
  </conditionalFormatting>
  <conditionalFormatting sqref="B2461:C2461">
    <cfRule type="containsText" dxfId="181" priority="163" stopIfTrue="1" operator="containsText" text="dsoy jktdh; fo|ky;ksa esa iz;ksx gsrq fu%'kqYd">
      <formula>NOT(ISERROR(SEARCH("dsoy jktdh; fo|ky;ksa esa iz;ksx gsrq fu%'kqYd",B2461)))</formula>
    </cfRule>
    <cfRule type="containsText" dxfId="180" priority="164" stopIfTrue="1" operator="containsText" text="dsoy jktdh; fo|ky;ksa esa iz;ksx gsrq fu%'kqYd">
      <formula>NOT(ISERROR(SEARCH("dsoy jktdh; fo|ky;ksa esa iz;ksx gsrq fu%'kqYd",B2461)))</formula>
    </cfRule>
    <cfRule type="containsText" dxfId="179" priority="165" stopIfTrue="1" operator="containsText" text="dsoy jktdh; fo|ky;ksa esa iz;ksx gsrq fu%'kqYd">
      <formula>NOT(ISERROR(SEARCH("dsoy jktdh; fo|ky;ksa esa iz;ksx gsrq fu%'kqYd",B2461)))</formula>
    </cfRule>
    <cfRule type="containsText" dxfId="178" priority="166" stopIfTrue="1" operator="containsText" text="f'k{kk foHkkx jktLFkku">
      <formula>NOT(ISERROR(SEARCH("f'k{kk foHkkx jktLFkku",B2461)))</formula>
    </cfRule>
    <cfRule type="containsText" dxfId="177" priority="167" stopIfTrue="1" operator="containsText" text="iw.kkZad">
      <formula>NOT(ISERROR(SEARCH("iw.kkZad",B2461)))</formula>
    </cfRule>
  </conditionalFormatting>
  <conditionalFormatting sqref="P2441">
    <cfRule type="cellIs" dxfId="176" priority="162" operator="equal">
      <formula>0</formula>
    </cfRule>
  </conditionalFormatting>
  <conditionalFormatting sqref="B2493:C2493">
    <cfRule type="cellIs" dxfId="175" priority="161" stopIfTrue="1" operator="equal">
      <formula>0</formula>
    </cfRule>
  </conditionalFormatting>
  <conditionalFormatting sqref="B2493:C2493">
    <cfRule type="containsText" dxfId="174" priority="156" stopIfTrue="1" operator="containsText" text="dsoy jktdh; fo|ky;ksa esa iz;ksx gsrq fu%'kqYd">
      <formula>NOT(ISERROR(SEARCH("dsoy jktdh; fo|ky;ksa esa iz;ksx gsrq fu%'kqYd",B2493)))</formula>
    </cfRule>
    <cfRule type="containsText" dxfId="173" priority="157" stopIfTrue="1" operator="containsText" text="dsoy jktdh; fo|ky;ksa esa iz;ksx gsrq fu%'kqYd">
      <formula>NOT(ISERROR(SEARCH("dsoy jktdh; fo|ky;ksa esa iz;ksx gsrq fu%'kqYd",B2493)))</formula>
    </cfRule>
    <cfRule type="containsText" dxfId="172" priority="158" stopIfTrue="1" operator="containsText" text="dsoy jktdh; fo|ky;ksa esa iz;ksx gsrq fu%'kqYd">
      <formula>NOT(ISERROR(SEARCH("dsoy jktdh; fo|ky;ksa esa iz;ksx gsrq fu%'kqYd",B2493)))</formula>
    </cfRule>
    <cfRule type="containsText" dxfId="171" priority="159" stopIfTrue="1" operator="containsText" text="f'k{kk foHkkx jktLFkku">
      <formula>NOT(ISERROR(SEARCH("f'k{kk foHkkx jktLFkku",B2493)))</formula>
    </cfRule>
    <cfRule type="containsText" dxfId="170" priority="160" stopIfTrue="1" operator="containsText" text="iw.kkZad">
      <formula>NOT(ISERROR(SEARCH("iw.kkZad",B2493)))</formula>
    </cfRule>
  </conditionalFormatting>
  <conditionalFormatting sqref="P2473">
    <cfRule type="cellIs" dxfId="169" priority="155" operator="equal">
      <formula>0</formula>
    </cfRule>
  </conditionalFormatting>
  <conditionalFormatting sqref="B2525:C2525">
    <cfRule type="cellIs" dxfId="168" priority="154" stopIfTrue="1" operator="equal">
      <formula>0</formula>
    </cfRule>
  </conditionalFormatting>
  <conditionalFormatting sqref="B2525:C2525">
    <cfRule type="containsText" dxfId="167" priority="149" stopIfTrue="1" operator="containsText" text="dsoy jktdh; fo|ky;ksa esa iz;ksx gsrq fu%'kqYd">
      <formula>NOT(ISERROR(SEARCH("dsoy jktdh; fo|ky;ksa esa iz;ksx gsrq fu%'kqYd",B2525)))</formula>
    </cfRule>
    <cfRule type="containsText" dxfId="166" priority="150" stopIfTrue="1" operator="containsText" text="dsoy jktdh; fo|ky;ksa esa iz;ksx gsrq fu%'kqYd">
      <formula>NOT(ISERROR(SEARCH("dsoy jktdh; fo|ky;ksa esa iz;ksx gsrq fu%'kqYd",B2525)))</formula>
    </cfRule>
    <cfRule type="containsText" dxfId="165" priority="151" stopIfTrue="1" operator="containsText" text="dsoy jktdh; fo|ky;ksa esa iz;ksx gsrq fu%'kqYd">
      <formula>NOT(ISERROR(SEARCH("dsoy jktdh; fo|ky;ksa esa iz;ksx gsrq fu%'kqYd",B2525)))</formula>
    </cfRule>
    <cfRule type="containsText" dxfId="164" priority="152" stopIfTrue="1" operator="containsText" text="f'k{kk foHkkx jktLFkku">
      <formula>NOT(ISERROR(SEARCH("f'k{kk foHkkx jktLFkku",B2525)))</formula>
    </cfRule>
    <cfRule type="containsText" dxfId="163" priority="153" stopIfTrue="1" operator="containsText" text="iw.kkZad">
      <formula>NOT(ISERROR(SEARCH("iw.kkZad",B2525)))</formula>
    </cfRule>
  </conditionalFormatting>
  <conditionalFormatting sqref="P2505">
    <cfRule type="cellIs" dxfId="162" priority="148" operator="equal">
      <formula>0</formula>
    </cfRule>
  </conditionalFormatting>
  <conditionalFormatting sqref="B2557:C2557">
    <cfRule type="cellIs" dxfId="161" priority="147" stopIfTrue="1" operator="equal">
      <formula>0</formula>
    </cfRule>
  </conditionalFormatting>
  <conditionalFormatting sqref="B2557:C2557">
    <cfRule type="containsText" dxfId="160" priority="142" stopIfTrue="1" operator="containsText" text="dsoy jktdh; fo|ky;ksa esa iz;ksx gsrq fu%'kqYd">
      <formula>NOT(ISERROR(SEARCH("dsoy jktdh; fo|ky;ksa esa iz;ksx gsrq fu%'kqYd",B2557)))</formula>
    </cfRule>
    <cfRule type="containsText" dxfId="159" priority="143" stopIfTrue="1" operator="containsText" text="dsoy jktdh; fo|ky;ksa esa iz;ksx gsrq fu%'kqYd">
      <formula>NOT(ISERROR(SEARCH("dsoy jktdh; fo|ky;ksa esa iz;ksx gsrq fu%'kqYd",B2557)))</formula>
    </cfRule>
    <cfRule type="containsText" dxfId="158" priority="144" stopIfTrue="1" operator="containsText" text="dsoy jktdh; fo|ky;ksa esa iz;ksx gsrq fu%'kqYd">
      <formula>NOT(ISERROR(SEARCH("dsoy jktdh; fo|ky;ksa esa iz;ksx gsrq fu%'kqYd",B2557)))</formula>
    </cfRule>
    <cfRule type="containsText" dxfId="157" priority="145" stopIfTrue="1" operator="containsText" text="f'k{kk foHkkx jktLFkku">
      <formula>NOT(ISERROR(SEARCH("f'k{kk foHkkx jktLFkku",B2557)))</formula>
    </cfRule>
    <cfRule type="containsText" dxfId="156" priority="146" stopIfTrue="1" operator="containsText" text="iw.kkZad">
      <formula>NOT(ISERROR(SEARCH("iw.kkZad",B2557)))</formula>
    </cfRule>
  </conditionalFormatting>
  <conditionalFormatting sqref="P2537">
    <cfRule type="cellIs" dxfId="155" priority="141" operator="equal">
      <formula>0</formula>
    </cfRule>
  </conditionalFormatting>
  <conditionalFormatting sqref="B2589:C2589">
    <cfRule type="cellIs" dxfId="154" priority="140" stopIfTrue="1" operator="equal">
      <formula>0</formula>
    </cfRule>
  </conditionalFormatting>
  <conditionalFormatting sqref="B2589:C2589">
    <cfRule type="containsText" dxfId="153" priority="135" stopIfTrue="1" operator="containsText" text="dsoy jktdh; fo|ky;ksa esa iz;ksx gsrq fu%'kqYd">
      <formula>NOT(ISERROR(SEARCH("dsoy jktdh; fo|ky;ksa esa iz;ksx gsrq fu%'kqYd",B2589)))</formula>
    </cfRule>
    <cfRule type="containsText" dxfId="152" priority="136" stopIfTrue="1" operator="containsText" text="dsoy jktdh; fo|ky;ksa esa iz;ksx gsrq fu%'kqYd">
      <formula>NOT(ISERROR(SEARCH("dsoy jktdh; fo|ky;ksa esa iz;ksx gsrq fu%'kqYd",B2589)))</formula>
    </cfRule>
    <cfRule type="containsText" dxfId="151" priority="137" stopIfTrue="1" operator="containsText" text="dsoy jktdh; fo|ky;ksa esa iz;ksx gsrq fu%'kqYd">
      <formula>NOT(ISERROR(SEARCH("dsoy jktdh; fo|ky;ksa esa iz;ksx gsrq fu%'kqYd",B2589)))</formula>
    </cfRule>
    <cfRule type="containsText" dxfId="150" priority="138" stopIfTrue="1" operator="containsText" text="f'k{kk foHkkx jktLFkku">
      <formula>NOT(ISERROR(SEARCH("f'k{kk foHkkx jktLFkku",B2589)))</formula>
    </cfRule>
    <cfRule type="containsText" dxfId="149" priority="139" stopIfTrue="1" operator="containsText" text="iw.kkZad">
      <formula>NOT(ISERROR(SEARCH("iw.kkZad",B2589)))</formula>
    </cfRule>
  </conditionalFormatting>
  <conditionalFormatting sqref="P2569">
    <cfRule type="cellIs" dxfId="148" priority="134" operator="equal">
      <formula>0</formula>
    </cfRule>
  </conditionalFormatting>
  <conditionalFormatting sqref="B2621:C2621">
    <cfRule type="cellIs" dxfId="147" priority="133" stopIfTrue="1" operator="equal">
      <formula>0</formula>
    </cfRule>
  </conditionalFormatting>
  <conditionalFormatting sqref="B2621:C2621">
    <cfRule type="containsText" dxfId="146" priority="128" stopIfTrue="1" operator="containsText" text="dsoy jktdh; fo|ky;ksa esa iz;ksx gsrq fu%'kqYd">
      <formula>NOT(ISERROR(SEARCH("dsoy jktdh; fo|ky;ksa esa iz;ksx gsrq fu%'kqYd",B2621)))</formula>
    </cfRule>
    <cfRule type="containsText" dxfId="145" priority="129" stopIfTrue="1" operator="containsText" text="dsoy jktdh; fo|ky;ksa esa iz;ksx gsrq fu%'kqYd">
      <formula>NOT(ISERROR(SEARCH("dsoy jktdh; fo|ky;ksa esa iz;ksx gsrq fu%'kqYd",B2621)))</formula>
    </cfRule>
    <cfRule type="containsText" dxfId="144" priority="130" stopIfTrue="1" operator="containsText" text="dsoy jktdh; fo|ky;ksa esa iz;ksx gsrq fu%'kqYd">
      <formula>NOT(ISERROR(SEARCH("dsoy jktdh; fo|ky;ksa esa iz;ksx gsrq fu%'kqYd",B2621)))</formula>
    </cfRule>
    <cfRule type="containsText" dxfId="143" priority="131" stopIfTrue="1" operator="containsText" text="f'k{kk foHkkx jktLFkku">
      <formula>NOT(ISERROR(SEARCH("f'k{kk foHkkx jktLFkku",B2621)))</formula>
    </cfRule>
    <cfRule type="containsText" dxfId="142" priority="132" stopIfTrue="1" operator="containsText" text="iw.kkZad">
      <formula>NOT(ISERROR(SEARCH("iw.kkZad",B2621)))</formula>
    </cfRule>
  </conditionalFormatting>
  <conditionalFormatting sqref="P2601">
    <cfRule type="cellIs" dxfId="141" priority="127" operator="equal">
      <formula>0</formula>
    </cfRule>
  </conditionalFormatting>
  <conditionalFormatting sqref="B2653:C2653">
    <cfRule type="cellIs" dxfId="140" priority="126" stopIfTrue="1" operator="equal">
      <formula>0</formula>
    </cfRule>
  </conditionalFormatting>
  <conditionalFormatting sqref="B2653:C2653">
    <cfRule type="containsText" dxfId="139" priority="121" stopIfTrue="1" operator="containsText" text="dsoy jktdh; fo|ky;ksa esa iz;ksx gsrq fu%'kqYd">
      <formula>NOT(ISERROR(SEARCH("dsoy jktdh; fo|ky;ksa esa iz;ksx gsrq fu%'kqYd",B2653)))</formula>
    </cfRule>
    <cfRule type="containsText" dxfId="138" priority="122" stopIfTrue="1" operator="containsText" text="dsoy jktdh; fo|ky;ksa esa iz;ksx gsrq fu%'kqYd">
      <formula>NOT(ISERROR(SEARCH("dsoy jktdh; fo|ky;ksa esa iz;ksx gsrq fu%'kqYd",B2653)))</formula>
    </cfRule>
    <cfRule type="containsText" dxfId="137" priority="123" stopIfTrue="1" operator="containsText" text="dsoy jktdh; fo|ky;ksa esa iz;ksx gsrq fu%'kqYd">
      <formula>NOT(ISERROR(SEARCH("dsoy jktdh; fo|ky;ksa esa iz;ksx gsrq fu%'kqYd",B2653)))</formula>
    </cfRule>
    <cfRule type="containsText" dxfId="136" priority="124" stopIfTrue="1" operator="containsText" text="f'k{kk foHkkx jktLFkku">
      <formula>NOT(ISERROR(SEARCH("f'k{kk foHkkx jktLFkku",B2653)))</formula>
    </cfRule>
    <cfRule type="containsText" dxfId="135" priority="125" stopIfTrue="1" operator="containsText" text="iw.kkZad">
      <formula>NOT(ISERROR(SEARCH("iw.kkZad",B2653)))</formula>
    </cfRule>
  </conditionalFormatting>
  <conditionalFormatting sqref="P2633">
    <cfRule type="cellIs" dxfId="134" priority="120" operator="equal">
      <formula>0</formula>
    </cfRule>
  </conditionalFormatting>
  <conditionalFormatting sqref="B2685:C2685">
    <cfRule type="cellIs" dxfId="133" priority="119" stopIfTrue="1" operator="equal">
      <formula>0</formula>
    </cfRule>
  </conditionalFormatting>
  <conditionalFormatting sqref="B2685:C2685">
    <cfRule type="containsText" dxfId="132" priority="114" stopIfTrue="1" operator="containsText" text="dsoy jktdh; fo|ky;ksa esa iz;ksx gsrq fu%'kqYd">
      <formula>NOT(ISERROR(SEARCH("dsoy jktdh; fo|ky;ksa esa iz;ksx gsrq fu%'kqYd",B2685)))</formula>
    </cfRule>
    <cfRule type="containsText" dxfId="131" priority="115" stopIfTrue="1" operator="containsText" text="dsoy jktdh; fo|ky;ksa esa iz;ksx gsrq fu%'kqYd">
      <formula>NOT(ISERROR(SEARCH("dsoy jktdh; fo|ky;ksa esa iz;ksx gsrq fu%'kqYd",B2685)))</formula>
    </cfRule>
    <cfRule type="containsText" dxfId="130" priority="116" stopIfTrue="1" operator="containsText" text="dsoy jktdh; fo|ky;ksa esa iz;ksx gsrq fu%'kqYd">
      <formula>NOT(ISERROR(SEARCH("dsoy jktdh; fo|ky;ksa esa iz;ksx gsrq fu%'kqYd",B2685)))</formula>
    </cfRule>
    <cfRule type="containsText" dxfId="129" priority="117" stopIfTrue="1" operator="containsText" text="f'k{kk foHkkx jktLFkku">
      <formula>NOT(ISERROR(SEARCH("f'k{kk foHkkx jktLFkku",B2685)))</formula>
    </cfRule>
    <cfRule type="containsText" dxfId="128" priority="118" stopIfTrue="1" operator="containsText" text="iw.kkZad">
      <formula>NOT(ISERROR(SEARCH("iw.kkZad",B2685)))</formula>
    </cfRule>
  </conditionalFormatting>
  <conditionalFormatting sqref="P2665">
    <cfRule type="cellIs" dxfId="127" priority="113" operator="equal">
      <formula>0</formula>
    </cfRule>
  </conditionalFormatting>
  <conditionalFormatting sqref="B2717:C2717">
    <cfRule type="cellIs" dxfId="126" priority="112" stopIfTrue="1" operator="equal">
      <formula>0</formula>
    </cfRule>
  </conditionalFormatting>
  <conditionalFormatting sqref="B2717:C2717">
    <cfRule type="containsText" dxfId="125" priority="107" stopIfTrue="1" operator="containsText" text="dsoy jktdh; fo|ky;ksa esa iz;ksx gsrq fu%'kqYd">
      <formula>NOT(ISERROR(SEARCH("dsoy jktdh; fo|ky;ksa esa iz;ksx gsrq fu%'kqYd",B2717)))</formula>
    </cfRule>
    <cfRule type="containsText" dxfId="124" priority="108" stopIfTrue="1" operator="containsText" text="dsoy jktdh; fo|ky;ksa esa iz;ksx gsrq fu%'kqYd">
      <formula>NOT(ISERROR(SEARCH("dsoy jktdh; fo|ky;ksa esa iz;ksx gsrq fu%'kqYd",B2717)))</formula>
    </cfRule>
    <cfRule type="containsText" dxfId="123" priority="109" stopIfTrue="1" operator="containsText" text="dsoy jktdh; fo|ky;ksa esa iz;ksx gsrq fu%'kqYd">
      <formula>NOT(ISERROR(SEARCH("dsoy jktdh; fo|ky;ksa esa iz;ksx gsrq fu%'kqYd",B2717)))</formula>
    </cfRule>
    <cfRule type="containsText" dxfId="122" priority="110" stopIfTrue="1" operator="containsText" text="f'k{kk foHkkx jktLFkku">
      <formula>NOT(ISERROR(SEARCH("f'k{kk foHkkx jktLFkku",B2717)))</formula>
    </cfRule>
    <cfRule type="containsText" dxfId="121" priority="111" stopIfTrue="1" operator="containsText" text="iw.kkZad">
      <formula>NOT(ISERROR(SEARCH("iw.kkZad",B2717)))</formula>
    </cfRule>
  </conditionalFormatting>
  <conditionalFormatting sqref="P2697">
    <cfRule type="cellIs" dxfId="120" priority="106" operator="equal">
      <formula>0</formula>
    </cfRule>
  </conditionalFormatting>
  <conditionalFormatting sqref="B2749:C2749">
    <cfRule type="cellIs" dxfId="119" priority="105" stopIfTrue="1" operator="equal">
      <formula>0</formula>
    </cfRule>
  </conditionalFormatting>
  <conditionalFormatting sqref="B2749:C2749">
    <cfRule type="containsText" dxfId="118" priority="100" stopIfTrue="1" operator="containsText" text="dsoy jktdh; fo|ky;ksa esa iz;ksx gsrq fu%'kqYd">
      <formula>NOT(ISERROR(SEARCH("dsoy jktdh; fo|ky;ksa esa iz;ksx gsrq fu%'kqYd",B2749)))</formula>
    </cfRule>
    <cfRule type="containsText" dxfId="117" priority="101" stopIfTrue="1" operator="containsText" text="dsoy jktdh; fo|ky;ksa esa iz;ksx gsrq fu%'kqYd">
      <formula>NOT(ISERROR(SEARCH("dsoy jktdh; fo|ky;ksa esa iz;ksx gsrq fu%'kqYd",B2749)))</formula>
    </cfRule>
    <cfRule type="containsText" dxfId="116" priority="102" stopIfTrue="1" operator="containsText" text="dsoy jktdh; fo|ky;ksa esa iz;ksx gsrq fu%'kqYd">
      <formula>NOT(ISERROR(SEARCH("dsoy jktdh; fo|ky;ksa esa iz;ksx gsrq fu%'kqYd",B2749)))</formula>
    </cfRule>
    <cfRule type="containsText" dxfId="115" priority="103" stopIfTrue="1" operator="containsText" text="f'k{kk foHkkx jktLFkku">
      <formula>NOT(ISERROR(SEARCH("f'k{kk foHkkx jktLFkku",B2749)))</formula>
    </cfRule>
    <cfRule type="containsText" dxfId="114" priority="104" stopIfTrue="1" operator="containsText" text="iw.kkZad">
      <formula>NOT(ISERROR(SEARCH("iw.kkZad",B2749)))</formula>
    </cfRule>
  </conditionalFormatting>
  <conditionalFormatting sqref="P2729">
    <cfRule type="cellIs" dxfId="113" priority="99" operator="equal">
      <formula>0</formula>
    </cfRule>
  </conditionalFormatting>
  <conditionalFormatting sqref="B2781:C2781">
    <cfRule type="cellIs" dxfId="112" priority="98" stopIfTrue="1" operator="equal">
      <formula>0</formula>
    </cfRule>
  </conditionalFormatting>
  <conditionalFormatting sqref="B2781:C2781">
    <cfRule type="containsText" dxfId="111" priority="93" stopIfTrue="1" operator="containsText" text="dsoy jktdh; fo|ky;ksa esa iz;ksx gsrq fu%'kqYd">
      <formula>NOT(ISERROR(SEARCH("dsoy jktdh; fo|ky;ksa esa iz;ksx gsrq fu%'kqYd",B2781)))</formula>
    </cfRule>
    <cfRule type="containsText" dxfId="110" priority="94" stopIfTrue="1" operator="containsText" text="dsoy jktdh; fo|ky;ksa esa iz;ksx gsrq fu%'kqYd">
      <formula>NOT(ISERROR(SEARCH("dsoy jktdh; fo|ky;ksa esa iz;ksx gsrq fu%'kqYd",B2781)))</formula>
    </cfRule>
    <cfRule type="containsText" dxfId="109" priority="95" stopIfTrue="1" operator="containsText" text="dsoy jktdh; fo|ky;ksa esa iz;ksx gsrq fu%'kqYd">
      <formula>NOT(ISERROR(SEARCH("dsoy jktdh; fo|ky;ksa esa iz;ksx gsrq fu%'kqYd",B2781)))</formula>
    </cfRule>
    <cfRule type="containsText" dxfId="108" priority="96" stopIfTrue="1" operator="containsText" text="f'k{kk foHkkx jktLFkku">
      <formula>NOT(ISERROR(SEARCH("f'k{kk foHkkx jktLFkku",B2781)))</formula>
    </cfRule>
    <cfRule type="containsText" dxfId="107" priority="97" stopIfTrue="1" operator="containsText" text="iw.kkZad">
      <formula>NOT(ISERROR(SEARCH("iw.kkZad",B2781)))</formula>
    </cfRule>
  </conditionalFormatting>
  <conditionalFormatting sqref="P2761">
    <cfRule type="cellIs" dxfId="106" priority="92" operator="equal">
      <formula>0</formula>
    </cfRule>
  </conditionalFormatting>
  <conditionalFormatting sqref="B2813:C2813">
    <cfRule type="cellIs" dxfId="105" priority="91" stopIfTrue="1" operator="equal">
      <formula>0</formula>
    </cfRule>
  </conditionalFormatting>
  <conditionalFormatting sqref="B2813:C2813">
    <cfRule type="containsText" dxfId="104" priority="86" stopIfTrue="1" operator="containsText" text="dsoy jktdh; fo|ky;ksa esa iz;ksx gsrq fu%'kqYd">
      <formula>NOT(ISERROR(SEARCH("dsoy jktdh; fo|ky;ksa esa iz;ksx gsrq fu%'kqYd",B2813)))</formula>
    </cfRule>
    <cfRule type="containsText" dxfId="103" priority="87" stopIfTrue="1" operator="containsText" text="dsoy jktdh; fo|ky;ksa esa iz;ksx gsrq fu%'kqYd">
      <formula>NOT(ISERROR(SEARCH("dsoy jktdh; fo|ky;ksa esa iz;ksx gsrq fu%'kqYd",B2813)))</formula>
    </cfRule>
    <cfRule type="containsText" dxfId="102" priority="88" stopIfTrue="1" operator="containsText" text="dsoy jktdh; fo|ky;ksa esa iz;ksx gsrq fu%'kqYd">
      <formula>NOT(ISERROR(SEARCH("dsoy jktdh; fo|ky;ksa esa iz;ksx gsrq fu%'kqYd",B2813)))</formula>
    </cfRule>
    <cfRule type="containsText" dxfId="101" priority="89" stopIfTrue="1" operator="containsText" text="f'k{kk foHkkx jktLFkku">
      <formula>NOT(ISERROR(SEARCH("f'k{kk foHkkx jktLFkku",B2813)))</formula>
    </cfRule>
    <cfRule type="containsText" dxfId="100" priority="90" stopIfTrue="1" operator="containsText" text="iw.kkZad">
      <formula>NOT(ISERROR(SEARCH("iw.kkZad",B2813)))</formula>
    </cfRule>
  </conditionalFormatting>
  <conditionalFormatting sqref="P2793">
    <cfRule type="cellIs" dxfId="99" priority="85" operator="equal">
      <formula>0</formula>
    </cfRule>
  </conditionalFormatting>
  <conditionalFormatting sqref="B2845:C2845">
    <cfRule type="cellIs" dxfId="98" priority="84" stopIfTrue="1" operator="equal">
      <formula>0</formula>
    </cfRule>
  </conditionalFormatting>
  <conditionalFormatting sqref="B2845:C2845">
    <cfRule type="containsText" dxfId="97" priority="79" stopIfTrue="1" operator="containsText" text="dsoy jktdh; fo|ky;ksa esa iz;ksx gsrq fu%'kqYd">
      <formula>NOT(ISERROR(SEARCH("dsoy jktdh; fo|ky;ksa esa iz;ksx gsrq fu%'kqYd",B2845)))</formula>
    </cfRule>
    <cfRule type="containsText" dxfId="96" priority="80" stopIfTrue="1" operator="containsText" text="dsoy jktdh; fo|ky;ksa esa iz;ksx gsrq fu%'kqYd">
      <formula>NOT(ISERROR(SEARCH("dsoy jktdh; fo|ky;ksa esa iz;ksx gsrq fu%'kqYd",B2845)))</formula>
    </cfRule>
    <cfRule type="containsText" dxfId="95" priority="81" stopIfTrue="1" operator="containsText" text="dsoy jktdh; fo|ky;ksa esa iz;ksx gsrq fu%'kqYd">
      <formula>NOT(ISERROR(SEARCH("dsoy jktdh; fo|ky;ksa esa iz;ksx gsrq fu%'kqYd",B2845)))</formula>
    </cfRule>
    <cfRule type="containsText" dxfId="94" priority="82" stopIfTrue="1" operator="containsText" text="f'k{kk foHkkx jktLFkku">
      <formula>NOT(ISERROR(SEARCH("f'k{kk foHkkx jktLFkku",B2845)))</formula>
    </cfRule>
    <cfRule type="containsText" dxfId="93" priority="83" stopIfTrue="1" operator="containsText" text="iw.kkZad">
      <formula>NOT(ISERROR(SEARCH("iw.kkZad",B2845)))</formula>
    </cfRule>
  </conditionalFormatting>
  <conditionalFormatting sqref="P2825">
    <cfRule type="cellIs" dxfId="92" priority="78" operator="equal">
      <formula>0</formula>
    </cfRule>
  </conditionalFormatting>
  <conditionalFormatting sqref="B2877:C2877">
    <cfRule type="cellIs" dxfId="91" priority="77" stopIfTrue="1" operator="equal">
      <formula>0</formula>
    </cfRule>
  </conditionalFormatting>
  <conditionalFormatting sqref="B2877:C2877">
    <cfRule type="containsText" dxfId="90" priority="72" stopIfTrue="1" operator="containsText" text="dsoy jktdh; fo|ky;ksa esa iz;ksx gsrq fu%'kqYd">
      <formula>NOT(ISERROR(SEARCH("dsoy jktdh; fo|ky;ksa esa iz;ksx gsrq fu%'kqYd",B2877)))</formula>
    </cfRule>
    <cfRule type="containsText" dxfId="89" priority="73" stopIfTrue="1" operator="containsText" text="dsoy jktdh; fo|ky;ksa esa iz;ksx gsrq fu%'kqYd">
      <formula>NOT(ISERROR(SEARCH("dsoy jktdh; fo|ky;ksa esa iz;ksx gsrq fu%'kqYd",B2877)))</formula>
    </cfRule>
    <cfRule type="containsText" dxfId="88" priority="74" stopIfTrue="1" operator="containsText" text="dsoy jktdh; fo|ky;ksa esa iz;ksx gsrq fu%'kqYd">
      <formula>NOT(ISERROR(SEARCH("dsoy jktdh; fo|ky;ksa esa iz;ksx gsrq fu%'kqYd",B2877)))</formula>
    </cfRule>
    <cfRule type="containsText" dxfId="87" priority="75" stopIfTrue="1" operator="containsText" text="f'k{kk foHkkx jktLFkku">
      <formula>NOT(ISERROR(SEARCH("f'k{kk foHkkx jktLFkku",B2877)))</formula>
    </cfRule>
    <cfRule type="containsText" dxfId="86" priority="76" stopIfTrue="1" operator="containsText" text="iw.kkZad">
      <formula>NOT(ISERROR(SEARCH("iw.kkZad",B2877)))</formula>
    </cfRule>
  </conditionalFormatting>
  <conditionalFormatting sqref="P2857">
    <cfRule type="cellIs" dxfId="85" priority="71" operator="equal">
      <formula>0</formula>
    </cfRule>
  </conditionalFormatting>
  <conditionalFormatting sqref="B2909:C2909">
    <cfRule type="cellIs" dxfId="84" priority="70" stopIfTrue="1" operator="equal">
      <formula>0</formula>
    </cfRule>
  </conditionalFormatting>
  <conditionalFormatting sqref="B2909:C2909">
    <cfRule type="containsText" dxfId="83" priority="65" stopIfTrue="1" operator="containsText" text="dsoy jktdh; fo|ky;ksa esa iz;ksx gsrq fu%'kqYd">
      <formula>NOT(ISERROR(SEARCH("dsoy jktdh; fo|ky;ksa esa iz;ksx gsrq fu%'kqYd",B2909)))</formula>
    </cfRule>
    <cfRule type="containsText" dxfId="82" priority="66" stopIfTrue="1" operator="containsText" text="dsoy jktdh; fo|ky;ksa esa iz;ksx gsrq fu%'kqYd">
      <formula>NOT(ISERROR(SEARCH("dsoy jktdh; fo|ky;ksa esa iz;ksx gsrq fu%'kqYd",B2909)))</formula>
    </cfRule>
    <cfRule type="containsText" dxfId="81" priority="67" stopIfTrue="1" operator="containsText" text="dsoy jktdh; fo|ky;ksa esa iz;ksx gsrq fu%'kqYd">
      <formula>NOT(ISERROR(SEARCH("dsoy jktdh; fo|ky;ksa esa iz;ksx gsrq fu%'kqYd",B2909)))</formula>
    </cfRule>
    <cfRule type="containsText" dxfId="80" priority="68" stopIfTrue="1" operator="containsText" text="f'k{kk foHkkx jktLFkku">
      <formula>NOT(ISERROR(SEARCH("f'k{kk foHkkx jktLFkku",B2909)))</formula>
    </cfRule>
    <cfRule type="containsText" dxfId="79" priority="69" stopIfTrue="1" operator="containsText" text="iw.kkZad">
      <formula>NOT(ISERROR(SEARCH("iw.kkZad",B2909)))</formula>
    </cfRule>
  </conditionalFormatting>
  <conditionalFormatting sqref="P2889">
    <cfRule type="cellIs" dxfId="78" priority="64" operator="equal">
      <formula>0</formula>
    </cfRule>
  </conditionalFormatting>
  <conditionalFormatting sqref="B2941:C2941">
    <cfRule type="cellIs" dxfId="77" priority="63" stopIfTrue="1" operator="equal">
      <formula>0</formula>
    </cfRule>
  </conditionalFormatting>
  <conditionalFormatting sqref="B2941:C2941">
    <cfRule type="containsText" dxfId="76" priority="58" stopIfTrue="1" operator="containsText" text="dsoy jktdh; fo|ky;ksa esa iz;ksx gsrq fu%'kqYd">
      <formula>NOT(ISERROR(SEARCH("dsoy jktdh; fo|ky;ksa esa iz;ksx gsrq fu%'kqYd",B2941)))</formula>
    </cfRule>
    <cfRule type="containsText" dxfId="75" priority="59" stopIfTrue="1" operator="containsText" text="dsoy jktdh; fo|ky;ksa esa iz;ksx gsrq fu%'kqYd">
      <formula>NOT(ISERROR(SEARCH("dsoy jktdh; fo|ky;ksa esa iz;ksx gsrq fu%'kqYd",B2941)))</formula>
    </cfRule>
    <cfRule type="containsText" dxfId="74" priority="60" stopIfTrue="1" operator="containsText" text="dsoy jktdh; fo|ky;ksa esa iz;ksx gsrq fu%'kqYd">
      <formula>NOT(ISERROR(SEARCH("dsoy jktdh; fo|ky;ksa esa iz;ksx gsrq fu%'kqYd",B2941)))</formula>
    </cfRule>
    <cfRule type="containsText" dxfId="73" priority="61" stopIfTrue="1" operator="containsText" text="f'k{kk foHkkx jktLFkku">
      <formula>NOT(ISERROR(SEARCH("f'k{kk foHkkx jktLFkku",B2941)))</formula>
    </cfRule>
    <cfRule type="containsText" dxfId="72" priority="62" stopIfTrue="1" operator="containsText" text="iw.kkZad">
      <formula>NOT(ISERROR(SEARCH("iw.kkZad",B2941)))</formula>
    </cfRule>
  </conditionalFormatting>
  <conditionalFormatting sqref="P2921">
    <cfRule type="cellIs" dxfId="71" priority="57" operator="equal">
      <formula>0</formula>
    </cfRule>
  </conditionalFormatting>
  <conditionalFormatting sqref="B2973:C2973">
    <cfRule type="cellIs" dxfId="70" priority="56" stopIfTrue="1" operator="equal">
      <formula>0</formula>
    </cfRule>
  </conditionalFormatting>
  <conditionalFormatting sqref="B2973:C2973">
    <cfRule type="containsText" dxfId="69" priority="51" stopIfTrue="1" operator="containsText" text="dsoy jktdh; fo|ky;ksa esa iz;ksx gsrq fu%'kqYd">
      <formula>NOT(ISERROR(SEARCH("dsoy jktdh; fo|ky;ksa esa iz;ksx gsrq fu%'kqYd",B2973)))</formula>
    </cfRule>
    <cfRule type="containsText" dxfId="68" priority="52" stopIfTrue="1" operator="containsText" text="dsoy jktdh; fo|ky;ksa esa iz;ksx gsrq fu%'kqYd">
      <formula>NOT(ISERROR(SEARCH("dsoy jktdh; fo|ky;ksa esa iz;ksx gsrq fu%'kqYd",B2973)))</formula>
    </cfRule>
    <cfRule type="containsText" dxfId="67" priority="53" stopIfTrue="1" operator="containsText" text="dsoy jktdh; fo|ky;ksa esa iz;ksx gsrq fu%'kqYd">
      <formula>NOT(ISERROR(SEARCH("dsoy jktdh; fo|ky;ksa esa iz;ksx gsrq fu%'kqYd",B2973)))</formula>
    </cfRule>
    <cfRule type="containsText" dxfId="66" priority="54" stopIfTrue="1" operator="containsText" text="f'k{kk foHkkx jktLFkku">
      <formula>NOT(ISERROR(SEARCH("f'k{kk foHkkx jktLFkku",B2973)))</formula>
    </cfRule>
    <cfRule type="containsText" dxfId="65" priority="55" stopIfTrue="1" operator="containsText" text="iw.kkZad">
      <formula>NOT(ISERROR(SEARCH("iw.kkZad",B2973)))</formula>
    </cfRule>
  </conditionalFormatting>
  <conditionalFormatting sqref="P2953">
    <cfRule type="cellIs" dxfId="64" priority="50" operator="equal">
      <formula>0</formula>
    </cfRule>
  </conditionalFormatting>
  <conditionalFormatting sqref="B3005:C3005">
    <cfRule type="cellIs" dxfId="63" priority="49" stopIfTrue="1" operator="equal">
      <formula>0</formula>
    </cfRule>
  </conditionalFormatting>
  <conditionalFormatting sqref="B3005:C3005">
    <cfRule type="containsText" dxfId="62" priority="44" stopIfTrue="1" operator="containsText" text="dsoy jktdh; fo|ky;ksa esa iz;ksx gsrq fu%'kqYd">
      <formula>NOT(ISERROR(SEARCH("dsoy jktdh; fo|ky;ksa esa iz;ksx gsrq fu%'kqYd",B3005)))</formula>
    </cfRule>
    <cfRule type="containsText" dxfId="61" priority="45" stopIfTrue="1" operator="containsText" text="dsoy jktdh; fo|ky;ksa esa iz;ksx gsrq fu%'kqYd">
      <formula>NOT(ISERROR(SEARCH("dsoy jktdh; fo|ky;ksa esa iz;ksx gsrq fu%'kqYd",B3005)))</formula>
    </cfRule>
    <cfRule type="containsText" dxfId="60" priority="46" stopIfTrue="1" operator="containsText" text="dsoy jktdh; fo|ky;ksa esa iz;ksx gsrq fu%'kqYd">
      <formula>NOT(ISERROR(SEARCH("dsoy jktdh; fo|ky;ksa esa iz;ksx gsrq fu%'kqYd",B3005)))</formula>
    </cfRule>
    <cfRule type="containsText" dxfId="59" priority="47" stopIfTrue="1" operator="containsText" text="f'k{kk foHkkx jktLFkku">
      <formula>NOT(ISERROR(SEARCH("f'k{kk foHkkx jktLFkku",B3005)))</formula>
    </cfRule>
    <cfRule type="containsText" dxfId="58" priority="48" stopIfTrue="1" operator="containsText" text="iw.kkZad">
      <formula>NOT(ISERROR(SEARCH("iw.kkZad",B3005)))</formula>
    </cfRule>
  </conditionalFormatting>
  <conditionalFormatting sqref="P2985">
    <cfRule type="cellIs" dxfId="57" priority="43" operator="equal">
      <formula>0</formula>
    </cfRule>
  </conditionalFormatting>
  <conditionalFormatting sqref="B3037:C3037">
    <cfRule type="cellIs" dxfId="56" priority="42" stopIfTrue="1" operator="equal">
      <formula>0</formula>
    </cfRule>
  </conditionalFormatting>
  <conditionalFormatting sqref="B3037:C3037">
    <cfRule type="containsText" dxfId="55" priority="37" stopIfTrue="1" operator="containsText" text="dsoy jktdh; fo|ky;ksa esa iz;ksx gsrq fu%'kqYd">
      <formula>NOT(ISERROR(SEARCH("dsoy jktdh; fo|ky;ksa esa iz;ksx gsrq fu%'kqYd",B3037)))</formula>
    </cfRule>
    <cfRule type="containsText" dxfId="54" priority="38" stopIfTrue="1" operator="containsText" text="dsoy jktdh; fo|ky;ksa esa iz;ksx gsrq fu%'kqYd">
      <formula>NOT(ISERROR(SEARCH("dsoy jktdh; fo|ky;ksa esa iz;ksx gsrq fu%'kqYd",B3037)))</formula>
    </cfRule>
    <cfRule type="containsText" dxfId="53" priority="39" stopIfTrue="1" operator="containsText" text="dsoy jktdh; fo|ky;ksa esa iz;ksx gsrq fu%'kqYd">
      <formula>NOT(ISERROR(SEARCH("dsoy jktdh; fo|ky;ksa esa iz;ksx gsrq fu%'kqYd",B3037)))</formula>
    </cfRule>
    <cfRule type="containsText" dxfId="52" priority="40" stopIfTrue="1" operator="containsText" text="f'k{kk foHkkx jktLFkku">
      <formula>NOT(ISERROR(SEARCH("f'k{kk foHkkx jktLFkku",B3037)))</formula>
    </cfRule>
    <cfRule type="containsText" dxfId="51" priority="41" stopIfTrue="1" operator="containsText" text="iw.kkZad">
      <formula>NOT(ISERROR(SEARCH("iw.kkZad",B3037)))</formula>
    </cfRule>
  </conditionalFormatting>
  <conditionalFormatting sqref="P3017">
    <cfRule type="cellIs" dxfId="50" priority="36" operator="equal">
      <formula>0</formula>
    </cfRule>
  </conditionalFormatting>
  <conditionalFormatting sqref="B3069:C3069">
    <cfRule type="cellIs" dxfId="49" priority="35" stopIfTrue="1" operator="equal">
      <formula>0</formula>
    </cfRule>
  </conditionalFormatting>
  <conditionalFormatting sqref="B3069:C3069">
    <cfRule type="containsText" dxfId="48" priority="30" stopIfTrue="1" operator="containsText" text="dsoy jktdh; fo|ky;ksa esa iz;ksx gsrq fu%'kqYd">
      <formula>NOT(ISERROR(SEARCH("dsoy jktdh; fo|ky;ksa esa iz;ksx gsrq fu%'kqYd",B3069)))</formula>
    </cfRule>
    <cfRule type="containsText" dxfId="47" priority="31" stopIfTrue="1" operator="containsText" text="dsoy jktdh; fo|ky;ksa esa iz;ksx gsrq fu%'kqYd">
      <formula>NOT(ISERROR(SEARCH("dsoy jktdh; fo|ky;ksa esa iz;ksx gsrq fu%'kqYd",B3069)))</formula>
    </cfRule>
    <cfRule type="containsText" dxfId="46" priority="32" stopIfTrue="1" operator="containsText" text="dsoy jktdh; fo|ky;ksa esa iz;ksx gsrq fu%'kqYd">
      <formula>NOT(ISERROR(SEARCH("dsoy jktdh; fo|ky;ksa esa iz;ksx gsrq fu%'kqYd",B3069)))</formula>
    </cfRule>
    <cfRule type="containsText" dxfId="45" priority="33" stopIfTrue="1" operator="containsText" text="f'k{kk foHkkx jktLFkku">
      <formula>NOT(ISERROR(SEARCH("f'k{kk foHkkx jktLFkku",B3069)))</formula>
    </cfRule>
    <cfRule type="containsText" dxfId="44" priority="34" stopIfTrue="1" operator="containsText" text="iw.kkZad">
      <formula>NOT(ISERROR(SEARCH("iw.kkZad",B3069)))</formula>
    </cfRule>
  </conditionalFormatting>
  <conditionalFormatting sqref="P3049">
    <cfRule type="cellIs" dxfId="43" priority="29" operator="equal">
      <formula>0</formula>
    </cfRule>
  </conditionalFormatting>
  <conditionalFormatting sqref="B3101:C3101">
    <cfRule type="cellIs" dxfId="42" priority="28" stopIfTrue="1" operator="equal">
      <formula>0</formula>
    </cfRule>
  </conditionalFormatting>
  <conditionalFormatting sqref="B3101:C3101">
    <cfRule type="containsText" dxfId="41" priority="23" stopIfTrue="1" operator="containsText" text="dsoy jktdh; fo|ky;ksa esa iz;ksx gsrq fu%'kqYd">
      <formula>NOT(ISERROR(SEARCH("dsoy jktdh; fo|ky;ksa esa iz;ksx gsrq fu%'kqYd",B3101)))</formula>
    </cfRule>
    <cfRule type="containsText" dxfId="40" priority="24" stopIfTrue="1" operator="containsText" text="dsoy jktdh; fo|ky;ksa esa iz;ksx gsrq fu%'kqYd">
      <formula>NOT(ISERROR(SEARCH("dsoy jktdh; fo|ky;ksa esa iz;ksx gsrq fu%'kqYd",B3101)))</formula>
    </cfRule>
    <cfRule type="containsText" dxfId="39" priority="25" stopIfTrue="1" operator="containsText" text="dsoy jktdh; fo|ky;ksa esa iz;ksx gsrq fu%'kqYd">
      <formula>NOT(ISERROR(SEARCH("dsoy jktdh; fo|ky;ksa esa iz;ksx gsrq fu%'kqYd",B3101)))</formula>
    </cfRule>
    <cfRule type="containsText" dxfId="38" priority="26" stopIfTrue="1" operator="containsText" text="f'k{kk foHkkx jktLFkku">
      <formula>NOT(ISERROR(SEARCH("f'k{kk foHkkx jktLFkku",B3101)))</formula>
    </cfRule>
    <cfRule type="containsText" dxfId="37" priority="27" stopIfTrue="1" operator="containsText" text="iw.kkZad">
      <formula>NOT(ISERROR(SEARCH("iw.kkZad",B3101)))</formula>
    </cfRule>
  </conditionalFormatting>
  <conditionalFormatting sqref="P3081">
    <cfRule type="cellIs" dxfId="36" priority="22" operator="equal">
      <formula>0</formula>
    </cfRule>
  </conditionalFormatting>
  <conditionalFormatting sqref="B3133:C3133">
    <cfRule type="cellIs" dxfId="35" priority="21" stopIfTrue="1" operator="equal">
      <formula>0</formula>
    </cfRule>
  </conditionalFormatting>
  <conditionalFormatting sqref="B3133:C3133">
    <cfRule type="containsText" dxfId="34" priority="16" stopIfTrue="1" operator="containsText" text="dsoy jktdh; fo|ky;ksa esa iz;ksx gsrq fu%'kqYd">
      <formula>NOT(ISERROR(SEARCH("dsoy jktdh; fo|ky;ksa esa iz;ksx gsrq fu%'kqYd",B3133)))</formula>
    </cfRule>
    <cfRule type="containsText" dxfId="33" priority="17" stopIfTrue="1" operator="containsText" text="dsoy jktdh; fo|ky;ksa esa iz;ksx gsrq fu%'kqYd">
      <formula>NOT(ISERROR(SEARCH("dsoy jktdh; fo|ky;ksa esa iz;ksx gsrq fu%'kqYd",B3133)))</formula>
    </cfRule>
    <cfRule type="containsText" dxfId="32" priority="18" stopIfTrue="1" operator="containsText" text="dsoy jktdh; fo|ky;ksa esa iz;ksx gsrq fu%'kqYd">
      <formula>NOT(ISERROR(SEARCH("dsoy jktdh; fo|ky;ksa esa iz;ksx gsrq fu%'kqYd",B3133)))</formula>
    </cfRule>
    <cfRule type="containsText" dxfId="31" priority="19" stopIfTrue="1" operator="containsText" text="f'k{kk foHkkx jktLFkku">
      <formula>NOT(ISERROR(SEARCH("f'k{kk foHkkx jktLFkku",B3133)))</formula>
    </cfRule>
    <cfRule type="containsText" dxfId="30" priority="20" stopIfTrue="1" operator="containsText" text="iw.kkZad">
      <formula>NOT(ISERROR(SEARCH("iw.kkZad",B3133)))</formula>
    </cfRule>
  </conditionalFormatting>
  <conditionalFormatting sqref="P3113">
    <cfRule type="cellIs" dxfId="29" priority="15" operator="equal">
      <formula>0</formula>
    </cfRule>
  </conditionalFormatting>
  <conditionalFormatting sqref="B3165:C3165">
    <cfRule type="cellIs" dxfId="28" priority="14" stopIfTrue="1" operator="equal">
      <formula>0</formula>
    </cfRule>
  </conditionalFormatting>
  <conditionalFormatting sqref="B3165:C3165">
    <cfRule type="containsText" dxfId="27" priority="9" stopIfTrue="1" operator="containsText" text="dsoy jktdh; fo|ky;ksa esa iz;ksx gsrq fu%'kqYd">
      <formula>NOT(ISERROR(SEARCH("dsoy jktdh; fo|ky;ksa esa iz;ksx gsrq fu%'kqYd",B3165)))</formula>
    </cfRule>
    <cfRule type="containsText" dxfId="26" priority="10" stopIfTrue="1" operator="containsText" text="dsoy jktdh; fo|ky;ksa esa iz;ksx gsrq fu%'kqYd">
      <formula>NOT(ISERROR(SEARCH("dsoy jktdh; fo|ky;ksa esa iz;ksx gsrq fu%'kqYd",B3165)))</formula>
    </cfRule>
    <cfRule type="containsText" dxfId="25" priority="11" stopIfTrue="1" operator="containsText" text="dsoy jktdh; fo|ky;ksa esa iz;ksx gsrq fu%'kqYd">
      <formula>NOT(ISERROR(SEARCH("dsoy jktdh; fo|ky;ksa esa iz;ksx gsrq fu%'kqYd",B3165)))</formula>
    </cfRule>
    <cfRule type="containsText" dxfId="24" priority="12" stopIfTrue="1" operator="containsText" text="f'k{kk foHkkx jktLFkku">
      <formula>NOT(ISERROR(SEARCH("f'k{kk foHkkx jktLFkku",B3165)))</formula>
    </cfRule>
    <cfRule type="containsText" dxfId="23" priority="13" stopIfTrue="1" operator="containsText" text="iw.kkZad">
      <formula>NOT(ISERROR(SEARCH("iw.kkZad",B3165)))</formula>
    </cfRule>
  </conditionalFormatting>
  <conditionalFormatting sqref="P3145">
    <cfRule type="cellIs" dxfId="22" priority="8" operator="equal">
      <formula>0</formula>
    </cfRule>
  </conditionalFormatting>
  <conditionalFormatting sqref="B3197:C3197">
    <cfRule type="cellIs" dxfId="21" priority="7" stopIfTrue="1" operator="equal">
      <formula>0</formula>
    </cfRule>
  </conditionalFormatting>
  <conditionalFormatting sqref="B3197:C3197">
    <cfRule type="containsText" dxfId="20" priority="2" stopIfTrue="1" operator="containsText" text="dsoy jktdh; fo|ky;ksa esa iz;ksx gsrq fu%'kqYd">
      <formula>NOT(ISERROR(SEARCH("dsoy jktdh; fo|ky;ksa esa iz;ksx gsrq fu%'kqYd",B3197)))</formula>
    </cfRule>
    <cfRule type="containsText" dxfId="19" priority="3" stopIfTrue="1" operator="containsText" text="dsoy jktdh; fo|ky;ksa esa iz;ksx gsrq fu%'kqYd">
      <formula>NOT(ISERROR(SEARCH("dsoy jktdh; fo|ky;ksa esa iz;ksx gsrq fu%'kqYd",B3197)))</formula>
    </cfRule>
    <cfRule type="containsText" dxfId="18" priority="4" stopIfTrue="1" operator="containsText" text="dsoy jktdh; fo|ky;ksa esa iz;ksx gsrq fu%'kqYd">
      <formula>NOT(ISERROR(SEARCH("dsoy jktdh; fo|ky;ksa esa iz;ksx gsrq fu%'kqYd",B3197)))</formula>
    </cfRule>
    <cfRule type="containsText" dxfId="17" priority="5" stopIfTrue="1" operator="containsText" text="f'k{kk foHkkx jktLFkku">
      <formula>NOT(ISERROR(SEARCH("f'k{kk foHkkx jktLFkku",B3197)))</formula>
    </cfRule>
    <cfRule type="containsText" dxfId="16" priority="6" stopIfTrue="1" operator="containsText" text="iw.kkZad">
      <formula>NOT(ISERROR(SEARCH("iw.kkZad",B3197)))</formula>
    </cfRule>
  </conditionalFormatting>
  <conditionalFormatting sqref="P3177">
    <cfRule type="cellIs" dxfId="15" priority="1" operator="equal">
      <formula>0</formula>
    </cfRule>
  </conditionalFormatting>
  <printOptions horizontalCentered="1" verticalCentered="1"/>
  <pageMargins left="0.5" right="0.5" top="0.5" bottom="0.5" header="0.5" footer="0.5"/>
  <drawing r:id="rId1"/>
  <legacyDrawing r:id="rId2"/>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sheetPr enableFormatConditionsCalculation="0">
    <tabColor rgb="FF0000FF"/>
  </sheetPr>
  <dimension ref="A1:AB121"/>
  <sheetViews>
    <sheetView topLeftCell="I1" zoomScalePageLayoutView="150" workbookViewId="0">
      <selection activeCell="O1" sqref="O1:AB1"/>
    </sheetView>
  </sheetViews>
  <sheetFormatPr defaultColWidth="9.140625" defaultRowHeight="0" customHeight="1" zeroHeight="1"/>
  <cols>
    <col min="1" max="1" width="4.85546875" style="12" customWidth="1"/>
    <col min="2" max="2" width="4.42578125" style="12" customWidth="1"/>
    <col min="3" max="3" width="5.7109375" style="12" customWidth="1"/>
    <col min="4" max="4" width="10.85546875" style="12" customWidth="1"/>
    <col min="5" max="5" width="14.7109375" style="37" customWidth="1"/>
    <col min="6" max="6" width="12.42578125" style="37" customWidth="1"/>
    <col min="7" max="7" width="14" style="37" customWidth="1"/>
    <col min="8" max="8" width="6" style="38" customWidth="1"/>
    <col min="9" max="9" width="5.140625" style="38" customWidth="1"/>
    <col min="10" max="10" width="8.7109375" style="37" customWidth="1"/>
    <col min="11" max="11" width="5" style="12" customWidth="1"/>
    <col min="12" max="12" width="5.28515625" style="14" customWidth="1"/>
    <col min="13" max="13" width="2.7109375" style="12" customWidth="1"/>
    <col min="14" max="14" width="2.28515625" style="12" customWidth="1"/>
    <col min="15" max="15" width="15.85546875" style="54" customWidth="1"/>
    <col min="16" max="21" width="5.7109375" style="12" customWidth="1"/>
    <col min="22" max="22" width="6.42578125" style="12" customWidth="1"/>
    <col min="23" max="25" width="5.7109375" style="12" customWidth="1"/>
    <col min="26" max="26" width="6.42578125" style="12" customWidth="1"/>
    <col min="27" max="27" width="6.140625" style="12" customWidth="1"/>
    <col min="28" max="28" width="6.7109375" style="12" customWidth="1"/>
    <col min="29" max="65" width="9.140625" style="12" customWidth="1"/>
    <col min="66" max="66" width="8.7109375" style="12" customWidth="1"/>
    <col min="67" max="84" width="9.140625" style="12" customWidth="1"/>
    <col min="85" max="85" width="0.140625" style="12" customWidth="1"/>
    <col min="86" max="103" width="9.140625" style="12" customWidth="1"/>
    <col min="104" max="104" width="0.42578125" style="12" customWidth="1"/>
    <col min="105" max="120" width="9.140625" style="12" customWidth="1"/>
    <col min="121" max="121" width="0.28515625" style="12" customWidth="1"/>
    <col min="122" max="135" width="9.140625" style="12" customWidth="1"/>
    <col min="136" max="136" width="8.7109375" style="12" customWidth="1"/>
    <col min="137" max="155" width="9.140625" style="12" customWidth="1"/>
    <col min="156" max="156" width="0.42578125" style="12" customWidth="1"/>
    <col min="157" max="172" width="9.140625" style="12" customWidth="1"/>
    <col min="173" max="173" width="4.85546875" style="12" customWidth="1"/>
    <col min="174" max="189" width="9.140625" style="12" customWidth="1"/>
    <col min="190" max="190" width="0.42578125" style="12" customWidth="1"/>
    <col min="191" max="207" width="9.140625" style="12" customWidth="1"/>
    <col min="208" max="208" width="8.42578125" style="12" customWidth="1"/>
    <col min="209" max="218" width="9.140625" style="12" customWidth="1"/>
    <col min="219" max="219" width="8.42578125" style="12" customWidth="1"/>
    <col min="220" max="220" width="9.140625" style="12" customWidth="1"/>
    <col min="221" max="221" width="8.42578125" style="12" customWidth="1"/>
    <col min="222" max="16384" width="9.140625" style="12"/>
  </cols>
  <sheetData>
    <row r="1" spans="1:28" ht="24" customHeight="1">
      <c r="A1" s="1126" t="str">
        <f>'statement of marks'!A1</f>
        <v>MkW0Hkhejko vEcsMdj jkt0vkok0fo|k0cxMh]nkSlk</v>
      </c>
      <c r="B1" s="1127"/>
      <c r="C1" s="1127"/>
      <c r="D1" s="1127"/>
      <c r="E1" s="1127"/>
      <c r="F1" s="1127"/>
      <c r="G1" s="1127"/>
      <c r="H1" s="1123" t="s">
        <v>123</v>
      </c>
      <c r="I1" s="1124"/>
      <c r="J1" s="1124"/>
      <c r="K1" s="1124"/>
      <c r="L1" s="1125"/>
      <c r="O1" s="1119" t="str">
        <f>A1</f>
        <v>MkW0Hkhejko vEcsMdj jkt0vkok0fo|k0cxMh]nkSlk</v>
      </c>
      <c r="P1" s="1120"/>
      <c r="Q1" s="1120"/>
      <c r="R1" s="1120"/>
      <c r="S1" s="1120"/>
      <c r="T1" s="1120"/>
      <c r="U1" s="1120"/>
      <c r="V1" s="1120"/>
      <c r="W1" s="1120"/>
      <c r="X1" s="1120"/>
      <c r="Y1" s="1120"/>
      <c r="Z1" s="1120"/>
      <c r="AA1" s="1120"/>
      <c r="AB1" s="1121"/>
    </row>
    <row r="2" spans="1:28" ht="21.95" hidden="1" customHeight="1" thickTop="1">
      <c r="A2" s="172"/>
      <c r="B2" s="140"/>
      <c r="C2" s="140"/>
      <c r="D2" s="140"/>
      <c r="E2" s="140"/>
      <c r="F2" s="140"/>
      <c r="G2" s="140"/>
      <c r="H2" s="140"/>
      <c r="I2" s="140"/>
      <c r="J2" s="140"/>
      <c r="K2" s="140"/>
      <c r="L2" s="173"/>
      <c r="O2" s="1111" t="s">
        <v>49</v>
      </c>
      <c r="P2" s="1112"/>
      <c r="Q2" s="1112"/>
      <c r="R2" s="1112"/>
      <c r="S2" s="1112"/>
      <c r="T2" s="1112"/>
      <c r="U2" s="1112"/>
      <c r="V2" s="1112"/>
      <c r="W2" s="1112"/>
      <c r="X2" s="1112"/>
      <c r="Y2" s="1112"/>
      <c r="Z2" s="1112"/>
      <c r="AA2" s="1112"/>
      <c r="AB2" s="1113"/>
    </row>
    <row r="3" spans="1:28" ht="28.5" customHeight="1">
      <c r="A3" s="1100" t="str">
        <f>'statement of marks'!A3:C3</f>
        <v>d{kk</v>
      </c>
      <c r="B3" s="1096"/>
      <c r="C3" s="1096"/>
      <c r="D3" s="141"/>
      <c r="E3" s="142" t="str">
        <f>'statement of marks'!G3</f>
        <v>6 B</v>
      </c>
      <c r="F3" s="141"/>
      <c r="G3" s="141"/>
      <c r="H3" s="141" t="s">
        <v>80</v>
      </c>
      <c r="I3" s="1109" t="str">
        <f>'statement of marks'!H3</f>
        <v>2016-17</v>
      </c>
      <c r="J3" s="1110"/>
      <c r="K3" s="1099" t="s">
        <v>15</v>
      </c>
      <c r="L3" s="1122" t="s">
        <v>124</v>
      </c>
      <c r="O3" s="178" t="str">
        <f>'statement of marks'!I4</f>
        <v>Nk= @ Nk=k dk uke</v>
      </c>
      <c r="P3" s="83" t="s">
        <v>50</v>
      </c>
      <c r="Q3" s="83" t="s">
        <v>51</v>
      </c>
      <c r="R3" s="83" t="s">
        <v>52</v>
      </c>
      <c r="S3" s="83" t="s">
        <v>53</v>
      </c>
      <c r="T3" s="83" t="s">
        <v>54</v>
      </c>
      <c r="U3" s="83" t="s">
        <v>55</v>
      </c>
      <c r="V3" s="83" t="s">
        <v>56</v>
      </c>
      <c r="W3" s="83" t="s">
        <v>57</v>
      </c>
      <c r="X3" s="83" t="s">
        <v>58</v>
      </c>
      <c r="Y3" s="83" t="s">
        <v>59</v>
      </c>
      <c r="Z3" s="83" t="s">
        <v>85</v>
      </c>
      <c r="AA3" s="83" t="s">
        <v>86</v>
      </c>
      <c r="AB3" s="179" t="s">
        <v>87</v>
      </c>
    </row>
    <row r="4" spans="1:28" ht="18.600000000000001" customHeight="1">
      <c r="A4" s="1101" t="str">
        <f>'statement of marks'!A4</f>
        <v>Øzekad</v>
      </c>
      <c r="B4" s="1102" t="str">
        <f>'statement of marks'!D4</f>
        <v>ukekad LFkkuh;</v>
      </c>
      <c r="C4" s="1102" t="str">
        <f>'statement of marks'!F4</f>
        <v>izos'kkad</v>
      </c>
      <c r="D4" s="1128" t="str">
        <f>'statement of marks'!G4</f>
        <v>tUe fnukad ¼vadksa esa½</v>
      </c>
      <c r="E4" s="1096" t="str">
        <f>'statement of marks'!I4</f>
        <v>Nk= @ Nk=k dk uke</v>
      </c>
      <c r="F4" s="1096" t="str">
        <f>'statement of marks'!J4</f>
        <v>firk dk uke</v>
      </c>
      <c r="G4" s="1096" t="str">
        <f>'statement of marks'!K4</f>
        <v>ekrk dk uke</v>
      </c>
      <c r="H4" s="1096" t="str">
        <f>'statement of marks'!B4</f>
        <v>tkfr</v>
      </c>
      <c r="I4" s="1131" t="str">
        <f>'statement of marks'!C4</f>
        <v xml:space="preserve">Nk= @ Nk=k </v>
      </c>
      <c r="J4" s="1096" t="s">
        <v>11</v>
      </c>
      <c r="K4" s="1099"/>
      <c r="L4" s="1122"/>
      <c r="O4" s="178"/>
      <c r="P4" s="15"/>
      <c r="Q4" s="15"/>
      <c r="R4" s="15"/>
      <c r="S4" s="15"/>
      <c r="T4" s="15"/>
      <c r="U4" s="15"/>
      <c r="V4" s="15"/>
      <c r="W4" s="15"/>
      <c r="X4" s="15"/>
      <c r="Y4" s="15"/>
      <c r="Z4" s="15"/>
      <c r="AA4" s="15"/>
      <c r="AB4" s="180"/>
    </row>
    <row r="5" spans="1:28" ht="18.600000000000001" customHeight="1">
      <c r="A5" s="1101"/>
      <c r="B5" s="1102"/>
      <c r="C5" s="1102"/>
      <c r="D5" s="1129"/>
      <c r="E5" s="1096"/>
      <c r="F5" s="1096"/>
      <c r="G5" s="1096"/>
      <c r="H5" s="1096"/>
      <c r="I5" s="1132"/>
      <c r="J5" s="1096"/>
      <c r="K5" s="1099"/>
      <c r="L5" s="1122"/>
      <c r="O5" s="178"/>
      <c r="P5" s="15"/>
      <c r="Q5" s="15"/>
      <c r="R5" s="15"/>
      <c r="S5" s="15"/>
      <c r="T5" s="15"/>
      <c r="U5" s="15"/>
      <c r="V5" s="15"/>
      <c r="W5" s="15"/>
      <c r="X5" s="15"/>
      <c r="Y5" s="15"/>
      <c r="Z5" s="15"/>
      <c r="AA5" s="15"/>
      <c r="AB5" s="180"/>
    </row>
    <row r="6" spans="1:28" ht="18.600000000000001" customHeight="1">
      <c r="A6" s="1101"/>
      <c r="B6" s="1102"/>
      <c r="C6" s="1102"/>
      <c r="D6" s="1130"/>
      <c r="E6" s="1096"/>
      <c r="F6" s="1096"/>
      <c r="G6" s="1096"/>
      <c r="H6" s="1096"/>
      <c r="I6" s="1133"/>
      <c r="J6" s="1096"/>
      <c r="K6" s="1099"/>
      <c r="L6" s="1122"/>
      <c r="O6" s="178"/>
      <c r="P6" s="15"/>
      <c r="Q6" s="15"/>
      <c r="R6" s="15"/>
      <c r="S6" s="15"/>
      <c r="T6" s="15"/>
      <c r="U6" s="15"/>
      <c r="V6" s="15"/>
      <c r="W6" s="15"/>
      <c r="X6" s="15"/>
      <c r="Y6" s="15"/>
      <c r="Z6" s="15"/>
      <c r="AA6" s="15"/>
      <c r="AB6" s="180"/>
    </row>
    <row r="7" spans="1:28" ht="17.100000000000001" customHeight="1">
      <c r="A7" s="205">
        <f>'statement of marks'!A7</f>
        <v>1</v>
      </c>
      <c r="B7" s="206">
        <f>'statement of marks'!D7</f>
        <v>651</v>
      </c>
      <c r="C7" s="206">
        <f>'statement of marks'!F7</f>
        <v>1993</v>
      </c>
      <c r="D7" s="511">
        <f>'statement of marks'!G7</f>
        <v>38986</v>
      </c>
      <c r="E7" s="143" t="str">
        <f>'statement of marks'!I7</f>
        <v>vfHk"ksd lkSx.k</v>
      </c>
      <c r="F7" s="143" t="str">
        <f>'statement of marks'!J7</f>
        <v>Jh lkxjey lkSx.k</v>
      </c>
      <c r="G7" s="143" t="str">
        <f>'statement of marks'!K7</f>
        <v>Jhefr cqxyh nsoh</v>
      </c>
      <c r="H7" s="144" t="str">
        <f>'statement of marks'!B7</f>
        <v>SC</v>
      </c>
      <c r="I7" s="144" t="str">
        <f>'statement of marks'!C7</f>
        <v>B</v>
      </c>
      <c r="J7" s="231" t="str">
        <f>'statement of marks'!HC7</f>
        <v/>
      </c>
      <c r="K7" s="145" t="str">
        <f>'statement of marks'!HJ7</f>
        <v/>
      </c>
      <c r="L7" s="174" t="str">
        <f>'statement of marks'!HK7</f>
        <v/>
      </c>
      <c r="O7" s="178" t="str">
        <f>'statement of marks'!I7</f>
        <v>vfHk"ksd lkSx.k</v>
      </c>
      <c r="P7" s="137" t="str">
        <f>IF(AND($H7="SC",$I7="B"),$J7,"")</f>
        <v/>
      </c>
      <c r="Q7" s="137" t="str">
        <f>IF(AND($H7="SC",$I7="G"),$J7,"")</f>
        <v/>
      </c>
      <c r="R7" s="137" t="str">
        <f>IF(AND($H7="ST",$I7="B"),$J7,"")</f>
        <v/>
      </c>
      <c r="S7" s="137" t="str">
        <f>IF(AND($H7="ST",$I7="G"),$J7,"")</f>
        <v/>
      </c>
      <c r="T7" s="137" t="str">
        <f>IF(AND($H7="OBC",$I7="B"),$J7,"")</f>
        <v/>
      </c>
      <c r="U7" s="137" t="str">
        <f>IF(AND($H7="OBC",$I7="G"),$J7,"")</f>
        <v/>
      </c>
      <c r="V7" s="137" t="str">
        <f>IF(AND($H7="GEN",$I7="B"),$J7,"")</f>
        <v/>
      </c>
      <c r="W7" s="137" t="str">
        <f>IF(AND($H7="GEN",$I7="G"),$J7,"")</f>
        <v/>
      </c>
      <c r="X7" s="137" t="str">
        <f>IF(AND($H7="MIN",$I7="B"),$J7,"")</f>
        <v/>
      </c>
      <c r="Y7" s="137" t="str">
        <f>IF(AND($H7="MIN",$I7="G"),$J7,"")</f>
        <v/>
      </c>
      <c r="Z7" s="137" t="str">
        <f>IF(AND($H7="SBC",$I7="B"),$J7,"")</f>
        <v/>
      </c>
      <c r="AA7" s="137" t="str">
        <f>IF(AND($H7="SBC",$I7="G"),$J7,"")</f>
        <v/>
      </c>
      <c r="AB7" s="181"/>
    </row>
    <row r="8" spans="1:28" ht="17.100000000000001" customHeight="1">
      <c r="A8" s="205">
        <f>'statement of marks'!A8</f>
        <v>2</v>
      </c>
      <c r="B8" s="206">
        <f>'statement of marks'!D8</f>
        <v>652</v>
      </c>
      <c r="C8" s="206">
        <f>'statement of marks'!F8</f>
        <v>2036</v>
      </c>
      <c r="D8" s="511">
        <f>'statement of marks'!G8</f>
        <v>39238</v>
      </c>
      <c r="E8" s="143" t="str">
        <f>'statement of marks'!I8</f>
        <v>vt; dqekj lSuh</v>
      </c>
      <c r="F8" s="143" t="str">
        <f>'statement of marks'!J8</f>
        <v>Jh eqds'k pUn lSuh</v>
      </c>
      <c r="G8" s="143" t="str">
        <f>'statement of marks'!K8</f>
        <v>Jhefr xksnkojh nsoh</v>
      </c>
      <c r="H8" s="144" t="str">
        <f>'statement of marks'!B8</f>
        <v>OBC</v>
      </c>
      <c r="I8" s="144" t="str">
        <f>'statement of marks'!C8</f>
        <v>B</v>
      </c>
      <c r="J8" s="231" t="str">
        <f>'statement of marks'!HC8</f>
        <v/>
      </c>
      <c r="K8" s="145" t="str">
        <f>'statement of marks'!HJ8</f>
        <v/>
      </c>
      <c r="L8" s="174" t="str">
        <f>'statement of marks'!HK8</f>
        <v/>
      </c>
      <c r="O8" s="178" t="str">
        <f>'statement of marks'!I8</f>
        <v>vt; dqekj lSuh</v>
      </c>
      <c r="P8" s="137" t="str">
        <f t="shared" ref="P8:P71" si="0">IF(AND($H8="SC",$I8="B"),$J8,"")</f>
        <v/>
      </c>
      <c r="Q8" s="137" t="str">
        <f t="shared" ref="Q8:Q71" si="1">IF(AND($H8="SC",$I8="G"),$J8,"")</f>
        <v/>
      </c>
      <c r="R8" s="137" t="str">
        <f t="shared" ref="R8:R71" si="2">IF(AND($H8="ST",$I8="B"),$J8,"")</f>
        <v/>
      </c>
      <c r="S8" s="137" t="str">
        <f t="shared" ref="S8:S71" si="3">IF(AND($H8="ST",$I8="G"),$J8,"")</f>
        <v/>
      </c>
      <c r="T8" s="137" t="str">
        <f t="shared" ref="T8:T71" si="4">IF(AND($H8="OBC",$I8="B"),$J8,"")</f>
        <v/>
      </c>
      <c r="U8" s="137" t="str">
        <f t="shared" ref="U8:U71" si="5">IF(AND($H8="OBC",$I8="G"),$J8,"")</f>
        <v/>
      </c>
      <c r="V8" s="137" t="str">
        <f t="shared" ref="V8:V71" si="6">IF(AND($H8="GEN",$I8="B"),$J8,"")</f>
        <v/>
      </c>
      <c r="W8" s="137" t="str">
        <f t="shared" ref="W8:W71" si="7">IF(AND($H8="GEN",$I8="G"),$J8,"")</f>
        <v/>
      </c>
      <c r="X8" s="137" t="str">
        <f t="shared" ref="X8:X71" si="8">IF(AND($H8="MIN",$I8="B"),$J8,"")</f>
        <v/>
      </c>
      <c r="Y8" s="137" t="str">
        <f t="shared" ref="Y8:Y71" si="9">IF(AND($H8="MIN",$I8="G"),$J8,"")</f>
        <v/>
      </c>
      <c r="Z8" s="137" t="str">
        <f t="shared" ref="Z8:Z71" si="10">IF(AND($H8="SBC",$I8="B"),$J8,"")</f>
        <v/>
      </c>
      <c r="AA8" s="137" t="str">
        <f t="shared" ref="AA8:AA71" si="11">IF(AND($H8="SBC",$I8="G"),$J8,"")</f>
        <v/>
      </c>
      <c r="AB8" s="181"/>
    </row>
    <row r="9" spans="1:28" ht="17.100000000000001" customHeight="1">
      <c r="A9" s="205">
        <f>'statement of marks'!A9</f>
        <v>3</v>
      </c>
      <c r="B9" s="206">
        <f>'statement of marks'!D9</f>
        <v>653</v>
      </c>
      <c r="C9" s="206">
        <f>'statement of marks'!F9</f>
        <v>1995</v>
      </c>
      <c r="D9" s="511">
        <f>'statement of marks'!G9</f>
        <v>38880</v>
      </c>
      <c r="E9" s="143" t="str">
        <f>'statement of marks'!I9</f>
        <v>vfHkus'k dqekj cSjok</v>
      </c>
      <c r="F9" s="143" t="str">
        <f>'statement of marks'!J9</f>
        <v>Jh ccyq jke cSjok</v>
      </c>
      <c r="G9" s="143" t="str">
        <f>'statement of marks'!K9</f>
        <v>Jhefr lqfurk nsoh</v>
      </c>
      <c r="H9" s="144" t="str">
        <f>'statement of marks'!B9</f>
        <v>SC</v>
      </c>
      <c r="I9" s="144" t="str">
        <f>'statement of marks'!C9</f>
        <v>B</v>
      </c>
      <c r="J9" s="231" t="str">
        <f>'statement of marks'!HC9</f>
        <v/>
      </c>
      <c r="K9" s="145" t="str">
        <f>'statement of marks'!HJ9</f>
        <v/>
      </c>
      <c r="L9" s="174" t="str">
        <f>'statement of marks'!HK9</f>
        <v/>
      </c>
      <c r="O9" s="178" t="str">
        <f>'statement of marks'!I9</f>
        <v>vfHkus'k dqekj cSjok</v>
      </c>
      <c r="P9" s="137" t="str">
        <f t="shared" si="0"/>
        <v/>
      </c>
      <c r="Q9" s="137" t="str">
        <f t="shared" si="1"/>
        <v/>
      </c>
      <c r="R9" s="137" t="str">
        <f t="shared" si="2"/>
        <v/>
      </c>
      <c r="S9" s="137" t="str">
        <f t="shared" si="3"/>
        <v/>
      </c>
      <c r="T9" s="137" t="str">
        <f t="shared" si="4"/>
        <v/>
      </c>
      <c r="U9" s="137" t="str">
        <f t="shared" si="5"/>
        <v/>
      </c>
      <c r="V9" s="137" t="str">
        <f t="shared" si="6"/>
        <v/>
      </c>
      <c r="W9" s="137" t="str">
        <f t="shared" si="7"/>
        <v/>
      </c>
      <c r="X9" s="137" t="str">
        <f t="shared" si="8"/>
        <v/>
      </c>
      <c r="Y9" s="137" t="str">
        <f t="shared" si="9"/>
        <v/>
      </c>
      <c r="Z9" s="137" t="str">
        <f t="shared" si="10"/>
        <v/>
      </c>
      <c r="AA9" s="137" t="str">
        <f t="shared" si="11"/>
        <v/>
      </c>
      <c r="AB9" s="181"/>
    </row>
    <row r="10" spans="1:28" ht="17.100000000000001" customHeight="1">
      <c r="A10" s="205">
        <f>'statement of marks'!A10</f>
        <v>4</v>
      </c>
      <c r="B10" s="206">
        <f>'statement of marks'!D10</f>
        <v>654</v>
      </c>
      <c r="C10" s="206">
        <f>'statement of marks'!F10</f>
        <v>2023</v>
      </c>
      <c r="D10" s="511">
        <f>'statement of marks'!G10</f>
        <v>39335</v>
      </c>
      <c r="E10" s="143" t="str">
        <f>'statement of marks'!I10</f>
        <v>vafdr dqekj ehuk</v>
      </c>
      <c r="F10" s="143" t="str">
        <f>'statement of marks'!J10</f>
        <v>Jh 'kEHkq yky ehuk</v>
      </c>
      <c r="G10" s="143" t="str">
        <f>'statement of marks'!K10</f>
        <v>Jhefr dsyh nssoh</v>
      </c>
      <c r="H10" s="144" t="str">
        <f>'statement of marks'!B10</f>
        <v>ST</v>
      </c>
      <c r="I10" s="144" t="str">
        <f>'statement of marks'!C10</f>
        <v>B</v>
      </c>
      <c r="J10" s="231" t="str">
        <f>'statement of marks'!HC10</f>
        <v/>
      </c>
      <c r="K10" s="145" t="str">
        <f>'statement of marks'!HJ10</f>
        <v/>
      </c>
      <c r="L10" s="174" t="str">
        <f>'statement of marks'!HK10</f>
        <v/>
      </c>
      <c r="O10" s="178" t="str">
        <f>'statement of marks'!I10</f>
        <v>vafdr dqekj ehuk</v>
      </c>
      <c r="P10" s="137" t="str">
        <f t="shared" si="0"/>
        <v/>
      </c>
      <c r="Q10" s="137" t="str">
        <f t="shared" si="1"/>
        <v/>
      </c>
      <c r="R10" s="137" t="str">
        <f t="shared" si="2"/>
        <v/>
      </c>
      <c r="S10" s="137" t="str">
        <f t="shared" si="3"/>
        <v/>
      </c>
      <c r="T10" s="137" t="str">
        <f t="shared" si="4"/>
        <v/>
      </c>
      <c r="U10" s="137" t="str">
        <f t="shared" si="5"/>
        <v/>
      </c>
      <c r="V10" s="137" t="str">
        <f t="shared" si="6"/>
        <v/>
      </c>
      <c r="W10" s="137" t="str">
        <f t="shared" si="7"/>
        <v/>
      </c>
      <c r="X10" s="137" t="str">
        <f t="shared" si="8"/>
        <v/>
      </c>
      <c r="Y10" s="137" t="str">
        <f t="shared" si="9"/>
        <v/>
      </c>
      <c r="Z10" s="137" t="str">
        <f t="shared" si="10"/>
        <v/>
      </c>
      <c r="AA10" s="137" t="str">
        <f t="shared" si="11"/>
        <v/>
      </c>
      <c r="AB10" s="181"/>
    </row>
    <row r="11" spans="1:28" ht="17.100000000000001" customHeight="1">
      <c r="A11" s="205">
        <f>'statement of marks'!A11</f>
        <v>5</v>
      </c>
      <c r="B11" s="206">
        <f>'statement of marks'!D11</f>
        <v>655</v>
      </c>
      <c r="C11" s="206">
        <f>'statement of marks'!F11</f>
        <v>1973</v>
      </c>
      <c r="D11" s="511">
        <f>'statement of marks'!G11</f>
        <v>39057</v>
      </c>
      <c r="E11" s="143" t="str">
        <f>'statement of marks'!I11</f>
        <v>vk'kh"k egkoj</v>
      </c>
      <c r="F11" s="143" t="str">
        <f>'statement of marks'!J11</f>
        <v>Jh jes'k egkoj</v>
      </c>
      <c r="G11" s="143" t="str">
        <f>'statement of marks'!K11</f>
        <v>Jhefr nzksirh nsoh</v>
      </c>
      <c r="H11" s="144" t="str">
        <f>'statement of marks'!B11</f>
        <v>SC</v>
      </c>
      <c r="I11" s="144" t="str">
        <f>'statement of marks'!C11</f>
        <v>B</v>
      </c>
      <c r="J11" s="231" t="str">
        <f>'statement of marks'!HC11</f>
        <v/>
      </c>
      <c r="K11" s="145" t="str">
        <f>'statement of marks'!HJ11</f>
        <v/>
      </c>
      <c r="L11" s="174" t="str">
        <f>'statement of marks'!HK11</f>
        <v/>
      </c>
      <c r="O11" s="178" t="str">
        <f>'statement of marks'!I11</f>
        <v>vk'kh"k egkoj</v>
      </c>
      <c r="P11" s="137" t="str">
        <f t="shared" si="0"/>
        <v/>
      </c>
      <c r="Q11" s="137" t="str">
        <f t="shared" si="1"/>
        <v/>
      </c>
      <c r="R11" s="137" t="str">
        <f t="shared" si="2"/>
        <v/>
      </c>
      <c r="S11" s="137" t="str">
        <f t="shared" si="3"/>
        <v/>
      </c>
      <c r="T11" s="137" t="str">
        <f t="shared" si="4"/>
        <v/>
      </c>
      <c r="U11" s="137" t="str">
        <f t="shared" si="5"/>
        <v/>
      </c>
      <c r="V11" s="137" t="str">
        <f t="shared" si="6"/>
        <v/>
      </c>
      <c r="W11" s="137" t="str">
        <f t="shared" si="7"/>
        <v/>
      </c>
      <c r="X11" s="137" t="str">
        <f t="shared" si="8"/>
        <v/>
      </c>
      <c r="Y11" s="137" t="str">
        <f t="shared" si="9"/>
        <v/>
      </c>
      <c r="Z11" s="137" t="str">
        <f t="shared" si="10"/>
        <v/>
      </c>
      <c r="AA11" s="137" t="str">
        <f t="shared" si="11"/>
        <v/>
      </c>
      <c r="AB11" s="181"/>
    </row>
    <row r="12" spans="1:28" ht="17.100000000000001" customHeight="1">
      <c r="A12" s="205">
        <f>'statement of marks'!A12</f>
        <v>6</v>
      </c>
      <c r="B12" s="206">
        <f>'statement of marks'!D12</f>
        <v>656</v>
      </c>
      <c r="C12" s="206">
        <f>'statement of marks'!F12</f>
        <v>2038</v>
      </c>
      <c r="D12" s="511">
        <f>'statement of marks'!G12</f>
        <v>38902</v>
      </c>
      <c r="E12" s="143" t="str">
        <f>'statement of marks'!I12</f>
        <v>v'kksd dqekj xqtZj</v>
      </c>
      <c r="F12" s="143" t="str">
        <f>'statement of marks'!J12</f>
        <v>Jh xqykc pUn xqtZj</v>
      </c>
      <c r="G12" s="143" t="str">
        <f>'statement of marks'!K12</f>
        <v>Jhefr yfyrk nsoh</v>
      </c>
      <c r="H12" s="144" t="str">
        <f>'statement of marks'!B12</f>
        <v>OBC</v>
      </c>
      <c r="I12" s="144" t="str">
        <f>'statement of marks'!C12</f>
        <v>B</v>
      </c>
      <c r="J12" s="231" t="str">
        <f>'statement of marks'!HC12</f>
        <v/>
      </c>
      <c r="K12" s="145" t="str">
        <f>'statement of marks'!HJ12</f>
        <v/>
      </c>
      <c r="L12" s="174" t="str">
        <f>'statement of marks'!HK12</f>
        <v/>
      </c>
      <c r="O12" s="178" t="str">
        <f>'statement of marks'!I12</f>
        <v>v'kksd dqekj xqtZj</v>
      </c>
      <c r="P12" s="137" t="str">
        <f t="shared" si="0"/>
        <v/>
      </c>
      <c r="Q12" s="137" t="str">
        <f t="shared" si="1"/>
        <v/>
      </c>
      <c r="R12" s="137" t="str">
        <f t="shared" si="2"/>
        <v/>
      </c>
      <c r="S12" s="137" t="str">
        <f t="shared" si="3"/>
        <v/>
      </c>
      <c r="T12" s="137" t="str">
        <f t="shared" si="4"/>
        <v/>
      </c>
      <c r="U12" s="137" t="str">
        <f t="shared" si="5"/>
        <v/>
      </c>
      <c r="V12" s="137" t="str">
        <f t="shared" si="6"/>
        <v/>
      </c>
      <c r="W12" s="137" t="str">
        <f t="shared" si="7"/>
        <v/>
      </c>
      <c r="X12" s="137" t="str">
        <f t="shared" si="8"/>
        <v/>
      </c>
      <c r="Y12" s="137" t="str">
        <f t="shared" si="9"/>
        <v/>
      </c>
      <c r="Z12" s="137" t="str">
        <f t="shared" si="10"/>
        <v/>
      </c>
      <c r="AA12" s="137" t="str">
        <f t="shared" si="11"/>
        <v/>
      </c>
      <c r="AB12" s="181"/>
    </row>
    <row r="13" spans="1:28" ht="17.100000000000001" customHeight="1">
      <c r="A13" s="205">
        <f>'statement of marks'!A13</f>
        <v>7</v>
      </c>
      <c r="B13" s="206">
        <f>'statement of marks'!D13</f>
        <v>657</v>
      </c>
      <c r="C13" s="206">
        <f>'statement of marks'!F13</f>
        <v>2017</v>
      </c>
      <c r="D13" s="511">
        <f>'statement of marks'!G13</f>
        <v>39558</v>
      </c>
      <c r="E13" s="143" t="str">
        <f>'statement of marks'!I13</f>
        <v>nhid cSjok</v>
      </c>
      <c r="F13" s="143" t="str">
        <f>'statement of marks'!J13</f>
        <v>Jh eksgu yky cSjok</v>
      </c>
      <c r="G13" s="143" t="str">
        <f>'statement of marks'!K13</f>
        <v>Jhefr nk[kk nsoh</v>
      </c>
      <c r="H13" s="144" t="str">
        <f>'statement of marks'!B13</f>
        <v>SC</v>
      </c>
      <c r="I13" s="144" t="str">
        <f>'statement of marks'!C13</f>
        <v>B</v>
      </c>
      <c r="J13" s="231" t="str">
        <f>'statement of marks'!HC13</f>
        <v/>
      </c>
      <c r="K13" s="145" t="str">
        <f>'statement of marks'!HJ13</f>
        <v/>
      </c>
      <c r="L13" s="174" t="str">
        <f>'statement of marks'!HK13</f>
        <v/>
      </c>
      <c r="O13" s="178" t="str">
        <f>'statement of marks'!I13</f>
        <v>nhid cSjok</v>
      </c>
      <c r="P13" s="137" t="str">
        <f t="shared" si="0"/>
        <v/>
      </c>
      <c r="Q13" s="137" t="str">
        <f t="shared" si="1"/>
        <v/>
      </c>
      <c r="R13" s="137" t="str">
        <f t="shared" si="2"/>
        <v/>
      </c>
      <c r="S13" s="137" t="str">
        <f t="shared" si="3"/>
        <v/>
      </c>
      <c r="T13" s="137" t="str">
        <f t="shared" si="4"/>
        <v/>
      </c>
      <c r="U13" s="137" t="str">
        <f t="shared" si="5"/>
        <v/>
      </c>
      <c r="V13" s="137" t="str">
        <f t="shared" si="6"/>
        <v/>
      </c>
      <c r="W13" s="137" t="str">
        <f t="shared" si="7"/>
        <v/>
      </c>
      <c r="X13" s="137" t="str">
        <f t="shared" si="8"/>
        <v/>
      </c>
      <c r="Y13" s="137" t="str">
        <f t="shared" si="9"/>
        <v/>
      </c>
      <c r="Z13" s="137" t="str">
        <f t="shared" si="10"/>
        <v/>
      </c>
      <c r="AA13" s="137" t="str">
        <f t="shared" si="11"/>
        <v/>
      </c>
      <c r="AB13" s="181"/>
    </row>
    <row r="14" spans="1:28" ht="17.100000000000001" customHeight="1">
      <c r="A14" s="205">
        <f>'statement of marks'!A14</f>
        <v>8</v>
      </c>
      <c r="B14" s="206">
        <f>'statement of marks'!D14</f>
        <v>658</v>
      </c>
      <c r="C14" s="206">
        <f>'statement of marks'!F14</f>
        <v>1978</v>
      </c>
      <c r="D14" s="511">
        <f>'statement of marks'!G14</f>
        <v>38884</v>
      </c>
      <c r="E14" s="143" t="str">
        <f>'statement of marks'!I14</f>
        <v>fnus'k dqekj lSuh</v>
      </c>
      <c r="F14" s="143" t="str">
        <f>'statement of marks'!J14</f>
        <v>Jh jkds'k dqekj lSuh</v>
      </c>
      <c r="G14" s="143" t="str">
        <f>'statement of marks'!K14</f>
        <v>Jhefr eerk lSuh</v>
      </c>
      <c r="H14" s="144" t="str">
        <f>'statement of marks'!B14</f>
        <v>OBC</v>
      </c>
      <c r="I14" s="144" t="str">
        <f>'statement of marks'!C14</f>
        <v>B</v>
      </c>
      <c r="J14" s="231" t="str">
        <f>'statement of marks'!HC14</f>
        <v/>
      </c>
      <c r="K14" s="145" t="str">
        <f>'statement of marks'!HJ14</f>
        <v/>
      </c>
      <c r="L14" s="174" t="str">
        <f>'statement of marks'!HK14</f>
        <v/>
      </c>
      <c r="O14" s="178" t="str">
        <f>'statement of marks'!I14</f>
        <v>fnus'k dqekj lSuh</v>
      </c>
      <c r="P14" s="137" t="str">
        <f t="shared" si="0"/>
        <v/>
      </c>
      <c r="Q14" s="137" t="str">
        <f t="shared" si="1"/>
        <v/>
      </c>
      <c r="R14" s="137" t="str">
        <f t="shared" si="2"/>
        <v/>
      </c>
      <c r="S14" s="137" t="str">
        <f t="shared" si="3"/>
        <v/>
      </c>
      <c r="T14" s="137" t="str">
        <f t="shared" si="4"/>
        <v/>
      </c>
      <c r="U14" s="137" t="str">
        <f t="shared" si="5"/>
        <v/>
      </c>
      <c r="V14" s="137" t="str">
        <f t="shared" si="6"/>
        <v/>
      </c>
      <c r="W14" s="137" t="str">
        <f t="shared" si="7"/>
        <v/>
      </c>
      <c r="X14" s="137" t="str">
        <f t="shared" si="8"/>
        <v/>
      </c>
      <c r="Y14" s="137" t="str">
        <f t="shared" si="9"/>
        <v/>
      </c>
      <c r="Z14" s="137" t="str">
        <f t="shared" si="10"/>
        <v/>
      </c>
      <c r="AA14" s="137" t="str">
        <f t="shared" si="11"/>
        <v/>
      </c>
      <c r="AB14" s="181"/>
    </row>
    <row r="15" spans="1:28" ht="17.100000000000001" customHeight="1">
      <c r="A15" s="205">
        <f>'statement of marks'!A15</f>
        <v>9</v>
      </c>
      <c r="B15" s="206">
        <f>'statement of marks'!D15</f>
        <v>659</v>
      </c>
      <c r="C15" s="206">
        <f>'statement of marks'!F15</f>
        <v>1970</v>
      </c>
      <c r="D15" s="511">
        <f>'statement of marks'!G15</f>
        <v>39943</v>
      </c>
      <c r="E15" s="143" t="str">
        <f>'statement of marks'!I15</f>
        <v>gjds'k ehuk</v>
      </c>
      <c r="F15" s="143" t="str">
        <f>'statement of marks'!J15</f>
        <v>Jh vaxn  ehuk</v>
      </c>
      <c r="G15" s="143" t="str">
        <f>'statement of marks'!K15</f>
        <v>Jhefr eSek nsoh</v>
      </c>
      <c r="H15" s="144" t="str">
        <f>'statement of marks'!B15</f>
        <v>ST</v>
      </c>
      <c r="I15" s="144" t="str">
        <f>'statement of marks'!C15</f>
        <v>B</v>
      </c>
      <c r="J15" s="231" t="str">
        <f>'statement of marks'!HC15</f>
        <v/>
      </c>
      <c r="K15" s="145" t="str">
        <f>'statement of marks'!HJ15</f>
        <v/>
      </c>
      <c r="L15" s="174" t="str">
        <f>'statement of marks'!HK15</f>
        <v/>
      </c>
      <c r="O15" s="178" t="str">
        <f>'statement of marks'!I15</f>
        <v>gjds'k ehuk</v>
      </c>
      <c r="P15" s="137" t="str">
        <f t="shared" si="0"/>
        <v/>
      </c>
      <c r="Q15" s="137" t="str">
        <f t="shared" si="1"/>
        <v/>
      </c>
      <c r="R15" s="137" t="str">
        <f t="shared" si="2"/>
        <v/>
      </c>
      <c r="S15" s="137" t="str">
        <f t="shared" si="3"/>
        <v/>
      </c>
      <c r="T15" s="137" t="str">
        <f t="shared" si="4"/>
        <v/>
      </c>
      <c r="U15" s="137" t="str">
        <f t="shared" si="5"/>
        <v/>
      </c>
      <c r="V15" s="137" t="str">
        <f t="shared" si="6"/>
        <v/>
      </c>
      <c r="W15" s="137" t="str">
        <f t="shared" si="7"/>
        <v/>
      </c>
      <c r="X15" s="137" t="str">
        <f t="shared" si="8"/>
        <v/>
      </c>
      <c r="Y15" s="137" t="str">
        <f t="shared" si="9"/>
        <v/>
      </c>
      <c r="Z15" s="137" t="str">
        <f t="shared" si="10"/>
        <v/>
      </c>
      <c r="AA15" s="137" t="str">
        <f t="shared" si="11"/>
        <v/>
      </c>
      <c r="AB15" s="181"/>
    </row>
    <row r="16" spans="1:28" ht="17.100000000000001" customHeight="1">
      <c r="A16" s="205">
        <f>'statement of marks'!A16</f>
        <v>10</v>
      </c>
      <c r="B16" s="206">
        <f>'statement of marks'!D16</f>
        <v>660</v>
      </c>
      <c r="C16" s="206">
        <f>'statement of marks'!F16</f>
        <v>1990</v>
      </c>
      <c r="D16" s="511">
        <f>'statement of marks'!G16</f>
        <v>38952</v>
      </c>
      <c r="E16" s="143" t="str">
        <f>'statement of marks'!I16</f>
        <v>fgeka'kq oekZ</v>
      </c>
      <c r="F16" s="143" t="str">
        <f>'statement of marks'!J16</f>
        <v>Jh rstey oekZ</v>
      </c>
      <c r="G16" s="143" t="str">
        <f>'statement of marks'!K16</f>
        <v>Jhefr lUtw nsoh</v>
      </c>
      <c r="H16" s="144" t="str">
        <f>'statement of marks'!B16</f>
        <v>SC</v>
      </c>
      <c r="I16" s="144" t="str">
        <f>'statement of marks'!C16</f>
        <v>B</v>
      </c>
      <c r="J16" s="231" t="str">
        <f>'statement of marks'!HC16</f>
        <v/>
      </c>
      <c r="K16" s="145" t="str">
        <f>'statement of marks'!HJ16</f>
        <v/>
      </c>
      <c r="L16" s="174" t="str">
        <f>'statement of marks'!HK16</f>
        <v/>
      </c>
      <c r="O16" s="178" t="str">
        <f>'statement of marks'!I16</f>
        <v>fgeka'kq oekZ</v>
      </c>
      <c r="P16" s="137" t="str">
        <f t="shared" si="0"/>
        <v/>
      </c>
      <c r="Q16" s="137" t="str">
        <f t="shared" si="1"/>
        <v/>
      </c>
      <c r="R16" s="137" t="str">
        <f t="shared" si="2"/>
        <v/>
      </c>
      <c r="S16" s="137" t="str">
        <f t="shared" si="3"/>
        <v/>
      </c>
      <c r="T16" s="137" t="str">
        <f t="shared" si="4"/>
        <v/>
      </c>
      <c r="U16" s="137" t="str">
        <f t="shared" si="5"/>
        <v/>
      </c>
      <c r="V16" s="137" t="str">
        <f t="shared" si="6"/>
        <v/>
      </c>
      <c r="W16" s="137" t="str">
        <f t="shared" si="7"/>
        <v/>
      </c>
      <c r="X16" s="137" t="str">
        <f t="shared" si="8"/>
        <v/>
      </c>
      <c r="Y16" s="137" t="str">
        <f t="shared" si="9"/>
        <v/>
      </c>
      <c r="Z16" s="137" t="str">
        <f t="shared" si="10"/>
        <v/>
      </c>
      <c r="AA16" s="137" t="str">
        <f t="shared" si="11"/>
        <v/>
      </c>
      <c r="AB16" s="181"/>
    </row>
    <row r="17" spans="1:28" ht="17.100000000000001" customHeight="1">
      <c r="A17" s="205">
        <f>'statement of marks'!A17</f>
        <v>11</v>
      </c>
      <c r="B17" s="206">
        <f>'statement of marks'!D17</f>
        <v>661</v>
      </c>
      <c r="C17" s="206">
        <f>'statement of marks'!F17</f>
        <v>2173</v>
      </c>
      <c r="D17" s="511">
        <f>'statement of marks'!G17</f>
        <v>39059</v>
      </c>
      <c r="E17" s="143" t="str">
        <f>'statement of marks'!I17</f>
        <v>ftrsUnz csuhoky</v>
      </c>
      <c r="F17" s="143" t="str">
        <f>'statement of marks'!J17</f>
        <v>Jh [ksekjke</v>
      </c>
      <c r="G17" s="143" t="str">
        <f>'statement of marks'!K17</f>
        <v>Jhefr v.klh nsoh</v>
      </c>
      <c r="H17" s="144" t="str">
        <f>'statement of marks'!B17</f>
        <v>OBC</v>
      </c>
      <c r="I17" s="144" t="str">
        <f>'statement of marks'!C17</f>
        <v>B</v>
      </c>
      <c r="J17" s="231" t="str">
        <f>'statement of marks'!HC17</f>
        <v/>
      </c>
      <c r="K17" s="145" t="str">
        <f>'statement of marks'!HJ17</f>
        <v/>
      </c>
      <c r="L17" s="174" t="str">
        <f>'statement of marks'!HK17</f>
        <v/>
      </c>
      <c r="O17" s="178" t="str">
        <f>'statement of marks'!I17</f>
        <v>ftrsUnz csuhoky</v>
      </c>
      <c r="P17" s="137" t="str">
        <f t="shared" si="0"/>
        <v/>
      </c>
      <c r="Q17" s="137" t="str">
        <f t="shared" si="1"/>
        <v/>
      </c>
      <c r="R17" s="137" t="str">
        <f t="shared" si="2"/>
        <v/>
      </c>
      <c r="S17" s="137" t="str">
        <f t="shared" si="3"/>
        <v/>
      </c>
      <c r="T17" s="137" t="str">
        <f t="shared" si="4"/>
        <v/>
      </c>
      <c r="U17" s="137" t="str">
        <f t="shared" si="5"/>
        <v/>
      </c>
      <c r="V17" s="137" t="str">
        <f t="shared" si="6"/>
        <v/>
      </c>
      <c r="W17" s="137" t="str">
        <f t="shared" si="7"/>
        <v/>
      </c>
      <c r="X17" s="137" t="str">
        <f t="shared" si="8"/>
        <v/>
      </c>
      <c r="Y17" s="137" t="str">
        <f t="shared" si="9"/>
        <v/>
      </c>
      <c r="Z17" s="137" t="str">
        <f t="shared" si="10"/>
        <v/>
      </c>
      <c r="AA17" s="137" t="str">
        <f t="shared" si="11"/>
        <v/>
      </c>
      <c r="AB17" s="181"/>
    </row>
    <row r="18" spans="1:28" ht="17.100000000000001" customHeight="1">
      <c r="A18" s="205">
        <f>'statement of marks'!A18</f>
        <v>12</v>
      </c>
      <c r="B18" s="206">
        <f>'statement of marks'!D18</f>
        <v>662</v>
      </c>
      <c r="C18" s="206">
        <f>'statement of marks'!F18</f>
        <v>1977</v>
      </c>
      <c r="D18" s="511">
        <f>'statement of marks'!G18</f>
        <v>38873</v>
      </c>
      <c r="E18" s="143" t="str">
        <f>'statement of marks'!I18</f>
        <v>yky pUn cSjok</v>
      </c>
      <c r="F18" s="143" t="str">
        <f>'statement of marks'!J18</f>
        <v>Jh eksth jke cSjok</v>
      </c>
      <c r="G18" s="143" t="str">
        <f>'statement of marks'!K18</f>
        <v>Jhefr /kkiw nsoh</v>
      </c>
      <c r="H18" s="144" t="str">
        <f>'statement of marks'!B18</f>
        <v>SC</v>
      </c>
      <c r="I18" s="144" t="str">
        <f>'statement of marks'!C18</f>
        <v>B</v>
      </c>
      <c r="J18" s="231" t="str">
        <f>'statement of marks'!HC18</f>
        <v/>
      </c>
      <c r="K18" s="145" t="str">
        <f>'statement of marks'!HJ18</f>
        <v/>
      </c>
      <c r="L18" s="174" t="str">
        <f>'statement of marks'!HK18</f>
        <v/>
      </c>
      <c r="O18" s="178" t="str">
        <f>'statement of marks'!I18</f>
        <v>yky pUn cSjok</v>
      </c>
      <c r="P18" s="137" t="str">
        <f t="shared" si="0"/>
        <v/>
      </c>
      <c r="Q18" s="137" t="str">
        <f t="shared" si="1"/>
        <v/>
      </c>
      <c r="R18" s="137" t="str">
        <f t="shared" si="2"/>
        <v/>
      </c>
      <c r="S18" s="137" t="str">
        <f t="shared" si="3"/>
        <v/>
      </c>
      <c r="T18" s="137" t="str">
        <f t="shared" si="4"/>
        <v/>
      </c>
      <c r="U18" s="137" t="str">
        <f t="shared" si="5"/>
        <v/>
      </c>
      <c r="V18" s="137" t="str">
        <f t="shared" si="6"/>
        <v/>
      </c>
      <c r="W18" s="137" t="str">
        <f t="shared" si="7"/>
        <v/>
      </c>
      <c r="X18" s="137" t="str">
        <f t="shared" si="8"/>
        <v/>
      </c>
      <c r="Y18" s="137" t="str">
        <f t="shared" si="9"/>
        <v/>
      </c>
      <c r="Z18" s="137" t="str">
        <f t="shared" si="10"/>
        <v/>
      </c>
      <c r="AA18" s="137" t="str">
        <f t="shared" si="11"/>
        <v/>
      </c>
      <c r="AB18" s="181"/>
    </row>
    <row r="19" spans="1:28" ht="17.100000000000001" customHeight="1">
      <c r="A19" s="205">
        <f>'statement of marks'!A19</f>
        <v>13</v>
      </c>
      <c r="B19" s="206">
        <f>'statement of marks'!D19</f>
        <v>663</v>
      </c>
      <c r="C19" s="206">
        <f>'statement of marks'!F19</f>
        <v>1985</v>
      </c>
      <c r="D19" s="511">
        <f>'statement of marks'!G19</f>
        <v>38899</v>
      </c>
      <c r="E19" s="143" t="str">
        <f>'statement of marks'!I19</f>
        <v>euh"k es?koa'kh</v>
      </c>
      <c r="F19" s="143" t="str">
        <f>'statement of marks'!J19</f>
        <v>Jh txnh'k yky es?koa'kh</v>
      </c>
      <c r="G19" s="143" t="str">
        <f>'statement of marks'!K19</f>
        <v>Jhefr Mkyh nsoh</v>
      </c>
      <c r="H19" s="144" t="str">
        <f>'statement of marks'!B19</f>
        <v>SC</v>
      </c>
      <c r="I19" s="144" t="str">
        <f>'statement of marks'!C19</f>
        <v>B</v>
      </c>
      <c r="J19" s="231" t="str">
        <f>'statement of marks'!HC19</f>
        <v/>
      </c>
      <c r="K19" s="145" t="str">
        <f>'statement of marks'!HJ19</f>
        <v/>
      </c>
      <c r="L19" s="174" t="str">
        <f>'statement of marks'!HK19</f>
        <v/>
      </c>
      <c r="O19" s="178" t="str">
        <f>'statement of marks'!I19</f>
        <v>euh"k es?koa'kh</v>
      </c>
      <c r="P19" s="137" t="str">
        <f t="shared" si="0"/>
        <v/>
      </c>
      <c r="Q19" s="137" t="str">
        <f t="shared" si="1"/>
        <v/>
      </c>
      <c r="R19" s="137" t="str">
        <f t="shared" si="2"/>
        <v/>
      </c>
      <c r="S19" s="137" t="str">
        <f t="shared" si="3"/>
        <v/>
      </c>
      <c r="T19" s="137" t="str">
        <f t="shared" si="4"/>
        <v/>
      </c>
      <c r="U19" s="137" t="str">
        <f t="shared" si="5"/>
        <v/>
      </c>
      <c r="V19" s="137" t="str">
        <f t="shared" si="6"/>
        <v/>
      </c>
      <c r="W19" s="137" t="str">
        <f t="shared" si="7"/>
        <v/>
      </c>
      <c r="X19" s="137" t="str">
        <f t="shared" si="8"/>
        <v/>
      </c>
      <c r="Y19" s="137" t="str">
        <f t="shared" si="9"/>
        <v/>
      </c>
      <c r="Z19" s="137" t="str">
        <f t="shared" si="10"/>
        <v/>
      </c>
      <c r="AA19" s="137" t="str">
        <f t="shared" si="11"/>
        <v/>
      </c>
      <c r="AB19" s="181"/>
    </row>
    <row r="20" spans="1:28" ht="17.100000000000001" customHeight="1">
      <c r="A20" s="205">
        <f>'statement of marks'!A20</f>
        <v>14</v>
      </c>
      <c r="B20" s="206">
        <f>'statement of marks'!D20</f>
        <v>664</v>
      </c>
      <c r="C20" s="206">
        <f>'statement of marks'!F20</f>
        <v>1984</v>
      </c>
      <c r="D20" s="511">
        <f>'statement of marks'!G20</f>
        <v>39294</v>
      </c>
      <c r="E20" s="143" t="str">
        <f>'statement of marks'!I20</f>
        <v>euh"k dqekj ehuk</v>
      </c>
      <c r="F20" s="143" t="str">
        <f>'statement of marks'!J20</f>
        <v>Jh ehBk yky ehuk</v>
      </c>
      <c r="G20" s="143" t="str">
        <f>'statement of marks'!K20</f>
        <v>Jhefr [ksyk nsoh</v>
      </c>
      <c r="H20" s="144" t="str">
        <f>'statement of marks'!B20</f>
        <v>ST</v>
      </c>
      <c r="I20" s="144" t="str">
        <f>'statement of marks'!C20</f>
        <v>B</v>
      </c>
      <c r="J20" s="231" t="str">
        <f>'statement of marks'!HC20</f>
        <v/>
      </c>
      <c r="K20" s="145" t="str">
        <f>'statement of marks'!HJ20</f>
        <v/>
      </c>
      <c r="L20" s="174" t="str">
        <f>'statement of marks'!HK20</f>
        <v/>
      </c>
      <c r="O20" s="178" t="str">
        <f>'statement of marks'!I20</f>
        <v>euh"k dqekj ehuk</v>
      </c>
      <c r="P20" s="137" t="str">
        <f t="shared" si="0"/>
        <v/>
      </c>
      <c r="Q20" s="137" t="str">
        <f t="shared" si="1"/>
        <v/>
      </c>
      <c r="R20" s="137" t="str">
        <f t="shared" si="2"/>
        <v/>
      </c>
      <c r="S20" s="137" t="str">
        <f t="shared" si="3"/>
        <v/>
      </c>
      <c r="T20" s="137" t="str">
        <f t="shared" si="4"/>
        <v/>
      </c>
      <c r="U20" s="137" t="str">
        <f t="shared" si="5"/>
        <v/>
      </c>
      <c r="V20" s="137" t="str">
        <f t="shared" si="6"/>
        <v/>
      </c>
      <c r="W20" s="137" t="str">
        <f t="shared" si="7"/>
        <v/>
      </c>
      <c r="X20" s="137" t="str">
        <f t="shared" si="8"/>
        <v/>
      </c>
      <c r="Y20" s="137" t="str">
        <f t="shared" si="9"/>
        <v/>
      </c>
      <c r="Z20" s="137" t="str">
        <f t="shared" si="10"/>
        <v/>
      </c>
      <c r="AA20" s="137" t="str">
        <f t="shared" si="11"/>
        <v/>
      </c>
      <c r="AB20" s="181"/>
    </row>
    <row r="21" spans="1:28" ht="17.100000000000001" customHeight="1">
      <c r="A21" s="205">
        <f>'statement of marks'!A21</f>
        <v>15</v>
      </c>
      <c r="B21" s="206">
        <f>'statement of marks'!D21</f>
        <v>665</v>
      </c>
      <c r="C21" s="206">
        <f>'statement of marks'!F21</f>
        <v>1966</v>
      </c>
      <c r="D21" s="511">
        <f>'statement of marks'!G21</f>
        <v>39319</v>
      </c>
      <c r="E21" s="143" t="str">
        <f>'statement of marks'!I21</f>
        <v>eueksgu flag</v>
      </c>
      <c r="F21" s="143" t="str">
        <f>'statement of marks'!J21</f>
        <v>Jh jktdqekj</v>
      </c>
      <c r="G21" s="143" t="str">
        <f>'statement of marks'!K21</f>
        <v>Jhefr Qwy dqekjh</v>
      </c>
      <c r="H21" s="144" t="str">
        <f>'statement of marks'!B21</f>
        <v>SC</v>
      </c>
      <c r="I21" s="144" t="str">
        <f>'statement of marks'!C21</f>
        <v>B</v>
      </c>
      <c r="J21" s="231" t="str">
        <f>'statement of marks'!HC21</f>
        <v/>
      </c>
      <c r="K21" s="145" t="str">
        <f>'statement of marks'!HJ21</f>
        <v/>
      </c>
      <c r="L21" s="174" t="str">
        <f>'statement of marks'!HK21</f>
        <v/>
      </c>
      <c r="O21" s="178" t="str">
        <f>'statement of marks'!I21</f>
        <v>eueksgu flag</v>
      </c>
      <c r="P21" s="137" t="str">
        <f t="shared" si="0"/>
        <v/>
      </c>
      <c r="Q21" s="137" t="str">
        <f t="shared" si="1"/>
        <v/>
      </c>
      <c r="R21" s="137" t="str">
        <f t="shared" si="2"/>
        <v/>
      </c>
      <c r="S21" s="137" t="str">
        <f t="shared" si="3"/>
        <v/>
      </c>
      <c r="T21" s="137" t="str">
        <f t="shared" si="4"/>
        <v/>
      </c>
      <c r="U21" s="137" t="str">
        <f t="shared" si="5"/>
        <v/>
      </c>
      <c r="V21" s="137" t="str">
        <f t="shared" si="6"/>
        <v/>
      </c>
      <c r="W21" s="137" t="str">
        <f t="shared" si="7"/>
        <v/>
      </c>
      <c r="X21" s="137" t="str">
        <f t="shared" si="8"/>
        <v/>
      </c>
      <c r="Y21" s="137" t="str">
        <f t="shared" si="9"/>
        <v/>
      </c>
      <c r="Z21" s="137" t="str">
        <f t="shared" si="10"/>
        <v/>
      </c>
      <c r="AA21" s="137" t="str">
        <f t="shared" si="11"/>
        <v/>
      </c>
      <c r="AB21" s="181"/>
    </row>
    <row r="22" spans="1:28" ht="17.100000000000001" customHeight="1">
      <c r="A22" s="205">
        <f>'statement of marks'!A22</f>
        <v>16</v>
      </c>
      <c r="B22" s="206">
        <f>'statement of marks'!D22</f>
        <v>666</v>
      </c>
      <c r="C22" s="206">
        <f>'statement of marks'!F22</f>
        <v>2029</v>
      </c>
      <c r="D22" s="511">
        <f>'statement of marks'!G22</f>
        <v>38680</v>
      </c>
      <c r="E22" s="143" t="str">
        <f>'statement of marks'!I22</f>
        <v>e;ad</v>
      </c>
      <c r="F22" s="143" t="str">
        <f>'statement of marks'!J22</f>
        <v>Jh le; flag</v>
      </c>
      <c r="G22" s="143" t="str">
        <f>'statement of marks'!K22</f>
        <v xml:space="preserve">Jhefr xqM~Mh </v>
      </c>
      <c r="H22" s="144" t="str">
        <f>'statement of marks'!B22</f>
        <v>SC</v>
      </c>
      <c r="I22" s="144" t="str">
        <f>'statement of marks'!C22</f>
        <v>B</v>
      </c>
      <c r="J22" s="231" t="str">
        <f>'statement of marks'!HC22</f>
        <v/>
      </c>
      <c r="K22" s="145" t="str">
        <f>'statement of marks'!HJ22</f>
        <v/>
      </c>
      <c r="L22" s="174" t="str">
        <f>'statement of marks'!HK22</f>
        <v/>
      </c>
      <c r="O22" s="178" t="str">
        <f>'statement of marks'!I22</f>
        <v>e;ad</v>
      </c>
      <c r="P22" s="137" t="str">
        <f t="shared" si="0"/>
        <v/>
      </c>
      <c r="Q22" s="137" t="str">
        <f t="shared" si="1"/>
        <v/>
      </c>
      <c r="R22" s="137" t="str">
        <f t="shared" si="2"/>
        <v/>
      </c>
      <c r="S22" s="137" t="str">
        <f t="shared" si="3"/>
        <v/>
      </c>
      <c r="T22" s="137" t="str">
        <f t="shared" si="4"/>
        <v/>
      </c>
      <c r="U22" s="137" t="str">
        <f t="shared" si="5"/>
        <v/>
      </c>
      <c r="V22" s="137" t="str">
        <f t="shared" si="6"/>
        <v/>
      </c>
      <c r="W22" s="137" t="str">
        <f t="shared" si="7"/>
        <v/>
      </c>
      <c r="X22" s="137" t="str">
        <f t="shared" si="8"/>
        <v/>
      </c>
      <c r="Y22" s="137" t="str">
        <f t="shared" si="9"/>
        <v/>
      </c>
      <c r="Z22" s="137" t="str">
        <f t="shared" si="10"/>
        <v/>
      </c>
      <c r="AA22" s="137" t="str">
        <f t="shared" si="11"/>
        <v/>
      </c>
      <c r="AB22" s="181"/>
    </row>
    <row r="23" spans="1:28" ht="17.100000000000001" customHeight="1">
      <c r="A23" s="205">
        <f>'statement of marks'!A23</f>
        <v>17</v>
      </c>
      <c r="B23" s="206">
        <f>'statement of marks'!D23</f>
        <v>667</v>
      </c>
      <c r="C23" s="206">
        <f>'statement of marks'!F23</f>
        <v>2176</v>
      </c>
      <c r="D23" s="511">
        <f>'statement of marks'!G23</f>
        <v>39268</v>
      </c>
      <c r="E23" s="143" t="str">
        <f>'statement of marks'!I23</f>
        <v>eksfgr dqekj</v>
      </c>
      <c r="F23" s="143" t="str">
        <f>'statement of marks'!J23</f>
        <v>Jh leUnj</v>
      </c>
      <c r="G23" s="143" t="str">
        <f>'statement of marks'!K23</f>
        <v>Jhefr deys'k</v>
      </c>
      <c r="H23" s="144" t="str">
        <f>'statement of marks'!B23</f>
        <v>SC</v>
      </c>
      <c r="I23" s="144" t="str">
        <f>'statement of marks'!C23</f>
        <v>B</v>
      </c>
      <c r="J23" s="231" t="str">
        <f>'statement of marks'!HC23</f>
        <v/>
      </c>
      <c r="K23" s="145" t="str">
        <f>'statement of marks'!HJ23</f>
        <v/>
      </c>
      <c r="L23" s="174" t="str">
        <f>'statement of marks'!HK23</f>
        <v/>
      </c>
      <c r="O23" s="178" t="str">
        <f>'statement of marks'!I23</f>
        <v>eksfgr dqekj</v>
      </c>
      <c r="P23" s="137" t="str">
        <f t="shared" si="0"/>
        <v/>
      </c>
      <c r="Q23" s="137" t="str">
        <f t="shared" si="1"/>
        <v/>
      </c>
      <c r="R23" s="137" t="str">
        <f t="shared" si="2"/>
        <v/>
      </c>
      <c r="S23" s="137" t="str">
        <f t="shared" si="3"/>
        <v/>
      </c>
      <c r="T23" s="137" t="str">
        <f t="shared" si="4"/>
        <v/>
      </c>
      <c r="U23" s="137" t="str">
        <f t="shared" si="5"/>
        <v/>
      </c>
      <c r="V23" s="137" t="str">
        <f t="shared" si="6"/>
        <v/>
      </c>
      <c r="W23" s="137" t="str">
        <f t="shared" si="7"/>
        <v/>
      </c>
      <c r="X23" s="137" t="str">
        <f t="shared" si="8"/>
        <v/>
      </c>
      <c r="Y23" s="137" t="str">
        <f t="shared" si="9"/>
        <v/>
      </c>
      <c r="Z23" s="137" t="str">
        <f t="shared" si="10"/>
        <v/>
      </c>
      <c r="AA23" s="137" t="str">
        <f t="shared" si="11"/>
        <v/>
      </c>
      <c r="AB23" s="181"/>
    </row>
    <row r="24" spans="1:28" ht="17.100000000000001" customHeight="1">
      <c r="A24" s="205">
        <f>'statement of marks'!A24</f>
        <v>18</v>
      </c>
      <c r="B24" s="206">
        <f>'statement of marks'!D24</f>
        <v>668</v>
      </c>
      <c r="C24" s="206">
        <f>'statement of marks'!F24</f>
        <v>1967</v>
      </c>
      <c r="D24" s="511">
        <f>'statement of marks'!G24</f>
        <v>38878</v>
      </c>
      <c r="E24" s="143" t="str">
        <f>'statement of marks'!I24</f>
        <v>fiUVq dqekj cSjok</v>
      </c>
      <c r="F24" s="143" t="str">
        <f>'statement of marks'!J24</f>
        <v>Jh jkts'k dqekj cSjok</v>
      </c>
      <c r="G24" s="143" t="str">
        <f>'statement of marks'!K24</f>
        <v>Jhefr cyklh nsoh</v>
      </c>
      <c r="H24" s="144" t="str">
        <f>'statement of marks'!B24</f>
        <v>SC</v>
      </c>
      <c r="I24" s="144" t="str">
        <f>'statement of marks'!C24</f>
        <v>B</v>
      </c>
      <c r="J24" s="231" t="str">
        <f>'statement of marks'!HC24</f>
        <v/>
      </c>
      <c r="K24" s="145" t="str">
        <f>'statement of marks'!HJ24</f>
        <v/>
      </c>
      <c r="L24" s="174" t="str">
        <f>'statement of marks'!HK24</f>
        <v/>
      </c>
      <c r="O24" s="178" t="str">
        <f>'statement of marks'!I24</f>
        <v>fiUVq dqekj cSjok</v>
      </c>
      <c r="P24" s="137" t="str">
        <f t="shared" si="0"/>
        <v/>
      </c>
      <c r="Q24" s="137" t="str">
        <f t="shared" si="1"/>
        <v/>
      </c>
      <c r="R24" s="137" t="str">
        <f t="shared" si="2"/>
        <v/>
      </c>
      <c r="S24" s="137" t="str">
        <f t="shared" si="3"/>
        <v/>
      </c>
      <c r="T24" s="137" t="str">
        <f t="shared" si="4"/>
        <v/>
      </c>
      <c r="U24" s="137" t="str">
        <f t="shared" si="5"/>
        <v/>
      </c>
      <c r="V24" s="137" t="str">
        <f t="shared" si="6"/>
        <v/>
      </c>
      <c r="W24" s="137" t="str">
        <f t="shared" si="7"/>
        <v/>
      </c>
      <c r="X24" s="137" t="str">
        <f t="shared" si="8"/>
        <v/>
      </c>
      <c r="Y24" s="137" t="str">
        <f t="shared" si="9"/>
        <v/>
      </c>
      <c r="Z24" s="137" t="str">
        <f t="shared" si="10"/>
        <v/>
      </c>
      <c r="AA24" s="137" t="str">
        <f t="shared" si="11"/>
        <v/>
      </c>
      <c r="AB24" s="181"/>
    </row>
    <row r="25" spans="1:28" ht="17.100000000000001" customHeight="1">
      <c r="A25" s="205">
        <f>'statement of marks'!A25</f>
        <v>19</v>
      </c>
      <c r="B25" s="206">
        <f>'statement of marks'!D25</f>
        <v>669</v>
      </c>
      <c r="C25" s="206">
        <f>'statement of marks'!F25</f>
        <v>2022</v>
      </c>
      <c r="D25" s="511">
        <f>'statement of marks'!G25</f>
        <v>39571</v>
      </c>
      <c r="E25" s="143" t="str">
        <f>'statement of marks'!I25</f>
        <v>iznhi cSjok</v>
      </c>
      <c r="F25" s="143" t="str">
        <f>'statement of marks'!J25</f>
        <v>Jh feB~;k yky cSjok</v>
      </c>
      <c r="G25" s="143" t="str">
        <f>'statement of marks'!K25</f>
        <v>Jhefr xksjUrh</v>
      </c>
      <c r="H25" s="144" t="str">
        <f>'statement of marks'!B25</f>
        <v>SC</v>
      </c>
      <c r="I25" s="144" t="str">
        <f>'statement of marks'!C25</f>
        <v>B</v>
      </c>
      <c r="J25" s="231" t="str">
        <f>'statement of marks'!HC25</f>
        <v/>
      </c>
      <c r="K25" s="145" t="str">
        <f>'statement of marks'!HJ25</f>
        <v/>
      </c>
      <c r="L25" s="174" t="str">
        <f>'statement of marks'!HK25</f>
        <v/>
      </c>
      <c r="O25" s="178" t="str">
        <f>'statement of marks'!I25</f>
        <v>iznhi cSjok</v>
      </c>
      <c r="P25" s="137" t="str">
        <f t="shared" si="0"/>
        <v/>
      </c>
      <c r="Q25" s="137" t="str">
        <f t="shared" si="1"/>
        <v/>
      </c>
      <c r="R25" s="137" t="str">
        <f t="shared" si="2"/>
        <v/>
      </c>
      <c r="S25" s="137" t="str">
        <f t="shared" si="3"/>
        <v/>
      </c>
      <c r="T25" s="137" t="str">
        <f t="shared" si="4"/>
        <v/>
      </c>
      <c r="U25" s="137" t="str">
        <f t="shared" si="5"/>
        <v/>
      </c>
      <c r="V25" s="137" t="str">
        <f t="shared" si="6"/>
        <v/>
      </c>
      <c r="W25" s="137" t="str">
        <f t="shared" si="7"/>
        <v/>
      </c>
      <c r="X25" s="137" t="str">
        <f t="shared" si="8"/>
        <v/>
      </c>
      <c r="Y25" s="137" t="str">
        <f t="shared" si="9"/>
        <v/>
      </c>
      <c r="Z25" s="137" t="str">
        <f t="shared" si="10"/>
        <v/>
      </c>
      <c r="AA25" s="137" t="str">
        <f t="shared" si="11"/>
        <v/>
      </c>
      <c r="AB25" s="181"/>
    </row>
    <row r="26" spans="1:28" ht="17.100000000000001" customHeight="1">
      <c r="A26" s="205">
        <f>'statement of marks'!A26</f>
        <v>20</v>
      </c>
      <c r="B26" s="206">
        <f>'statement of marks'!D26</f>
        <v>670</v>
      </c>
      <c r="C26" s="206">
        <f>'statement of marks'!F26</f>
        <v>1986</v>
      </c>
      <c r="D26" s="511">
        <f>'statement of marks'!G26</f>
        <v>38975</v>
      </c>
      <c r="E26" s="143" t="str">
        <f>'statement of marks'!I26</f>
        <v xml:space="preserve">izos'k dqekj </v>
      </c>
      <c r="F26" s="143" t="str">
        <f>'statement of marks'!J26</f>
        <v>Jh gfj tkVo</v>
      </c>
      <c r="G26" s="143" t="str">
        <f>'statement of marks'!K26</f>
        <v>Jhefr ucZnk nsoh</v>
      </c>
      <c r="H26" s="144" t="str">
        <f>'statement of marks'!B26</f>
        <v>SC</v>
      </c>
      <c r="I26" s="144" t="str">
        <f>'statement of marks'!C26</f>
        <v>B</v>
      </c>
      <c r="J26" s="231" t="str">
        <f>'statement of marks'!HC26</f>
        <v/>
      </c>
      <c r="K26" s="145" t="str">
        <f>'statement of marks'!HJ26</f>
        <v/>
      </c>
      <c r="L26" s="174" t="str">
        <f>'statement of marks'!HK26</f>
        <v/>
      </c>
      <c r="O26" s="178" t="str">
        <f>'statement of marks'!I26</f>
        <v xml:space="preserve">izos'k dqekj </v>
      </c>
      <c r="P26" s="137" t="str">
        <f t="shared" si="0"/>
        <v/>
      </c>
      <c r="Q26" s="137" t="str">
        <f t="shared" si="1"/>
        <v/>
      </c>
      <c r="R26" s="137" t="str">
        <f t="shared" si="2"/>
        <v/>
      </c>
      <c r="S26" s="137" t="str">
        <f t="shared" si="3"/>
        <v/>
      </c>
      <c r="T26" s="137" t="str">
        <f t="shared" si="4"/>
        <v/>
      </c>
      <c r="U26" s="137" t="str">
        <f t="shared" si="5"/>
        <v/>
      </c>
      <c r="V26" s="137" t="str">
        <f t="shared" si="6"/>
        <v/>
      </c>
      <c r="W26" s="137" t="str">
        <f t="shared" si="7"/>
        <v/>
      </c>
      <c r="X26" s="137" t="str">
        <f t="shared" si="8"/>
        <v/>
      </c>
      <c r="Y26" s="137" t="str">
        <f t="shared" si="9"/>
        <v/>
      </c>
      <c r="Z26" s="137" t="str">
        <f t="shared" si="10"/>
        <v/>
      </c>
      <c r="AA26" s="137" t="str">
        <f t="shared" si="11"/>
        <v/>
      </c>
      <c r="AB26" s="181"/>
    </row>
    <row r="27" spans="1:28" ht="17.100000000000001" customHeight="1">
      <c r="A27" s="205">
        <f>'statement of marks'!A27</f>
        <v>21</v>
      </c>
      <c r="B27" s="206">
        <f>'statement of marks'!D27</f>
        <v>671</v>
      </c>
      <c r="C27" s="206">
        <f>'statement of marks'!F27</f>
        <v>1989</v>
      </c>
      <c r="D27" s="511">
        <f>'statement of marks'!G27</f>
        <v>39119</v>
      </c>
      <c r="E27" s="143" t="str">
        <f>'statement of marks'!I27</f>
        <v>iq"isUnz lsofy;k</v>
      </c>
      <c r="F27" s="143" t="str">
        <f>'statement of marks'!J27</f>
        <v>Jh HkkxpUn lsofy;k</v>
      </c>
      <c r="G27" s="143" t="str">
        <f>'statement of marks'!K27</f>
        <v>Jhefr ek;k nsoh</v>
      </c>
      <c r="H27" s="144" t="str">
        <f>'statement of marks'!B27</f>
        <v>SC</v>
      </c>
      <c r="I27" s="144" t="str">
        <f>'statement of marks'!C27</f>
        <v>B</v>
      </c>
      <c r="J27" s="231" t="str">
        <f>'statement of marks'!HC27</f>
        <v/>
      </c>
      <c r="K27" s="145" t="str">
        <f>'statement of marks'!HJ27</f>
        <v/>
      </c>
      <c r="L27" s="174" t="str">
        <f>'statement of marks'!HK27</f>
        <v/>
      </c>
      <c r="O27" s="178" t="str">
        <f>'statement of marks'!I27</f>
        <v>iq"isUnz lsofy;k</v>
      </c>
      <c r="P27" s="137" t="str">
        <f t="shared" si="0"/>
        <v/>
      </c>
      <c r="Q27" s="137" t="str">
        <f t="shared" si="1"/>
        <v/>
      </c>
      <c r="R27" s="137" t="str">
        <f t="shared" si="2"/>
        <v/>
      </c>
      <c r="S27" s="137" t="str">
        <f t="shared" si="3"/>
        <v/>
      </c>
      <c r="T27" s="137" t="str">
        <f t="shared" si="4"/>
        <v/>
      </c>
      <c r="U27" s="137" t="str">
        <f t="shared" si="5"/>
        <v/>
      </c>
      <c r="V27" s="137" t="str">
        <f t="shared" si="6"/>
        <v/>
      </c>
      <c r="W27" s="137" t="str">
        <f t="shared" si="7"/>
        <v/>
      </c>
      <c r="X27" s="137" t="str">
        <f t="shared" si="8"/>
        <v/>
      </c>
      <c r="Y27" s="137" t="str">
        <f t="shared" si="9"/>
        <v/>
      </c>
      <c r="Z27" s="137" t="str">
        <f t="shared" si="10"/>
        <v/>
      </c>
      <c r="AA27" s="137" t="str">
        <f t="shared" si="11"/>
        <v/>
      </c>
      <c r="AB27" s="181"/>
    </row>
    <row r="28" spans="1:28" ht="17.100000000000001" customHeight="1">
      <c r="A28" s="205">
        <f>'statement of marks'!A28</f>
        <v>22</v>
      </c>
      <c r="B28" s="206">
        <f>'statement of marks'!D28</f>
        <v>672</v>
      </c>
      <c r="C28" s="206">
        <f>'statement of marks'!F28</f>
        <v>2019</v>
      </c>
      <c r="D28" s="511">
        <f>'statement of marks'!G28</f>
        <v>38366</v>
      </c>
      <c r="E28" s="143" t="str">
        <f>'statement of marks'!I28</f>
        <v>jkgqy cSjok</v>
      </c>
      <c r="F28" s="143" t="str">
        <f>'statement of marks'!J28</f>
        <v>Jh Hkxoku lgk; cSjok</v>
      </c>
      <c r="G28" s="143" t="str">
        <f>'statement of marks'!K28</f>
        <v>Jhefr yfyrk nsoh</v>
      </c>
      <c r="H28" s="144" t="str">
        <f>'statement of marks'!B28</f>
        <v>SC</v>
      </c>
      <c r="I28" s="144" t="str">
        <f>'statement of marks'!C28</f>
        <v>B</v>
      </c>
      <c r="J28" s="231" t="str">
        <f>'statement of marks'!HC28</f>
        <v/>
      </c>
      <c r="K28" s="145" t="str">
        <f>'statement of marks'!HJ28</f>
        <v/>
      </c>
      <c r="L28" s="174" t="str">
        <f>'statement of marks'!HK28</f>
        <v/>
      </c>
      <c r="O28" s="178" t="str">
        <f>'statement of marks'!I28</f>
        <v>jkgqy cSjok</v>
      </c>
      <c r="P28" s="137" t="str">
        <f t="shared" si="0"/>
        <v/>
      </c>
      <c r="Q28" s="137" t="str">
        <f t="shared" si="1"/>
        <v/>
      </c>
      <c r="R28" s="137" t="str">
        <f t="shared" si="2"/>
        <v/>
      </c>
      <c r="S28" s="137" t="str">
        <f t="shared" si="3"/>
        <v/>
      </c>
      <c r="T28" s="137" t="str">
        <f t="shared" si="4"/>
        <v/>
      </c>
      <c r="U28" s="137" t="str">
        <f t="shared" si="5"/>
        <v/>
      </c>
      <c r="V28" s="137" t="str">
        <f t="shared" si="6"/>
        <v/>
      </c>
      <c r="W28" s="137" t="str">
        <f t="shared" si="7"/>
        <v/>
      </c>
      <c r="X28" s="137" t="str">
        <f t="shared" si="8"/>
        <v/>
      </c>
      <c r="Y28" s="137" t="str">
        <f t="shared" si="9"/>
        <v/>
      </c>
      <c r="Z28" s="137" t="str">
        <f t="shared" si="10"/>
        <v/>
      </c>
      <c r="AA28" s="137" t="str">
        <f t="shared" si="11"/>
        <v/>
      </c>
      <c r="AB28" s="181"/>
    </row>
    <row r="29" spans="1:28" ht="17.100000000000001" customHeight="1">
      <c r="A29" s="205">
        <f>'statement of marks'!A29</f>
        <v>23</v>
      </c>
      <c r="B29" s="206">
        <f>'statement of marks'!D29</f>
        <v>673</v>
      </c>
      <c r="C29" s="206">
        <f>'statement of marks'!F29</f>
        <v>1969</v>
      </c>
      <c r="D29" s="511">
        <f>'statement of marks'!G29</f>
        <v>38330</v>
      </c>
      <c r="E29" s="143" t="str">
        <f>'statement of marks'!I29</f>
        <v>jkgqy dqekj cSjok</v>
      </c>
      <c r="F29" s="143" t="str">
        <f>'statement of marks'!J29</f>
        <v>Jh fxjkZt izzlkn cSjok</v>
      </c>
      <c r="G29" s="143" t="str">
        <f>'statement of marks'!K29</f>
        <v>Jhefr ds'kUrh nsoh</v>
      </c>
      <c r="H29" s="144" t="str">
        <f>'statement of marks'!B29</f>
        <v>SC</v>
      </c>
      <c r="I29" s="144" t="str">
        <f>'statement of marks'!C29</f>
        <v>B</v>
      </c>
      <c r="J29" s="231" t="str">
        <f>'statement of marks'!HC29</f>
        <v/>
      </c>
      <c r="K29" s="145" t="str">
        <f>'statement of marks'!HJ29</f>
        <v/>
      </c>
      <c r="L29" s="174" t="str">
        <f>'statement of marks'!HK29</f>
        <v/>
      </c>
      <c r="O29" s="178" t="str">
        <f>'statement of marks'!I29</f>
        <v>jkgqy dqekj cSjok</v>
      </c>
      <c r="P29" s="137" t="str">
        <f t="shared" si="0"/>
        <v/>
      </c>
      <c r="Q29" s="137" t="str">
        <f t="shared" si="1"/>
        <v/>
      </c>
      <c r="R29" s="137" t="str">
        <f t="shared" si="2"/>
        <v/>
      </c>
      <c r="S29" s="137" t="str">
        <f t="shared" si="3"/>
        <v/>
      </c>
      <c r="T29" s="137" t="str">
        <f t="shared" si="4"/>
        <v/>
      </c>
      <c r="U29" s="137" t="str">
        <f t="shared" si="5"/>
        <v/>
      </c>
      <c r="V29" s="137" t="str">
        <f t="shared" si="6"/>
        <v/>
      </c>
      <c r="W29" s="137" t="str">
        <f t="shared" si="7"/>
        <v/>
      </c>
      <c r="X29" s="137" t="str">
        <f t="shared" si="8"/>
        <v/>
      </c>
      <c r="Y29" s="137" t="str">
        <f t="shared" si="9"/>
        <v/>
      </c>
      <c r="Z29" s="137" t="str">
        <f t="shared" si="10"/>
        <v/>
      </c>
      <c r="AA29" s="137" t="str">
        <f t="shared" si="11"/>
        <v/>
      </c>
      <c r="AB29" s="181"/>
    </row>
    <row r="30" spans="1:28" ht="17.100000000000001" customHeight="1">
      <c r="A30" s="205">
        <f>'statement of marks'!A30</f>
        <v>24</v>
      </c>
      <c r="B30" s="206">
        <f>'statement of marks'!D30</f>
        <v>674</v>
      </c>
      <c r="C30" s="206">
        <f>'statement of marks'!F30</f>
        <v>2037</v>
      </c>
      <c r="D30" s="511">
        <f>'statement of marks'!G30</f>
        <v>38688</v>
      </c>
      <c r="E30" s="143" t="str">
        <f>'statement of marks'!I30</f>
        <v>jkeizdk'k ehuk</v>
      </c>
      <c r="F30" s="143" t="str">
        <f>'statement of marks'!J30</f>
        <v>Jh Hkxoku flag ehuk</v>
      </c>
      <c r="G30" s="143" t="str">
        <f>'statement of marks'!K30</f>
        <v>Jhefr eqUuh nsoh</v>
      </c>
      <c r="H30" s="144" t="str">
        <f>'statement of marks'!B30</f>
        <v>ST</v>
      </c>
      <c r="I30" s="144" t="str">
        <f>'statement of marks'!C30</f>
        <v>B</v>
      </c>
      <c r="J30" s="231" t="str">
        <f>'statement of marks'!HC30</f>
        <v/>
      </c>
      <c r="K30" s="145" t="str">
        <f>'statement of marks'!HJ30</f>
        <v/>
      </c>
      <c r="L30" s="174" t="str">
        <f>'statement of marks'!HK30</f>
        <v/>
      </c>
      <c r="O30" s="178" t="str">
        <f>'statement of marks'!I30</f>
        <v>jkeizdk'k ehuk</v>
      </c>
      <c r="P30" s="137" t="str">
        <f t="shared" si="0"/>
        <v/>
      </c>
      <c r="Q30" s="137" t="str">
        <f t="shared" si="1"/>
        <v/>
      </c>
      <c r="R30" s="137" t="str">
        <f t="shared" si="2"/>
        <v/>
      </c>
      <c r="S30" s="137" t="str">
        <f t="shared" si="3"/>
        <v/>
      </c>
      <c r="T30" s="137" t="str">
        <f t="shared" si="4"/>
        <v/>
      </c>
      <c r="U30" s="137" t="str">
        <f t="shared" si="5"/>
        <v/>
      </c>
      <c r="V30" s="137" t="str">
        <f t="shared" si="6"/>
        <v/>
      </c>
      <c r="W30" s="137" t="str">
        <f t="shared" si="7"/>
        <v/>
      </c>
      <c r="X30" s="137" t="str">
        <f t="shared" si="8"/>
        <v/>
      </c>
      <c r="Y30" s="137" t="str">
        <f t="shared" si="9"/>
        <v/>
      </c>
      <c r="Z30" s="137" t="str">
        <f t="shared" si="10"/>
        <v/>
      </c>
      <c r="AA30" s="137" t="str">
        <f t="shared" si="11"/>
        <v/>
      </c>
      <c r="AB30" s="181"/>
    </row>
    <row r="31" spans="1:28" ht="17.100000000000001" customHeight="1">
      <c r="A31" s="205">
        <f>'statement of marks'!A31</f>
        <v>25</v>
      </c>
      <c r="B31" s="206">
        <f>'statement of marks'!D31</f>
        <v>675</v>
      </c>
      <c r="C31" s="206">
        <f>'statement of marks'!F31</f>
        <v>1971</v>
      </c>
      <c r="D31" s="511">
        <f>'statement of marks'!G31</f>
        <v>38572</v>
      </c>
      <c r="E31" s="143" t="str">
        <f>'statement of marks'!I31</f>
        <v>jfo dqekj</v>
      </c>
      <c r="F31" s="143" t="str">
        <f>'statement of marks'!J31</f>
        <v xml:space="preserve">Jh txjke </v>
      </c>
      <c r="G31" s="143" t="str">
        <f>'statement of marks'!K31</f>
        <v>Jhefr jkexquh</v>
      </c>
      <c r="H31" s="144" t="str">
        <f>'statement of marks'!B31</f>
        <v>OBC</v>
      </c>
      <c r="I31" s="144" t="str">
        <f>'statement of marks'!C31</f>
        <v>B</v>
      </c>
      <c r="J31" s="231" t="str">
        <f>'statement of marks'!HC31</f>
        <v/>
      </c>
      <c r="K31" s="145" t="str">
        <f>'statement of marks'!HJ31</f>
        <v/>
      </c>
      <c r="L31" s="174" t="str">
        <f>'statement of marks'!HK31</f>
        <v/>
      </c>
      <c r="O31" s="178" t="str">
        <f>'statement of marks'!I31</f>
        <v>jfo dqekj</v>
      </c>
      <c r="P31" s="137" t="str">
        <f t="shared" si="0"/>
        <v/>
      </c>
      <c r="Q31" s="137" t="str">
        <f t="shared" si="1"/>
        <v/>
      </c>
      <c r="R31" s="137" t="str">
        <f t="shared" si="2"/>
        <v/>
      </c>
      <c r="S31" s="137" t="str">
        <f t="shared" si="3"/>
        <v/>
      </c>
      <c r="T31" s="137" t="str">
        <f t="shared" si="4"/>
        <v/>
      </c>
      <c r="U31" s="137" t="str">
        <f t="shared" si="5"/>
        <v/>
      </c>
      <c r="V31" s="137" t="str">
        <f t="shared" si="6"/>
        <v/>
      </c>
      <c r="W31" s="137" t="str">
        <f t="shared" si="7"/>
        <v/>
      </c>
      <c r="X31" s="137" t="str">
        <f t="shared" si="8"/>
        <v/>
      </c>
      <c r="Y31" s="137" t="str">
        <f t="shared" si="9"/>
        <v/>
      </c>
      <c r="Z31" s="137" t="str">
        <f t="shared" si="10"/>
        <v/>
      </c>
      <c r="AA31" s="137" t="str">
        <f t="shared" si="11"/>
        <v/>
      </c>
      <c r="AB31" s="181"/>
    </row>
    <row r="32" spans="1:28" ht="17.100000000000001" customHeight="1">
      <c r="A32" s="205">
        <f>'statement of marks'!A32</f>
        <v>26</v>
      </c>
      <c r="B32" s="206">
        <f>'statement of marks'!D32</f>
        <v>676</v>
      </c>
      <c r="C32" s="206">
        <f>'statement of marks'!F32</f>
        <v>2179</v>
      </c>
      <c r="D32" s="511">
        <f>'statement of marks'!G32</f>
        <v>38978</v>
      </c>
      <c r="E32" s="143" t="str">
        <f>'statement of marks'!I32</f>
        <v>lUuh dqekj lk¡lh</v>
      </c>
      <c r="F32" s="143" t="str">
        <f>'statement of marks'!J32</f>
        <v>Jh fnyhi dqekj lk¡lh</v>
      </c>
      <c r="G32" s="143" t="str">
        <f>'statement of marks'!K32</f>
        <v>Jhefr ykyh nsoh</v>
      </c>
      <c r="H32" s="144" t="str">
        <f>'statement of marks'!B32</f>
        <v>SC</v>
      </c>
      <c r="I32" s="144" t="str">
        <f>'statement of marks'!C32</f>
        <v>B</v>
      </c>
      <c r="J32" s="231" t="str">
        <f>'statement of marks'!HC32</f>
        <v/>
      </c>
      <c r="K32" s="145" t="str">
        <f>'statement of marks'!HJ32</f>
        <v/>
      </c>
      <c r="L32" s="174" t="str">
        <f>'statement of marks'!HK32</f>
        <v/>
      </c>
      <c r="O32" s="178" t="str">
        <f>'statement of marks'!I32</f>
        <v>lUuh dqekj lk¡lh</v>
      </c>
      <c r="P32" s="137" t="str">
        <f t="shared" si="0"/>
        <v/>
      </c>
      <c r="Q32" s="137" t="str">
        <f t="shared" si="1"/>
        <v/>
      </c>
      <c r="R32" s="137" t="str">
        <f t="shared" si="2"/>
        <v/>
      </c>
      <c r="S32" s="137" t="str">
        <f t="shared" si="3"/>
        <v/>
      </c>
      <c r="T32" s="137" t="str">
        <f t="shared" si="4"/>
        <v/>
      </c>
      <c r="U32" s="137" t="str">
        <f t="shared" si="5"/>
        <v/>
      </c>
      <c r="V32" s="137" t="str">
        <f t="shared" si="6"/>
        <v/>
      </c>
      <c r="W32" s="137" t="str">
        <f t="shared" si="7"/>
        <v/>
      </c>
      <c r="X32" s="137" t="str">
        <f t="shared" si="8"/>
        <v/>
      </c>
      <c r="Y32" s="137" t="str">
        <f t="shared" si="9"/>
        <v/>
      </c>
      <c r="Z32" s="137" t="str">
        <f t="shared" si="10"/>
        <v/>
      </c>
      <c r="AA32" s="137" t="str">
        <f t="shared" si="11"/>
        <v/>
      </c>
      <c r="AB32" s="181"/>
    </row>
    <row r="33" spans="1:28" ht="17.100000000000001" customHeight="1">
      <c r="A33" s="205">
        <f>'statement of marks'!A33</f>
        <v>27</v>
      </c>
      <c r="B33" s="206">
        <f>'statement of marks'!D33</f>
        <v>677</v>
      </c>
      <c r="C33" s="206">
        <f>'statement of marks'!F33</f>
        <v>2039</v>
      </c>
      <c r="D33" s="511">
        <f>'statement of marks'!G33</f>
        <v>40066</v>
      </c>
      <c r="E33" s="143" t="str">
        <f>'statement of marks'!I33</f>
        <v>lqjsUnz dqekj ehuk</v>
      </c>
      <c r="F33" s="143" t="str">
        <f>'statement of marks'!J33</f>
        <v>Jh eqds'k  ehuk</v>
      </c>
      <c r="G33" s="143" t="str">
        <f>'statement of marks'!K33</f>
        <v>Jhefr izehyk nsoh</v>
      </c>
      <c r="H33" s="144" t="str">
        <f>'statement of marks'!B33</f>
        <v>ST</v>
      </c>
      <c r="I33" s="144" t="str">
        <f>'statement of marks'!C33</f>
        <v>B</v>
      </c>
      <c r="J33" s="231" t="str">
        <f>'statement of marks'!HC33</f>
        <v/>
      </c>
      <c r="K33" s="145" t="str">
        <f>'statement of marks'!HJ33</f>
        <v/>
      </c>
      <c r="L33" s="174" t="str">
        <f>'statement of marks'!HK33</f>
        <v/>
      </c>
      <c r="O33" s="178" t="str">
        <f>'statement of marks'!I33</f>
        <v>lqjsUnz dqekj ehuk</v>
      </c>
      <c r="P33" s="137" t="str">
        <f t="shared" si="0"/>
        <v/>
      </c>
      <c r="Q33" s="137" t="str">
        <f t="shared" si="1"/>
        <v/>
      </c>
      <c r="R33" s="137" t="str">
        <f t="shared" si="2"/>
        <v/>
      </c>
      <c r="S33" s="137" t="str">
        <f t="shared" si="3"/>
        <v/>
      </c>
      <c r="T33" s="137" t="str">
        <f t="shared" si="4"/>
        <v/>
      </c>
      <c r="U33" s="137" t="str">
        <f t="shared" si="5"/>
        <v/>
      </c>
      <c r="V33" s="137" t="str">
        <f t="shared" si="6"/>
        <v/>
      </c>
      <c r="W33" s="137" t="str">
        <f t="shared" si="7"/>
        <v/>
      </c>
      <c r="X33" s="137" t="str">
        <f t="shared" si="8"/>
        <v/>
      </c>
      <c r="Y33" s="137" t="str">
        <f t="shared" si="9"/>
        <v/>
      </c>
      <c r="Z33" s="137" t="str">
        <f t="shared" si="10"/>
        <v/>
      </c>
      <c r="AA33" s="137" t="str">
        <f t="shared" si="11"/>
        <v/>
      </c>
      <c r="AB33" s="181"/>
    </row>
    <row r="34" spans="1:28" ht="17.100000000000001" customHeight="1">
      <c r="A34" s="205">
        <f>'statement of marks'!A34</f>
        <v>28</v>
      </c>
      <c r="B34" s="206">
        <f>'statement of marks'!D34</f>
        <v>678</v>
      </c>
      <c r="C34" s="206">
        <f>'statement of marks'!F34</f>
        <v>2018</v>
      </c>
      <c r="D34" s="511">
        <f>'statement of marks'!G34</f>
        <v>38477</v>
      </c>
      <c r="E34" s="143" t="str">
        <f>'statement of marks'!I34</f>
        <v>fot; dqekj cSjok</v>
      </c>
      <c r="F34" s="143" t="str">
        <f>'statement of marks'!J34</f>
        <v>Jh jketh yky cSjok</v>
      </c>
      <c r="G34" s="143" t="str">
        <f>'statement of marks'!K34</f>
        <v>Jhefr cknke</v>
      </c>
      <c r="H34" s="144" t="str">
        <f>'statement of marks'!B34</f>
        <v>SC</v>
      </c>
      <c r="I34" s="144" t="str">
        <f>'statement of marks'!C34</f>
        <v>B</v>
      </c>
      <c r="J34" s="231" t="str">
        <f>'statement of marks'!HC34</f>
        <v/>
      </c>
      <c r="K34" s="145" t="str">
        <f>'statement of marks'!HJ34</f>
        <v/>
      </c>
      <c r="L34" s="174" t="str">
        <f>'statement of marks'!HK34</f>
        <v/>
      </c>
      <c r="O34" s="178" t="str">
        <f>'statement of marks'!I34</f>
        <v>fot; dqekj cSjok</v>
      </c>
      <c r="P34" s="137" t="str">
        <f t="shared" si="0"/>
        <v/>
      </c>
      <c r="Q34" s="137" t="str">
        <f t="shared" si="1"/>
        <v/>
      </c>
      <c r="R34" s="137" t="str">
        <f t="shared" si="2"/>
        <v/>
      </c>
      <c r="S34" s="137" t="str">
        <f t="shared" si="3"/>
        <v/>
      </c>
      <c r="T34" s="137" t="str">
        <f t="shared" si="4"/>
        <v/>
      </c>
      <c r="U34" s="137" t="str">
        <f t="shared" si="5"/>
        <v/>
      </c>
      <c r="V34" s="137" t="str">
        <f t="shared" si="6"/>
        <v/>
      </c>
      <c r="W34" s="137" t="str">
        <f t="shared" si="7"/>
        <v/>
      </c>
      <c r="X34" s="137" t="str">
        <f t="shared" si="8"/>
        <v/>
      </c>
      <c r="Y34" s="137" t="str">
        <f t="shared" si="9"/>
        <v/>
      </c>
      <c r="Z34" s="137" t="str">
        <f t="shared" si="10"/>
        <v/>
      </c>
      <c r="AA34" s="137" t="str">
        <f t="shared" si="11"/>
        <v/>
      </c>
      <c r="AB34" s="181"/>
    </row>
    <row r="35" spans="1:28" ht="17.100000000000001" customHeight="1">
      <c r="A35" s="205">
        <f>'statement of marks'!A35</f>
        <v>29</v>
      </c>
      <c r="B35" s="206">
        <f>'statement of marks'!D35</f>
        <v>679</v>
      </c>
      <c r="C35" s="206">
        <f>'statement of marks'!F35</f>
        <v>2031</v>
      </c>
      <c r="D35" s="511">
        <f>'statement of marks'!G35</f>
        <v>39193</v>
      </c>
      <c r="E35" s="143" t="str">
        <f>'statement of marks'!I35</f>
        <v>fou; dqekj ehuk</v>
      </c>
      <c r="F35" s="143" t="str">
        <f>'statement of marks'!J35</f>
        <v>Jh eqds'k dqekj ehuk</v>
      </c>
      <c r="G35" s="143" t="str">
        <f>'statement of marks'!K35</f>
        <v>Jhefr eerk nsoh</v>
      </c>
      <c r="H35" s="144" t="str">
        <f>'statement of marks'!B35</f>
        <v>ST</v>
      </c>
      <c r="I35" s="144" t="str">
        <f>'statement of marks'!C35</f>
        <v>B</v>
      </c>
      <c r="J35" s="231" t="str">
        <f>'statement of marks'!HC35</f>
        <v/>
      </c>
      <c r="K35" s="145" t="str">
        <f>'statement of marks'!HJ35</f>
        <v/>
      </c>
      <c r="L35" s="174" t="str">
        <f>'statement of marks'!HK35</f>
        <v/>
      </c>
      <c r="O35" s="178" t="str">
        <f>'statement of marks'!I35</f>
        <v>fou; dqekj ehuk</v>
      </c>
      <c r="P35" s="137" t="str">
        <f t="shared" si="0"/>
        <v/>
      </c>
      <c r="Q35" s="137" t="str">
        <f t="shared" si="1"/>
        <v/>
      </c>
      <c r="R35" s="137" t="str">
        <f t="shared" si="2"/>
        <v/>
      </c>
      <c r="S35" s="137" t="str">
        <f t="shared" si="3"/>
        <v/>
      </c>
      <c r="T35" s="137" t="str">
        <f t="shared" si="4"/>
        <v/>
      </c>
      <c r="U35" s="137" t="str">
        <f t="shared" si="5"/>
        <v/>
      </c>
      <c r="V35" s="137" t="str">
        <f t="shared" si="6"/>
        <v/>
      </c>
      <c r="W35" s="137" t="str">
        <f t="shared" si="7"/>
        <v/>
      </c>
      <c r="X35" s="137" t="str">
        <f t="shared" si="8"/>
        <v/>
      </c>
      <c r="Y35" s="137" t="str">
        <f t="shared" si="9"/>
        <v/>
      </c>
      <c r="Z35" s="137" t="str">
        <f t="shared" si="10"/>
        <v/>
      </c>
      <c r="AA35" s="137" t="str">
        <f t="shared" si="11"/>
        <v/>
      </c>
      <c r="AB35" s="181"/>
    </row>
    <row r="36" spans="1:28" ht="17.100000000000001" customHeight="1">
      <c r="A36" s="205">
        <f>'statement of marks'!A36</f>
        <v>30</v>
      </c>
      <c r="B36" s="206">
        <f>'statement of marks'!D36</f>
        <v>680</v>
      </c>
      <c r="C36" s="206">
        <f>'statement of marks'!F36</f>
        <v>2014</v>
      </c>
      <c r="D36" s="511">
        <f>'statement of marks'!G36</f>
        <v>39279</v>
      </c>
      <c r="E36" s="143" t="str">
        <f>'statement of marks'!I36</f>
        <v>fouksn ehuk</v>
      </c>
      <c r="F36" s="143" t="str">
        <f>'statement of marks'!J36</f>
        <v>Jh iIiq yky ehuk</v>
      </c>
      <c r="G36" s="143" t="str">
        <f>'statement of marks'!K36</f>
        <v>Jhefr jes'kh nsoh</v>
      </c>
      <c r="H36" s="144" t="str">
        <f>'statement of marks'!B36</f>
        <v>ST</v>
      </c>
      <c r="I36" s="144" t="str">
        <f>'statement of marks'!C36</f>
        <v>B</v>
      </c>
      <c r="J36" s="231" t="str">
        <f>'statement of marks'!HC36</f>
        <v/>
      </c>
      <c r="K36" s="145" t="str">
        <f>'statement of marks'!HJ36</f>
        <v/>
      </c>
      <c r="L36" s="174" t="str">
        <f>'statement of marks'!HK36</f>
        <v/>
      </c>
      <c r="O36" s="178" t="str">
        <f>'statement of marks'!I36</f>
        <v>fouksn ehuk</v>
      </c>
      <c r="P36" s="137" t="str">
        <f t="shared" si="0"/>
        <v/>
      </c>
      <c r="Q36" s="137" t="str">
        <f t="shared" si="1"/>
        <v/>
      </c>
      <c r="R36" s="137" t="str">
        <f t="shared" si="2"/>
        <v/>
      </c>
      <c r="S36" s="137" t="str">
        <f t="shared" si="3"/>
        <v/>
      </c>
      <c r="T36" s="137" t="str">
        <f t="shared" si="4"/>
        <v/>
      </c>
      <c r="U36" s="137" t="str">
        <f t="shared" si="5"/>
        <v/>
      </c>
      <c r="V36" s="137" t="str">
        <f t="shared" si="6"/>
        <v/>
      </c>
      <c r="W36" s="137" t="str">
        <f t="shared" si="7"/>
        <v/>
      </c>
      <c r="X36" s="137" t="str">
        <f t="shared" si="8"/>
        <v/>
      </c>
      <c r="Y36" s="137" t="str">
        <f t="shared" si="9"/>
        <v/>
      </c>
      <c r="Z36" s="137" t="str">
        <f t="shared" si="10"/>
        <v/>
      </c>
      <c r="AA36" s="137" t="str">
        <f t="shared" si="11"/>
        <v/>
      </c>
      <c r="AB36" s="181"/>
    </row>
    <row r="37" spans="1:28" ht="17.100000000000001" customHeight="1">
      <c r="A37" s="205">
        <f>'statement of marks'!A37</f>
        <v>31</v>
      </c>
      <c r="B37" s="206">
        <f>'statement of marks'!D37</f>
        <v>681</v>
      </c>
      <c r="C37" s="206">
        <f>'statement of marks'!F37</f>
        <v>1965</v>
      </c>
      <c r="D37" s="511">
        <f>'statement of marks'!G37</f>
        <v>39577</v>
      </c>
      <c r="E37" s="143" t="str">
        <f>'statement of marks'!I37</f>
        <v>fo'kky ehuk</v>
      </c>
      <c r="F37" s="143" t="str">
        <f>'statement of marks'!J37</f>
        <v>Jh gsejkt ehuk</v>
      </c>
      <c r="G37" s="143" t="str">
        <f>'statement of marks'!K37</f>
        <v>Jhefr vfurk nsoh</v>
      </c>
      <c r="H37" s="144" t="str">
        <f>'statement of marks'!B37</f>
        <v>ST</v>
      </c>
      <c r="I37" s="144" t="str">
        <f>'statement of marks'!C37</f>
        <v>B</v>
      </c>
      <c r="J37" s="231" t="str">
        <f>'statement of marks'!HC37</f>
        <v/>
      </c>
      <c r="K37" s="145" t="str">
        <f>'statement of marks'!HJ37</f>
        <v/>
      </c>
      <c r="L37" s="174" t="str">
        <f>'statement of marks'!HK37</f>
        <v/>
      </c>
      <c r="O37" s="178" t="str">
        <f>'statement of marks'!I37</f>
        <v>fo'kky ehuk</v>
      </c>
      <c r="P37" s="137" t="str">
        <f t="shared" si="0"/>
        <v/>
      </c>
      <c r="Q37" s="137" t="str">
        <f t="shared" si="1"/>
        <v/>
      </c>
      <c r="R37" s="137" t="str">
        <f t="shared" si="2"/>
        <v/>
      </c>
      <c r="S37" s="137" t="str">
        <f t="shared" si="3"/>
        <v/>
      </c>
      <c r="T37" s="137" t="str">
        <f t="shared" si="4"/>
        <v/>
      </c>
      <c r="U37" s="137" t="str">
        <f t="shared" si="5"/>
        <v/>
      </c>
      <c r="V37" s="137" t="str">
        <f t="shared" si="6"/>
        <v/>
      </c>
      <c r="W37" s="137" t="str">
        <f t="shared" si="7"/>
        <v/>
      </c>
      <c r="X37" s="137" t="str">
        <f t="shared" si="8"/>
        <v/>
      </c>
      <c r="Y37" s="137" t="str">
        <f t="shared" si="9"/>
        <v/>
      </c>
      <c r="Z37" s="137" t="str">
        <f t="shared" si="10"/>
        <v/>
      </c>
      <c r="AA37" s="137" t="str">
        <f t="shared" si="11"/>
        <v/>
      </c>
      <c r="AB37" s="181"/>
    </row>
    <row r="38" spans="1:28" ht="17.100000000000001" customHeight="1">
      <c r="A38" s="205">
        <f>'statement of marks'!A38</f>
        <v>32</v>
      </c>
      <c r="B38" s="206">
        <f>'statement of marks'!D38</f>
        <v>682</v>
      </c>
      <c r="C38" s="206">
        <f>'statement of marks'!F38</f>
        <v>2033</v>
      </c>
      <c r="D38" s="511">
        <f>'statement of marks'!G38</f>
        <v>38643</v>
      </c>
      <c r="E38" s="143" t="str">
        <f>'statement of marks'!I38</f>
        <v>fo".kq dqekj ckcfj;k</v>
      </c>
      <c r="F38" s="143" t="str">
        <f>'statement of marks'!J38</f>
        <v xml:space="preserve">Jh t; yky </v>
      </c>
      <c r="G38" s="143" t="str">
        <f>'statement of marks'!K38</f>
        <v>Jhefr lEifŸk</v>
      </c>
      <c r="H38" s="144" t="str">
        <f>'statement of marks'!B38</f>
        <v>SC</v>
      </c>
      <c r="I38" s="144" t="str">
        <f>'statement of marks'!C38</f>
        <v>B</v>
      </c>
      <c r="J38" s="231" t="str">
        <f>'statement of marks'!HC38</f>
        <v/>
      </c>
      <c r="K38" s="145" t="str">
        <f>'statement of marks'!HJ38</f>
        <v/>
      </c>
      <c r="L38" s="174" t="str">
        <f>'statement of marks'!HK38</f>
        <v/>
      </c>
      <c r="O38" s="178" t="str">
        <f>'statement of marks'!I38</f>
        <v>fo".kq dqekj ckcfj;k</v>
      </c>
      <c r="P38" s="137" t="str">
        <f t="shared" si="0"/>
        <v/>
      </c>
      <c r="Q38" s="137" t="str">
        <f t="shared" si="1"/>
        <v/>
      </c>
      <c r="R38" s="137" t="str">
        <f t="shared" si="2"/>
        <v/>
      </c>
      <c r="S38" s="137" t="str">
        <f t="shared" si="3"/>
        <v/>
      </c>
      <c r="T38" s="137" t="str">
        <f t="shared" si="4"/>
        <v/>
      </c>
      <c r="U38" s="137" t="str">
        <f t="shared" si="5"/>
        <v/>
      </c>
      <c r="V38" s="137" t="str">
        <f t="shared" si="6"/>
        <v/>
      </c>
      <c r="W38" s="137" t="str">
        <f t="shared" si="7"/>
        <v/>
      </c>
      <c r="X38" s="137" t="str">
        <f t="shared" si="8"/>
        <v/>
      </c>
      <c r="Y38" s="137" t="str">
        <f t="shared" si="9"/>
        <v/>
      </c>
      <c r="Z38" s="137" t="str">
        <f t="shared" si="10"/>
        <v/>
      </c>
      <c r="AA38" s="137" t="str">
        <f t="shared" si="11"/>
        <v/>
      </c>
      <c r="AB38" s="181"/>
    </row>
    <row r="39" spans="1:28" ht="17.100000000000001" customHeight="1">
      <c r="A39" s="205">
        <f>'statement of marks'!A39</f>
        <v>33</v>
      </c>
      <c r="B39" s="206" t="str">
        <f>'statement of marks'!D39</f>
        <v/>
      </c>
      <c r="C39" s="206" t="str">
        <f>'statement of marks'!F39</f>
        <v/>
      </c>
      <c r="D39" s="511" t="str">
        <f>'statement of marks'!G39</f>
        <v/>
      </c>
      <c r="E39" s="143" t="str">
        <f>'statement of marks'!I39</f>
        <v/>
      </c>
      <c r="F39" s="143" t="str">
        <f>'statement of marks'!J39</f>
        <v/>
      </c>
      <c r="G39" s="143" t="str">
        <f>'statement of marks'!K39</f>
        <v/>
      </c>
      <c r="H39" s="144" t="str">
        <f>'statement of marks'!B39</f>
        <v/>
      </c>
      <c r="I39" s="144" t="str">
        <f>'statement of marks'!C39</f>
        <v/>
      </c>
      <c r="J39" s="231" t="str">
        <f>'statement of marks'!HC39</f>
        <v/>
      </c>
      <c r="K39" s="145" t="str">
        <f>'statement of marks'!HJ39</f>
        <v/>
      </c>
      <c r="L39" s="174" t="str">
        <f>'statement of marks'!HK39</f>
        <v/>
      </c>
      <c r="O39" s="178" t="str">
        <f>'statement of marks'!I39</f>
        <v/>
      </c>
      <c r="P39" s="137" t="str">
        <f t="shared" si="0"/>
        <v/>
      </c>
      <c r="Q39" s="137" t="str">
        <f t="shared" si="1"/>
        <v/>
      </c>
      <c r="R39" s="137" t="str">
        <f t="shared" si="2"/>
        <v/>
      </c>
      <c r="S39" s="137" t="str">
        <f t="shared" si="3"/>
        <v/>
      </c>
      <c r="T39" s="137" t="str">
        <f t="shared" si="4"/>
        <v/>
      </c>
      <c r="U39" s="137" t="str">
        <f t="shared" si="5"/>
        <v/>
      </c>
      <c r="V39" s="137" t="str">
        <f t="shared" si="6"/>
        <v/>
      </c>
      <c r="W39" s="137" t="str">
        <f t="shared" si="7"/>
        <v/>
      </c>
      <c r="X39" s="137" t="str">
        <f t="shared" si="8"/>
        <v/>
      </c>
      <c r="Y39" s="137" t="str">
        <f t="shared" si="9"/>
        <v/>
      </c>
      <c r="Z39" s="137" t="str">
        <f t="shared" si="10"/>
        <v/>
      </c>
      <c r="AA39" s="137" t="str">
        <f t="shared" si="11"/>
        <v/>
      </c>
      <c r="AB39" s="181"/>
    </row>
    <row r="40" spans="1:28" ht="17.100000000000001" customHeight="1">
      <c r="A40" s="205">
        <f>'statement of marks'!A40</f>
        <v>34</v>
      </c>
      <c r="B40" s="206" t="str">
        <f>'statement of marks'!D40</f>
        <v/>
      </c>
      <c r="C40" s="206" t="str">
        <f>'statement of marks'!F40</f>
        <v/>
      </c>
      <c r="D40" s="511" t="str">
        <f>'statement of marks'!G40</f>
        <v/>
      </c>
      <c r="E40" s="143" t="str">
        <f>'statement of marks'!I40</f>
        <v/>
      </c>
      <c r="F40" s="143" t="str">
        <f>'statement of marks'!J40</f>
        <v/>
      </c>
      <c r="G40" s="143" t="str">
        <f>'statement of marks'!K40</f>
        <v/>
      </c>
      <c r="H40" s="144" t="str">
        <f>'statement of marks'!B40</f>
        <v/>
      </c>
      <c r="I40" s="144" t="str">
        <f>'statement of marks'!C40</f>
        <v/>
      </c>
      <c r="J40" s="231" t="str">
        <f>'statement of marks'!HC40</f>
        <v/>
      </c>
      <c r="K40" s="145" t="str">
        <f>'statement of marks'!HJ40</f>
        <v/>
      </c>
      <c r="L40" s="174" t="str">
        <f>'statement of marks'!HK40</f>
        <v/>
      </c>
      <c r="O40" s="178" t="str">
        <f>'statement of marks'!I40</f>
        <v/>
      </c>
      <c r="P40" s="137" t="str">
        <f t="shared" si="0"/>
        <v/>
      </c>
      <c r="Q40" s="137" t="str">
        <f t="shared" si="1"/>
        <v/>
      </c>
      <c r="R40" s="137" t="str">
        <f t="shared" si="2"/>
        <v/>
      </c>
      <c r="S40" s="137" t="str">
        <f t="shared" si="3"/>
        <v/>
      </c>
      <c r="T40" s="137" t="str">
        <f t="shared" si="4"/>
        <v/>
      </c>
      <c r="U40" s="137" t="str">
        <f t="shared" si="5"/>
        <v/>
      </c>
      <c r="V40" s="137" t="str">
        <f t="shared" si="6"/>
        <v/>
      </c>
      <c r="W40" s="137" t="str">
        <f t="shared" si="7"/>
        <v/>
      </c>
      <c r="X40" s="137" t="str">
        <f t="shared" si="8"/>
        <v/>
      </c>
      <c r="Y40" s="137" t="str">
        <f t="shared" si="9"/>
        <v/>
      </c>
      <c r="Z40" s="137" t="str">
        <f t="shared" si="10"/>
        <v/>
      </c>
      <c r="AA40" s="137" t="str">
        <f t="shared" si="11"/>
        <v/>
      </c>
      <c r="AB40" s="181"/>
    </row>
    <row r="41" spans="1:28" ht="17.100000000000001" customHeight="1">
      <c r="A41" s="205">
        <f>'statement of marks'!A41</f>
        <v>35</v>
      </c>
      <c r="B41" s="206" t="str">
        <f>'statement of marks'!D41</f>
        <v/>
      </c>
      <c r="C41" s="206" t="str">
        <f>'statement of marks'!F41</f>
        <v/>
      </c>
      <c r="D41" s="511" t="str">
        <f>'statement of marks'!G41</f>
        <v/>
      </c>
      <c r="E41" s="143" t="str">
        <f>'statement of marks'!I41</f>
        <v/>
      </c>
      <c r="F41" s="143" t="str">
        <f>'statement of marks'!J41</f>
        <v/>
      </c>
      <c r="G41" s="143" t="str">
        <f>'statement of marks'!K41</f>
        <v/>
      </c>
      <c r="H41" s="144" t="str">
        <f>'statement of marks'!B41</f>
        <v/>
      </c>
      <c r="I41" s="144" t="str">
        <f>'statement of marks'!C41</f>
        <v/>
      </c>
      <c r="J41" s="231" t="str">
        <f>'statement of marks'!HC41</f>
        <v/>
      </c>
      <c r="K41" s="145" t="str">
        <f>'statement of marks'!HJ41</f>
        <v/>
      </c>
      <c r="L41" s="174" t="str">
        <f>'statement of marks'!HK41</f>
        <v/>
      </c>
      <c r="O41" s="178" t="str">
        <f>'statement of marks'!I41</f>
        <v/>
      </c>
      <c r="P41" s="137" t="str">
        <f t="shared" si="0"/>
        <v/>
      </c>
      <c r="Q41" s="137" t="str">
        <f t="shared" si="1"/>
        <v/>
      </c>
      <c r="R41" s="137" t="str">
        <f t="shared" si="2"/>
        <v/>
      </c>
      <c r="S41" s="137" t="str">
        <f t="shared" si="3"/>
        <v/>
      </c>
      <c r="T41" s="137" t="str">
        <f t="shared" si="4"/>
        <v/>
      </c>
      <c r="U41" s="137" t="str">
        <f t="shared" si="5"/>
        <v/>
      </c>
      <c r="V41" s="137" t="str">
        <f t="shared" si="6"/>
        <v/>
      </c>
      <c r="W41" s="137" t="str">
        <f t="shared" si="7"/>
        <v/>
      </c>
      <c r="X41" s="137" t="str">
        <f t="shared" si="8"/>
        <v/>
      </c>
      <c r="Y41" s="137" t="str">
        <f t="shared" si="9"/>
        <v/>
      </c>
      <c r="Z41" s="137" t="str">
        <f t="shared" si="10"/>
        <v/>
      </c>
      <c r="AA41" s="137" t="str">
        <f t="shared" si="11"/>
        <v/>
      </c>
      <c r="AB41" s="181"/>
    </row>
    <row r="42" spans="1:28" ht="17.100000000000001" customHeight="1">
      <c r="A42" s="205">
        <f>'statement of marks'!A42</f>
        <v>36</v>
      </c>
      <c r="B42" s="206" t="str">
        <f>'statement of marks'!D42</f>
        <v/>
      </c>
      <c r="C42" s="206" t="str">
        <f>'statement of marks'!F42</f>
        <v/>
      </c>
      <c r="D42" s="511" t="str">
        <f>'statement of marks'!G42</f>
        <v/>
      </c>
      <c r="E42" s="143" t="str">
        <f>'statement of marks'!I42</f>
        <v/>
      </c>
      <c r="F42" s="143" t="str">
        <f>'statement of marks'!J42</f>
        <v/>
      </c>
      <c r="G42" s="143" t="str">
        <f>'statement of marks'!K42</f>
        <v/>
      </c>
      <c r="H42" s="144" t="str">
        <f>'statement of marks'!B42</f>
        <v/>
      </c>
      <c r="I42" s="144" t="str">
        <f>'statement of marks'!C42</f>
        <v/>
      </c>
      <c r="J42" s="231" t="str">
        <f>'statement of marks'!HC42</f>
        <v/>
      </c>
      <c r="K42" s="145" t="str">
        <f>'statement of marks'!HJ42</f>
        <v/>
      </c>
      <c r="L42" s="174" t="str">
        <f>'statement of marks'!HK42</f>
        <v/>
      </c>
      <c r="O42" s="178" t="str">
        <f>'statement of marks'!I42</f>
        <v/>
      </c>
      <c r="P42" s="137" t="str">
        <f t="shared" si="0"/>
        <v/>
      </c>
      <c r="Q42" s="137" t="str">
        <f t="shared" si="1"/>
        <v/>
      </c>
      <c r="R42" s="137" t="str">
        <f t="shared" si="2"/>
        <v/>
      </c>
      <c r="S42" s="137" t="str">
        <f t="shared" si="3"/>
        <v/>
      </c>
      <c r="T42" s="137" t="str">
        <f t="shared" si="4"/>
        <v/>
      </c>
      <c r="U42" s="137" t="str">
        <f t="shared" si="5"/>
        <v/>
      </c>
      <c r="V42" s="137" t="str">
        <f t="shared" si="6"/>
        <v/>
      </c>
      <c r="W42" s="137" t="str">
        <f t="shared" si="7"/>
        <v/>
      </c>
      <c r="X42" s="137" t="str">
        <f t="shared" si="8"/>
        <v/>
      </c>
      <c r="Y42" s="137" t="str">
        <f t="shared" si="9"/>
        <v/>
      </c>
      <c r="Z42" s="137" t="str">
        <f t="shared" si="10"/>
        <v/>
      </c>
      <c r="AA42" s="137" t="str">
        <f t="shared" si="11"/>
        <v/>
      </c>
      <c r="AB42" s="181"/>
    </row>
    <row r="43" spans="1:28" ht="17.100000000000001" customHeight="1">
      <c r="A43" s="205">
        <f>'statement of marks'!A43</f>
        <v>37</v>
      </c>
      <c r="B43" s="206" t="str">
        <f>'statement of marks'!D43</f>
        <v/>
      </c>
      <c r="C43" s="206" t="str">
        <f>'statement of marks'!F43</f>
        <v/>
      </c>
      <c r="D43" s="511" t="str">
        <f>'statement of marks'!G43</f>
        <v/>
      </c>
      <c r="E43" s="143" t="str">
        <f>'statement of marks'!I43</f>
        <v/>
      </c>
      <c r="F43" s="143" t="str">
        <f>'statement of marks'!J43</f>
        <v/>
      </c>
      <c r="G43" s="143" t="str">
        <f>'statement of marks'!K43</f>
        <v/>
      </c>
      <c r="H43" s="144" t="str">
        <f>'statement of marks'!B43</f>
        <v/>
      </c>
      <c r="I43" s="144" t="str">
        <f>'statement of marks'!C43</f>
        <v/>
      </c>
      <c r="J43" s="231" t="str">
        <f>'statement of marks'!HC43</f>
        <v/>
      </c>
      <c r="K43" s="145" t="str">
        <f>'statement of marks'!HJ43</f>
        <v/>
      </c>
      <c r="L43" s="175" t="str">
        <f>'statement of marks'!HK43</f>
        <v/>
      </c>
      <c r="O43" s="178" t="str">
        <f>'statement of marks'!I43</f>
        <v/>
      </c>
      <c r="P43" s="137" t="str">
        <f t="shared" si="0"/>
        <v/>
      </c>
      <c r="Q43" s="137" t="str">
        <f t="shared" si="1"/>
        <v/>
      </c>
      <c r="R43" s="137" t="str">
        <f t="shared" si="2"/>
        <v/>
      </c>
      <c r="S43" s="137" t="str">
        <f t="shared" si="3"/>
        <v/>
      </c>
      <c r="T43" s="137" t="str">
        <f t="shared" si="4"/>
        <v/>
      </c>
      <c r="U43" s="137" t="str">
        <f t="shared" si="5"/>
        <v/>
      </c>
      <c r="V43" s="137" t="str">
        <f t="shared" si="6"/>
        <v/>
      </c>
      <c r="W43" s="137" t="str">
        <f t="shared" si="7"/>
        <v/>
      </c>
      <c r="X43" s="137" t="str">
        <f t="shared" si="8"/>
        <v/>
      </c>
      <c r="Y43" s="137" t="str">
        <f t="shared" si="9"/>
        <v/>
      </c>
      <c r="Z43" s="137" t="str">
        <f t="shared" si="10"/>
        <v/>
      </c>
      <c r="AA43" s="137" t="str">
        <f t="shared" si="11"/>
        <v/>
      </c>
      <c r="AB43" s="181"/>
    </row>
    <row r="44" spans="1:28" ht="17.100000000000001" customHeight="1">
      <c r="A44" s="205">
        <f>'statement of marks'!A44</f>
        <v>38</v>
      </c>
      <c r="B44" s="206" t="str">
        <f>'statement of marks'!D44</f>
        <v/>
      </c>
      <c r="C44" s="206" t="str">
        <f>'statement of marks'!F44</f>
        <v/>
      </c>
      <c r="D44" s="511" t="str">
        <f>'statement of marks'!G44</f>
        <v/>
      </c>
      <c r="E44" s="143" t="str">
        <f>'statement of marks'!I44</f>
        <v/>
      </c>
      <c r="F44" s="143" t="str">
        <f>'statement of marks'!J44</f>
        <v/>
      </c>
      <c r="G44" s="143" t="str">
        <f>'statement of marks'!K44</f>
        <v/>
      </c>
      <c r="H44" s="144" t="str">
        <f>'statement of marks'!B44</f>
        <v/>
      </c>
      <c r="I44" s="144" t="str">
        <f>'statement of marks'!C44</f>
        <v/>
      </c>
      <c r="J44" s="231" t="str">
        <f>'statement of marks'!HC44</f>
        <v/>
      </c>
      <c r="K44" s="145" t="str">
        <f>'statement of marks'!HJ44</f>
        <v/>
      </c>
      <c r="L44" s="175" t="str">
        <f>'statement of marks'!HK44</f>
        <v/>
      </c>
      <c r="O44" s="178" t="str">
        <f>'statement of marks'!I44</f>
        <v/>
      </c>
      <c r="P44" s="137" t="str">
        <f t="shared" si="0"/>
        <v/>
      </c>
      <c r="Q44" s="137" t="str">
        <f t="shared" si="1"/>
        <v/>
      </c>
      <c r="R44" s="137" t="str">
        <f t="shared" si="2"/>
        <v/>
      </c>
      <c r="S44" s="137" t="str">
        <f t="shared" si="3"/>
        <v/>
      </c>
      <c r="T44" s="137" t="str">
        <f t="shared" si="4"/>
        <v/>
      </c>
      <c r="U44" s="137" t="str">
        <f t="shared" si="5"/>
        <v/>
      </c>
      <c r="V44" s="137" t="str">
        <f t="shared" si="6"/>
        <v/>
      </c>
      <c r="W44" s="137" t="str">
        <f t="shared" si="7"/>
        <v/>
      </c>
      <c r="X44" s="137" t="str">
        <f t="shared" si="8"/>
        <v/>
      </c>
      <c r="Y44" s="137" t="str">
        <f t="shared" si="9"/>
        <v/>
      </c>
      <c r="Z44" s="137" t="str">
        <f t="shared" si="10"/>
        <v/>
      </c>
      <c r="AA44" s="137" t="str">
        <f t="shared" si="11"/>
        <v/>
      </c>
      <c r="AB44" s="181"/>
    </row>
    <row r="45" spans="1:28" ht="17.100000000000001" customHeight="1">
      <c r="A45" s="205">
        <f>'statement of marks'!A45</f>
        <v>39</v>
      </c>
      <c r="B45" s="206" t="str">
        <f>'statement of marks'!D45</f>
        <v/>
      </c>
      <c r="C45" s="206" t="str">
        <f>'statement of marks'!F45</f>
        <v/>
      </c>
      <c r="D45" s="511" t="str">
        <f>'statement of marks'!G45</f>
        <v/>
      </c>
      <c r="E45" s="143" t="str">
        <f>'statement of marks'!I45</f>
        <v/>
      </c>
      <c r="F45" s="143" t="str">
        <f>'statement of marks'!J45</f>
        <v/>
      </c>
      <c r="G45" s="143" t="str">
        <f>'statement of marks'!K45</f>
        <v/>
      </c>
      <c r="H45" s="144" t="str">
        <f>'statement of marks'!B45</f>
        <v/>
      </c>
      <c r="I45" s="144" t="str">
        <f>'statement of marks'!C45</f>
        <v/>
      </c>
      <c r="J45" s="231" t="str">
        <f>'statement of marks'!HC45</f>
        <v/>
      </c>
      <c r="K45" s="145" t="str">
        <f>'statement of marks'!HJ45</f>
        <v/>
      </c>
      <c r="L45" s="175" t="str">
        <f>'statement of marks'!HK45</f>
        <v/>
      </c>
      <c r="O45" s="178" t="str">
        <f>'statement of marks'!I45</f>
        <v/>
      </c>
      <c r="P45" s="137" t="str">
        <f t="shared" si="0"/>
        <v/>
      </c>
      <c r="Q45" s="137" t="str">
        <f t="shared" si="1"/>
        <v/>
      </c>
      <c r="R45" s="137" t="str">
        <f t="shared" si="2"/>
        <v/>
      </c>
      <c r="S45" s="137" t="str">
        <f t="shared" si="3"/>
        <v/>
      </c>
      <c r="T45" s="137" t="str">
        <f t="shared" si="4"/>
        <v/>
      </c>
      <c r="U45" s="137" t="str">
        <f t="shared" si="5"/>
        <v/>
      </c>
      <c r="V45" s="137" t="str">
        <f t="shared" si="6"/>
        <v/>
      </c>
      <c r="W45" s="137" t="str">
        <f t="shared" si="7"/>
        <v/>
      </c>
      <c r="X45" s="137" t="str">
        <f t="shared" si="8"/>
        <v/>
      </c>
      <c r="Y45" s="137" t="str">
        <f t="shared" si="9"/>
        <v/>
      </c>
      <c r="Z45" s="137" t="str">
        <f t="shared" si="10"/>
        <v/>
      </c>
      <c r="AA45" s="137" t="str">
        <f t="shared" si="11"/>
        <v/>
      </c>
      <c r="AB45" s="181"/>
    </row>
    <row r="46" spans="1:28" ht="17.100000000000001" customHeight="1">
      <c r="A46" s="205">
        <f>'statement of marks'!A46</f>
        <v>40</v>
      </c>
      <c r="B46" s="206" t="str">
        <f>'statement of marks'!D46</f>
        <v/>
      </c>
      <c r="C46" s="206" t="str">
        <f>'statement of marks'!F46</f>
        <v/>
      </c>
      <c r="D46" s="511" t="str">
        <f>'statement of marks'!G46</f>
        <v/>
      </c>
      <c r="E46" s="143" t="str">
        <f>'statement of marks'!I46</f>
        <v/>
      </c>
      <c r="F46" s="143" t="str">
        <f>'statement of marks'!J46</f>
        <v/>
      </c>
      <c r="G46" s="143" t="str">
        <f>'statement of marks'!K46</f>
        <v/>
      </c>
      <c r="H46" s="144" t="str">
        <f>'statement of marks'!B46</f>
        <v/>
      </c>
      <c r="I46" s="144" t="str">
        <f>'statement of marks'!C46</f>
        <v/>
      </c>
      <c r="J46" s="231" t="str">
        <f>'statement of marks'!HC46</f>
        <v/>
      </c>
      <c r="K46" s="145" t="str">
        <f>'statement of marks'!HJ46</f>
        <v/>
      </c>
      <c r="L46" s="175" t="str">
        <f>'statement of marks'!HK46</f>
        <v/>
      </c>
      <c r="O46" s="178" t="str">
        <f>'statement of marks'!I46</f>
        <v/>
      </c>
      <c r="P46" s="137" t="str">
        <f t="shared" si="0"/>
        <v/>
      </c>
      <c r="Q46" s="137" t="str">
        <f t="shared" si="1"/>
        <v/>
      </c>
      <c r="R46" s="137" t="str">
        <f t="shared" si="2"/>
        <v/>
      </c>
      <c r="S46" s="137" t="str">
        <f t="shared" si="3"/>
        <v/>
      </c>
      <c r="T46" s="137" t="str">
        <f t="shared" si="4"/>
        <v/>
      </c>
      <c r="U46" s="137" t="str">
        <f t="shared" si="5"/>
        <v/>
      </c>
      <c r="V46" s="137" t="str">
        <f t="shared" si="6"/>
        <v/>
      </c>
      <c r="W46" s="137" t="str">
        <f t="shared" si="7"/>
        <v/>
      </c>
      <c r="X46" s="137" t="str">
        <f t="shared" si="8"/>
        <v/>
      </c>
      <c r="Y46" s="137" t="str">
        <f t="shared" si="9"/>
        <v/>
      </c>
      <c r="Z46" s="137" t="str">
        <f t="shared" si="10"/>
        <v/>
      </c>
      <c r="AA46" s="137" t="str">
        <f t="shared" si="11"/>
        <v/>
      </c>
      <c r="AB46" s="181"/>
    </row>
    <row r="47" spans="1:28" ht="17.100000000000001" customHeight="1">
      <c r="A47" s="205">
        <f>'statement of marks'!A47</f>
        <v>41</v>
      </c>
      <c r="B47" s="206" t="str">
        <f>'statement of marks'!D47</f>
        <v/>
      </c>
      <c r="C47" s="206" t="str">
        <f>'statement of marks'!F47</f>
        <v/>
      </c>
      <c r="D47" s="511" t="str">
        <f>'statement of marks'!G47</f>
        <v/>
      </c>
      <c r="E47" s="143" t="str">
        <f>'statement of marks'!I47</f>
        <v/>
      </c>
      <c r="F47" s="143" t="str">
        <f>'statement of marks'!J47</f>
        <v/>
      </c>
      <c r="G47" s="143" t="str">
        <f>'statement of marks'!K47</f>
        <v/>
      </c>
      <c r="H47" s="144" t="str">
        <f>'statement of marks'!B47</f>
        <v/>
      </c>
      <c r="I47" s="144" t="str">
        <f>'statement of marks'!C47</f>
        <v/>
      </c>
      <c r="J47" s="231" t="str">
        <f>'statement of marks'!HC47</f>
        <v/>
      </c>
      <c r="K47" s="145" t="str">
        <f>'statement of marks'!HJ47</f>
        <v/>
      </c>
      <c r="L47" s="175" t="str">
        <f>'statement of marks'!HK47</f>
        <v/>
      </c>
      <c r="O47" s="178" t="str">
        <f>'statement of marks'!I47</f>
        <v/>
      </c>
      <c r="P47" s="137" t="str">
        <f t="shared" si="0"/>
        <v/>
      </c>
      <c r="Q47" s="137" t="str">
        <f t="shared" si="1"/>
        <v/>
      </c>
      <c r="R47" s="137" t="str">
        <f t="shared" si="2"/>
        <v/>
      </c>
      <c r="S47" s="137" t="str">
        <f t="shared" si="3"/>
        <v/>
      </c>
      <c r="T47" s="137" t="str">
        <f t="shared" si="4"/>
        <v/>
      </c>
      <c r="U47" s="137" t="str">
        <f t="shared" si="5"/>
        <v/>
      </c>
      <c r="V47" s="137" t="str">
        <f t="shared" si="6"/>
        <v/>
      </c>
      <c r="W47" s="137" t="str">
        <f t="shared" si="7"/>
        <v/>
      </c>
      <c r="X47" s="137" t="str">
        <f t="shared" si="8"/>
        <v/>
      </c>
      <c r="Y47" s="137" t="str">
        <f t="shared" si="9"/>
        <v/>
      </c>
      <c r="Z47" s="137" t="str">
        <f t="shared" si="10"/>
        <v/>
      </c>
      <c r="AA47" s="137" t="str">
        <f t="shared" si="11"/>
        <v/>
      </c>
      <c r="AB47" s="181"/>
    </row>
    <row r="48" spans="1:28" ht="17.100000000000001" customHeight="1">
      <c r="A48" s="205">
        <f>'statement of marks'!A48</f>
        <v>42</v>
      </c>
      <c r="B48" s="206" t="str">
        <f>'statement of marks'!D48</f>
        <v/>
      </c>
      <c r="C48" s="206" t="str">
        <f>'statement of marks'!F48</f>
        <v/>
      </c>
      <c r="D48" s="511" t="str">
        <f>'statement of marks'!G48</f>
        <v/>
      </c>
      <c r="E48" s="143" t="str">
        <f>'statement of marks'!I48</f>
        <v/>
      </c>
      <c r="F48" s="143" t="str">
        <f>'statement of marks'!J48</f>
        <v/>
      </c>
      <c r="G48" s="143" t="str">
        <f>'statement of marks'!K48</f>
        <v/>
      </c>
      <c r="H48" s="144" t="str">
        <f>'statement of marks'!B48</f>
        <v/>
      </c>
      <c r="I48" s="144" t="str">
        <f>'statement of marks'!C48</f>
        <v/>
      </c>
      <c r="J48" s="231" t="str">
        <f>'statement of marks'!HC48</f>
        <v/>
      </c>
      <c r="K48" s="145" t="str">
        <f>'statement of marks'!HJ48</f>
        <v/>
      </c>
      <c r="L48" s="175" t="str">
        <f>'statement of marks'!HK48</f>
        <v/>
      </c>
      <c r="O48" s="178" t="str">
        <f>'statement of marks'!I48</f>
        <v/>
      </c>
      <c r="P48" s="137" t="str">
        <f t="shared" si="0"/>
        <v/>
      </c>
      <c r="Q48" s="137" t="str">
        <f t="shared" si="1"/>
        <v/>
      </c>
      <c r="R48" s="137" t="str">
        <f t="shared" si="2"/>
        <v/>
      </c>
      <c r="S48" s="137" t="str">
        <f t="shared" si="3"/>
        <v/>
      </c>
      <c r="T48" s="137" t="str">
        <f t="shared" si="4"/>
        <v/>
      </c>
      <c r="U48" s="137" t="str">
        <f t="shared" si="5"/>
        <v/>
      </c>
      <c r="V48" s="137" t="str">
        <f t="shared" si="6"/>
        <v/>
      </c>
      <c r="W48" s="137" t="str">
        <f t="shared" si="7"/>
        <v/>
      </c>
      <c r="X48" s="137" t="str">
        <f t="shared" si="8"/>
        <v/>
      </c>
      <c r="Y48" s="137" t="str">
        <f t="shared" si="9"/>
        <v/>
      </c>
      <c r="Z48" s="137" t="str">
        <f t="shared" si="10"/>
        <v/>
      </c>
      <c r="AA48" s="137" t="str">
        <f t="shared" si="11"/>
        <v/>
      </c>
      <c r="AB48" s="181"/>
    </row>
    <row r="49" spans="1:28" ht="17.100000000000001" customHeight="1">
      <c r="A49" s="205">
        <f>'statement of marks'!A49</f>
        <v>43</v>
      </c>
      <c r="B49" s="206" t="str">
        <f>'statement of marks'!D49</f>
        <v/>
      </c>
      <c r="C49" s="206" t="str">
        <f>'statement of marks'!F49</f>
        <v/>
      </c>
      <c r="D49" s="511" t="str">
        <f>'statement of marks'!G49</f>
        <v/>
      </c>
      <c r="E49" s="143" t="str">
        <f>'statement of marks'!I49</f>
        <v/>
      </c>
      <c r="F49" s="143" t="str">
        <f>'statement of marks'!J49</f>
        <v/>
      </c>
      <c r="G49" s="143" t="str">
        <f>'statement of marks'!K49</f>
        <v/>
      </c>
      <c r="H49" s="144" t="str">
        <f>'statement of marks'!B49</f>
        <v/>
      </c>
      <c r="I49" s="144" t="str">
        <f>'statement of marks'!C49</f>
        <v/>
      </c>
      <c r="J49" s="231" t="str">
        <f>'statement of marks'!HC49</f>
        <v/>
      </c>
      <c r="K49" s="145" t="str">
        <f>'statement of marks'!HJ49</f>
        <v/>
      </c>
      <c r="L49" s="175" t="str">
        <f>'statement of marks'!HK49</f>
        <v/>
      </c>
      <c r="O49" s="178" t="str">
        <f>'statement of marks'!I49</f>
        <v/>
      </c>
      <c r="P49" s="137" t="str">
        <f t="shared" si="0"/>
        <v/>
      </c>
      <c r="Q49" s="137" t="str">
        <f t="shared" si="1"/>
        <v/>
      </c>
      <c r="R49" s="137" t="str">
        <f t="shared" si="2"/>
        <v/>
      </c>
      <c r="S49" s="137" t="str">
        <f t="shared" si="3"/>
        <v/>
      </c>
      <c r="T49" s="137" t="str">
        <f t="shared" si="4"/>
        <v/>
      </c>
      <c r="U49" s="137" t="str">
        <f t="shared" si="5"/>
        <v/>
      </c>
      <c r="V49" s="137" t="str">
        <f t="shared" si="6"/>
        <v/>
      </c>
      <c r="W49" s="137" t="str">
        <f t="shared" si="7"/>
        <v/>
      </c>
      <c r="X49" s="137" t="str">
        <f t="shared" si="8"/>
        <v/>
      </c>
      <c r="Y49" s="137" t="str">
        <f t="shared" si="9"/>
        <v/>
      </c>
      <c r="Z49" s="137" t="str">
        <f t="shared" si="10"/>
        <v/>
      </c>
      <c r="AA49" s="137" t="str">
        <f t="shared" si="11"/>
        <v/>
      </c>
      <c r="AB49" s="181"/>
    </row>
    <row r="50" spans="1:28" ht="17.100000000000001" customHeight="1">
      <c r="A50" s="205">
        <f>'statement of marks'!A50</f>
        <v>44</v>
      </c>
      <c r="B50" s="206" t="str">
        <f>'statement of marks'!D50</f>
        <v/>
      </c>
      <c r="C50" s="206" t="str">
        <f>'statement of marks'!F50</f>
        <v/>
      </c>
      <c r="D50" s="511" t="str">
        <f>'statement of marks'!G50</f>
        <v/>
      </c>
      <c r="E50" s="143" t="str">
        <f>'statement of marks'!I50</f>
        <v/>
      </c>
      <c r="F50" s="143" t="str">
        <f>'statement of marks'!J50</f>
        <v/>
      </c>
      <c r="G50" s="143" t="str">
        <f>'statement of marks'!K50</f>
        <v/>
      </c>
      <c r="H50" s="144" t="str">
        <f>'statement of marks'!B50</f>
        <v/>
      </c>
      <c r="I50" s="144" t="str">
        <f>'statement of marks'!C50</f>
        <v/>
      </c>
      <c r="J50" s="231" t="str">
        <f>'statement of marks'!HC50</f>
        <v/>
      </c>
      <c r="K50" s="145" t="str">
        <f>'statement of marks'!HJ50</f>
        <v/>
      </c>
      <c r="L50" s="175" t="str">
        <f>'statement of marks'!HK50</f>
        <v/>
      </c>
      <c r="O50" s="178" t="str">
        <f>'statement of marks'!I50</f>
        <v/>
      </c>
      <c r="P50" s="137" t="str">
        <f t="shared" si="0"/>
        <v/>
      </c>
      <c r="Q50" s="137" t="str">
        <f t="shared" si="1"/>
        <v/>
      </c>
      <c r="R50" s="137" t="str">
        <f t="shared" si="2"/>
        <v/>
      </c>
      <c r="S50" s="137" t="str">
        <f t="shared" si="3"/>
        <v/>
      </c>
      <c r="T50" s="137" t="str">
        <f t="shared" si="4"/>
        <v/>
      </c>
      <c r="U50" s="137" t="str">
        <f t="shared" si="5"/>
        <v/>
      </c>
      <c r="V50" s="137" t="str">
        <f t="shared" si="6"/>
        <v/>
      </c>
      <c r="W50" s="137" t="str">
        <f t="shared" si="7"/>
        <v/>
      </c>
      <c r="X50" s="137" t="str">
        <f t="shared" si="8"/>
        <v/>
      </c>
      <c r="Y50" s="137" t="str">
        <f t="shared" si="9"/>
        <v/>
      </c>
      <c r="Z50" s="137" t="str">
        <f t="shared" si="10"/>
        <v/>
      </c>
      <c r="AA50" s="137" t="str">
        <f t="shared" si="11"/>
        <v/>
      </c>
      <c r="AB50" s="181"/>
    </row>
    <row r="51" spans="1:28" ht="17.100000000000001" customHeight="1">
      <c r="A51" s="205">
        <f>'statement of marks'!A51</f>
        <v>45</v>
      </c>
      <c r="B51" s="206" t="str">
        <f>'statement of marks'!D51</f>
        <v/>
      </c>
      <c r="C51" s="206" t="str">
        <f>'statement of marks'!F51</f>
        <v/>
      </c>
      <c r="D51" s="511" t="str">
        <f>'statement of marks'!G51</f>
        <v/>
      </c>
      <c r="E51" s="143" t="str">
        <f>'statement of marks'!I51</f>
        <v/>
      </c>
      <c r="F51" s="143" t="str">
        <f>'statement of marks'!J51</f>
        <v/>
      </c>
      <c r="G51" s="143" t="str">
        <f>'statement of marks'!K51</f>
        <v/>
      </c>
      <c r="H51" s="144" t="str">
        <f>'statement of marks'!B51</f>
        <v/>
      </c>
      <c r="I51" s="144" t="str">
        <f>'statement of marks'!C51</f>
        <v/>
      </c>
      <c r="J51" s="231" t="str">
        <f>'statement of marks'!HC51</f>
        <v/>
      </c>
      <c r="K51" s="145" t="str">
        <f>'statement of marks'!HJ51</f>
        <v/>
      </c>
      <c r="L51" s="175" t="str">
        <f>'statement of marks'!HK51</f>
        <v/>
      </c>
      <c r="O51" s="178" t="str">
        <f>'statement of marks'!I51</f>
        <v/>
      </c>
      <c r="P51" s="137" t="str">
        <f t="shared" si="0"/>
        <v/>
      </c>
      <c r="Q51" s="137" t="str">
        <f t="shared" si="1"/>
        <v/>
      </c>
      <c r="R51" s="137" t="str">
        <f t="shared" si="2"/>
        <v/>
      </c>
      <c r="S51" s="137" t="str">
        <f t="shared" si="3"/>
        <v/>
      </c>
      <c r="T51" s="137" t="str">
        <f t="shared" si="4"/>
        <v/>
      </c>
      <c r="U51" s="137" t="str">
        <f t="shared" si="5"/>
        <v/>
      </c>
      <c r="V51" s="137" t="str">
        <f t="shared" si="6"/>
        <v/>
      </c>
      <c r="W51" s="137" t="str">
        <f t="shared" si="7"/>
        <v/>
      </c>
      <c r="X51" s="137" t="str">
        <f t="shared" si="8"/>
        <v/>
      </c>
      <c r="Y51" s="137" t="str">
        <f t="shared" si="9"/>
        <v/>
      </c>
      <c r="Z51" s="137" t="str">
        <f t="shared" si="10"/>
        <v/>
      </c>
      <c r="AA51" s="137" t="str">
        <f t="shared" si="11"/>
        <v/>
      </c>
      <c r="AB51" s="181"/>
    </row>
    <row r="52" spans="1:28" ht="17.100000000000001" customHeight="1">
      <c r="A52" s="205">
        <f>'statement of marks'!A52</f>
        <v>46</v>
      </c>
      <c r="B52" s="206" t="str">
        <f>'statement of marks'!D52</f>
        <v/>
      </c>
      <c r="C52" s="206" t="str">
        <f>'statement of marks'!F52</f>
        <v/>
      </c>
      <c r="D52" s="511" t="str">
        <f>'statement of marks'!G52</f>
        <v/>
      </c>
      <c r="E52" s="143" t="str">
        <f>'statement of marks'!I52</f>
        <v/>
      </c>
      <c r="F52" s="143" t="str">
        <f>'statement of marks'!J52</f>
        <v/>
      </c>
      <c r="G52" s="143" t="str">
        <f>'statement of marks'!K52</f>
        <v/>
      </c>
      <c r="H52" s="144" t="str">
        <f>'statement of marks'!B52</f>
        <v/>
      </c>
      <c r="I52" s="144" t="str">
        <f>'statement of marks'!C52</f>
        <v/>
      </c>
      <c r="J52" s="231" t="str">
        <f>'statement of marks'!HC52</f>
        <v/>
      </c>
      <c r="K52" s="145" t="str">
        <f>'statement of marks'!HJ52</f>
        <v/>
      </c>
      <c r="L52" s="175" t="str">
        <f>'statement of marks'!HK52</f>
        <v/>
      </c>
      <c r="O52" s="178" t="str">
        <f>'statement of marks'!I52</f>
        <v/>
      </c>
      <c r="P52" s="137" t="str">
        <f t="shared" si="0"/>
        <v/>
      </c>
      <c r="Q52" s="137" t="str">
        <f t="shared" si="1"/>
        <v/>
      </c>
      <c r="R52" s="137" t="str">
        <f t="shared" si="2"/>
        <v/>
      </c>
      <c r="S52" s="137" t="str">
        <f t="shared" si="3"/>
        <v/>
      </c>
      <c r="T52" s="137" t="str">
        <f t="shared" si="4"/>
        <v/>
      </c>
      <c r="U52" s="137" t="str">
        <f t="shared" si="5"/>
        <v/>
      </c>
      <c r="V52" s="137" t="str">
        <f t="shared" si="6"/>
        <v/>
      </c>
      <c r="W52" s="137" t="str">
        <f t="shared" si="7"/>
        <v/>
      </c>
      <c r="X52" s="137" t="str">
        <f t="shared" si="8"/>
        <v/>
      </c>
      <c r="Y52" s="137" t="str">
        <f t="shared" si="9"/>
        <v/>
      </c>
      <c r="Z52" s="137" t="str">
        <f t="shared" si="10"/>
        <v/>
      </c>
      <c r="AA52" s="137" t="str">
        <f t="shared" si="11"/>
        <v/>
      </c>
      <c r="AB52" s="181"/>
    </row>
    <row r="53" spans="1:28" ht="17.100000000000001" customHeight="1">
      <c r="A53" s="205">
        <f>'statement of marks'!A53</f>
        <v>47</v>
      </c>
      <c r="B53" s="206" t="str">
        <f>'statement of marks'!D53</f>
        <v/>
      </c>
      <c r="C53" s="206" t="str">
        <f>'statement of marks'!F53</f>
        <v/>
      </c>
      <c r="D53" s="511" t="str">
        <f>'statement of marks'!G53</f>
        <v/>
      </c>
      <c r="E53" s="143" t="str">
        <f>'statement of marks'!I53</f>
        <v/>
      </c>
      <c r="F53" s="143" t="str">
        <f>'statement of marks'!J53</f>
        <v/>
      </c>
      <c r="G53" s="143" t="str">
        <f>'statement of marks'!K53</f>
        <v/>
      </c>
      <c r="H53" s="144" t="str">
        <f>'statement of marks'!B53</f>
        <v/>
      </c>
      <c r="I53" s="144" t="str">
        <f>'statement of marks'!C53</f>
        <v/>
      </c>
      <c r="J53" s="231" t="str">
        <f>'statement of marks'!HC53</f>
        <v/>
      </c>
      <c r="K53" s="145" t="str">
        <f>'statement of marks'!HJ53</f>
        <v/>
      </c>
      <c r="L53" s="175" t="str">
        <f>'statement of marks'!HK53</f>
        <v/>
      </c>
      <c r="O53" s="178" t="str">
        <f>'statement of marks'!I53</f>
        <v/>
      </c>
      <c r="P53" s="137" t="str">
        <f t="shared" si="0"/>
        <v/>
      </c>
      <c r="Q53" s="137" t="str">
        <f t="shared" si="1"/>
        <v/>
      </c>
      <c r="R53" s="137" t="str">
        <f t="shared" si="2"/>
        <v/>
      </c>
      <c r="S53" s="137" t="str">
        <f t="shared" si="3"/>
        <v/>
      </c>
      <c r="T53" s="137" t="str">
        <f t="shared" si="4"/>
        <v/>
      </c>
      <c r="U53" s="137" t="str">
        <f t="shared" si="5"/>
        <v/>
      </c>
      <c r="V53" s="137" t="str">
        <f t="shared" si="6"/>
        <v/>
      </c>
      <c r="W53" s="137" t="str">
        <f t="shared" si="7"/>
        <v/>
      </c>
      <c r="X53" s="137" t="str">
        <f t="shared" si="8"/>
        <v/>
      </c>
      <c r="Y53" s="137" t="str">
        <f t="shared" si="9"/>
        <v/>
      </c>
      <c r="Z53" s="137" t="str">
        <f t="shared" si="10"/>
        <v/>
      </c>
      <c r="AA53" s="137" t="str">
        <f t="shared" si="11"/>
        <v/>
      </c>
      <c r="AB53" s="181"/>
    </row>
    <row r="54" spans="1:28" ht="17.100000000000001" customHeight="1">
      <c r="A54" s="205">
        <f>'statement of marks'!A54</f>
        <v>48</v>
      </c>
      <c r="B54" s="206" t="str">
        <f>'statement of marks'!D54</f>
        <v/>
      </c>
      <c r="C54" s="206" t="str">
        <f>'statement of marks'!F54</f>
        <v/>
      </c>
      <c r="D54" s="511" t="str">
        <f>'statement of marks'!G54</f>
        <v/>
      </c>
      <c r="E54" s="143" t="str">
        <f>'statement of marks'!I54</f>
        <v/>
      </c>
      <c r="F54" s="143" t="str">
        <f>'statement of marks'!J54</f>
        <v/>
      </c>
      <c r="G54" s="143" t="str">
        <f>'statement of marks'!K54</f>
        <v/>
      </c>
      <c r="H54" s="144" t="str">
        <f>'statement of marks'!B54</f>
        <v/>
      </c>
      <c r="I54" s="144" t="str">
        <f>'statement of marks'!C54</f>
        <v/>
      </c>
      <c r="J54" s="231" t="str">
        <f>'statement of marks'!HC54</f>
        <v/>
      </c>
      <c r="K54" s="145" t="str">
        <f>'statement of marks'!HJ54</f>
        <v/>
      </c>
      <c r="L54" s="175" t="str">
        <f>'statement of marks'!HK54</f>
        <v/>
      </c>
      <c r="O54" s="178" t="str">
        <f>'statement of marks'!I54</f>
        <v/>
      </c>
      <c r="P54" s="137" t="str">
        <f t="shared" si="0"/>
        <v/>
      </c>
      <c r="Q54" s="137" t="str">
        <f t="shared" si="1"/>
        <v/>
      </c>
      <c r="R54" s="137" t="str">
        <f t="shared" si="2"/>
        <v/>
      </c>
      <c r="S54" s="137" t="str">
        <f t="shared" si="3"/>
        <v/>
      </c>
      <c r="T54" s="137" t="str">
        <f t="shared" si="4"/>
        <v/>
      </c>
      <c r="U54" s="137" t="str">
        <f t="shared" si="5"/>
        <v/>
      </c>
      <c r="V54" s="137" t="str">
        <f t="shared" si="6"/>
        <v/>
      </c>
      <c r="W54" s="137" t="str">
        <f t="shared" si="7"/>
        <v/>
      </c>
      <c r="X54" s="137" t="str">
        <f t="shared" si="8"/>
        <v/>
      </c>
      <c r="Y54" s="137" t="str">
        <f t="shared" si="9"/>
        <v/>
      </c>
      <c r="Z54" s="137" t="str">
        <f t="shared" si="10"/>
        <v/>
      </c>
      <c r="AA54" s="137" t="str">
        <f t="shared" si="11"/>
        <v/>
      </c>
      <c r="AB54" s="181"/>
    </row>
    <row r="55" spans="1:28" ht="17.100000000000001" customHeight="1">
      <c r="A55" s="205">
        <f>'statement of marks'!A55</f>
        <v>49</v>
      </c>
      <c r="B55" s="206" t="str">
        <f>'statement of marks'!D55</f>
        <v/>
      </c>
      <c r="C55" s="206" t="str">
        <f>'statement of marks'!F55</f>
        <v/>
      </c>
      <c r="D55" s="511" t="str">
        <f>'statement of marks'!G55</f>
        <v/>
      </c>
      <c r="E55" s="143" t="str">
        <f>'statement of marks'!I55</f>
        <v/>
      </c>
      <c r="F55" s="143" t="str">
        <f>'statement of marks'!J55</f>
        <v/>
      </c>
      <c r="G55" s="143" t="str">
        <f>'statement of marks'!K55</f>
        <v/>
      </c>
      <c r="H55" s="144" t="str">
        <f>'statement of marks'!B55</f>
        <v/>
      </c>
      <c r="I55" s="144" t="str">
        <f>'statement of marks'!C55</f>
        <v/>
      </c>
      <c r="J55" s="231" t="str">
        <f>'statement of marks'!HC55</f>
        <v/>
      </c>
      <c r="K55" s="145" t="str">
        <f>'statement of marks'!HJ55</f>
        <v/>
      </c>
      <c r="L55" s="175" t="str">
        <f>'statement of marks'!HK55</f>
        <v/>
      </c>
      <c r="O55" s="178" t="str">
        <f>'statement of marks'!I55</f>
        <v/>
      </c>
      <c r="P55" s="137" t="str">
        <f t="shared" si="0"/>
        <v/>
      </c>
      <c r="Q55" s="137" t="str">
        <f t="shared" si="1"/>
        <v/>
      </c>
      <c r="R55" s="137" t="str">
        <f t="shared" si="2"/>
        <v/>
      </c>
      <c r="S55" s="137" t="str">
        <f t="shared" si="3"/>
        <v/>
      </c>
      <c r="T55" s="137" t="str">
        <f t="shared" si="4"/>
        <v/>
      </c>
      <c r="U55" s="137" t="str">
        <f t="shared" si="5"/>
        <v/>
      </c>
      <c r="V55" s="137" t="str">
        <f t="shared" si="6"/>
        <v/>
      </c>
      <c r="W55" s="137" t="str">
        <f t="shared" si="7"/>
        <v/>
      </c>
      <c r="X55" s="137" t="str">
        <f t="shared" si="8"/>
        <v/>
      </c>
      <c r="Y55" s="137" t="str">
        <f t="shared" si="9"/>
        <v/>
      </c>
      <c r="Z55" s="137" t="str">
        <f t="shared" si="10"/>
        <v/>
      </c>
      <c r="AA55" s="137" t="str">
        <f t="shared" si="11"/>
        <v/>
      </c>
      <c r="AB55" s="181"/>
    </row>
    <row r="56" spans="1:28" ht="17.100000000000001" customHeight="1">
      <c r="A56" s="205">
        <f>'statement of marks'!A56</f>
        <v>50</v>
      </c>
      <c r="B56" s="206" t="str">
        <f>'statement of marks'!D56</f>
        <v/>
      </c>
      <c r="C56" s="206" t="str">
        <f>'statement of marks'!F56</f>
        <v/>
      </c>
      <c r="D56" s="511" t="str">
        <f>'statement of marks'!G56</f>
        <v/>
      </c>
      <c r="E56" s="143" t="str">
        <f>'statement of marks'!I56</f>
        <v/>
      </c>
      <c r="F56" s="143" t="str">
        <f>'statement of marks'!J56</f>
        <v/>
      </c>
      <c r="G56" s="143" t="str">
        <f>'statement of marks'!K56</f>
        <v/>
      </c>
      <c r="H56" s="144" t="str">
        <f>'statement of marks'!B56</f>
        <v/>
      </c>
      <c r="I56" s="144" t="str">
        <f>'statement of marks'!C56</f>
        <v/>
      </c>
      <c r="J56" s="231" t="str">
        <f>'statement of marks'!HC56</f>
        <v/>
      </c>
      <c r="K56" s="145" t="str">
        <f>'statement of marks'!HJ56</f>
        <v/>
      </c>
      <c r="L56" s="175" t="str">
        <f>'statement of marks'!HK56</f>
        <v/>
      </c>
      <c r="O56" s="178" t="str">
        <f>'statement of marks'!I56</f>
        <v/>
      </c>
      <c r="P56" s="137" t="str">
        <f t="shared" si="0"/>
        <v/>
      </c>
      <c r="Q56" s="137" t="str">
        <f t="shared" si="1"/>
        <v/>
      </c>
      <c r="R56" s="137" t="str">
        <f t="shared" si="2"/>
        <v/>
      </c>
      <c r="S56" s="137" t="str">
        <f t="shared" si="3"/>
        <v/>
      </c>
      <c r="T56" s="137" t="str">
        <f t="shared" si="4"/>
        <v/>
      </c>
      <c r="U56" s="137" t="str">
        <f t="shared" si="5"/>
        <v/>
      </c>
      <c r="V56" s="137" t="str">
        <f t="shared" si="6"/>
        <v/>
      </c>
      <c r="W56" s="137" t="str">
        <f t="shared" si="7"/>
        <v/>
      </c>
      <c r="X56" s="137" t="str">
        <f t="shared" si="8"/>
        <v/>
      </c>
      <c r="Y56" s="137" t="str">
        <f t="shared" si="9"/>
        <v/>
      </c>
      <c r="Z56" s="137" t="str">
        <f t="shared" si="10"/>
        <v/>
      </c>
      <c r="AA56" s="137" t="str">
        <f t="shared" si="11"/>
        <v/>
      </c>
      <c r="AB56" s="181"/>
    </row>
    <row r="57" spans="1:28" ht="17.100000000000001" customHeight="1">
      <c r="A57" s="205">
        <f>'statement of marks'!A57</f>
        <v>51</v>
      </c>
      <c r="B57" s="206" t="str">
        <f>'statement of marks'!D57</f>
        <v/>
      </c>
      <c r="C57" s="206" t="str">
        <f>'statement of marks'!F57</f>
        <v/>
      </c>
      <c r="D57" s="511" t="str">
        <f>'statement of marks'!G57</f>
        <v/>
      </c>
      <c r="E57" s="143" t="str">
        <f>'statement of marks'!I57</f>
        <v/>
      </c>
      <c r="F57" s="143" t="str">
        <f>'statement of marks'!J57</f>
        <v/>
      </c>
      <c r="G57" s="143" t="str">
        <f>'statement of marks'!K57</f>
        <v/>
      </c>
      <c r="H57" s="144" t="str">
        <f>'statement of marks'!B57</f>
        <v/>
      </c>
      <c r="I57" s="144" t="str">
        <f>'statement of marks'!C57</f>
        <v/>
      </c>
      <c r="J57" s="231" t="str">
        <f>'statement of marks'!HC57</f>
        <v/>
      </c>
      <c r="K57" s="145" t="str">
        <f>'statement of marks'!HJ57</f>
        <v/>
      </c>
      <c r="L57" s="175" t="str">
        <f>'statement of marks'!HK57</f>
        <v/>
      </c>
      <c r="O57" s="178" t="str">
        <f>'statement of marks'!I57</f>
        <v/>
      </c>
      <c r="P57" s="137" t="str">
        <f t="shared" si="0"/>
        <v/>
      </c>
      <c r="Q57" s="137" t="str">
        <f t="shared" si="1"/>
        <v/>
      </c>
      <c r="R57" s="137" t="str">
        <f t="shared" si="2"/>
        <v/>
      </c>
      <c r="S57" s="137" t="str">
        <f t="shared" si="3"/>
        <v/>
      </c>
      <c r="T57" s="137" t="str">
        <f t="shared" si="4"/>
        <v/>
      </c>
      <c r="U57" s="137" t="str">
        <f t="shared" si="5"/>
        <v/>
      </c>
      <c r="V57" s="137" t="str">
        <f t="shared" si="6"/>
        <v/>
      </c>
      <c r="W57" s="137" t="str">
        <f t="shared" si="7"/>
        <v/>
      </c>
      <c r="X57" s="137" t="str">
        <f t="shared" si="8"/>
        <v/>
      </c>
      <c r="Y57" s="137" t="str">
        <f t="shared" si="9"/>
        <v/>
      </c>
      <c r="Z57" s="137" t="str">
        <f t="shared" si="10"/>
        <v/>
      </c>
      <c r="AA57" s="137" t="str">
        <f t="shared" si="11"/>
        <v/>
      </c>
      <c r="AB57" s="181"/>
    </row>
    <row r="58" spans="1:28" ht="17.100000000000001" customHeight="1">
      <c r="A58" s="205">
        <f>'statement of marks'!A58</f>
        <v>52</v>
      </c>
      <c r="B58" s="206" t="str">
        <f>'statement of marks'!D58</f>
        <v/>
      </c>
      <c r="C58" s="206" t="str">
        <f>'statement of marks'!F58</f>
        <v/>
      </c>
      <c r="D58" s="511" t="str">
        <f>'statement of marks'!G58</f>
        <v/>
      </c>
      <c r="E58" s="143" t="str">
        <f>'statement of marks'!I58</f>
        <v/>
      </c>
      <c r="F58" s="143" t="str">
        <f>'statement of marks'!J58</f>
        <v/>
      </c>
      <c r="G58" s="143" t="str">
        <f>'statement of marks'!K58</f>
        <v/>
      </c>
      <c r="H58" s="144" t="str">
        <f>'statement of marks'!B58</f>
        <v/>
      </c>
      <c r="I58" s="144" t="str">
        <f>'statement of marks'!C58</f>
        <v/>
      </c>
      <c r="J58" s="231" t="str">
        <f>'statement of marks'!HC58</f>
        <v/>
      </c>
      <c r="K58" s="145" t="str">
        <f>'statement of marks'!HJ58</f>
        <v/>
      </c>
      <c r="L58" s="175" t="str">
        <f>'statement of marks'!HK58</f>
        <v/>
      </c>
      <c r="O58" s="178" t="str">
        <f>'statement of marks'!I58</f>
        <v/>
      </c>
      <c r="P58" s="137" t="str">
        <f t="shared" si="0"/>
        <v/>
      </c>
      <c r="Q58" s="137" t="str">
        <f t="shared" si="1"/>
        <v/>
      </c>
      <c r="R58" s="137" t="str">
        <f t="shared" si="2"/>
        <v/>
      </c>
      <c r="S58" s="137" t="str">
        <f t="shared" si="3"/>
        <v/>
      </c>
      <c r="T58" s="137" t="str">
        <f t="shared" si="4"/>
        <v/>
      </c>
      <c r="U58" s="137" t="str">
        <f t="shared" si="5"/>
        <v/>
      </c>
      <c r="V58" s="137" t="str">
        <f t="shared" si="6"/>
        <v/>
      </c>
      <c r="W58" s="137" t="str">
        <f t="shared" si="7"/>
        <v/>
      </c>
      <c r="X58" s="137" t="str">
        <f t="shared" si="8"/>
        <v/>
      </c>
      <c r="Y58" s="137" t="str">
        <f t="shared" si="9"/>
        <v/>
      </c>
      <c r="Z58" s="137" t="str">
        <f t="shared" si="10"/>
        <v/>
      </c>
      <c r="AA58" s="137" t="str">
        <f t="shared" si="11"/>
        <v/>
      </c>
      <c r="AB58" s="181"/>
    </row>
    <row r="59" spans="1:28" ht="17.100000000000001" customHeight="1">
      <c r="A59" s="205">
        <f>'statement of marks'!A59</f>
        <v>53</v>
      </c>
      <c r="B59" s="206" t="str">
        <f>'statement of marks'!D59</f>
        <v/>
      </c>
      <c r="C59" s="206" t="str">
        <f>'statement of marks'!F59</f>
        <v/>
      </c>
      <c r="D59" s="511" t="str">
        <f>'statement of marks'!G59</f>
        <v/>
      </c>
      <c r="E59" s="143" t="str">
        <f>'statement of marks'!I59</f>
        <v/>
      </c>
      <c r="F59" s="143" t="str">
        <f>'statement of marks'!J59</f>
        <v/>
      </c>
      <c r="G59" s="143" t="str">
        <f>'statement of marks'!K59</f>
        <v/>
      </c>
      <c r="H59" s="144" t="str">
        <f>'statement of marks'!B59</f>
        <v/>
      </c>
      <c r="I59" s="144" t="str">
        <f>'statement of marks'!C59</f>
        <v/>
      </c>
      <c r="J59" s="231" t="str">
        <f>'statement of marks'!HC59</f>
        <v/>
      </c>
      <c r="K59" s="145" t="str">
        <f>'statement of marks'!HJ59</f>
        <v/>
      </c>
      <c r="L59" s="175" t="str">
        <f>'statement of marks'!HK59</f>
        <v/>
      </c>
      <c r="O59" s="178" t="str">
        <f>'statement of marks'!I59</f>
        <v/>
      </c>
      <c r="P59" s="137" t="str">
        <f t="shared" si="0"/>
        <v/>
      </c>
      <c r="Q59" s="137" t="str">
        <f t="shared" si="1"/>
        <v/>
      </c>
      <c r="R59" s="137" t="str">
        <f t="shared" si="2"/>
        <v/>
      </c>
      <c r="S59" s="137" t="str">
        <f t="shared" si="3"/>
        <v/>
      </c>
      <c r="T59" s="137" t="str">
        <f t="shared" si="4"/>
        <v/>
      </c>
      <c r="U59" s="137" t="str">
        <f t="shared" si="5"/>
        <v/>
      </c>
      <c r="V59" s="137" t="str">
        <f t="shared" si="6"/>
        <v/>
      </c>
      <c r="W59" s="137" t="str">
        <f t="shared" si="7"/>
        <v/>
      </c>
      <c r="X59" s="137" t="str">
        <f t="shared" si="8"/>
        <v/>
      </c>
      <c r="Y59" s="137" t="str">
        <f t="shared" si="9"/>
        <v/>
      </c>
      <c r="Z59" s="137" t="str">
        <f t="shared" si="10"/>
        <v/>
      </c>
      <c r="AA59" s="137" t="str">
        <f t="shared" si="11"/>
        <v/>
      </c>
      <c r="AB59" s="181"/>
    </row>
    <row r="60" spans="1:28" ht="17.100000000000001" customHeight="1">
      <c r="A60" s="205">
        <f>'statement of marks'!A60</f>
        <v>54</v>
      </c>
      <c r="B60" s="206" t="str">
        <f>'statement of marks'!D60</f>
        <v/>
      </c>
      <c r="C60" s="206" t="str">
        <f>'statement of marks'!F60</f>
        <v/>
      </c>
      <c r="D60" s="511" t="str">
        <f>'statement of marks'!G60</f>
        <v/>
      </c>
      <c r="E60" s="143" t="str">
        <f>'statement of marks'!I60</f>
        <v/>
      </c>
      <c r="F60" s="143" t="str">
        <f>'statement of marks'!J60</f>
        <v/>
      </c>
      <c r="G60" s="143" t="str">
        <f>'statement of marks'!K60</f>
        <v/>
      </c>
      <c r="H60" s="144" t="str">
        <f>'statement of marks'!B60</f>
        <v/>
      </c>
      <c r="I60" s="144" t="str">
        <f>'statement of marks'!C60</f>
        <v/>
      </c>
      <c r="J60" s="231" t="str">
        <f>'statement of marks'!HC60</f>
        <v/>
      </c>
      <c r="K60" s="145" t="str">
        <f>'statement of marks'!HJ60</f>
        <v/>
      </c>
      <c r="L60" s="175" t="str">
        <f>'statement of marks'!HK60</f>
        <v/>
      </c>
      <c r="O60" s="178" t="str">
        <f>'statement of marks'!I60</f>
        <v/>
      </c>
      <c r="P60" s="137" t="str">
        <f t="shared" si="0"/>
        <v/>
      </c>
      <c r="Q60" s="137" t="str">
        <f t="shared" si="1"/>
        <v/>
      </c>
      <c r="R60" s="137" t="str">
        <f t="shared" si="2"/>
        <v/>
      </c>
      <c r="S60" s="137" t="str">
        <f t="shared" si="3"/>
        <v/>
      </c>
      <c r="T60" s="137" t="str">
        <f t="shared" si="4"/>
        <v/>
      </c>
      <c r="U60" s="137" t="str">
        <f t="shared" si="5"/>
        <v/>
      </c>
      <c r="V60" s="137" t="str">
        <f t="shared" si="6"/>
        <v/>
      </c>
      <c r="W60" s="137" t="str">
        <f t="shared" si="7"/>
        <v/>
      </c>
      <c r="X60" s="137" t="str">
        <f t="shared" si="8"/>
        <v/>
      </c>
      <c r="Y60" s="137" t="str">
        <f t="shared" si="9"/>
        <v/>
      </c>
      <c r="Z60" s="137" t="str">
        <f t="shared" si="10"/>
        <v/>
      </c>
      <c r="AA60" s="137" t="str">
        <f t="shared" si="11"/>
        <v/>
      </c>
      <c r="AB60" s="181"/>
    </row>
    <row r="61" spans="1:28" ht="17.100000000000001" customHeight="1">
      <c r="A61" s="205">
        <f>'statement of marks'!A61</f>
        <v>55</v>
      </c>
      <c r="B61" s="206" t="str">
        <f>'statement of marks'!D61</f>
        <v/>
      </c>
      <c r="C61" s="206" t="str">
        <f>'statement of marks'!F61</f>
        <v/>
      </c>
      <c r="D61" s="511" t="str">
        <f>'statement of marks'!G61</f>
        <v/>
      </c>
      <c r="E61" s="143" t="str">
        <f>'statement of marks'!I61</f>
        <v/>
      </c>
      <c r="F61" s="143" t="str">
        <f>'statement of marks'!J61</f>
        <v/>
      </c>
      <c r="G61" s="143" t="str">
        <f>'statement of marks'!K61</f>
        <v/>
      </c>
      <c r="H61" s="144" t="str">
        <f>'statement of marks'!B61</f>
        <v/>
      </c>
      <c r="I61" s="144" t="str">
        <f>'statement of marks'!C61</f>
        <v/>
      </c>
      <c r="J61" s="231" t="str">
        <f>'statement of marks'!HC61</f>
        <v/>
      </c>
      <c r="K61" s="145" t="str">
        <f>'statement of marks'!HJ61</f>
        <v/>
      </c>
      <c r="L61" s="175" t="str">
        <f>'statement of marks'!HK61</f>
        <v/>
      </c>
      <c r="O61" s="178" t="str">
        <f>'statement of marks'!I61</f>
        <v/>
      </c>
      <c r="P61" s="137" t="str">
        <f t="shared" si="0"/>
        <v/>
      </c>
      <c r="Q61" s="137" t="str">
        <f t="shared" si="1"/>
        <v/>
      </c>
      <c r="R61" s="137" t="str">
        <f t="shared" si="2"/>
        <v/>
      </c>
      <c r="S61" s="137" t="str">
        <f t="shared" si="3"/>
        <v/>
      </c>
      <c r="T61" s="137" t="str">
        <f t="shared" si="4"/>
        <v/>
      </c>
      <c r="U61" s="137" t="str">
        <f t="shared" si="5"/>
        <v/>
      </c>
      <c r="V61" s="137" t="str">
        <f t="shared" si="6"/>
        <v/>
      </c>
      <c r="W61" s="137" t="str">
        <f t="shared" si="7"/>
        <v/>
      </c>
      <c r="X61" s="137" t="str">
        <f t="shared" si="8"/>
        <v/>
      </c>
      <c r="Y61" s="137" t="str">
        <f t="shared" si="9"/>
        <v/>
      </c>
      <c r="Z61" s="137" t="str">
        <f t="shared" si="10"/>
        <v/>
      </c>
      <c r="AA61" s="137" t="str">
        <f t="shared" si="11"/>
        <v/>
      </c>
      <c r="AB61" s="181"/>
    </row>
    <row r="62" spans="1:28" ht="17.100000000000001" customHeight="1">
      <c r="A62" s="205">
        <f>'statement of marks'!A62</f>
        <v>56</v>
      </c>
      <c r="B62" s="206" t="str">
        <f>'statement of marks'!D62</f>
        <v/>
      </c>
      <c r="C62" s="206" t="str">
        <f>'statement of marks'!F62</f>
        <v/>
      </c>
      <c r="D62" s="511" t="str">
        <f>'statement of marks'!G62</f>
        <v/>
      </c>
      <c r="E62" s="143" t="str">
        <f>'statement of marks'!I62</f>
        <v/>
      </c>
      <c r="F62" s="143" t="str">
        <f>'statement of marks'!J62</f>
        <v/>
      </c>
      <c r="G62" s="143" t="str">
        <f>'statement of marks'!K62</f>
        <v/>
      </c>
      <c r="H62" s="144" t="str">
        <f>'statement of marks'!B62</f>
        <v/>
      </c>
      <c r="I62" s="144" t="str">
        <f>'statement of marks'!C62</f>
        <v/>
      </c>
      <c r="J62" s="231" t="str">
        <f>'statement of marks'!HC62</f>
        <v/>
      </c>
      <c r="K62" s="145" t="str">
        <f>'statement of marks'!HJ62</f>
        <v/>
      </c>
      <c r="L62" s="175" t="str">
        <f>'statement of marks'!HK62</f>
        <v/>
      </c>
      <c r="O62" s="178" t="str">
        <f>'statement of marks'!I62</f>
        <v/>
      </c>
      <c r="P62" s="137" t="str">
        <f t="shared" si="0"/>
        <v/>
      </c>
      <c r="Q62" s="137" t="str">
        <f t="shared" si="1"/>
        <v/>
      </c>
      <c r="R62" s="137" t="str">
        <f t="shared" si="2"/>
        <v/>
      </c>
      <c r="S62" s="137" t="str">
        <f t="shared" si="3"/>
        <v/>
      </c>
      <c r="T62" s="137" t="str">
        <f t="shared" si="4"/>
        <v/>
      </c>
      <c r="U62" s="137" t="str">
        <f t="shared" si="5"/>
        <v/>
      </c>
      <c r="V62" s="137" t="str">
        <f t="shared" si="6"/>
        <v/>
      </c>
      <c r="W62" s="137" t="str">
        <f t="shared" si="7"/>
        <v/>
      </c>
      <c r="X62" s="137" t="str">
        <f t="shared" si="8"/>
        <v/>
      </c>
      <c r="Y62" s="137" t="str">
        <f t="shared" si="9"/>
        <v/>
      </c>
      <c r="Z62" s="137" t="str">
        <f t="shared" si="10"/>
        <v/>
      </c>
      <c r="AA62" s="137" t="str">
        <f t="shared" si="11"/>
        <v/>
      </c>
      <c r="AB62" s="181"/>
    </row>
    <row r="63" spans="1:28" ht="17.100000000000001" customHeight="1">
      <c r="A63" s="205">
        <f>'statement of marks'!A63</f>
        <v>57</v>
      </c>
      <c r="B63" s="206" t="str">
        <f>'statement of marks'!D63</f>
        <v/>
      </c>
      <c r="C63" s="206" t="str">
        <f>'statement of marks'!F63</f>
        <v/>
      </c>
      <c r="D63" s="511" t="str">
        <f>'statement of marks'!G63</f>
        <v/>
      </c>
      <c r="E63" s="143" t="str">
        <f>'statement of marks'!I63</f>
        <v/>
      </c>
      <c r="F63" s="143" t="str">
        <f>'statement of marks'!J63</f>
        <v/>
      </c>
      <c r="G63" s="143" t="str">
        <f>'statement of marks'!K63</f>
        <v/>
      </c>
      <c r="H63" s="144" t="str">
        <f>'statement of marks'!B63</f>
        <v/>
      </c>
      <c r="I63" s="144" t="str">
        <f>'statement of marks'!C63</f>
        <v/>
      </c>
      <c r="J63" s="231" t="str">
        <f>'statement of marks'!HC63</f>
        <v/>
      </c>
      <c r="K63" s="145" t="str">
        <f>'statement of marks'!HJ63</f>
        <v/>
      </c>
      <c r="L63" s="175" t="str">
        <f>'statement of marks'!HK63</f>
        <v/>
      </c>
      <c r="O63" s="178" t="str">
        <f>'statement of marks'!I63</f>
        <v/>
      </c>
      <c r="P63" s="137" t="str">
        <f t="shared" si="0"/>
        <v/>
      </c>
      <c r="Q63" s="137" t="str">
        <f t="shared" si="1"/>
        <v/>
      </c>
      <c r="R63" s="137" t="str">
        <f t="shared" si="2"/>
        <v/>
      </c>
      <c r="S63" s="137" t="str">
        <f t="shared" si="3"/>
        <v/>
      </c>
      <c r="T63" s="137" t="str">
        <f t="shared" si="4"/>
        <v/>
      </c>
      <c r="U63" s="137" t="str">
        <f t="shared" si="5"/>
        <v/>
      </c>
      <c r="V63" s="137" t="str">
        <f t="shared" si="6"/>
        <v/>
      </c>
      <c r="W63" s="137" t="str">
        <f t="shared" si="7"/>
        <v/>
      </c>
      <c r="X63" s="137" t="str">
        <f t="shared" si="8"/>
        <v/>
      </c>
      <c r="Y63" s="137" t="str">
        <f t="shared" si="9"/>
        <v/>
      </c>
      <c r="Z63" s="137" t="str">
        <f t="shared" si="10"/>
        <v/>
      </c>
      <c r="AA63" s="137" t="str">
        <f t="shared" si="11"/>
        <v/>
      </c>
      <c r="AB63" s="181"/>
    </row>
    <row r="64" spans="1:28" ht="17.100000000000001" customHeight="1">
      <c r="A64" s="205">
        <f>'statement of marks'!A64</f>
        <v>58</v>
      </c>
      <c r="B64" s="206" t="str">
        <f>'statement of marks'!D64</f>
        <v/>
      </c>
      <c r="C64" s="206" t="str">
        <f>'statement of marks'!F64</f>
        <v/>
      </c>
      <c r="D64" s="511" t="str">
        <f>'statement of marks'!G64</f>
        <v/>
      </c>
      <c r="E64" s="143" t="str">
        <f>'statement of marks'!I64</f>
        <v/>
      </c>
      <c r="F64" s="143" t="str">
        <f>'statement of marks'!J64</f>
        <v/>
      </c>
      <c r="G64" s="143" t="str">
        <f>'statement of marks'!K64</f>
        <v/>
      </c>
      <c r="H64" s="144" t="str">
        <f>'statement of marks'!B64</f>
        <v/>
      </c>
      <c r="I64" s="144" t="str">
        <f>'statement of marks'!C64</f>
        <v/>
      </c>
      <c r="J64" s="231" t="str">
        <f>'statement of marks'!HC64</f>
        <v/>
      </c>
      <c r="K64" s="145" t="str">
        <f>'statement of marks'!HJ64</f>
        <v/>
      </c>
      <c r="L64" s="175" t="str">
        <f>'statement of marks'!HK64</f>
        <v/>
      </c>
      <c r="O64" s="178" t="str">
        <f>'statement of marks'!I64</f>
        <v/>
      </c>
      <c r="P64" s="137" t="str">
        <f t="shared" si="0"/>
        <v/>
      </c>
      <c r="Q64" s="137" t="str">
        <f t="shared" si="1"/>
        <v/>
      </c>
      <c r="R64" s="137" t="str">
        <f t="shared" si="2"/>
        <v/>
      </c>
      <c r="S64" s="137" t="str">
        <f t="shared" si="3"/>
        <v/>
      </c>
      <c r="T64" s="137" t="str">
        <f t="shared" si="4"/>
        <v/>
      </c>
      <c r="U64" s="137" t="str">
        <f t="shared" si="5"/>
        <v/>
      </c>
      <c r="V64" s="137" t="str">
        <f t="shared" si="6"/>
        <v/>
      </c>
      <c r="W64" s="137" t="str">
        <f t="shared" si="7"/>
        <v/>
      </c>
      <c r="X64" s="137" t="str">
        <f t="shared" si="8"/>
        <v/>
      </c>
      <c r="Y64" s="137" t="str">
        <f t="shared" si="9"/>
        <v/>
      </c>
      <c r="Z64" s="137" t="str">
        <f t="shared" si="10"/>
        <v/>
      </c>
      <c r="AA64" s="137" t="str">
        <f t="shared" si="11"/>
        <v/>
      </c>
      <c r="AB64" s="181"/>
    </row>
    <row r="65" spans="1:28" ht="17.100000000000001" customHeight="1">
      <c r="A65" s="205">
        <f>'statement of marks'!A65</f>
        <v>59</v>
      </c>
      <c r="B65" s="206" t="str">
        <f>'statement of marks'!D65</f>
        <v/>
      </c>
      <c r="C65" s="206" t="str">
        <f>'statement of marks'!F65</f>
        <v/>
      </c>
      <c r="D65" s="511" t="str">
        <f>'statement of marks'!G65</f>
        <v/>
      </c>
      <c r="E65" s="143" t="str">
        <f>'statement of marks'!I65</f>
        <v/>
      </c>
      <c r="F65" s="143" t="str">
        <f>'statement of marks'!J65</f>
        <v/>
      </c>
      <c r="G65" s="143" t="str">
        <f>'statement of marks'!K65</f>
        <v/>
      </c>
      <c r="H65" s="144" t="str">
        <f>'statement of marks'!B65</f>
        <v/>
      </c>
      <c r="I65" s="144" t="str">
        <f>'statement of marks'!C65</f>
        <v/>
      </c>
      <c r="J65" s="231" t="str">
        <f>'statement of marks'!HC65</f>
        <v/>
      </c>
      <c r="K65" s="145" t="str">
        <f>'statement of marks'!HJ65</f>
        <v/>
      </c>
      <c r="L65" s="175" t="str">
        <f>'statement of marks'!HK65</f>
        <v/>
      </c>
      <c r="O65" s="178" t="str">
        <f>'statement of marks'!I65</f>
        <v/>
      </c>
      <c r="P65" s="137" t="str">
        <f t="shared" si="0"/>
        <v/>
      </c>
      <c r="Q65" s="137" t="str">
        <f t="shared" si="1"/>
        <v/>
      </c>
      <c r="R65" s="137" t="str">
        <f t="shared" si="2"/>
        <v/>
      </c>
      <c r="S65" s="137" t="str">
        <f t="shared" si="3"/>
        <v/>
      </c>
      <c r="T65" s="137" t="str">
        <f t="shared" si="4"/>
        <v/>
      </c>
      <c r="U65" s="137" t="str">
        <f t="shared" si="5"/>
        <v/>
      </c>
      <c r="V65" s="137" t="str">
        <f t="shared" si="6"/>
        <v/>
      </c>
      <c r="W65" s="137" t="str">
        <f t="shared" si="7"/>
        <v/>
      </c>
      <c r="X65" s="137" t="str">
        <f t="shared" si="8"/>
        <v/>
      </c>
      <c r="Y65" s="137" t="str">
        <f t="shared" si="9"/>
        <v/>
      </c>
      <c r="Z65" s="137" t="str">
        <f t="shared" si="10"/>
        <v/>
      </c>
      <c r="AA65" s="137" t="str">
        <f t="shared" si="11"/>
        <v/>
      </c>
      <c r="AB65" s="181"/>
    </row>
    <row r="66" spans="1:28" ht="17.100000000000001" customHeight="1">
      <c r="A66" s="205">
        <f>'statement of marks'!A66</f>
        <v>60</v>
      </c>
      <c r="B66" s="206" t="str">
        <f>'statement of marks'!D66</f>
        <v/>
      </c>
      <c r="C66" s="206" t="str">
        <f>'statement of marks'!F66</f>
        <v/>
      </c>
      <c r="D66" s="511" t="str">
        <f>'statement of marks'!G66</f>
        <v/>
      </c>
      <c r="E66" s="143" t="str">
        <f>'statement of marks'!I66</f>
        <v/>
      </c>
      <c r="F66" s="143" t="str">
        <f>'statement of marks'!J66</f>
        <v/>
      </c>
      <c r="G66" s="143" t="str">
        <f>'statement of marks'!K66</f>
        <v/>
      </c>
      <c r="H66" s="144" t="str">
        <f>'statement of marks'!B66</f>
        <v/>
      </c>
      <c r="I66" s="144" t="str">
        <f>'statement of marks'!C66</f>
        <v/>
      </c>
      <c r="J66" s="231" t="str">
        <f>'statement of marks'!HC66</f>
        <v/>
      </c>
      <c r="K66" s="145" t="str">
        <f>'statement of marks'!HJ66</f>
        <v/>
      </c>
      <c r="L66" s="175" t="str">
        <f>'statement of marks'!HK66</f>
        <v/>
      </c>
      <c r="O66" s="178" t="str">
        <f>'statement of marks'!I66</f>
        <v/>
      </c>
      <c r="P66" s="137" t="str">
        <f t="shared" si="0"/>
        <v/>
      </c>
      <c r="Q66" s="137" t="str">
        <f t="shared" si="1"/>
        <v/>
      </c>
      <c r="R66" s="137" t="str">
        <f t="shared" si="2"/>
        <v/>
      </c>
      <c r="S66" s="137" t="str">
        <f t="shared" si="3"/>
        <v/>
      </c>
      <c r="T66" s="137" t="str">
        <f t="shared" si="4"/>
        <v/>
      </c>
      <c r="U66" s="137" t="str">
        <f t="shared" si="5"/>
        <v/>
      </c>
      <c r="V66" s="137" t="str">
        <f t="shared" si="6"/>
        <v/>
      </c>
      <c r="W66" s="137" t="str">
        <f t="shared" si="7"/>
        <v/>
      </c>
      <c r="X66" s="137" t="str">
        <f t="shared" si="8"/>
        <v/>
      </c>
      <c r="Y66" s="137" t="str">
        <f t="shared" si="9"/>
        <v/>
      </c>
      <c r="Z66" s="137" t="str">
        <f t="shared" si="10"/>
        <v/>
      </c>
      <c r="AA66" s="137" t="str">
        <f t="shared" si="11"/>
        <v/>
      </c>
      <c r="AB66" s="181"/>
    </row>
    <row r="67" spans="1:28" ht="17.100000000000001" customHeight="1">
      <c r="A67" s="205">
        <f>'statement of marks'!A67</f>
        <v>61</v>
      </c>
      <c r="B67" s="206" t="str">
        <f>'statement of marks'!D67</f>
        <v/>
      </c>
      <c r="C67" s="206" t="str">
        <f>'statement of marks'!F67</f>
        <v/>
      </c>
      <c r="D67" s="511" t="str">
        <f>'statement of marks'!G67</f>
        <v/>
      </c>
      <c r="E67" s="143" t="str">
        <f>'statement of marks'!I67</f>
        <v/>
      </c>
      <c r="F67" s="143" t="str">
        <f>'statement of marks'!J67</f>
        <v/>
      </c>
      <c r="G67" s="143" t="str">
        <f>'statement of marks'!K67</f>
        <v/>
      </c>
      <c r="H67" s="144" t="str">
        <f>'statement of marks'!B67</f>
        <v/>
      </c>
      <c r="I67" s="144" t="str">
        <f>'statement of marks'!C67</f>
        <v/>
      </c>
      <c r="J67" s="231" t="str">
        <f>'statement of marks'!HC67</f>
        <v/>
      </c>
      <c r="K67" s="145" t="str">
        <f>'statement of marks'!HJ67</f>
        <v/>
      </c>
      <c r="L67" s="175" t="str">
        <f>'statement of marks'!HK67</f>
        <v/>
      </c>
      <c r="O67" s="178" t="str">
        <f>'statement of marks'!I67</f>
        <v/>
      </c>
      <c r="P67" s="137" t="str">
        <f t="shared" si="0"/>
        <v/>
      </c>
      <c r="Q67" s="137" t="str">
        <f t="shared" si="1"/>
        <v/>
      </c>
      <c r="R67" s="137" t="str">
        <f t="shared" si="2"/>
        <v/>
      </c>
      <c r="S67" s="137" t="str">
        <f t="shared" si="3"/>
        <v/>
      </c>
      <c r="T67" s="137" t="str">
        <f t="shared" si="4"/>
        <v/>
      </c>
      <c r="U67" s="137" t="str">
        <f t="shared" si="5"/>
        <v/>
      </c>
      <c r="V67" s="137" t="str">
        <f t="shared" si="6"/>
        <v/>
      </c>
      <c r="W67" s="137" t="str">
        <f t="shared" si="7"/>
        <v/>
      </c>
      <c r="X67" s="137" t="str">
        <f t="shared" si="8"/>
        <v/>
      </c>
      <c r="Y67" s="137" t="str">
        <f t="shared" si="9"/>
        <v/>
      </c>
      <c r="Z67" s="137" t="str">
        <f t="shared" si="10"/>
        <v/>
      </c>
      <c r="AA67" s="137" t="str">
        <f t="shared" si="11"/>
        <v/>
      </c>
      <c r="AB67" s="181"/>
    </row>
    <row r="68" spans="1:28" ht="17.100000000000001" customHeight="1">
      <c r="A68" s="205">
        <f>'statement of marks'!A68</f>
        <v>62</v>
      </c>
      <c r="B68" s="206" t="str">
        <f>'statement of marks'!D68</f>
        <v/>
      </c>
      <c r="C68" s="206" t="str">
        <f>'statement of marks'!F68</f>
        <v/>
      </c>
      <c r="D68" s="511" t="str">
        <f>'statement of marks'!G68</f>
        <v/>
      </c>
      <c r="E68" s="143" t="str">
        <f>'statement of marks'!I68</f>
        <v/>
      </c>
      <c r="F68" s="143" t="str">
        <f>'statement of marks'!J68</f>
        <v/>
      </c>
      <c r="G68" s="143" t="str">
        <f>'statement of marks'!K68</f>
        <v/>
      </c>
      <c r="H68" s="144" t="str">
        <f>'statement of marks'!B68</f>
        <v/>
      </c>
      <c r="I68" s="144" t="str">
        <f>'statement of marks'!C68</f>
        <v/>
      </c>
      <c r="J68" s="231" t="str">
        <f>'statement of marks'!HC68</f>
        <v/>
      </c>
      <c r="K68" s="145" t="str">
        <f>'statement of marks'!HJ68</f>
        <v/>
      </c>
      <c r="L68" s="175" t="str">
        <f>'statement of marks'!HK68</f>
        <v/>
      </c>
      <c r="O68" s="178" t="str">
        <f>'statement of marks'!I68</f>
        <v/>
      </c>
      <c r="P68" s="137" t="str">
        <f t="shared" si="0"/>
        <v/>
      </c>
      <c r="Q68" s="137" t="str">
        <f t="shared" si="1"/>
        <v/>
      </c>
      <c r="R68" s="137" t="str">
        <f t="shared" si="2"/>
        <v/>
      </c>
      <c r="S68" s="137" t="str">
        <f t="shared" si="3"/>
        <v/>
      </c>
      <c r="T68" s="137" t="str">
        <f t="shared" si="4"/>
        <v/>
      </c>
      <c r="U68" s="137" t="str">
        <f t="shared" si="5"/>
        <v/>
      </c>
      <c r="V68" s="137" t="str">
        <f t="shared" si="6"/>
        <v/>
      </c>
      <c r="W68" s="137" t="str">
        <f t="shared" si="7"/>
        <v/>
      </c>
      <c r="X68" s="137" t="str">
        <f t="shared" si="8"/>
        <v/>
      </c>
      <c r="Y68" s="137" t="str">
        <f t="shared" si="9"/>
        <v/>
      </c>
      <c r="Z68" s="137" t="str">
        <f t="shared" si="10"/>
        <v/>
      </c>
      <c r="AA68" s="137" t="str">
        <f t="shared" si="11"/>
        <v/>
      </c>
      <c r="AB68" s="181"/>
    </row>
    <row r="69" spans="1:28" ht="17.100000000000001" customHeight="1">
      <c r="A69" s="205">
        <f>'statement of marks'!A69</f>
        <v>63</v>
      </c>
      <c r="B69" s="206" t="str">
        <f>'statement of marks'!D69</f>
        <v/>
      </c>
      <c r="C69" s="206" t="str">
        <f>'statement of marks'!F69</f>
        <v/>
      </c>
      <c r="D69" s="511" t="str">
        <f>'statement of marks'!G69</f>
        <v/>
      </c>
      <c r="E69" s="143" t="str">
        <f>'statement of marks'!I69</f>
        <v/>
      </c>
      <c r="F69" s="143" t="str">
        <f>'statement of marks'!J69</f>
        <v/>
      </c>
      <c r="G69" s="143" t="str">
        <f>'statement of marks'!K69</f>
        <v/>
      </c>
      <c r="H69" s="144" t="str">
        <f>'statement of marks'!B69</f>
        <v/>
      </c>
      <c r="I69" s="144" t="str">
        <f>'statement of marks'!C69</f>
        <v/>
      </c>
      <c r="J69" s="231" t="str">
        <f>'statement of marks'!HC69</f>
        <v/>
      </c>
      <c r="K69" s="145" t="str">
        <f>'statement of marks'!HJ69</f>
        <v/>
      </c>
      <c r="L69" s="175" t="str">
        <f>'statement of marks'!HK69</f>
        <v/>
      </c>
      <c r="O69" s="178" t="str">
        <f>'statement of marks'!I69</f>
        <v/>
      </c>
      <c r="P69" s="137" t="str">
        <f t="shared" si="0"/>
        <v/>
      </c>
      <c r="Q69" s="137" t="str">
        <f t="shared" si="1"/>
        <v/>
      </c>
      <c r="R69" s="137" t="str">
        <f t="shared" si="2"/>
        <v/>
      </c>
      <c r="S69" s="137" t="str">
        <f t="shared" si="3"/>
        <v/>
      </c>
      <c r="T69" s="137" t="str">
        <f t="shared" si="4"/>
        <v/>
      </c>
      <c r="U69" s="137" t="str">
        <f t="shared" si="5"/>
        <v/>
      </c>
      <c r="V69" s="137" t="str">
        <f t="shared" si="6"/>
        <v/>
      </c>
      <c r="W69" s="137" t="str">
        <f t="shared" si="7"/>
        <v/>
      </c>
      <c r="X69" s="137" t="str">
        <f t="shared" si="8"/>
        <v/>
      </c>
      <c r="Y69" s="137" t="str">
        <f t="shared" si="9"/>
        <v/>
      </c>
      <c r="Z69" s="137" t="str">
        <f t="shared" si="10"/>
        <v/>
      </c>
      <c r="AA69" s="137" t="str">
        <f t="shared" si="11"/>
        <v/>
      </c>
      <c r="AB69" s="181"/>
    </row>
    <row r="70" spans="1:28" ht="17.100000000000001" customHeight="1">
      <c r="A70" s="205">
        <f>'statement of marks'!A70</f>
        <v>64</v>
      </c>
      <c r="B70" s="206" t="str">
        <f>'statement of marks'!D70</f>
        <v/>
      </c>
      <c r="C70" s="206" t="str">
        <f>'statement of marks'!F70</f>
        <v/>
      </c>
      <c r="D70" s="511" t="str">
        <f>'statement of marks'!G70</f>
        <v/>
      </c>
      <c r="E70" s="143" t="str">
        <f>'statement of marks'!I70</f>
        <v/>
      </c>
      <c r="F70" s="143" t="str">
        <f>'statement of marks'!J70</f>
        <v/>
      </c>
      <c r="G70" s="143" t="str">
        <f>'statement of marks'!K70</f>
        <v/>
      </c>
      <c r="H70" s="144" t="str">
        <f>'statement of marks'!B70</f>
        <v/>
      </c>
      <c r="I70" s="144" t="str">
        <f>'statement of marks'!C70</f>
        <v/>
      </c>
      <c r="J70" s="231" t="str">
        <f>'statement of marks'!HC70</f>
        <v/>
      </c>
      <c r="K70" s="145" t="str">
        <f>'statement of marks'!HJ70</f>
        <v/>
      </c>
      <c r="L70" s="175" t="str">
        <f>'statement of marks'!HK70</f>
        <v/>
      </c>
      <c r="O70" s="178" t="str">
        <f>'statement of marks'!I70</f>
        <v/>
      </c>
      <c r="P70" s="137" t="str">
        <f t="shared" si="0"/>
        <v/>
      </c>
      <c r="Q70" s="137" t="str">
        <f t="shared" si="1"/>
        <v/>
      </c>
      <c r="R70" s="137" t="str">
        <f t="shared" si="2"/>
        <v/>
      </c>
      <c r="S70" s="137" t="str">
        <f t="shared" si="3"/>
        <v/>
      </c>
      <c r="T70" s="137" t="str">
        <f t="shared" si="4"/>
        <v/>
      </c>
      <c r="U70" s="137" t="str">
        <f t="shared" si="5"/>
        <v/>
      </c>
      <c r="V70" s="137" t="str">
        <f t="shared" si="6"/>
        <v/>
      </c>
      <c r="W70" s="137" t="str">
        <f t="shared" si="7"/>
        <v/>
      </c>
      <c r="X70" s="137" t="str">
        <f t="shared" si="8"/>
        <v/>
      </c>
      <c r="Y70" s="137" t="str">
        <f t="shared" si="9"/>
        <v/>
      </c>
      <c r="Z70" s="137" t="str">
        <f t="shared" si="10"/>
        <v/>
      </c>
      <c r="AA70" s="137" t="str">
        <f t="shared" si="11"/>
        <v/>
      </c>
      <c r="AB70" s="181"/>
    </row>
    <row r="71" spans="1:28" ht="17.100000000000001" customHeight="1">
      <c r="A71" s="205">
        <f>'statement of marks'!A71</f>
        <v>65</v>
      </c>
      <c r="B71" s="206" t="str">
        <f>'statement of marks'!D71</f>
        <v/>
      </c>
      <c r="C71" s="206" t="str">
        <f>'statement of marks'!F71</f>
        <v/>
      </c>
      <c r="D71" s="511" t="str">
        <f>'statement of marks'!G71</f>
        <v/>
      </c>
      <c r="E71" s="143" t="str">
        <f>'statement of marks'!I71</f>
        <v/>
      </c>
      <c r="F71" s="143" t="str">
        <f>'statement of marks'!J71</f>
        <v/>
      </c>
      <c r="G71" s="143" t="str">
        <f>'statement of marks'!K71</f>
        <v/>
      </c>
      <c r="H71" s="144" t="str">
        <f>'statement of marks'!B71</f>
        <v/>
      </c>
      <c r="I71" s="144" t="str">
        <f>'statement of marks'!C71</f>
        <v/>
      </c>
      <c r="J71" s="231" t="str">
        <f>'statement of marks'!HC71</f>
        <v/>
      </c>
      <c r="K71" s="145" t="str">
        <f>'statement of marks'!HJ71</f>
        <v/>
      </c>
      <c r="L71" s="175" t="str">
        <f>'statement of marks'!HK71</f>
        <v/>
      </c>
      <c r="O71" s="178" t="str">
        <f>'statement of marks'!I71</f>
        <v/>
      </c>
      <c r="P71" s="137" t="str">
        <f t="shared" si="0"/>
        <v/>
      </c>
      <c r="Q71" s="137" t="str">
        <f t="shared" si="1"/>
        <v/>
      </c>
      <c r="R71" s="137" t="str">
        <f t="shared" si="2"/>
        <v/>
      </c>
      <c r="S71" s="137" t="str">
        <f t="shared" si="3"/>
        <v/>
      </c>
      <c r="T71" s="137" t="str">
        <f t="shared" si="4"/>
        <v/>
      </c>
      <c r="U71" s="137" t="str">
        <f t="shared" si="5"/>
        <v/>
      </c>
      <c r="V71" s="137" t="str">
        <f t="shared" si="6"/>
        <v/>
      </c>
      <c r="W71" s="137" t="str">
        <f t="shared" si="7"/>
        <v/>
      </c>
      <c r="X71" s="137" t="str">
        <f t="shared" si="8"/>
        <v/>
      </c>
      <c r="Y71" s="137" t="str">
        <f t="shared" si="9"/>
        <v/>
      </c>
      <c r="Z71" s="137" t="str">
        <f t="shared" si="10"/>
        <v/>
      </c>
      <c r="AA71" s="137" t="str">
        <f t="shared" si="11"/>
        <v/>
      </c>
      <c r="AB71" s="181"/>
    </row>
    <row r="72" spans="1:28" ht="17.100000000000001" customHeight="1">
      <c r="A72" s="205">
        <f>'statement of marks'!A72</f>
        <v>66</v>
      </c>
      <c r="B72" s="206" t="str">
        <f>'statement of marks'!D72</f>
        <v/>
      </c>
      <c r="C72" s="206" t="str">
        <f>'statement of marks'!F72</f>
        <v/>
      </c>
      <c r="D72" s="511" t="str">
        <f>'statement of marks'!G72</f>
        <v/>
      </c>
      <c r="E72" s="143" t="str">
        <f>'statement of marks'!I72</f>
        <v/>
      </c>
      <c r="F72" s="143" t="str">
        <f>'statement of marks'!J72</f>
        <v/>
      </c>
      <c r="G72" s="143" t="str">
        <f>'statement of marks'!K72</f>
        <v/>
      </c>
      <c r="H72" s="144" t="str">
        <f>'statement of marks'!B72</f>
        <v/>
      </c>
      <c r="I72" s="144" t="str">
        <f>'statement of marks'!C72</f>
        <v/>
      </c>
      <c r="J72" s="231" t="str">
        <f>'statement of marks'!HC72</f>
        <v/>
      </c>
      <c r="K72" s="145" t="str">
        <f>'statement of marks'!HJ72</f>
        <v/>
      </c>
      <c r="L72" s="175" t="str">
        <f>'statement of marks'!HK72</f>
        <v/>
      </c>
      <c r="O72" s="178" t="str">
        <f>'statement of marks'!I72</f>
        <v/>
      </c>
      <c r="P72" s="137" t="str">
        <f t="shared" ref="P72:P106" si="12">IF(AND($H72="SC",$I72="B"),$J72,"")</f>
        <v/>
      </c>
      <c r="Q72" s="137" t="str">
        <f t="shared" ref="Q72:Q106" si="13">IF(AND($H72="SC",$I72="G"),$J72,"")</f>
        <v/>
      </c>
      <c r="R72" s="137" t="str">
        <f t="shared" ref="R72:R106" si="14">IF(AND($H72="ST",$I72="B"),$J72,"")</f>
        <v/>
      </c>
      <c r="S72" s="137" t="str">
        <f t="shared" ref="S72:S106" si="15">IF(AND($H72="ST",$I72="G"),$J72,"")</f>
        <v/>
      </c>
      <c r="T72" s="137" t="str">
        <f t="shared" ref="T72:T106" si="16">IF(AND($H72="OBC",$I72="B"),$J72,"")</f>
        <v/>
      </c>
      <c r="U72" s="137" t="str">
        <f t="shared" ref="U72:U106" si="17">IF(AND($H72="OBC",$I72="G"),$J72,"")</f>
        <v/>
      </c>
      <c r="V72" s="137" t="str">
        <f t="shared" ref="V72:V106" si="18">IF(AND($H72="GEN",$I72="B"),$J72,"")</f>
        <v/>
      </c>
      <c r="W72" s="137" t="str">
        <f t="shared" ref="W72:W106" si="19">IF(AND($H72="GEN",$I72="G"),$J72,"")</f>
        <v/>
      </c>
      <c r="X72" s="137" t="str">
        <f t="shared" ref="X72:X106" si="20">IF(AND($H72="MIN",$I72="B"),$J72,"")</f>
        <v/>
      </c>
      <c r="Y72" s="137" t="str">
        <f t="shared" ref="Y72:Y106" si="21">IF(AND($H72="MIN",$I72="G"),$J72,"")</f>
        <v/>
      </c>
      <c r="Z72" s="137" t="str">
        <f t="shared" ref="Z72:Z106" si="22">IF(AND($H72="SBC",$I72="B"),$J72,"")</f>
        <v/>
      </c>
      <c r="AA72" s="137" t="str">
        <f t="shared" ref="AA72:AA106" si="23">IF(AND($H72="SBC",$I72="G"),$J72,"")</f>
        <v/>
      </c>
      <c r="AB72" s="181"/>
    </row>
    <row r="73" spans="1:28" ht="17.100000000000001" customHeight="1">
      <c r="A73" s="205">
        <f>'statement of marks'!A73</f>
        <v>67</v>
      </c>
      <c r="B73" s="206" t="str">
        <f>'statement of marks'!D73</f>
        <v/>
      </c>
      <c r="C73" s="206" t="str">
        <f>'statement of marks'!F73</f>
        <v/>
      </c>
      <c r="D73" s="511" t="str">
        <f>'statement of marks'!G73</f>
        <v/>
      </c>
      <c r="E73" s="143" t="str">
        <f>'statement of marks'!I73</f>
        <v/>
      </c>
      <c r="F73" s="143" t="str">
        <f>'statement of marks'!J73</f>
        <v/>
      </c>
      <c r="G73" s="143" t="str">
        <f>'statement of marks'!K73</f>
        <v/>
      </c>
      <c r="H73" s="144" t="str">
        <f>'statement of marks'!B73</f>
        <v/>
      </c>
      <c r="I73" s="144" t="str">
        <f>'statement of marks'!C73</f>
        <v/>
      </c>
      <c r="J73" s="231" t="str">
        <f>'statement of marks'!HC73</f>
        <v/>
      </c>
      <c r="K73" s="145" t="str">
        <f>'statement of marks'!HJ73</f>
        <v/>
      </c>
      <c r="L73" s="175" t="str">
        <f>'statement of marks'!HK73</f>
        <v/>
      </c>
      <c r="O73" s="178" t="str">
        <f>'statement of marks'!I73</f>
        <v/>
      </c>
      <c r="P73" s="137" t="str">
        <f t="shared" si="12"/>
        <v/>
      </c>
      <c r="Q73" s="137" t="str">
        <f t="shared" si="13"/>
        <v/>
      </c>
      <c r="R73" s="137" t="str">
        <f t="shared" si="14"/>
        <v/>
      </c>
      <c r="S73" s="137" t="str">
        <f t="shared" si="15"/>
        <v/>
      </c>
      <c r="T73" s="137" t="str">
        <f t="shared" si="16"/>
        <v/>
      </c>
      <c r="U73" s="137" t="str">
        <f t="shared" si="17"/>
        <v/>
      </c>
      <c r="V73" s="137" t="str">
        <f t="shared" si="18"/>
        <v/>
      </c>
      <c r="W73" s="137" t="str">
        <f t="shared" si="19"/>
        <v/>
      </c>
      <c r="X73" s="137" t="str">
        <f t="shared" si="20"/>
        <v/>
      </c>
      <c r="Y73" s="137" t="str">
        <f t="shared" si="21"/>
        <v/>
      </c>
      <c r="Z73" s="137" t="str">
        <f t="shared" si="22"/>
        <v/>
      </c>
      <c r="AA73" s="137" t="str">
        <f t="shared" si="23"/>
        <v/>
      </c>
      <c r="AB73" s="181"/>
    </row>
    <row r="74" spans="1:28" ht="17.100000000000001" customHeight="1">
      <c r="A74" s="205">
        <f>'statement of marks'!A74</f>
        <v>68</v>
      </c>
      <c r="B74" s="206" t="str">
        <f>'statement of marks'!D74</f>
        <v/>
      </c>
      <c r="C74" s="206" t="str">
        <f>'statement of marks'!F74</f>
        <v/>
      </c>
      <c r="D74" s="511" t="str">
        <f>'statement of marks'!G74</f>
        <v/>
      </c>
      <c r="E74" s="143" t="str">
        <f>'statement of marks'!I74</f>
        <v/>
      </c>
      <c r="F74" s="143" t="str">
        <f>'statement of marks'!J74</f>
        <v/>
      </c>
      <c r="G74" s="143" t="str">
        <f>'statement of marks'!K74</f>
        <v/>
      </c>
      <c r="H74" s="144" t="str">
        <f>'statement of marks'!B74</f>
        <v/>
      </c>
      <c r="I74" s="144" t="str">
        <f>'statement of marks'!C74</f>
        <v/>
      </c>
      <c r="J74" s="231" t="str">
        <f>'statement of marks'!HC74</f>
        <v/>
      </c>
      <c r="K74" s="145" t="str">
        <f>'statement of marks'!HJ74</f>
        <v/>
      </c>
      <c r="L74" s="175" t="str">
        <f>'statement of marks'!HK74</f>
        <v/>
      </c>
      <c r="O74" s="178" t="str">
        <f>'statement of marks'!I74</f>
        <v/>
      </c>
      <c r="P74" s="137" t="str">
        <f t="shared" si="12"/>
        <v/>
      </c>
      <c r="Q74" s="137" t="str">
        <f t="shared" si="13"/>
        <v/>
      </c>
      <c r="R74" s="137" t="str">
        <f t="shared" si="14"/>
        <v/>
      </c>
      <c r="S74" s="137" t="str">
        <f t="shared" si="15"/>
        <v/>
      </c>
      <c r="T74" s="137" t="str">
        <f t="shared" si="16"/>
        <v/>
      </c>
      <c r="U74" s="137" t="str">
        <f t="shared" si="17"/>
        <v/>
      </c>
      <c r="V74" s="137" t="str">
        <f t="shared" si="18"/>
        <v/>
      </c>
      <c r="W74" s="137" t="str">
        <f t="shared" si="19"/>
        <v/>
      </c>
      <c r="X74" s="137" t="str">
        <f t="shared" si="20"/>
        <v/>
      </c>
      <c r="Y74" s="137" t="str">
        <f t="shared" si="21"/>
        <v/>
      </c>
      <c r="Z74" s="137" t="str">
        <f t="shared" si="22"/>
        <v/>
      </c>
      <c r="AA74" s="137" t="str">
        <f t="shared" si="23"/>
        <v/>
      </c>
      <c r="AB74" s="181"/>
    </row>
    <row r="75" spans="1:28" ht="17.100000000000001" customHeight="1">
      <c r="A75" s="205">
        <f>'statement of marks'!A75</f>
        <v>69</v>
      </c>
      <c r="B75" s="206" t="str">
        <f>'statement of marks'!D75</f>
        <v/>
      </c>
      <c r="C75" s="206" t="str">
        <f>'statement of marks'!F75</f>
        <v/>
      </c>
      <c r="D75" s="511" t="str">
        <f>'statement of marks'!G75</f>
        <v/>
      </c>
      <c r="E75" s="143" t="str">
        <f>'statement of marks'!I75</f>
        <v/>
      </c>
      <c r="F75" s="143" t="str">
        <f>'statement of marks'!J75</f>
        <v/>
      </c>
      <c r="G75" s="143" t="str">
        <f>'statement of marks'!K75</f>
        <v/>
      </c>
      <c r="H75" s="144" t="str">
        <f>'statement of marks'!B75</f>
        <v/>
      </c>
      <c r="I75" s="144" t="str">
        <f>'statement of marks'!C75</f>
        <v/>
      </c>
      <c r="J75" s="231" t="str">
        <f>'statement of marks'!HC75</f>
        <v/>
      </c>
      <c r="K75" s="145" t="str">
        <f>'statement of marks'!HJ75</f>
        <v/>
      </c>
      <c r="L75" s="175" t="str">
        <f>'statement of marks'!HK75</f>
        <v/>
      </c>
      <c r="O75" s="178" t="str">
        <f>'statement of marks'!I75</f>
        <v/>
      </c>
      <c r="P75" s="137" t="str">
        <f t="shared" si="12"/>
        <v/>
      </c>
      <c r="Q75" s="137" t="str">
        <f t="shared" si="13"/>
        <v/>
      </c>
      <c r="R75" s="137" t="str">
        <f t="shared" si="14"/>
        <v/>
      </c>
      <c r="S75" s="137" t="str">
        <f t="shared" si="15"/>
        <v/>
      </c>
      <c r="T75" s="137" t="str">
        <f t="shared" si="16"/>
        <v/>
      </c>
      <c r="U75" s="137" t="str">
        <f t="shared" si="17"/>
        <v/>
      </c>
      <c r="V75" s="137" t="str">
        <f t="shared" si="18"/>
        <v/>
      </c>
      <c r="W75" s="137" t="str">
        <f t="shared" si="19"/>
        <v/>
      </c>
      <c r="X75" s="137" t="str">
        <f t="shared" si="20"/>
        <v/>
      </c>
      <c r="Y75" s="137" t="str">
        <f t="shared" si="21"/>
        <v/>
      </c>
      <c r="Z75" s="137" t="str">
        <f t="shared" si="22"/>
        <v/>
      </c>
      <c r="AA75" s="137" t="str">
        <f t="shared" si="23"/>
        <v/>
      </c>
      <c r="AB75" s="181"/>
    </row>
    <row r="76" spans="1:28" ht="17.100000000000001" customHeight="1">
      <c r="A76" s="205">
        <f>'statement of marks'!A76</f>
        <v>70</v>
      </c>
      <c r="B76" s="206" t="str">
        <f>'statement of marks'!D76</f>
        <v/>
      </c>
      <c r="C76" s="206" t="str">
        <f>'statement of marks'!F76</f>
        <v/>
      </c>
      <c r="D76" s="511" t="str">
        <f>'statement of marks'!G76</f>
        <v/>
      </c>
      <c r="E76" s="143" t="str">
        <f>'statement of marks'!I76</f>
        <v/>
      </c>
      <c r="F76" s="143" t="str">
        <f>'statement of marks'!J76</f>
        <v/>
      </c>
      <c r="G76" s="143" t="str">
        <f>'statement of marks'!K76</f>
        <v/>
      </c>
      <c r="H76" s="144" t="str">
        <f>'statement of marks'!B76</f>
        <v/>
      </c>
      <c r="I76" s="144" t="str">
        <f>'statement of marks'!C76</f>
        <v/>
      </c>
      <c r="J76" s="231" t="str">
        <f>'statement of marks'!HC76</f>
        <v/>
      </c>
      <c r="K76" s="145" t="str">
        <f>'statement of marks'!HJ76</f>
        <v/>
      </c>
      <c r="L76" s="175" t="str">
        <f>'statement of marks'!HK76</f>
        <v/>
      </c>
      <c r="O76" s="178" t="str">
        <f>'statement of marks'!I76</f>
        <v/>
      </c>
      <c r="P76" s="137" t="str">
        <f t="shared" si="12"/>
        <v/>
      </c>
      <c r="Q76" s="137" t="str">
        <f t="shared" si="13"/>
        <v/>
      </c>
      <c r="R76" s="137" t="str">
        <f t="shared" si="14"/>
        <v/>
      </c>
      <c r="S76" s="137" t="str">
        <f t="shared" si="15"/>
        <v/>
      </c>
      <c r="T76" s="137" t="str">
        <f t="shared" si="16"/>
        <v/>
      </c>
      <c r="U76" s="137" t="str">
        <f t="shared" si="17"/>
        <v/>
      </c>
      <c r="V76" s="137" t="str">
        <f t="shared" si="18"/>
        <v/>
      </c>
      <c r="W76" s="137" t="str">
        <f t="shared" si="19"/>
        <v/>
      </c>
      <c r="X76" s="137" t="str">
        <f t="shared" si="20"/>
        <v/>
      </c>
      <c r="Y76" s="137" t="str">
        <f t="shared" si="21"/>
        <v/>
      </c>
      <c r="Z76" s="137" t="str">
        <f t="shared" si="22"/>
        <v/>
      </c>
      <c r="AA76" s="137" t="str">
        <f t="shared" si="23"/>
        <v/>
      </c>
      <c r="AB76" s="181"/>
    </row>
    <row r="77" spans="1:28" ht="17.100000000000001" customHeight="1">
      <c r="A77" s="205">
        <f>'statement of marks'!A77</f>
        <v>71</v>
      </c>
      <c r="B77" s="206" t="str">
        <f>'statement of marks'!D77</f>
        <v/>
      </c>
      <c r="C77" s="206" t="str">
        <f>'statement of marks'!F77</f>
        <v/>
      </c>
      <c r="D77" s="511" t="str">
        <f>'statement of marks'!G77</f>
        <v/>
      </c>
      <c r="E77" s="143" t="str">
        <f>'statement of marks'!I77</f>
        <v/>
      </c>
      <c r="F77" s="143" t="str">
        <f>'statement of marks'!J77</f>
        <v/>
      </c>
      <c r="G77" s="143" t="str">
        <f>'statement of marks'!K77</f>
        <v/>
      </c>
      <c r="H77" s="144" t="str">
        <f>'statement of marks'!B77</f>
        <v/>
      </c>
      <c r="I77" s="144" t="str">
        <f>'statement of marks'!C77</f>
        <v/>
      </c>
      <c r="J77" s="231" t="str">
        <f>'statement of marks'!HC77</f>
        <v/>
      </c>
      <c r="K77" s="145" t="str">
        <f>'statement of marks'!HJ77</f>
        <v/>
      </c>
      <c r="L77" s="175" t="str">
        <f>'statement of marks'!HK77</f>
        <v/>
      </c>
      <c r="O77" s="178" t="str">
        <f>'statement of marks'!I77</f>
        <v/>
      </c>
      <c r="P77" s="137" t="str">
        <f t="shared" si="12"/>
        <v/>
      </c>
      <c r="Q77" s="137" t="str">
        <f t="shared" si="13"/>
        <v/>
      </c>
      <c r="R77" s="137" t="str">
        <f t="shared" si="14"/>
        <v/>
      </c>
      <c r="S77" s="137" t="str">
        <f t="shared" si="15"/>
        <v/>
      </c>
      <c r="T77" s="137" t="str">
        <f t="shared" si="16"/>
        <v/>
      </c>
      <c r="U77" s="137" t="str">
        <f t="shared" si="17"/>
        <v/>
      </c>
      <c r="V77" s="137" t="str">
        <f t="shared" si="18"/>
        <v/>
      </c>
      <c r="W77" s="137" t="str">
        <f t="shared" si="19"/>
        <v/>
      </c>
      <c r="X77" s="137" t="str">
        <f t="shared" si="20"/>
        <v/>
      </c>
      <c r="Y77" s="137" t="str">
        <f t="shared" si="21"/>
        <v/>
      </c>
      <c r="Z77" s="137" t="str">
        <f t="shared" si="22"/>
        <v/>
      </c>
      <c r="AA77" s="137" t="str">
        <f t="shared" si="23"/>
        <v/>
      </c>
      <c r="AB77" s="181"/>
    </row>
    <row r="78" spans="1:28" ht="17.100000000000001" customHeight="1">
      <c r="A78" s="205">
        <f>'statement of marks'!A78</f>
        <v>72</v>
      </c>
      <c r="B78" s="206" t="str">
        <f>'statement of marks'!D78</f>
        <v/>
      </c>
      <c r="C78" s="206" t="str">
        <f>'statement of marks'!F78</f>
        <v/>
      </c>
      <c r="D78" s="511" t="str">
        <f>'statement of marks'!G78</f>
        <v/>
      </c>
      <c r="E78" s="143" t="str">
        <f>'statement of marks'!I78</f>
        <v/>
      </c>
      <c r="F78" s="143" t="str">
        <f>'statement of marks'!J78</f>
        <v/>
      </c>
      <c r="G78" s="143" t="str">
        <f>'statement of marks'!K78</f>
        <v/>
      </c>
      <c r="H78" s="144" t="str">
        <f>'statement of marks'!B78</f>
        <v/>
      </c>
      <c r="I78" s="144" t="str">
        <f>'statement of marks'!C78</f>
        <v/>
      </c>
      <c r="J78" s="231" t="str">
        <f>'statement of marks'!HC78</f>
        <v/>
      </c>
      <c r="K78" s="145" t="str">
        <f>'statement of marks'!HJ78</f>
        <v/>
      </c>
      <c r="L78" s="175" t="str">
        <f>'statement of marks'!HK78</f>
        <v/>
      </c>
      <c r="O78" s="178" t="str">
        <f>'statement of marks'!I78</f>
        <v/>
      </c>
      <c r="P78" s="137" t="str">
        <f t="shared" si="12"/>
        <v/>
      </c>
      <c r="Q78" s="137" t="str">
        <f t="shared" si="13"/>
        <v/>
      </c>
      <c r="R78" s="137" t="str">
        <f t="shared" si="14"/>
        <v/>
      </c>
      <c r="S78" s="137" t="str">
        <f t="shared" si="15"/>
        <v/>
      </c>
      <c r="T78" s="137" t="str">
        <f t="shared" si="16"/>
        <v/>
      </c>
      <c r="U78" s="137" t="str">
        <f t="shared" si="17"/>
        <v/>
      </c>
      <c r="V78" s="137" t="str">
        <f t="shared" si="18"/>
        <v/>
      </c>
      <c r="W78" s="137" t="str">
        <f t="shared" si="19"/>
        <v/>
      </c>
      <c r="X78" s="137" t="str">
        <f t="shared" si="20"/>
        <v/>
      </c>
      <c r="Y78" s="137" t="str">
        <f t="shared" si="21"/>
        <v/>
      </c>
      <c r="Z78" s="137" t="str">
        <f t="shared" si="22"/>
        <v/>
      </c>
      <c r="AA78" s="137" t="str">
        <f t="shared" si="23"/>
        <v/>
      </c>
      <c r="AB78" s="181"/>
    </row>
    <row r="79" spans="1:28" ht="17.100000000000001" customHeight="1">
      <c r="A79" s="205">
        <f>'statement of marks'!A79</f>
        <v>73</v>
      </c>
      <c r="B79" s="206" t="str">
        <f>'statement of marks'!D79</f>
        <v/>
      </c>
      <c r="C79" s="206" t="str">
        <f>'statement of marks'!F79</f>
        <v/>
      </c>
      <c r="D79" s="511" t="str">
        <f>'statement of marks'!G79</f>
        <v/>
      </c>
      <c r="E79" s="143" t="str">
        <f>'statement of marks'!I79</f>
        <v/>
      </c>
      <c r="F79" s="143" t="str">
        <f>'statement of marks'!J79</f>
        <v/>
      </c>
      <c r="G79" s="143" t="str">
        <f>'statement of marks'!K79</f>
        <v/>
      </c>
      <c r="H79" s="144" t="str">
        <f>'statement of marks'!B79</f>
        <v/>
      </c>
      <c r="I79" s="144" t="str">
        <f>'statement of marks'!C79</f>
        <v/>
      </c>
      <c r="J79" s="231" t="str">
        <f>'statement of marks'!HC79</f>
        <v/>
      </c>
      <c r="K79" s="145" t="str">
        <f>'statement of marks'!HJ79</f>
        <v/>
      </c>
      <c r="L79" s="175" t="str">
        <f>'statement of marks'!HK79</f>
        <v/>
      </c>
      <c r="O79" s="178" t="str">
        <f>'statement of marks'!I79</f>
        <v/>
      </c>
      <c r="P79" s="137" t="str">
        <f t="shared" si="12"/>
        <v/>
      </c>
      <c r="Q79" s="137" t="str">
        <f t="shared" si="13"/>
        <v/>
      </c>
      <c r="R79" s="137" t="str">
        <f t="shared" si="14"/>
        <v/>
      </c>
      <c r="S79" s="137" t="str">
        <f t="shared" si="15"/>
        <v/>
      </c>
      <c r="T79" s="137" t="str">
        <f t="shared" si="16"/>
        <v/>
      </c>
      <c r="U79" s="137" t="str">
        <f t="shared" si="17"/>
        <v/>
      </c>
      <c r="V79" s="137" t="str">
        <f t="shared" si="18"/>
        <v/>
      </c>
      <c r="W79" s="137" t="str">
        <f t="shared" si="19"/>
        <v/>
      </c>
      <c r="X79" s="137" t="str">
        <f t="shared" si="20"/>
        <v/>
      </c>
      <c r="Y79" s="137" t="str">
        <f t="shared" si="21"/>
        <v/>
      </c>
      <c r="Z79" s="137" t="str">
        <f t="shared" si="22"/>
        <v/>
      </c>
      <c r="AA79" s="137" t="str">
        <f t="shared" si="23"/>
        <v/>
      </c>
      <c r="AB79" s="181"/>
    </row>
    <row r="80" spans="1:28" ht="17.100000000000001" customHeight="1">
      <c r="A80" s="205">
        <f>'statement of marks'!A80</f>
        <v>74</v>
      </c>
      <c r="B80" s="206" t="str">
        <f>'statement of marks'!D80</f>
        <v/>
      </c>
      <c r="C80" s="206" t="str">
        <f>'statement of marks'!F80</f>
        <v/>
      </c>
      <c r="D80" s="511" t="str">
        <f>'statement of marks'!G80</f>
        <v/>
      </c>
      <c r="E80" s="143" t="str">
        <f>'statement of marks'!I80</f>
        <v/>
      </c>
      <c r="F80" s="143" t="str">
        <f>'statement of marks'!J80</f>
        <v/>
      </c>
      <c r="G80" s="143" t="str">
        <f>'statement of marks'!K80</f>
        <v/>
      </c>
      <c r="H80" s="144" t="str">
        <f>'statement of marks'!B80</f>
        <v/>
      </c>
      <c r="I80" s="144" t="str">
        <f>'statement of marks'!C80</f>
        <v/>
      </c>
      <c r="J80" s="231" t="str">
        <f>'statement of marks'!HC80</f>
        <v/>
      </c>
      <c r="K80" s="145" t="str">
        <f>'statement of marks'!HJ80</f>
        <v/>
      </c>
      <c r="L80" s="175" t="str">
        <f>'statement of marks'!HK80</f>
        <v/>
      </c>
      <c r="O80" s="178" t="str">
        <f>'statement of marks'!I80</f>
        <v/>
      </c>
      <c r="P80" s="137" t="str">
        <f t="shared" si="12"/>
        <v/>
      </c>
      <c r="Q80" s="137" t="str">
        <f t="shared" si="13"/>
        <v/>
      </c>
      <c r="R80" s="137" t="str">
        <f t="shared" si="14"/>
        <v/>
      </c>
      <c r="S80" s="137" t="str">
        <f t="shared" si="15"/>
        <v/>
      </c>
      <c r="T80" s="137" t="str">
        <f t="shared" si="16"/>
        <v/>
      </c>
      <c r="U80" s="137" t="str">
        <f t="shared" si="17"/>
        <v/>
      </c>
      <c r="V80" s="137" t="str">
        <f t="shared" si="18"/>
        <v/>
      </c>
      <c r="W80" s="137" t="str">
        <f t="shared" si="19"/>
        <v/>
      </c>
      <c r="X80" s="137" t="str">
        <f t="shared" si="20"/>
        <v/>
      </c>
      <c r="Y80" s="137" t="str">
        <f t="shared" si="21"/>
        <v/>
      </c>
      <c r="Z80" s="137" t="str">
        <f t="shared" si="22"/>
        <v/>
      </c>
      <c r="AA80" s="137" t="str">
        <f t="shared" si="23"/>
        <v/>
      </c>
      <c r="AB80" s="181"/>
    </row>
    <row r="81" spans="1:28" ht="17.100000000000001" customHeight="1">
      <c r="A81" s="205">
        <f>'statement of marks'!A81</f>
        <v>75</v>
      </c>
      <c r="B81" s="206" t="str">
        <f>'statement of marks'!D81</f>
        <v/>
      </c>
      <c r="C81" s="206" t="str">
        <f>'statement of marks'!F81</f>
        <v/>
      </c>
      <c r="D81" s="511" t="str">
        <f>'statement of marks'!G81</f>
        <v/>
      </c>
      <c r="E81" s="143" t="str">
        <f>'statement of marks'!I81</f>
        <v/>
      </c>
      <c r="F81" s="143" t="str">
        <f>'statement of marks'!J81</f>
        <v/>
      </c>
      <c r="G81" s="143" t="str">
        <f>'statement of marks'!K81</f>
        <v/>
      </c>
      <c r="H81" s="144" t="str">
        <f>'statement of marks'!B81</f>
        <v/>
      </c>
      <c r="I81" s="144" t="str">
        <f>'statement of marks'!C81</f>
        <v/>
      </c>
      <c r="J81" s="231" t="str">
        <f>'statement of marks'!HC81</f>
        <v/>
      </c>
      <c r="K81" s="145" t="str">
        <f>'statement of marks'!HJ81</f>
        <v/>
      </c>
      <c r="L81" s="175" t="str">
        <f>'statement of marks'!HK81</f>
        <v/>
      </c>
      <c r="O81" s="178" t="str">
        <f>'statement of marks'!I81</f>
        <v/>
      </c>
      <c r="P81" s="137" t="str">
        <f t="shared" si="12"/>
        <v/>
      </c>
      <c r="Q81" s="137" t="str">
        <f t="shared" si="13"/>
        <v/>
      </c>
      <c r="R81" s="137" t="str">
        <f t="shared" si="14"/>
        <v/>
      </c>
      <c r="S81" s="137" t="str">
        <f t="shared" si="15"/>
        <v/>
      </c>
      <c r="T81" s="137" t="str">
        <f t="shared" si="16"/>
        <v/>
      </c>
      <c r="U81" s="137" t="str">
        <f t="shared" si="17"/>
        <v/>
      </c>
      <c r="V81" s="137" t="str">
        <f t="shared" si="18"/>
        <v/>
      </c>
      <c r="W81" s="137" t="str">
        <f t="shared" si="19"/>
        <v/>
      </c>
      <c r="X81" s="137" t="str">
        <f t="shared" si="20"/>
        <v/>
      </c>
      <c r="Y81" s="137" t="str">
        <f t="shared" si="21"/>
        <v/>
      </c>
      <c r="Z81" s="137" t="str">
        <f t="shared" si="22"/>
        <v/>
      </c>
      <c r="AA81" s="137" t="str">
        <f t="shared" si="23"/>
        <v/>
      </c>
      <c r="AB81" s="181"/>
    </row>
    <row r="82" spans="1:28" ht="17.100000000000001" customHeight="1">
      <c r="A82" s="205">
        <f>'statement of marks'!A82</f>
        <v>76</v>
      </c>
      <c r="B82" s="206" t="str">
        <f>'statement of marks'!D82</f>
        <v/>
      </c>
      <c r="C82" s="206" t="str">
        <f>'statement of marks'!F82</f>
        <v/>
      </c>
      <c r="D82" s="511" t="str">
        <f>'statement of marks'!G82</f>
        <v/>
      </c>
      <c r="E82" s="143" t="str">
        <f>'statement of marks'!I82</f>
        <v/>
      </c>
      <c r="F82" s="143" t="str">
        <f>'statement of marks'!J82</f>
        <v/>
      </c>
      <c r="G82" s="143" t="str">
        <f>'statement of marks'!K82</f>
        <v/>
      </c>
      <c r="H82" s="144" t="str">
        <f>'statement of marks'!B82</f>
        <v/>
      </c>
      <c r="I82" s="144" t="str">
        <f>'statement of marks'!C82</f>
        <v/>
      </c>
      <c r="J82" s="231" t="str">
        <f>'statement of marks'!HC82</f>
        <v/>
      </c>
      <c r="K82" s="145" t="str">
        <f>'statement of marks'!HJ82</f>
        <v/>
      </c>
      <c r="L82" s="175" t="str">
        <f>'statement of marks'!HK82</f>
        <v/>
      </c>
      <c r="O82" s="178" t="str">
        <f>'statement of marks'!I82</f>
        <v/>
      </c>
      <c r="P82" s="137" t="str">
        <f t="shared" si="12"/>
        <v/>
      </c>
      <c r="Q82" s="137" t="str">
        <f t="shared" si="13"/>
        <v/>
      </c>
      <c r="R82" s="137" t="str">
        <f t="shared" si="14"/>
        <v/>
      </c>
      <c r="S82" s="137" t="str">
        <f t="shared" si="15"/>
        <v/>
      </c>
      <c r="T82" s="137" t="str">
        <f t="shared" si="16"/>
        <v/>
      </c>
      <c r="U82" s="137" t="str">
        <f t="shared" si="17"/>
        <v/>
      </c>
      <c r="V82" s="137" t="str">
        <f t="shared" si="18"/>
        <v/>
      </c>
      <c r="W82" s="137" t="str">
        <f t="shared" si="19"/>
        <v/>
      </c>
      <c r="X82" s="137" t="str">
        <f t="shared" si="20"/>
        <v/>
      </c>
      <c r="Y82" s="137" t="str">
        <f t="shared" si="21"/>
        <v/>
      </c>
      <c r="Z82" s="137" t="str">
        <f t="shared" si="22"/>
        <v/>
      </c>
      <c r="AA82" s="137" t="str">
        <f t="shared" si="23"/>
        <v/>
      </c>
      <c r="AB82" s="181"/>
    </row>
    <row r="83" spans="1:28" ht="17.100000000000001" customHeight="1">
      <c r="A83" s="205">
        <f>'statement of marks'!A83</f>
        <v>77</v>
      </c>
      <c r="B83" s="206" t="str">
        <f>'statement of marks'!D83</f>
        <v/>
      </c>
      <c r="C83" s="206" t="str">
        <f>'statement of marks'!F83</f>
        <v/>
      </c>
      <c r="D83" s="511" t="str">
        <f>'statement of marks'!G83</f>
        <v/>
      </c>
      <c r="E83" s="143" t="str">
        <f>'statement of marks'!I83</f>
        <v/>
      </c>
      <c r="F83" s="143" t="str">
        <f>'statement of marks'!J83</f>
        <v/>
      </c>
      <c r="G83" s="143" t="str">
        <f>'statement of marks'!K83</f>
        <v/>
      </c>
      <c r="H83" s="144" t="str">
        <f>'statement of marks'!B83</f>
        <v/>
      </c>
      <c r="I83" s="144" t="str">
        <f>'statement of marks'!C83</f>
        <v/>
      </c>
      <c r="J83" s="231" t="str">
        <f>'statement of marks'!HC83</f>
        <v/>
      </c>
      <c r="K83" s="145" t="str">
        <f>'statement of marks'!HJ83</f>
        <v/>
      </c>
      <c r="L83" s="175" t="str">
        <f>'statement of marks'!HK83</f>
        <v/>
      </c>
      <c r="O83" s="178" t="str">
        <f>'statement of marks'!I83</f>
        <v/>
      </c>
      <c r="P83" s="137" t="str">
        <f t="shared" si="12"/>
        <v/>
      </c>
      <c r="Q83" s="137" t="str">
        <f t="shared" si="13"/>
        <v/>
      </c>
      <c r="R83" s="137" t="str">
        <f t="shared" si="14"/>
        <v/>
      </c>
      <c r="S83" s="137" t="str">
        <f t="shared" si="15"/>
        <v/>
      </c>
      <c r="T83" s="137" t="str">
        <f t="shared" si="16"/>
        <v/>
      </c>
      <c r="U83" s="137" t="str">
        <f t="shared" si="17"/>
        <v/>
      </c>
      <c r="V83" s="137" t="str">
        <f t="shared" si="18"/>
        <v/>
      </c>
      <c r="W83" s="137" t="str">
        <f t="shared" si="19"/>
        <v/>
      </c>
      <c r="X83" s="137" t="str">
        <f t="shared" si="20"/>
        <v/>
      </c>
      <c r="Y83" s="137" t="str">
        <f t="shared" si="21"/>
        <v/>
      </c>
      <c r="Z83" s="137" t="str">
        <f t="shared" si="22"/>
        <v/>
      </c>
      <c r="AA83" s="137" t="str">
        <f t="shared" si="23"/>
        <v/>
      </c>
      <c r="AB83" s="181"/>
    </row>
    <row r="84" spans="1:28" ht="17.100000000000001" customHeight="1">
      <c r="A84" s="205">
        <f>'statement of marks'!A84</f>
        <v>78</v>
      </c>
      <c r="B84" s="206" t="str">
        <f>'statement of marks'!D84</f>
        <v/>
      </c>
      <c r="C84" s="206" t="str">
        <f>'statement of marks'!F84</f>
        <v/>
      </c>
      <c r="D84" s="511" t="str">
        <f>'statement of marks'!G84</f>
        <v/>
      </c>
      <c r="E84" s="143" t="str">
        <f>'statement of marks'!I84</f>
        <v/>
      </c>
      <c r="F84" s="143" t="str">
        <f>'statement of marks'!J84</f>
        <v/>
      </c>
      <c r="G84" s="143" t="str">
        <f>'statement of marks'!K84</f>
        <v/>
      </c>
      <c r="H84" s="144" t="str">
        <f>'statement of marks'!B84</f>
        <v/>
      </c>
      <c r="I84" s="144" t="str">
        <f>'statement of marks'!C84</f>
        <v/>
      </c>
      <c r="J84" s="231" t="str">
        <f>'statement of marks'!HC84</f>
        <v/>
      </c>
      <c r="K84" s="145" t="str">
        <f>'statement of marks'!HJ84</f>
        <v/>
      </c>
      <c r="L84" s="175" t="str">
        <f>'statement of marks'!HK84</f>
        <v/>
      </c>
      <c r="O84" s="178" t="str">
        <f>'statement of marks'!I84</f>
        <v/>
      </c>
      <c r="P84" s="137" t="str">
        <f t="shared" si="12"/>
        <v/>
      </c>
      <c r="Q84" s="137" t="str">
        <f t="shared" si="13"/>
        <v/>
      </c>
      <c r="R84" s="137" t="str">
        <f t="shared" si="14"/>
        <v/>
      </c>
      <c r="S84" s="137" t="str">
        <f t="shared" si="15"/>
        <v/>
      </c>
      <c r="T84" s="137" t="str">
        <f t="shared" si="16"/>
        <v/>
      </c>
      <c r="U84" s="137" t="str">
        <f t="shared" si="17"/>
        <v/>
      </c>
      <c r="V84" s="137" t="str">
        <f t="shared" si="18"/>
        <v/>
      </c>
      <c r="W84" s="137" t="str">
        <f t="shared" si="19"/>
        <v/>
      </c>
      <c r="X84" s="137" t="str">
        <f t="shared" si="20"/>
        <v/>
      </c>
      <c r="Y84" s="137" t="str">
        <f t="shared" si="21"/>
        <v/>
      </c>
      <c r="Z84" s="137" t="str">
        <f t="shared" si="22"/>
        <v/>
      </c>
      <c r="AA84" s="137" t="str">
        <f t="shared" si="23"/>
        <v/>
      </c>
      <c r="AB84" s="181"/>
    </row>
    <row r="85" spans="1:28" ht="17.100000000000001" customHeight="1">
      <c r="A85" s="205">
        <f>'statement of marks'!A85</f>
        <v>79</v>
      </c>
      <c r="B85" s="206" t="str">
        <f>'statement of marks'!D85</f>
        <v/>
      </c>
      <c r="C85" s="206" t="str">
        <f>'statement of marks'!F85</f>
        <v/>
      </c>
      <c r="D85" s="511" t="str">
        <f>'statement of marks'!G85</f>
        <v/>
      </c>
      <c r="E85" s="143" t="str">
        <f>'statement of marks'!I85</f>
        <v/>
      </c>
      <c r="F85" s="143" t="str">
        <f>'statement of marks'!J85</f>
        <v/>
      </c>
      <c r="G85" s="143" t="str">
        <f>'statement of marks'!K85</f>
        <v/>
      </c>
      <c r="H85" s="144" t="str">
        <f>'statement of marks'!B85</f>
        <v/>
      </c>
      <c r="I85" s="144" t="str">
        <f>'statement of marks'!C85</f>
        <v/>
      </c>
      <c r="J85" s="231" t="str">
        <f>'statement of marks'!HC85</f>
        <v/>
      </c>
      <c r="K85" s="145" t="str">
        <f>'statement of marks'!HJ85</f>
        <v/>
      </c>
      <c r="L85" s="175" t="str">
        <f>'statement of marks'!HK85</f>
        <v/>
      </c>
      <c r="O85" s="178" t="str">
        <f>'statement of marks'!I85</f>
        <v/>
      </c>
      <c r="P85" s="137" t="str">
        <f t="shared" si="12"/>
        <v/>
      </c>
      <c r="Q85" s="137" t="str">
        <f t="shared" si="13"/>
        <v/>
      </c>
      <c r="R85" s="137" t="str">
        <f t="shared" si="14"/>
        <v/>
      </c>
      <c r="S85" s="137" t="str">
        <f t="shared" si="15"/>
        <v/>
      </c>
      <c r="T85" s="137" t="str">
        <f t="shared" si="16"/>
        <v/>
      </c>
      <c r="U85" s="137" t="str">
        <f t="shared" si="17"/>
        <v/>
      </c>
      <c r="V85" s="137" t="str">
        <f t="shared" si="18"/>
        <v/>
      </c>
      <c r="W85" s="137" t="str">
        <f t="shared" si="19"/>
        <v/>
      </c>
      <c r="X85" s="137" t="str">
        <f t="shared" si="20"/>
        <v/>
      </c>
      <c r="Y85" s="137" t="str">
        <f t="shared" si="21"/>
        <v/>
      </c>
      <c r="Z85" s="137" t="str">
        <f t="shared" si="22"/>
        <v/>
      </c>
      <c r="AA85" s="137" t="str">
        <f t="shared" si="23"/>
        <v/>
      </c>
      <c r="AB85" s="181"/>
    </row>
    <row r="86" spans="1:28" ht="17.100000000000001" customHeight="1">
      <c r="A86" s="205">
        <f>'statement of marks'!A86</f>
        <v>80</v>
      </c>
      <c r="B86" s="206" t="str">
        <f>'statement of marks'!D86</f>
        <v/>
      </c>
      <c r="C86" s="206" t="str">
        <f>'statement of marks'!F86</f>
        <v/>
      </c>
      <c r="D86" s="511" t="str">
        <f>'statement of marks'!G86</f>
        <v/>
      </c>
      <c r="E86" s="143" t="str">
        <f>'statement of marks'!I86</f>
        <v/>
      </c>
      <c r="F86" s="143" t="str">
        <f>'statement of marks'!J86</f>
        <v/>
      </c>
      <c r="G86" s="143" t="str">
        <f>'statement of marks'!K86</f>
        <v/>
      </c>
      <c r="H86" s="144" t="str">
        <f>'statement of marks'!B86</f>
        <v/>
      </c>
      <c r="I86" s="144" t="str">
        <f>'statement of marks'!C86</f>
        <v/>
      </c>
      <c r="J86" s="231" t="str">
        <f>'statement of marks'!HC86</f>
        <v/>
      </c>
      <c r="K86" s="145" t="str">
        <f>'statement of marks'!HJ86</f>
        <v/>
      </c>
      <c r="L86" s="175" t="str">
        <f>'statement of marks'!HK86</f>
        <v/>
      </c>
      <c r="O86" s="178" t="str">
        <f>'statement of marks'!I86</f>
        <v/>
      </c>
      <c r="P86" s="137" t="str">
        <f t="shared" si="12"/>
        <v/>
      </c>
      <c r="Q86" s="137" t="str">
        <f t="shared" si="13"/>
        <v/>
      </c>
      <c r="R86" s="137" t="str">
        <f t="shared" si="14"/>
        <v/>
      </c>
      <c r="S86" s="137" t="str">
        <f t="shared" si="15"/>
        <v/>
      </c>
      <c r="T86" s="137" t="str">
        <f t="shared" si="16"/>
        <v/>
      </c>
      <c r="U86" s="137" t="str">
        <f t="shared" si="17"/>
        <v/>
      </c>
      <c r="V86" s="137" t="str">
        <f t="shared" si="18"/>
        <v/>
      </c>
      <c r="W86" s="137" t="str">
        <f t="shared" si="19"/>
        <v/>
      </c>
      <c r="X86" s="137" t="str">
        <f t="shared" si="20"/>
        <v/>
      </c>
      <c r="Y86" s="137" t="str">
        <f t="shared" si="21"/>
        <v/>
      </c>
      <c r="Z86" s="137" t="str">
        <f t="shared" si="22"/>
        <v/>
      </c>
      <c r="AA86" s="137" t="str">
        <f t="shared" si="23"/>
        <v/>
      </c>
      <c r="AB86" s="181"/>
    </row>
    <row r="87" spans="1:28" ht="17.100000000000001" customHeight="1">
      <c r="A87" s="205">
        <f>'statement of marks'!A87</f>
        <v>81</v>
      </c>
      <c r="B87" s="206" t="str">
        <f>'statement of marks'!D87</f>
        <v/>
      </c>
      <c r="C87" s="206" t="str">
        <f>'statement of marks'!F87</f>
        <v/>
      </c>
      <c r="D87" s="511" t="str">
        <f>'statement of marks'!G87</f>
        <v/>
      </c>
      <c r="E87" s="143" t="str">
        <f>'statement of marks'!I87</f>
        <v/>
      </c>
      <c r="F87" s="143" t="str">
        <f>'statement of marks'!J87</f>
        <v/>
      </c>
      <c r="G87" s="143" t="str">
        <f>'statement of marks'!K87</f>
        <v/>
      </c>
      <c r="H87" s="144" t="str">
        <f>'statement of marks'!B87</f>
        <v/>
      </c>
      <c r="I87" s="144" t="str">
        <f>'statement of marks'!C87</f>
        <v/>
      </c>
      <c r="J87" s="231" t="str">
        <f>'statement of marks'!HC87</f>
        <v/>
      </c>
      <c r="K87" s="145" t="str">
        <f>'statement of marks'!HJ87</f>
        <v/>
      </c>
      <c r="L87" s="175" t="str">
        <f>'statement of marks'!HK87</f>
        <v/>
      </c>
      <c r="O87" s="178" t="str">
        <f>'statement of marks'!I87</f>
        <v/>
      </c>
      <c r="P87" s="137" t="str">
        <f t="shared" si="12"/>
        <v/>
      </c>
      <c r="Q87" s="137" t="str">
        <f t="shared" si="13"/>
        <v/>
      </c>
      <c r="R87" s="137" t="str">
        <f t="shared" si="14"/>
        <v/>
      </c>
      <c r="S87" s="137" t="str">
        <f t="shared" si="15"/>
        <v/>
      </c>
      <c r="T87" s="137" t="str">
        <f t="shared" si="16"/>
        <v/>
      </c>
      <c r="U87" s="137" t="str">
        <f t="shared" si="17"/>
        <v/>
      </c>
      <c r="V87" s="137" t="str">
        <f t="shared" si="18"/>
        <v/>
      </c>
      <c r="W87" s="137" t="str">
        <f t="shared" si="19"/>
        <v/>
      </c>
      <c r="X87" s="137" t="str">
        <f t="shared" si="20"/>
        <v/>
      </c>
      <c r="Y87" s="137" t="str">
        <f t="shared" si="21"/>
        <v/>
      </c>
      <c r="Z87" s="137" t="str">
        <f t="shared" si="22"/>
        <v/>
      </c>
      <c r="AA87" s="137" t="str">
        <f t="shared" si="23"/>
        <v/>
      </c>
      <c r="AB87" s="181"/>
    </row>
    <row r="88" spans="1:28" ht="17.100000000000001" customHeight="1">
      <c r="A88" s="205">
        <f>'statement of marks'!A88</f>
        <v>82</v>
      </c>
      <c r="B88" s="206" t="str">
        <f>'statement of marks'!D88</f>
        <v/>
      </c>
      <c r="C88" s="206" t="str">
        <f>'statement of marks'!F88</f>
        <v/>
      </c>
      <c r="D88" s="511" t="str">
        <f>'statement of marks'!G88</f>
        <v/>
      </c>
      <c r="E88" s="143" t="str">
        <f>'statement of marks'!I88</f>
        <v/>
      </c>
      <c r="F88" s="143" t="str">
        <f>'statement of marks'!J88</f>
        <v/>
      </c>
      <c r="G88" s="143" t="str">
        <f>'statement of marks'!K88</f>
        <v/>
      </c>
      <c r="H88" s="144" t="str">
        <f>'statement of marks'!B88</f>
        <v/>
      </c>
      <c r="I88" s="144" t="str">
        <f>'statement of marks'!C88</f>
        <v/>
      </c>
      <c r="J88" s="231" t="str">
        <f>'statement of marks'!HC88</f>
        <v/>
      </c>
      <c r="K88" s="145" t="str">
        <f>'statement of marks'!HJ88</f>
        <v/>
      </c>
      <c r="L88" s="175" t="str">
        <f>'statement of marks'!HK88</f>
        <v/>
      </c>
      <c r="O88" s="178" t="str">
        <f>'statement of marks'!I88</f>
        <v/>
      </c>
      <c r="P88" s="137" t="str">
        <f t="shared" si="12"/>
        <v/>
      </c>
      <c r="Q88" s="137" t="str">
        <f t="shared" si="13"/>
        <v/>
      </c>
      <c r="R88" s="137" t="str">
        <f t="shared" si="14"/>
        <v/>
      </c>
      <c r="S88" s="137" t="str">
        <f t="shared" si="15"/>
        <v/>
      </c>
      <c r="T88" s="137" t="str">
        <f t="shared" si="16"/>
        <v/>
      </c>
      <c r="U88" s="137" t="str">
        <f t="shared" si="17"/>
        <v/>
      </c>
      <c r="V88" s="137" t="str">
        <f t="shared" si="18"/>
        <v/>
      </c>
      <c r="W88" s="137" t="str">
        <f t="shared" si="19"/>
        <v/>
      </c>
      <c r="X88" s="137" t="str">
        <f t="shared" si="20"/>
        <v/>
      </c>
      <c r="Y88" s="137" t="str">
        <f t="shared" si="21"/>
        <v/>
      </c>
      <c r="Z88" s="137" t="str">
        <f t="shared" si="22"/>
        <v/>
      </c>
      <c r="AA88" s="137" t="str">
        <f t="shared" si="23"/>
        <v/>
      </c>
      <c r="AB88" s="181"/>
    </row>
    <row r="89" spans="1:28" ht="17.100000000000001" customHeight="1">
      <c r="A89" s="205">
        <f>'statement of marks'!A89</f>
        <v>83</v>
      </c>
      <c r="B89" s="206" t="str">
        <f>'statement of marks'!D89</f>
        <v/>
      </c>
      <c r="C89" s="206" t="str">
        <f>'statement of marks'!F89</f>
        <v/>
      </c>
      <c r="D89" s="511" t="str">
        <f>'statement of marks'!G89</f>
        <v/>
      </c>
      <c r="E89" s="143" t="str">
        <f>'statement of marks'!I89</f>
        <v/>
      </c>
      <c r="F89" s="143" t="str">
        <f>'statement of marks'!J89</f>
        <v/>
      </c>
      <c r="G89" s="143" t="str">
        <f>'statement of marks'!K89</f>
        <v/>
      </c>
      <c r="H89" s="144" t="str">
        <f>'statement of marks'!B89</f>
        <v/>
      </c>
      <c r="I89" s="144" t="str">
        <f>'statement of marks'!C89</f>
        <v/>
      </c>
      <c r="J89" s="231" t="str">
        <f>'statement of marks'!HC89</f>
        <v/>
      </c>
      <c r="K89" s="145" t="str">
        <f>'statement of marks'!HJ89</f>
        <v/>
      </c>
      <c r="L89" s="175" t="str">
        <f>'statement of marks'!HK89</f>
        <v/>
      </c>
      <c r="O89" s="178" t="str">
        <f>'statement of marks'!I89</f>
        <v/>
      </c>
      <c r="P89" s="137" t="str">
        <f t="shared" si="12"/>
        <v/>
      </c>
      <c r="Q89" s="137" t="str">
        <f t="shared" si="13"/>
        <v/>
      </c>
      <c r="R89" s="137" t="str">
        <f t="shared" si="14"/>
        <v/>
      </c>
      <c r="S89" s="137" t="str">
        <f t="shared" si="15"/>
        <v/>
      </c>
      <c r="T89" s="137" t="str">
        <f t="shared" si="16"/>
        <v/>
      </c>
      <c r="U89" s="137" t="str">
        <f t="shared" si="17"/>
        <v/>
      </c>
      <c r="V89" s="137" t="str">
        <f t="shared" si="18"/>
        <v/>
      </c>
      <c r="W89" s="137" t="str">
        <f t="shared" si="19"/>
        <v/>
      </c>
      <c r="X89" s="137" t="str">
        <f t="shared" si="20"/>
        <v/>
      </c>
      <c r="Y89" s="137" t="str">
        <f t="shared" si="21"/>
        <v/>
      </c>
      <c r="Z89" s="137" t="str">
        <f t="shared" si="22"/>
        <v/>
      </c>
      <c r="AA89" s="137" t="str">
        <f t="shared" si="23"/>
        <v/>
      </c>
      <c r="AB89" s="181"/>
    </row>
    <row r="90" spans="1:28" ht="17.100000000000001" customHeight="1">
      <c r="A90" s="205">
        <f>'statement of marks'!A90</f>
        <v>84</v>
      </c>
      <c r="B90" s="206" t="str">
        <f>'statement of marks'!D90</f>
        <v/>
      </c>
      <c r="C90" s="206" t="str">
        <f>'statement of marks'!F90</f>
        <v/>
      </c>
      <c r="D90" s="511" t="str">
        <f>'statement of marks'!G90</f>
        <v/>
      </c>
      <c r="E90" s="143" t="str">
        <f>'statement of marks'!I90</f>
        <v/>
      </c>
      <c r="F90" s="143" t="str">
        <f>'statement of marks'!J90</f>
        <v/>
      </c>
      <c r="G90" s="143" t="str">
        <f>'statement of marks'!K90</f>
        <v/>
      </c>
      <c r="H90" s="144" t="str">
        <f>'statement of marks'!B90</f>
        <v/>
      </c>
      <c r="I90" s="144" t="str">
        <f>'statement of marks'!C90</f>
        <v/>
      </c>
      <c r="J90" s="231" t="str">
        <f>'statement of marks'!HC90</f>
        <v/>
      </c>
      <c r="K90" s="145" t="str">
        <f>'statement of marks'!HJ90</f>
        <v/>
      </c>
      <c r="L90" s="175" t="str">
        <f>'statement of marks'!HK90</f>
        <v/>
      </c>
      <c r="O90" s="178" t="str">
        <f>'statement of marks'!I90</f>
        <v/>
      </c>
      <c r="P90" s="137" t="str">
        <f t="shared" si="12"/>
        <v/>
      </c>
      <c r="Q90" s="137" t="str">
        <f t="shared" si="13"/>
        <v/>
      </c>
      <c r="R90" s="137" t="str">
        <f t="shared" si="14"/>
        <v/>
      </c>
      <c r="S90" s="137" t="str">
        <f t="shared" si="15"/>
        <v/>
      </c>
      <c r="T90" s="137" t="str">
        <f t="shared" si="16"/>
        <v/>
      </c>
      <c r="U90" s="137" t="str">
        <f t="shared" si="17"/>
        <v/>
      </c>
      <c r="V90" s="137" t="str">
        <f t="shared" si="18"/>
        <v/>
      </c>
      <c r="W90" s="137" t="str">
        <f t="shared" si="19"/>
        <v/>
      </c>
      <c r="X90" s="137" t="str">
        <f t="shared" si="20"/>
        <v/>
      </c>
      <c r="Y90" s="137" t="str">
        <f t="shared" si="21"/>
        <v/>
      </c>
      <c r="Z90" s="137" t="str">
        <f t="shared" si="22"/>
        <v/>
      </c>
      <c r="AA90" s="137" t="str">
        <f t="shared" si="23"/>
        <v/>
      </c>
      <c r="AB90" s="181"/>
    </row>
    <row r="91" spans="1:28" ht="17.100000000000001" customHeight="1">
      <c r="A91" s="205">
        <f>'statement of marks'!A91</f>
        <v>85</v>
      </c>
      <c r="B91" s="206" t="str">
        <f>'statement of marks'!D91</f>
        <v/>
      </c>
      <c r="C91" s="206" t="str">
        <f>'statement of marks'!F91</f>
        <v/>
      </c>
      <c r="D91" s="511" t="str">
        <f>'statement of marks'!G91</f>
        <v/>
      </c>
      <c r="E91" s="143" t="str">
        <f>'statement of marks'!I91</f>
        <v/>
      </c>
      <c r="F91" s="143" t="str">
        <f>'statement of marks'!J91</f>
        <v/>
      </c>
      <c r="G91" s="143" t="str">
        <f>'statement of marks'!K91</f>
        <v/>
      </c>
      <c r="H91" s="144" t="str">
        <f>'statement of marks'!B91</f>
        <v/>
      </c>
      <c r="I91" s="144" t="str">
        <f>'statement of marks'!C91</f>
        <v/>
      </c>
      <c r="J91" s="231" t="str">
        <f>'statement of marks'!HC91</f>
        <v/>
      </c>
      <c r="K91" s="145" t="str">
        <f>'statement of marks'!HJ91</f>
        <v/>
      </c>
      <c r="L91" s="175" t="str">
        <f>'statement of marks'!HK91</f>
        <v/>
      </c>
      <c r="O91" s="178" t="str">
        <f>'statement of marks'!I91</f>
        <v/>
      </c>
      <c r="P91" s="137" t="str">
        <f t="shared" si="12"/>
        <v/>
      </c>
      <c r="Q91" s="137" t="str">
        <f t="shared" si="13"/>
        <v/>
      </c>
      <c r="R91" s="137" t="str">
        <f t="shared" si="14"/>
        <v/>
      </c>
      <c r="S91" s="137" t="str">
        <f t="shared" si="15"/>
        <v/>
      </c>
      <c r="T91" s="137" t="str">
        <f t="shared" si="16"/>
        <v/>
      </c>
      <c r="U91" s="137" t="str">
        <f t="shared" si="17"/>
        <v/>
      </c>
      <c r="V91" s="137" t="str">
        <f t="shared" si="18"/>
        <v/>
      </c>
      <c r="W91" s="137" t="str">
        <f t="shared" si="19"/>
        <v/>
      </c>
      <c r="X91" s="137" t="str">
        <f t="shared" si="20"/>
        <v/>
      </c>
      <c r="Y91" s="137" t="str">
        <f t="shared" si="21"/>
        <v/>
      </c>
      <c r="Z91" s="137" t="str">
        <f t="shared" si="22"/>
        <v/>
      </c>
      <c r="AA91" s="137" t="str">
        <f t="shared" si="23"/>
        <v/>
      </c>
      <c r="AB91" s="181"/>
    </row>
    <row r="92" spans="1:28" ht="17.100000000000001" customHeight="1">
      <c r="A92" s="205">
        <f>'statement of marks'!A92</f>
        <v>86</v>
      </c>
      <c r="B92" s="206" t="str">
        <f>'statement of marks'!D92</f>
        <v/>
      </c>
      <c r="C92" s="206" t="str">
        <f>'statement of marks'!F92</f>
        <v/>
      </c>
      <c r="D92" s="511" t="str">
        <f>'statement of marks'!G92</f>
        <v/>
      </c>
      <c r="E92" s="143" t="str">
        <f>'statement of marks'!I92</f>
        <v/>
      </c>
      <c r="F92" s="143" t="str">
        <f>'statement of marks'!J92</f>
        <v/>
      </c>
      <c r="G92" s="143" t="str">
        <f>'statement of marks'!K92</f>
        <v/>
      </c>
      <c r="H92" s="144" t="str">
        <f>'statement of marks'!B92</f>
        <v/>
      </c>
      <c r="I92" s="144"/>
      <c r="J92" s="231" t="str">
        <f>'statement of marks'!HC92</f>
        <v/>
      </c>
      <c r="K92" s="145" t="str">
        <f>'statement of marks'!HJ92</f>
        <v/>
      </c>
      <c r="L92" s="175" t="str">
        <f>'statement of marks'!HK92</f>
        <v/>
      </c>
      <c r="O92" s="178" t="str">
        <f>'statement of marks'!I92</f>
        <v/>
      </c>
      <c r="P92" s="137" t="str">
        <f t="shared" si="12"/>
        <v/>
      </c>
      <c r="Q92" s="137" t="str">
        <f t="shared" si="13"/>
        <v/>
      </c>
      <c r="R92" s="137" t="str">
        <f t="shared" si="14"/>
        <v/>
      </c>
      <c r="S92" s="137" t="str">
        <f t="shared" si="15"/>
        <v/>
      </c>
      <c r="T92" s="137" t="str">
        <f t="shared" si="16"/>
        <v/>
      </c>
      <c r="U92" s="137" t="str">
        <f t="shared" si="17"/>
        <v/>
      </c>
      <c r="V92" s="137" t="str">
        <f t="shared" si="18"/>
        <v/>
      </c>
      <c r="W92" s="137" t="str">
        <f t="shared" si="19"/>
        <v/>
      </c>
      <c r="X92" s="137" t="str">
        <f t="shared" si="20"/>
        <v/>
      </c>
      <c r="Y92" s="137" t="str">
        <f t="shared" si="21"/>
        <v/>
      </c>
      <c r="Z92" s="137" t="str">
        <f t="shared" si="22"/>
        <v/>
      </c>
      <c r="AA92" s="137" t="str">
        <f t="shared" si="23"/>
        <v/>
      </c>
      <c r="AB92" s="181"/>
    </row>
    <row r="93" spans="1:28" ht="17.100000000000001" customHeight="1">
      <c r="A93" s="205">
        <f>'statement of marks'!A93</f>
        <v>87</v>
      </c>
      <c r="B93" s="206" t="str">
        <f>'statement of marks'!D93</f>
        <v/>
      </c>
      <c r="C93" s="206" t="str">
        <f>'statement of marks'!F93</f>
        <v/>
      </c>
      <c r="D93" s="511" t="str">
        <f>'statement of marks'!G93</f>
        <v/>
      </c>
      <c r="E93" s="143" t="str">
        <f>'statement of marks'!I93</f>
        <v/>
      </c>
      <c r="F93" s="143" t="str">
        <f>'statement of marks'!J93</f>
        <v/>
      </c>
      <c r="G93" s="143" t="str">
        <f>'statement of marks'!K93</f>
        <v/>
      </c>
      <c r="H93" s="144" t="str">
        <f>'statement of marks'!B93</f>
        <v/>
      </c>
      <c r="I93" s="144"/>
      <c r="J93" s="231" t="str">
        <f>'statement of marks'!HC93</f>
        <v/>
      </c>
      <c r="K93" s="145" t="str">
        <f>'statement of marks'!HJ93</f>
        <v/>
      </c>
      <c r="L93" s="175" t="str">
        <f>'statement of marks'!HK93</f>
        <v/>
      </c>
      <c r="O93" s="178" t="str">
        <f>'statement of marks'!I93</f>
        <v/>
      </c>
      <c r="P93" s="137" t="str">
        <f t="shared" si="12"/>
        <v/>
      </c>
      <c r="Q93" s="137" t="str">
        <f t="shared" si="13"/>
        <v/>
      </c>
      <c r="R93" s="137" t="str">
        <f t="shared" si="14"/>
        <v/>
      </c>
      <c r="S93" s="137" t="str">
        <f t="shared" si="15"/>
        <v/>
      </c>
      <c r="T93" s="137" t="str">
        <f t="shared" si="16"/>
        <v/>
      </c>
      <c r="U93" s="137" t="str">
        <f t="shared" si="17"/>
        <v/>
      </c>
      <c r="V93" s="137" t="str">
        <f t="shared" si="18"/>
        <v/>
      </c>
      <c r="W93" s="137" t="str">
        <f t="shared" si="19"/>
        <v/>
      </c>
      <c r="X93" s="137" t="str">
        <f t="shared" si="20"/>
        <v/>
      </c>
      <c r="Y93" s="137" t="str">
        <f t="shared" si="21"/>
        <v/>
      </c>
      <c r="Z93" s="137" t="str">
        <f t="shared" si="22"/>
        <v/>
      </c>
      <c r="AA93" s="137" t="str">
        <f t="shared" si="23"/>
        <v/>
      </c>
      <c r="AB93" s="181"/>
    </row>
    <row r="94" spans="1:28" ht="17.100000000000001" customHeight="1">
      <c r="A94" s="205">
        <f>'statement of marks'!A94</f>
        <v>88</v>
      </c>
      <c r="B94" s="206" t="str">
        <f>'statement of marks'!D94</f>
        <v/>
      </c>
      <c r="C94" s="206" t="str">
        <f>'statement of marks'!F94</f>
        <v/>
      </c>
      <c r="D94" s="511" t="str">
        <f>'statement of marks'!G94</f>
        <v/>
      </c>
      <c r="E94" s="143" t="str">
        <f>'statement of marks'!I94</f>
        <v/>
      </c>
      <c r="F94" s="143" t="str">
        <f>'statement of marks'!J94</f>
        <v/>
      </c>
      <c r="G94" s="143" t="str">
        <f>'statement of marks'!K94</f>
        <v/>
      </c>
      <c r="H94" s="144" t="str">
        <f>'statement of marks'!B94</f>
        <v/>
      </c>
      <c r="I94" s="144"/>
      <c r="J94" s="231" t="str">
        <f>'statement of marks'!HC94</f>
        <v/>
      </c>
      <c r="K94" s="145" t="str">
        <f>'statement of marks'!HJ94</f>
        <v/>
      </c>
      <c r="L94" s="175" t="str">
        <f>'statement of marks'!HK94</f>
        <v/>
      </c>
      <c r="O94" s="178" t="str">
        <f>'statement of marks'!I94</f>
        <v/>
      </c>
      <c r="P94" s="137" t="str">
        <f t="shared" si="12"/>
        <v/>
      </c>
      <c r="Q94" s="137" t="str">
        <f t="shared" si="13"/>
        <v/>
      </c>
      <c r="R94" s="137" t="str">
        <f t="shared" si="14"/>
        <v/>
      </c>
      <c r="S94" s="137" t="str">
        <f t="shared" si="15"/>
        <v/>
      </c>
      <c r="T94" s="137" t="str">
        <f t="shared" si="16"/>
        <v/>
      </c>
      <c r="U94" s="137" t="str">
        <f t="shared" si="17"/>
        <v/>
      </c>
      <c r="V94" s="137" t="str">
        <f t="shared" si="18"/>
        <v/>
      </c>
      <c r="W94" s="137" t="str">
        <f t="shared" si="19"/>
        <v/>
      </c>
      <c r="X94" s="137" t="str">
        <f t="shared" si="20"/>
        <v/>
      </c>
      <c r="Y94" s="137" t="str">
        <f t="shared" si="21"/>
        <v/>
      </c>
      <c r="Z94" s="137" t="str">
        <f t="shared" si="22"/>
        <v/>
      </c>
      <c r="AA94" s="137" t="str">
        <f t="shared" si="23"/>
        <v/>
      </c>
      <c r="AB94" s="181"/>
    </row>
    <row r="95" spans="1:28" ht="17.100000000000001" customHeight="1">
      <c r="A95" s="205">
        <f>'statement of marks'!A95</f>
        <v>89</v>
      </c>
      <c r="B95" s="206" t="str">
        <f>'statement of marks'!D95</f>
        <v/>
      </c>
      <c r="C95" s="206" t="str">
        <f>'statement of marks'!F95</f>
        <v/>
      </c>
      <c r="D95" s="511" t="str">
        <f>'statement of marks'!G95</f>
        <v/>
      </c>
      <c r="E95" s="143" t="str">
        <f>'statement of marks'!I95</f>
        <v/>
      </c>
      <c r="F95" s="143" t="str">
        <f>'statement of marks'!J95</f>
        <v/>
      </c>
      <c r="G95" s="143" t="str">
        <f>'statement of marks'!K95</f>
        <v/>
      </c>
      <c r="H95" s="144" t="str">
        <f>'statement of marks'!B95</f>
        <v/>
      </c>
      <c r="I95" s="144"/>
      <c r="J95" s="231" t="str">
        <f>'statement of marks'!HC95</f>
        <v/>
      </c>
      <c r="K95" s="145" t="str">
        <f>'statement of marks'!HJ95</f>
        <v/>
      </c>
      <c r="L95" s="175" t="str">
        <f>'statement of marks'!HK95</f>
        <v/>
      </c>
      <c r="O95" s="178" t="str">
        <f>'statement of marks'!I95</f>
        <v/>
      </c>
      <c r="P95" s="137" t="str">
        <f t="shared" si="12"/>
        <v/>
      </c>
      <c r="Q95" s="137" t="str">
        <f t="shared" si="13"/>
        <v/>
      </c>
      <c r="R95" s="137" t="str">
        <f t="shared" si="14"/>
        <v/>
      </c>
      <c r="S95" s="137" t="str">
        <f t="shared" si="15"/>
        <v/>
      </c>
      <c r="T95" s="137" t="str">
        <f t="shared" si="16"/>
        <v/>
      </c>
      <c r="U95" s="137" t="str">
        <f t="shared" si="17"/>
        <v/>
      </c>
      <c r="V95" s="137" t="str">
        <f t="shared" si="18"/>
        <v/>
      </c>
      <c r="W95" s="137" t="str">
        <f t="shared" si="19"/>
        <v/>
      </c>
      <c r="X95" s="137" t="str">
        <f t="shared" si="20"/>
        <v/>
      </c>
      <c r="Y95" s="137" t="str">
        <f t="shared" si="21"/>
        <v/>
      </c>
      <c r="Z95" s="137" t="str">
        <f t="shared" si="22"/>
        <v/>
      </c>
      <c r="AA95" s="137" t="str">
        <f t="shared" si="23"/>
        <v/>
      </c>
      <c r="AB95" s="181"/>
    </row>
    <row r="96" spans="1:28" ht="17.100000000000001" customHeight="1">
      <c r="A96" s="205">
        <f>'statement of marks'!A96</f>
        <v>90</v>
      </c>
      <c r="B96" s="206" t="str">
        <f>'statement of marks'!D96</f>
        <v/>
      </c>
      <c r="C96" s="206" t="str">
        <f>'statement of marks'!F96</f>
        <v/>
      </c>
      <c r="D96" s="511" t="str">
        <f>'statement of marks'!G96</f>
        <v/>
      </c>
      <c r="E96" s="143" t="str">
        <f>'statement of marks'!I96</f>
        <v/>
      </c>
      <c r="F96" s="143" t="str">
        <f>'statement of marks'!J96</f>
        <v/>
      </c>
      <c r="G96" s="143" t="str">
        <f>'statement of marks'!K96</f>
        <v/>
      </c>
      <c r="H96" s="144" t="str">
        <f>'statement of marks'!B96</f>
        <v/>
      </c>
      <c r="I96" s="144"/>
      <c r="J96" s="231" t="str">
        <f>'statement of marks'!HC96</f>
        <v/>
      </c>
      <c r="K96" s="145" t="str">
        <f>'statement of marks'!HJ96</f>
        <v/>
      </c>
      <c r="L96" s="175" t="str">
        <f>'statement of marks'!HK96</f>
        <v/>
      </c>
      <c r="O96" s="178" t="str">
        <f>'statement of marks'!I96</f>
        <v/>
      </c>
      <c r="P96" s="137" t="str">
        <f t="shared" si="12"/>
        <v/>
      </c>
      <c r="Q96" s="137" t="str">
        <f t="shared" si="13"/>
        <v/>
      </c>
      <c r="R96" s="137" t="str">
        <f t="shared" si="14"/>
        <v/>
      </c>
      <c r="S96" s="137" t="str">
        <f t="shared" si="15"/>
        <v/>
      </c>
      <c r="T96" s="137" t="str">
        <f t="shared" si="16"/>
        <v/>
      </c>
      <c r="U96" s="137" t="str">
        <f t="shared" si="17"/>
        <v/>
      </c>
      <c r="V96" s="137" t="str">
        <f t="shared" si="18"/>
        <v/>
      </c>
      <c r="W96" s="137" t="str">
        <f t="shared" si="19"/>
        <v/>
      </c>
      <c r="X96" s="137" t="str">
        <f t="shared" si="20"/>
        <v/>
      </c>
      <c r="Y96" s="137" t="str">
        <f t="shared" si="21"/>
        <v/>
      </c>
      <c r="Z96" s="137" t="str">
        <f t="shared" si="22"/>
        <v/>
      </c>
      <c r="AA96" s="137" t="str">
        <f t="shared" si="23"/>
        <v/>
      </c>
      <c r="AB96" s="181"/>
    </row>
    <row r="97" spans="1:28" ht="17.100000000000001" customHeight="1">
      <c r="A97" s="205">
        <f>'statement of marks'!A97</f>
        <v>91</v>
      </c>
      <c r="B97" s="206" t="str">
        <f>'statement of marks'!D97</f>
        <v/>
      </c>
      <c r="C97" s="206" t="str">
        <f>'statement of marks'!F97</f>
        <v/>
      </c>
      <c r="D97" s="511" t="str">
        <f>'statement of marks'!G97</f>
        <v/>
      </c>
      <c r="E97" s="143" t="str">
        <f>'statement of marks'!I97</f>
        <v/>
      </c>
      <c r="F97" s="143" t="str">
        <f>'statement of marks'!J97</f>
        <v/>
      </c>
      <c r="G97" s="143" t="str">
        <f>'statement of marks'!K97</f>
        <v/>
      </c>
      <c r="H97" s="144" t="str">
        <f>'statement of marks'!B97</f>
        <v/>
      </c>
      <c r="I97" s="144"/>
      <c r="J97" s="231" t="str">
        <f>'statement of marks'!HC97</f>
        <v/>
      </c>
      <c r="K97" s="145" t="str">
        <f>'statement of marks'!HJ97</f>
        <v/>
      </c>
      <c r="L97" s="175" t="str">
        <f>'statement of marks'!HK97</f>
        <v/>
      </c>
      <c r="O97" s="178" t="str">
        <f>'statement of marks'!I97</f>
        <v/>
      </c>
      <c r="P97" s="137" t="str">
        <f t="shared" si="12"/>
        <v/>
      </c>
      <c r="Q97" s="137" t="str">
        <f t="shared" si="13"/>
        <v/>
      </c>
      <c r="R97" s="137" t="str">
        <f t="shared" si="14"/>
        <v/>
      </c>
      <c r="S97" s="137" t="str">
        <f t="shared" si="15"/>
        <v/>
      </c>
      <c r="T97" s="137" t="str">
        <f t="shared" si="16"/>
        <v/>
      </c>
      <c r="U97" s="137" t="str">
        <f t="shared" si="17"/>
        <v/>
      </c>
      <c r="V97" s="137" t="str">
        <f t="shared" si="18"/>
        <v/>
      </c>
      <c r="W97" s="137" t="str">
        <f t="shared" si="19"/>
        <v/>
      </c>
      <c r="X97" s="137" t="str">
        <f t="shared" si="20"/>
        <v/>
      </c>
      <c r="Y97" s="137" t="str">
        <f t="shared" si="21"/>
        <v/>
      </c>
      <c r="Z97" s="137" t="str">
        <f t="shared" si="22"/>
        <v/>
      </c>
      <c r="AA97" s="137" t="str">
        <f t="shared" si="23"/>
        <v/>
      </c>
      <c r="AB97" s="181"/>
    </row>
    <row r="98" spans="1:28" ht="17.100000000000001" customHeight="1">
      <c r="A98" s="205">
        <f>'statement of marks'!A98</f>
        <v>92</v>
      </c>
      <c r="B98" s="206" t="str">
        <f>'statement of marks'!D98</f>
        <v/>
      </c>
      <c r="C98" s="206" t="str">
        <f>'statement of marks'!F98</f>
        <v/>
      </c>
      <c r="D98" s="511" t="str">
        <f>'statement of marks'!G98</f>
        <v/>
      </c>
      <c r="E98" s="143" t="str">
        <f>'statement of marks'!I98</f>
        <v/>
      </c>
      <c r="F98" s="143" t="str">
        <f>'statement of marks'!J98</f>
        <v/>
      </c>
      <c r="G98" s="143" t="str">
        <f>'statement of marks'!K98</f>
        <v/>
      </c>
      <c r="H98" s="144" t="str">
        <f>'statement of marks'!B98</f>
        <v/>
      </c>
      <c r="I98" s="144"/>
      <c r="J98" s="231" t="str">
        <f>'statement of marks'!HC98</f>
        <v/>
      </c>
      <c r="K98" s="145" t="str">
        <f>'statement of marks'!HJ98</f>
        <v/>
      </c>
      <c r="L98" s="175" t="str">
        <f>'statement of marks'!HK98</f>
        <v/>
      </c>
      <c r="O98" s="178" t="str">
        <f>'statement of marks'!I98</f>
        <v/>
      </c>
      <c r="P98" s="137" t="str">
        <f t="shared" si="12"/>
        <v/>
      </c>
      <c r="Q98" s="137" t="str">
        <f t="shared" si="13"/>
        <v/>
      </c>
      <c r="R98" s="137" t="str">
        <f t="shared" si="14"/>
        <v/>
      </c>
      <c r="S98" s="137" t="str">
        <f t="shared" si="15"/>
        <v/>
      </c>
      <c r="T98" s="137" t="str">
        <f t="shared" si="16"/>
        <v/>
      </c>
      <c r="U98" s="137" t="str">
        <f t="shared" si="17"/>
        <v/>
      </c>
      <c r="V98" s="137" t="str">
        <f t="shared" si="18"/>
        <v/>
      </c>
      <c r="W98" s="137" t="str">
        <f t="shared" si="19"/>
        <v/>
      </c>
      <c r="X98" s="137" t="str">
        <f t="shared" si="20"/>
        <v/>
      </c>
      <c r="Y98" s="137" t="str">
        <f t="shared" si="21"/>
        <v/>
      </c>
      <c r="Z98" s="137" t="str">
        <f t="shared" si="22"/>
        <v/>
      </c>
      <c r="AA98" s="137" t="str">
        <f t="shared" si="23"/>
        <v/>
      </c>
      <c r="AB98" s="181"/>
    </row>
    <row r="99" spans="1:28" ht="17.100000000000001" customHeight="1">
      <c r="A99" s="205">
        <f>'statement of marks'!A99</f>
        <v>93</v>
      </c>
      <c r="B99" s="206" t="str">
        <f>'statement of marks'!D99</f>
        <v/>
      </c>
      <c r="C99" s="206" t="str">
        <f>'statement of marks'!F99</f>
        <v/>
      </c>
      <c r="D99" s="511" t="str">
        <f>'statement of marks'!G99</f>
        <v/>
      </c>
      <c r="E99" s="143" t="str">
        <f>'statement of marks'!I99</f>
        <v/>
      </c>
      <c r="F99" s="143" t="str">
        <f>'statement of marks'!J99</f>
        <v/>
      </c>
      <c r="G99" s="143" t="str">
        <f>'statement of marks'!K99</f>
        <v/>
      </c>
      <c r="H99" s="144" t="str">
        <f>'statement of marks'!B99</f>
        <v/>
      </c>
      <c r="I99" s="144"/>
      <c r="J99" s="231" t="str">
        <f>'statement of marks'!HC99</f>
        <v/>
      </c>
      <c r="K99" s="145" t="str">
        <f>'statement of marks'!HJ99</f>
        <v/>
      </c>
      <c r="L99" s="175" t="str">
        <f>'statement of marks'!HK99</f>
        <v/>
      </c>
      <c r="O99" s="178" t="str">
        <f>'statement of marks'!I99</f>
        <v/>
      </c>
      <c r="P99" s="137" t="str">
        <f t="shared" si="12"/>
        <v/>
      </c>
      <c r="Q99" s="137" t="str">
        <f t="shared" si="13"/>
        <v/>
      </c>
      <c r="R99" s="137" t="str">
        <f t="shared" si="14"/>
        <v/>
      </c>
      <c r="S99" s="137" t="str">
        <f t="shared" si="15"/>
        <v/>
      </c>
      <c r="T99" s="137" t="str">
        <f t="shared" si="16"/>
        <v/>
      </c>
      <c r="U99" s="137" t="str">
        <f t="shared" si="17"/>
        <v/>
      </c>
      <c r="V99" s="137" t="str">
        <f t="shared" si="18"/>
        <v/>
      </c>
      <c r="W99" s="137" t="str">
        <f t="shared" si="19"/>
        <v/>
      </c>
      <c r="X99" s="137" t="str">
        <f t="shared" si="20"/>
        <v/>
      </c>
      <c r="Y99" s="137" t="str">
        <f t="shared" si="21"/>
        <v/>
      </c>
      <c r="Z99" s="137" t="str">
        <f t="shared" si="22"/>
        <v/>
      </c>
      <c r="AA99" s="137" t="str">
        <f t="shared" si="23"/>
        <v/>
      </c>
      <c r="AB99" s="181"/>
    </row>
    <row r="100" spans="1:28" ht="17.100000000000001" customHeight="1">
      <c r="A100" s="205">
        <f>'statement of marks'!A100</f>
        <v>94</v>
      </c>
      <c r="B100" s="206" t="str">
        <f>'statement of marks'!D100</f>
        <v/>
      </c>
      <c r="C100" s="206" t="str">
        <f>'statement of marks'!F100</f>
        <v/>
      </c>
      <c r="D100" s="511" t="str">
        <f>'statement of marks'!G100</f>
        <v/>
      </c>
      <c r="E100" s="143" t="str">
        <f>'statement of marks'!I100</f>
        <v/>
      </c>
      <c r="F100" s="143" t="str">
        <f>'statement of marks'!J100</f>
        <v/>
      </c>
      <c r="G100" s="143" t="str">
        <f>'statement of marks'!K100</f>
        <v/>
      </c>
      <c r="H100" s="144" t="str">
        <f>'statement of marks'!B100</f>
        <v/>
      </c>
      <c r="I100" s="144"/>
      <c r="J100" s="231" t="str">
        <f>'statement of marks'!HC100</f>
        <v/>
      </c>
      <c r="K100" s="145" t="str">
        <f>'statement of marks'!HJ100</f>
        <v/>
      </c>
      <c r="L100" s="175" t="str">
        <f>'statement of marks'!HK100</f>
        <v/>
      </c>
      <c r="O100" s="178" t="str">
        <f>'statement of marks'!I100</f>
        <v/>
      </c>
      <c r="P100" s="137" t="str">
        <f t="shared" si="12"/>
        <v/>
      </c>
      <c r="Q100" s="137" t="str">
        <f t="shared" si="13"/>
        <v/>
      </c>
      <c r="R100" s="137" t="str">
        <f t="shared" si="14"/>
        <v/>
      </c>
      <c r="S100" s="137" t="str">
        <f t="shared" si="15"/>
        <v/>
      </c>
      <c r="T100" s="137" t="str">
        <f t="shared" si="16"/>
        <v/>
      </c>
      <c r="U100" s="137" t="str">
        <f t="shared" si="17"/>
        <v/>
      </c>
      <c r="V100" s="137" t="str">
        <f t="shared" si="18"/>
        <v/>
      </c>
      <c r="W100" s="137" t="str">
        <f t="shared" si="19"/>
        <v/>
      </c>
      <c r="X100" s="137" t="str">
        <f t="shared" si="20"/>
        <v/>
      </c>
      <c r="Y100" s="137" t="str">
        <f t="shared" si="21"/>
        <v/>
      </c>
      <c r="Z100" s="137" t="str">
        <f t="shared" si="22"/>
        <v/>
      </c>
      <c r="AA100" s="137" t="str">
        <f t="shared" si="23"/>
        <v/>
      </c>
      <c r="AB100" s="181"/>
    </row>
    <row r="101" spans="1:28" ht="17.100000000000001" customHeight="1">
      <c r="A101" s="205">
        <f>'statement of marks'!A101</f>
        <v>95</v>
      </c>
      <c r="B101" s="206" t="str">
        <f>'statement of marks'!D101</f>
        <v/>
      </c>
      <c r="C101" s="206" t="str">
        <f>'statement of marks'!F101</f>
        <v/>
      </c>
      <c r="D101" s="511" t="str">
        <f>'statement of marks'!G101</f>
        <v/>
      </c>
      <c r="E101" s="143" t="str">
        <f>'statement of marks'!I101</f>
        <v/>
      </c>
      <c r="F101" s="143" t="str">
        <f>'statement of marks'!J101</f>
        <v/>
      </c>
      <c r="G101" s="143" t="str">
        <f>'statement of marks'!K101</f>
        <v/>
      </c>
      <c r="H101" s="144" t="str">
        <f>'statement of marks'!B101</f>
        <v/>
      </c>
      <c r="I101" s="144"/>
      <c r="J101" s="231" t="str">
        <f>'statement of marks'!HC101</f>
        <v/>
      </c>
      <c r="K101" s="145" t="str">
        <f>'statement of marks'!HJ101</f>
        <v/>
      </c>
      <c r="L101" s="175" t="str">
        <f>'statement of marks'!HK101</f>
        <v/>
      </c>
      <c r="O101" s="178" t="str">
        <f>'statement of marks'!I101</f>
        <v/>
      </c>
      <c r="P101" s="137" t="str">
        <f t="shared" si="12"/>
        <v/>
      </c>
      <c r="Q101" s="137" t="str">
        <f t="shared" si="13"/>
        <v/>
      </c>
      <c r="R101" s="137" t="str">
        <f t="shared" si="14"/>
        <v/>
      </c>
      <c r="S101" s="137" t="str">
        <f t="shared" si="15"/>
        <v/>
      </c>
      <c r="T101" s="137" t="str">
        <f t="shared" si="16"/>
        <v/>
      </c>
      <c r="U101" s="137" t="str">
        <f t="shared" si="17"/>
        <v/>
      </c>
      <c r="V101" s="137" t="str">
        <f t="shared" si="18"/>
        <v/>
      </c>
      <c r="W101" s="137" t="str">
        <f t="shared" si="19"/>
        <v/>
      </c>
      <c r="X101" s="137" t="str">
        <f t="shared" si="20"/>
        <v/>
      </c>
      <c r="Y101" s="137" t="str">
        <f t="shared" si="21"/>
        <v/>
      </c>
      <c r="Z101" s="137" t="str">
        <f t="shared" si="22"/>
        <v/>
      </c>
      <c r="AA101" s="137" t="str">
        <f t="shared" si="23"/>
        <v/>
      </c>
      <c r="AB101" s="181"/>
    </row>
    <row r="102" spans="1:28" ht="17.100000000000001" customHeight="1">
      <c r="A102" s="205">
        <f>'statement of marks'!A102</f>
        <v>96</v>
      </c>
      <c r="B102" s="206" t="str">
        <f>'statement of marks'!D102</f>
        <v/>
      </c>
      <c r="C102" s="206" t="str">
        <f>'statement of marks'!F102</f>
        <v/>
      </c>
      <c r="D102" s="511" t="str">
        <f>'statement of marks'!G102</f>
        <v/>
      </c>
      <c r="E102" s="143" t="str">
        <f>'statement of marks'!I102</f>
        <v/>
      </c>
      <c r="F102" s="143" t="str">
        <f>'statement of marks'!J102</f>
        <v/>
      </c>
      <c r="G102" s="143" t="str">
        <f>'statement of marks'!K102</f>
        <v/>
      </c>
      <c r="H102" s="144" t="str">
        <f>'statement of marks'!B102</f>
        <v/>
      </c>
      <c r="I102" s="144"/>
      <c r="J102" s="231" t="str">
        <f>'statement of marks'!HC102</f>
        <v/>
      </c>
      <c r="K102" s="145" t="str">
        <f>'statement of marks'!HJ102</f>
        <v/>
      </c>
      <c r="L102" s="175" t="str">
        <f>'statement of marks'!HK102</f>
        <v/>
      </c>
      <c r="O102" s="178" t="str">
        <f>'statement of marks'!I102</f>
        <v/>
      </c>
      <c r="P102" s="137" t="str">
        <f t="shared" si="12"/>
        <v/>
      </c>
      <c r="Q102" s="137" t="str">
        <f t="shared" si="13"/>
        <v/>
      </c>
      <c r="R102" s="137" t="str">
        <f t="shared" si="14"/>
        <v/>
      </c>
      <c r="S102" s="137" t="str">
        <f t="shared" si="15"/>
        <v/>
      </c>
      <c r="T102" s="137" t="str">
        <f t="shared" si="16"/>
        <v/>
      </c>
      <c r="U102" s="137" t="str">
        <f t="shared" si="17"/>
        <v/>
      </c>
      <c r="V102" s="137" t="str">
        <f t="shared" si="18"/>
        <v/>
      </c>
      <c r="W102" s="137" t="str">
        <f t="shared" si="19"/>
        <v/>
      </c>
      <c r="X102" s="137" t="str">
        <f t="shared" si="20"/>
        <v/>
      </c>
      <c r="Y102" s="137" t="str">
        <f t="shared" si="21"/>
        <v/>
      </c>
      <c r="Z102" s="137" t="str">
        <f t="shared" si="22"/>
        <v/>
      </c>
      <c r="AA102" s="137" t="str">
        <f t="shared" si="23"/>
        <v/>
      </c>
      <c r="AB102" s="181"/>
    </row>
    <row r="103" spans="1:28" ht="17.100000000000001" customHeight="1">
      <c r="A103" s="205">
        <f>'statement of marks'!A103</f>
        <v>97</v>
      </c>
      <c r="B103" s="206" t="str">
        <f>'statement of marks'!D103</f>
        <v/>
      </c>
      <c r="C103" s="206" t="str">
        <f>'statement of marks'!F103</f>
        <v/>
      </c>
      <c r="D103" s="511" t="str">
        <f>'statement of marks'!G103</f>
        <v/>
      </c>
      <c r="E103" s="143" t="str">
        <f>'statement of marks'!I103</f>
        <v/>
      </c>
      <c r="F103" s="143" t="str">
        <f>'statement of marks'!J103</f>
        <v/>
      </c>
      <c r="G103" s="143" t="str">
        <f>'statement of marks'!K103</f>
        <v/>
      </c>
      <c r="H103" s="144" t="str">
        <f>'statement of marks'!B103</f>
        <v/>
      </c>
      <c r="I103" s="144"/>
      <c r="J103" s="231" t="str">
        <f>'statement of marks'!HC103</f>
        <v/>
      </c>
      <c r="K103" s="145" t="str">
        <f>'statement of marks'!HJ103</f>
        <v/>
      </c>
      <c r="L103" s="175" t="str">
        <f>'statement of marks'!HK103</f>
        <v/>
      </c>
      <c r="O103" s="178" t="str">
        <f>'statement of marks'!I103</f>
        <v/>
      </c>
      <c r="P103" s="137" t="str">
        <f t="shared" si="12"/>
        <v/>
      </c>
      <c r="Q103" s="137" t="str">
        <f t="shared" si="13"/>
        <v/>
      </c>
      <c r="R103" s="137" t="str">
        <f t="shared" si="14"/>
        <v/>
      </c>
      <c r="S103" s="137" t="str">
        <f t="shared" si="15"/>
        <v/>
      </c>
      <c r="T103" s="137" t="str">
        <f t="shared" si="16"/>
        <v/>
      </c>
      <c r="U103" s="137" t="str">
        <f t="shared" si="17"/>
        <v/>
      </c>
      <c r="V103" s="137" t="str">
        <f t="shared" si="18"/>
        <v/>
      </c>
      <c r="W103" s="137" t="str">
        <f t="shared" si="19"/>
        <v/>
      </c>
      <c r="X103" s="137" t="str">
        <f t="shared" si="20"/>
        <v/>
      </c>
      <c r="Y103" s="137" t="str">
        <f t="shared" si="21"/>
        <v/>
      </c>
      <c r="Z103" s="137" t="str">
        <f t="shared" si="22"/>
        <v/>
      </c>
      <c r="AA103" s="137" t="str">
        <f t="shared" si="23"/>
        <v/>
      </c>
      <c r="AB103" s="181"/>
    </row>
    <row r="104" spans="1:28" ht="17.100000000000001" customHeight="1">
      <c r="A104" s="205">
        <f>'statement of marks'!A104</f>
        <v>98</v>
      </c>
      <c r="B104" s="206" t="str">
        <f>'statement of marks'!D104</f>
        <v/>
      </c>
      <c r="C104" s="206" t="str">
        <f>'statement of marks'!F104</f>
        <v/>
      </c>
      <c r="D104" s="511" t="str">
        <f>'statement of marks'!G104</f>
        <v/>
      </c>
      <c r="E104" s="143" t="str">
        <f>'statement of marks'!I104</f>
        <v/>
      </c>
      <c r="F104" s="143" t="str">
        <f>'statement of marks'!J104</f>
        <v/>
      </c>
      <c r="G104" s="143" t="str">
        <f>'statement of marks'!K104</f>
        <v/>
      </c>
      <c r="H104" s="144" t="str">
        <f>'statement of marks'!B104</f>
        <v/>
      </c>
      <c r="I104" s="144"/>
      <c r="J104" s="231" t="str">
        <f>'statement of marks'!HC104</f>
        <v/>
      </c>
      <c r="K104" s="145" t="str">
        <f>'statement of marks'!HJ104</f>
        <v/>
      </c>
      <c r="L104" s="175" t="str">
        <f>'statement of marks'!HK104</f>
        <v/>
      </c>
      <c r="O104" s="178" t="str">
        <f>'statement of marks'!I104</f>
        <v/>
      </c>
      <c r="P104" s="137" t="str">
        <f t="shared" si="12"/>
        <v/>
      </c>
      <c r="Q104" s="137" t="str">
        <f t="shared" si="13"/>
        <v/>
      </c>
      <c r="R104" s="137" t="str">
        <f t="shared" si="14"/>
        <v/>
      </c>
      <c r="S104" s="137" t="str">
        <f t="shared" si="15"/>
        <v/>
      </c>
      <c r="T104" s="137" t="str">
        <f t="shared" si="16"/>
        <v/>
      </c>
      <c r="U104" s="137" t="str">
        <f t="shared" si="17"/>
        <v/>
      </c>
      <c r="V104" s="137" t="str">
        <f t="shared" si="18"/>
        <v/>
      </c>
      <c r="W104" s="137" t="str">
        <f t="shared" si="19"/>
        <v/>
      </c>
      <c r="X104" s="137" t="str">
        <f t="shared" si="20"/>
        <v/>
      </c>
      <c r="Y104" s="137" t="str">
        <f t="shared" si="21"/>
        <v/>
      </c>
      <c r="Z104" s="137" t="str">
        <f t="shared" si="22"/>
        <v/>
      </c>
      <c r="AA104" s="137" t="str">
        <f t="shared" si="23"/>
        <v/>
      </c>
      <c r="AB104" s="181"/>
    </row>
    <row r="105" spans="1:28" ht="17.100000000000001" customHeight="1">
      <c r="A105" s="205">
        <f>'statement of marks'!A105</f>
        <v>99</v>
      </c>
      <c r="B105" s="206" t="str">
        <f>'statement of marks'!D105</f>
        <v/>
      </c>
      <c r="C105" s="206" t="str">
        <f>'statement of marks'!F105</f>
        <v/>
      </c>
      <c r="D105" s="511" t="str">
        <f>'statement of marks'!G105</f>
        <v/>
      </c>
      <c r="E105" s="143" t="str">
        <f>'statement of marks'!I105</f>
        <v/>
      </c>
      <c r="F105" s="143" t="str">
        <f>'statement of marks'!J105</f>
        <v/>
      </c>
      <c r="G105" s="143" t="str">
        <f>'statement of marks'!K105</f>
        <v/>
      </c>
      <c r="H105" s="144" t="str">
        <f>'statement of marks'!B105</f>
        <v/>
      </c>
      <c r="I105" s="144"/>
      <c r="J105" s="231" t="str">
        <f>'statement of marks'!HC105</f>
        <v/>
      </c>
      <c r="K105" s="145" t="str">
        <f>'statement of marks'!HJ105</f>
        <v/>
      </c>
      <c r="L105" s="175" t="str">
        <f>'statement of marks'!HK105</f>
        <v/>
      </c>
      <c r="O105" s="178" t="str">
        <f>'statement of marks'!I105</f>
        <v/>
      </c>
      <c r="P105" s="137" t="str">
        <f t="shared" si="12"/>
        <v/>
      </c>
      <c r="Q105" s="137" t="str">
        <f t="shared" si="13"/>
        <v/>
      </c>
      <c r="R105" s="137" t="str">
        <f t="shared" si="14"/>
        <v/>
      </c>
      <c r="S105" s="137" t="str">
        <f t="shared" si="15"/>
        <v/>
      </c>
      <c r="T105" s="137" t="str">
        <f t="shared" si="16"/>
        <v/>
      </c>
      <c r="U105" s="137" t="str">
        <f t="shared" si="17"/>
        <v/>
      </c>
      <c r="V105" s="137" t="str">
        <f t="shared" si="18"/>
        <v/>
      </c>
      <c r="W105" s="137" t="str">
        <f t="shared" si="19"/>
        <v/>
      </c>
      <c r="X105" s="137" t="str">
        <f t="shared" si="20"/>
        <v/>
      </c>
      <c r="Y105" s="137" t="str">
        <f t="shared" si="21"/>
        <v/>
      </c>
      <c r="Z105" s="137" t="str">
        <f t="shared" si="22"/>
        <v/>
      </c>
      <c r="AA105" s="137" t="str">
        <f t="shared" si="23"/>
        <v/>
      </c>
      <c r="AB105" s="181"/>
    </row>
    <row r="106" spans="1:28" ht="17.100000000000001" customHeight="1">
      <c r="A106" s="205">
        <f>'statement of marks'!A106</f>
        <v>100</v>
      </c>
      <c r="B106" s="206" t="str">
        <f>'statement of marks'!D106</f>
        <v/>
      </c>
      <c r="C106" s="206" t="str">
        <f>'statement of marks'!F106</f>
        <v/>
      </c>
      <c r="D106" s="511" t="str">
        <f>'statement of marks'!G106</f>
        <v/>
      </c>
      <c r="E106" s="143" t="str">
        <f>'statement of marks'!I106</f>
        <v/>
      </c>
      <c r="F106" s="143" t="str">
        <f>'statement of marks'!J106</f>
        <v/>
      </c>
      <c r="G106" s="143" t="str">
        <f>'statement of marks'!K106</f>
        <v/>
      </c>
      <c r="H106" s="144" t="str">
        <f>'statement of marks'!B106</f>
        <v/>
      </c>
      <c r="I106" s="144"/>
      <c r="J106" s="231" t="str">
        <f>'statement of marks'!HC106</f>
        <v/>
      </c>
      <c r="K106" s="145" t="str">
        <f>'statement of marks'!HJ106</f>
        <v/>
      </c>
      <c r="L106" s="175" t="str">
        <f>'statement of marks'!HK106</f>
        <v/>
      </c>
      <c r="O106" s="178" t="str">
        <f>'statement of marks'!I106</f>
        <v/>
      </c>
      <c r="P106" s="137" t="str">
        <f t="shared" si="12"/>
        <v/>
      </c>
      <c r="Q106" s="137" t="str">
        <f t="shared" si="13"/>
        <v/>
      </c>
      <c r="R106" s="137" t="str">
        <f t="shared" si="14"/>
        <v/>
      </c>
      <c r="S106" s="137" t="str">
        <f t="shared" si="15"/>
        <v/>
      </c>
      <c r="T106" s="137" t="str">
        <f t="shared" si="16"/>
        <v/>
      </c>
      <c r="U106" s="137" t="str">
        <f t="shared" si="17"/>
        <v/>
      </c>
      <c r="V106" s="137" t="str">
        <f t="shared" si="18"/>
        <v/>
      </c>
      <c r="W106" s="137" t="str">
        <f t="shared" si="19"/>
        <v/>
      </c>
      <c r="X106" s="137" t="str">
        <f t="shared" si="20"/>
        <v/>
      </c>
      <c r="Y106" s="137" t="str">
        <f t="shared" si="21"/>
        <v/>
      </c>
      <c r="Z106" s="137" t="str">
        <f t="shared" si="22"/>
        <v/>
      </c>
      <c r="AA106" s="137" t="str">
        <f t="shared" si="23"/>
        <v/>
      </c>
      <c r="AB106" s="181"/>
    </row>
    <row r="107" spans="1:28" ht="17.100000000000001" customHeight="1">
      <c r="A107" s="1094" t="s">
        <v>253</v>
      </c>
      <c r="B107" s="1095"/>
      <c r="C107" s="1095"/>
      <c r="D107" s="1095"/>
      <c r="E107" s="1095"/>
      <c r="F107" s="142">
        <f>'statement of marks'!J108</f>
        <v>32</v>
      </c>
      <c r="G107" s="204" t="str">
        <f>'statement of marks'!A108</f>
        <v>g- d{;k/;kid</v>
      </c>
      <c r="H107" s="1103"/>
      <c r="I107" s="1104"/>
      <c r="J107" s="1104"/>
      <c r="K107" s="1104"/>
      <c r="L107" s="1105"/>
      <c r="O107" s="1116" t="str">
        <f>A1</f>
        <v>MkW0Hkhejko vEcsMdj jkt0vkok0fo|k0cxMh]nkSlk</v>
      </c>
      <c r="P107" s="1117"/>
      <c r="Q107" s="1117"/>
      <c r="R107" s="1117"/>
      <c r="S107" s="1117"/>
      <c r="T107" s="1117"/>
      <c r="U107" s="1118" t="str">
        <f>O2</f>
        <v>tkfrokj ifj.kke</v>
      </c>
      <c r="V107" s="1118"/>
      <c r="W107" s="1118"/>
      <c r="X107" s="1118"/>
      <c r="Y107" s="1118"/>
      <c r="Z107" s="138" t="s">
        <v>80</v>
      </c>
      <c r="AA107" s="1114" t="str">
        <f>'statement of marks'!H3</f>
        <v>2016-17</v>
      </c>
      <c r="AB107" s="1115"/>
    </row>
    <row r="108" spans="1:28" ht="24" customHeight="1">
      <c r="A108" s="1094" t="s">
        <v>13</v>
      </c>
      <c r="B108" s="1095"/>
      <c r="C108" s="1095"/>
      <c r="D108" s="1095"/>
      <c r="E108" s="1095"/>
      <c r="F108" s="146">
        <f>COUNTIF($J$7:$J$106,"mRrh.kz")</f>
        <v>0</v>
      </c>
      <c r="G108" s="147" t="str">
        <f>'statement of marks'!A109</f>
        <v>g- tk¡pdrkZ</v>
      </c>
      <c r="H108" s="1103"/>
      <c r="I108" s="1104"/>
      <c r="J108" s="1104"/>
      <c r="K108" s="1104"/>
      <c r="L108" s="1105"/>
      <c r="O108" s="182"/>
      <c r="P108" s="82" t="str">
        <f t="shared" ref="P108:AB108" si="24">P3</f>
        <v>SC BOYS</v>
      </c>
      <c r="Q108" s="82" t="str">
        <f t="shared" si="24"/>
        <v>SC GIRLS</v>
      </c>
      <c r="R108" s="82" t="str">
        <f t="shared" si="24"/>
        <v>ST BOYS</v>
      </c>
      <c r="S108" s="82" t="str">
        <f t="shared" si="24"/>
        <v>ST GIRLS</v>
      </c>
      <c r="T108" s="82" t="str">
        <f t="shared" si="24"/>
        <v>OBC BOYS</v>
      </c>
      <c r="U108" s="82" t="str">
        <f t="shared" si="24"/>
        <v>OBC GIRLS</v>
      </c>
      <c r="V108" s="82" t="str">
        <f t="shared" si="24"/>
        <v>GEN BOYS</v>
      </c>
      <c r="W108" s="82" t="str">
        <f t="shared" si="24"/>
        <v>GEN GIRLS</v>
      </c>
      <c r="X108" s="82" t="str">
        <f t="shared" si="24"/>
        <v>MIN BOYS</v>
      </c>
      <c r="Y108" s="82" t="str">
        <f t="shared" si="24"/>
        <v>MIN GIRLS</v>
      </c>
      <c r="Z108" s="82" t="str">
        <f t="shared" si="24"/>
        <v>SBC BYS</v>
      </c>
      <c r="AA108" s="82" t="str">
        <f t="shared" si="24"/>
        <v>SBC GRL</v>
      </c>
      <c r="AB108" s="183" t="str">
        <f t="shared" si="24"/>
        <v>TOTAL</v>
      </c>
    </row>
    <row r="109" spans="1:28" ht="17.100000000000001" customHeight="1">
      <c r="A109" s="1094" t="s">
        <v>106</v>
      </c>
      <c r="B109" s="1095"/>
      <c r="C109" s="1095"/>
      <c r="D109" s="1095"/>
      <c r="E109" s="1095"/>
      <c r="F109" s="146">
        <f>COUNTIF($J$7:$J$106,"d{kksUur")</f>
        <v>0</v>
      </c>
      <c r="G109" s="148" t="str">
        <f>'statement of marks'!A110</f>
        <v>g- ijh{kk izzHkkjh</v>
      </c>
      <c r="H109" s="1103"/>
      <c r="I109" s="1104"/>
      <c r="J109" s="1104"/>
      <c r="K109" s="1104"/>
      <c r="L109" s="1105"/>
      <c r="O109" s="184" t="s">
        <v>182</v>
      </c>
      <c r="P109" s="495">
        <f>COUNTA(P7:P106)-COUNTBLANK(P7:P106)-COUNTIF(P7:P106,"Lfkkukarfjr")</f>
        <v>0</v>
      </c>
      <c r="Q109" s="495">
        <f t="shared" ref="Q109:AA109" si="25">COUNTA(Q7:Q106)-COUNTBLANK(Q7:Q106)-COUNTIF(Q7:Q106,"Lfkkukarfjr")</f>
        <v>0</v>
      </c>
      <c r="R109" s="495">
        <f t="shared" si="25"/>
        <v>0</v>
      </c>
      <c r="S109" s="495">
        <f t="shared" si="25"/>
        <v>0</v>
      </c>
      <c r="T109" s="495">
        <f t="shared" si="25"/>
        <v>0</v>
      </c>
      <c r="U109" s="495">
        <f t="shared" si="25"/>
        <v>0</v>
      </c>
      <c r="V109" s="495">
        <f>COUNTA(V7:V106)-COUNTBLANK(V7:V106)-COUNTIF(V7:V106,"Lfkkukarfjr")</f>
        <v>0</v>
      </c>
      <c r="W109" s="495">
        <f t="shared" si="25"/>
        <v>0</v>
      </c>
      <c r="X109" s="495">
        <f t="shared" si="25"/>
        <v>0</v>
      </c>
      <c r="Y109" s="495">
        <f t="shared" si="25"/>
        <v>0</v>
      </c>
      <c r="Z109" s="495">
        <f t="shared" si="25"/>
        <v>0</v>
      </c>
      <c r="AA109" s="495">
        <f t="shared" si="25"/>
        <v>0</v>
      </c>
      <c r="AB109" s="497">
        <f t="shared" ref="AB109:AB114" si="26">SUM(P109:AA109)</f>
        <v>0</v>
      </c>
    </row>
    <row r="110" spans="1:28" ht="17.100000000000001" customHeight="1" thickBot="1">
      <c r="A110" s="1097" t="s">
        <v>5</v>
      </c>
      <c r="B110" s="1098"/>
      <c r="C110" s="1098"/>
      <c r="D110" s="1098"/>
      <c r="E110" s="1098"/>
      <c r="F110" s="176">
        <f>F108/F107*100</f>
        <v>0</v>
      </c>
      <c r="G110" s="177" t="str">
        <f>'statement of marks'!A111</f>
        <v>g- laLFkk iz/kku</v>
      </c>
      <c r="H110" s="1106"/>
      <c r="I110" s="1107"/>
      <c r="J110" s="1107"/>
      <c r="K110" s="1107"/>
      <c r="L110" s="1108"/>
      <c r="O110" s="184" t="s">
        <v>13</v>
      </c>
      <c r="P110" s="495">
        <f>COUNTIF(P7:P106,"mRrh.kZ")</f>
        <v>0</v>
      </c>
      <c r="Q110" s="495">
        <f t="shared" ref="Q110:AA110" si="27">COUNTIF(Q7:Q106,"mRrh.kZ")</f>
        <v>0</v>
      </c>
      <c r="R110" s="495">
        <f t="shared" si="27"/>
        <v>0</v>
      </c>
      <c r="S110" s="495">
        <f t="shared" si="27"/>
        <v>0</v>
      </c>
      <c r="T110" s="495">
        <f t="shared" si="27"/>
        <v>0</v>
      </c>
      <c r="U110" s="495">
        <f t="shared" si="27"/>
        <v>0</v>
      </c>
      <c r="V110" s="495">
        <f t="shared" si="27"/>
        <v>0</v>
      </c>
      <c r="W110" s="495">
        <f t="shared" si="27"/>
        <v>0</v>
      </c>
      <c r="X110" s="495">
        <f t="shared" si="27"/>
        <v>0</v>
      </c>
      <c r="Y110" s="495">
        <f t="shared" si="27"/>
        <v>0</v>
      </c>
      <c r="Z110" s="495">
        <f t="shared" si="27"/>
        <v>0</v>
      </c>
      <c r="AA110" s="495">
        <f t="shared" si="27"/>
        <v>0</v>
      </c>
      <c r="AB110" s="497">
        <f t="shared" si="26"/>
        <v>0</v>
      </c>
    </row>
    <row r="111" spans="1:28" ht="18.95" customHeight="1">
      <c r="A111" s="139"/>
      <c r="B111" s="139"/>
      <c r="C111" s="139"/>
      <c r="D111" s="139"/>
      <c r="E111" s="139"/>
      <c r="F111" s="139"/>
      <c r="G111" s="139"/>
      <c r="H111" s="139"/>
      <c r="I111" s="139"/>
      <c r="J111" s="139"/>
      <c r="K111" s="139"/>
      <c r="L111" s="139"/>
      <c r="O111" s="184" t="s">
        <v>106</v>
      </c>
      <c r="P111" s="495">
        <f>COUNTIF(P7:P106,"d{kksUur")</f>
        <v>0</v>
      </c>
      <c r="Q111" s="495">
        <f t="shared" ref="Q111:AA111" si="28">COUNTIF(Q7:Q106,"d{kksUur")</f>
        <v>0</v>
      </c>
      <c r="R111" s="495">
        <f t="shared" si="28"/>
        <v>0</v>
      </c>
      <c r="S111" s="495">
        <f t="shared" si="28"/>
        <v>0</v>
      </c>
      <c r="T111" s="495">
        <f t="shared" si="28"/>
        <v>0</v>
      </c>
      <c r="U111" s="495">
        <f t="shared" si="28"/>
        <v>0</v>
      </c>
      <c r="V111" s="495">
        <f t="shared" si="28"/>
        <v>0</v>
      </c>
      <c r="W111" s="495">
        <f t="shared" si="28"/>
        <v>0</v>
      </c>
      <c r="X111" s="495">
        <f t="shared" si="28"/>
        <v>0</v>
      </c>
      <c r="Y111" s="495">
        <f t="shared" si="28"/>
        <v>0</v>
      </c>
      <c r="Z111" s="495">
        <f t="shared" si="28"/>
        <v>0</v>
      </c>
      <c r="AA111" s="495">
        <f t="shared" si="28"/>
        <v>0</v>
      </c>
      <c r="AB111" s="497">
        <f t="shared" si="26"/>
        <v>0</v>
      </c>
    </row>
    <row r="112" spans="1:28" ht="17.100000000000001" customHeight="1">
      <c r="A112" s="139"/>
      <c r="B112" s="139"/>
      <c r="C112" s="139"/>
      <c r="D112" s="139"/>
      <c r="E112" s="139"/>
      <c r="F112" s="139"/>
      <c r="G112" s="139"/>
      <c r="H112" s="139"/>
      <c r="I112" s="139"/>
      <c r="J112" s="139"/>
      <c r="K112" s="139"/>
      <c r="L112" s="139"/>
      <c r="O112" s="184" t="s">
        <v>318</v>
      </c>
      <c r="P112" s="495">
        <f>COUNTIF(P7:P106,"Mzki")</f>
        <v>0</v>
      </c>
      <c r="Q112" s="495">
        <f t="shared" ref="Q112:AA112" si="29">COUNTIF(Q7:Q106,"Mzki")</f>
        <v>0</v>
      </c>
      <c r="R112" s="495">
        <f t="shared" si="29"/>
        <v>0</v>
      </c>
      <c r="S112" s="495">
        <f t="shared" si="29"/>
        <v>0</v>
      </c>
      <c r="T112" s="495">
        <f t="shared" si="29"/>
        <v>0</v>
      </c>
      <c r="U112" s="495">
        <f t="shared" si="29"/>
        <v>0</v>
      </c>
      <c r="V112" s="495">
        <f t="shared" si="29"/>
        <v>0</v>
      </c>
      <c r="W112" s="495">
        <f t="shared" si="29"/>
        <v>0</v>
      </c>
      <c r="X112" s="495">
        <f t="shared" si="29"/>
        <v>0</v>
      </c>
      <c r="Y112" s="495">
        <f t="shared" si="29"/>
        <v>0</v>
      </c>
      <c r="Z112" s="495">
        <f t="shared" si="29"/>
        <v>0</v>
      </c>
      <c r="AA112" s="495">
        <f t="shared" si="29"/>
        <v>0</v>
      </c>
      <c r="AB112" s="497">
        <f t="shared" si="26"/>
        <v>0</v>
      </c>
    </row>
    <row r="113" spans="1:28" ht="14.1" customHeight="1">
      <c r="A113" s="139"/>
      <c r="B113" s="139"/>
      <c r="C113" s="139"/>
      <c r="D113" s="139"/>
      <c r="E113" s="139"/>
      <c r="F113" s="139"/>
      <c r="G113" s="139"/>
      <c r="H113" s="139"/>
      <c r="I113" s="139"/>
      <c r="J113" s="139"/>
      <c r="K113" s="139"/>
      <c r="L113" s="139"/>
      <c r="O113" s="184" t="s">
        <v>319</v>
      </c>
      <c r="P113" s="495">
        <f>COUNTIF(P7:P106,"vuqifLFkr")</f>
        <v>0</v>
      </c>
      <c r="Q113" s="495">
        <f t="shared" ref="Q113:AA113" si="30">COUNTIF(Q7:Q106,"vuqifLFkr")</f>
        <v>0</v>
      </c>
      <c r="R113" s="495">
        <f t="shared" si="30"/>
        <v>0</v>
      </c>
      <c r="S113" s="495">
        <f t="shared" si="30"/>
        <v>0</v>
      </c>
      <c r="T113" s="495">
        <f t="shared" si="30"/>
        <v>0</v>
      </c>
      <c r="U113" s="495">
        <f t="shared" si="30"/>
        <v>0</v>
      </c>
      <c r="V113" s="495">
        <f t="shared" si="30"/>
        <v>0</v>
      </c>
      <c r="W113" s="495">
        <f t="shared" si="30"/>
        <v>0</v>
      </c>
      <c r="X113" s="495">
        <f t="shared" si="30"/>
        <v>0</v>
      </c>
      <c r="Y113" s="495">
        <f t="shared" si="30"/>
        <v>0</v>
      </c>
      <c r="Z113" s="495">
        <f t="shared" si="30"/>
        <v>0</v>
      </c>
      <c r="AA113" s="495">
        <f t="shared" si="30"/>
        <v>0</v>
      </c>
      <c r="AB113" s="497">
        <f t="shared" si="26"/>
        <v>0</v>
      </c>
    </row>
    <row r="114" spans="1:28" ht="18.75">
      <c r="A114" s="139"/>
      <c r="B114" s="139"/>
      <c r="C114" s="139"/>
      <c r="D114" s="139"/>
      <c r="E114" s="139"/>
      <c r="F114" s="139"/>
      <c r="G114" s="139"/>
      <c r="H114" s="139"/>
      <c r="I114" s="139"/>
      <c r="J114" s="139"/>
      <c r="K114" s="139"/>
      <c r="L114" s="139"/>
      <c r="O114" s="184" t="s">
        <v>111</v>
      </c>
      <c r="P114" s="498">
        <f t="shared" ref="P114:AA114" si="31">COUNTIF(P7:P106,"LFkkukarfjr")</f>
        <v>0</v>
      </c>
      <c r="Q114" s="498">
        <f t="shared" si="31"/>
        <v>0</v>
      </c>
      <c r="R114" s="498">
        <f t="shared" si="31"/>
        <v>0</v>
      </c>
      <c r="S114" s="498">
        <f t="shared" si="31"/>
        <v>0</v>
      </c>
      <c r="T114" s="498">
        <f t="shared" si="31"/>
        <v>0</v>
      </c>
      <c r="U114" s="498">
        <f t="shared" si="31"/>
        <v>0</v>
      </c>
      <c r="V114" s="498">
        <f t="shared" si="31"/>
        <v>0</v>
      </c>
      <c r="W114" s="498">
        <f t="shared" si="31"/>
        <v>0</v>
      </c>
      <c r="X114" s="498">
        <f t="shared" si="31"/>
        <v>0</v>
      </c>
      <c r="Y114" s="498">
        <f t="shared" si="31"/>
        <v>0</v>
      </c>
      <c r="Z114" s="498">
        <f t="shared" si="31"/>
        <v>0</v>
      </c>
      <c r="AA114" s="498">
        <f t="shared" si="31"/>
        <v>0</v>
      </c>
      <c r="AB114" s="497">
        <f t="shared" si="26"/>
        <v>0</v>
      </c>
    </row>
    <row r="115" spans="1:28" ht="19.5" thickBot="1">
      <c r="O115" s="512" t="s">
        <v>181</v>
      </c>
      <c r="P115" s="499" t="str">
        <f t="shared" ref="P115:AB115" si="32">IF(P109=0,"",P110/P109*100)</f>
        <v/>
      </c>
      <c r="Q115" s="499" t="str">
        <f t="shared" si="32"/>
        <v/>
      </c>
      <c r="R115" s="499" t="str">
        <f t="shared" si="32"/>
        <v/>
      </c>
      <c r="S115" s="499" t="str">
        <f t="shared" si="32"/>
        <v/>
      </c>
      <c r="T115" s="499" t="str">
        <f t="shared" si="32"/>
        <v/>
      </c>
      <c r="U115" s="499" t="str">
        <f t="shared" si="32"/>
        <v/>
      </c>
      <c r="V115" s="499" t="str">
        <f t="shared" si="32"/>
        <v/>
      </c>
      <c r="W115" s="499" t="str">
        <f t="shared" si="32"/>
        <v/>
      </c>
      <c r="X115" s="499" t="str">
        <f t="shared" si="32"/>
        <v/>
      </c>
      <c r="Y115" s="499" t="str">
        <f t="shared" si="32"/>
        <v/>
      </c>
      <c r="Z115" s="499" t="str">
        <f t="shared" si="32"/>
        <v/>
      </c>
      <c r="AA115" s="499" t="str">
        <f t="shared" si="32"/>
        <v/>
      </c>
      <c r="AB115" s="500" t="str">
        <f t="shared" si="32"/>
        <v/>
      </c>
    </row>
    <row r="116" spans="1:28" ht="18.75"/>
    <row r="117" spans="1:28" ht="18.75"/>
    <row r="118" spans="1:28" ht="18.75"/>
    <row r="119" spans="1:28" ht="18.75"/>
    <row r="120" spans="1:28" ht="18.75"/>
    <row r="121" spans="1:28" ht="18.75"/>
  </sheetData>
  <sheetProtection password="CC1C" sheet="1" objects="1" scenarios="1" formatCells="0" formatColumns="0" formatRows="0" autoFilter="0"/>
  <protectedRanges>
    <protectedRange password="EA02" sqref="L111:L112 G111:G112 A1:K1 M2:N112 I3 O115 I4:J106 P111:AA111 F107:F112 A3:E112 G107:L110 F3:H106 K3:L106 AC2:IO65531 A113:N65531 O116:AB65531" name="sc st obc"/>
    <protectedRange password="EA02" sqref="U108:W108 U107:V107 X107:AB108 O7:AB106 Q107:T108 P107:P110 Q110:AA110 O114:AB114 Q109:AB109 O107:O113 AB110:AB113" name="caste wise result"/>
  </protectedRanges>
  <mergeCells count="29">
    <mergeCell ref="A107:E107"/>
    <mergeCell ref="L3:L6"/>
    <mergeCell ref="H1:L1"/>
    <mergeCell ref="H4:H6"/>
    <mergeCell ref="J4:J6"/>
    <mergeCell ref="A1:G1"/>
    <mergeCell ref="D4:D6"/>
    <mergeCell ref="I4:I6"/>
    <mergeCell ref="O2:AB2"/>
    <mergeCell ref="AA107:AB107"/>
    <mergeCell ref="O107:T107"/>
    <mergeCell ref="U107:Y107"/>
    <mergeCell ref="O1:AB1"/>
    <mergeCell ref="A108:E108"/>
    <mergeCell ref="F4:F6"/>
    <mergeCell ref="A109:E109"/>
    <mergeCell ref="A110:E110"/>
    <mergeCell ref="K3:K6"/>
    <mergeCell ref="A3:C3"/>
    <mergeCell ref="A4:A6"/>
    <mergeCell ref="B4:B6"/>
    <mergeCell ref="C4:C6"/>
    <mergeCell ref="E4:E6"/>
    <mergeCell ref="H107:L107"/>
    <mergeCell ref="H108:L108"/>
    <mergeCell ref="H109:L109"/>
    <mergeCell ref="H110:L110"/>
    <mergeCell ref="I3:J3"/>
    <mergeCell ref="G4:G6"/>
  </mergeCells>
  <conditionalFormatting sqref="A3:G3 A4 U107 B4:D6 E4:J4 B7:I106 Z107:AA107 O2:AB6 AB7:AB106 O115 O7:O107 K3:L3 K7:L106 A7:A111 E107:G110 O114:AB114 O108:AB111">
    <cfRule type="cellIs" dxfId="14" priority="55" operator="equal">
      <formula>0</formula>
    </cfRule>
  </conditionalFormatting>
  <conditionalFormatting sqref="C115:D1048576 C3:D110">
    <cfRule type="containsText" dxfId="13" priority="50" stopIfTrue="1" operator="containsText" text="nso">
      <formula>NOT(ISERROR(SEARCH("nso",C3)))</formula>
    </cfRule>
  </conditionalFormatting>
  <conditionalFormatting sqref="AB7:AB106">
    <cfRule type="cellIs" dxfId="12" priority="31" operator="equal">
      <formula>0</formula>
    </cfRule>
  </conditionalFormatting>
  <conditionalFormatting sqref="P7:AB106">
    <cfRule type="containsText" dxfId="11" priority="16" operator="containsText" text="mRrh.kZ">
      <formula>NOT(ISERROR(SEARCH("mRrh.kZ",P7)))</formula>
    </cfRule>
    <cfRule type="containsText" dxfId="10" priority="17" operator="containsText" text="d{kksUur">
      <formula>NOT(ISERROR(SEARCH("d{kksUur",P7)))</formula>
    </cfRule>
  </conditionalFormatting>
  <conditionalFormatting sqref="J7:J106">
    <cfRule type="containsText" dxfId="9" priority="10" operator="containsText" text="d{kksUur">
      <formula>NOT(ISERROR(SEARCH("d{kksUur",J7)))</formula>
    </cfRule>
    <cfRule type="containsText" dxfId="8" priority="11" operator="containsText" text="mRrh.kZ">
      <formula>NOT(ISERROR(SEARCH("mRrh.kZ",J7)))</formula>
    </cfRule>
  </conditionalFormatting>
  <conditionalFormatting sqref="J7:J106">
    <cfRule type="containsText" dxfId="7" priority="8" operator="containsText" text="d{kksUur">
      <formula>NOT(ISERROR(SEARCH("d{kksUur",J7)))</formula>
    </cfRule>
    <cfRule type="containsText" dxfId="6" priority="9" operator="containsText" text="lk- mRrh.kZ">
      <formula>NOT(ISERROR(SEARCH("lk- mRrh.kZ",J7)))</formula>
    </cfRule>
  </conditionalFormatting>
  <conditionalFormatting sqref="J7:J106">
    <cfRule type="containsText" dxfId="5" priority="7" operator="containsText" text="vuqRrh.kZ">
      <formula>NOT(ISERROR(SEARCH("vuqRrh.kZ",J7)))</formula>
    </cfRule>
  </conditionalFormatting>
  <conditionalFormatting sqref="O112">
    <cfRule type="cellIs" dxfId="4" priority="6" operator="equal">
      <formula>0</formula>
    </cfRule>
  </conditionalFormatting>
  <conditionalFormatting sqref="O113">
    <cfRule type="cellIs" dxfId="3" priority="5" operator="equal">
      <formula>0</formula>
    </cfRule>
  </conditionalFormatting>
  <conditionalFormatting sqref="P112:AA112">
    <cfRule type="cellIs" dxfId="2" priority="4" operator="equal">
      <formula>0</formula>
    </cfRule>
  </conditionalFormatting>
  <conditionalFormatting sqref="P113:AA113">
    <cfRule type="cellIs" dxfId="1" priority="3" operator="equal">
      <formula>0</formula>
    </cfRule>
  </conditionalFormatting>
  <conditionalFormatting sqref="AB112:AB113">
    <cfRule type="cellIs" dxfId="0" priority="1" operator="equal">
      <formula>0</formula>
    </cfRule>
  </conditionalFormatting>
  <hyperlinks>
    <hyperlink ref="O2:AB2" location="'result aggregate'!V106:AH111" display="tkfrokj ifj.kke"/>
  </hyperlinks>
  <pageMargins left="0.5" right="0.5" top="0.5" bottom="0.5" header="0.3" footer="0.3"/>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dimension ref="A1:AO298"/>
  <sheetViews>
    <sheetView topLeftCell="I225" workbookViewId="0">
      <selection activeCell="V201" sqref="V201:AA249"/>
    </sheetView>
  </sheetViews>
  <sheetFormatPr defaultRowHeight="15"/>
  <cols>
    <col min="1" max="1" width="4.5703125" style="570" bestFit="1" customWidth="1"/>
    <col min="2" max="2" width="5.85546875" style="570" bestFit="1" customWidth="1"/>
    <col min="3" max="3" width="18.7109375" style="570" customWidth="1"/>
    <col min="4" max="4" width="5.5703125" style="570" bestFit="1" customWidth="1"/>
    <col min="5" max="5" width="5.7109375" style="570" bestFit="1" customWidth="1"/>
    <col min="6" max="6" width="4.28515625" style="570" customWidth="1"/>
    <col min="7" max="7" width="7.28515625" style="569" customWidth="1"/>
    <col min="8" max="8" width="4.5703125" style="569" bestFit="1" customWidth="1"/>
    <col min="9" max="9" width="5.85546875" style="569" bestFit="1" customWidth="1"/>
    <col min="10" max="10" width="19.42578125" style="569" customWidth="1"/>
    <col min="11" max="11" width="5.5703125" style="569" bestFit="1" customWidth="1"/>
    <col min="12" max="12" width="5.7109375" style="569" bestFit="1" customWidth="1"/>
    <col min="13" max="13" width="4.28515625" style="569" customWidth="1"/>
    <col min="14" max="14" width="2" style="569" customWidth="1"/>
    <col min="15" max="15" width="4.5703125" style="569" bestFit="1" customWidth="1"/>
    <col min="16" max="16" width="5.85546875" style="569" bestFit="1" customWidth="1"/>
    <col min="17" max="17" width="17.28515625" style="569" customWidth="1"/>
    <col min="18" max="18" width="5.5703125" style="569" bestFit="1" customWidth="1"/>
    <col min="19" max="19" width="5.7109375" style="569" bestFit="1" customWidth="1"/>
    <col min="20" max="20" width="4.28515625" style="569" customWidth="1"/>
    <col min="21" max="21" width="9.140625" style="569"/>
    <col min="22" max="22" width="4.5703125" style="569" bestFit="1" customWidth="1"/>
    <col min="23" max="23" width="5.85546875" style="569" bestFit="1" customWidth="1"/>
    <col min="24" max="24" width="17.5703125" style="569" customWidth="1"/>
    <col min="25" max="25" width="5.5703125" style="569" bestFit="1" customWidth="1"/>
    <col min="26" max="26" width="5.7109375" style="569" bestFit="1" customWidth="1"/>
    <col min="27" max="27" width="4.28515625" style="569" customWidth="1"/>
    <col min="28" max="28" width="2.28515625" style="569" customWidth="1"/>
    <col min="29" max="29" width="4.5703125" style="569" bestFit="1" customWidth="1"/>
    <col min="30" max="30" width="5.85546875" style="569" bestFit="1" customWidth="1"/>
    <col min="31" max="31" width="15.85546875" style="569" customWidth="1"/>
    <col min="32" max="32" width="5.5703125" style="569" bestFit="1" customWidth="1"/>
    <col min="33" max="33" width="5.7109375" style="569" bestFit="1" customWidth="1"/>
    <col min="34" max="34" width="4.28515625" style="569" customWidth="1"/>
    <col min="35" max="35" width="9.140625" style="569"/>
    <col min="36" max="36" width="4.5703125" style="569" bestFit="1" customWidth="1"/>
    <col min="37" max="37" width="5.85546875" style="569" bestFit="1" customWidth="1"/>
    <col min="38" max="38" width="15.85546875" style="569" customWidth="1"/>
    <col min="39" max="40" width="6.5703125" style="569" bestFit="1" customWidth="1"/>
    <col min="41" max="41" width="4.28515625" style="569" customWidth="1"/>
    <col min="42" max="16384" width="9.140625" style="569"/>
  </cols>
  <sheetData>
    <row r="1" spans="1:41">
      <c r="A1" s="1136" t="s">
        <v>330</v>
      </c>
      <c r="B1" s="1136"/>
      <c r="C1" s="1136"/>
      <c r="D1" s="1136"/>
      <c r="E1" s="1136"/>
      <c r="F1" s="1136"/>
      <c r="H1" s="1136" t="s">
        <v>330</v>
      </c>
      <c r="I1" s="1136"/>
      <c r="J1" s="1136"/>
      <c r="K1" s="1136"/>
      <c r="L1" s="1136"/>
      <c r="M1" s="1136"/>
      <c r="O1" s="1136" t="s">
        <v>330</v>
      </c>
      <c r="P1" s="1136"/>
      <c r="Q1" s="1136"/>
      <c r="R1" s="1136"/>
      <c r="S1" s="1136"/>
      <c r="T1" s="1136"/>
      <c r="V1" s="1136" t="s">
        <v>330</v>
      </c>
      <c r="W1" s="1136"/>
      <c r="X1" s="1136"/>
      <c r="Y1" s="1136"/>
      <c r="Z1" s="1136"/>
      <c r="AA1" s="1136"/>
      <c r="AC1" s="1136" t="s">
        <v>330</v>
      </c>
      <c r="AD1" s="1136"/>
      <c r="AE1" s="1136"/>
      <c r="AF1" s="1136"/>
      <c r="AG1" s="1136"/>
      <c r="AH1" s="1136"/>
      <c r="AJ1" s="1136" t="s">
        <v>330</v>
      </c>
      <c r="AK1" s="1136"/>
      <c r="AL1" s="1136"/>
      <c r="AM1" s="1136"/>
      <c r="AN1" s="1136"/>
      <c r="AO1" s="1136"/>
    </row>
    <row r="2" spans="1:41">
      <c r="A2" s="1136" t="s">
        <v>331</v>
      </c>
      <c r="B2" s="1136"/>
      <c r="C2" s="1136"/>
      <c r="D2" s="1136"/>
      <c r="E2" s="1136"/>
      <c r="F2" s="1136"/>
      <c r="H2" s="1136" t="s">
        <v>333</v>
      </c>
      <c r="I2" s="1136"/>
      <c r="J2" s="1136"/>
      <c r="K2" s="1136"/>
      <c r="L2" s="1136"/>
      <c r="M2" s="1136"/>
      <c r="O2" s="1136" t="s">
        <v>334</v>
      </c>
      <c r="P2" s="1136"/>
      <c r="Q2" s="1136"/>
      <c r="R2" s="1136"/>
      <c r="S2" s="1136"/>
      <c r="T2" s="1136"/>
      <c r="V2" s="1136" t="s">
        <v>335</v>
      </c>
      <c r="W2" s="1136"/>
      <c r="X2" s="1136"/>
      <c r="Y2" s="1136"/>
      <c r="Z2" s="1136"/>
      <c r="AA2" s="1136"/>
      <c r="AC2" s="1136" t="s">
        <v>336</v>
      </c>
      <c r="AD2" s="1136"/>
      <c r="AE2" s="1136"/>
      <c r="AF2" s="1136"/>
      <c r="AG2" s="1136"/>
      <c r="AH2" s="1136"/>
      <c r="AJ2" s="1136" t="s">
        <v>333</v>
      </c>
      <c r="AK2" s="1136"/>
      <c r="AL2" s="1136"/>
      <c r="AM2" s="1136"/>
      <c r="AN2" s="1136"/>
      <c r="AO2" s="1136"/>
    </row>
    <row r="3" spans="1:41">
      <c r="A3" s="1135" t="s">
        <v>45</v>
      </c>
      <c r="B3" s="1135"/>
      <c r="C3" s="570" t="str">
        <f>details!$L$1</f>
        <v>fgUnh</v>
      </c>
      <c r="D3" s="570" t="s">
        <v>76</v>
      </c>
      <c r="E3" s="572">
        <f>details!$B$4</f>
        <v>6</v>
      </c>
      <c r="F3" s="573" t="str">
        <f>details!$E$4</f>
        <v>B</v>
      </c>
      <c r="H3" s="1135" t="s">
        <v>45</v>
      </c>
      <c r="I3" s="1135"/>
      <c r="J3" s="570" t="str">
        <f>details!$L$1</f>
        <v>fgUnh</v>
      </c>
      <c r="K3" s="570" t="s">
        <v>76</v>
      </c>
      <c r="L3" s="572">
        <f>details!$B$4</f>
        <v>6</v>
      </c>
      <c r="M3" s="573" t="str">
        <f>$F$3</f>
        <v>B</v>
      </c>
      <c r="O3" s="1135" t="s">
        <v>45</v>
      </c>
      <c r="P3" s="1135"/>
      <c r="Q3" s="570" t="str">
        <f>details!$L$1</f>
        <v>fgUnh</v>
      </c>
      <c r="R3" s="570" t="s">
        <v>76</v>
      </c>
      <c r="S3" s="572">
        <f>details!$B$4</f>
        <v>6</v>
      </c>
      <c r="T3" s="573" t="str">
        <f>$M$3</f>
        <v>B</v>
      </c>
      <c r="V3" s="1135" t="s">
        <v>45</v>
      </c>
      <c r="W3" s="1135"/>
      <c r="X3" s="570" t="str">
        <f>details!$L$1</f>
        <v>fgUnh</v>
      </c>
      <c r="Y3" s="570" t="s">
        <v>76</v>
      </c>
      <c r="Z3" s="572">
        <f>details!$B$4</f>
        <v>6</v>
      </c>
      <c r="AA3" s="573" t="str">
        <f>$T$3</f>
        <v>B</v>
      </c>
      <c r="AC3" s="1135" t="s">
        <v>45</v>
      </c>
      <c r="AD3" s="1135"/>
      <c r="AE3" s="570" t="str">
        <f>details!$L$1</f>
        <v>fgUnh</v>
      </c>
      <c r="AF3" s="570" t="s">
        <v>76</v>
      </c>
      <c r="AG3" s="572">
        <f>details!$B$4</f>
        <v>6</v>
      </c>
      <c r="AH3" s="573" t="str">
        <f>$AA$3</f>
        <v>B</v>
      </c>
      <c r="AJ3" s="1135" t="s">
        <v>45</v>
      </c>
      <c r="AK3" s="1135"/>
      <c r="AL3" s="570" t="str">
        <f>details!$L$1</f>
        <v>fgUnh</v>
      </c>
      <c r="AM3" s="570" t="s">
        <v>76</v>
      </c>
      <c r="AN3" s="572">
        <f>details!$B$4</f>
        <v>6</v>
      </c>
      <c r="AO3" s="573" t="str">
        <f>$AH$3</f>
        <v>B</v>
      </c>
    </row>
    <row r="4" spans="1:41">
      <c r="A4" s="1134" t="s">
        <v>327</v>
      </c>
      <c r="B4" s="1134" t="s">
        <v>328</v>
      </c>
      <c r="C4" s="1134" t="s">
        <v>329</v>
      </c>
      <c r="D4" s="575" t="s">
        <v>245</v>
      </c>
      <c r="E4" s="575" t="s">
        <v>246</v>
      </c>
      <c r="F4" s="575" t="s">
        <v>2</v>
      </c>
      <c r="H4" s="1137" t="s">
        <v>327</v>
      </c>
      <c r="I4" s="1137" t="s">
        <v>328</v>
      </c>
      <c r="J4" s="1137" t="s">
        <v>329</v>
      </c>
      <c r="K4" s="571" t="s">
        <v>245</v>
      </c>
      <c r="L4" s="571" t="s">
        <v>246</v>
      </c>
      <c r="M4" s="571" t="s">
        <v>2</v>
      </c>
      <c r="O4" s="1137" t="s">
        <v>327</v>
      </c>
      <c r="P4" s="1137" t="s">
        <v>328</v>
      </c>
      <c r="Q4" s="1137" t="s">
        <v>329</v>
      </c>
      <c r="R4" s="571" t="s">
        <v>245</v>
      </c>
      <c r="S4" s="571" t="s">
        <v>246</v>
      </c>
      <c r="T4" s="571" t="s">
        <v>2</v>
      </c>
      <c r="V4" s="1137" t="s">
        <v>327</v>
      </c>
      <c r="W4" s="1137" t="s">
        <v>328</v>
      </c>
      <c r="X4" s="1137" t="s">
        <v>329</v>
      </c>
      <c r="Y4" s="571" t="s">
        <v>245</v>
      </c>
      <c r="Z4" s="571" t="s">
        <v>246</v>
      </c>
      <c r="AA4" s="571" t="s">
        <v>2</v>
      </c>
      <c r="AC4" s="1137" t="s">
        <v>327</v>
      </c>
      <c r="AD4" s="1137" t="s">
        <v>328</v>
      </c>
      <c r="AE4" s="1137" t="s">
        <v>329</v>
      </c>
      <c r="AF4" s="571" t="s">
        <v>245</v>
      </c>
      <c r="AG4" s="571" t="s">
        <v>246</v>
      </c>
      <c r="AH4" s="571" t="s">
        <v>2</v>
      </c>
      <c r="AJ4" s="1137" t="s">
        <v>327</v>
      </c>
      <c r="AK4" s="1137" t="s">
        <v>328</v>
      </c>
      <c r="AL4" s="1137" t="s">
        <v>329</v>
      </c>
      <c r="AM4" s="571" t="s">
        <v>245</v>
      </c>
      <c r="AN4" s="571" t="s">
        <v>246</v>
      </c>
      <c r="AO4" s="571" t="s">
        <v>2</v>
      </c>
    </row>
    <row r="5" spans="1:41">
      <c r="A5" s="1134"/>
      <c r="B5" s="1134"/>
      <c r="C5" s="1134"/>
      <c r="D5" s="576">
        <v>5</v>
      </c>
      <c r="E5" s="576">
        <v>5</v>
      </c>
      <c r="F5" s="576">
        <f>D5+E5</f>
        <v>10</v>
      </c>
      <c r="H5" s="1137"/>
      <c r="I5" s="1137"/>
      <c r="J5" s="1137"/>
      <c r="K5" s="574">
        <v>5</v>
      </c>
      <c r="L5" s="574">
        <v>5</v>
      </c>
      <c r="M5" s="574">
        <f>K5+L5</f>
        <v>10</v>
      </c>
      <c r="O5" s="1137"/>
      <c r="P5" s="1137"/>
      <c r="Q5" s="1137"/>
      <c r="R5" s="574">
        <v>5</v>
      </c>
      <c r="S5" s="574">
        <v>5</v>
      </c>
      <c r="T5" s="574">
        <f>R5+S5</f>
        <v>10</v>
      </c>
      <c r="V5" s="1137"/>
      <c r="W5" s="1137"/>
      <c r="X5" s="1137"/>
      <c r="Y5" s="586">
        <v>50</v>
      </c>
      <c r="Z5" s="586">
        <v>20</v>
      </c>
      <c r="AA5" s="585">
        <f>Y5+Z5</f>
        <v>70</v>
      </c>
      <c r="AC5" s="1137"/>
      <c r="AD5" s="1137"/>
      <c r="AE5" s="1137"/>
      <c r="AF5" s="574">
        <v>70</v>
      </c>
      <c r="AG5" s="574">
        <v>30</v>
      </c>
      <c r="AH5" s="574">
        <v>100</v>
      </c>
      <c r="AJ5" s="1137"/>
      <c r="AK5" s="1137"/>
      <c r="AL5" s="1137"/>
      <c r="AM5" s="574">
        <v>5</v>
      </c>
      <c r="AN5" s="574">
        <v>5</v>
      </c>
      <c r="AO5" s="574">
        <f>AM5+AN5</f>
        <v>10</v>
      </c>
    </row>
    <row r="6" spans="1:41">
      <c r="A6" s="571">
        <v>1</v>
      </c>
      <c r="B6" s="571">
        <f>details!D7</f>
        <v>651</v>
      </c>
      <c r="C6" s="571" t="str">
        <f>details!I7</f>
        <v>vfHk"ksd lkSx.k</v>
      </c>
      <c r="D6" s="574">
        <f>'statement of marks'!L7</f>
        <v>4</v>
      </c>
      <c r="E6" s="574">
        <f>'statement of marks'!M7</f>
        <v>5</v>
      </c>
      <c r="F6" s="574">
        <f>'statement of marks'!N7</f>
        <v>9</v>
      </c>
      <c r="H6" s="571">
        <v>1</v>
      </c>
      <c r="I6" s="571">
        <f>details!D7</f>
        <v>651</v>
      </c>
      <c r="J6" s="571" t="str">
        <f>details!I7</f>
        <v>vfHk"ksd lkSx.k</v>
      </c>
      <c r="K6" s="574">
        <f>'statement of marks'!O7</f>
        <v>1</v>
      </c>
      <c r="L6" s="574">
        <f>'statement of marks'!P7</f>
        <v>5</v>
      </c>
      <c r="M6" s="574">
        <f>'statement of marks'!Q7</f>
        <v>6</v>
      </c>
      <c r="O6" s="571">
        <v>1</v>
      </c>
      <c r="P6" s="571">
        <f>details!D7</f>
        <v>651</v>
      </c>
      <c r="Q6" s="571" t="str">
        <f>details!I7</f>
        <v>vfHk"ksd lkSx.k</v>
      </c>
      <c r="R6" s="574" t="str">
        <f>'statement of marks'!R7</f>
        <v/>
      </c>
      <c r="S6" s="574" t="str">
        <f>'statement of marks'!S7</f>
        <v/>
      </c>
      <c r="T6" s="574" t="str">
        <f>'statement of marks'!T7</f>
        <v/>
      </c>
      <c r="V6" s="571">
        <v>1</v>
      </c>
      <c r="W6" s="571">
        <f>details!D7</f>
        <v>651</v>
      </c>
      <c r="X6" s="571" t="str">
        <f>details!I7</f>
        <v>vfHk"ksd lkSx.k</v>
      </c>
      <c r="Y6" s="574" t="str">
        <f>'statement of marks'!V7</f>
        <v/>
      </c>
      <c r="Z6" s="574" t="str">
        <f>'statement of marks'!W7</f>
        <v/>
      </c>
      <c r="AA6" s="574" t="str">
        <f>'statement of marks'!X7</f>
        <v/>
      </c>
      <c r="AC6" s="571">
        <v>1</v>
      </c>
      <c r="AD6" s="571">
        <f>details!D7</f>
        <v>651</v>
      </c>
      <c r="AE6" s="571" t="str">
        <f>details!I7</f>
        <v>vfHk"ksd lkSx.k</v>
      </c>
      <c r="AF6" s="574" t="str">
        <f>'statement of marks'!Z7</f>
        <v/>
      </c>
      <c r="AG6" s="574" t="str">
        <f>'statement of marks'!AA7</f>
        <v/>
      </c>
      <c r="AH6" s="574" t="str">
        <f>'statement of marks'!AB7</f>
        <v/>
      </c>
      <c r="AJ6" s="571">
        <v>1</v>
      </c>
      <c r="AK6" s="571">
        <f>details!D7</f>
        <v>651</v>
      </c>
      <c r="AL6" s="571" t="str">
        <f>details!I7</f>
        <v>vfHk"ksd lkSx.k</v>
      </c>
      <c r="AM6" s="574"/>
      <c r="AN6" s="574"/>
      <c r="AO6" s="574"/>
    </row>
    <row r="7" spans="1:41">
      <c r="A7" s="571">
        <v>2</v>
      </c>
      <c r="B7" s="571">
        <f>details!D8</f>
        <v>652</v>
      </c>
      <c r="C7" s="571" t="str">
        <f>details!I8</f>
        <v>vt; dqekj lSuh</v>
      </c>
      <c r="D7" s="574">
        <f>'statement of marks'!L8</f>
        <v>4</v>
      </c>
      <c r="E7" s="574">
        <f>'statement of marks'!M8</f>
        <v>5</v>
      </c>
      <c r="F7" s="574">
        <f>'statement of marks'!N8</f>
        <v>9</v>
      </c>
      <c r="H7" s="571">
        <v>2</v>
      </c>
      <c r="I7" s="571">
        <f>details!D8</f>
        <v>652</v>
      </c>
      <c r="J7" s="571" t="str">
        <f>details!I8</f>
        <v>vt; dqekj lSuh</v>
      </c>
      <c r="K7" s="574">
        <f>'statement of marks'!O8</f>
        <v>5</v>
      </c>
      <c r="L7" s="574">
        <f>'statement of marks'!P8</f>
        <v>5</v>
      </c>
      <c r="M7" s="574">
        <f>'statement of marks'!Q8</f>
        <v>10</v>
      </c>
      <c r="O7" s="571">
        <v>2</v>
      </c>
      <c r="P7" s="571">
        <f>details!D8</f>
        <v>652</v>
      </c>
      <c r="Q7" s="571" t="str">
        <f>details!I8</f>
        <v>vt; dqekj lSuh</v>
      </c>
      <c r="R7" s="574" t="str">
        <f>'statement of marks'!R8</f>
        <v/>
      </c>
      <c r="S7" s="574" t="str">
        <f>'statement of marks'!S8</f>
        <v/>
      </c>
      <c r="T7" s="574" t="str">
        <f>'statement of marks'!T8</f>
        <v/>
      </c>
      <c r="V7" s="571">
        <v>2</v>
      </c>
      <c r="W7" s="571">
        <f>details!D8</f>
        <v>652</v>
      </c>
      <c r="X7" s="571" t="str">
        <f>details!I8</f>
        <v>vt; dqekj lSuh</v>
      </c>
      <c r="Y7" s="574" t="str">
        <f>'statement of marks'!V8</f>
        <v/>
      </c>
      <c r="Z7" s="574" t="str">
        <f>'statement of marks'!W8</f>
        <v/>
      </c>
      <c r="AA7" s="574" t="str">
        <f>'statement of marks'!X8</f>
        <v/>
      </c>
      <c r="AC7" s="571">
        <v>2</v>
      </c>
      <c r="AD7" s="571">
        <f>details!D8</f>
        <v>652</v>
      </c>
      <c r="AE7" s="571" t="str">
        <f>details!I8</f>
        <v>vt; dqekj lSuh</v>
      </c>
      <c r="AF7" s="574" t="str">
        <f>'statement of marks'!Z8</f>
        <v/>
      </c>
      <c r="AG7" s="574" t="str">
        <f>'statement of marks'!AA8</f>
        <v/>
      </c>
      <c r="AH7" s="574" t="str">
        <f>'statement of marks'!AB8</f>
        <v/>
      </c>
      <c r="AJ7" s="571">
        <v>2</v>
      </c>
      <c r="AK7" s="571">
        <f>details!D8</f>
        <v>652</v>
      </c>
      <c r="AL7" s="571" t="str">
        <f>details!I8</f>
        <v>vt; dqekj lSuh</v>
      </c>
      <c r="AM7" s="574"/>
      <c r="AN7" s="574"/>
      <c r="AO7" s="574"/>
    </row>
    <row r="8" spans="1:41">
      <c r="A8" s="571">
        <v>3</v>
      </c>
      <c r="B8" s="571">
        <f>details!D9</f>
        <v>653</v>
      </c>
      <c r="C8" s="571" t="str">
        <f>details!I9</f>
        <v>vfHkus'k dqekj cSjok</v>
      </c>
      <c r="D8" s="574">
        <f>'statement of marks'!L9</f>
        <v>5</v>
      </c>
      <c r="E8" s="574">
        <f>'statement of marks'!M9</f>
        <v>5</v>
      </c>
      <c r="F8" s="574">
        <f>'statement of marks'!N9</f>
        <v>10</v>
      </c>
      <c r="H8" s="571">
        <v>3</v>
      </c>
      <c r="I8" s="571">
        <f>details!D9</f>
        <v>653</v>
      </c>
      <c r="J8" s="571" t="str">
        <f>details!I9</f>
        <v>vfHkus'k dqekj cSjok</v>
      </c>
      <c r="K8" s="574">
        <f>'statement of marks'!O9</f>
        <v>4</v>
      </c>
      <c r="L8" s="574">
        <f>'statement of marks'!P9</f>
        <v>5</v>
      </c>
      <c r="M8" s="574">
        <f>'statement of marks'!Q9</f>
        <v>9</v>
      </c>
      <c r="O8" s="571">
        <v>3</v>
      </c>
      <c r="P8" s="571">
        <f>details!D9</f>
        <v>653</v>
      </c>
      <c r="Q8" s="571" t="str">
        <f>details!I9</f>
        <v>vfHkus'k dqekj cSjok</v>
      </c>
      <c r="R8" s="574" t="str">
        <f>'statement of marks'!R9</f>
        <v/>
      </c>
      <c r="S8" s="574" t="str">
        <f>'statement of marks'!S9</f>
        <v/>
      </c>
      <c r="T8" s="574" t="str">
        <f>'statement of marks'!T9</f>
        <v/>
      </c>
      <c r="V8" s="571">
        <v>3</v>
      </c>
      <c r="W8" s="571">
        <f>details!D9</f>
        <v>653</v>
      </c>
      <c r="X8" s="571" t="str">
        <f>details!I9</f>
        <v>vfHkus'k dqekj cSjok</v>
      </c>
      <c r="Y8" s="574" t="str">
        <f>'statement of marks'!V9</f>
        <v/>
      </c>
      <c r="Z8" s="574" t="str">
        <f>'statement of marks'!W9</f>
        <v/>
      </c>
      <c r="AA8" s="574" t="str">
        <f>'statement of marks'!X9</f>
        <v/>
      </c>
      <c r="AC8" s="571">
        <v>3</v>
      </c>
      <c r="AD8" s="571">
        <f>details!D9</f>
        <v>653</v>
      </c>
      <c r="AE8" s="571" t="str">
        <f>details!I9</f>
        <v>vfHkus'k dqekj cSjok</v>
      </c>
      <c r="AF8" s="574" t="str">
        <f>'statement of marks'!Z9</f>
        <v/>
      </c>
      <c r="AG8" s="574" t="str">
        <f>'statement of marks'!AA9</f>
        <v/>
      </c>
      <c r="AH8" s="574" t="str">
        <f>'statement of marks'!AB9</f>
        <v/>
      </c>
      <c r="AJ8" s="571">
        <v>3</v>
      </c>
      <c r="AK8" s="571">
        <f>details!D9</f>
        <v>653</v>
      </c>
      <c r="AL8" s="571" t="str">
        <f>details!I9</f>
        <v>vfHkus'k dqekj cSjok</v>
      </c>
      <c r="AM8" s="574"/>
      <c r="AN8" s="574"/>
      <c r="AO8" s="574"/>
    </row>
    <row r="9" spans="1:41">
      <c r="A9" s="571">
        <v>4</v>
      </c>
      <c r="B9" s="571">
        <f>details!D10</f>
        <v>654</v>
      </c>
      <c r="C9" s="571" t="str">
        <f>details!I10</f>
        <v>vafdr dqekj ehuk</v>
      </c>
      <c r="D9" s="574">
        <f>'statement of marks'!L10</f>
        <v>3</v>
      </c>
      <c r="E9" s="574">
        <f>'statement of marks'!M10</f>
        <v>5</v>
      </c>
      <c r="F9" s="574">
        <f>'statement of marks'!N10</f>
        <v>8</v>
      </c>
      <c r="H9" s="571">
        <v>4</v>
      </c>
      <c r="I9" s="571">
        <f>details!D10</f>
        <v>654</v>
      </c>
      <c r="J9" s="571" t="str">
        <f>details!I10</f>
        <v>vafdr dqekj ehuk</v>
      </c>
      <c r="K9" s="574">
        <f>'statement of marks'!O10</f>
        <v>2</v>
      </c>
      <c r="L9" s="574">
        <f>'statement of marks'!P10</f>
        <v>5</v>
      </c>
      <c r="M9" s="574">
        <f>'statement of marks'!Q10</f>
        <v>7</v>
      </c>
      <c r="O9" s="571">
        <v>4</v>
      </c>
      <c r="P9" s="571">
        <f>details!D10</f>
        <v>654</v>
      </c>
      <c r="Q9" s="571" t="str">
        <f>details!I10</f>
        <v>vafdr dqekj ehuk</v>
      </c>
      <c r="R9" s="574" t="str">
        <f>'statement of marks'!R10</f>
        <v/>
      </c>
      <c r="S9" s="574" t="str">
        <f>'statement of marks'!S10</f>
        <v/>
      </c>
      <c r="T9" s="574" t="str">
        <f>'statement of marks'!T10</f>
        <v/>
      </c>
      <c r="V9" s="571">
        <v>4</v>
      </c>
      <c r="W9" s="571">
        <f>details!D10</f>
        <v>654</v>
      </c>
      <c r="X9" s="571" t="str">
        <f>details!I10</f>
        <v>vafdr dqekj ehuk</v>
      </c>
      <c r="Y9" s="574" t="str">
        <f>'statement of marks'!V10</f>
        <v/>
      </c>
      <c r="Z9" s="574" t="str">
        <f>'statement of marks'!W10</f>
        <v/>
      </c>
      <c r="AA9" s="574" t="str">
        <f>'statement of marks'!X10</f>
        <v/>
      </c>
      <c r="AC9" s="571">
        <v>4</v>
      </c>
      <c r="AD9" s="571">
        <f>details!D10</f>
        <v>654</v>
      </c>
      <c r="AE9" s="571" t="str">
        <f>details!I10</f>
        <v>vafdr dqekj ehuk</v>
      </c>
      <c r="AF9" s="574" t="str">
        <f>'statement of marks'!Z10</f>
        <v/>
      </c>
      <c r="AG9" s="574" t="str">
        <f>'statement of marks'!AA10</f>
        <v/>
      </c>
      <c r="AH9" s="574" t="str">
        <f>'statement of marks'!AB10</f>
        <v/>
      </c>
      <c r="AJ9" s="571">
        <v>4</v>
      </c>
      <c r="AK9" s="571">
        <f>details!D10</f>
        <v>654</v>
      </c>
      <c r="AL9" s="571" t="str">
        <f>details!I10</f>
        <v>vafdr dqekj ehuk</v>
      </c>
      <c r="AM9" s="574"/>
      <c r="AN9" s="574"/>
      <c r="AO9" s="574"/>
    </row>
    <row r="10" spans="1:41">
      <c r="A10" s="571">
        <v>5</v>
      </c>
      <c r="B10" s="571">
        <f>details!D11</f>
        <v>655</v>
      </c>
      <c r="C10" s="571" t="str">
        <f>details!I11</f>
        <v>vk'kh"k egkoj</v>
      </c>
      <c r="D10" s="574">
        <f>'statement of marks'!L11</f>
        <v>3</v>
      </c>
      <c r="E10" s="574">
        <f>'statement of marks'!M11</f>
        <v>5</v>
      </c>
      <c r="F10" s="574">
        <f>'statement of marks'!N11</f>
        <v>8</v>
      </c>
      <c r="H10" s="571">
        <v>5</v>
      </c>
      <c r="I10" s="571">
        <f>details!D11</f>
        <v>655</v>
      </c>
      <c r="J10" s="571" t="str">
        <f>details!I11</f>
        <v>vk'kh"k egkoj</v>
      </c>
      <c r="K10" s="574">
        <f>'statement of marks'!O11</f>
        <v>3</v>
      </c>
      <c r="L10" s="574">
        <f>'statement of marks'!P11</f>
        <v>5</v>
      </c>
      <c r="M10" s="574">
        <f>'statement of marks'!Q11</f>
        <v>8</v>
      </c>
      <c r="O10" s="571">
        <v>5</v>
      </c>
      <c r="P10" s="571">
        <f>details!D11</f>
        <v>655</v>
      </c>
      <c r="Q10" s="571" t="str">
        <f>details!I11</f>
        <v>vk'kh"k egkoj</v>
      </c>
      <c r="R10" s="574" t="str">
        <f>'statement of marks'!R11</f>
        <v/>
      </c>
      <c r="S10" s="574" t="str">
        <f>'statement of marks'!S11</f>
        <v/>
      </c>
      <c r="T10" s="574" t="str">
        <f>'statement of marks'!T11</f>
        <v/>
      </c>
      <c r="V10" s="571">
        <v>5</v>
      </c>
      <c r="W10" s="571">
        <f>details!D11</f>
        <v>655</v>
      </c>
      <c r="X10" s="571" t="str">
        <f>details!I11</f>
        <v>vk'kh"k egkoj</v>
      </c>
      <c r="Y10" s="574" t="str">
        <f>'statement of marks'!V11</f>
        <v/>
      </c>
      <c r="Z10" s="574" t="str">
        <f>'statement of marks'!W11</f>
        <v/>
      </c>
      <c r="AA10" s="574" t="str">
        <f>'statement of marks'!X11</f>
        <v/>
      </c>
      <c r="AC10" s="571">
        <v>5</v>
      </c>
      <c r="AD10" s="571">
        <f>details!D11</f>
        <v>655</v>
      </c>
      <c r="AE10" s="571" t="str">
        <f>details!I11</f>
        <v>vk'kh"k egkoj</v>
      </c>
      <c r="AF10" s="574" t="str">
        <f>'statement of marks'!Z11</f>
        <v/>
      </c>
      <c r="AG10" s="574" t="str">
        <f>'statement of marks'!AA11</f>
        <v/>
      </c>
      <c r="AH10" s="574" t="str">
        <f>'statement of marks'!AB11</f>
        <v/>
      </c>
      <c r="AJ10" s="571">
        <v>5</v>
      </c>
      <c r="AK10" s="571">
        <f>details!D11</f>
        <v>655</v>
      </c>
      <c r="AL10" s="571" t="str">
        <f>details!I11</f>
        <v>vk'kh"k egkoj</v>
      </c>
      <c r="AM10" s="574"/>
      <c r="AN10" s="574"/>
      <c r="AO10" s="574"/>
    </row>
    <row r="11" spans="1:41">
      <c r="A11" s="571">
        <v>6</v>
      </c>
      <c r="B11" s="571">
        <f>details!D12</f>
        <v>656</v>
      </c>
      <c r="C11" s="571" t="str">
        <f>details!I12</f>
        <v>v'kksd dqekj xqtZj</v>
      </c>
      <c r="D11" s="574">
        <f>'statement of marks'!L12</f>
        <v>3</v>
      </c>
      <c r="E11" s="574">
        <f>'statement of marks'!M12</f>
        <v>5</v>
      </c>
      <c r="F11" s="574">
        <f>'statement of marks'!N12</f>
        <v>8</v>
      </c>
      <c r="H11" s="571">
        <v>6</v>
      </c>
      <c r="I11" s="571">
        <f>details!D12</f>
        <v>656</v>
      </c>
      <c r="J11" s="571" t="str">
        <f>details!I12</f>
        <v>v'kksd dqekj xqtZj</v>
      </c>
      <c r="K11" s="574">
        <f>'statement of marks'!O12</f>
        <v>2</v>
      </c>
      <c r="L11" s="574">
        <f>'statement of marks'!P12</f>
        <v>5</v>
      </c>
      <c r="M11" s="574">
        <f>'statement of marks'!Q12</f>
        <v>7</v>
      </c>
      <c r="O11" s="571">
        <v>6</v>
      </c>
      <c r="P11" s="571">
        <f>details!D12</f>
        <v>656</v>
      </c>
      <c r="Q11" s="571" t="str">
        <f>details!I12</f>
        <v>v'kksd dqekj xqtZj</v>
      </c>
      <c r="R11" s="574" t="str">
        <f>'statement of marks'!R12</f>
        <v/>
      </c>
      <c r="S11" s="574" t="str">
        <f>'statement of marks'!S12</f>
        <v/>
      </c>
      <c r="T11" s="574" t="str">
        <f>'statement of marks'!T12</f>
        <v/>
      </c>
      <c r="V11" s="571">
        <v>6</v>
      </c>
      <c r="W11" s="571">
        <f>details!D12</f>
        <v>656</v>
      </c>
      <c r="X11" s="571" t="str">
        <f>details!I12</f>
        <v>v'kksd dqekj xqtZj</v>
      </c>
      <c r="Y11" s="574" t="str">
        <f>'statement of marks'!V12</f>
        <v/>
      </c>
      <c r="Z11" s="574" t="str">
        <f>'statement of marks'!W12</f>
        <v/>
      </c>
      <c r="AA11" s="574" t="str">
        <f>'statement of marks'!X12</f>
        <v/>
      </c>
      <c r="AC11" s="571">
        <v>6</v>
      </c>
      <c r="AD11" s="571">
        <f>details!D12</f>
        <v>656</v>
      </c>
      <c r="AE11" s="571" t="str">
        <f>details!I12</f>
        <v>v'kksd dqekj xqtZj</v>
      </c>
      <c r="AF11" s="574" t="str">
        <f>'statement of marks'!Z12</f>
        <v/>
      </c>
      <c r="AG11" s="574" t="str">
        <f>'statement of marks'!AA12</f>
        <v/>
      </c>
      <c r="AH11" s="574" t="str">
        <f>'statement of marks'!AB12</f>
        <v/>
      </c>
      <c r="AJ11" s="571">
        <v>6</v>
      </c>
      <c r="AK11" s="571">
        <f>details!D12</f>
        <v>656</v>
      </c>
      <c r="AL11" s="571" t="str">
        <f>details!I12</f>
        <v>v'kksd dqekj xqtZj</v>
      </c>
      <c r="AM11" s="574"/>
      <c r="AN11" s="574"/>
      <c r="AO11" s="574"/>
    </row>
    <row r="12" spans="1:41">
      <c r="A12" s="571">
        <v>7</v>
      </c>
      <c r="B12" s="571">
        <f>details!D13</f>
        <v>657</v>
      </c>
      <c r="C12" s="571" t="str">
        <f>details!I13</f>
        <v>nhid cSjok</v>
      </c>
      <c r="D12" s="574">
        <f>'statement of marks'!L13</f>
        <v>3</v>
      </c>
      <c r="E12" s="574">
        <f>'statement of marks'!M13</f>
        <v>5</v>
      </c>
      <c r="F12" s="574">
        <f>'statement of marks'!N13</f>
        <v>8</v>
      </c>
      <c r="H12" s="571">
        <v>7</v>
      </c>
      <c r="I12" s="571">
        <f>details!D13</f>
        <v>657</v>
      </c>
      <c r="J12" s="571" t="str">
        <f>details!I13</f>
        <v>nhid cSjok</v>
      </c>
      <c r="K12" s="574">
        <f>'statement of marks'!O13</f>
        <v>2</v>
      </c>
      <c r="L12" s="574">
        <f>'statement of marks'!P13</f>
        <v>5</v>
      </c>
      <c r="M12" s="574">
        <f>'statement of marks'!Q13</f>
        <v>7</v>
      </c>
      <c r="O12" s="571">
        <v>7</v>
      </c>
      <c r="P12" s="571">
        <f>details!D13</f>
        <v>657</v>
      </c>
      <c r="Q12" s="571" t="str">
        <f>details!I13</f>
        <v>nhid cSjok</v>
      </c>
      <c r="R12" s="574" t="str">
        <f>'statement of marks'!R13</f>
        <v/>
      </c>
      <c r="S12" s="574" t="str">
        <f>'statement of marks'!S13</f>
        <v/>
      </c>
      <c r="T12" s="574" t="str">
        <f>'statement of marks'!T13</f>
        <v/>
      </c>
      <c r="V12" s="571">
        <v>7</v>
      </c>
      <c r="W12" s="571">
        <f>details!D13</f>
        <v>657</v>
      </c>
      <c r="X12" s="571" t="str">
        <f>details!I13</f>
        <v>nhid cSjok</v>
      </c>
      <c r="Y12" s="574" t="str">
        <f>'statement of marks'!V13</f>
        <v/>
      </c>
      <c r="Z12" s="574" t="str">
        <f>'statement of marks'!W13</f>
        <v/>
      </c>
      <c r="AA12" s="574" t="str">
        <f>'statement of marks'!X13</f>
        <v/>
      </c>
      <c r="AC12" s="571">
        <v>7</v>
      </c>
      <c r="AD12" s="571">
        <f>details!D13</f>
        <v>657</v>
      </c>
      <c r="AE12" s="571" t="str">
        <f>details!I13</f>
        <v>nhid cSjok</v>
      </c>
      <c r="AF12" s="574" t="str">
        <f>'statement of marks'!Z13</f>
        <v/>
      </c>
      <c r="AG12" s="574" t="str">
        <f>'statement of marks'!AA13</f>
        <v/>
      </c>
      <c r="AH12" s="574" t="str">
        <f>'statement of marks'!AB13</f>
        <v/>
      </c>
      <c r="AJ12" s="571">
        <v>7</v>
      </c>
      <c r="AK12" s="571">
        <f>details!D13</f>
        <v>657</v>
      </c>
      <c r="AL12" s="571" t="str">
        <f>details!I13</f>
        <v>nhid cSjok</v>
      </c>
      <c r="AM12" s="574"/>
      <c r="AN12" s="574"/>
      <c r="AO12" s="574"/>
    </row>
    <row r="13" spans="1:41">
      <c r="A13" s="571">
        <v>8</v>
      </c>
      <c r="B13" s="571">
        <f>details!D14</f>
        <v>658</v>
      </c>
      <c r="C13" s="571" t="str">
        <f>details!I14</f>
        <v>fnus'k dqekj lSuh</v>
      </c>
      <c r="D13" s="574">
        <f>'statement of marks'!L14</f>
        <v>3</v>
      </c>
      <c r="E13" s="574">
        <f>'statement of marks'!M14</f>
        <v>5</v>
      </c>
      <c r="F13" s="574">
        <f>'statement of marks'!N14</f>
        <v>8</v>
      </c>
      <c r="H13" s="571">
        <v>8</v>
      </c>
      <c r="I13" s="571">
        <f>details!D14</f>
        <v>658</v>
      </c>
      <c r="J13" s="571" t="str">
        <f>details!I14</f>
        <v>fnus'k dqekj lSuh</v>
      </c>
      <c r="K13" s="574">
        <f>'statement of marks'!O14</f>
        <v>3</v>
      </c>
      <c r="L13" s="574">
        <f>'statement of marks'!P14</f>
        <v>5</v>
      </c>
      <c r="M13" s="574">
        <f>'statement of marks'!Q14</f>
        <v>8</v>
      </c>
      <c r="O13" s="571">
        <v>8</v>
      </c>
      <c r="P13" s="571">
        <f>details!D14</f>
        <v>658</v>
      </c>
      <c r="Q13" s="571" t="str">
        <f>details!I14</f>
        <v>fnus'k dqekj lSuh</v>
      </c>
      <c r="R13" s="574" t="str">
        <f>'statement of marks'!R14</f>
        <v/>
      </c>
      <c r="S13" s="574" t="str">
        <f>'statement of marks'!S14</f>
        <v/>
      </c>
      <c r="T13" s="574" t="str">
        <f>'statement of marks'!T14</f>
        <v/>
      </c>
      <c r="V13" s="571">
        <v>8</v>
      </c>
      <c r="W13" s="571">
        <f>details!D14</f>
        <v>658</v>
      </c>
      <c r="X13" s="571" t="str">
        <f>details!I14</f>
        <v>fnus'k dqekj lSuh</v>
      </c>
      <c r="Y13" s="574" t="str">
        <f>'statement of marks'!V14</f>
        <v/>
      </c>
      <c r="Z13" s="574" t="str">
        <f>'statement of marks'!W14</f>
        <v/>
      </c>
      <c r="AA13" s="574" t="str">
        <f>'statement of marks'!X14</f>
        <v/>
      </c>
      <c r="AC13" s="571">
        <v>8</v>
      </c>
      <c r="AD13" s="571">
        <f>details!D14</f>
        <v>658</v>
      </c>
      <c r="AE13" s="571" t="str">
        <f>details!I14</f>
        <v>fnus'k dqekj lSuh</v>
      </c>
      <c r="AF13" s="574" t="str">
        <f>'statement of marks'!Z14</f>
        <v/>
      </c>
      <c r="AG13" s="574" t="str">
        <f>'statement of marks'!AA14</f>
        <v/>
      </c>
      <c r="AH13" s="574" t="str">
        <f>'statement of marks'!AB14</f>
        <v/>
      </c>
      <c r="AJ13" s="571">
        <v>8</v>
      </c>
      <c r="AK13" s="571">
        <f>details!D14</f>
        <v>658</v>
      </c>
      <c r="AL13" s="571" t="str">
        <f>details!I14</f>
        <v>fnus'k dqekj lSuh</v>
      </c>
      <c r="AM13" s="574"/>
      <c r="AN13" s="574"/>
      <c r="AO13" s="574"/>
    </row>
    <row r="14" spans="1:41">
      <c r="A14" s="571">
        <v>9</v>
      </c>
      <c r="B14" s="571">
        <f>details!D15</f>
        <v>659</v>
      </c>
      <c r="C14" s="571" t="str">
        <f>details!I15</f>
        <v>gjds'k ehuk</v>
      </c>
      <c r="D14" s="574">
        <f>'statement of marks'!L15</f>
        <v>2</v>
      </c>
      <c r="E14" s="574">
        <f>'statement of marks'!M15</f>
        <v>5</v>
      </c>
      <c r="F14" s="574">
        <f>'statement of marks'!N15</f>
        <v>7</v>
      </c>
      <c r="H14" s="571">
        <v>9</v>
      </c>
      <c r="I14" s="571">
        <f>details!D15</f>
        <v>659</v>
      </c>
      <c r="J14" s="571" t="str">
        <f>details!I15</f>
        <v>gjds'k ehuk</v>
      </c>
      <c r="K14" s="574">
        <f>'statement of marks'!O15</f>
        <v>1</v>
      </c>
      <c r="L14" s="574">
        <f>'statement of marks'!P15</f>
        <v>5</v>
      </c>
      <c r="M14" s="574">
        <f>'statement of marks'!Q15</f>
        <v>6</v>
      </c>
      <c r="O14" s="571">
        <v>9</v>
      </c>
      <c r="P14" s="571">
        <f>details!D15</f>
        <v>659</v>
      </c>
      <c r="Q14" s="571" t="str">
        <f>details!I15</f>
        <v>gjds'k ehuk</v>
      </c>
      <c r="R14" s="574" t="str">
        <f>'statement of marks'!R15</f>
        <v/>
      </c>
      <c r="S14" s="574" t="str">
        <f>'statement of marks'!S15</f>
        <v/>
      </c>
      <c r="T14" s="574" t="str">
        <f>'statement of marks'!T15</f>
        <v/>
      </c>
      <c r="V14" s="571">
        <v>9</v>
      </c>
      <c r="W14" s="571">
        <f>details!D15</f>
        <v>659</v>
      </c>
      <c r="X14" s="571" t="str">
        <f>details!I15</f>
        <v>gjds'k ehuk</v>
      </c>
      <c r="Y14" s="574" t="str">
        <f>'statement of marks'!V15</f>
        <v/>
      </c>
      <c r="Z14" s="574" t="str">
        <f>'statement of marks'!W15</f>
        <v/>
      </c>
      <c r="AA14" s="574" t="str">
        <f>'statement of marks'!X15</f>
        <v/>
      </c>
      <c r="AC14" s="571">
        <v>9</v>
      </c>
      <c r="AD14" s="571">
        <f>details!D15</f>
        <v>659</v>
      </c>
      <c r="AE14" s="571" t="str">
        <f>details!I15</f>
        <v>gjds'k ehuk</v>
      </c>
      <c r="AF14" s="574" t="str">
        <f>'statement of marks'!Z15</f>
        <v/>
      </c>
      <c r="AG14" s="574" t="str">
        <f>'statement of marks'!AA15</f>
        <v/>
      </c>
      <c r="AH14" s="574" t="str">
        <f>'statement of marks'!AB15</f>
        <v/>
      </c>
      <c r="AJ14" s="571">
        <v>9</v>
      </c>
      <c r="AK14" s="571">
        <f>details!D15</f>
        <v>659</v>
      </c>
      <c r="AL14" s="571" t="str">
        <f>details!I15</f>
        <v>gjds'k ehuk</v>
      </c>
      <c r="AM14" s="574"/>
      <c r="AN14" s="574"/>
      <c r="AO14" s="574"/>
    </row>
    <row r="15" spans="1:41">
      <c r="A15" s="571">
        <v>10</v>
      </c>
      <c r="B15" s="571">
        <f>details!D16</f>
        <v>660</v>
      </c>
      <c r="C15" s="571" t="str">
        <f>details!I16</f>
        <v>fgeka'kq oekZ</v>
      </c>
      <c r="D15" s="574">
        <f>'statement of marks'!L16</f>
        <v>3</v>
      </c>
      <c r="E15" s="574">
        <f>'statement of marks'!M16</f>
        <v>5</v>
      </c>
      <c r="F15" s="574">
        <f>'statement of marks'!N16</f>
        <v>8</v>
      </c>
      <c r="H15" s="571">
        <v>10</v>
      </c>
      <c r="I15" s="571">
        <f>details!D16</f>
        <v>660</v>
      </c>
      <c r="J15" s="571" t="str">
        <f>details!I16</f>
        <v>fgeka'kq oekZ</v>
      </c>
      <c r="K15" s="574">
        <f>'statement of marks'!O16</f>
        <v>5</v>
      </c>
      <c r="L15" s="574">
        <f>'statement of marks'!P16</f>
        <v>5</v>
      </c>
      <c r="M15" s="574">
        <f>'statement of marks'!Q16</f>
        <v>10</v>
      </c>
      <c r="O15" s="571">
        <v>10</v>
      </c>
      <c r="P15" s="571">
        <f>details!D16</f>
        <v>660</v>
      </c>
      <c r="Q15" s="571" t="str">
        <f>details!I16</f>
        <v>fgeka'kq oekZ</v>
      </c>
      <c r="R15" s="574" t="str">
        <f>'statement of marks'!R16</f>
        <v/>
      </c>
      <c r="S15" s="574" t="str">
        <f>'statement of marks'!S16</f>
        <v/>
      </c>
      <c r="T15" s="574" t="str">
        <f>'statement of marks'!T16</f>
        <v/>
      </c>
      <c r="V15" s="571">
        <v>10</v>
      </c>
      <c r="W15" s="571">
        <f>details!D16</f>
        <v>660</v>
      </c>
      <c r="X15" s="571" t="str">
        <f>details!I16</f>
        <v>fgeka'kq oekZ</v>
      </c>
      <c r="Y15" s="574" t="str">
        <f>'statement of marks'!V16</f>
        <v/>
      </c>
      <c r="Z15" s="574" t="str">
        <f>'statement of marks'!W16</f>
        <v/>
      </c>
      <c r="AA15" s="574" t="str">
        <f>'statement of marks'!X16</f>
        <v/>
      </c>
      <c r="AC15" s="571">
        <v>10</v>
      </c>
      <c r="AD15" s="571">
        <f>details!D16</f>
        <v>660</v>
      </c>
      <c r="AE15" s="571" t="str">
        <f>details!I16</f>
        <v>fgeka'kq oekZ</v>
      </c>
      <c r="AF15" s="574" t="str">
        <f>'statement of marks'!Z16</f>
        <v/>
      </c>
      <c r="AG15" s="574" t="str">
        <f>'statement of marks'!AA16</f>
        <v/>
      </c>
      <c r="AH15" s="574" t="str">
        <f>'statement of marks'!AB16</f>
        <v/>
      </c>
      <c r="AJ15" s="571">
        <v>10</v>
      </c>
      <c r="AK15" s="571">
        <f>details!D16</f>
        <v>660</v>
      </c>
      <c r="AL15" s="571" t="str">
        <f>details!I16</f>
        <v>fgeka'kq oekZ</v>
      </c>
      <c r="AM15" s="574"/>
      <c r="AN15" s="574"/>
      <c r="AO15" s="574"/>
    </row>
    <row r="16" spans="1:41">
      <c r="A16" s="571">
        <v>11</v>
      </c>
      <c r="B16" s="571">
        <f>details!D17</f>
        <v>661</v>
      </c>
      <c r="C16" s="571" t="str">
        <f>details!I17</f>
        <v>ftrsUnz csuhoky</v>
      </c>
      <c r="D16" s="574">
        <f>'statement of marks'!L17</f>
        <v>3</v>
      </c>
      <c r="E16" s="574">
        <f>'statement of marks'!M17</f>
        <v>5</v>
      </c>
      <c r="F16" s="574">
        <f>'statement of marks'!N17</f>
        <v>8</v>
      </c>
      <c r="H16" s="571">
        <v>11</v>
      </c>
      <c r="I16" s="571">
        <f>details!D17</f>
        <v>661</v>
      </c>
      <c r="J16" s="571" t="str">
        <f>details!I17</f>
        <v>ftrsUnz csuhoky</v>
      </c>
      <c r="K16" s="574">
        <f>'statement of marks'!O17</f>
        <v>2</v>
      </c>
      <c r="L16" s="574">
        <f>'statement of marks'!P17</f>
        <v>5</v>
      </c>
      <c r="M16" s="574">
        <f>'statement of marks'!Q17</f>
        <v>7</v>
      </c>
      <c r="O16" s="571">
        <v>11</v>
      </c>
      <c r="P16" s="571">
        <f>details!D17</f>
        <v>661</v>
      </c>
      <c r="Q16" s="571" t="str">
        <f>details!I17</f>
        <v>ftrsUnz csuhoky</v>
      </c>
      <c r="R16" s="574" t="str">
        <f>'statement of marks'!R17</f>
        <v/>
      </c>
      <c r="S16" s="574" t="str">
        <f>'statement of marks'!S17</f>
        <v/>
      </c>
      <c r="T16" s="574" t="str">
        <f>'statement of marks'!T17</f>
        <v/>
      </c>
      <c r="V16" s="571">
        <v>11</v>
      </c>
      <c r="W16" s="571">
        <f>details!D17</f>
        <v>661</v>
      </c>
      <c r="X16" s="571" t="str">
        <f>details!I17</f>
        <v>ftrsUnz csuhoky</v>
      </c>
      <c r="Y16" s="574" t="str">
        <f>'statement of marks'!V17</f>
        <v/>
      </c>
      <c r="Z16" s="574" t="str">
        <f>'statement of marks'!W17</f>
        <v/>
      </c>
      <c r="AA16" s="574" t="str">
        <f>'statement of marks'!X17</f>
        <v/>
      </c>
      <c r="AC16" s="571">
        <v>11</v>
      </c>
      <c r="AD16" s="571">
        <f>details!D17</f>
        <v>661</v>
      </c>
      <c r="AE16" s="571" t="str">
        <f>details!I17</f>
        <v>ftrsUnz csuhoky</v>
      </c>
      <c r="AF16" s="574" t="str">
        <f>'statement of marks'!Z17</f>
        <v/>
      </c>
      <c r="AG16" s="574" t="str">
        <f>'statement of marks'!AA17</f>
        <v/>
      </c>
      <c r="AH16" s="574" t="str">
        <f>'statement of marks'!AB17</f>
        <v/>
      </c>
      <c r="AJ16" s="571">
        <v>11</v>
      </c>
      <c r="AK16" s="571">
        <f>details!D17</f>
        <v>661</v>
      </c>
      <c r="AL16" s="571" t="str">
        <f>details!I17</f>
        <v>ftrsUnz csuhoky</v>
      </c>
      <c r="AM16" s="574"/>
      <c r="AN16" s="574"/>
      <c r="AO16" s="574"/>
    </row>
    <row r="17" spans="1:41">
      <c r="A17" s="571">
        <v>12</v>
      </c>
      <c r="B17" s="571">
        <f>details!D18</f>
        <v>662</v>
      </c>
      <c r="C17" s="571" t="str">
        <f>details!I18</f>
        <v>yky pUn cSjok</v>
      </c>
      <c r="D17" s="574">
        <f>'statement of marks'!L18</f>
        <v>2</v>
      </c>
      <c r="E17" s="574">
        <f>'statement of marks'!M18</f>
        <v>5</v>
      </c>
      <c r="F17" s="574">
        <f>'statement of marks'!N18</f>
        <v>7</v>
      </c>
      <c r="H17" s="571">
        <v>12</v>
      </c>
      <c r="I17" s="571">
        <f>details!D18</f>
        <v>662</v>
      </c>
      <c r="J17" s="571" t="str">
        <f>details!I18</f>
        <v>yky pUn cSjok</v>
      </c>
      <c r="K17" s="574">
        <f>'statement of marks'!O18</f>
        <v>1</v>
      </c>
      <c r="L17" s="574">
        <f>'statement of marks'!P18</f>
        <v>5</v>
      </c>
      <c r="M17" s="574">
        <f>'statement of marks'!Q18</f>
        <v>6</v>
      </c>
      <c r="O17" s="571">
        <v>12</v>
      </c>
      <c r="P17" s="571">
        <f>details!D18</f>
        <v>662</v>
      </c>
      <c r="Q17" s="571" t="str">
        <f>details!I18</f>
        <v>yky pUn cSjok</v>
      </c>
      <c r="R17" s="574" t="str">
        <f>'statement of marks'!R18</f>
        <v/>
      </c>
      <c r="S17" s="574" t="str">
        <f>'statement of marks'!S18</f>
        <v/>
      </c>
      <c r="T17" s="574" t="str">
        <f>'statement of marks'!T18</f>
        <v/>
      </c>
      <c r="V17" s="571">
        <v>12</v>
      </c>
      <c r="W17" s="571">
        <f>details!D18</f>
        <v>662</v>
      </c>
      <c r="X17" s="571" t="str">
        <f>details!I18</f>
        <v>yky pUn cSjok</v>
      </c>
      <c r="Y17" s="574" t="str">
        <f>'statement of marks'!V18</f>
        <v/>
      </c>
      <c r="Z17" s="574" t="str">
        <f>'statement of marks'!W18</f>
        <v/>
      </c>
      <c r="AA17" s="574" t="str">
        <f>'statement of marks'!X18</f>
        <v/>
      </c>
      <c r="AC17" s="571">
        <v>12</v>
      </c>
      <c r="AD17" s="571">
        <f>details!D18</f>
        <v>662</v>
      </c>
      <c r="AE17" s="571" t="str">
        <f>details!I18</f>
        <v>yky pUn cSjok</v>
      </c>
      <c r="AF17" s="574" t="str">
        <f>'statement of marks'!Z18</f>
        <v/>
      </c>
      <c r="AG17" s="574" t="str">
        <f>'statement of marks'!AA18</f>
        <v/>
      </c>
      <c r="AH17" s="574" t="str">
        <f>'statement of marks'!AB18</f>
        <v/>
      </c>
      <c r="AJ17" s="571">
        <v>12</v>
      </c>
      <c r="AK17" s="571">
        <f>details!D18</f>
        <v>662</v>
      </c>
      <c r="AL17" s="571" t="str">
        <f>details!I18</f>
        <v>yky pUn cSjok</v>
      </c>
      <c r="AM17" s="574"/>
      <c r="AN17" s="574"/>
      <c r="AO17" s="574"/>
    </row>
    <row r="18" spans="1:41">
      <c r="A18" s="571">
        <v>13</v>
      </c>
      <c r="B18" s="571">
        <f>details!D19</f>
        <v>663</v>
      </c>
      <c r="C18" s="571" t="str">
        <f>details!I19</f>
        <v>euh"k es?koa'kh</v>
      </c>
      <c r="D18" s="574">
        <f>'statement of marks'!L19</f>
        <v>2</v>
      </c>
      <c r="E18" s="574">
        <f>'statement of marks'!M19</f>
        <v>5</v>
      </c>
      <c r="F18" s="574">
        <f>'statement of marks'!N19</f>
        <v>7</v>
      </c>
      <c r="H18" s="571">
        <v>13</v>
      </c>
      <c r="I18" s="571">
        <f>details!D19</f>
        <v>663</v>
      </c>
      <c r="J18" s="571" t="str">
        <f>details!I19</f>
        <v>euh"k es?koa'kh</v>
      </c>
      <c r="K18" s="574">
        <f>'statement of marks'!O19</f>
        <v>1</v>
      </c>
      <c r="L18" s="574">
        <f>'statement of marks'!P19</f>
        <v>5</v>
      </c>
      <c r="M18" s="574">
        <f>'statement of marks'!Q19</f>
        <v>6</v>
      </c>
      <c r="O18" s="571">
        <v>13</v>
      </c>
      <c r="P18" s="571">
        <f>details!D19</f>
        <v>663</v>
      </c>
      <c r="Q18" s="571" t="str">
        <f>details!I19</f>
        <v>euh"k es?koa'kh</v>
      </c>
      <c r="R18" s="574" t="str">
        <f>'statement of marks'!R19</f>
        <v/>
      </c>
      <c r="S18" s="574" t="str">
        <f>'statement of marks'!S19</f>
        <v/>
      </c>
      <c r="T18" s="574" t="str">
        <f>'statement of marks'!T19</f>
        <v/>
      </c>
      <c r="V18" s="571">
        <v>13</v>
      </c>
      <c r="W18" s="571">
        <f>details!D19</f>
        <v>663</v>
      </c>
      <c r="X18" s="571" t="str">
        <f>details!I19</f>
        <v>euh"k es?koa'kh</v>
      </c>
      <c r="Y18" s="574" t="str">
        <f>'statement of marks'!V19</f>
        <v/>
      </c>
      <c r="Z18" s="574" t="str">
        <f>'statement of marks'!W19</f>
        <v/>
      </c>
      <c r="AA18" s="574" t="str">
        <f>'statement of marks'!X19</f>
        <v/>
      </c>
      <c r="AC18" s="571">
        <v>13</v>
      </c>
      <c r="AD18" s="571">
        <f>details!D19</f>
        <v>663</v>
      </c>
      <c r="AE18" s="571" t="str">
        <f>details!I19</f>
        <v>euh"k es?koa'kh</v>
      </c>
      <c r="AF18" s="574" t="str">
        <f>'statement of marks'!Z19</f>
        <v/>
      </c>
      <c r="AG18" s="574" t="str">
        <f>'statement of marks'!AA19</f>
        <v/>
      </c>
      <c r="AH18" s="574" t="str">
        <f>'statement of marks'!AB19</f>
        <v/>
      </c>
      <c r="AJ18" s="571">
        <v>13</v>
      </c>
      <c r="AK18" s="571">
        <f>details!D19</f>
        <v>663</v>
      </c>
      <c r="AL18" s="571" t="str">
        <f>details!I19</f>
        <v>euh"k es?koa'kh</v>
      </c>
      <c r="AM18" s="574"/>
      <c r="AN18" s="574"/>
      <c r="AO18" s="574"/>
    </row>
    <row r="19" spans="1:41">
      <c r="A19" s="571">
        <v>14</v>
      </c>
      <c r="B19" s="571">
        <f>details!D20</f>
        <v>664</v>
      </c>
      <c r="C19" s="571" t="str">
        <f>details!I20</f>
        <v>euh"k dqekj ehuk</v>
      </c>
      <c r="D19" s="574">
        <f>'statement of marks'!L20</f>
        <v>5</v>
      </c>
      <c r="E19" s="574">
        <f>'statement of marks'!M20</f>
        <v>5</v>
      </c>
      <c r="F19" s="574">
        <f>'statement of marks'!N20</f>
        <v>10</v>
      </c>
      <c r="H19" s="571">
        <v>14</v>
      </c>
      <c r="I19" s="571">
        <f>details!D20</f>
        <v>664</v>
      </c>
      <c r="J19" s="571" t="str">
        <f>details!I20</f>
        <v>euh"k dqekj ehuk</v>
      </c>
      <c r="K19" s="574">
        <f>'statement of marks'!O20</f>
        <v>3</v>
      </c>
      <c r="L19" s="574">
        <f>'statement of marks'!P20</f>
        <v>5</v>
      </c>
      <c r="M19" s="574">
        <f>'statement of marks'!Q20</f>
        <v>8</v>
      </c>
      <c r="O19" s="571">
        <v>14</v>
      </c>
      <c r="P19" s="571">
        <f>details!D20</f>
        <v>664</v>
      </c>
      <c r="Q19" s="571" t="str">
        <f>details!I20</f>
        <v>euh"k dqekj ehuk</v>
      </c>
      <c r="R19" s="574" t="str">
        <f>'statement of marks'!R20</f>
        <v/>
      </c>
      <c r="S19" s="574" t="str">
        <f>'statement of marks'!S20</f>
        <v/>
      </c>
      <c r="T19" s="574" t="str">
        <f>'statement of marks'!T20</f>
        <v/>
      </c>
      <c r="V19" s="571">
        <v>14</v>
      </c>
      <c r="W19" s="571">
        <f>details!D20</f>
        <v>664</v>
      </c>
      <c r="X19" s="571" t="str">
        <f>details!I20</f>
        <v>euh"k dqekj ehuk</v>
      </c>
      <c r="Y19" s="574" t="str">
        <f>'statement of marks'!V20</f>
        <v/>
      </c>
      <c r="Z19" s="574" t="str">
        <f>'statement of marks'!W20</f>
        <v/>
      </c>
      <c r="AA19" s="574" t="str">
        <f>'statement of marks'!X20</f>
        <v/>
      </c>
      <c r="AC19" s="571">
        <v>14</v>
      </c>
      <c r="AD19" s="571">
        <f>details!D20</f>
        <v>664</v>
      </c>
      <c r="AE19" s="571" t="str">
        <f>details!I20</f>
        <v>euh"k dqekj ehuk</v>
      </c>
      <c r="AF19" s="574" t="str">
        <f>'statement of marks'!Z20</f>
        <v/>
      </c>
      <c r="AG19" s="574" t="str">
        <f>'statement of marks'!AA20</f>
        <v/>
      </c>
      <c r="AH19" s="574" t="str">
        <f>'statement of marks'!AB20</f>
        <v/>
      </c>
      <c r="AJ19" s="571">
        <v>14</v>
      </c>
      <c r="AK19" s="571">
        <f>details!D20</f>
        <v>664</v>
      </c>
      <c r="AL19" s="571" t="str">
        <f>details!I20</f>
        <v>euh"k dqekj ehuk</v>
      </c>
      <c r="AM19" s="574"/>
      <c r="AN19" s="574"/>
      <c r="AO19" s="574"/>
    </row>
    <row r="20" spans="1:41">
      <c r="A20" s="571">
        <v>15</v>
      </c>
      <c r="B20" s="571">
        <f>details!D21</f>
        <v>665</v>
      </c>
      <c r="C20" s="571" t="str">
        <f>details!I21</f>
        <v>eueksgu flag</v>
      </c>
      <c r="D20" s="574">
        <f>'statement of marks'!L21</f>
        <v>4</v>
      </c>
      <c r="E20" s="574">
        <f>'statement of marks'!M21</f>
        <v>5</v>
      </c>
      <c r="F20" s="574">
        <f>'statement of marks'!N21</f>
        <v>9</v>
      </c>
      <c r="H20" s="571">
        <v>15</v>
      </c>
      <c r="I20" s="571">
        <f>details!D21</f>
        <v>665</v>
      </c>
      <c r="J20" s="571" t="str">
        <f>details!I21</f>
        <v>eueksgu flag</v>
      </c>
      <c r="K20" s="574">
        <f>'statement of marks'!O21</f>
        <v>5</v>
      </c>
      <c r="L20" s="574">
        <f>'statement of marks'!P21</f>
        <v>5</v>
      </c>
      <c r="M20" s="574">
        <f>'statement of marks'!Q21</f>
        <v>10</v>
      </c>
      <c r="O20" s="571">
        <v>15</v>
      </c>
      <c r="P20" s="571">
        <f>details!D21</f>
        <v>665</v>
      </c>
      <c r="Q20" s="571" t="str">
        <f>details!I21</f>
        <v>eueksgu flag</v>
      </c>
      <c r="R20" s="574" t="str">
        <f>'statement of marks'!R21</f>
        <v/>
      </c>
      <c r="S20" s="574" t="str">
        <f>'statement of marks'!S21</f>
        <v/>
      </c>
      <c r="T20" s="574" t="str">
        <f>'statement of marks'!T21</f>
        <v/>
      </c>
      <c r="V20" s="571">
        <v>15</v>
      </c>
      <c r="W20" s="571">
        <f>details!D21</f>
        <v>665</v>
      </c>
      <c r="X20" s="571" t="str">
        <f>details!I21</f>
        <v>eueksgu flag</v>
      </c>
      <c r="Y20" s="574" t="str">
        <f>'statement of marks'!V21</f>
        <v/>
      </c>
      <c r="Z20" s="574" t="str">
        <f>'statement of marks'!W21</f>
        <v/>
      </c>
      <c r="AA20" s="574" t="str">
        <f>'statement of marks'!X21</f>
        <v/>
      </c>
      <c r="AC20" s="571">
        <v>15</v>
      </c>
      <c r="AD20" s="571">
        <f>details!D21</f>
        <v>665</v>
      </c>
      <c r="AE20" s="571" t="str">
        <f>details!I21</f>
        <v>eueksgu flag</v>
      </c>
      <c r="AF20" s="574" t="str">
        <f>'statement of marks'!Z21</f>
        <v/>
      </c>
      <c r="AG20" s="574" t="str">
        <f>'statement of marks'!AA21</f>
        <v/>
      </c>
      <c r="AH20" s="574" t="str">
        <f>'statement of marks'!AB21</f>
        <v/>
      </c>
      <c r="AJ20" s="571">
        <v>15</v>
      </c>
      <c r="AK20" s="571">
        <f>details!D21</f>
        <v>665</v>
      </c>
      <c r="AL20" s="571" t="str">
        <f>details!I21</f>
        <v>eueksgu flag</v>
      </c>
      <c r="AM20" s="574"/>
      <c r="AN20" s="574"/>
      <c r="AO20" s="574"/>
    </row>
    <row r="21" spans="1:41">
      <c r="A21" s="571">
        <v>16</v>
      </c>
      <c r="B21" s="571">
        <f>details!D22</f>
        <v>666</v>
      </c>
      <c r="C21" s="571" t="str">
        <f>details!I22</f>
        <v>e;ad</v>
      </c>
      <c r="D21" s="574">
        <f>'statement of marks'!L22</f>
        <v>3</v>
      </c>
      <c r="E21" s="574">
        <f>'statement of marks'!M22</f>
        <v>5</v>
      </c>
      <c r="F21" s="574">
        <f>'statement of marks'!N22</f>
        <v>8</v>
      </c>
      <c r="H21" s="571">
        <v>16</v>
      </c>
      <c r="I21" s="571">
        <f>details!D22</f>
        <v>666</v>
      </c>
      <c r="J21" s="571" t="str">
        <f>details!I22</f>
        <v>e;ad</v>
      </c>
      <c r="K21" s="574">
        <f>'statement of marks'!O22</f>
        <v>3</v>
      </c>
      <c r="L21" s="574">
        <f>'statement of marks'!P22</f>
        <v>5</v>
      </c>
      <c r="M21" s="574">
        <f>'statement of marks'!Q22</f>
        <v>8</v>
      </c>
      <c r="O21" s="571">
        <v>16</v>
      </c>
      <c r="P21" s="571">
        <f>details!D22</f>
        <v>666</v>
      </c>
      <c r="Q21" s="571" t="str">
        <f>details!I22</f>
        <v>e;ad</v>
      </c>
      <c r="R21" s="574" t="str">
        <f>'statement of marks'!R22</f>
        <v/>
      </c>
      <c r="S21" s="574" t="str">
        <f>'statement of marks'!S22</f>
        <v/>
      </c>
      <c r="T21" s="574" t="str">
        <f>'statement of marks'!T22</f>
        <v/>
      </c>
      <c r="V21" s="571">
        <v>16</v>
      </c>
      <c r="W21" s="571">
        <f>details!D22</f>
        <v>666</v>
      </c>
      <c r="X21" s="571" t="str">
        <f>details!I22</f>
        <v>e;ad</v>
      </c>
      <c r="Y21" s="574" t="str">
        <f>'statement of marks'!V22</f>
        <v/>
      </c>
      <c r="Z21" s="574" t="str">
        <f>'statement of marks'!W22</f>
        <v/>
      </c>
      <c r="AA21" s="574" t="str">
        <f>'statement of marks'!X22</f>
        <v/>
      </c>
      <c r="AC21" s="571">
        <v>16</v>
      </c>
      <c r="AD21" s="571">
        <f>details!D22</f>
        <v>666</v>
      </c>
      <c r="AE21" s="571" t="str">
        <f>details!I22</f>
        <v>e;ad</v>
      </c>
      <c r="AF21" s="574" t="str">
        <f>'statement of marks'!Z22</f>
        <v/>
      </c>
      <c r="AG21" s="574" t="str">
        <f>'statement of marks'!AA22</f>
        <v/>
      </c>
      <c r="AH21" s="574" t="str">
        <f>'statement of marks'!AB22</f>
        <v/>
      </c>
      <c r="AJ21" s="571">
        <v>16</v>
      </c>
      <c r="AK21" s="571">
        <f>details!D22</f>
        <v>666</v>
      </c>
      <c r="AL21" s="571" t="str">
        <f>details!I22</f>
        <v>e;ad</v>
      </c>
      <c r="AM21" s="574"/>
      <c r="AN21" s="574"/>
      <c r="AO21" s="574"/>
    </row>
    <row r="22" spans="1:41">
      <c r="A22" s="571">
        <v>17</v>
      </c>
      <c r="B22" s="571">
        <f>details!D23</f>
        <v>667</v>
      </c>
      <c r="C22" s="571" t="str">
        <f>details!I23</f>
        <v>eksfgr dqekj</v>
      </c>
      <c r="D22" s="574">
        <f>'statement of marks'!L23</f>
        <v>3</v>
      </c>
      <c r="E22" s="574">
        <f>'statement of marks'!M23</f>
        <v>5</v>
      </c>
      <c r="F22" s="574">
        <f>'statement of marks'!N23</f>
        <v>8</v>
      </c>
      <c r="H22" s="571">
        <v>17</v>
      </c>
      <c r="I22" s="571">
        <f>details!D23</f>
        <v>667</v>
      </c>
      <c r="J22" s="571" t="str">
        <f>details!I23</f>
        <v>eksfgr dqekj</v>
      </c>
      <c r="K22" s="574">
        <f>'statement of marks'!O23</f>
        <v>3</v>
      </c>
      <c r="L22" s="574">
        <f>'statement of marks'!P23</f>
        <v>5</v>
      </c>
      <c r="M22" s="574">
        <f>'statement of marks'!Q23</f>
        <v>8</v>
      </c>
      <c r="O22" s="571">
        <v>17</v>
      </c>
      <c r="P22" s="571">
        <f>details!D23</f>
        <v>667</v>
      </c>
      <c r="Q22" s="571" t="str">
        <f>details!I23</f>
        <v>eksfgr dqekj</v>
      </c>
      <c r="R22" s="574" t="str">
        <f>'statement of marks'!R23</f>
        <v/>
      </c>
      <c r="S22" s="574" t="str">
        <f>'statement of marks'!S23</f>
        <v/>
      </c>
      <c r="T22" s="574" t="str">
        <f>'statement of marks'!T23</f>
        <v/>
      </c>
      <c r="V22" s="571">
        <v>17</v>
      </c>
      <c r="W22" s="571">
        <f>details!D23</f>
        <v>667</v>
      </c>
      <c r="X22" s="571" t="str">
        <f>details!I23</f>
        <v>eksfgr dqekj</v>
      </c>
      <c r="Y22" s="574" t="str">
        <f>'statement of marks'!V23</f>
        <v/>
      </c>
      <c r="Z22" s="574" t="str">
        <f>'statement of marks'!W23</f>
        <v/>
      </c>
      <c r="AA22" s="574" t="str">
        <f>'statement of marks'!X23</f>
        <v/>
      </c>
      <c r="AC22" s="571">
        <v>17</v>
      </c>
      <c r="AD22" s="571">
        <f>details!D23</f>
        <v>667</v>
      </c>
      <c r="AE22" s="571" t="str">
        <f>details!I23</f>
        <v>eksfgr dqekj</v>
      </c>
      <c r="AF22" s="574" t="str">
        <f>'statement of marks'!Z23</f>
        <v/>
      </c>
      <c r="AG22" s="574" t="str">
        <f>'statement of marks'!AA23</f>
        <v/>
      </c>
      <c r="AH22" s="574" t="str">
        <f>'statement of marks'!AB23</f>
        <v/>
      </c>
      <c r="AJ22" s="571">
        <v>17</v>
      </c>
      <c r="AK22" s="571">
        <f>details!D23</f>
        <v>667</v>
      </c>
      <c r="AL22" s="571" t="str">
        <f>details!I23</f>
        <v>eksfgr dqekj</v>
      </c>
      <c r="AM22" s="574"/>
      <c r="AN22" s="574"/>
      <c r="AO22" s="574"/>
    </row>
    <row r="23" spans="1:41">
      <c r="A23" s="571">
        <v>18</v>
      </c>
      <c r="B23" s="571">
        <f>details!D24</f>
        <v>668</v>
      </c>
      <c r="C23" s="571" t="str">
        <f>details!I24</f>
        <v>fiUVq dqekj cSjok</v>
      </c>
      <c r="D23" s="574">
        <f>'statement of marks'!L24</f>
        <v>4</v>
      </c>
      <c r="E23" s="574">
        <f>'statement of marks'!M24</f>
        <v>5</v>
      </c>
      <c r="F23" s="574">
        <f>'statement of marks'!N24</f>
        <v>9</v>
      </c>
      <c r="H23" s="571">
        <v>18</v>
      </c>
      <c r="I23" s="571">
        <f>details!D24</f>
        <v>668</v>
      </c>
      <c r="J23" s="571" t="str">
        <f>details!I24</f>
        <v>fiUVq dqekj cSjok</v>
      </c>
      <c r="K23" s="574">
        <f>'statement of marks'!O24</f>
        <v>4</v>
      </c>
      <c r="L23" s="574">
        <f>'statement of marks'!P24</f>
        <v>5</v>
      </c>
      <c r="M23" s="574">
        <f>'statement of marks'!Q24</f>
        <v>9</v>
      </c>
      <c r="O23" s="571">
        <v>18</v>
      </c>
      <c r="P23" s="571">
        <f>details!D24</f>
        <v>668</v>
      </c>
      <c r="Q23" s="571" t="str">
        <f>details!I24</f>
        <v>fiUVq dqekj cSjok</v>
      </c>
      <c r="R23" s="574" t="str">
        <f>'statement of marks'!R24</f>
        <v/>
      </c>
      <c r="S23" s="574" t="str">
        <f>'statement of marks'!S24</f>
        <v/>
      </c>
      <c r="T23" s="574" t="str">
        <f>'statement of marks'!T24</f>
        <v/>
      </c>
      <c r="V23" s="571">
        <v>18</v>
      </c>
      <c r="W23" s="571">
        <f>details!D24</f>
        <v>668</v>
      </c>
      <c r="X23" s="571" t="str">
        <f>details!I24</f>
        <v>fiUVq dqekj cSjok</v>
      </c>
      <c r="Y23" s="574" t="str">
        <f>'statement of marks'!V24</f>
        <v/>
      </c>
      <c r="Z23" s="574" t="str">
        <f>'statement of marks'!W24</f>
        <v/>
      </c>
      <c r="AA23" s="574" t="str">
        <f>'statement of marks'!X24</f>
        <v/>
      </c>
      <c r="AC23" s="571">
        <v>18</v>
      </c>
      <c r="AD23" s="571">
        <f>details!D24</f>
        <v>668</v>
      </c>
      <c r="AE23" s="571" t="str">
        <f>details!I24</f>
        <v>fiUVq dqekj cSjok</v>
      </c>
      <c r="AF23" s="574" t="str">
        <f>'statement of marks'!Z24</f>
        <v/>
      </c>
      <c r="AG23" s="574" t="str">
        <f>'statement of marks'!AA24</f>
        <v/>
      </c>
      <c r="AH23" s="574" t="str">
        <f>'statement of marks'!AB24</f>
        <v/>
      </c>
      <c r="AJ23" s="571">
        <v>18</v>
      </c>
      <c r="AK23" s="571">
        <f>details!D24</f>
        <v>668</v>
      </c>
      <c r="AL23" s="571" t="str">
        <f>details!I24</f>
        <v>fiUVq dqekj cSjok</v>
      </c>
      <c r="AM23" s="574"/>
      <c r="AN23" s="574"/>
      <c r="AO23" s="574"/>
    </row>
    <row r="24" spans="1:41">
      <c r="A24" s="571">
        <v>19</v>
      </c>
      <c r="B24" s="571">
        <f>details!D25</f>
        <v>669</v>
      </c>
      <c r="C24" s="571" t="str">
        <f>details!I25</f>
        <v>iznhi cSjok</v>
      </c>
      <c r="D24" s="574">
        <f>'statement of marks'!L25</f>
        <v>2</v>
      </c>
      <c r="E24" s="574">
        <f>'statement of marks'!M25</f>
        <v>5</v>
      </c>
      <c r="F24" s="574">
        <f>'statement of marks'!N25</f>
        <v>7</v>
      </c>
      <c r="H24" s="571">
        <v>19</v>
      </c>
      <c r="I24" s="571">
        <f>details!D25</f>
        <v>669</v>
      </c>
      <c r="J24" s="571" t="str">
        <f>details!I25</f>
        <v>iznhi cSjok</v>
      </c>
      <c r="K24" s="574">
        <f>'statement of marks'!O25</f>
        <v>2</v>
      </c>
      <c r="L24" s="574">
        <f>'statement of marks'!P25</f>
        <v>5</v>
      </c>
      <c r="M24" s="574">
        <f>'statement of marks'!Q25</f>
        <v>7</v>
      </c>
      <c r="O24" s="571">
        <v>19</v>
      </c>
      <c r="P24" s="571">
        <f>details!D25</f>
        <v>669</v>
      </c>
      <c r="Q24" s="571" t="str">
        <f>details!I25</f>
        <v>iznhi cSjok</v>
      </c>
      <c r="R24" s="574" t="str">
        <f>'statement of marks'!R25</f>
        <v/>
      </c>
      <c r="S24" s="574" t="str">
        <f>'statement of marks'!S25</f>
        <v/>
      </c>
      <c r="T24" s="574" t="str">
        <f>'statement of marks'!T25</f>
        <v/>
      </c>
      <c r="V24" s="571">
        <v>19</v>
      </c>
      <c r="W24" s="571">
        <f>details!D25</f>
        <v>669</v>
      </c>
      <c r="X24" s="571" t="str">
        <f>details!I25</f>
        <v>iznhi cSjok</v>
      </c>
      <c r="Y24" s="574" t="str">
        <f>'statement of marks'!V25</f>
        <v/>
      </c>
      <c r="Z24" s="574" t="str">
        <f>'statement of marks'!W25</f>
        <v/>
      </c>
      <c r="AA24" s="574" t="str">
        <f>'statement of marks'!X25</f>
        <v/>
      </c>
      <c r="AC24" s="571">
        <v>19</v>
      </c>
      <c r="AD24" s="571">
        <f>details!D25</f>
        <v>669</v>
      </c>
      <c r="AE24" s="571" t="str">
        <f>details!I25</f>
        <v>iznhi cSjok</v>
      </c>
      <c r="AF24" s="574" t="str">
        <f>'statement of marks'!Z25</f>
        <v/>
      </c>
      <c r="AG24" s="574" t="str">
        <f>'statement of marks'!AA25</f>
        <v/>
      </c>
      <c r="AH24" s="574" t="str">
        <f>'statement of marks'!AB25</f>
        <v/>
      </c>
      <c r="AJ24" s="571">
        <v>19</v>
      </c>
      <c r="AK24" s="571">
        <f>details!D25</f>
        <v>669</v>
      </c>
      <c r="AL24" s="571" t="str">
        <f>details!I25</f>
        <v>iznhi cSjok</v>
      </c>
      <c r="AM24" s="574"/>
      <c r="AN24" s="574"/>
      <c r="AO24" s="574"/>
    </row>
    <row r="25" spans="1:41">
      <c r="A25" s="571">
        <v>20</v>
      </c>
      <c r="B25" s="571">
        <f>details!D26</f>
        <v>670</v>
      </c>
      <c r="C25" s="571" t="str">
        <f>details!I26</f>
        <v xml:space="preserve">izos'k dqekj </v>
      </c>
      <c r="D25" s="574">
        <f>'statement of marks'!L26</f>
        <v>2</v>
      </c>
      <c r="E25" s="574">
        <f>'statement of marks'!M26</f>
        <v>5</v>
      </c>
      <c r="F25" s="574">
        <f>'statement of marks'!N26</f>
        <v>7</v>
      </c>
      <c r="H25" s="571">
        <v>20</v>
      </c>
      <c r="I25" s="571">
        <f>details!D26</f>
        <v>670</v>
      </c>
      <c r="J25" s="571" t="str">
        <f>details!I26</f>
        <v xml:space="preserve">izos'k dqekj </v>
      </c>
      <c r="K25" s="574">
        <f>'statement of marks'!O26</f>
        <v>2</v>
      </c>
      <c r="L25" s="574">
        <f>'statement of marks'!P26</f>
        <v>5</v>
      </c>
      <c r="M25" s="574">
        <f>'statement of marks'!Q26</f>
        <v>7</v>
      </c>
      <c r="O25" s="571">
        <v>20</v>
      </c>
      <c r="P25" s="571">
        <f>details!D26</f>
        <v>670</v>
      </c>
      <c r="Q25" s="571" t="str">
        <f>details!I26</f>
        <v xml:space="preserve">izos'k dqekj </v>
      </c>
      <c r="R25" s="574" t="str">
        <f>'statement of marks'!R26</f>
        <v/>
      </c>
      <c r="S25" s="574" t="str">
        <f>'statement of marks'!S26</f>
        <v/>
      </c>
      <c r="T25" s="574" t="str">
        <f>'statement of marks'!T26</f>
        <v/>
      </c>
      <c r="V25" s="571">
        <v>20</v>
      </c>
      <c r="W25" s="571">
        <f>details!D26</f>
        <v>670</v>
      </c>
      <c r="X25" s="571" t="str">
        <f>details!I26</f>
        <v xml:space="preserve">izos'k dqekj </v>
      </c>
      <c r="Y25" s="574" t="str">
        <f>'statement of marks'!V26</f>
        <v/>
      </c>
      <c r="Z25" s="574" t="str">
        <f>'statement of marks'!W26</f>
        <v/>
      </c>
      <c r="AA25" s="574" t="str">
        <f>'statement of marks'!X26</f>
        <v/>
      </c>
      <c r="AC25" s="571">
        <v>20</v>
      </c>
      <c r="AD25" s="571">
        <f>details!D26</f>
        <v>670</v>
      </c>
      <c r="AE25" s="571" t="str">
        <f>details!I26</f>
        <v xml:space="preserve">izos'k dqekj </v>
      </c>
      <c r="AF25" s="574" t="str">
        <f>'statement of marks'!Z26</f>
        <v/>
      </c>
      <c r="AG25" s="574" t="str">
        <f>'statement of marks'!AA26</f>
        <v/>
      </c>
      <c r="AH25" s="574" t="str">
        <f>'statement of marks'!AB26</f>
        <v/>
      </c>
      <c r="AJ25" s="571">
        <v>20</v>
      </c>
      <c r="AK25" s="571">
        <f>details!D26</f>
        <v>670</v>
      </c>
      <c r="AL25" s="571" t="str">
        <f>details!I26</f>
        <v xml:space="preserve">izos'k dqekj </v>
      </c>
      <c r="AM25" s="574"/>
      <c r="AN25" s="574"/>
      <c r="AO25" s="574"/>
    </row>
    <row r="26" spans="1:41">
      <c r="A26" s="571">
        <v>21</v>
      </c>
      <c r="B26" s="571">
        <f>details!D27</f>
        <v>671</v>
      </c>
      <c r="C26" s="571" t="str">
        <f>details!I27</f>
        <v>iq"isUnz lsofy;k</v>
      </c>
      <c r="D26" s="574">
        <f>'statement of marks'!L27</f>
        <v>4</v>
      </c>
      <c r="E26" s="574">
        <f>'statement of marks'!M27</f>
        <v>5</v>
      </c>
      <c r="F26" s="574">
        <f>'statement of marks'!N27</f>
        <v>9</v>
      </c>
      <c r="H26" s="571">
        <v>21</v>
      </c>
      <c r="I26" s="571">
        <f>details!D27</f>
        <v>671</v>
      </c>
      <c r="J26" s="571" t="str">
        <f>details!I27</f>
        <v>iq"isUnz lsofy;k</v>
      </c>
      <c r="K26" s="574">
        <f>'statement of marks'!O27</f>
        <v>5</v>
      </c>
      <c r="L26" s="574">
        <f>'statement of marks'!P27</f>
        <v>5</v>
      </c>
      <c r="M26" s="574">
        <f>'statement of marks'!Q27</f>
        <v>10</v>
      </c>
      <c r="O26" s="571">
        <v>21</v>
      </c>
      <c r="P26" s="571">
        <f>details!D27</f>
        <v>671</v>
      </c>
      <c r="Q26" s="571" t="str">
        <f>details!I27</f>
        <v>iq"isUnz lsofy;k</v>
      </c>
      <c r="R26" s="574" t="str">
        <f>'statement of marks'!R27</f>
        <v/>
      </c>
      <c r="S26" s="574" t="str">
        <f>'statement of marks'!S27</f>
        <v/>
      </c>
      <c r="T26" s="574" t="str">
        <f>'statement of marks'!T27</f>
        <v/>
      </c>
      <c r="V26" s="571">
        <v>21</v>
      </c>
      <c r="W26" s="571">
        <f>details!D27</f>
        <v>671</v>
      </c>
      <c r="X26" s="571" t="str">
        <f>details!I27</f>
        <v>iq"isUnz lsofy;k</v>
      </c>
      <c r="Y26" s="574" t="str">
        <f>'statement of marks'!V27</f>
        <v/>
      </c>
      <c r="Z26" s="574" t="str">
        <f>'statement of marks'!W27</f>
        <v/>
      </c>
      <c r="AA26" s="574" t="str">
        <f>'statement of marks'!X27</f>
        <v/>
      </c>
      <c r="AC26" s="571">
        <v>21</v>
      </c>
      <c r="AD26" s="571">
        <f>details!D27</f>
        <v>671</v>
      </c>
      <c r="AE26" s="571" t="str">
        <f>details!I27</f>
        <v>iq"isUnz lsofy;k</v>
      </c>
      <c r="AF26" s="574" t="str">
        <f>'statement of marks'!Z27</f>
        <v/>
      </c>
      <c r="AG26" s="574" t="str">
        <f>'statement of marks'!AA27</f>
        <v/>
      </c>
      <c r="AH26" s="574" t="str">
        <f>'statement of marks'!AB27</f>
        <v/>
      </c>
      <c r="AJ26" s="571">
        <v>21</v>
      </c>
      <c r="AK26" s="571">
        <f>details!D27</f>
        <v>671</v>
      </c>
      <c r="AL26" s="571" t="str">
        <f>details!I27</f>
        <v>iq"isUnz lsofy;k</v>
      </c>
      <c r="AM26" s="574"/>
      <c r="AN26" s="574"/>
      <c r="AO26" s="574"/>
    </row>
    <row r="27" spans="1:41">
      <c r="A27" s="571">
        <v>22</v>
      </c>
      <c r="B27" s="571">
        <f>details!D28</f>
        <v>672</v>
      </c>
      <c r="C27" s="571" t="str">
        <f>details!I28</f>
        <v>jkgqy cSjok</v>
      </c>
      <c r="D27" s="574">
        <f>'statement of marks'!L28</f>
        <v>3</v>
      </c>
      <c r="E27" s="574">
        <f>'statement of marks'!M28</f>
        <v>5</v>
      </c>
      <c r="F27" s="574">
        <f>'statement of marks'!N28</f>
        <v>8</v>
      </c>
      <c r="H27" s="571">
        <v>22</v>
      </c>
      <c r="I27" s="571">
        <f>details!D28</f>
        <v>672</v>
      </c>
      <c r="J27" s="571" t="str">
        <f>details!I28</f>
        <v>jkgqy cSjok</v>
      </c>
      <c r="K27" s="574">
        <f>'statement of marks'!O28</f>
        <v>5</v>
      </c>
      <c r="L27" s="574">
        <f>'statement of marks'!P28</f>
        <v>5</v>
      </c>
      <c r="M27" s="574">
        <f>'statement of marks'!Q28</f>
        <v>10</v>
      </c>
      <c r="O27" s="571">
        <v>22</v>
      </c>
      <c r="P27" s="571">
        <f>details!D28</f>
        <v>672</v>
      </c>
      <c r="Q27" s="571" t="str">
        <f>details!I28</f>
        <v>jkgqy cSjok</v>
      </c>
      <c r="R27" s="574" t="str">
        <f>'statement of marks'!R28</f>
        <v/>
      </c>
      <c r="S27" s="574" t="str">
        <f>'statement of marks'!S28</f>
        <v/>
      </c>
      <c r="T27" s="574" t="str">
        <f>'statement of marks'!T28</f>
        <v/>
      </c>
      <c r="V27" s="571">
        <v>22</v>
      </c>
      <c r="W27" s="571">
        <f>details!D28</f>
        <v>672</v>
      </c>
      <c r="X27" s="571" t="str">
        <f>details!I28</f>
        <v>jkgqy cSjok</v>
      </c>
      <c r="Y27" s="574" t="str">
        <f>'statement of marks'!V28</f>
        <v/>
      </c>
      <c r="Z27" s="574" t="str">
        <f>'statement of marks'!W28</f>
        <v/>
      </c>
      <c r="AA27" s="574" t="str">
        <f>'statement of marks'!X28</f>
        <v/>
      </c>
      <c r="AC27" s="571">
        <v>22</v>
      </c>
      <c r="AD27" s="571">
        <f>details!D28</f>
        <v>672</v>
      </c>
      <c r="AE27" s="571" t="str">
        <f>details!I28</f>
        <v>jkgqy cSjok</v>
      </c>
      <c r="AF27" s="574" t="str">
        <f>'statement of marks'!Z28</f>
        <v/>
      </c>
      <c r="AG27" s="574" t="str">
        <f>'statement of marks'!AA28</f>
        <v/>
      </c>
      <c r="AH27" s="574" t="str">
        <f>'statement of marks'!AB28</f>
        <v/>
      </c>
      <c r="AJ27" s="571">
        <v>22</v>
      </c>
      <c r="AK27" s="571">
        <f>details!D28</f>
        <v>672</v>
      </c>
      <c r="AL27" s="571" t="str">
        <f>details!I28</f>
        <v>jkgqy cSjok</v>
      </c>
      <c r="AM27" s="574"/>
      <c r="AN27" s="574"/>
      <c r="AO27" s="574"/>
    </row>
    <row r="28" spans="1:41">
      <c r="A28" s="571">
        <v>23</v>
      </c>
      <c r="B28" s="571">
        <f>details!D29</f>
        <v>673</v>
      </c>
      <c r="C28" s="571" t="str">
        <f>details!I29</f>
        <v>jkgqy dqekj cSjok</v>
      </c>
      <c r="D28" s="574">
        <f>'statement of marks'!L29</f>
        <v>5</v>
      </c>
      <c r="E28" s="574">
        <f>'statement of marks'!M29</f>
        <v>5</v>
      </c>
      <c r="F28" s="574">
        <f>'statement of marks'!N29</f>
        <v>10</v>
      </c>
      <c r="H28" s="571">
        <v>23</v>
      </c>
      <c r="I28" s="571">
        <f>details!D29</f>
        <v>673</v>
      </c>
      <c r="J28" s="571" t="str">
        <f>details!I29</f>
        <v>jkgqy dqekj cSjok</v>
      </c>
      <c r="K28" s="574">
        <f>'statement of marks'!O29</f>
        <v>5</v>
      </c>
      <c r="L28" s="574">
        <f>'statement of marks'!P29</f>
        <v>5</v>
      </c>
      <c r="M28" s="574">
        <f>'statement of marks'!Q29</f>
        <v>10</v>
      </c>
      <c r="O28" s="571">
        <v>23</v>
      </c>
      <c r="P28" s="571">
        <f>details!D29</f>
        <v>673</v>
      </c>
      <c r="Q28" s="571" t="str">
        <f>details!I29</f>
        <v>jkgqy dqekj cSjok</v>
      </c>
      <c r="R28" s="574" t="str">
        <f>'statement of marks'!R29</f>
        <v/>
      </c>
      <c r="S28" s="574" t="str">
        <f>'statement of marks'!S29</f>
        <v/>
      </c>
      <c r="T28" s="574" t="str">
        <f>'statement of marks'!T29</f>
        <v/>
      </c>
      <c r="V28" s="571">
        <v>23</v>
      </c>
      <c r="W28" s="571">
        <f>details!D29</f>
        <v>673</v>
      </c>
      <c r="X28" s="571" t="str">
        <f>details!I29</f>
        <v>jkgqy dqekj cSjok</v>
      </c>
      <c r="Y28" s="574" t="str">
        <f>'statement of marks'!V29</f>
        <v/>
      </c>
      <c r="Z28" s="574" t="str">
        <f>'statement of marks'!W29</f>
        <v/>
      </c>
      <c r="AA28" s="574" t="str">
        <f>'statement of marks'!X29</f>
        <v/>
      </c>
      <c r="AC28" s="571">
        <v>23</v>
      </c>
      <c r="AD28" s="571">
        <f>details!D29</f>
        <v>673</v>
      </c>
      <c r="AE28" s="571" t="str">
        <f>details!I29</f>
        <v>jkgqy dqekj cSjok</v>
      </c>
      <c r="AF28" s="574" t="str">
        <f>'statement of marks'!Z29</f>
        <v/>
      </c>
      <c r="AG28" s="574" t="str">
        <f>'statement of marks'!AA29</f>
        <v/>
      </c>
      <c r="AH28" s="574" t="str">
        <f>'statement of marks'!AB29</f>
        <v/>
      </c>
      <c r="AJ28" s="571">
        <v>23</v>
      </c>
      <c r="AK28" s="571">
        <f>details!D29</f>
        <v>673</v>
      </c>
      <c r="AL28" s="571" t="str">
        <f>details!I29</f>
        <v>jkgqy dqekj cSjok</v>
      </c>
      <c r="AM28" s="574"/>
      <c r="AN28" s="574"/>
      <c r="AO28" s="574"/>
    </row>
    <row r="29" spans="1:41">
      <c r="A29" s="571">
        <v>24</v>
      </c>
      <c r="B29" s="571">
        <f>details!D30</f>
        <v>674</v>
      </c>
      <c r="C29" s="571" t="str">
        <f>details!I30</f>
        <v>jkeizdk'k ehuk</v>
      </c>
      <c r="D29" s="574">
        <f>'statement of marks'!L30</f>
        <v>5</v>
      </c>
      <c r="E29" s="574">
        <f>'statement of marks'!M30</f>
        <v>5</v>
      </c>
      <c r="F29" s="574">
        <f>'statement of marks'!N30</f>
        <v>10</v>
      </c>
      <c r="H29" s="571">
        <v>24</v>
      </c>
      <c r="I29" s="571">
        <f>details!D30</f>
        <v>674</v>
      </c>
      <c r="J29" s="571" t="str">
        <f>details!I30</f>
        <v>jkeizdk'k ehuk</v>
      </c>
      <c r="K29" s="574">
        <f>'statement of marks'!O30</f>
        <v>5</v>
      </c>
      <c r="L29" s="574">
        <f>'statement of marks'!P30</f>
        <v>5</v>
      </c>
      <c r="M29" s="574">
        <f>'statement of marks'!Q30</f>
        <v>10</v>
      </c>
      <c r="O29" s="571">
        <v>24</v>
      </c>
      <c r="P29" s="571">
        <f>details!D30</f>
        <v>674</v>
      </c>
      <c r="Q29" s="571" t="str">
        <f>details!I30</f>
        <v>jkeizdk'k ehuk</v>
      </c>
      <c r="R29" s="574" t="str">
        <f>'statement of marks'!R30</f>
        <v/>
      </c>
      <c r="S29" s="574" t="str">
        <f>'statement of marks'!S30</f>
        <v/>
      </c>
      <c r="T29" s="574" t="str">
        <f>'statement of marks'!T30</f>
        <v/>
      </c>
      <c r="V29" s="571">
        <v>24</v>
      </c>
      <c r="W29" s="571">
        <f>details!D30</f>
        <v>674</v>
      </c>
      <c r="X29" s="571" t="str">
        <f>details!I30</f>
        <v>jkeizdk'k ehuk</v>
      </c>
      <c r="Y29" s="574" t="str">
        <f>'statement of marks'!V30</f>
        <v/>
      </c>
      <c r="Z29" s="574" t="str">
        <f>'statement of marks'!W30</f>
        <v/>
      </c>
      <c r="AA29" s="574" t="str">
        <f>'statement of marks'!X30</f>
        <v/>
      </c>
      <c r="AC29" s="571">
        <v>24</v>
      </c>
      <c r="AD29" s="571">
        <f>details!D30</f>
        <v>674</v>
      </c>
      <c r="AE29" s="571" t="str">
        <f>details!I30</f>
        <v>jkeizdk'k ehuk</v>
      </c>
      <c r="AF29" s="574" t="str">
        <f>'statement of marks'!Z30</f>
        <v/>
      </c>
      <c r="AG29" s="574" t="str">
        <f>'statement of marks'!AA30</f>
        <v/>
      </c>
      <c r="AH29" s="574" t="str">
        <f>'statement of marks'!AB30</f>
        <v/>
      </c>
      <c r="AJ29" s="571">
        <v>24</v>
      </c>
      <c r="AK29" s="571">
        <f>details!D30</f>
        <v>674</v>
      </c>
      <c r="AL29" s="571" t="str">
        <f>details!I30</f>
        <v>jkeizdk'k ehuk</v>
      </c>
      <c r="AM29" s="574"/>
      <c r="AN29" s="574"/>
      <c r="AO29" s="574"/>
    </row>
    <row r="30" spans="1:41">
      <c r="A30" s="571">
        <v>25</v>
      </c>
      <c r="B30" s="571">
        <f>details!D31</f>
        <v>675</v>
      </c>
      <c r="C30" s="571" t="str">
        <f>details!I31</f>
        <v>jfo dqekj</v>
      </c>
      <c r="D30" s="574">
        <f>'statement of marks'!L31</f>
        <v>2</v>
      </c>
      <c r="E30" s="574">
        <f>'statement of marks'!M31</f>
        <v>5</v>
      </c>
      <c r="F30" s="574">
        <f>'statement of marks'!N31</f>
        <v>7</v>
      </c>
      <c r="H30" s="571">
        <v>25</v>
      </c>
      <c r="I30" s="571">
        <f>details!D31</f>
        <v>675</v>
      </c>
      <c r="J30" s="571" t="str">
        <f>details!I31</f>
        <v>jfo dqekj</v>
      </c>
      <c r="K30" s="574">
        <f>'statement of marks'!O31</f>
        <v>2</v>
      </c>
      <c r="L30" s="574">
        <f>'statement of marks'!P31</f>
        <v>5</v>
      </c>
      <c r="M30" s="574">
        <f>'statement of marks'!Q31</f>
        <v>7</v>
      </c>
      <c r="O30" s="571">
        <v>25</v>
      </c>
      <c r="P30" s="571">
        <f>details!D31</f>
        <v>675</v>
      </c>
      <c r="Q30" s="571" t="str">
        <f>details!I31</f>
        <v>jfo dqekj</v>
      </c>
      <c r="R30" s="574" t="str">
        <f>'statement of marks'!R31</f>
        <v/>
      </c>
      <c r="S30" s="574" t="str">
        <f>'statement of marks'!S31</f>
        <v/>
      </c>
      <c r="T30" s="574" t="str">
        <f>'statement of marks'!T31</f>
        <v/>
      </c>
      <c r="V30" s="571">
        <v>25</v>
      </c>
      <c r="W30" s="571">
        <f>details!D31</f>
        <v>675</v>
      </c>
      <c r="X30" s="571" t="str">
        <f>details!I31</f>
        <v>jfo dqekj</v>
      </c>
      <c r="Y30" s="574" t="str">
        <f>'statement of marks'!V31</f>
        <v/>
      </c>
      <c r="Z30" s="574" t="str">
        <f>'statement of marks'!W31</f>
        <v/>
      </c>
      <c r="AA30" s="574" t="str">
        <f>'statement of marks'!X31</f>
        <v/>
      </c>
      <c r="AC30" s="571">
        <v>25</v>
      </c>
      <c r="AD30" s="571">
        <f>details!D31</f>
        <v>675</v>
      </c>
      <c r="AE30" s="571" t="str">
        <f>details!I31</f>
        <v>jfo dqekj</v>
      </c>
      <c r="AF30" s="574" t="str">
        <f>'statement of marks'!Z31</f>
        <v/>
      </c>
      <c r="AG30" s="574" t="str">
        <f>'statement of marks'!AA31</f>
        <v/>
      </c>
      <c r="AH30" s="574" t="str">
        <f>'statement of marks'!AB31</f>
        <v/>
      </c>
      <c r="AJ30" s="571">
        <v>25</v>
      </c>
      <c r="AK30" s="571">
        <f>details!D31</f>
        <v>675</v>
      </c>
      <c r="AL30" s="571" t="str">
        <f>details!I31</f>
        <v>jfo dqekj</v>
      </c>
      <c r="AM30" s="574"/>
      <c r="AN30" s="574"/>
      <c r="AO30" s="574"/>
    </row>
    <row r="31" spans="1:41">
      <c r="A31" s="571">
        <v>26</v>
      </c>
      <c r="B31" s="571">
        <f>details!D32</f>
        <v>676</v>
      </c>
      <c r="C31" s="571" t="str">
        <f>details!I32</f>
        <v>lUuh dqekj lk¡lh</v>
      </c>
      <c r="D31" s="574">
        <f>'statement of marks'!L32</f>
        <v>3</v>
      </c>
      <c r="E31" s="574">
        <f>'statement of marks'!M32</f>
        <v>5</v>
      </c>
      <c r="F31" s="574">
        <f>'statement of marks'!N32</f>
        <v>8</v>
      </c>
      <c r="H31" s="571">
        <v>26</v>
      </c>
      <c r="I31" s="571">
        <f>details!D32</f>
        <v>676</v>
      </c>
      <c r="J31" s="571" t="str">
        <f>details!I32</f>
        <v>lUuh dqekj lk¡lh</v>
      </c>
      <c r="K31" s="574">
        <f>'statement of marks'!O32</f>
        <v>4</v>
      </c>
      <c r="L31" s="574">
        <f>'statement of marks'!P32</f>
        <v>5</v>
      </c>
      <c r="M31" s="574">
        <f>'statement of marks'!Q32</f>
        <v>9</v>
      </c>
      <c r="O31" s="571">
        <v>26</v>
      </c>
      <c r="P31" s="571">
        <f>details!D32</f>
        <v>676</v>
      </c>
      <c r="Q31" s="571" t="str">
        <f>details!I32</f>
        <v>lUuh dqekj lk¡lh</v>
      </c>
      <c r="R31" s="574" t="str">
        <f>'statement of marks'!R32</f>
        <v/>
      </c>
      <c r="S31" s="574" t="str">
        <f>'statement of marks'!S32</f>
        <v/>
      </c>
      <c r="T31" s="574" t="str">
        <f>'statement of marks'!T32</f>
        <v/>
      </c>
      <c r="V31" s="571">
        <v>26</v>
      </c>
      <c r="W31" s="571">
        <f>details!D32</f>
        <v>676</v>
      </c>
      <c r="X31" s="571" t="str">
        <f>details!I32</f>
        <v>lUuh dqekj lk¡lh</v>
      </c>
      <c r="Y31" s="574" t="str">
        <f>'statement of marks'!V32</f>
        <v/>
      </c>
      <c r="Z31" s="574" t="str">
        <f>'statement of marks'!W32</f>
        <v/>
      </c>
      <c r="AA31" s="574" t="str">
        <f>'statement of marks'!X32</f>
        <v/>
      </c>
      <c r="AC31" s="571">
        <v>26</v>
      </c>
      <c r="AD31" s="571">
        <f>details!D32</f>
        <v>676</v>
      </c>
      <c r="AE31" s="571" t="str">
        <f>details!I32</f>
        <v>lUuh dqekj lk¡lh</v>
      </c>
      <c r="AF31" s="574" t="str">
        <f>'statement of marks'!Z32</f>
        <v/>
      </c>
      <c r="AG31" s="574" t="str">
        <f>'statement of marks'!AA32</f>
        <v/>
      </c>
      <c r="AH31" s="574" t="str">
        <f>'statement of marks'!AB32</f>
        <v/>
      </c>
      <c r="AJ31" s="571">
        <v>26</v>
      </c>
      <c r="AK31" s="571">
        <f>details!D32</f>
        <v>676</v>
      </c>
      <c r="AL31" s="571" t="str">
        <f>details!I32</f>
        <v>lUuh dqekj lk¡lh</v>
      </c>
      <c r="AM31" s="574"/>
      <c r="AN31" s="574"/>
      <c r="AO31" s="574"/>
    </row>
    <row r="32" spans="1:41">
      <c r="A32" s="571">
        <v>27</v>
      </c>
      <c r="B32" s="571">
        <f>details!D33</f>
        <v>677</v>
      </c>
      <c r="C32" s="571" t="str">
        <f>details!I33</f>
        <v>lqjsUnz dqekj ehuk</v>
      </c>
      <c r="D32" s="574">
        <f>'statement of marks'!L33</f>
        <v>4</v>
      </c>
      <c r="E32" s="574">
        <f>'statement of marks'!M33</f>
        <v>5</v>
      </c>
      <c r="F32" s="574">
        <f>'statement of marks'!N33</f>
        <v>9</v>
      </c>
      <c r="H32" s="571">
        <v>27</v>
      </c>
      <c r="I32" s="571">
        <f>details!D33</f>
        <v>677</v>
      </c>
      <c r="J32" s="571" t="str">
        <f>details!I33</f>
        <v>lqjsUnz dqekj ehuk</v>
      </c>
      <c r="K32" s="574">
        <f>'statement of marks'!O33</f>
        <v>2</v>
      </c>
      <c r="L32" s="574">
        <f>'statement of marks'!P33</f>
        <v>5</v>
      </c>
      <c r="M32" s="574">
        <f>'statement of marks'!Q33</f>
        <v>7</v>
      </c>
      <c r="O32" s="571">
        <v>27</v>
      </c>
      <c r="P32" s="571">
        <f>details!D33</f>
        <v>677</v>
      </c>
      <c r="Q32" s="571" t="str">
        <f>details!I33</f>
        <v>lqjsUnz dqekj ehuk</v>
      </c>
      <c r="R32" s="574" t="str">
        <f>'statement of marks'!R33</f>
        <v/>
      </c>
      <c r="S32" s="574" t="str">
        <f>'statement of marks'!S33</f>
        <v/>
      </c>
      <c r="T32" s="574" t="str">
        <f>'statement of marks'!T33</f>
        <v/>
      </c>
      <c r="V32" s="571">
        <v>27</v>
      </c>
      <c r="W32" s="571">
        <f>details!D33</f>
        <v>677</v>
      </c>
      <c r="X32" s="571" t="str">
        <f>details!I33</f>
        <v>lqjsUnz dqekj ehuk</v>
      </c>
      <c r="Y32" s="574" t="str">
        <f>'statement of marks'!V33</f>
        <v/>
      </c>
      <c r="Z32" s="574" t="str">
        <f>'statement of marks'!W33</f>
        <v/>
      </c>
      <c r="AA32" s="574" t="str">
        <f>'statement of marks'!X33</f>
        <v/>
      </c>
      <c r="AC32" s="571">
        <v>27</v>
      </c>
      <c r="AD32" s="571">
        <f>details!D33</f>
        <v>677</v>
      </c>
      <c r="AE32" s="571" t="str">
        <f>details!I33</f>
        <v>lqjsUnz dqekj ehuk</v>
      </c>
      <c r="AF32" s="574" t="str">
        <f>'statement of marks'!Z33</f>
        <v/>
      </c>
      <c r="AG32" s="574" t="str">
        <f>'statement of marks'!AA33</f>
        <v/>
      </c>
      <c r="AH32" s="574" t="str">
        <f>'statement of marks'!AB33</f>
        <v/>
      </c>
      <c r="AJ32" s="571">
        <v>27</v>
      </c>
      <c r="AK32" s="571">
        <f>details!D33</f>
        <v>677</v>
      </c>
      <c r="AL32" s="571" t="str">
        <f>details!I33</f>
        <v>lqjsUnz dqekj ehuk</v>
      </c>
      <c r="AM32" s="574"/>
      <c r="AN32" s="574"/>
      <c r="AO32" s="574"/>
    </row>
    <row r="33" spans="1:41">
      <c r="A33" s="571">
        <v>28</v>
      </c>
      <c r="B33" s="571">
        <f>details!D34</f>
        <v>678</v>
      </c>
      <c r="C33" s="571" t="str">
        <f>details!I34</f>
        <v>fot; dqekj cSjok</v>
      </c>
      <c r="D33" s="574" t="str">
        <f>'statement of marks'!L34</f>
        <v>ab</v>
      </c>
      <c r="E33" s="574" t="str">
        <f>'statement of marks'!M34</f>
        <v>ab</v>
      </c>
      <c r="F33" s="574">
        <f>'statement of marks'!N34</f>
        <v>0</v>
      </c>
      <c r="H33" s="571">
        <v>28</v>
      </c>
      <c r="I33" s="571">
        <f>details!D34</f>
        <v>678</v>
      </c>
      <c r="J33" s="571" t="str">
        <f>details!I34</f>
        <v>fot; dqekj cSjok</v>
      </c>
      <c r="K33" s="574">
        <f>'statement of marks'!O34</f>
        <v>3</v>
      </c>
      <c r="L33" s="574">
        <f>'statement of marks'!P34</f>
        <v>5</v>
      </c>
      <c r="M33" s="574">
        <f>'statement of marks'!Q34</f>
        <v>8</v>
      </c>
      <c r="O33" s="571">
        <v>28</v>
      </c>
      <c r="P33" s="571">
        <f>details!D34</f>
        <v>678</v>
      </c>
      <c r="Q33" s="571" t="str">
        <f>details!I34</f>
        <v>fot; dqekj cSjok</v>
      </c>
      <c r="R33" s="574" t="str">
        <f>'statement of marks'!R34</f>
        <v/>
      </c>
      <c r="S33" s="574" t="str">
        <f>'statement of marks'!S34</f>
        <v/>
      </c>
      <c r="T33" s="574" t="str">
        <f>'statement of marks'!T34</f>
        <v/>
      </c>
      <c r="V33" s="571">
        <v>28</v>
      </c>
      <c r="W33" s="571">
        <f>details!D34</f>
        <v>678</v>
      </c>
      <c r="X33" s="571" t="str">
        <f>details!I34</f>
        <v>fot; dqekj cSjok</v>
      </c>
      <c r="Y33" s="574" t="str">
        <f>'statement of marks'!V34</f>
        <v/>
      </c>
      <c r="Z33" s="574" t="str">
        <f>'statement of marks'!W34</f>
        <v/>
      </c>
      <c r="AA33" s="574" t="str">
        <f>'statement of marks'!X34</f>
        <v/>
      </c>
      <c r="AC33" s="571">
        <v>28</v>
      </c>
      <c r="AD33" s="571">
        <f>details!D34</f>
        <v>678</v>
      </c>
      <c r="AE33" s="571" t="str">
        <f>details!I34</f>
        <v>fot; dqekj cSjok</v>
      </c>
      <c r="AF33" s="574" t="str">
        <f>'statement of marks'!Z34</f>
        <v/>
      </c>
      <c r="AG33" s="574" t="str">
        <f>'statement of marks'!AA34</f>
        <v/>
      </c>
      <c r="AH33" s="574" t="str">
        <f>'statement of marks'!AB34</f>
        <v/>
      </c>
      <c r="AJ33" s="571">
        <v>28</v>
      </c>
      <c r="AK33" s="571">
        <f>details!D34</f>
        <v>678</v>
      </c>
      <c r="AL33" s="571" t="str">
        <f>details!I34</f>
        <v>fot; dqekj cSjok</v>
      </c>
      <c r="AM33" s="574"/>
      <c r="AN33" s="574"/>
      <c r="AO33" s="574"/>
    </row>
    <row r="34" spans="1:41">
      <c r="A34" s="571">
        <v>29</v>
      </c>
      <c r="B34" s="571">
        <f>details!D35</f>
        <v>679</v>
      </c>
      <c r="C34" s="571" t="str">
        <f>details!I35</f>
        <v>fou; dqekj ehuk</v>
      </c>
      <c r="D34" s="574">
        <f>'statement of marks'!L35</f>
        <v>2</v>
      </c>
      <c r="E34" s="574">
        <f>'statement of marks'!M35</f>
        <v>5</v>
      </c>
      <c r="F34" s="574">
        <f>'statement of marks'!N35</f>
        <v>7</v>
      </c>
      <c r="H34" s="571">
        <v>29</v>
      </c>
      <c r="I34" s="571">
        <f>details!D35</f>
        <v>679</v>
      </c>
      <c r="J34" s="571" t="str">
        <f>details!I35</f>
        <v>fou; dqekj ehuk</v>
      </c>
      <c r="K34" s="574">
        <f>'statement of marks'!O35</f>
        <v>3</v>
      </c>
      <c r="L34" s="574">
        <f>'statement of marks'!P35</f>
        <v>5</v>
      </c>
      <c r="M34" s="574">
        <f>'statement of marks'!Q35</f>
        <v>8</v>
      </c>
      <c r="O34" s="571">
        <v>29</v>
      </c>
      <c r="P34" s="571">
        <f>details!D35</f>
        <v>679</v>
      </c>
      <c r="Q34" s="571" t="str">
        <f>details!I35</f>
        <v>fou; dqekj ehuk</v>
      </c>
      <c r="R34" s="574" t="str">
        <f>'statement of marks'!R35</f>
        <v/>
      </c>
      <c r="S34" s="574" t="str">
        <f>'statement of marks'!S35</f>
        <v/>
      </c>
      <c r="T34" s="574" t="str">
        <f>'statement of marks'!T35</f>
        <v/>
      </c>
      <c r="V34" s="571">
        <v>29</v>
      </c>
      <c r="W34" s="571">
        <f>details!D35</f>
        <v>679</v>
      </c>
      <c r="X34" s="571" t="str">
        <f>details!I35</f>
        <v>fou; dqekj ehuk</v>
      </c>
      <c r="Y34" s="574" t="str">
        <f>'statement of marks'!V35</f>
        <v/>
      </c>
      <c r="Z34" s="574" t="str">
        <f>'statement of marks'!W35</f>
        <v/>
      </c>
      <c r="AA34" s="574" t="str">
        <f>'statement of marks'!X35</f>
        <v/>
      </c>
      <c r="AC34" s="571">
        <v>29</v>
      </c>
      <c r="AD34" s="571">
        <f>details!D35</f>
        <v>679</v>
      </c>
      <c r="AE34" s="571" t="str">
        <f>details!I35</f>
        <v>fou; dqekj ehuk</v>
      </c>
      <c r="AF34" s="574" t="str">
        <f>'statement of marks'!Z35</f>
        <v/>
      </c>
      <c r="AG34" s="574" t="str">
        <f>'statement of marks'!AA35</f>
        <v/>
      </c>
      <c r="AH34" s="574" t="str">
        <f>'statement of marks'!AB35</f>
        <v/>
      </c>
      <c r="AJ34" s="571">
        <v>29</v>
      </c>
      <c r="AK34" s="571">
        <f>details!D35</f>
        <v>679</v>
      </c>
      <c r="AL34" s="571" t="str">
        <f>details!I35</f>
        <v>fou; dqekj ehuk</v>
      </c>
      <c r="AM34" s="574"/>
      <c r="AN34" s="574"/>
      <c r="AO34" s="574"/>
    </row>
    <row r="35" spans="1:41">
      <c r="A35" s="571">
        <v>30</v>
      </c>
      <c r="B35" s="571">
        <f>details!D36</f>
        <v>680</v>
      </c>
      <c r="C35" s="571" t="str">
        <f>details!I36</f>
        <v>fouksn ehuk</v>
      </c>
      <c r="D35" s="574" t="str">
        <f>'statement of marks'!L36</f>
        <v>ab</v>
      </c>
      <c r="E35" s="574" t="str">
        <f>'statement of marks'!M36</f>
        <v>ab</v>
      </c>
      <c r="F35" s="574">
        <f>'statement of marks'!N36</f>
        <v>0</v>
      </c>
      <c r="H35" s="571">
        <v>30</v>
      </c>
      <c r="I35" s="571">
        <f>details!D36</f>
        <v>680</v>
      </c>
      <c r="J35" s="571" t="str">
        <f>details!I36</f>
        <v>fouksn ehuk</v>
      </c>
      <c r="K35" s="574">
        <f>'statement of marks'!O36</f>
        <v>4</v>
      </c>
      <c r="L35" s="574">
        <f>'statement of marks'!P36</f>
        <v>5</v>
      </c>
      <c r="M35" s="574">
        <f>'statement of marks'!Q36</f>
        <v>9</v>
      </c>
      <c r="O35" s="571">
        <v>30</v>
      </c>
      <c r="P35" s="571">
        <f>details!D36</f>
        <v>680</v>
      </c>
      <c r="Q35" s="571" t="str">
        <f>details!I36</f>
        <v>fouksn ehuk</v>
      </c>
      <c r="R35" s="574" t="str">
        <f>'statement of marks'!R36</f>
        <v/>
      </c>
      <c r="S35" s="574" t="str">
        <f>'statement of marks'!S36</f>
        <v/>
      </c>
      <c r="T35" s="574" t="str">
        <f>'statement of marks'!T36</f>
        <v/>
      </c>
      <c r="V35" s="571">
        <v>30</v>
      </c>
      <c r="W35" s="571">
        <f>details!D36</f>
        <v>680</v>
      </c>
      <c r="X35" s="571" t="str">
        <f>details!I36</f>
        <v>fouksn ehuk</v>
      </c>
      <c r="Y35" s="574" t="str">
        <f>'statement of marks'!V36</f>
        <v/>
      </c>
      <c r="Z35" s="574" t="str">
        <f>'statement of marks'!W36</f>
        <v/>
      </c>
      <c r="AA35" s="574" t="str">
        <f>'statement of marks'!X36</f>
        <v/>
      </c>
      <c r="AC35" s="571">
        <v>30</v>
      </c>
      <c r="AD35" s="571">
        <f>details!D36</f>
        <v>680</v>
      </c>
      <c r="AE35" s="571" t="str">
        <f>details!I36</f>
        <v>fouksn ehuk</v>
      </c>
      <c r="AF35" s="574" t="str">
        <f>'statement of marks'!Z36</f>
        <v/>
      </c>
      <c r="AG35" s="574" t="str">
        <f>'statement of marks'!AA36</f>
        <v/>
      </c>
      <c r="AH35" s="574" t="str">
        <f>'statement of marks'!AB36</f>
        <v/>
      </c>
      <c r="AJ35" s="571">
        <v>30</v>
      </c>
      <c r="AK35" s="571">
        <f>details!D36</f>
        <v>680</v>
      </c>
      <c r="AL35" s="571" t="str">
        <f>details!I36</f>
        <v>fouksn ehuk</v>
      </c>
      <c r="AM35" s="574"/>
      <c r="AN35" s="574"/>
      <c r="AO35" s="574"/>
    </row>
    <row r="36" spans="1:41">
      <c r="A36" s="571">
        <v>31</v>
      </c>
      <c r="B36" s="571">
        <f>details!D37</f>
        <v>681</v>
      </c>
      <c r="C36" s="571" t="str">
        <f>details!I37</f>
        <v>fo'kky ehuk</v>
      </c>
      <c r="D36" s="574">
        <f>'statement of marks'!L37</f>
        <v>5</v>
      </c>
      <c r="E36" s="574">
        <f>'statement of marks'!M37</f>
        <v>5</v>
      </c>
      <c r="F36" s="574">
        <f>'statement of marks'!N37</f>
        <v>10</v>
      </c>
      <c r="H36" s="571">
        <v>31</v>
      </c>
      <c r="I36" s="571">
        <f>details!D37</f>
        <v>681</v>
      </c>
      <c r="J36" s="571" t="str">
        <f>details!I37</f>
        <v>fo'kky ehuk</v>
      </c>
      <c r="K36" s="574" t="str">
        <f>'statement of marks'!O37</f>
        <v>ab</v>
      </c>
      <c r="L36" s="574" t="str">
        <f>'statement of marks'!P37</f>
        <v>ab</v>
      </c>
      <c r="M36" s="574">
        <f>'statement of marks'!Q37</f>
        <v>0</v>
      </c>
      <c r="O36" s="571">
        <v>31</v>
      </c>
      <c r="P36" s="571">
        <f>details!D37</f>
        <v>681</v>
      </c>
      <c r="Q36" s="571" t="str">
        <f>details!I37</f>
        <v>fo'kky ehuk</v>
      </c>
      <c r="R36" s="574" t="str">
        <f>'statement of marks'!R37</f>
        <v/>
      </c>
      <c r="S36" s="574" t="str">
        <f>'statement of marks'!S37</f>
        <v/>
      </c>
      <c r="T36" s="574" t="str">
        <f>'statement of marks'!T37</f>
        <v/>
      </c>
      <c r="V36" s="571">
        <v>31</v>
      </c>
      <c r="W36" s="571">
        <f>details!D37</f>
        <v>681</v>
      </c>
      <c r="X36" s="571" t="str">
        <f>details!I37</f>
        <v>fo'kky ehuk</v>
      </c>
      <c r="Y36" s="574" t="str">
        <f>'statement of marks'!V37</f>
        <v/>
      </c>
      <c r="Z36" s="574" t="str">
        <f>'statement of marks'!W37</f>
        <v/>
      </c>
      <c r="AA36" s="574" t="str">
        <f>'statement of marks'!X37</f>
        <v/>
      </c>
      <c r="AC36" s="571">
        <v>31</v>
      </c>
      <c r="AD36" s="571">
        <f>details!D37</f>
        <v>681</v>
      </c>
      <c r="AE36" s="571" t="str">
        <f>details!I37</f>
        <v>fo'kky ehuk</v>
      </c>
      <c r="AF36" s="574" t="str">
        <f>'statement of marks'!Z37</f>
        <v/>
      </c>
      <c r="AG36" s="574" t="str">
        <f>'statement of marks'!AA37</f>
        <v/>
      </c>
      <c r="AH36" s="574" t="str">
        <f>'statement of marks'!AB37</f>
        <v/>
      </c>
      <c r="AJ36" s="571">
        <v>31</v>
      </c>
      <c r="AK36" s="571">
        <f>details!D37</f>
        <v>681</v>
      </c>
      <c r="AL36" s="571" t="str">
        <f>details!I37</f>
        <v>fo'kky ehuk</v>
      </c>
      <c r="AM36" s="574"/>
      <c r="AN36" s="574"/>
      <c r="AO36" s="574"/>
    </row>
    <row r="37" spans="1:41">
      <c r="A37" s="571">
        <v>32</v>
      </c>
      <c r="B37" s="571">
        <f>details!D38</f>
        <v>682</v>
      </c>
      <c r="C37" s="571" t="str">
        <f>details!I38</f>
        <v>fo".kq dqekj ckcfj;k</v>
      </c>
      <c r="D37" s="574">
        <f>'statement of marks'!L38</f>
        <v>3</v>
      </c>
      <c r="E37" s="574">
        <f>'statement of marks'!M38</f>
        <v>5</v>
      </c>
      <c r="F37" s="574">
        <f>'statement of marks'!N38</f>
        <v>8</v>
      </c>
      <c r="H37" s="571">
        <v>32</v>
      </c>
      <c r="I37" s="571">
        <f>details!D38</f>
        <v>682</v>
      </c>
      <c r="J37" s="571" t="str">
        <f>details!I38</f>
        <v>fo".kq dqekj ckcfj;k</v>
      </c>
      <c r="K37" s="574" t="str">
        <f>'statement of marks'!O38</f>
        <v>ab</v>
      </c>
      <c r="L37" s="574" t="str">
        <f>'statement of marks'!P38</f>
        <v>ab</v>
      </c>
      <c r="M37" s="574">
        <f>'statement of marks'!Q38</f>
        <v>0</v>
      </c>
      <c r="O37" s="571">
        <v>32</v>
      </c>
      <c r="P37" s="571">
        <f>details!D38</f>
        <v>682</v>
      </c>
      <c r="Q37" s="571" t="str">
        <f>details!I38</f>
        <v>fo".kq dqekj ckcfj;k</v>
      </c>
      <c r="R37" s="574" t="str">
        <f>'statement of marks'!R38</f>
        <v/>
      </c>
      <c r="S37" s="574" t="str">
        <f>'statement of marks'!S38</f>
        <v/>
      </c>
      <c r="T37" s="574" t="str">
        <f>'statement of marks'!T38</f>
        <v/>
      </c>
      <c r="V37" s="571">
        <v>32</v>
      </c>
      <c r="W37" s="571">
        <f>details!D38</f>
        <v>682</v>
      </c>
      <c r="X37" s="571" t="str">
        <f>details!I38</f>
        <v>fo".kq dqekj ckcfj;k</v>
      </c>
      <c r="Y37" s="574" t="str">
        <f>'statement of marks'!V38</f>
        <v/>
      </c>
      <c r="Z37" s="574" t="str">
        <f>'statement of marks'!W38</f>
        <v/>
      </c>
      <c r="AA37" s="574" t="str">
        <f>'statement of marks'!X38</f>
        <v/>
      </c>
      <c r="AC37" s="571">
        <v>32</v>
      </c>
      <c r="AD37" s="571">
        <f>details!D38</f>
        <v>682</v>
      </c>
      <c r="AE37" s="571" t="str">
        <f>details!I38</f>
        <v>fo".kq dqekj ckcfj;k</v>
      </c>
      <c r="AF37" s="574" t="str">
        <f>'statement of marks'!Z38</f>
        <v/>
      </c>
      <c r="AG37" s="574" t="str">
        <f>'statement of marks'!AA38</f>
        <v/>
      </c>
      <c r="AH37" s="574" t="str">
        <f>'statement of marks'!AB38</f>
        <v/>
      </c>
      <c r="AJ37" s="571">
        <v>32</v>
      </c>
      <c r="AK37" s="571">
        <f>details!D38</f>
        <v>682</v>
      </c>
      <c r="AL37" s="571" t="str">
        <f>details!I38</f>
        <v>fo".kq dqekj ckcfj;k</v>
      </c>
      <c r="AM37" s="574"/>
      <c r="AN37" s="574"/>
      <c r="AO37" s="574"/>
    </row>
    <row r="38" spans="1:41">
      <c r="A38" s="571">
        <v>33</v>
      </c>
      <c r="B38" s="571">
        <f>details!D39</f>
        <v>0</v>
      </c>
      <c r="C38" s="571">
        <f>details!I39</f>
        <v>0</v>
      </c>
      <c r="D38" s="574" t="str">
        <f>'statement of marks'!L39</f>
        <v/>
      </c>
      <c r="E38" s="574" t="str">
        <f>'statement of marks'!M39</f>
        <v/>
      </c>
      <c r="F38" s="574" t="str">
        <f>'statement of marks'!N39</f>
        <v/>
      </c>
      <c r="H38" s="571">
        <v>33</v>
      </c>
      <c r="I38" s="571">
        <f>details!D39</f>
        <v>0</v>
      </c>
      <c r="J38" s="571">
        <f>details!I39</f>
        <v>0</v>
      </c>
      <c r="K38" s="574" t="str">
        <f>'statement of marks'!O39</f>
        <v/>
      </c>
      <c r="L38" s="574" t="str">
        <f>'statement of marks'!P39</f>
        <v/>
      </c>
      <c r="M38" s="574" t="str">
        <f>'statement of marks'!Q39</f>
        <v/>
      </c>
      <c r="O38" s="571">
        <v>33</v>
      </c>
      <c r="P38" s="571">
        <f>details!D39</f>
        <v>0</v>
      </c>
      <c r="Q38" s="571">
        <f>details!I39</f>
        <v>0</v>
      </c>
      <c r="R38" s="574" t="str">
        <f>'statement of marks'!R39</f>
        <v/>
      </c>
      <c r="S38" s="574" t="str">
        <f>'statement of marks'!S39</f>
        <v/>
      </c>
      <c r="T38" s="574" t="str">
        <f>'statement of marks'!T39</f>
        <v/>
      </c>
      <c r="V38" s="571">
        <v>33</v>
      </c>
      <c r="W38" s="571">
        <f>details!D39</f>
        <v>0</v>
      </c>
      <c r="X38" s="571">
        <f>details!I39</f>
        <v>0</v>
      </c>
      <c r="Y38" s="574" t="str">
        <f>'statement of marks'!V39</f>
        <v/>
      </c>
      <c r="Z38" s="574" t="str">
        <f>'statement of marks'!W39</f>
        <v/>
      </c>
      <c r="AA38" s="574" t="str">
        <f>'statement of marks'!X39</f>
        <v/>
      </c>
      <c r="AC38" s="571">
        <v>33</v>
      </c>
      <c r="AD38" s="571">
        <f>details!D39</f>
        <v>0</v>
      </c>
      <c r="AE38" s="571">
        <f>details!I39</f>
        <v>0</v>
      </c>
      <c r="AF38" s="574" t="str">
        <f>'statement of marks'!Z39</f>
        <v/>
      </c>
      <c r="AG38" s="574" t="str">
        <f>'statement of marks'!AA39</f>
        <v/>
      </c>
      <c r="AH38" s="574" t="str">
        <f>'statement of marks'!AB39</f>
        <v/>
      </c>
      <c r="AJ38" s="571">
        <v>33</v>
      </c>
      <c r="AK38" s="571">
        <f>details!D39</f>
        <v>0</v>
      </c>
      <c r="AL38" s="571">
        <f>details!I39</f>
        <v>0</v>
      </c>
      <c r="AM38" s="574"/>
      <c r="AN38" s="574"/>
      <c r="AO38" s="574"/>
    </row>
    <row r="39" spans="1:41">
      <c r="A39" s="571">
        <v>34</v>
      </c>
      <c r="B39" s="571">
        <f>details!D40</f>
        <v>0</v>
      </c>
      <c r="C39" s="571">
        <f>details!I40</f>
        <v>0</v>
      </c>
      <c r="D39" s="574" t="str">
        <f>'statement of marks'!L40</f>
        <v/>
      </c>
      <c r="E39" s="574" t="str">
        <f>'statement of marks'!M40</f>
        <v/>
      </c>
      <c r="F39" s="574" t="str">
        <f>'statement of marks'!N40</f>
        <v/>
      </c>
      <c r="H39" s="571">
        <v>34</v>
      </c>
      <c r="I39" s="571">
        <f>details!D40</f>
        <v>0</v>
      </c>
      <c r="J39" s="571">
        <f>details!I40</f>
        <v>0</v>
      </c>
      <c r="K39" s="574" t="str">
        <f>'statement of marks'!O40</f>
        <v/>
      </c>
      <c r="L39" s="574" t="str">
        <f>'statement of marks'!P40</f>
        <v/>
      </c>
      <c r="M39" s="574" t="str">
        <f>'statement of marks'!Q40</f>
        <v/>
      </c>
      <c r="O39" s="571">
        <v>34</v>
      </c>
      <c r="P39" s="571">
        <f>details!D40</f>
        <v>0</v>
      </c>
      <c r="Q39" s="571">
        <f>details!I40</f>
        <v>0</v>
      </c>
      <c r="R39" s="574" t="str">
        <f>'statement of marks'!R40</f>
        <v/>
      </c>
      <c r="S39" s="574" t="str">
        <f>'statement of marks'!S40</f>
        <v/>
      </c>
      <c r="T39" s="574" t="str">
        <f>'statement of marks'!T40</f>
        <v/>
      </c>
      <c r="V39" s="571">
        <v>34</v>
      </c>
      <c r="W39" s="571">
        <f>details!D40</f>
        <v>0</v>
      </c>
      <c r="X39" s="571">
        <f>details!I40</f>
        <v>0</v>
      </c>
      <c r="Y39" s="574" t="str">
        <f>'statement of marks'!V40</f>
        <v/>
      </c>
      <c r="Z39" s="574" t="str">
        <f>'statement of marks'!W40</f>
        <v/>
      </c>
      <c r="AA39" s="574" t="str">
        <f>'statement of marks'!X40</f>
        <v/>
      </c>
      <c r="AC39" s="571">
        <v>34</v>
      </c>
      <c r="AD39" s="571">
        <f>details!D40</f>
        <v>0</v>
      </c>
      <c r="AE39" s="571">
        <f>details!I40</f>
        <v>0</v>
      </c>
      <c r="AF39" s="574" t="str">
        <f>'statement of marks'!Z40</f>
        <v/>
      </c>
      <c r="AG39" s="574" t="str">
        <f>'statement of marks'!AA40</f>
        <v/>
      </c>
      <c r="AH39" s="574" t="str">
        <f>'statement of marks'!AB40</f>
        <v/>
      </c>
      <c r="AJ39" s="571">
        <v>34</v>
      </c>
      <c r="AK39" s="571">
        <f>details!D40</f>
        <v>0</v>
      </c>
      <c r="AL39" s="571">
        <f>details!I40</f>
        <v>0</v>
      </c>
      <c r="AM39" s="574"/>
      <c r="AN39" s="574"/>
      <c r="AO39" s="574"/>
    </row>
    <row r="40" spans="1:41">
      <c r="A40" s="571">
        <v>35</v>
      </c>
      <c r="B40" s="571">
        <f>details!D41</f>
        <v>0</v>
      </c>
      <c r="C40" s="571">
        <f>details!I41</f>
        <v>0</v>
      </c>
      <c r="D40" s="574" t="str">
        <f>'statement of marks'!L41</f>
        <v/>
      </c>
      <c r="E40" s="574" t="str">
        <f>'statement of marks'!M41</f>
        <v/>
      </c>
      <c r="F40" s="574" t="str">
        <f>'statement of marks'!N41</f>
        <v/>
      </c>
      <c r="H40" s="571">
        <v>35</v>
      </c>
      <c r="I40" s="571">
        <f>details!D41</f>
        <v>0</v>
      </c>
      <c r="J40" s="571">
        <f>details!I41</f>
        <v>0</v>
      </c>
      <c r="K40" s="574" t="str">
        <f>'statement of marks'!O41</f>
        <v/>
      </c>
      <c r="L40" s="574" t="str">
        <f>'statement of marks'!P41</f>
        <v/>
      </c>
      <c r="M40" s="574" t="str">
        <f>'statement of marks'!Q41</f>
        <v/>
      </c>
      <c r="O40" s="571">
        <v>35</v>
      </c>
      <c r="P40" s="571">
        <f>details!D41</f>
        <v>0</v>
      </c>
      <c r="Q40" s="571">
        <f>details!I41</f>
        <v>0</v>
      </c>
      <c r="R40" s="574" t="str">
        <f>'statement of marks'!R41</f>
        <v/>
      </c>
      <c r="S40" s="574" t="str">
        <f>'statement of marks'!S41</f>
        <v/>
      </c>
      <c r="T40" s="574" t="str">
        <f>'statement of marks'!T41</f>
        <v/>
      </c>
      <c r="V40" s="571">
        <v>35</v>
      </c>
      <c r="W40" s="571">
        <f>details!D41</f>
        <v>0</v>
      </c>
      <c r="X40" s="571">
        <f>details!I41</f>
        <v>0</v>
      </c>
      <c r="Y40" s="574" t="str">
        <f>'statement of marks'!V41</f>
        <v/>
      </c>
      <c r="Z40" s="574" t="str">
        <f>'statement of marks'!W41</f>
        <v/>
      </c>
      <c r="AA40" s="574" t="str">
        <f>'statement of marks'!X41</f>
        <v/>
      </c>
      <c r="AC40" s="571">
        <v>35</v>
      </c>
      <c r="AD40" s="571">
        <f>details!D41</f>
        <v>0</v>
      </c>
      <c r="AE40" s="571">
        <f>details!I41</f>
        <v>0</v>
      </c>
      <c r="AF40" s="574" t="str">
        <f>'statement of marks'!Z41</f>
        <v/>
      </c>
      <c r="AG40" s="574" t="str">
        <f>'statement of marks'!AA41</f>
        <v/>
      </c>
      <c r="AH40" s="574" t="str">
        <f>'statement of marks'!AB41</f>
        <v/>
      </c>
      <c r="AJ40" s="571">
        <v>35</v>
      </c>
      <c r="AK40" s="571">
        <f>details!D41</f>
        <v>0</v>
      </c>
      <c r="AL40" s="571">
        <f>details!I41</f>
        <v>0</v>
      </c>
      <c r="AM40" s="574"/>
      <c r="AN40" s="574"/>
      <c r="AO40" s="574"/>
    </row>
    <row r="41" spans="1:41">
      <c r="A41" s="571">
        <v>36</v>
      </c>
      <c r="B41" s="571">
        <f>details!D42</f>
        <v>0</v>
      </c>
      <c r="C41" s="571">
        <f>details!I42</f>
        <v>0</v>
      </c>
      <c r="D41" s="574" t="str">
        <f>'statement of marks'!L42</f>
        <v/>
      </c>
      <c r="E41" s="574" t="str">
        <f>'statement of marks'!M42</f>
        <v/>
      </c>
      <c r="F41" s="574" t="str">
        <f>'statement of marks'!N42</f>
        <v/>
      </c>
      <c r="H41" s="571">
        <v>36</v>
      </c>
      <c r="I41" s="571">
        <f>details!D42</f>
        <v>0</v>
      </c>
      <c r="J41" s="571">
        <f>details!I42</f>
        <v>0</v>
      </c>
      <c r="K41" s="574" t="str">
        <f>'statement of marks'!O42</f>
        <v/>
      </c>
      <c r="L41" s="574" t="str">
        <f>'statement of marks'!P42</f>
        <v/>
      </c>
      <c r="M41" s="574" t="str">
        <f>'statement of marks'!Q42</f>
        <v/>
      </c>
      <c r="O41" s="571">
        <v>36</v>
      </c>
      <c r="P41" s="571">
        <f>details!D42</f>
        <v>0</v>
      </c>
      <c r="Q41" s="571">
        <f>details!I42</f>
        <v>0</v>
      </c>
      <c r="R41" s="574" t="str">
        <f>'statement of marks'!R42</f>
        <v/>
      </c>
      <c r="S41" s="574" t="str">
        <f>'statement of marks'!S42</f>
        <v/>
      </c>
      <c r="T41" s="574" t="str">
        <f>'statement of marks'!T42</f>
        <v/>
      </c>
      <c r="V41" s="571">
        <v>36</v>
      </c>
      <c r="W41" s="571">
        <f>details!D42</f>
        <v>0</v>
      </c>
      <c r="X41" s="571">
        <f>details!I42</f>
        <v>0</v>
      </c>
      <c r="Y41" s="574" t="str">
        <f>'statement of marks'!V42</f>
        <v/>
      </c>
      <c r="Z41" s="574" t="str">
        <f>'statement of marks'!W42</f>
        <v/>
      </c>
      <c r="AA41" s="574" t="str">
        <f>'statement of marks'!X42</f>
        <v/>
      </c>
      <c r="AC41" s="571">
        <v>36</v>
      </c>
      <c r="AD41" s="571">
        <f>details!D42</f>
        <v>0</v>
      </c>
      <c r="AE41" s="571">
        <f>details!I42</f>
        <v>0</v>
      </c>
      <c r="AF41" s="574" t="str">
        <f>'statement of marks'!Z42</f>
        <v/>
      </c>
      <c r="AG41" s="574" t="str">
        <f>'statement of marks'!AA42</f>
        <v/>
      </c>
      <c r="AH41" s="574" t="str">
        <f>'statement of marks'!AB42</f>
        <v/>
      </c>
      <c r="AJ41" s="571">
        <v>36</v>
      </c>
      <c r="AK41" s="571">
        <f>details!D42</f>
        <v>0</v>
      </c>
      <c r="AL41" s="571">
        <f>details!I42</f>
        <v>0</v>
      </c>
      <c r="AM41" s="574"/>
      <c r="AN41" s="574"/>
      <c r="AO41" s="574"/>
    </row>
    <row r="42" spans="1:41">
      <c r="A42" s="571">
        <v>37</v>
      </c>
      <c r="B42" s="571">
        <f>details!D43</f>
        <v>0</v>
      </c>
      <c r="C42" s="571">
        <f>details!I43</f>
        <v>0</v>
      </c>
      <c r="D42" s="574" t="str">
        <f>'statement of marks'!L43</f>
        <v/>
      </c>
      <c r="E42" s="574" t="str">
        <f>'statement of marks'!M43</f>
        <v/>
      </c>
      <c r="F42" s="574" t="str">
        <f>'statement of marks'!N43</f>
        <v/>
      </c>
      <c r="H42" s="571">
        <v>37</v>
      </c>
      <c r="I42" s="571">
        <f>details!D43</f>
        <v>0</v>
      </c>
      <c r="J42" s="571">
        <f>details!I43</f>
        <v>0</v>
      </c>
      <c r="K42" s="574" t="str">
        <f>'statement of marks'!O43</f>
        <v/>
      </c>
      <c r="L42" s="574" t="str">
        <f>'statement of marks'!P43</f>
        <v/>
      </c>
      <c r="M42" s="574" t="str">
        <f>'statement of marks'!Q43</f>
        <v/>
      </c>
      <c r="O42" s="571">
        <v>37</v>
      </c>
      <c r="P42" s="571">
        <f>details!D43</f>
        <v>0</v>
      </c>
      <c r="Q42" s="571">
        <f>details!I43</f>
        <v>0</v>
      </c>
      <c r="R42" s="574" t="str">
        <f>'statement of marks'!R43</f>
        <v/>
      </c>
      <c r="S42" s="574" t="str">
        <f>'statement of marks'!S43</f>
        <v/>
      </c>
      <c r="T42" s="574" t="str">
        <f>'statement of marks'!T43</f>
        <v/>
      </c>
      <c r="V42" s="571">
        <v>37</v>
      </c>
      <c r="W42" s="571">
        <f>details!D43</f>
        <v>0</v>
      </c>
      <c r="X42" s="571">
        <f>details!I43</f>
        <v>0</v>
      </c>
      <c r="Y42" s="574" t="str">
        <f>'statement of marks'!V43</f>
        <v/>
      </c>
      <c r="Z42" s="574" t="str">
        <f>'statement of marks'!W43</f>
        <v/>
      </c>
      <c r="AA42" s="574" t="str">
        <f>'statement of marks'!X43</f>
        <v/>
      </c>
      <c r="AC42" s="571">
        <v>37</v>
      </c>
      <c r="AD42" s="571">
        <f>details!D43</f>
        <v>0</v>
      </c>
      <c r="AE42" s="571">
        <f>details!I43</f>
        <v>0</v>
      </c>
      <c r="AF42" s="574" t="str">
        <f>'statement of marks'!Z43</f>
        <v/>
      </c>
      <c r="AG42" s="574" t="str">
        <f>'statement of marks'!AA43</f>
        <v/>
      </c>
      <c r="AH42" s="574" t="str">
        <f>'statement of marks'!AB43</f>
        <v/>
      </c>
      <c r="AJ42" s="571">
        <v>37</v>
      </c>
      <c r="AK42" s="571">
        <f>details!D43</f>
        <v>0</v>
      </c>
      <c r="AL42" s="571">
        <f>details!I43</f>
        <v>0</v>
      </c>
      <c r="AM42" s="574"/>
      <c r="AN42" s="574"/>
      <c r="AO42" s="574"/>
    </row>
    <row r="43" spans="1:41">
      <c r="A43" s="571">
        <v>38</v>
      </c>
      <c r="B43" s="571">
        <f>details!D44</f>
        <v>0</v>
      </c>
      <c r="C43" s="571">
        <f>details!I44</f>
        <v>0</v>
      </c>
      <c r="D43" s="574" t="str">
        <f>'statement of marks'!L44</f>
        <v/>
      </c>
      <c r="E43" s="574" t="str">
        <f>'statement of marks'!M44</f>
        <v/>
      </c>
      <c r="F43" s="574" t="str">
        <f>'statement of marks'!N44</f>
        <v/>
      </c>
      <c r="H43" s="571">
        <v>38</v>
      </c>
      <c r="I43" s="571">
        <f>details!D44</f>
        <v>0</v>
      </c>
      <c r="J43" s="571">
        <f>details!I44</f>
        <v>0</v>
      </c>
      <c r="K43" s="574" t="str">
        <f>'statement of marks'!O44</f>
        <v/>
      </c>
      <c r="L43" s="574" t="str">
        <f>'statement of marks'!P44</f>
        <v/>
      </c>
      <c r="M43" s="574" t="str">
        <f>'statement of marks'!Q44</f>
        <v/>
      </c>
      <c r="O43" s="571">
        <v>38</v>
      </c>
      <c r="P43" s="571">
        <f>details!D44</f>
        <v>0</v>
      </c>
      <c r="Q43" s="571">
        <f>details!I44</f>
        <v>0</v>
      </c>
      <c r="R43" s="574" t="str">
        <f>'statement of marks'!R44</f>
        <v/>
      </c>
      <c r="S43" s="574" t="str">
        <f>'statement of marks'!S44</f>
        <v/>
      </c>
      <c r="T43" s="574" t="str">
        <f>'statement of marks'!T44</f>
        <v/>
      </c>
      <c r="V43" s="571">
        <v>38</v>
      </c>
      <c r="W43" s="571">
        <f>details!D44</f>
        <v>0</v>
      </c>
      <c r="X43" s="571">
        <f>details!I44</f>
        <v>0</v>
      </c>
      <c r="Y43" s="574" t="str">
        <f>'statement of marks'!V44</f>
        <v/>
      </c>
      <c r="Z43" s="574" t="str">
        <f>'statement of marks'!W44</f>
        <v/>
      </c>
      <c r="AA43" s="574" t="str">
        <f>'statement of marks'!X44</f>
        <v/>
      </c>
      <c r="AC43" s="571">
        <v>38</v>
      </c>
      <c r="AD43" s="571">
        <f>details!D44</f>
        <v>0</v>
      </c>
      <c r="AE43" s="571">
        <f>details!I44</f>
        <v>0</v>
      </c>
      <c r="AF43" s="574" t="str">
        <f>'statement of marks'!Z44</f>
        <v/>
      </c>
      <c r="AG43" s="574" t="str">
        <f>'statement of marks'!AA44</f>
        <v/>
      </c>
      <c r="AH43" s="574" t="str">
        <f>'statement of marks'!AB44</f>
        <v/>
      </c>
      <c r="AJ43" s="571">
        <v>38</v>
      </c>
      <c r="AK43" s="571">
        <f>details!D44</f>
        <v>0</v>
      </c>
      <c r="AL43" s="571">
        <f>details!I44</f>
        <v>0</v>
      </c>
      <c r="AM43" s="574"/>
      <c r="AN43" s="574"/>
      <c r="AO43" s="574"/>
    </row>
    <row r="44" spans="1:41">
      <c r="A44" s="571">
        <v>39</v>
      </c>
      <c r="B44" s="571">
        <f>details!D45</f>
        <v>0</v>
      </c>
      <c r="C44" s="571">
        <f>details!I45</f>
        <v>0</v>
      </c>
      <c r="D44" s="574" t="str">
        <f>'statement of marks'!L45</f>
        <v/>
      </c>
      <c r="E44" s="574" t="str">
        <f>'statement of marks'!M45</f>
        <v/>
      </c>
      <c r="F44" s="574" t="str">
        <f>'statement of marks'!N45</f>
        <v/>
      </c>
      <c r="H44" s="571">
        <v>39</v>
      </c>
      <c r="I44" s="571">
        <f>details!D45</f>
        <v>0</v>
      </c>
      <c r="J44" s="571">
        <f>details!I45</f>
        <v>0</v>
      </c>
      <c r="K44" s="574" t="str">
        <f>'statement of marks'!O45</f>
        <v/>
      </c>
      <c r="L44" s="574" t="str">
        <f>'statement of marks'!P45</f>
        <v/>
      </c>
      <c r="M44" s="574" t="str">
        <f>'statement of marks'!Q45</f>
        <v/>
      </c>
      <c r="O44" s="571">
        <v>39</v>
      </c>
      <c r="P44" s="571">
        <f>details!D45</f>
        <v>0</v>
      </c>
      <c r="Q44" s="571">
        <f>details!I45</f>
        <v>0</v>
      </c>
      <c r="R44" s="574" t="str">
        <f>'statement of marks'!R45</f>
        <v/>
      </c>
      <c r="S44" s="574" t="str">
        <f>'statement of marks'!S45</f>
        <v/>
      </c>
      <c r="T44" s="574" t="str">
        <f>'statement of marks'!T45</f>
        <v/>
      </c>
      <c r="V44" s="571">
        <v>39</v>
      </c>
      <c r="W44" s="571">
        <f>details!D45</f>
        <v>0</v>
      </c>
      <c r="X44" s="571">
        <f>details!I45</f>
        <v>0</v>
      </c>
      <c r="Y44" s="574" t="str">
        <f>'statement of marks'!V45</f>
        <v/>
      </c>
      <c r="Z44" s="574" t="str">
        <f>'statement of marks'!W45</f>
        <v/>
      </c>
      <c r="AA44" s="574" t="str">
        <f>'statement of marks'!X45</f>
        <v/>
      </c>
      <c r="AC44" s="571">
        <v>39</v>
      </c>
      <c r="AD44" s="571">
        <f>details!D45</f>
        <v>0</v>
      </c>
      <c r="AE44" s="571">
        <f>details!I45</f>
        <v>0</v>
      </c>
      <c r="AF44" s="574" t="str">
        <f>'statement of marks'!Z45</f>
        <v/>
      </c>
      <c r="AG44" s="574" t="str">
        <f>'statement of marks'!AA45</f>
        <v/>
      </c>
      <c r="AH44" s="574" t="str">
        <f>'statement of marks'!AB45</f>
        <v/>
      </c>
      <c r="AJ44" s="571">
        <v>39</v>
      </c>
      <c r="AK44" s="571">
        <f>details!D45</f>
        <v>0</v>
      </c>
      <c r="AL44" s="571">
        <f>details!I45</f>
        <v>0</v>
      </c>
      <c r="AM44" s="574"/>
      <c r="AN44" s="574"/>
      <c r="AO44" s="574"/>
    </row>
    <row r="45" spans="1:41">
      <c r="A45" s="571">
        <v>40</v>
      </c>
      <c r="B45" s="571">
        <f>details!D46</f>
        <v>0</v>
      </c>
      <c r="C45" s="571">
        <f>details!I46</f>
        <v>0</v>
      </c>
      <c r="D45" s="574" t="str">
        <f>'statement of marks'!L46</f>
        <v/>
      </c>
      <c r="E45" s="574" t="str">
        <f>'statement of marks'!M46</f>
        <v/>
      </c>
      <c r="F45" s="574" t="str">
        <f>'statement of marks'!N46</f>
        <v/>
      </c>
      <c r="H45" s="571">
        <v>40</v>
      </c>
      <c r="I45" s="571">
        <f>details!D46</f>
        <v>0</v>
      </c>
      <c r="J45" s="571">
        <f>details!I46</f>
        <v>0</v>
      </c>
      <c r="K45" s="574" t="str">
        <f>'statement of marks'!O46</f>
        <v/>
      </c>
      <c r="L45" s="574" t="str">
        <f>'statement of marks'!P46</f>
        <v/>
      </c>
      <c r="M45" s="574" t="str">
        <f>'statement of marks'!Q46</f>
        <v/>
      </c>
      <c r="O45" s="571">
        <v>40</v>
      </c>
      <c r="P45" s="571">
        <f>details!D46</f>
        <v>0</v>
      </c>
      <c r="Q45" s="571">
        <f>details!I46</f>
        <v>0</v>
      </c>
      <c r="R45" s="574" t="str">
        <f>'statement of marks'!R46</f>
        <v/>
      </c>
      <c r="S45" s="574" t="str">
        <f>'statement of marks'!S46</f>
        <v/>
      </c>
      <c r="T45" s="574" t="str">
        <f>'statement of marks'!T46</f>
        <v/>
      </c>
      <c r="V45" s="571">
        <v>40</v>
      </c>
      <c r="W45" s="571">
        <f>details!D46</f>
        <v>0</v>
      </c>
      <c r="X45" s="571">
        <f>details!I46</f>
        <v>0</v>
      </c>
      <c r="Y45" s="574" t="str">
        <f>'statement of marks'!V46</f>
        <v/>
      </c>
      <c r="Z45" s="574" t="str">
        <f>'statement of marks'!W46</f>
        <v/>
      </c>
      <c r="AA45" s="574" t="str">
        <f>'statement of marks'!X46</f>
        <v/>
      </c>
      <c r="AC45" s="571">
        <v>40</v>
      </c>
      <c r="AD45" s="571">
        <f>details!D46</f>
        <v>0</v>
      </c>
      <c r="AE45" s="571">
        <f>details!I46</f>
        <v>0</v>
      </c>
      <c r="AF45" s="574" t="str">
        <f>'statement of marks'!Z46</f>
        <v/>
      </c>
      <c r="AG45" s="574" t="str">
        <f>'statement of marks'!AA46</f>
        <v/>
      </c>
      <c r="AH45" s="574" t="str">
        <f>'statement of marks'!AB46</f>
        <v/>
      </c>
      <c r="AJ45" s="571">
        <v>40</v>
      </c>
      <c r="AK45" s="571">
        <f>details!D46</f>
        <v>0</v>
      </c>
      <c r="AL45" s="571">
        <f>details!I46</f>
        <v>0</v>
      </c>
      <c r="AM45" s="574"/>
      <c r="AN45" s="574"/>
      <c r="AO45" s="574"/>
    </row>
    <row r="46" spans="1:41">
      <c r="H46" s="570"/>
      <c r="I46" s="570"/>
      <c r="J46" s="570"/>
      <c r="K46" s="570"/>
      <c r="L46" s="570"/>
      <c r="M46" s="570"/>
      <c r="O46" s="570"/>
      <c r="P46" s="570"/>
      <c r="Q46" s="570"/>
      <c r="R46" s="570"/>
      <c r="S46" s="570"/>
      <c r="T46" s="570"/>
      <c r="V46" s="570"/>
      <c r="W46" s="570"/>
      <c r="X46" s="570"/>
      <c r="Y46" s="570"/>
      <c r="Z46" s="570"/>
      <c r="AA46" s="570"/>
      <c r="AC46" s="570"/>
      <c r="AD46" s="570"/>
      <c r="AE46" s="570"/>
      <c r="AF46" s="570"/>
      <c r="AG46" s="570"/>
      <c r="AH46" s="570"/>
      <c r="AJ46" s="570"/>
      <c r="AK46" s="570"/>
      <c r="AL46" s="570"/>
      <c r="AM46" s="570"/>
      <c r="AN46" s="570"/>
      <c r="AO46" s="570"/>
    </row>
    <row r="47" spans="1:41">
      <c r="H47" s="570"/>
      <c r="I47" s="570"/>
      <c r="J47" s="570"/>
      <c r="K47" s="570"/>
      <c r="L47" s="570"/>
      <c r="M47" s="570"/>
      <c r="O47" s="570"/>
      <c r="P47" s="570"/>
      <c r="Q47" s="570"/>
      <c r="R47" s="570"/>
      <c r="S47" s="570"/>
      <c r="T47" s="570"/>
      <c r="V47" s="570"/>
      <c r="W47" s="570"/>
      <c r="X47" s="570"/>
      <c r="Y47" s="570"/>
      <c r="Z47" s="570"/>
      <c r="AA47" s="570"/>
      <c r="AC47" s="570"/>
      <c r="AD47" s="570"/>
      <c r="AE47" s="570"/>
      <c r="AF47" s="570"/>
      <c r="AG47" s="570"/>
      <c r="AH47" s="570"/>
      <c r="AJ47" s="570"/>
      <c r="AK47" s="570"/>
      <c r="AL47" s="570"/>
      <c r="AM47" s="570"/>
      <c r="AN47" s="570"/>
      <c r="AO47" s="570"/>
    </row>
    <row r="48" spans="1:41">
      <c r="C48" s="1135" t="s">
        <v>332</v>
      </c>
      <c r="D48" s="1135"/>
      <c r="E48" s="1135"/>
      <c r="F48" s="1135"/>
      <c r="H48" s="570"/>
      <c r="I48" s="570"/>
      <c r="J48" s="1135" t="s">
        <v>332</v>
      </c>
      <c r="K48" s="1135"/>
      <c r="L48" s="1135"/>
      <c r="M48" s="1135"/>
      <c r="O48" s="570"/>
      <c r="P48" s="570"/>
      <c r="Q48" s="1135" t="s">
        <v>332</v>
      </c>
      <c r="R48" s="1135"/>
      <c r="S48" s="1135"/>
      <c r="T48" s="1135"/>
      <c r="V48" s="570"/>
      <c r="W48" s="570"/>
      <c r="X48" s="1135" t="s">
        <v>332</v>
      </c>
      <c r="Y48" s="1135"/>
      <c r="Z48" s="1135"/>
      <c r="AA48" s="1135"/>
      <c r="AC48" s="570"/>
      <c r="AD48" s="570"/>
      <c r="AE48" s="1135" t="s">
        <v>332</v>
      </c>
      <c r="AF48" s="1135"/>
      <c r="AG48" s="1135"/>
      <c r="AH48" s="1135"/>
      <c r="AJ48" s="570"/>
      <c r="AK48" s="570"/>
      <c r="AL48" s="1135" t="s">
        <v>332</v>
      </c>
      <c r="AM48" s="1135"/>
      <c r="AN48" s="1135"/>
      <c r="AO48" s="1135"/>
    </row>
    <row r="51" spans="1:41">
      <c r="A51" s="1136" t="s">
        <v>330</v>
      </c>
      <c r="B51" s="1136"/>
      <c r="C51" s="1136"/>
      <c r="D51" s="1136"/>
      <c r="E51" s="1136"/>
      <c r="F51" s="1136"/>
      <c r="H51" s="1136" t="s">
        <v>330</v>
      </c>
      <c r="I51" s="1136"/>
      <c r="J51" s="1136"/>
      <c r="K51" s="1136"/>
      <c r="L51" s="1136"/>
      <c r="M51" s="1136"/>
      <c r="O51" s="1136" t="s">
        <v>330</v>
      </c>
      <c r="P51" s="1136"/>
      <c r="Q51" s="1136"/>
      <c r="R51" s="1136"/>
      <c r="S51" s="1136"/>
      <c r="T51" s="1136"/>
      <c r="V51" s="1136" t="s">
        <v>330</v>
      </c>
      <c r="W51" s="1136"/>
      <c r="X51" s="1136"/>
      <c r="Y51" s="1136"/>
      <c r="Z51" s="1136"/>
      <c r="AA51" s="1136"/>
      <c r="AC51" s="1136" t="s">
        <v>330</v>
      </c>
      <c r="AD51" s="1136"/>
      <c r="AE51" s="1136"/>
      <c r="AF51" s="1136"/>
      <c r="AG51" s="1136"/>
      <c r="AH51" s="1136"/>
      <c r="AJ51" s="1136" t="s">
        <v>330</v>
      </c>
      <c r="AK51" s="1136"/>
      <c r="AL51" s="1136"/>
      <c r="AM51" s="1136"/>
      <c r="AN51" s="1136"/>
      <c r="AO51" s="1136"/>
    </row>
    <row r="52" spans="1:41">
      <c r="A52" s="1136" t="s">
        <v>331</v>
      </c>
      <c r="B52" s="1136"/>
      <c r="C52" s="1136"/>
      <c r="D52" s="1136"/>
      <c r="E52" s="1136"/>
      <c r="F52" s="1136"/>
      <c r="H52" s="1136" t="s">
        <v>333</v>
      </c>
      <c r="I52" s="1136"/>
      <c r="J52" s="1136"/>
      <c r="K52" s="1136"/>
      <c r="L52" s="1136"/>
      <c r="M52" s="1136"/>
      <c r="O52" s="1136" t="s">
        <v>334</v>
      </c>
      <c r="P52" s="1136"/>
      <c r="Q52" s="1136"/>
      <c r="R52" s="1136"/>
      <c r="S52" s="1136"/>
      <c r="T52" s="1136"/>
      <c r="V52" s="1136" t="s">
        <v>335</v>
      </c>
      <c r="W52" s="1136"/>
      <c r="X52" s="1136"/>
      <c r="Y52" s="1136"/>
      <c r="Z52" s="1136"/>
      <c r="AA52" s="1136"/>
      <c r="AC52" s="1136" t="s">
        <v>336</v>
      </c>
      <c r="AD52" s="1136"/>
      <c r="AE52" s="1136"/>
      <c r="AF52" s="1136"/>
      <c r="AG52" s="1136"/>
      <c r="AH52" s="1136"/>
      <c r="AJ52" s="1136" t="s">
        <v>333</v>
      </c>
      <c r="AK52" s="1136"/>
      <c r="AL52" s="1136"/>
      <c r="AM52" s="1136"/>
      <c r="AN52" s="1136"/>
      <c r="AO52" s="1136"/>
    </row>
    <row r="53" spans="1:41">
      <c r="A53" s="1135" t="s">
        <v>45</v>
      </c>
      <c r="B53" s="1135"/>
      <c r="C53" s="570" t="str">
        <f>details!$V$1</f>
        <v>vaxszth</v>
      </c>
      <c r="D53" s="570" t="s">
        <v>76</v>
      </c>
      <c r="E53" s="572">
        <f>details!$B$4</f>
        <v>6</v>
      </c>
      <c r="F53" s="573" t="str">
        <f>details!$E$4</f>
        <v>B</v>
      </c>
      <c r="H53" s="1135" t="s">
        <v>45</v>
      </c>
      <c r="I53" s="1135"/>
      <c r="J53" s="570" t="str">
        <f>details!$V$1</f>
        <v>vaxszth</v>
      </c>
      <c r="K53" s="570" t="s">
        <v>76</v>
      </c>
      <c r="L53" s="572">
        <f>details!$B$4</f>
        <v>6</v>
      </c>
      <c r="M53" s="573" t="str">
        <f>$F$3</f>
        <v>B</v>
      </c>
      <c r="O53" s="1135" t="s">
        <v>45</v>
      </c>
      <c r="P53" s="1135"/>
      <c r="Q53" s="570" t="str">
        <f>details!$V$1</f>
        <v>vaxszth</v>
      </c>
      <c r="R53" s="570" t="s">
        <v>76</v>
      </c>
      <c r="S53" s="572">
        <f>details!$B$4</f>
        <v>6</v>
      </c>
      <c r="T53" s="573" t="str">
        <f>$M$3</f>
        <v>B</v>
      </c>
      <c r="V53" s="1135" t="s">
        <v>45</v>
      </c>
      <c r="W53" s="1135"/>
      <c r="X53" s="570" t="str">
        <f>details!$V$1</f>
        <v>vaxszth</v>
      </c>
      <c r="Y53" s="570" t="s">
        <v>76</v>
      </c>
      <c r="Z53" s="572">
        <f>details!$B$4</f>
        <v>6</v>
      </c>
      <c r="AA53" s="573" t="str">
        <f>$T$3</f>
        <v>B</v>
      </c>
      <c r="AC53" s="1135" t="s">
        <v>45</v>
      </c>
      <c r="AD53" s="1135"/>
      <c r="AE53" s="570" t="str">
        <f>details!$V$1</f>
        <v>vaxszth</v>
      </c>
      <c r="AF53" s="570" t="s">
        <v>76</v>
      </c>
      <c r="AG53" s="572">
        <f>details!$B$4</f>
        <v>6</v>
      </c>
      <c r="AH53" s="573" t="str">
        <f>$AA$3</f>
        <v>B</v>
      </c>
      <c r="AJ53" s="1135" t="s">
        <v>45</v>
      </c>
      <c r="AK53" s="1135"/>
      <c r="AL53" s="570" t="str">
        <f>details!$V$1</f>
        <v>vaxszth</v>
      </c>
      <c r="AM53" s="570" t="s">
        <v>76</v>
      </c>
      <c r="AN53" s="572">
        <f>details!$B$4</f>
        <v>6</v>
      </c>
      <c r="AO53" s="573" t="str">
        <f>$AH$3</f>
        <v>B</v>
      </c>
    </row>
    <row r="54" spans="1:41">
      <c r="A54" s="1138" t="s">
        <v>327</v>
      </c>
      <c r="B54" s="1138" t="s">
        <v>328</v>
      </c>
      <c r="C54" s="1138" t="s">
        <v>329</v>
      </c>
      <c r="D54" s="577" t="s">
        <v>245</v>
      </c>
      <c r="E54" s="577" t="s">
        <v>246</v>
      </c>
      <c r="F54" s="577" t="s">
        <v>2</v>
      </c>
      <c r="H54" s="1137" t="s">
        <v>327</v>
      </c>
      <c r="I54" s="1137" t="s">
        <v>328</v>
      </c>
      <c r="J54" s="1137" t="s">
        <v>329</v>
      </c>
      <c r="K54" s="571" t="s">
        <v>245</v>
      </c>
      <c r="L54" s="571" t="s">
        <v>246</v>
      </c>
      <c r="M54" s="571" t="s">
        <v>2</v>
      </c>
      <c r="O54" s="1137" t="s">
        <v>327</v>
      </c>
      <c r="P54" s="1137" t="s">
        <v>328</v>
      </c>
      <c r="Q54" s="1137" t="s">
        <v>329</v>
      </c>
      <c r="R54" s="571" t="s">
        <v>245</v>
      </c>
      <c r="S54" s="571" t="s">
        <v>246</v>
      </c>
      <c r="T54" s="571" t="s">
        <v>2</v>
      </c>
      <c r="V54" s="1137" t="s">
        <v>327</v>
      </c>
      <c r="W54" s="1137" t="s">
        <v>328</v>
      </c>
      <c r="X54" s="1137" t="s">
        <v>329</v>
      </c>
      <c r="Y54" s="571" t="s">
        <v>245</v>
      </c>
      <c r="Z54" s="571" t="s">
        <v>246</v>
      </c>
      <c r="AA54" s="571" t="s">
        <v>2</v>
      </c>
      <c r="AC54" s="1137" t="s">
        <v>327</v>
      </c>
      <c r="AD54" s="1137" t="s">
        <v>328</v>
      </c>
      <c r="AE54" s="1137" t="s">
        <v>329</v>
      </c>
      <c r="AF54" s="571" t="s">
        <v>245</v>
      </c>
      <c r="AG54" s="571" t="s">
        <v>246</v>
      </c>
      <c r="AH54" s="571" t="s">
        <v>2</v>
      </c>
      <c r="AJ54" s="1137" t="s">
        <v>327</v>
      </c>
      <c r="AK54" s="1137" t="s">
        <v>328</v>
      </c>
      <c r="AL54" s="1137" t="s">
        <v>329</v>
      </c>
      <c r="AM54" s="571" t="s">
        <v>245</v>
      </c>
      <c r="AN54" s="571" t="s">
        <v>246</v>
      </c>
      <c r="AO54" s="571" t="s">
        <v>2</v>
      </c>
    </row>
    <row r="55" spans="1:41">
      <c r="A55" s="1138"/>
      <c r="B55" s="1138"/>
      <c r="C55" s="1138"/>
      <c r="D55" s="578">
        <v>5</v>
      </c>
      <c r="E55" s="578">
        <v>5</v>
      </c>
      <c r="F55" s="578">
        <f>D55+E55</f>
        <v>10</v>
      </c>
      <c r="H55" s="1137"/>
      <c r="I55" s="1137"/>
      <c r="J55" s="1137"/>
      <c r="K55" s="574">
        <v>5</v>
      </c>
      <c r="L55" s="574">
        <v>5</v>
      </c>
      <c r="M55" s="574">
        <f>K55+L55</f>
        <v>10</v>
      </c>
      <c r="O55" s="1137"/>
      <c r="P55" s="1137"/>
      <c r="Q55" s="1137"/>
      <c r="R55" s="574">
        <v>5</v>
      </c>
      <c r="S55" s="574">
        <v>5</v>
      </c>
      <c r="T55" s="574">
        <f>R55+S55</f>
        <v>10</v>
      </c>
      <c r="V55" s="1137"/>
      <c r="W55" s="1137"/>
      <c r="X55" s="1137"/>
      <c r="Y55" s="586">
        <v>50</v>
      </c>
      <c r="Z55" s="586">
        <v>20</v>
      </c>
      <c r="AA55" s="585">
        <f>Y55+Z55</f>
        <v>70</v>
      </c>
      <c r="AC55" s="1137"/>
      <c r="AD55" s="1137"/>
      <c r="AE55" s="1137"/>
      <c r="AF55" s="574">
        <v>70</v>
      </c>
      <c r="AG55" s="574">
        <v>30</v>
      </c>
      <c r="AH55" s="574">
        <v>100</v>
      </c>
      <c r="AJ55" s="1137"/>
      <c r="AK55" s="1137"/>
      <c r="AL55" s="1137"/>
      <c r="AM55" s="574">
        <v>5</v>
      </c>
      <c r="AN55" s="574">
        <v>5</v>
      </c>
      <c r="AO55" s="574">
        <f>AM55+AN55</f>
        <v>10</v>
      </c>
    </row>
    <row r="56" spans="1:41">
      <c r="A56" s="571">
        <v>1</v>
      </c>
      <c r="B56" s="571">
        <f>details!D7</f>
        <v>651</v>
      </c>
      <c r="C56" s="571" t="str">
        <f>details!I7</f>
        <v>vfHk"ksd lkSx.k</v>
      </c>
      <c r="D56" s="574">
        <f>'statement of marks'!AH7</f>
        <v>4</v>
      </c>
      <c r="E56" s="574">
        <f>'statement of marks'!AI7</f>
        <v>5</v>
      </c>
      <c r="F56" s="574">
        <f>'statement of marks'!AJ7</f>
        <v>9</v>
      </c>
      <c r="H56" s="571">
        <v>1</v>
      </c>
      <c r="I56" s="571">
        <f>details!D7</f>
        <v>651</v>
      </c>
      <c r="J56" s="571" t="str">
        <f>details!I7</f>
        <v>vfHk"ksd lkSx.k</v>
      </c>
      <c r="K56" s="574">
        <f>'statement of marks'!AK7</f>
        <v>3</v>
      </c>
      <c r="L56" s="574">
        <f>'statement of marks'!AL7</f>
        <v>5</v>
      </c>
      <c r="M56" s="574">
        <f>'statement of marks'!AM7</f>
        <v>8</v>
      </c>
      <c r="O56" s="571">
        <v>1</v>
      </c>
      <c r="P56" s="571">
        <f>details!D7</f>
        <v>651</v>
      </c>
      <c r="Q56" s="571" t="str">
        <f>details!I7</f>
        <v>vfHk"ksd lkSx.k</v>
      </c>
      <c r="R56" s="574" t="str">
        <f>'statement of marks'!AN7</f>
        <v/>
      </c>
      <c r="S56" s="574" t="str">
        <f>'statement of marks'!AO7</f>
        <v/>
      </c>
      <c r="T56" s="574" t="str">
        <f>'statement of marks'!AP7</f>
        <v/>
      </c>
      <c r="V56" s="571">
        <v>1</v>
      </c>
      <c r="W56" s="571">
        <f>details!D7</f>
        <v>651</v>
      </c>
      <c r="X56" s="571" t="str">
        <f>details!I7</f>
        <v>vfHk"ksd lkSx.k</v>
      </c>
      <c r="Y56" s="574">
        <f>'statement of marks'!AR7</f>
        <v>33</v>
      </c>
      <c r="Z56" s="574">
        <f>'statement of marks'!AS7</f>
        <v>20</v>
      </c>
      <c r="AA56" s="574">
        <f>'statement of marks'!AT7</f>
        <v>53</v>
      </c>
      <c r="AC56" s="571">
        <v>1</v>
      </c>
      <c r="AD56" s="571">
        <f>details!D7</f>
        <v>651</v>
      </c>
      <c r="AE56" s="571" t="str">
        <f>details!I7</f>
        <v>vfHk"ksd lkSx.k</v>
      </c>
      <c r="AF56" s="574" t="str">
        <f>'statement of marks'!AV7</f>
        <v/>
      </c>
      <c r="AG56" s="574" t="str">
        <f>'statement of marks'!AW7</f>
        <v/>
      </c>
      <c r="AH56" s="574" t="str">
        <f>'statement of marks'!AX7</f>
        <v/>
      </c>
      <c r="AJ56" s="571">
        <v>1</v>
      </c>
      <c r="AK56" s="571">
        <f>details!D7</f>
        <v>651</v>
      </c>
      <c r="AL56" s="571" t="str">
        <f>details!I7</f>
        <v>vfHk"ksd lkSx.k</v>
      </c>
      <c r="AM56" s="574"/>
      <c r="AN56" s="574"/>
      <c r="AO56" s="574"/>
    </row>
    <row r="57" spans="1:41">
      <c r="A57" s="571">
        <v>2</v>
      </c>
      <c r="B57" s="571">
        <f>details!D8</f>
        <v>652</v>
      </c>
      <c r="C57" s="571" t="str">
        <f>details!I8</f>
        <v>vt; dqekj lSuh</v>
      </c>
      <c r="D57" s="574">
        <f>'statement of marks'!AH8</f>
        <v>5</v>
      </c>
      <c r="E57" s="574">
        <f>'statement of marks'!AI8</f>
        <v>5</v>
      </c>
      <c r="F57" s="574">
        <f>'statement of marks'!AJ8</f>
        <v>10</v>
      </c>
      <c r="H57" s="571">
        <v>2</v>
      </c>
      <c r="I57" s="571">
        <f>details!D8</f>
        <v>652</v>
      </c>
      <c r="J57" s="571" t="str">
        <f>details!I8</f>
        <v>vt; dqekj lSuh</v>
      </c>
      <c r="K57" s="574">
        <f>'statement of marks'!AK8</f>
        <v>4</v>
      </c>
      <c r="L57" s="574">
        <f>'statement of marks'!AL8</f>
        <v>5</v>
      </c>
      <c r="M57" s="574">
        <f>'statement of marks'!AM8</f>
        <v>9</v>
      </c>
      <c r="O57" s="571">
        <v>2</v>
      </c>
      <c r="P57" s="571">
        <f>details!D8</f>
        <v>652</v>
      </c>
      <c r="Q57" s="571" t="str">
        <f>details!I8</f>
        <v>vt; dqekj lSuh</v>
      </c>
      <c r="R57" s="574" t="str">
        <f>'statement of marks'!AN8</f>
        <v/>
      </c>
      <c r="S57" s="574" t="str">
        <f>'statement of marks'!AO8</f>
        <v/>
      </c>
      <c r="T57" s="574" t="str">
        <f>'statement of marks'!AP8</f>
        <v/>
      </c>
      <c r="V57" s="571">
        <v>2</v>
      </c>
      <c r="W57" s="571">
        <f>details!D8</f>
        <v>652</v>
      </c>
      <c r="X57" s="571" t="str">
        <f>details!I8</f>
        <v>vt; dqekj lSuh</v>
      </c>
      <c r="Y57" s="574">
        <f>'statement of marks'!AR8</f>
        <v>39</v>
      </c>
      <c r="Z57" s="574">
        <f>'statement of marks'!AS8</f>
        <v>20</v>
      </c>
      <c r="AA57" s="574">
        <f>'statement of marks'!AT8</f>
        <v>59</v>
      </c>
      <c r="AC57" s="571">
        <v>2</v>
      </c>
      <c r="AD57" s="571">
        <f>details!D8</f>
        <v>652</v>
      </c>
      <c r="AE57" s="571" t="str">
        <f>details!I8</f>
        <v>vt; dqekj lSuh</v>
      </c>
      <c r="AF57" s="574" t="str">
        <f>'statement of marks'!AV8</f>
        <v/>
      </c>
      <c r="AG57" s="574" t="str">
        <f>'statement of marks'!AW8</f>
        <v/>
      </c>
      <c r="AH57" s="574" t="str">
        <f>'statement of marks'!AX8</f>
        <v/>
      </c>
      <c r="AJ57" s="571">
        <v>2</v>
      </c>
      <c r="AK57" s="571">
        <f>details!D8</f>
        <v>652</v>
      </c>
      <c r="AL57" s="571" t="str">
        <f>details!I8</f>
        <v>vt; dqekj lSuh</v>
      </c>
      <c r="AM57" s="574"/>
      <c r="AN57" s="574"/>
      <c r="AO57" s="574"/>
    </row>
    <row r="58" spans="1:41">
      <c r="A58" s="571">
        <v>3</v>
      </c>
      <c r="B58" s="571">
        <f>details!D9</f>
        <v>653</v>
      </c>
      <c r="C58" s="571" t="str">
        <f>details!I9</f>
        <v>vfHkus'k dqekj cSjok</v>
      </c>
      <c r="D58" s="574">
        <f>'statement of marks'!AH9</f>
        <v>5</v>
      </c>
      <c r="E58" s="574">
        <f>'statement of marks'!AI9</f>
        <v>5</v>
      </c>
      <c r="F58" s="574">
        <f>'statement of marks'!AJ9</f>
        <v>10</v>
      </c>
      <c r="H58" s="571">
        <v>3</v>
      </c>
      <c r="I58" s="571">
        <f>details!D9</f>
        <v>653</v>
      </c>
      <c r="J58" s="571" t="str">
        <f>details!I9</f>
        <v>vfHkus'k dqekj cSjok</v>
      </c>
      <c r="K58" s="574">
        <f>'statement of marks'!AK9</f>
        <v>4</v>
      </c>
      <c r="L58" s="574">
        <f>'statement of marks'!AL9</f>
        <v>5</v>
      </c>
      <c r="M58" s="574">
        <f>'statement of marks'!AM9</f>
        <v>9</v>
      </c>
      <c r="O58" s="571">
        <v>3</v>
      </c>
      <c r="P58" s="571">
        <f>details!D9</f>
        <v>653</v>
      </c>
      <c r="Q58" s="571" t="str">
        <f>details!I9</f>
        <v>vfHkus'k dqekj cSjok</v>
      </c>
      <c r="R58" s="574" t="str">
        <f>'statement of marks'!AN9</f>
        <v/>
      </c>
      <c r="S58" s="574" t="str">
        <f>'statement of marks'!AO9</f>
        <v/>
      </c>
      <c r="T58" s="574" t="str">
        <f>'statement of marks'!AP9</f>
        <v/>
      </c>
      <c r="V58" s="571">
        <v>3</v>
      </c>
      <c r="W58" s="571">
        <f>details!D9</f>
        <v>653</v>
      </c>
      <c r="X58" s="571" t="str">
        <f>details!I9</f>
        <v>vfHkus'k dqekj cSjok</v>
      </c>
      <c r="Y58" s="574">
        <f>'statement of marks'!AR9</f>
        <v>37</v>
      </c>
      <c r="Z58" s="574">
        <f>'statement of marks'!AS9</f>
        <v>20</v>
      </c>
      <c r="AA58" s="574">
        <f>'statement of marks'!AT9</f>
        <v>57</v>
      </c>
      <c r="AC58" s="571">
        <v>3</v>
      </c>
      <c r="AD58" s="571">
        <f>details!D9</f>
        <v>653</v>
      </c>
      <c r="AE58" s="571" t="str">
        <f>details!I9</f>
        <v>vfHkus'k dqekj cSjok</v>
      </c>
      <c r="AF58" s="574" t="str">
        <f>'statement of marks'!AV9</f>
        <v/>
      </c>
      <c r="AG58" s="574" t="str">
        <f>'statement of marks'!AW9</f>
        <v/>
      </c>
      <c r="AH58" s="574" t="str">
        <f>'statement of marks'!AX9</f>
        <v/>
      </c>
      <c r="AJ58" s="571">
        <v>3</v>
      </c>
      <c r="AK58" s="571">
        <f>details!D9</f>
        <v>653</v>
      </c>
      <c r="AL58" s="571" t="str">
        <f>details!I9</f>
        <v>vfHkus'k dqekj cSjok</v>
      </c>
      <c r="AM58" s="574"/>
      <c r="AN58" s="574"/>
      <c r="AO58" s="574"/>
    </row>
    <row r="59" spans="1:41">
      <c r="A59" s="571">
        <v>4</v>
      </c>
      <c r="B59" s="571">
        <f>details!D10</f>
        <v>654</v>
      </c>
      <c r="C59" s="571" t="str">
        <f>details!I10</f>
        <v>vafdr dqekj ehuk</v>
      </c>
      <c r="D59" s="574">
        <f>'statement of marks'!AH10</f>
        <v>2</v>
      </c>
      <c r="E59" s="574">
        <f>'statement of marks'!AI10</f>
        <v>5</v>
      </c>
      <c r="F59" s="574">
        <f>'statement of marks'!AJ10</f>
        <v>7</v>
      </c>
      <c r="H59" s="571">
        <v>4</v>
      </c>
      <c r="I59" s="571">
        <f>details!D10</f>
        <v>654</v>
      </c>
      <c r="J59" s="571" t="str">
        <f>details!I10</f>
        <v>vafdr dqekj ehuk</v>
      </c>
      <c r="K59" s="574">
        <f>'statement of marks'!AK10</f>
        <v>3</v>
      </c>
      <c r="L59" s="574">
        <f>'statement of marks'!AL10</f>
        <v>5</v>
      </c>
      <c r="M59" s="574">
        <f>'statement of marks'!AM10</f>
        <v>8</v>
      </c>
      <c r="O59" s="571">
        <v>4</v>
      </c>
      <c r="P59" s="571">
        <f>details!D10</f>
        <v>654</v>
      </c>
      <c r="Q59" s="571" t="str">
        <f>details!I10</f>
        <v>vafdr dqekj ehuk</v>
      </c>
      <c r="R59" s="574" t="str">
        <f>'statement of marks'!AN10</f>
        <v/>
      </c>
      <c r="S59" s="574" t="str">
        <f>'statement of marks'!AO10</f>
        <v/>
      </c>
      <c r="T59" s="574" t="str">
        <f>'statement of marks'!AP10</f>
        <v/>
      </c>
      <c r="V59" s="571">
        <v>4</v>
      </c>
      <c r="W59" s="571">
        <f>details!D10</f>
        <v>654</v>
      </c>
      <c r="X59" s="571" t="str">
        <f>details!I10</f>
        <v>vafdr dqekj ehuk</v>
      </c>
      <c r="Y59" s="574">
        <f>'statement of marks'!AR10</f>
        <v>29</v>
      </c>
      <c r="Z59" s="574">
        <f>'statement of marks'!AS10</f>
        <v>20</v>
      </c>
      <c r="AA59" s="574">
        <f>'statement of marks'!AT10</f>
        <v>49</v>
      </c>
      <c r="AC59" s="571">
        <v>4</v>
      </c>
      <c r="AD59" s="571">
        <f>details!D10</f>
        <v>654</v>
      </c>
      <c r="AE59" s="571" t="str">
        <f>details!I10</f>
        <v>vafdr dqekj ehuk</v>
      </c>
      <c r="AF59" s="574" t="str">
        <f>'statement of marks'!AV10</f>
        <v/>
      </c>
      <c r="AG59" s="574" t="str">
        <f>'statement of marks'!AW10</f>
        <v/>
      </c>
      <c r="AH59" s="574" t="str">
        <f>'statement of marks'!AX10</f>
        <v/>
      </c>
      <c r="AJ59" s="571">
        <v>4</v>
      </c>
      <c r="AK59" s="571">
        <f>details!D10</f>
        <v>654</v>
      </c>
      <c r="AL59" s="571" t="str">
        <f>details!I10</f>
        <v>vafdr dqekj ehuk</v>
      </c>
      <c r="AM59" s="574"/>
      <c r="AN59" s="574"/>
      <c r="AO59" s="574"/>
    </row>
    <row r="60" spans="1:41">
      <c r="A60" s="571">
        <v>5</v>
      </c>
      <c r="B60" s="571">
        <f>details!D11</f>
        <v>655</v>
      </c>
      <c r="C60" s="571" t="str">
        <f>details!I11</f>
        <v>vk'kh"k egkoj</v>
      </c>
      <c r="D60" s="574">
        <f>'statement of marks'!AH11</f>
        <v>3</v>
      </c>
      <c r="E60" s="574">
        <f>'statement of marks'!AI11</f>
        <v>5</v>
      </c>
      <c r="F60" s="574">
        <f>'statement of marks'!AJ11</f>
        <v>8</v>
      </c>
      <c r="H60" s="571">
        <v>5</v>
      </c>
      <c r="I60" s="571">
        <f>details!D11</f>
        <v>655</v>
      </c>
      <c r="J60" s="571" t="str">
        <f>details!I11</f>
        <v>vk'kh"k egkoj</v>
      </c>
      <c r="K60" s="574">
        <f>'statement of marks'!AK11</f>
        <v>3</v>
      </c>
      <c r="L60" s="574">
        <f>'statement of marks'!AL11</f>
        <v>5</v>
      </c>
      <c r="M60" s="574">
        <f>'statement of marks'!AM11</f>
        <v>8</v>
      </c>
      <c r="O60" s="571">
        <v>5</v>
      </c>
      <c r="P60" s="571">
        <f>details!D11</f>
        <v>655</v>
      </c>
      <c r="Q60" s="571" t="str">
        <f>details!I11</f>
        <v>vk'kh"k egkoj</v>
      </c>
      <c r="R60" s="574" t="str">
        <f>'statement of marks'!AN11</f>
        <v/>
      </c>
      <c r="S60" s="574" t="str">
        <f>'statement of marks'!AO11</f>
        <v/>
      </c>
      <c r="T60" s="574" t="str">
        <f>'statement of marks'!AP11</f>
        <v/>
      </c>
      <c r="V60" s="571">
        <v>5</v>
      </c>
      <c r="W60" s="571">
        <f>details!D11</f>
        <v>655</v>
      </c>
      <c r="X60" s="571" t="str">
        <f>details!I11</f>
        <v>vk'kh"k egkoj</v>
      </c>
      <c r="Y60" s="574">
        <f>'statement of marks'!AR11</f>
        <v>25</v>
      </c>
      <c r="Z60" s="574">
        <f>'statement of marks'!AS11</f>
        <v>20</v>
      </c>
      <c r="AA60" s="574">
        <f>'statement of marks'!AT11</f>
        <v>45</v>
      </c>
      <c r="AC60" s="571">
        <v>5</v>
      </c>
      <c r="AD60" s="571">
        <f>details!D11</f>
        <v>655</v>
      </c>
      <c r="AE60" s="571" t="str">
        <f>details!I11</f>
        <v>vk'kh"k egkoj</v>
      </c>
      <c r="AF60" s="574" t="str">
        <f>'statement of marks'!AV11</f>
        <v/>
      </c>
      <c r="AG60" s="574" t="str">
        <f>'statement of marks'!AW11</f>
        <v/>
      </c>
      <c r="AH60" s="574" t="str">
        <f>'statement of marks'!AX11</f>
        <v/>
      </c>
      <c r="AJ60" s="571">
        <v>5</v>
      </c>
      <c r="AK60" s="571">
        <f>details!D11</f>
        <v>655</v>
      </c>
      <c r="AL60" s="571" t="str">
        <f>details!I11</f>
        <v>vk'kh"k egkoj</v>
      </c>
      <c r="AM60" s="574"/>
      <c r="AN60" s="574"/>
      <c r="AO60" s="574"/>
    </row>
    <row r="61" spans="1:41">
      <c r="A61" s="571">
        <v>6</v>
      </c>
      <c r="B61" s="571">
        <f>details!D12</f>
        <v>656</v>
      </c>
      <c r="C61" s="571" t="str">
        <f>details!I12</f>
        <v>v'kksd dqekj xqtZj</v>
      </c>
      <c r="D61" s="574">
        <f>'statement of marks'!AH12</f>
        <v>2</v>
      </c>
      <c r="E61" s="574">
        <f>'statement of marks'!AI12</f>
        <v>5</v>
      </c>
      <c r="F61" s="574">
        <f>'statement of marks'!AJ12</f>
        <v>7</v>
      </c>
      <c r="H61" s="571">
        <v>6</v>
      </c>
      <c r="I61" s="571">
        <f>details!D12</f>
        <v>656</v>
      </c>
      <c r="J61" s="571" t="str">
        <f>details!I12</f>
        <v>v'kksd dqekj xqtZj</v>
      </c>
      <c r="K61" s="574">
        <f>'statement of marks'!AK12</f>
        <v>2</v>
      </c>
      <c r="L61" s="574">
        <f>'statement of marks'!AL12</f>
        <v>5</v>
      </c>
      <c r="M61" s="574">
        <f>'statement of marks'!AM12</f>
        <v>7</v>
      </c>
      <c r="O61" s="571">
        <v>6</v>
      </c>
      <c r="P61" s="571">
        <f>details!D12</f>
        <v>656</v>
      </c>
      <c r="Q61" s="571" t="str">
        <f>details!I12</f>
        <v>v'kksd dqekj xqtZj</v>
      </c>
      <c r="R61" s="574" t="str">
        <f>'statement of marks'!AN12</f>
        <v/>
      </c>
      <c r="S61" s="574" t="str">
        <f>'statement of marks'!AO12</f>
        <v/>
      </c>
      <c r="T61" s="574" t="str">
        <f>'statement of marks'!AP12</f>
        <v/>
      </c>
      <c r="V61" s="571">
        <v>6</v>
      </c>
      <c r="W61" s="571">
        <f>details!D12</f>
        <v>656</v>
      </c>
      <c r="X61" s="571" t="str">
        <f>details!I12</f>
        <v>v'kksd dqekj xqtZj</v>
      </c>
      <c r="Y61" s="574">
        <f>'statement of marks'!AR12</f>
        <v>25</v>
      </c>
      <c r="Z61" s="574">
        <f>'statement of marks'!AS12</f>
        <v>20</v>
      </c>
      <c r="AA61" s="574">
        <f>'statement of marks'!AT12</f>
        <v>45</v>
      </c>
      <c r="AC61" s="571">
        <v>6</v>
      </c>
      <c r="AD61" s="571">
        <f>details!D12</f>
        <v>656</v>
      </c>
      <c r="AE61" s="571" t="str">
        <f>details!I12</f>
        <v>v'kksd dqekj xqtZj</v>
      </c>
      <c r="AF61" s="574" t="str">
        <f>'statement of marks'!AV12</f>
        <v/>
      </c>
      <c r="AG61" s="574" t="str">
        <f>'statement of marks'!AW12</f>
        <v/>
      </c>
      <c r="AH61" s="574" t="str">
        <f>'statement of marks'!AX12</f>
        <v/>
      </c>
      <c r="AJ61" s="571">
        <v>6</v>
      </c>
      <c r="AK61" s="571">
        <f>details!D12</f>
        <v>656</v>
      </c>
      <c r="AL61" s="571" t="str">
        <f>details!I12</f>
        <v>v'kksd dqekj xqtZj</v>
      </c>
      <c r="AM61" s="574"/>
      <c r="AN61" s="574"/>
      <c r="AO61" s="574"/>
    </row>
    <row r="62" spans="1:41">
      <c r="A62" s="571">
        <v>7</v>
      </c>
      <c r="B62" s="571">
        <f>details!D13</f>
        <v>657</v>
      </c>
      <c r="C62" s="571" t="str">
        <f>details!I13</f>
        <v>nhid cSjok</v>
      </c>
      <c r="D62" s="574">
        <f>'statement of marks'!AH13</f>
        <v>3</v>
      </c>
      <c r="E62" s="574">
        <f>'statement of marks'!AI13</f>
        <v>5</v>
      </c>
      <c r="F62" s="574">
        <f>'statement of marks'!AJ13</f>
        <v>8</v>
      </c>
      <c r="H62" s="571">
        <v>7</v>
      </c>
      <c r="I62" s="571">
        <f>details!D13</f>
        <v>657</v>
      </c>
      <c r="J62" s="571" t="str">
        <f>details!I13</f>
        <v>nhid cSjok</v>
      </c>
      <c r="K62" s="574">
        <f>'statement of marks'!AK13</f>
        <v>2</v>
      </c>
      <c r="L62" s="574">
        <f>'statement of marks'!AL13</f>
        <v>5</v>
      </c>
      <c r="M62" s="574">
        <f>'statement of marks'!AM13</f>
        <v>7</v>
      </c>
      <c r="O62" s="571">
        <v>7</v>
      </c>
      <c r="P62" s="571">
        <f>details!D13</f>
        <v>657</v>
      </c>
      <c r="Q62" s="571" t="str">
        <f>details!I13</f>
        <v>nhid cSjok</v>
      </c>
      <c r="R62" s="574" t="str">
        <f>'statement of marks'!AN13</f>
        <v/>
      </c>
      <c r="S62" s="574" t="str">
        <f>'statement of marks'!AO13</f>
        <v/>
      </c>
      <c r="T62" s="574" t="str">
        <f>'statement of marks'!AP13</f>
        <v/>
      </c>
      <c r="V62" s="571">
        <v>7</v>
      </c>
      <c r="W62" s="571">
        <f>details!D13</f>
        <v>657</v>
      </c>
      <c r="X62" s="571" t="str">
        <f>details!I13</f>
        <v>nhid cSjok</v>
      </c>
      <c r="Y62" s="574">
        <f>'statement of marks'!AR13</f>
        <v>24</v>
      </c>
      <c r="Z62" s="574">
        <f>'statement of marks'!AS13</f>
        <v>20</v>
      </c>
      <c r="AA62" s="574">
        <f>'statement of marks'!AT13</f>
        <v>44</v>
      </c>
      <c r="AC62" s="571">
        <v>7</v>
      </c>
      <c r="AD62" s="571">
        <f>details!D13</f>
        <v>657</v>
      </c>
      <c r="AE62" s="571" t="str">
        <f>details!I13</f>
        <v>nhid cSjok</v>
      </c>
      <c r="AF62" s="574" t="str">
        <f>'statement of marks'!AV13</f>
        <v/>
      </c>
      <c r="AG62" s="574" t="str">
        <f>'statement of marks'!AW13</f>
        <v/>
      </c>
      <c r="AH62" s="574" t="str">
        <f>'statement of marks'!AX13</f>
        <v/>
      </c>
      <c r="AJ62" s="571">
        <v>7</v>
      </c>
      <c r="AK62" s="571">
        <f>details!D13</f>
        <v>657</v>
      </c>
      <c r="AL62" s="571" t="str">
        <f>details!I13</f>
        <v>nhid cSjok</v>
      </c>
      <c r="AM62" s="574"/>
      <c r="AN62" s="574"/>
      <c r="AO62" s="574"/>
    </row>
    <row r="63" spans="1:41">
      <c r="A63" s="571">
        <v>8</v>
      </c>
      <c r="B63" s="571">
        <f>details!D14</f>
        <v>658</v>
      </c>
      <c r="C63" s="571" t="str">
        <f>details!I14</f>
        <v>fnus'k dqekj lSuh</v>
      </c>
      <c r="D63" s="574">
        <f>'statement of marks'!AH14</f>
        <v>3</v>
      </c>
      <c r="E63" s="574">
        <f>'statement of marks'!AI14</f>
        <v>5</v>
      </c>
      <c r="F63" s="574">
        <f>'statement of marks'!AJ14</f>
        <v>8</v>
      </c>
      <c r="H63" s="571">
        <v>8</v>
      </c>
      <c r="I63" s="571">
        <f>details!D14</f>
        <v>658</v>
      </c>
      <c r="J63" s="571" t="str">
        <f>details!I14</f>
        <v>fnus'k dqekj lSuh</v>
      </c>
      <c r="K63" s="574">
        <f>'statement of marks'!AK14</f>
        <v>4</v>
      </c>
      <c r="L63" s="574">
        <f>'statement of marks'!AL14</f>
        <v>5</v>
      </c>
      <c r="M63" s="574">
        <f>'statement of marks'!AM14</f>
        <v>9</v>
      </c>
      <c r="O63" s="571">
        <v>8</v>
      </c>
      <c r="P63" s="571">
        <f>details!D14</f>
        <v>658</v>
      </c>
      <c r="Q63" s="571" t="str">
        <f>details!I14</f>
        <v>fnus'k dqekj lSuh</v>
      </c>
      <c r="R63" s="574" t="str">
        <f>'statement of marks'!AN14</f>
        <v/>
      </c>
      <c r="S63" s="574" t="str">
        <f>'statement of marks'!AO14</f>
        <v/>
      </c>
      <c r="T63" s="574" t="str">
        <f>'statement of marks'!AP14</f>
        <v/>
      </c>
      <c r="V63" s="571">
        <v>8</v>
      </c>
      <c r="W63" s="571">
        <f>details!D14</f>
        <v>658</v>
      </c>
      <c r="X63" s="571" t="str">
        <f>details!I14</f>
        <v>fnus'k dqekj lSuh</v>
      </c>
      <c r="Y63" s="574">
        <f>'statement of marks'!AR14</f>
        <v>31</v>
      </c>
      <c r="Z63" s="574">
        <f>'statement of marks'!AS14</f>
        <v>20</v>
      </c>
      <c r="AA63" s="574">
        <f>'statement of marks'!AT14</f>
        <v>51</v>
      </c>
      <c r="AC63" s="571">
        <v>8</v>
      </c>
      <c r="AD63" s="571">
        <f>details!D14</f>
        <v>658</v>
      </c>
      <c r="AE63" s="571" t="str">
        <f>details!I14</f>
        <v>fnus'k dqekj lSuh</v>
      </c>
      <c r="AF63" s="574" t="str">
        <f>'statement of marks'!AV14</f>
        <v/>
      </c>
      <c r="AG63" s="574" t="str">
        <f>'statement of marks'!AW14</f>
        <v/>
      </c>
      <c r="AH63" s="574" t="str">
        <f>'statement of marks'!AX14</f>
        <v/>
      </c>
      <c r="AJ63" s="571">
        <v>8</v>
      </c>
      <c r="AK63" s="571">
        <f>details!D14</f>
        <v>658</v>
      </c>
      <c r="AL63" s="571" t="str">
        <f>details!I14</f>
        <v>fnus'k dqekj lSuh</v>
      </c>
      <c r="AM63" s="574"/>
      <c r="AN63" s="574"/>
      <c r="AO63" s="574"/>
    </row>
    <row r="64" spans="1:41">
      <c r="A64" s="571">
        <v>9</v>
      </c>
      <c r="B64" s="571">
        <f>details!D15</f>
        <v>659</v>
      </c>
      <c r="C64" s="571" t="str">
        <f>details!I15</f>
        <v>gjds'k ehuk</v>
      </c>
      <c r="D64" s="574">
        <f>'statement of marks'!AH15</f>
        <v>2</v>
      </c>
      <c r="E64" s="574">
        <f>'statement of marks'!AI15</f>
        <v>5</v>
      </c>
      <c r="F64" s="574">
        <f>'statement of marks'!AJ15</f>
        <v>7</v>
      </c>
      <c r="H64" s="571">
        <v>9</v>
      </c>
      <c r="I64" s="571">
        <f>details!D15</f>
        <v>659</v>
      </c>
      <c r="J64" s="571" t="str">
        <f>details!I15</f>
        <v>gjds'k ehuk</v>
      </c>
      <c r="K64" s="574">
        <f>'statement of marks'!AK15</f>
        <v>2</v>
      </c>
      <c r="L64" s="574">
        <f>'statement of marks'!AL15</f>
        <v>5</v>
      </c>
      <c r="M64" s="574">
        <f>'statement of marks'!AM15</f>
        <v>7</v>
      </c>
      <c r="O64" s="571">
        <v>9</v>
      </c>
      <c r="P64" s="571">
        <f>details!D15</f>
        <v>659</v>
      </c>
      <c r="Q64" s="571" t="str">
        <f>details!I15</f>
        <v>gjds'k ehuk</v>
      </c>
      <c r="R64" s="574" t="str">
        <f>'statement of marks'!AN15</f>
        <v/>
      </c>
      <c r="S64" s="574" t="str">
        <f>'statement of marks'!AO15</f>
        <v/>
      </c>
      <c r="T64" s="574" t="str">
        <f>'statement of marks'!AP15</f>
        <v/>
      </c>
      <c r="V64" s="571">
        <v>9</v>
      </c>
      <c r="W64" s="571">
        <f>details!D15</f>
        <v>659</v>
      </c>
      <c r="X64" s="571" t="str">
        <f>details!I15</f>
        <v>gjds'k ehuk</v>
      </c>
      <c r="Y64" s="574">
        <f>'statement of marks'!AR15</f>
        <v>22</v>
      </c>
      <c r="Z64" s="574">
        <f>'statement of marks'!AS15</f>
        <v>20</v>
      </c>
      <c r="AA64" s="574">
        <f>'statement of marks'!AT15</f>
        <v>42</v>
      </c>
      <c r="AC64" s="571">
        <v>9</v>
      </c>
      <c r="AD64" s="571">
        <f>details!D15</f>
        <v>659</v>
      </c>
      <c r="AE64" s="571" t="str">
        <f>details!I15</f>
        <v>gjds'k ehuk</v>
      </c>
      <c r="AF64" s="574" t="str">
        <f>'statement of marks'!AV15</f>
        <v/>
      </c>
      <c r="AG64" s="574" t="str">
        <f>'statement of marks'!AW15</f>
        <v/>
      </c>
      <c r="AH64" s="574" t="str">
        <f>'statement of marks'!AX15</f>
        <v/>
      </c>
      <c r="AJ64" s="571">
        <v>9</v>
      </c>
      <c r="AK64" s="571">
        <f>details!D15</f>
        <v>659</v>
      </c>
      <c r="AL64" s="571" t="str">
        <f>details!I15</f>
        <v>gjds'k ehuk</v>
      </c>
      <c r="AM64" s="574"/>
      <c r="AN64" s="574"/>
      <c r="AO64" s="574"/>
    </row>
    <row r="65" spans="1:41">
      <c r="A65" s="571">
        <v>10</v>
      </c>
      <c r="B65" s="571">
        <f>details!D16</f>
        <v>660</v>
      </c>
      <c r="C65" s="571" t="str">
        <f>details!I16</f>
        <v>fgeka'kq oekZ</v>
      </c>
      <c r="D65" s="574">
        <f>'statement of marks'!AH16</f>
        <v>5</v>
      </c>
      <c r="E65" s="574">
        <f>'statement of marks'!AI16</f>
        <v>5</v>
      </c>
      <c r="F65" s="574">
        <f>'statement of marks'!AJ16</f>
        <v>10</v>
      </c>
      <c r="H65" s="571">
        <v>10</v>
      </c>
      <c r="I65" s="571">
        <f>details!D16</f>
        <v>660</v>
      </c>
      <c r="J65" s="571" t="str">
        <f>details!I16</f>
        <v>fgeka'kq oekZ</v>
      </c>
      <c r="K65" s="574">
        <f>'statement of marks'!AK16</f>
        <v>5</v>
      </c>
      <c r="L65" s="574">
        <f>'statement of marks'!AL16</f>
        <v>5</v>
      </c>
      <c r="M65" s="574">
        <f>'statement of marks'!AM16</f>
        <v>10</v>
      </c>
      <c r="O65" s="571">
        <v>10</v>
      </c>
      <c r="P65" s="571">
        <f>details!D16</f>
        <v>660</v>
      </c>
      <c r="Q65" s="571" t="str">
        <f>details!I16</f>
        <v>fgeka'kq oekZ</v>
      </c>
      <c r="R65" s="574" t="str">
        <f>'statement of marks'!AN16</f>
        <v/>
      </c>
      <c r="S65" s="574" t="str">
        <f>'statement of marks'!AO16</f>
        <v/>
      </c>
      <c r="T65" s="574" t="str">
        <f>'statement of marks'!AP16</f>
        <v/>
      </c>
      <c r="V65" s="571">
        <v>10</v>
      </c>
      <c r="W65" s="571">
        <f>details!D16</f>
        <v>660</v>
      </c>
      <c r="X65" s="571" t="str">
        <f>details!I16</f>
        <v>fgeka'kq oekZ</v>
      </c>
      <c r="Y65" s="574">
        <f>'statement of marks'!AR16</f>
        <v>38</v>
      </c>
      <c r="Z65" s="574">
        <f>'statement of marks'!AS16</f>
        <v>20</v>
      </c>
      <c r="AA65" s="574">
        <f>'statement of marks'!AT16</f>
        <v>58</v>
      </c>
      <c r="AC65" s="571">
        <v>10</v>
      </c>
      <c r="AD65" s="571">
        <f>details!D16</f>
        <v>660</v>
      </c>
      <c r="AE65" s="571" t="str">
        <f>details!I16</f>
        <v>fgeka'kq oekZ</v>
      </c>
      <c r="AF65" s="574" t="str">
        <f>'statement of marks'!AV16</f>
        <v/>
      </c>
      <c r="AG65" s="574" t="str">
        <f>'statement of marks'!AW16</f>
        <v/>
      </c>
      <c r="AH65" s="574" t="str">
        <f>'statement of marks'!AX16</f>
        <v/>
      </c>
      <c r="AJ65" s="571">
        <v>10</v>
      </c>
      <c r="AK65" s="571">
        <f>details!D16</f>
        <v>660</v>
      </c>
      <c r="AL65" s="571" t="str">
        <f>details!I16</f>
        <v>fgeka'kq oekZ</v>
      </c>
      <c r="AM65" s="574"/>
      <c r="AN65" s="574"/>
      <c r="AO65" s="574"/>
    </row>
    <row r="66" spans="1:41">
      <c r="A66" s="571">
        <v>11</v>
      </c>
      <c r="B66" s="571">
        <f>details!D17</f>
        <v>661</v>
      </c>
      <c r="C66" s="571" t="str">
        <f>details!I17</f>
        <v>ftrsUnz csuhoky</v>
      </c>
      <c r="D66" s="574">
        <f>'statement of marks'!AH17</f>
        <v>3</v>
      </c>
      <c r="E66" s="574">
        <f>'statement of marks'!AI17</f>
        <v>5</v>
      </c>
      <c r="F66" s="574">
        <f>'statement of marks'!AJ17</f>
        <v>8</v>
      </c>
      <c r="H66" s="571">
        <v>11</v>
      </c>
      <c r="I66" s="571">
        <f>details!D17</f>
        <v>661</v>
      </c>
      <c r="J66" s="571" t="str">
        <f>details!I17</f>
        <v>ftrsUnz csuhoky</v>
      </c>
      <c r="K66" s="574">
        <f>'statement of marks'!AK17</f>
        <v>4</v>
      </c>
      <c r="L66" s="574">
        <f>'statement of marks'!AL17</f>
        <v>5</v>
      </c>
      <c r="M66" s="574">
        <f>'statement of marks'!AM17</f>
        <v>9</v>
      </c>
      <c r="O66" s="571">
        <v>11</v>
      </c>
      <c r="P66" s="571">
        <f>details!D17</f>
        <v>661</v>
      </c>
      <c r="Q66" s="571" t="str">
        <f>details!I17</f>
        <v>ftrsUnz csuhoky</v>
      </c>
      <c r="R66" s="574" t="str">
        <f>'statement of marks'!AN17</f>
        <v/>
      </c>
      <c r="S66" s="574" t="str">
        <f>'statement of marks'!AO17</f>
        <v/>
      </c>
      <c r="T66" s="574" t="str">
        <f>'statement of marks'!AP17</f>
        <v/>
      </c>
      <c r="V66" s="571">
        <v>11</v>
      </c>
      <c r="W66" s="571">
        <f>details!D17</f>
        <v>661</v>
      </c>
      <c r="X66" s="571" t="str">
        <f>details!I17</f>
        <v>ftrsUnz csuhoky</v>
      </c>
      <c r="Y66" s="574">
        <f>'statement of marks'!AR17</f>
        <v>22</v>
      </c>
      <c r="Z66" s="574">
        <f>'statement of marks'!AS17</f>
        <v>20</v>
      </c>
      <c r="AA66" s="574">
        <f>'statement of marks'!AT17</f>
        <v>42</v>
      </c>
      <c r="AC66" s="571">
        <v>11</v>
      </c>
      <c r="AD66" s="571">
        <f>details!D17</f>
        <v>661</v>
      </c>
      <c r="AE66" s="571" t="str">
        <f>details!I17</f>
        <v>ftrsUnz csuhoky</v>
      </c>
      <c r="AF66" s="574" t="str">
        <f>'statement of marks'!AV17</f>
        <v/>
      </c>
      <c r="AG66" s="574" t="str">
        <f>'statement of marks'!AW17</f>
        <v/>
      </c>
      <c r="AH66" s="574" t="str">
        <f>'statement of marks'!AX17</f>
        <v/>
      </c>
      <c r="AJ66" s="571">
        <v>11</v>
      </c>
      <c r="AK66" s="571">
        <f>details!D17</f>
        <v>661</v>
      </c>
      <c r="AL66" s="571" t="str">
        <f>details!I17</f>
        <v>ftrsUnz csuhoky</v>
      </c>
      <c r="AM66" s="574"/>
      <c r="AN66" s="574"/>
      <c r="AO66" s="574"/>
    </row>
    <row r="67" spans="1:41">
      <c r="A67" s="571">
        <v>12</v>
      </c>
      <c r="B67" s="571">
        <f>details!D18</f>
        <v>662</v>
      </c>
      <c r="C67" s="571" t="str">
        <f>details!I18</f>
        <v>yky pUn cSjok</v>
      </c>
      <c r="D67" s="574">
        <f>'statement of marks'!AH18</f>
        <v>2</v>
      </c>
      <c r="E67" s="574">
        <f>'statement of marks'!AI18</f>
        <v>4</v>
      </c>
      <c r="F67" s="574">
        <f>'statement of marks'!AJ18</f>
        <v>6</v>
      </c>
      <c r="H67" s="571">
        <v>12</v>
      </c>
      <c r="I67" s="571">
        <f>details!D18</f>
        <v>662</v>
      </c>
      <c r="J67" s="571" t="str">
        <f>details!I18</f>
        <v>yky pUn cSjok</v>
      </c>
      <c r="K67" s="574">
        <f>'statement of marks'!AK18</f>
        <v>2</v>
      </c>
      <c r="L67" s="574">
        <f>'statement of marks'!AL18</f>
        <v>5</v>
      </c>
      <c r="M67" s="574">
        <f>'statement of marks'!AM18</f>
        <v>7</v>
      </c>
      <c r="O67" s="571">
        <v>12</v>
      </c>
      <c r="P67" s="571">
        <f>details!D18</f>
        <v>662</v>
      </c>
      <c r="Q67" s="571" t="str">
        <f>details!I18</f>
        <v>yky pUn cSjok</v>
      </c>
      <c r="R67" s="574" t="str">
        <f>'statement of marks'!AN18</f>
        <v/>
      </c>
      <c r="S67" s="574" t="str">
        <f>'statement of marks'!AO18</f>
        <v/>
      </c>
      <c r="T67" s="574" t="str">
        <f>'statement of marks'!AP18</f>
        <v/>
      </c>
      <c r="V67" s="571">
        <v>12</v>
      </c>
      <c r="W67" s="571">
        <f>details!D18</f>
        <v>662</v>
      </c>
      <c r="X67" s="571" t="str">
        <f>details!I18</f>
        <v>yky pUn cSjok</v>
      </c>
      <c r="Y67" s="574">
        <f>'statement of marks'!AR18</f>
        <v>20</v>
      </c>
      <c r="Z67" s="574">
        <f>'statement of marks'!AS18</f>
        <v>20</v>
      </c>
      <c r="AA67" s="574">
        <f>'statement of marks'!AT18</f>
        <v>40</v>
      </c>
      <c r="AC67" s="571">
        <v>12</v>
      </c>
      <c r="AD67" s="571">
        <f>details!D18</f>
        <v>662</v>
      </c>
      <c r="AE67" s="571" t="str">
        <f>details!I18</f>
        <v>yky pUn cSjok</v>
      </c>
      <c r="AF67" s="574" t="str">
        <f>'statement of marks'!AV18</f>
        <v/>
      </c>
      <c r="AG67" s="574" t="str">
        <f>'statement of marks'!AW18</f>
        <v/>
      </c>
      <c r="AH67" s="574" t="str">
        <f>'statement of marks'!AX18</f>
        <v/>
      </c>
      <c r="AJ67" s="571">
        <v>12</v>
      </c>
      <c r="AK67" s="571">
        <f>details!D18</f>
        <v>662</v>
      </c>
      <c r="AL67" s="571" t="str">
        <f>details!I18</f>
        <v>yky pUn cSjok</v>
      </c>
      <c r="AM67" s="574"/>
      <c r="AN67" s="574"/>
      <c r="AO67" s="574"/>
    </row>
    <row r="68" spans="1:41">
      <c r="A68" s="571">
        <v>13</v>
      </c>
      <c r="B68" s="571">
        <f>details!D19</f>
        <v>663</v>
      </c>
      <c r="C68" s="571" t="str">
        <f>details!I19</f>
        <v>euh"k es?koa'kh</v>
      </c>
      <c r="D68" s="574">
        <f>'statement of marks'!AH19</f>
        <v>2</v>
      </c>
      <c r="E68" s="574">
        <f>'statement of marks'!AI19</f>
        <v>5</v>
      </c>
      <c r="F68" s="574">
        <f>'statement of marks'!AJ19</f>
        <v>7</v>
      </c>
      <c r="H68" s="571">
        <v>13</v>
      </c>
      <c r="I68" s="571">
        <f>details!D19</f>
        <v>663</v>
      </c>
      <c r="J68" s="571" t="str">
        <f>details!I19</f>
        <v>euh"k es?koa'kh</v>
      </c>
      <c r="K68" s="574">
        <f>'statement of marks'!AK19</f>
        <v>3</v>
      </c>
      <c r="L68" s="574">
        <f>'statement of marks'!AL19</f>
        <v>5</v>
      </c>
      <c r="M68" s="574">
        <f>'statement of marks'!AM19</f>
        <v>8</v>
      </c>
      <c r="O68" s="571">
        <v>13</v>
      </c>
      <c r="P68" s="571">
        <f>details!D19</f>
        <v>663</v>
      </c>
      <c r="Q68" s="571" t="str">
        <f>details!I19</f>
        <v>euh"k es?koa'kh</v>
      </c>
      <c r="R68" s="574" t="str">
        <f>'statement of marks'!AN19</f>
        <v/>
      </c>
      <c r="S68" s="574" t="str">
        <f>'statement of marks'!AO19</f>
        <v/>
      </c>
      <c r="T68" s="574" t="str">
        <f>'statement of marks'!AP19</f>
        <v/>
      </c>
      <c r="V68" s="571">
        <v>13</v>
      </c>
      <c r="W68" s="571">
        <f>details!D19</f>
        <v>663</v>
      </c>
      <c r="X68" s="571" t="str">
        <f>details!I19</f>
        <v>euh"k es?koa'kh</v>
      </c>
      <c r="Y68" s="574">
        <f>'statement of marks'!AR19</f>
        <v>20</v>
      </c>
      <c r="Z68" s="574">
        <f>'statement of marks'!AS19</f>
        <v>20</v>
      </c>
      <c r="AA68" s="574">
        <f>'statement of marks'!AT19</f>
        <v>40</v>
      </c>
      <c r="AC68" s="571">
        <v>13</v>
      </c>
      <c r="AD68" s="571">
        <f>details!D19</f>
        <v>663</v>
      </c>
      <c r="AE68" s="571" t="str">
        <f>details!I19</f>
        <v>euh"k es?koa'kh</v>
      </c>
      <c r="AF68" s="574" t="str">
        <f>'statement of marks'!AV19</f>
        <v/>
      </c>
      <c r="AG68" s="574" t="str">
        <f>'statement of marks'!AW19</f>
        <v/>
      </c>
      <c r="AH68" s="574" t="str">
        <f>'statement of marks'!AX19</f>
        <v/>
      </c>
      <c r="AJ68" s="571">
        <v>13</v>
      </c>
      <c r="AK68" s="571">
        <f>details!D19</f>
        <v>663</v>
      </c>
      <c r="AL68" s="571" t="str">
        <f>details!I19</f>
        <v>euh"k es?koa'kh</v>
      </c>
      <c r="AM68" s="574"/>
      <c r="AN68" s="574"/>
      <c r="AO68" s="574"/>
    </row>
    <row r="69" spans="1:41">
      <c r="A69" s="571">
        <v>14</v>
      </c>
      <c r="B69" s="571">
        <f>details!D20</f>
        <v>664</v>
      </c>
      <c r="C69" s="571" t="str">
        <f>details!I20</f>
        <v>euh"k dqekj ehuk</v>
      </c>
      <c r="D69" s="574">
        <f>'statement of marks'!AH20</f>
        <v>5</v>
      </c>
      <c r="E69" s="574">
        <f>'statement of marks'!AI20</f>
        <v>5</v>
      </c>
      <c r="F69" s="574">
        <f>'statement of marks'!AJ20</f>
        <v>10</v>
      </c>
      <c r="H69" s="571">
        <v>14</v>
      </c>
      <c r="I69" s="571">
        <f>details!D20</f>
        <v>664</v>
      </c>
      <c r="J69" s="571" t="str">
        <f>details!I20</f>
        <v>euh"k dqekj ehuk</v>
      </c>
      <c r="K69" s="574">
        <f>'statement of marks'!AK20</f>
        <v>4</v>
      </c>
      <c r="L69" s="574">
        <f>'statement of marks'!AL20</f>
        <v>5</v>
      </c>
      <c r="M69" s="574">
        <f>'statement of marks'!AM20</f>
        <v>9</v>
      </c>
      <c r="O69" s="571">
        <v>14</v>
      </c>
      <c r="P69" s="571">
        <f>details!D20</f>
        <v>664</v>
      </c>
      <c r="Q69" s="571" t="str">
        <f>details!I20</f>
        <v>euh"k dqekj ehuk</v>
      </c>
      <c r="R69" s="574" t="str">
        <f>'statement of marks'!AN20</f>
        <v/>
      </c>
      <c r="S69" s="574" t="str">
        <f>'statement of marks'!AO20</f>
        <v/>
      </c>
      <c r="T69" s="574" t="str">
        <f>'statement of marks'!AP20</f>
        <v/>
      </c>
      <c r="V69" s="571">
        <v>14</v>
      </c>
      <c r="W69" s="571">
        <f>details!D20</f>
        <v>664</v>
      </c>
      <c r="X69" s="571" t="str">
        <f>details!I20</f>
        <v>euh"k dqekj ehuk</v>
      </c>
      <c r="Y69" s="574">
        <f>'statement of marks'!AR20</f>
        <v>47</v>
      </c>
      <c r="Z69" s="574">
        <f>'statement of marks'!AS20</f>
        <v>20</v>
      </c>
      <c r="AA69" s="574">
        <f>'statement of marks'!AT20</f>
        <v>67</v>
      </c>
      <c r="AC69" s="571">
        <v>14</v>
      </c>
      <c r="AD69" s="571">
        <f>details!D20</f>
        <v>664</v>
      </c>
      <c r="AE69" s="571" t="str">
        <f>details!I20</f>
        <v>euh"k dqekj ehuk</v>
      </c>
      <c r="AF69" s="574" t="str">
        <f>'statement of marks'!AV20</f>
        <v/>
      </c>
      <c r="AG69" s="574" t="str">
        <f>'statement of marks'!AW20</f>
        <v/>
      </c>
      <c r="AH69" s="574" t="str">
        <f>'statement of marks'!AX20</f>
        <v/>
      </c>
      <c r="AJ69" s="571">
        <v>14</v>
      </c>
      <c r="AK69" s="571">
        <f>details!D20</f>
        <v>664</v>
      </c>
      <c r="AL69" s="571" t="str">
        <f>details!I20</f>
        <v>euh"k dqekj ehuk</v>
      </c>
      <c r="AM69" s="574"/>
      <c r="AN69" s="574"/>
      <c r="AO69" s="574"/>
    </row>
    <row r="70" spans="1:41">
      <c r="A70" s="571">
        <v>15</v>
      </c>
      <c r="B70" s="571">
        <f>details!D21</f>
        <v>665</v>
      </c>
      <c r="C70" s="571" t="str">
        <f>details!I21</f>
        <v>eueksgu flag</v>
      </c>
      <c r="D70" s="574">
        <f>'statement of marks'!AH21</f>
        <v>5</v>
      </c>
      <c r="E70" s="574">
        <f>'statement of marks'!AI21</f>
        <v>5</v>
      </c>
      <c r="F70" s="574">
        <f>'statement of marks'!AJ21</f>
        <v>10</v>
      </c>
      <c r="H70" s="571">
        <v>15</v>
      </c>
      <c r="I70" s="571">
        <f>details!D21</f>
        <v>665</v>
      </c>
      <c r="J70" s="571" t="str">
        <f>details!I21</f>
        <v>eueksgu flag</v>
      </c>
      <c r="K70" s="574">
        <f>'statement of marks'!AK21</f>
        <v>5</v>
      </c>
      <c r="L70" s="574">
        <f>'statement of marks'!AL21</f>
        <v>5</v>
      </c>
      <c r="M70" s="574">
        <f>'statement of marks'!AM21</f>
        <v>10</v>
      </c>
      <c r="O70" s="571">
        <v>15</v>
      </c>
      <c r="P70" s="571">
        <f>details!D21</f>
        <v>665</v>
      </c>
      <c r="Q70" s="571" t="str">
        <f>details!I21</f>
        <v>eueksgu flag</v>
      </c>
      <c r="R70" s="574" t="str">
        <f>'statement of marks'!AN21</f>
        <v/>
      </c>
      <c r="S70" s="574" t="str">
        <f>'statement of marks'!AO21</f>
        <v/>
      </c>
      <c r="T70" s="574" t="str">
        <f>'statement of marks'!AP21</f>
        <v/>
      </c>
      <c r="V70" s="571">
        <v>15</v>
      </c>
      <c r="W70" s="571">
        <f>details!D21</f>
        <v>665</v>
      </c>
      <c r="X70" s="571" t="str">
        <f>details!I21</f>
        <v>eueksgu flag</v>
      </c>
      <c r="Y70" s="574">
        <f>'statement of marks'!AR21</f>
        <v>50</v>
      </c>
      <c r="Z70" s="574">
        <f>'statement of marks'!AS21</f>
        <v>20</v>
      </c>
      <c r="AA70" s="574">
        <f>'statement of marks'!AT21</f>
        <v>70</v>
      </c>
      <c r="AC70" s="571">
        <v>15</v>
      </c>
      <c r="AD70" s="571">
        <f>details!D21</f>
        <v>665</v>
      </c>
      <c r="AE70" s="571" t="str">
        <f>details!I21</f>
        <v>eueksgu flag</v>
      </c>
      <c r="AF70" s="574" t="str">
        <f>'statement of marks'!AV21</f>
        <v/>
      </c>
      <c r="AG70" s="574" t="str">
        <f>'statement of marks'!AW21</f>
        <v/>
      </c>
      <c r="AH70" s="574" t="str">
        <f>'statement of marks'!AX21</f>
        <v/>
      </c>
      <c r="AJ70" s="571">
        <v>15</v>
      </c>
      <c r="AK70" s="571">
        <f>details!D21</f>
        <v>665</v>
      </c>
      <c r="AL70" s="571" t="str">
        <f>details!I21</f>
        <v>eueksgu flag</v>
      </c>
      <c r="AM70" s="574"/>
      <c r="AN70" s="574"/>
      <c r="AO70" s="574"/>
    </row>
    <row r="71" spans="1:41">
      <c r="A71" s="571">
        <v>16</v>
      </c>
      <c r="B71" s="571">
        <f>details!D22</f>
        <v>666</v>
      </c>
      <c r="C71" s="571" t="str">
        <f>details!I22</f>
        <v>e;ad</v>
      </c>
      <c r="D71" s="574">
        <f>'statement of marks'!AH22</f>
        <v>3</v>
      </c>
      <c r="E71" s="574">
        <f>'statement of marks'!AI22</f>
        <v>5</v>
      </c>
      <c r="F71" s="574">
        <f>'statement of marks'!AJ22</f>
        <v>8</v>
      </c>
      <c r="H71" s="571">
        <v>16</v>
      </c>
      <c r="I71" s="571">
        <f>details!D22</f>
        <v>666</v>
      </c>
      <c r="J71" s="571" t="str">
        <f>details!I22</f>
        <v>e;ad</v>
      </c>
      <c r="K71" s="574">
        <f>'statement of marks'!AK22</f>
        <v>4</v>
      </c>
      <c r="L71" s="574">
        <f>'statement of marks'!AL22</f>
        <v>5</v>
      </c>
      <c r="M71" s="574">
        <f>'statement of marks'!AM22</f>
        <v>9</v>
      </c>
      <c r="O71" s="571">
        <v>16</v>
      </c>
      <c r="P71" s="571">
        <f>details!D22</f>
        <v>666</v>
      </c>
      <c r="Q71" s="571" t="str">
        <f>details!I22</f>
        <v>e;ad</v>
      </c>
      <c r="R71" s="574" t="str">
        <f>'statement of marks'!AN22</f>
        <v/>
      </c>
      <c r="S71" s="574" t="str">
        <f>'statement of marks'!AO22</f>
        <v/>
      </c>
      <c r="T71" s="574" t="str">
        <f>'statement of marks'!AP22</f>
        <v/>
      </c>
      <c r="V71" s="571">
        <v>16</v>
      </c>
      <c r="W71" s="571">
        <f>details!D22</f>
        <v>666</v>
      </c>
      <c r="X71" s="571" t="str">
        <f>details!I22</f>
        <v>e;ad</v>
      </c>
      <c r="Y71" s="574">
        <f>'statement of marks'!AR22</f>
        <v>22</v>
      </c>
      <c r="Z71" s="574">
        <f>'statement of marks'!AS22</f>
        <v>20</v>
      </c>
      <c r="AA71" s="574">
        <f>'statement of marks'!AT22</f>
        <v>42</v>
      </c>
      <c r="AC71" s="571">
        <v>16</v>
      </c>
      <c r="AD71" s="571">
        <f>details!D22</f>
        <v>666</v>
      </c>
      <c r="AE71" s="571" t="str">
        <f>details!I22</f>
        <v>e;ad</v>
      </c>
      <c r="AF71" s="574" t="str">
        <f>'statement of marks'!AV22</f>
        <v/>
      </c>
      <c r="AG71" s="574" t="str">
        <f>'statement of marks'!AW22</f>
        <v/>
      </c>
      <c r="AH71" s="574" t="str">
        <f>'statement of marks'!AX22</f>
        <v/>
      </c>
      <c r="AJ71" s="571">
        <v>16</v>
      </c>
      <c r="AK71" s="571">
        <f>details!D22</f>
        <v>666</v>
      </c>
      <c r="AL71" s="571" t="str">
        <f>details!I22</f>
        <v>e;ad</v>
      </c>
      <c r="AM71" s="574"/>
      <c r="AN71" s="574"/>
      <c r="AO71" s="574"/>
    </row>
    <row r="72" spans="1:41">
      <c r="A72" s="571">
        <v>17</v>
      </c>
      <c r="B72" s="571">
        <f>details!D23</f>
        <v>667</v>
      </c>
      <c r="C72" s="571" t="str">
        <f>details!I23</f>
        <v>eksfgr dqekj</v>
      </c>
      <c r="D72" s="574">
        <f>'statement of marks'!AH23</f>
        <v>5</v>
      </c>
      <c r="E72" s="574">
        <f>'statement of marks'!AI23</f>
        <v>5</v>
      </c>
      <c r="F72" s="574">
        <f>'statement of marks'!AJ23</f>
        <v>10</v>
      </c>
      <c r="H72" s="571">
        <v>17</v>
      </c>
      <c r="I72" s="571">
        <f>details!D23</f>
        <v>667</v>
      </c>
      <c r="J72" s="571" t="str">
        <f>details!I23</f>
        <v>eksfgr dqekj</v>
      </c>
      <c r="K72" s="574">
        <f>'statement of marks'!AK23</f>
        <v>3</v>
      </c>
      <c r="L72" s="574">
        <f>'statement of marks'!AL23</f>
        <v>5</v>
      </c>
      <c r="M72" s="574">
        <f>'statement of marks'!AM23</f>
        <v>8</v>
      </c>
      <c r="O72" s="571">
        <v>17</v>
      </c>
      <c r="P72" s="571">
        <f>details!D23</f>
        <v>667</v>
      </c>
      <c r="Q72" s="571" t="str">
        <f>details!I23</f>
        <v>eksfgr dqekj</v>
      </c>
      <c r="R72" s="574" t="str">
        <f>'statement of marks'!AN23</f>
        <v/>
      </c>
      <c r="S72" s="574" t="str">
        <f>'statement of marks'!AO23</f>
        <v/>
      </c>
      <c r="T72" s="574" t="str">
        <f>'statement of marks'!AP23</f>
        <v/>
      </c>
      <c r="V72" s="571">
        <v>17</v>
      </c>
      <c r="W72" s="571">
        <f>details!D23</f>
        <v>667</v>
      </c>
      <c r="X72" s="571" t="str">
        <f>details!I23</f>
        <v>eksfgr dqekj</v>
      </c>
      <c r="Y72" s="574">
        <f>'statement of marks'!AR23</f>
        <v>44</v>
      </c>
      <c r="Z72" s="574">
        <f>'statement of marks'!AS23</f>
        <v>20</v>
      </c>
      <c r="AA72" s="574">
        <f>'statement of marks'!AT23</f>
        <v>64</v>
      </c>
      <c r="AC72" s="571">
        <v>17</v>
      </c>
      <c r="AD72" s="571">
        <f>details!D23</f>
        <v>667</v>
      </c>
      <c r="AE72" s="571" t="str">
        <f>details!I23</f>
        <v>eksfgr dqekj</v>
      </c>
      <c r="AF72" s="574" t="str">
        <f>'statement of marks'!AV23</f>
        <v/>
      </c>
      <c r="AG72" s="574" t="str">
        <f>'statement of marks'!AW23</f>
        <v/>
      </c>
      <c r="AH72" s="574" t="str">
        <f>'statement of marks'!AX23</f>
        <v/>
      </c>
      <c r="AJ72" s="571">
        <v>17</v>
      </c>
      <c r="AK72" s="571">
        <f>details!D23</f>
        <v>667</v>
      </c>
      <c r="AL72" s="571" t="str">
        <f>details!I23</f>
        <v>eksfgr dqekj</v>
      </c>
      <c r="AM72" s="574"/>
      <c r="AN72" s="574"/>
      <c r="AO72" s="574"/>
    </row>
    <row r="73" spans="1:41">
      <c r="A73" s="571">
        <v>18</v>
      </c>
      <c r="B73" s="571">
        <f>details!D24</f>
        <v>668</v>
      </c>
      <c r="C73" s="571" t="str">
        <f>details!I24</f>
        <v>fiUVq dqekj cSjok</v>
      </c>
      <c r="D73" s="574">
        <f>'statement of marks'!AH24</f>
        <v>2</v>
      </c>
      <c r="E73" s="574">
        <f>'statement of marks'!AI24</f>
        <v>5</v>
      </c>
      <c r="F73" s="574">
        <f>'statement of marks'!AJ24</f>
        <v>7</v>
      </c>
      <c r="H73" s="571">
        <v>18</v>
      </c>
      <c r="I73" s="571">
        <f>details!D24</f>
        <v>668</v>
      </c>
      <c r="J73" s="571" t="str">
        <f>details!I24</f>
        <v>fiUVq dqekj cSjok</v>
      </c>
      <c r="K73" s="574">
        <f>'statement of marks'!AK24</f>
        <v>3</v>
      </c>
      <c r="L73" s="574">
        <f>'statement of marks'!AL24</f>
        <v>5</v>
      </c>
      <c r="M73" s="574">
        <f>'statement of marks'!AM24</f>
        <v>8</v>
      </c>
      <c r="O73" s="571">
        <v>18</v>
      </c>
      <c r="P73" s="571">
        <f>details!D24</f>
        <v>668</v>
      </c>
      <c r="Q73" s="571" t="str">
        <f>details!I24</f>
        <v>fiUVq dqekj cSjok</v>
      </c>
      <c r="R73" s="574" t="str">
        <f>'statement of marks'!AN24</f>
        <v/>
      </c>
      <c r="S73" s="574" t="str">
        <f>'statement of marks'!AO24</f>
        <v/>
      </c>
      <c r="T73" s="574" t="str">
        <f>'statement of marks'!AP24</f>
        <v/>
      </c>
      <c r="V73" s="571">
        <v>18</v>
      </c>
      <c r="W73" s="571">
        <f>details!D24</f>
        <v>668</v>
      </c>
      <c r="X73" s="571" t="str">
        <f>details!I24</f>
        <v>fiUVq dqekj cSjok</v>
      </c>
      <c r="Y73" s="574">
        <f>'statement of marks'!AR24</f>
        <v>29</v>
      </c>
      <c r="Z73" s="574">
        <f>'statement of marks'!AS24</f>
        <v>20</v>
      </c>
      <c r="AA73" s="574">
        <f>'statement of marks'!AT24</f>
        <v>49</v>
      </c>
      <c r="AC73" s="571">
        <v>18</v>
      </c>
      <c r="AD73" s="571">
        <f>details!D24</f>
        <v>668</v>
      </c>
      <c r="AE73" s="571" t="str">
        <f>details!I24</f>
        <v>fiUVq dqekj cSjok</v>
      </c>
      <c r="AF73" s="574" t="str">
        <f>'statement of marks'!AV24</f>
        <v/>
      </c>
      <c r="AG73" s="574" t="str">
        <f>'statement of marks'!AW24</f>
        <v/>
      </c>
      <c r="AH73" s="574" t="str">
        <f>'statement of marks'!AX24</f>
        <v/>
      </c>
      <c r="AJ73" s="571">
        <v>18</v>
      </c>
      <c r="AK73" s="571">
        <f>details!D24</f>
        <v>668</v>
      </c>
      <c r="AL73" s="571" t="str">
        <f>details!I24</f>
        <v>fiUVq dqekj cSjok</v>
      </c>
      <c r="AM73" s="574"/>
      <c r="AN73" s="574"/>
      <c r="AO73" s="574"/>
    </row>
    <row r="74" spans="1:41">
      <c r="A74" s="571">
        <v>19</v>
      </c>
      <c r="B74" s="571">
        <f>details!D25</f>
        <v>669</v>
      </c>
      <c r="C74" s="571" t="str">
        <f>details!I25</f>
        <v>iznhi cSjok</v>
      </c>
      <c r="D74" s="574">
        <f>'statement of marks'!AH25</f>
        <v>2</v>
      </c>
      <c r="E74" s="574">
        <f>'statement of marks'!AI25</f>
        <v>5</v>
      </c>
      <c r="F74" s="574">
        <f>'statement of marks'!AJ25</f>
        <v>7</v>
      </c>
      <c r="H74" s="571">
        <v>19</v>
      </c>
      <c r="I74" s="571">
        <f>details!D25</f>
        <v>669</v>
      </c>
      <c r="J74" s="571" t="str">
        <f>details!I25</f>
        <v>iznhi cSjok</v>
      </c>
      <c r="K74" s="574">
        <f>'statement of marks'!AK25</f>
        <v>2</v>
      </c>
      <c r="L74" s="574">
        <f>'statement of marks'!AL25</f>
        <v>5</v>
      </c>
      <c r="M74" s="574">
        <f>'statement of marks'!AM25</f>
        <v>7</v>
      </c>
      <c r="O74" s="571">
        <v>19</v>
      </c>
      <c r="P74" s="571">
        <f>details!D25</f>
        <v>669</v>
      </c>
      <c r="Q74" s="571" t="str">
        <f>details!I25</f>
        <v>iznhi cSjok</v>
      </c>
      <c r="R74" s="574" t="str">
        <f>'statement of marks'!AN25</f>
        <v/>
      </c>
      <c r="S74" s="574" t="str">
        <f>'statement of marks'!AO25</f>
        <v/>
      </c>
      <c r="T74" s="574" t="str">
        <f>'statement of marks'!AP25</f>
        <v/>
      </c>
      <c r="V74" s="571">
        <v>19</v>
      </c>
      <c r="W74" s="571">
        <f>details!D25</f>
        <v>669</v>
      </c>
      <c r="X74" s="571" t="str">
        <f>details!I25</f>
        <v>iznhi cSjok</v>
      </c>
      <c r="Y74" s="574">
        <f>'statement of marks'!AR25</f>
        <v>20</v>
      </c>
      <c r="Z74" s="574">
        <f>'statement of marks'!AS25</f>
        <v>20</v>
      </c>
      <c r="AA74" s="574">
        <f>'statement of marks'!AT25</f>
        <v>40</v>
      </c>
      <c r="AC74" s="571">
        <v>19</v>
      </c>
      <c r="AD74" s="571">
        <f>details!D25</f>
        <v>669</v>
      </c>
      <c r="AE74" s="571" t="str">
        <f>details!I25</f>
        <v>iznhi cSjok</v>
      </c>
      <c r="AF74" s="574" t="str">
        <f>'statement of marks'!AV25</f>
        <v/>
      </c>
      <c r="AG74" s="574" t="str">
        <f>'statement of marks'!AW25</f>
        <v/>
      </c>
      <c r="AH74" s="574" t="str">
        <f>'statement of marks'!AX25</f>
        <v/>
      </c>
      <c r="AJ74" s="571">
        <v>19</v>
      </c>
      <c r="AK74" s="571">
        <f>details!D25</f>
        <v>669</v>
      </c>
      <c r="AL74" s="571" t="str">
        <f>details!I25</f>
        <v>iznhi cSjok</v>
      </c>
      <c r="AM74" s="574"/>
      <c r="AN74" s="574"/>
      <c r="AO74" s="574"/>
    </row>
    <row r="75" spans="1:41">
      <c r="A75" s="571">
        <v>20</v>
      </c>
      <c r="B75" s="571">
        <f>details!D26</f>
        <v>670</v>
      </c>
      <c r="C75" s="571" t="str">
        <f>details!I26</f>
        <v xml:space="preserve">izos'k dqekj </v>
      </c>
      <c r="D75" s="574">
        <f>'statement of marks'!AH26</f>
        <v>2</v>
      </c>
      <c r="E75" s="574">
        <f>'statement of marks'!AI26</f>
        <v>5</v>
      </c>
      <c r="F75" s="574">
        <f>'statement of marks'!AJ26</f>
        <v>7</v>
      </c>
      <c r="H75" s="571">
        <v>20</v>
      </c>
      <c r="I75" s="571">
        <f>details!D26</f>
        <v>670</v>
      </c>
      <c r="J75" s="571" t="str">
        <f>details!I26</f>
        <v xml:space="preserve">izos'k dqekj </v>
      </c>
      <c r="K75" s="574" t="str">
        <f>'statement of marks'!AK26</f>
        <v>ab</v>
      </c>
      <c r="L75" s="574" t="str">
        <f>'statement of marks'!AL26</f>
        <v>ab</v>
      </c>
      <c r="M75" s="574">
        <f>'statement of marks'!AM26</f>
        <v>0</v>
      </c>
      <c r="O75" s="571">
        <v>20</v>
      </c>
      <c r="P75" s="571">
        <f>details!D26</f>
        <v>670</v>
      </c>
      <c r="Q75" s="571" t="str">
        <f>details!I26</f>
        <v xml:space="preserve">izos'k dqekj </v>
      </c>
      <c r="R75" s="574" t="str">
        <f>'statement of marks'!AN26</f>
        <v/>
      </c>
      <c r="S75" s="574" t="str">
        <f>'statement of marks'!AO26</f>
        <v/>
      </c>
      <c r="T75" s="574" t="str">
        <f>'statement of marks'!AP26</f>
        <v/>
      </c>
      <c r="V75" s="571">
        <v>20</v>
      </c>
      <c r="W75" s="571">
        <f>details!D26</f>
        <v>670</v>
      </c>
      <c r="X75" s="571" t="str">
        <f>details!I26</f>
        <v xml:space="preserve">izos'k dqekj </v>
      </c>
      <c r="Y75" s="574">
        <f>'statement of marks'!AR26</f>
        <v>20</v>
      </c>
      <c r="Z75" s="574">
        <f>'statement of marks'!AS26</f>
        <v>20</v>
      </c>
      <c r="AA75" s="574">
        <f>'statement of marks'!AT26</f>
        <v>40</v>
      </c>
      <c r="AC75" s="571">
        <v>20</v>
      </c>
      <c r="AD75" s="571">
        <f>details!D26</f>
        <v>670</v>
      </c>
      <c r="AE75" s="571" t="str">
        <f>details!I26</f>
        <v xml:space="preserve">izos'k dqekj </v>
      </c>
      <c r="AF75" s="574" t="str">
        <f>'statement of marks'!AV26</f>
        <v/>
      </c>
      <c r="AG75" s="574" t="str">
        <f>'statement of marks'!AW26</f>
        <v/>
      </c>
      <c r="AH75" s="574" t="str">
        <f>'statement of marks'!AX26</f>
        <v/>
      </c>
      <c r="AJ75" s="571">
        <v>20</v>
      </c>
      <c r="AK75" s="571">
        <f>details!D26</f>
        <v>670</v>
      </c>
      <c r="AL75" s="571" t="str">
        <f>details!I26</f>
        <v xml:space="preserve">izos'k dqekj </v>
      </c>
      <c r="AM75" s="574"/>
      <c r="AN75" s="574"/>
      <c r="AO75" s="574"/>
    </row>
    <row r="76" spans="1:41">
      <c r="A76" s="571">
        <v>21</v>
      </c>
      <c r="B76" s="571">
        <f>details!D27</f>
        <v>671</v>
      </c>
      <c r="C76" s="571" t="str">
        <f>details!I27</f>
        <v>iq"isUnz lsofy;k</v>
      </c>
      <c r="D76" s="574">
        <f>'statement of marks'!AH27</f>
        <v>5</v>
      </c>
      <c r="E76" s="574">
        <f>'statement of marks'!AI27</f>
        <v>5</v>
      </c>
      <c r="F76" s="574">
        <f>'statement of marks'!AJ27</f>
        <v>10</v>
      </c>
      <c r="H76" s="571">
        <v>21</v>
      </c>
      <c r="I76" s="571">
        <f>details!D27</f>
        <v>671</v>
      </c>
      <c r="J76" s="571" t="str">
        <f>details!I27</f>
        <v>iq"isUnz lsofy;k</v>
      </c>
      <c r="K76" s="574">
        <f>'statement of marks'!AK27</f>
        <v>2</v>
      </c>
      <c r="L76" s="574">
        <f>'statement of marks'!AL27</f>
        <v>5</v>
      </c>
      <c r="M76" s="574">
        <f>'statement of marks'!AM27</f>
        <v>7</v>
      </c>
      <c r="O76" s="571">
        <v>21</v>
      </c>
      <c r="P76" s="571">
        <f>details!D27</f>
        <v>671</v>
      </c>
      <c r="Q76" s="571" t="str">
        <f>details!I27</f>
        <v>iq"isUnz lsofy;k</v>
      </c>
      <c r="R76" s="574" t="str">
        <f>'statement of marks'!AN27</f>
        <v/>
      </c>
      <c r="S76" s="574" t="str">
        <f>'statement of marks'!AO27</f>
        <v/>
      </c>
      <c r="T76" s="574" t="str">
        <f>'statement of marks'!AP27</f>
        <v/>
      </c>
      <c r="V76" s="571">
        <v>21</v>
      </c>
      <c r="W76" s="571">
        <f>details!D27</f>
        <v>671</v>
      </c>
      <c r="X76" s="571" t="str">
        <f>details!I27</f>
        <v>iq"isUnz lsofy;k</v>
      </c>
      <c r="Y76" s="574">
        <f>'statement of marks'!AR27</f>
        <v>23</v>
      </c>
      <c r="Z76" s="574">
        <f>'statement of marks'!AS27</f>
        <v>20</v>
      </c>
      <c r="AA76" s="574">
        <f>'statement of marks'!AT27</f>
        <v>43</v>
      </c>
      <c r="AC76" s="571">
        <v>21</v>
      </c>
      <c r="AD76" s="571">
        <f>details!D27</f>
        <v>671</v>
      </c>
      <c r="AE76" s="571" t="str">
        <f>details!I27</f>
        <v>iq"isUnz lsofy;k</v>
      </c>
      <c r="AF76" s="574" t="str">
        <f>'statement of marks'!AV27</f>
        <v/>
      </c>
      <c r="AG76" s="574" t="str">
        <f>'statement of marks'!AW27</f>
        <v/>
      </c>
      <c r="AH76" s="574" t="str">
        <f>'statement of marks'!AX27</f>
        <v/>
      </c>
      <c r="AJ76" s="571">
        <v>21</v>
      </c>
      <c r="AK76" s="571">
        <f>details!D27</f>
        <v>671</v>
      </c>
      <c r="AL76" s="571" t="str">
        <f>details!I27</f>
        <v>iq"isUnz lsofy;k</v>
      </c>
      <c r="AM76" s="574"/>
      <c r="AN76" s="574"/>
      <c r="AO76" s="574"/>
    </row>
    <row r="77" spans="1:41">
      <c r="A77" s="571">
        <v>22</v>
      </c>
      <c r="B77" s="571">
        <f>details!D28</f>
        <v>672</v>
      </c>
      <c r="C77" s="571" t="str">
        <f>details!I28</f>
        <v>jkgqy cSjok</v>
      </c>
      <c r="D77" s="574">
        <f>'statement of marks'!AH28</f>
        <v>4</v>
      </c>
      <c r="E77" s="574">
        <f>'statement of marks'!AI28</f>
        <v>5</v>
      </c>
      <c r="F77" s="574">
        <f>'statement of marks'!AJ28</f>
        <v>9</v>
      </c>
      <c r="H77" s="571">
        <v>22</v>
      </c>
      <c r="I77" s="571">
        <f>details!D28</f>
        <v>672</v>
      </c>
      <c r="J77" s="571" t="str">
        <f>details!I28</f>
        <v>jkgqy cSjok</v>
      </c>
      <c r="K77" s="574">
        <f>'statement of marks'!AK28</f>
        <v>4</v>
      </c>
      <c r="L77" s="574">
        <f>'statement of marks'!AL28</f>
        <v>5</v>
      </c>
      <c r="M77" s="574">
        <f>'statement of marks'!AM28</f>
        <v>9</v>
      </c>
      <c r="O77" s="571">
        <v>22</v>
      </c>
      <c r="P77" s="571">
        <f>details!D28</f>
        <v>672</v>
      </c>
      <c r="Q77" s="571" t="str">
        <f>details!I28</f>
        <v>jkgqy cSjok</v>
      </c>
      <c r="R77" s="574" t="str">
        <f>'statement of marks'!AN28</f>
        <v/>
      </c>
      <c r="S77" s="574" t="str">
        <f>'statement of marks'!AO28</f>
        <v/>
      </c>
      <c r="T77" s="574" t="str">
        <f>'statement of marks'!AP28</f>
        <v/>
      </c>
      <c r="V77" s="571">
        <v>22</v>
      </c>
      <c r="W77" s="571">
        <f>details!D28</f>
        <v>672</v>
      </c>
      <c r="X77" s="571" t="str">
        <f>details!I28</f>
        <v>jkgqy cSjok</v>
      </c>
      <c r="Y77" s="574">
        <f>'statement of marks'!AR28</f>
        <v>41</v>
      </c>
      <c r="Z77" s="574">
        <f>'statement of marks'!AS28</f>
        <v>20</v>
      </c>
      <c r="AA77" s="574">
        <f>'statement of marks'!AT28</f>
        <v>61</v>
      </c>
      <c r="AC77" s="571">
        <v>22</v>
      </c>
      <c r="AD77" s="571">
        <f>details!D28</f>
        <v>672</v>
      </c>
      <c r="AE77" s="571" t="str">
        <f>details!I28</f>
        <v>jkgqy cSjok</v>
      </c>
      <c r="AF77" s="574" t="str">
        <f>'statement of marks'!AV28</f>
        <v/>
      </c>
      <c r="AG77" s="574" t="str">
        <f>'statement of marks'!AW28</f>
        <v/>
      </c>
      <c r="AH77" s="574" t="str">
        <f>'statement of marks'!AX28</f>
        <v/>
      </c>
      <c r="AJ77" s="571">
        <v>22</v>
      </c>
      <c r="AK77" s="571">
        <f>details!D28</f>
        <v>672</v>
      </c>
      <c r="AL77" s="571" t="str">
        <f>details!I28</f>
        <v>jkgqy cSjok</v>
      </c>
      <c r="AM77" s="574"/>
      <c r="AN77" s="574"/>
      <c r="AO77" s="574"/>
    </row>
    <row r="78" spans="1:41">
      <c r="A78" s="571">
        <v>23</v>
      </c>
      <c r="B78" s="571">
        <f>details!D29</f>
        <v>673</v>
      </c>
      <c r="C78" s="571" t="str">
        <f>details!I29</f>
        <v>jkgqy dqekj cSjok</v>
      </c>
      <c r="D78" s="574">
        <f>'statement of marks'!AH29</f>
        <v>4</v>
      </c>
      <c r="E78" s="574">
        <f>'statement of marks'!AI29</f>
        <v>5</v>
      </c>
      <c r="F78" s="574">
        <f>'statement of marks'!AJ29</f>
        <v>9</v>
      </c>
      <c r="H78" s="571">
        <v>23</v>
      </c>
      <c r="I78" s="571">
        <f>details!D29</f>
        <v>673</v>
      </c>
      <c r="J78" s="571" t="str">
        <f>details!I29</f>
        <v>jkgqy dqekj cSjok</v>
      </c>
      <c r="K78" s="574">
        <f>'statement of marks'!AK29</f>
        <v>5</v>
      </c>
      <c r="L78" s="574">
        <f>'statement of marks'!AL29</f>
        <v>5</v>
      </c>
      <c r="M78" s="574">
        <f>'statement of marks'!AM29</f>
        <v>10</v>
      </c>
      <c r="O78" s="571">
        <v>23</v>
      </c>
      <c r="P78" s="571">
        <f>details!D29</f>
        <v>673</v>
      </c>
      <c r="Q78" s="571" t="str">
        <f>details!I29</f>
        <v>jkgqy dqekj cSjok</v>
      </c>
      <c r="R78" s="574" t="str">
        <f>'statement of marks'!AN29</f>
        <v/>
      </c>
      <c r="S78" s="574" t="str">
        <f>'statement of marks'!AO29</f>
        <v/>
      </c>
      <c r="T78" s="574" t="str">
        <f>'statement of marks'!AP29</f>
        <v/>
      </c>
      <c r="V78" s="571">
        <v>23</v>
      </c>
      <c r="W78" s="571">
        <f>details!D29</f>
        <v>673</v>
      </c>
      <c r="X78" s="571" t="str">
        <f>details!I29</f>
        <v>jkgqy dqekj cSjok</v>
      </c>
      <c r="Y78" s="574">
        <f>'statement of marks'!AR29</f>
        <v>41</v>
      </c>
      <c r="Z78" s="574">
        <f>'statement of marks'!AS29</f>
        <v>20</v>
      </c>
      <c r="AA78" s="574">
        <f>'statement of marks'!AT29</f>
        <v>61</v>
      </c>
      <c r="AC78" s="571">
        <v>23</v>
      </c>
      <c r="AD78" s="571">
        <f>details!D29</f>
        <v>673</v>
      </c>
      <c r="AE78" s="571" t="str">
        <f>details!I29</f>
        <v>jkgqy dqekj cSjok</v>
      </c>
      <c r="AF78" s="574" t="str">
        <f>'statement of marks'!AV29</f>
        <v/>
      </c>
      <c r="AG78" s="574" t="str">
        <f>'statement of marks'!AW29</f>
        <v/>
      </c>
      <c r="AH78" s="574" t="str">
        <f>'statement of marks'!AX29</f>
        <v/>
      </c>
      <c r="AJ78" s="571">
        <v>23</v>
      </c>
      <c r="AK78" s="571">
        <f>details!D29</f>
        <v>673</v>
      </c>
      <c r="AL78" s="571" t="str">
        <f>details!I29</f>
        <v>jkgqy dqekj cSjok</v>
      </c>
      <c r="AM78" s="574"/>
      <c r="AN78" s="574"/>
      <c r="AO78" s="574"/>
    </row>
    <row r="79" spans="1:41">
      <c r="A79" s="571">
        <v>24</v>
      </c>
      <c r="B79" s="571">
        <f>details!D30</f>
        <v>674</v>
      </c>
      <c r="C79" s="571" t="str">
        <f>details!I30</f>
        <v>jkeizdk'k ehuk</v>
      </c>
      <c r="D79" s="574">
        <f>'statement of marks'!AH30</f>
        <v>5</v>
      </c>
      <c r="E79" s="574">
        <f>'statement of marks'!AI30</f>
        <v>5</v>
      </c>
      <c r="F79" s="574">
        <f>'statement of marks'!AJ30</f>
        <v>10</v>
      </c>
      <c r="H79" s="571">
        <v>24</v>
      </c>
      <c r="I79" s="571">
        <f>details!D30</f>
        <v>674</v>
      </c>
      <c r="J79" s="571" t="str">
        <f>details!I30</f>
        <v>jkeizdk'k ehuk</v>
      </c>
      <c r="K79" s="574">
        <f>'statement of marks'!AK30</f>
        <v>3</v>
      </c>
      <c r="L79" s="574">
        <f>'statement of marks'!AL30</f>
        <v>5</v>
      </c>
      <c r="M79" s="574">
        <f>'statement of marks'!AM30</f>
        <v>8</v>
      </c>
      <c r="O79" s="571">
        <v>24</v>
      </c>
      <c r="P79" s="571">
        <f>details!D30</f>
        <v>674</v>
      </c>
      <c r="Q79" s="571" t="str">
        <f>details!I30</f>
        <v>jkeizdk'k ehuk</v>
      </c>
      <c r="R79" s="574" t="str">
        <f>'statement of marks'!AN30</f>
        <v/>
      </c>
      <c r="S79" s="574" t="str">
        <f>'statement of marks'!AO30</f>
        <v/>
      </c>
      <c r="T79" s="574" t="str">
        <f>'statement of marks'!AP30</f>
        <v/>
      </c>
      <c r="V79" s="571">
        <v>24</v>
      </c>
      <c r="W79" s="571">
        <f>details!D30</f>
        <v>674</v>
      </c>
      <c r="X79" s="571" t="str">
        <f>details!I30</f>
        <v>jkeizdk'k ehuk</v>
      </c>
      <c r="Y79" s="574">
        <f>'statement of marks'!AR30</f>
        <v>34</v>
      </c>
      <c r="Z79" s="574">
        <f>'statement of marks'!AS30</f>
        <v>20</v>
      </c>
      <c r="AA79" s="574">
        <f>'statement of marks'!AT30</f>
        <v>54</v>
      </c>
      <c r="AC79" s="571">
        <v>24</v>
      </c>
      <c r="AD79" s="571">
        <f>details!D30</f>
        <v>674</v>
      </c>
      <c r="AE79" s="571" t="str">
        <f>details!I30</f>
        <v>jkeizdk'k ehuk</v>
      </c>
      <c r="AF79" s="574" t="str">
        <f>'statement of marks'!AV30</f>
        <v/>
      </c>
      <c r="AG79" s="574" t="str">
        <f>'statement of marks'!AW30</f>
        <v/>
      </c>
      <c r="AH79" s="574" t="str">
        <f>'statement of marks'!AX30</f>
        <v/>
      </c>
      <c r="AJ79" s="571">
        <v>24</v>
      </c>
      <c r="AK79" s="571">
        <f>details!D30</f>
        <v>674</v>
      </c>
      <c r="AL79" s="571" t="str">
        <f>details!I30</f>
        <v>jkeizdk'k ehuk</v>
      </c>
      <c r="AM79" s="574"/>
      <c r="AN79" s="574"/>
      <c r="AO79" s="574"/>
    </row>
    <row r="80" spans="1:41">
      <c r="A80" s="571">
        <v>25</v>
      </c>
      <c r="B80" s="571">
        <f>details!D31</f>
        <v>675</v>
      </c>
      <c r="C80" s="571" t="str">
        <f>details!I31</f>
        <v>jfo dqekj</v>
      </c>
      <c r="D80" s="574">
        <f>'statement of marks'!AH31</f>
        <v>2</v>
      </c>
      <c r="E80" s="574">
        <f>'statement of marks'!AI31</f>
        <v>5</v>
      </c>
      <c r="F80" s="574">
        <f>'statement of marks'!AJ31</f>
        <v>7</v>
      </c>
      <c r="H80" s="571">
        <v>25</v>
      </c>
      <c r="I80" s="571">
        <f>details!D31</f>
        <v>675</v>
      </c>
      <c r="J80" s="571" t="str">
        <f>details!I31</f>
        <v>jfo dqekj</v>
      </c>
      <c r="K80" s="574">
        <f>'statement of marks'!AK31</f>
        <v>2</v>
      </c>
      <c r="L80" s="574">
        <f>'statement of marks'!AL31</f>
        <v>5</v>
      </c>
      <c r="M80" s="574">
        <f>'statement of marks'!AM31</f>
        <v>7</v>
      </c>
      <c r="O80" s="571">
        <v>25</v>
      </c>
      <c r="P80" s="571">
        <f>details!D31</f>
        <v>675</v>
      </c>
      <c r="Q80" s="571" t="str">
        <f>details!I31</f>
        <v>jfo dqekj</v>
      </c>
      <c r="R80" s="574" t="str">
        <f>'statement of marks'!AN31</f>
        <v/>
      </c>
      <c r="S80" s="574" t="str">
        <f>'statement of marks'!AO31</f>
        <v/>
      </c>
      <c r="T80" s="574" t="str">
        <f>'statement of marks'!AP31</f>
        <v/>
      </c>
      <c r="V80" s="571">
        <v>25</v>
      </c>
      <c r="W80" s="571">
        <f>details!D31</f>
        <v>675</v>
      </c>
      <c r="X80" s="571" t="str">
        <f>details!I31</f>
        <v>jfo dqekj</v>
      </c>
      <c r="Y80" s="574">
        <f>'statement of marks'!AR31</f>
        <v>20</v>
      </c>
      <c r="Z80" s="574">
        <f>'statement of marks'!AS31</f>
        <v>20</v>
      </c>
      <c r="AA80" s="574">
        <f>'statement of marks'!AT31</f>
        <v>40</v>
      </c>
      <c r="AC80" s="571">
        <v>25</v>
      </c>
      <c r="AD80" s="571">
        <f>details!D31</f>
        <v>675</v>
      </c>
      <c r="AE80" s="571" t="str">
        <f>details!I31</f>
        <v>jfo dqekj</v>
      </c>
      <c r="AF80" s="574" t="str">
        <f>'statement of marks'!AV31</f>
        <v/>
      </c>
      <c r="AG80" s="574" t="str">
        <f>'statement of marks'!AW31</f>
        <v/>
      </c>
      <c r="AH80" s="574" t="str">
        <f>'statement of marks'!AX31</f>
        <v/>
      </c>
      <c r="AJ80" s="571">
        <v>25</v>
      </c>
      <c r="AK80" s="571">
        <f>details!D31</f>
        <v>675</v>
      </c>
      <c r="AL80" s="571" t="str">
        <f>details!I31</f>
        <v>jfo dqekj</v>
      </c>
      <c r="AM80" s="574"/>
      <c r="AN80" s="574"/>
      <c r="AO80" s="574"/>
    </row>
    <row r="81" spans="1:41">
      <c r="A81" s="571">
        <v>26</v>
      </c>
      <c r="B81" s="571">
        <f>details!D32</f>
        <v>676</v>
      </c>
      <c r="C81" s="571" t="str">
        <f>details!I32</f>
        <v>lUuh dqekj lk¡lh</v>
      </c>
      <c r="D81" s="574">
        <f>'statement of marks'!AH32</f>
        <v>5</v>
      </c>
      <c r="E81" s="574">
        <f>'statement of marks'!AI32</f>
        <v>5</v>
      </c>
      <c r="F81" s="574">
        <f>'statement of marks'!AJ32</f>
        <v>10</v>
      </c>
      <c r="H81" s="571">
        <v>26</v>
      </c>
      <c r="I81" s="571">
        <f>details!D32</f>
        <v>676</v>
      </c>
      <c r="J81" s="571" t="str">
        <f>details!I32</f>
        <v>lUuh dqekj lk¡lh</v>
      </c>
      <c r="K81" s="574">
        <f>'statement of marks'!AK32</f>
        <v>5</v>
      </c>
      <c r="L81" s="574">
        <f>'statement of marks'!AL32</f>
        <v>5</v>
      </c>
      <c r="M81" s="574">
        <f>'statement of marks'!AM32</f>
        <v>10</v>
      </c>
      <c r="O81" s="571">
        <v>26</v>
      </c>
      <c r="P81" s="571">
        <f>details!D32</f>
        <v>676</v>
      </c>
      <c r="Q81" s="571" t="str">
        <f>details!I32</f>
        <v>lUuh dqekj lk¡lh</v>
      </c>
      <c r="R81" s="574" t="str">
        <f>'statement of marks'!AN32</f>
        <v/>
      </c>
      <c r="S81" s="574" t="str">
        <f>'statement of marks'!AO32</f>
        <v/>
      </c>
      <c r="T81" s="574" t="str">
        <f>'statement of marks'!AP32</f>
        <v/>
      </c>
      <c r="V81" s="571">
        <v>26</v>
      </c>
      <c r="W81" s="571">
        <f>details!D32</f>
        <v>676</v>
      </c>
      <c r="X81" s="571" t="str">
        <f>details!I32</f>
        <v>lUuh dqekj lk¡lh</v>
      </c>
      <c r="Y81" s="574">
        <f>'statement of marks'!AR32</f>
        <v>40</v>
      </c>
      <c r="Z81" s="574">
        <f>'statement of marks'!AS32</f>
        <v>20</v>
      </c>
      <c r="AA81" s="574">
        <f>'statement of marks'!AT32</f>
        <v>60</v>
      </c>
      <c r="AC81" s="571">
        <v>26</v>
      </c>
      <c r="AD81" s="571">
        <f>details!D32</f>
        <v>676</v>
      </c>
      <c r="AE81" s="571" t="str">
        <f>details!I32</f>
        <v>lUuh dqekj lk¡lh</v>
      </c>
      <c r="AF81" s="574" t="str">
        <f>'statement of marks'!AV32</f>
        <v/>
      </c>
      <c r="AG81" s="574" t="str">
        <f>'statement of marks'!AW32</f>
        <v/>
      </c>
      <c r="AH81" s="574" t="str">
        <f>'statement of marks'!AX32</f>
        <v/>
      </c>
      <c r="AJ81" s="571">
        <v>26</v>
      </c>
      <c r="AK81" s="571">
        <f>details!D32</f>
        <v>676</v>
      </c>
      <c r="AL81" s="571" t="str">
        <f>details!I32</f>
        <v>lUuh dqekj lk¡lh</v>
      </c>
      <c r="AM81" s="574"/>
      <c r="AN81" s="574"/>
      <c r="AO81" s="574"/>
    </row>
    <row r="82" spans="1:41">
      <c r="A82" s="571">
        <v>27</v>
      </c>
      <c r="B82" s="571">
        <f>details!D33</f>
        <v>677</v>
      </c>
      <c r="C82" s="571" t="str">
        <f>details!I33</f>
        <v>lqjsUnz dqekj ehuk</v>
      </c>
      <c r="D82" s="574">
        <f>'statement of marks'!AH33</f>
        <v>3</v>
      </c>
      <c r="E82" s="574">
        <f>'statement of marks'!AI33</f>
        <v>5</v>
      </c>
      <c r="F82" s="574">
        <f>'statement of marks'!AJ33</f>
        <v>8</v>
      </c>
      <c r="H82" s="571">
        <v>27</v>
      </c>
      <c r="I82" s="571">
        <f>details!D33</f>
        <v>677</v>
      </c>
      <c r="J82" s="571" t="str">
        <f>details!I33</f>
        <v>lqjsUnz dqekj ehuk</v>
      </c>
      <c r="K82" s="574">
        <f>'statement of marks'!AK33</f>
        <v>2</v>
      </c>
      <c r="L82" s="574">
        <f>'statement of marks'!AL33</f>
        <v>5</v>
      </c>
      <c r="M82" s="574">
        <f>'statement of marks'!AM33</f>
        <v>7</v>
      </c>
      <c r="O82" s="571">
        <v>27</v>
      </c>
      <c r="P82" s="571">
        <f>details!D33</f>
        <v>677</v>
      </c>
      <c r="Q82" s="571" t="str">
        <f>details!I33</f>
        <v>lqjsUnz dqekj ehuk</v>
      </c>
      <c r="R82" s="574" t="str">
        <f>'statement of marks'!AN33</f>
        <v/>
      </c>
      <c r="S82" s="574" t="str">
        <f>'statement of marks'!AO33</f>
        <v/>
      </c>
      <c r="T82" s="574" t="str">
        <f>'statement of marks'!AP33</f>
        <v/>
      </c>
      <c r="V82" s="571">
        <v>27</v>
      </c>
      <c r="W82" s="571">
        <f>details!D33</f>
        <v>677</v>
      </c>
      <c r="X82" s="571" t="str">
        <f>details!I33</f>
        <v>lqjsUnz dqekj ehuk</v>
      </c>
      <c r="Y82" s="574">
        <f>'statement of marks'!AR33</f>
        <v>21</v>
      </c>
      <c r="Z82" s="574">
        <f>'statement of marks'!AS33</f>
        <v>20</v>
      </c>
      <c r="AA82" s="574">
        <f>'statement of marks'!AT33</f>
        <v>41</v>
      </c>
      <c r="AC82" s="571">
        <v>27</v>
      </c>
      <c r="AD82" s="571">
        <f>details!D33</f>
        <v>677</v>
      </c>
      <c r="AE82" s="571" t="str">
        <f>details!I33</f>
        <v>lqjsUnz dqekj ehuk</v>
      </c>
      <c r="AF82" s="574" t="str">
        <f>'statement of marks'!AV33</f>
        <v/>
      </c>
      <c r="AG82" s="574" t="str">
        <f>'statement of marks'!AW33</f>
        <v/>
      </c>
      <c r="AH82" s="574" t="str">
        <f>'statement of marks'!AX33</f>
        <v/>
      </c>
      <c r="AJ82" s="571">
        <v>27</v>
      </c>
      <c r="AK82" s="571">
        <f>details!D33</f>
        <v>677</v>
      </c>
      <c r="AL82" s="571" t="str">
        <f>details!I33</f>
        <v>lqjsUnz dqekj ehuk</v>
      </c>
      <c r="AM82" s="574"/>
      <c r="AN82" s="574"/>
      <c r="AO82" s="574"/>
    </row>
    <row r="83" spans="1:41">
      <c r="A83" s="571">
        <v>28</v>
      </c>
      <c r="B83" s="571">
        <f>details!D34</f>
        <v>678</v>
      </c>
      <c r="C83" s="571" t="str">
        <f>details!I34</f>
        <v>fot; dqekj cSjok</v>
      </c>
      <c r="D83" s="574">
        <f>'statement of marks'!AH34</f>
        <v>3</v>
      </c>
      <c r="E83" s="574">
        <f>'statement of marks'!AI34</f>
        <v>5</v>
      </c>
      <c r="F83" s="574">
        <f>'statement of marks'!AJ34</f>
        <v>8</v>
      </c>
      <c r="H83" s="571">
        <v>28</v>
      </c>
      <c r="I83" s="571">
        <f>details!D34</f>
        <v>678</v>
      </c>
      <c r="J83" s="571" t="str">
        <f>details!I34</f>
        <v>fot; dqekj cSjok</v>
      </c>
      <c r="K83" s="574">
        <f>'statement of marks'!AK34</f>
        <v>3</v>
      </c>
      <c r="L83" s="574">
        <f>'statement of marks'!AL34</f>
        <v>5</v>
      </c>
      <c r="M83" s="574">
        <f>'statement of marks'!AM34</f>
        <v>8</v>
      </c>
      <c r="O83" s="571">
        <v>28</v>
      </c>
      <c r="P83" s="571">
        <f>details!D34</f>
        <v>678</v>
      </c>
      <c r="Q83" s="571" t="str">
        <f>details!I34</f>
        <v>fot; dqekj cSjok</v>
      </c>
      <c r="R83" s="574" t="str">
        <f>'statement of marks'!AN34</f>
        <v/>
      </c>
      <c r="S83" s="574" t="str">
        <f>'statement of marks'!AO34</f>
        <v/>
      </c>
      <c r="T83" s="574" t="str">
        <f>'statement of marks'!AP34</f>
        <v/>
      </c>
      <c r="V83" s="571">
        <v>28</v>
      </c>
      <c r="W83" s="571">
        <f>details!D34</f>
        <v>678</v>
      </c>
      <c r="X83" s="571" t="str">
        <f>details!I34</f>
        <v>fot; dqekj cSjok</v>
      </c>
      <c r="Y83" s="574">
        <f>'statement of marks'!AR34</f>
        <v>28</v>
      </c>
      <c r="Z83" s="574">
        <f>'statement of marks'!AS34</f>
        <v>20</v>
      </c>
      <c r="AA83" s="574">
        <f>'statement of marks'!AT34</f>
        <v>48</v>
      </c>
      <c r="AC83" s="571">
        <v>28</v>
      </c>
      <c r="AD83" s="571">
        <f>details!D34</f>
        <v>678</v>
      </c>
      <c r="AE83" s="571" t="str">
        <f>details!I34</f>
        <v>fot; dqekj cSjok</v>
      </c>
      <c r="AF83" s="574" t="str">
        <f>'statement of marks'!AV34</f>
        <v/>
      </c>
      <c r="AG83" s="574" t="str">
        <f>'statement of marks'!AW34</f>
        <v/>
      </c>
      <c r="AH83" s="574" t="str">
        <f>'statement of marks'!AX34</f>
        <v/>
      </c>
      <c r="AJ83" s="571">
        <v>28</v>
      </c>
      <c r="AK83" s="571">
        <f>details!D34</f>
        <v>678</v>
      </c>
      <c r="AL83" s="571" t="str">
        <f>details!I34</f>
        <v>fot; dqekj cSjok</v>
      </c>
      <c r="AM83" s="574"/>
      <c r="AN83" s="574"/>
      <c r="AO83" s="574"/>
    </row>
    <row r="84" spans="1:41">
      <c r="A84" s="571">
        <v>29</v>
      </c>
      <c r="B84" s="571">
        <f>details!D35</f>
        <v>679</v>
      </c>
      <c r="C84" s="571" t="str">
        <f>details!I35</f>
        <v>fou; dqekj ehuk</v>
      </c>
      <c r="D84" s="574">
        <f>'statement of marks'!AH35</f>
        <v>3</v>
      </c>
      <c r="E84" s="574">
        <f>'statement of marks'!AI35</f>
        <v>5</v>
      </c>
      <c r="F84" s="574">
        <f>'statement of marks'!AJ35</f>
        <v>8</v>
      </c>
      <c r="H84" s="571">
        <v>29</v>
      </c>
      <c r="I84" s="571">
        <f>details!D35</f>
        <v>679</v>
      </c>
      <c r="J84" s="571" t="str">
        <f>details!I35</f>
        <v>fou; dqekj ehuk</v>
      </c>
      <c r="K84" s="574">
        <f>'statement of marks'!AK35</f>
        <v>4</v>
      </c>
      <c r="L84" s="574">
        <f>'statement of marks'!AL35</f>
        <v>5</v>
      </c>
      <c r="M84" s="574">
        <f>'statement of marks'!AM35</f>
        <v>9</v>
      </c>
      <c r="O84" s="571">
        <v>29</v>
      </c>
      <c r="P84" s="571">
        <f>details!D35</f>
        <v>679</v>
      </c>
      <c r="Q84" s="571" t="str">
        <f>details!I35</f>
        <v>fou; dqekj ehuk</v>
      </c>
      <c r="R84" s="574" t="str">
        <f>'statement of marks'!AN35</f>
        <v/>
      </c>
      <c r="S84" s="574" t="str">
        <f>'statement of marks'!AO35</f>
        <v/>
      </c>
      <c r="T84" s="574" t="str">
        <f>'statement of marks'!AP35</f>
        <v/>
      </c>
      <c r="V84" s="571">
        <v>29</v>
      </c>
      <c r="W84" s="571">
        <f>details!D35</f>
        <v>679</v>
      </c>
      <c r="X84" s="571" t="str">
        <f>details!I35</f>
        <v>fou; dqekj ehuk</v>
      </c>
      <c r="Y84" s="574">
        <f>'statement of marks'!AR35</f>
        <v>20</v>
      </c>
      <c r="Z84" s="574">
        <f>'statement of marks'!AS35</f>
        <v>20</v>
      </c>
      <c r="AA84" s="574">
        <f>'statement of marks'!AT35</f>
        <v>40</v>
      </c>
      <c r="AC84" s="571">
        <v>29</v>
      </c>
      <c r="AD84" s="571">
        <f>details!D35</f>
        <v>679</v>
      </c>
      <c r="AE84" s="571" t="str">
        <f>details!I35</f>
        <v>fou; dqekj ehuk</v>
      </c>
      <c r="AF84" s="574" t="str">
        <f>'statement of marks'!AV35</f>
        <v/>
      </c>
      <c r="AG84" s="574" t="str">
        <f>'statement of marks'!AW35</f>
        <v/>
      </c>
      <c r="AH84" s="574" t="str">
        <f>'statement of marks'!AX35</f>
        <v/>
      </c>
      <c r="AJ84" s="571">
        <v>29</v>
      </c>
      <c r="AK84" s="571">
        <f>details!D35</f>
        <v>679</v>
      </c>
      <c r="AL84" s="571" t="str">
        <f>details!I35</f>
        <v>fou; dqekj ehuk</v>
      </c>
      <c r="AM84" s="574"/>
      <c r="AN84" s="574"/>
      <c r="AO84" s="574"/>
    </row>
    <row r="85" spans="1:41">
      <c r="A85" s="571">
        <v>30</v>
      </c>
      <c r="B85" s="571">
        <f>details!D36</f>
        <v>680</v>
      </c>
      <c r="C85" s="571" t="str">
        <f>details!I36</f>
        <v>fouksn ehuk</v>
      </c>
      <c r="D85" s="574" t="str">
        <f>'statement of marks'!AH36</f>
        <v>ab</v>
      </c>
      <c r="E85" s="574" t="str">
        <f>'statement of marks'!AI36</f>
        <v>ab</v>
      </c>
      <c r="F85" s="574">
        <f>'statement of marks'!AJ36</f>
        <v>0</v>
      </c>
      <c r="H85" s="571">
        <v>30</v>
      </c>
      <c r="I85" s="571">
        <f>details!D36</f>
        <v>680</v>
      </c>
      <c r="J85" s="571" t="str">
        <f>details!I36</f>
        <v>fouksn ehuk</v>
      </c>
      <c r="K85" s="574" t="str">
        <f>'statement of marks'!AK36</f>
        <v>ab</v>
      </c>
      <c r="L85" s="574" t="str">
        <f>'statement of marks'!AL36</f>
        <v>ab</v>
      </c>
      <c r="M85" s="574">
        <f>'statement of marks'!AM36</f>
        <v>0</v>
      </c>
      <c r="O85" s="571">
        <v>30</v>
      </c>
      <c r="P85" s="571">
        <f>details!D36</f>
        <v>680</v>
      </c>
      <c r="Q85" s="571" t="str">
        <f>details!I36</f>
        <v>fouksn ehuk</v>
      </c>
      <c r="R85" s="574" t="str">
        <f>'statement of marks'!AN36</f>
        <v/>
      </c>
      <c r="S85" s="574" t="str">
        <f>'statement of marks'!AO36</f>
        <v/>
      </c>
      <c r="T85" s="574" t="str">
        <f>'statement of marks'!AP36</f>
        <v/>
      </c>
      <c r="V85" s="571">
        <v>30</v>
      </c>
      <c r="W85" s="571">
        <f>details!D36</f>
        <v>680</v>
      </c>
      <c r="X85" s="571" t="str">
        <f>details!I36</f>
        <v>fouksn ehuk</v>
      </c>
      <c r="Y85" s="574" t="str">
        <f>'statement of marks'!AR36</f>
        <v>ab</v>
      </c>
      <c r="Z85" s="574" t="str">
        <f>'statement of marks'!AS36</f>
        <v>ab</v>
      </c>
      <c r="AA85" s="574">
        <f>'statement of marks'!AT36</f>
        <v>0</v>
      </c>
      <c r="AC85" s="571">
        <v>30</v>
      </c>
      <c r="AD85" s="571">
        <f>details!D36</f>
        <v>680</v>
      </c>
      <c r="AE85" s="571" t="str">
        <f>details!I36</f>
        <v>fouksn ehuk</v>
      </c>
      <c r="AF85" s="574" t="str">
        <f>'statement of marks'!AV36</f>
        <v/>
      </c>
      <c r="AG85" s="574" t="str">
        <f>'statement of marks'!AW36</f>
        <v/>
      </c>
      <c r="AH85" s="574" t="str">
        <f>'statement of marks'!AX36</f>
        <v/>
      </c>
      <c r="AJ85" s="571">
        <v>30</v>
      </c>
      <c r="AK85" s="571">
        <f>details!D36</f>
        <v>680</v>
      </c>
      <c r="AL85" s="571" t="str">
        <f>details!I36</f>
        <v>fouksn ehuk</v>
      </c>
      <c r="AM85" s="574"/>
      <c r="AN85" s="574"/>
      <c r="AO85" s="574"/>
    </row>
    <row r="86" spans="1:41">
      <c r="A86" s="571">
        <v>31</v>
      </c>
      <c r="B86" s="571">
        <f>details!D37</f>
        <v>681</v>
      </c>
      <c r="C86" s="571" t="str">
        <f>details!I37</f>
        <v>fo'kky ehuk</v>
      </c>
      <c r="D86" s="574">
        <f>'statement of marks'!AH37</f>
        <v>3</v>
      </c>
      <c r="E86" s="574">
        <f>'statement of marks'!AI37</f>
        <v>5</v>
      </c>
      <c r="F86" s="574">
        <f>'statement of marks'!AJ37</f>
        <v>8</v>
      </c>
      <c r="H86" s="571">
        <v>31</v>
      </c>
      <c r="I86" s="571">
        <f>details!D37</f>
        <v>681</v>
      </c>
      <c r="J86" s="571" t="str">
        <f>details!I37</f>
        <v>fo'kky ehuk</v>
      </c>
      <c r="K86" s="574">
        <f>'statement of marks'!AK37</f>
        <v>2</v>
      </c>
      <c r="L86" s="574">
        <f>'statement of marks'!AL37</f>
        <v>5</v>
      </c>
      <c r="M86" s="574">
        <f>'statement of marks'!AM37</f>
        <v>7</v>
      </c>
      <c r="O86" s="571">
        <v>31</v>
      </c>
      <c r="P86" s="571">
        <f>details!D37</f>
        <v>681</v>
      </c>
      <c r="Q86" s="571" t="str">
        <f>details!I37</f>
        <v>fo'kky ehuk</v>
      </c>
      <c r="R86" s="574" t="str">
        <f>'statement of marks'!AN37</f>
        <v/>
      </c>
      <c r="S86" s="574" t="str">
        <f>'statement of marks'!AO37</f>
        <v/>
      </c>
      <c r="T86" s="574" t="str">
        <f>'statement of marks'!AP37</f>
        <v/>
      </c>
      <c r="V86" s="571">
        <v>31</v>
      </c>
      <c r="W86" s="571">
        <f>details!D37</f>
        <v>681</v>
      </c>
      <c r="X86" s="571" t="str">
        <f>details!I37</f>
        <v>fo'kky ehuk</v>
      </c>
      <c r="Y86" s="574">
        <f>'statement of marks'!AR37</f>
        <v>31</v>
      </c>
      <c r="Z86" s="574">
        <f>'statement of marks'!AS37</f>
        <v>20</v>
      </c>
      <c r="AA86" s="574">
        <f>'statement of marks'!AT37</f>
        <v>51</v>
      </c>
      <c r="AC86" s="571">
        <v>31</v>
      </c>
      <c r="AD86" s="571">
        <f>details!D37</f>
        <v>681</v>
      </c>
      <c r="AE86" s="571" t="str">
        <f>details!I37</f>
        <v>fo'kky ehuk</v>
      </c>
      <c r="AF86" s="574" t="str">
        <f>'statement of marks'!AV37</f>
        <v/>
      </c>
      <c r="AG86" s="574" t="str">
        <f>'statement of marks'!AW37</f>
        <v/>
      </c>
      <c r="AH86" s="574" t="str">
        <f>'statement of marks'!AX37</f>
        <v/>
      </c>
      <c r="AJ86" s="571">
        <v>31</v>
      </c>
      <c r="AK86" s="571">
        <f>details!D37</f>
        <v>681</v>
      </c>
      <c r="AL86" s="571" t="str">
        <f>details!I37</f>
        <v>fo'kky ehuk</v>
      </c>
      <c r="AM86" s="574"/>
      <c r="AN86" s="574"/>
      <c r="AO86" s="574"/>
    </row>
    <row r="87" spans="1:41">
      <c r="A87" s="571">
        <v>32</v>
      </c>
      <c r="B87" s="571">
        <f>details!D38</f>
        <v>682</v>
      </c>
      <c r="C87" s="571" t="str">
        <f>details!I38</f>
        <v>fo".kq dqekj ckcfj;k</v>
      </c>
      <c r="D87" s="574">
        <f>'statement of marks'!AH38</f>
        <v>2</v>
      </c>
      <c r="E87" s="574">
        <f>'statement of marks'!AI38</f>
        <v>5</v>
      </c>
      <c r="F87" s="574">
        <f>'statement of marks'!AJ38</f>
        <v>7</v>
      </c>
      <c r="H87" s="571">
        <v>32</v>
      </c>
      <c r="I87" s="571">
        <f>details!D38</f>
        <v>682</v>
      </c>
      <c r="J87" s="571" t="str">
        <f>details!I38</f>
        <v>fo".kq dqekj ckcfj;k</v>
      </c>
      <c r="K87" s="574" t="str">
        <f>'statement of marks'!AK38</f>
        <v>ab</v>
      </c>
      <c r="L87" s="574" t="str">
        <f>'statement of marks'!AL38</f>
        <v>ab</v>
      </c>
      <c r="M87" s="574">
        <f>'statement of marks'!AM38</f>
        <v>0</v>
      </c>
      <c r="O87" s="571">
        <v>32</v>
      </c>
      <c r="P87" s="571">
        <f>details!D38</f>
        <v>682</v>
      </c>
      <c r="Q87" s="571" t="str">
        <f>details!I38</f>
        <v>fo".kq dqekj ckcfj;k</v>
      </c>
      <c r="R87" s="574" t="str">
        <f>'statement of marks'!AN38</f>
        <v/>
      </c>
      <c r="S87" s="574" t="str">
        <f>'statement of marks'!AO38</f>
        <v/>
      </c>
      <c r="T87" s="574" t="str">
        <f>'statement of marks'!AP38</f>
        <v/>
      </c>
      <c r="V87" s="571">
        <v>32</v>
      </c>
      <c r="W87" s="571">
        <f>details!D38</f>
        <v>682</v>
      </c>
      <c r="X87" s="571" t="str">
        <f>details!I38</f>
        <v>fo".kq dqekj ckcfj;k</v>
      </c>
      <c r="Y87" s="574" t="str">
        <f>'statement of marks'!AR38</f>
        <v>ab</v>
      </c>
      <c r="Z87" s="574" t="str">
        <f>'statement of marks'!AS38</f>
        <v>ab</v>
      </c>
      <c r="AA87" s="574">
        <f>'statement of marks'!AT38</f>
        <v>0</v>
      </c>
      <c r="AC87" s="571">
        <v>32</v>
      </c>
      <c r="AD87" s="571">
        <f>details!D38</f>
        <v>682</v>
      </c>
      <c r="AE87" s="571" t="str">
        <f>details!I38</f>
        <v>fo".kq dqekj ckcfj;k</v>
      </c>
      <c r="AF87" s="574" t="str">
        <f>'statement of marks'!AV38</f>
        <v/>
      </c>
      <c r="AG87" s="574" t="str">
        <f>'statement of marks'!AW38</f>
        <v/>
      </c>
      <c r="AH87" s="574" t="str">
        <f>'statement of marks'!AX38</f>
        <v/>
      </c>
      <c r="AJ87" s="571">
        <v>32</v>
      </c>
      <c r="AK87" s="571">
        <f>details!D38</f>
        <v>682</v>
      </c>
      <c r="AL87" s="571" t="str">
        <f>details!I38</f>
        <v>fo".kq dqekj ckcfj;k</v>
      </c>
      <c r="AM87" s="574"/>
      <c r="AN87" s="574"/>
      <c r="AO87" s="574"/>
    </row>
    <row r="88" spans="1:41">
      <c r="A88" s="571">
        <v>33</v>
      </c>
      <c r="B88" s="571">
        <f>details!D39</f>
        <v>0</v>
      </c>
      <c r="C88" s="571">
        <f>details!I39</f>
        <v>0</v>
      </c>
      <c r="D88" s="574" t="str">
        <f>'statement of marks'!AH39</f>
        <v/>
      </c>
      <c r="E88" s="574" t="str">
        <f>'statement of marks'!AI39</f>
        <v/>
      </c>
      <c r="F88" s="574" t="str">
        <f>'statement of marks'!AJ39</f>
        <v/>
      </c>
      <c r="H88" s="571">
        <v>33</v>
      </c>
      <c r="I88" s="571">
        <f>details!D39</f>
        <v>0</v>
      </c>
      <c r="J88" s="571">
        <f>details!I39</f>
        <v>0</v>
      </c>
      <c r="K88" s="574" t="str">
        <f>'statement of marks'!AK39</f>
        <v/>
      </c>
      <c r="L88" s="574" t="str">
        <f>'statement of marks'!AL39</f>
        <v/>
      </c>
      <c r="M88" s="574" t="str">
        <f>'statement of marks'!AM39</f>
        <v/>
      </c>
      <c r="O88" s="571">
        <v>33</v>
      </c>
      <c r="P88" s="571">
        <f>details!D39</f>
        <v>0</v>
      </c>
      <c r="Q88" s="571">
        <f>details!I39</f>
        <v>0</v>
      </c>
      <c r="R88" s="574" t="str">
        <f>'statement of marks'!AN39</f>
        <v/>
      </c>
      <c r="S88" s="574" t="str">
        <f>'statement of marks'!AO39</f>
        <v/>
      </c>
      <c r="T88" s="574" t="str">
        <f>'statement of marks'!AP39</f>
        <v/>
      </c>
      <c r="V88" s="571">
        <v>33</v>
      </c>
      <c r="W88" s="571">
        <f>details!D39</f>
        <v>0</v>
      </c>
      <c r="X88" s="571">
        <f>details!I39</f>
        <v>0</v>
      </c>
      <c r="Y88" s="574" t="str">
        <f>'statement of marks'!AR39</f>
        <v/>
      </c>
      <c r="Z88" s="574" t="str">
        <f>'statement of marks'!AS39</f>
        <v/>
      </c>
      <c r="AA88" s="574" t="str">
        <f>'statement of marks'!AT39</f>
        <v/>
      </c>
      <c r="AC88" s="571">
        <v>33</v>
      </c>
      <c r="AD88" s="571">
        <f>details!D39</f>
        <v>0</v>
      </c>
      <c r="AE88" s="571">
        <f>details!I39</f>
        <v>0</v>
      </c>
      <c r="AF88" s="574" t="str">
        <f>'statement of marks'!AV39</f>
        <v/>
      </c>
      <c r="AG88" s="574" t="str">
        <f>'statement of marks'!AW39</f>
        <v/>
      </c>
      <c r="AH88" s="574" t="str">
        <f>'statement of marks'!AX39</f>
        <v/>
      </c>
      <c r="AJ88" s="571">
        <v>33</v>
      </c>
      <c r="AK88" s="571">
        <f>details!D39</f>
        <v>0</v>
      </c>
      <c r="AL88" s="571">
        <f>details!I39</f>
        <v>0</v>
      </c>
      <c r="AM88" s="574"/>
      <c r="AN88" s="574"/>
      <c r="AO88" s="574"/>
    </row>
    <row r="89" spans="1:41">
      <c r="A89" s="571">
        <v>34</v>
      </c>
      <c r="B89" s="571">
        <f>details!D40</f>
        <v>0</v>
      </c>
      <c r="C89" s="571">
        <f>details!I40</f>
        <v>0</v>
      </c>
      <c r="D89" s="574" t="str">
        <f>'statement of marks'!AH40</f>
        <v/>
      </c>
      <c r="E89" s="574" t="str">
        <f>'statement of marks'!AI40</f>
        <v/>
      </c>
      <c r="F89" s="574" t="str">
        <f>'statement of marks'!AJ40</f>
        <v/>
      </c>
      <c r="H89" s="571">
        <v>34</v>
      </c>
      <c r="I89" s="571">
        <f>details!D40</f>
        <v>0</v>
      </c>
      <c r="J89" s="571">
        <f>details!I40</f>
        <v>0</v>
      </c>
      <c r="K89" s="574" t="str">
        <f>'statement of marks'!AK40</f>
        <v/>
      </c>
      <c r="L89" s="574" t="str">
        <f>'statement of marks'!AL40</f>
        <v/>
      </c>
      <c r="M89" s="574" t="str">
        <f>'statement of marks'!AM40</f>
        <v/>
      </c>
      <c r="O89" s="571">
        <v>34</v>
      </c>
      <c r="P89" s="571">
        <f>details!D40</f>
        <v>0</v>
      </c>
      <c r="Q89" s="571">
        <f>details!I40</f>
        <v>0</v>
      </c>
      <c r="R89" s="574" t="str">
        <f>'statement of marks'!AN40</f>
        <v/>
      </c>
      <c r="S89" s="574" t="str">
        <f>'statement of marks'!AO40</f>
        <v/>
      </c>
      <c r="T89" s="574" t="str">
        <f>'statement of marks'!AP40</f>
        <v/>
      </c>
      <c r="V89" s="571">
        <v>34</v>
      </c>
      <c r="W89" s="571">
        <f>details!D40</f>
        <v>0</v>
      </c>
      <c r="X89" s="571">
        <f>details!I40</f>
        <v>0</v>
      </c>
      <c r="Y89" s="574" t="str">
        <f>'statement of marks'!AR40</f>
        <v/>
      </c>
      <c r="Z89" s="574" t="str">
        <f>'statement of marks'!AS40</f>
        <v/>
      </c>
      <c r="AA89" s="574" t="str">
        <f>'statement of marks'!AT40</f>
        <v/>
      </c>
      <c r="AC89" s="571">
        <v>34</v>
      </c>
      <c r="AD89" s="571">
        <f>details!D40</f>
        <v>0</v>
      </c>
      <c r="AE89" s="571">
        <f>details!I40</f>
        <v>0</v>
      </c>
      <c r="AF89" s="574" t="str">
        <f>'statement of marks'!AV40</f>
        <v/>
      </c>
      <c r="AG89" s="574" t="str">
        <f>'statement of marks'!AW40</f>
        <v/>
      </c>
      <c r="AH89" s="574" t="str">
        <f>'statement of marks'!AX40</f>
        <v/>
      </c>
      <c r="AJ89" s="571">
        <v>34</v>
      </c>
      <c r="AK89" s="571">
        <f>details!D40</f>
        <v>0</v>
      </c>
      <c r="AL89" s="571">
        <f>details!I40</f>
        <v>0</v>
      </c>
      <c r="AM89" s="574"/>
      <c r="AN89" s="574"/>
      <c r="AO89" s="574"/>
    </row>
    <row r="90" spans="1:41">
      <c r="A90" s="571">
        <v>35</v>
      </c>
      <c r="B90" s="571">
        <f>details!D41</f>
        <v>0</v>
      </c>
      <c r="C90" s="571">
        <f>details!I41</f>
        <v>0</v>
      </c>
      <c r="D90" s="574" t="str">
        <f>'statement of marks'!AH41</f>
        <v/>
      </c>
      <c r="E90" s="574" t="str">
        <f>'statement of marks'!AI41</f>
        <v/>
      </c>
      <c r="F90" s="574" t="str">
        <f>'statement of marks'!AJ41</f>
        <v/>
      </c>
      <c r="H90" s="571">
        <v>35</v>
      </c>
      <c r="I90" s="571">
        <f>details!D41</f>
        <v>0</v>
      </c>
      <c r="J90" s="571">
        <f>details!I41</f>
        <v>0</v>
      </c>
      <c r="K90" s="574" t="str">
        <f>'statement of marks'!AK41</f>
        <v/>
      </c>
      <c r="L90" s="574" t="str">
        <f>'statement of marks'!AL41</f>
        <v/>
      </c>
      <c r="M90" s="574" t="str">
        <f>'statement of marks'!AM41</f>
        <v/>
      </c>
      <c r="O90" s="571">
        <v>35</v>
      </c>
      <c r="P90" s="571">
        <f>details!D41</f>
        <v>0</v>
      </c>
      <c r="Q90" s="571">
        <f>details!I41</f>
        <v>0</v>
      </c>
      <c r="R90" s="574" t="str">
        <f>'statement of marks'!AN41</f>
        <v/>
      </c>
      <c r="S90" s="574" t="str">
        <f>'statement of marks'!AO41</f>
        <v/>
      </c>
      <c r="T90" s="574" t="str">
        <f>'statement of marks'!AP41</f>
        <v/>
      </c>
      <c r="V90" s="571">
        <v>35</v>
      </c>
      <c r="W90" s="571">
        <f>details!D41</f>
        <v>0</v>
      </c>
      <c r="X90" s="571">
        <f>details!I41</f>
        <v>0</v>
      </c>
      <c r="Y90" s="574" t="str">
        <f>'statement of marks'!AR41</f>
        <v/>
      </c>
      <c r="Z90" s="574" t="str">
        <f>'statement of marks'!AS41</f>
        <v/>
      </c>
      <c r="AA90" s="574" t="str">
        <f>'statement of marks'!AT41</f>
        <v/>
      </c>
      <c r="AC90" s="571">
        <v>35</v>
      </c>
      <c r="AD90" s="571">
        <f>details!D41</f>
        <v>0</v>
      </c>
      <c r="AE90" s="571">
        <f>details!I41</f>
        <v>0</v>
      </c>
      <c r="AF90" s="574" t="str">
        <f>'statement of marks'!AV41</f>
        <v/>
      </c>
      <c r="AG90" s="574" t="str">
        <f>'statement of marks'!AW41</f>
        <v/>
      </c>
      <c r="AH90" s="574" t="str">
        <f>'statement of marks'!AX41</f>
        <v/>
      </c>
      <c r="AJ90" s="571">
        <v>35</v>
      </c>
      <c r="AK90" s="571">
        <f>details!D41</f>
        <v>0</v>
      </c>
      <c r="AL90" s="571">
        <f>details!I41</f>
        <v>0</v>
      </c>
      <c r="AM90" s="574"/>
      <c r="AN90" s="574"/>
      <c r="AO90" s="574"/>
    </row>
    <row r="91" spans="1:41">
      <c r="A91" s="571">
        <v>36</v>
      </c>
      <c r="B91" s="571">
        <f>details!D42</f>
        <v>0</v>
      </c>
      <c r="C91" s="571">
        <f>details!I42</f>
        <v>0</v>
      </c>
      <c r="D91" s="574" t="str">
        <f>'statement of marks'!AH42</f>
        <v/>
      </c>
      <c r="E91" s="574" t="str">
        <f>'statement of marks'!AI42</f>
        <v/>
      </c>
      <c r="F91" s="574" t="str">
        <f>'statement of marks'!AJ42</f>
        <v/>
      </c>
      <c r="H91" s="571">
        <v>36</v>
      </c>
      <c r="I91" s="571">
        <f>details!D42</f>
        <v>0</v>
      </c>
      <c r="J91" s="571">
        <f>details!I42</f>
        <v>0</v>
      </c>
      <c r="K91" s="574" t="str">
        <f>'statement of marks'!AK42</f>
        <v/>
      </c>
      <c r="L91" s="574" t="str">
        <f>'statement of marks'!AL42</f>
        <v/>
      </c>
      <c r="M91" s="574" t="str">
        <f>'statement of marks'!AM42</f>
        <v/>
      </c>
      <c r="O91" s="571">
        <v>36</v>
      </c>
      <c r="P91" s="571">
        <f>details!D42</f>
        <v>0</v>
      </c>
      <c r="Q91" s="571">
        <f>details!I42</f>
        <v>0</v>
      </c>
      <c r="R91" s="574" t="str">
        <f>'statement of marks'!AN42</f>
        <v/>
      </c>
      <c r="S91" s="574" t="str">
        <f>'statement of marks'!AO42</f>
        <v/>
      </c>
      <c r="T91" s="574" t="str">
        <f>'statement of marks'!AP42</f>
        <v/>
      </c>
      <c r="V91" s="571">
        <v>36</v>
      </c>
      <c r="W91" s="571">
        <f>details!D42</f>
        <v>0</v>
      </c>
      <c r="X91" s="571">
        <f>details!I42</f>
        <v>0</v>
      </c>
      <c r="Y91" s="574" t="str">
        <f>'statement of marks'!AR42</f>
        <v/>
      </c>
      <c r="Z91" s="574" t="str">
        <f>'statement of marks'!AS42</f>
        <v/>
      </c>
      <c r="AA91" s="574" t="str">
        <f>'statement of marks'!AT42</f>
        <v/>
      </c>
      <c r="AC91" s="571">
        <v>36</v>
      </c>
      <c r="AD91" s="571">
        <f>details!D42</f>
        <v>0</v>
      </c>
      <c r="AE91" s="571">
        <f>details!I42</f>
        <v>0</v>
      </c>
      <c r="AF91" s="574" t="str">
        <f>'statement of marks'!AV42</f>
        <v/>
      </c>
      <c r="AG91" s="574" t="str">
        <f>'statement of marks'!AW42</f>
        <v/>
      </c>
      <c r="AH91" s="574" t="str">
        <f>'statement of marks'!AX42</f>
        <v/>
      </c>
      <c r="AJ91" s="571">
        <v>36</v>
      </c>
      <c r="AK91" s="571">
        <f>details!D42</f>
        <v>0</v>
      </c>
      <c r="AL91" s="571">
        <f>details!I42</f>
        <v>0</v>
      </c>
      <c r="AM91" s="574"/>
      <c r="AN91" s="574"/>
      <c r="AO91" s="574"/>
    </row>
    <row r="92" spans="1:41">
      <c r="A92" s="571">
        <v>37</v>
      </c>
      <c r="B92" s="571">
        <f>details!D43</f>
        <v>0</v>
      </c>
      <c r="C92" s="571">
        <f>details!I43</f>
        <v>0</v>
      </c>
      <c r="D92" s="574" t="str">
        <f>'statement of marks'!AH43</f>
        <v/>
      </c>
      <c r="E92" s="574" t="str">
        <f>'statement of marks'!AI43</f>
        <v/>
      </c>
      <c r="F92" s="574" t="str">
        <f>'statement of marks'!AJ43</f>
        <v/>
      </c>
      <c r="H92" s="571">
        <v>37</v>
      </c>
      <c r="I92" s="571">
        <f>details!D43</f>
        <v>0</v>
      </c>
      <c r="J92" s="571">
        <f>details!I43</f>
        <v>0</v>
      </c>
      <c r="K92" s="574" t="str">
        <f>'statement of marks'!AK43</f>
        <v/>
      </c>
      <c r="L92" s="574" t="str">
        <f>'statement of marks'!AL43</f>
        <v/>
      </c>
      <c r="M92" s="574" t="str">
        <f>'statement of marks'!AM43</f>
        <v/>
      </c>
      <c r="O92" s="571">
        <v>37</v>
      </c>
      <c r="P92" s="571">
        <f>details!D43</f>
        <v>0</v>
      </c>
      <c r="Q92" s="571">
        <f>details!I43</f>
        <v>0</v>
      </c>
      <c r="R92" s="574" t="str">
        <f>'statement of marks'!AN43</f>
        <v/>
      </c>
      <c r="S92" s="574" t="str">
        <f>'statement of marks'!AO43</f>
        <v/>
      </c>
      <c r="T92" s="574" t="str">
        <f>'statement of marks'!AP43</f>
        <v/>
      </c>
      <c r="V92" s="571">
        <v>37</v>
      </c>
      <c r="W92" s="571">
        <f>details!D43</f>
        <v>0</v>
      </c>
      <c r="X92" s="571">
        <f>details!I43</f>
        <v>0</v>
      </c>
      <c r="Y92" s="574" t="str">
        <f>'statement of marks'!AR43</f>
        <v/>
      </c>
      <c r="Z92" s="574" t="str">
        <f>'statement of marks'!AS43</f>
        <v/>
      </c>
      <c r="AA92" s="574" t="str">
        <f>'statement of marks'!AT43</f>
        <v/>
      </c>
      <c r="AC92" s="571">
        <v>37</v>
      </c>
      <c r="AD92" s="571">
        <f>details!D43</f>
        <v>0</v>
      </c>
      <c r="AE92" s="571">
        <f>details!I43</f>
        <v>0</v>
      </c>
      <c r="AF92" s="574" t="str">
        <f>'statement of marks'!AV43</f>
        <v/>
      </c>
      <c r="AG92" s="574" t="str">
        <f>'statement of marks'!AW43</f>
        <v/>
      </c>
      <c r="AH92" s="574" t="str">
        <f>'statement of marks'!AX43</f>
        <v/>
      </c>
      <c r="AJ92" s="571">
        <v>37</v>
      </c>
      <c r="AK92" s="571">
        <f>details!D43</f>
        <v>0</v>
      </c>
      <c r="AL92" s="571">
        <f>details!I43</f>
        <v>0</v>
      </c>
      <c r="AM92" s="574"/>
      <c r="AN92" s="574"/>
      <c r="AO92" s="574"/>
    </row>
    <row r="93" spans="1:41">
      <c r="A93" s="571">
        <v>38</v>
      </c>
      <c r="B93" s="571">
        <f>details!D44</f>
        <v>0</v>
      </c>
      <c r="C93" s="571">
        <f>details!I44</f>
        <v>0</v>
      </c>
      <c r="D93" s="574" t="str">
        <f>'statement of marks'!AH44</f>
        <v/>
      </c>
      <c r="E93" s="574" t="str">
        <f>'statement of marks'!AI44</f>
        <v/>
      </c>
      <c r="F93" s="574" t="str">
        <f>'statement of marks'!AJ44</f>
        <v/>
      </c>
      <c r="H93" s="571">
        <v>38</v>
      </c>
      <c r="I93" s="571">
        <f>details!D44</f>
        <v>0</v>
      </c>
      <c r="J93" s="571">
        <f>details!I44</f>
        <v>0</v>
      </c>
      <c r="K93" s="574" t="str">
        <f>'statement of marks'!AK44</f>
        <v/>
      </c>
      <c r="L93" s="574" t="str">
        <f>'statement of marks'!AL44</f>
        <v/>
      </c>
      <c r="M93" s="574" t="str">
        <f>'statement of marks'!AM44</f>
        <v/>
      </c>
      <c r="O93" s="571">
        <v>38</v>
      </c>
      <c r="P93" s="571">
        <f>details!D44</f>
        <v>0</v>
      </c>
      <c r="Q93" s="571">
        <f>details!I44</f>
        <v>0</v>
      </c>
      <c r="R93" s="574" t="str">
        <f>'statement of marks'!AN44</f>
        <v/>
      </c>
      <c r="S93" s="574" t="str">
        <f>'statement of marks'!AO44</f>
        <v/>
      </c>
      <c r="T93" s="574" t="str">
        <f>'statement of marks'!AP44</f>
        <v/>
      </c>
      <c r="V93" s="571">
        <v>38</v>
      </c>
      <c r="W93" s="571">
        <f>details!D44</f>
        <v>0</v>
      </c>
      <c r="X93" s="571">
        <f>details!I44</f>
        <v>0</v>
      </c>
      <c r="Y93" s="574" t="str">
        <f>'statement of marks'!AR44</f>
        <v/>
      </c>
      <c r="Z93" s="574" t="str">
        <f>'statement of marks'!AS44</f>
        <v/>
      </c>
      <c r="AA93" s="574" t="str">
        <f>'statement of marks'!AT44</f>
        <v/>
      </c>
      <c r="AC93" s="571">
        <v>38</v>
      </c>
      <c r="AD93" s="571">
        <f>details!D44</f>
        <v>0</v>
      </c>
      <c r="AE93" s="571">
        <f>details!I44</f>
        <v>0</v>
      </c>
      <c r="AF93" s="574" t="str">
        <f>'statement of marks'!AV44</f>
        <v/>
      </c>
      <c r="AG93" s="574" t="str">
        <f>'statement of marks'!AW44</f>
        <v/>
      </c>
      <c r="AH93" s="574" t="str">
        <f>'statement of marks'!AX44</f>
        <v/>
      </c>
      <c r="AJ93" s="571">
        <v>38</v>
      </c>
      <c r="AK93" s="571">
        <f>details!D44</f>
        <v>0</v>
      </c>
      <c r="AL93" s="571">
        <f>details!I44</f>
        <v>0</v>
      </c>
      <c r="AM93" s="574"/>
      <c r="AN93" s="574"/>
      <c r="AO93" s="574"/>
    </row>
    <row r="94" spans="1:41">
      <c r="A94" s="571">
        <v>39</v>
      </c>
      <c r="B94" s="571">
        <f>details!D45</f>
        <v>0</v>
      </c>
      <c r="C94" s="571">
        <f>details!I45</f>
        <v>0</v>
      </c>
      <c r="D94" s="574" t="str">
        <f>'statement of marks'!AH45</f>
        <v/>
      </c>
      <c r="E94" s="574" t="str">
        <f>'statement of marks'!AI45</f>
        <v/>
      </c>
      <c r="F94" s="574" t="str">
        <f>'statement of marks'!AJ45</f>
        <v/>
      </c>
      <c r="H94" s="571">
        <v>39</v>
      </c>
      <c r="I94" s="571">
        <f>details!D45</f>
        <v>0</v>
      </c>
      <c r="J94" s="571">
        <f>details!I45</f>
        <v>0</v>
      </c>
      <c r="K94" s="574" t="str">
        <f>'statement of marks'!AK45</f>
        <v/>
      </c>
      <c r="L94" s="574" t="str">
        <f>'statement of marks'!AL45</f>
        <v/>
      </c>
      <c r="M94" s="574" t="str">
        <f>'statement of marks'!AM45</f>
        <v/>
      </c>
      <c r="O94" s="571">
        <v>39</v>
      </c>
      <c r="P94" s="571">
        <f>details!D45</f>
        <v>0</v>
      </c>
      <c r="Q94" s="571">
        <f>details!I45</f>
        <v>0</v>
      </c>
      <c r="R94" s="574" t="str">
        <f>'statement of marks'!AN45</f>
        <v/>
      </c>
      <c r="S94" s="574" t="str">
        <f>'statement of marks'!AO45</f>
        <v/>
      </c>
      <c r="T94" s="574" t="str">
        <f>'statement of marks'!AP45</f>
        <v/>
      </c>
      <c r="V94" s="571">
        <v>39</v>
      </c>
      <c r="W94" s="571">
        <f>details!D45</f>
        <v>0</v>
      </c>
      <c r="X94" s="571">
        <f>details!I45</f>
        <v>0</v>
      </c>
      <c r="Y94" s="574" t="str">
        <f>'statement of marks'!AR45</f>
        <v/>
      </c>
      <c r="Z94" s="574" t="str">
        <f>'statement of marks'!AS45</f>
        <v/>
      </c>
      <c r="AA94" s="574" t="str">
        <f>'statement of marks'!AT45</f>
        <v/>
      </c>
      <c r="AC94" s="571">
        <v>39</v>
      </c>
      <c r="AD94" s="571">
        <f>details!D45</f>
        <v>0</v>
      </c>
      <c r="AE94" s="571">
        <f>details!I45</f>
        <v>0</v>
      </c>
      <c r="AF94" s="574" t="str">
        <f>'statement of marks'!AV45</f>
        <v/>
      </c>
      <c r="AG94" s="574" t="str">
        <f>'statement of marks'!AW45</f>
        <v/>
      </c>
      <c r="AH94" s="574" t="str">
        <f>'statement of marks'!AX45</f>
        <v/>
      </c>
      <c r="AJ94" s="571">
        <v>39</v>
      </c>
      <c r="AK94" s="571">
        <f>details!D45</f>
        <v>0</v>
      </c>
      <c r="AL94" s="571">
        <f>details!I45</f>
        <v>0</v>
      </c>
      <c r="AM94" s="574"/>
      <c r="AN94" s="574"/>
      <c r="AO94" s="574"/>
    </row>
    <row r="95" spans="1:41">
      <c r="A95" s="571">
        <v>40</v>
      </c>
      <c r="B95" s="571">
        <f>details!D46</f>
        <v>0</v>
      </c>
      <c r="C95" s="571">
        <f>details!I46</f>
        <v>0</v>
      </c>
      <c r="D95" s="574" t="str">
        <f>'statement of marks'!AH46</f>
        <v/>
      </c>
      <c r="E95" s="574" t="str">
        <f>'statement of marks'!AI46</f>
        <v/>
      </c>
      <c r="F95" s="574" t="str">
        <f>'statement of marks'!AJ46</f>
        <v/>
      </c>
      <c r="H95" s="571">
        <v>40</v>
      </c>
      <c r="I95" s="571">
        <f>details!D46</f>
        <v>0</v>
      </c>
      <c r="J95" s="571">
        <f>details!I46</f>
        <v>0</v>
      </c>
      <c r="K95" s="574" t="str">
        <f>'statement of marks'!AK46</f>
        <v/>
      </c>
      <c r="L95" s="574" t="str">
        <f>'statement of marks'!AL46</f>
        <v/>
      </c>
      <c r="M95" s="574" t="str">
        <f>'statement of marks'!AM46</f>
        <v/>
      </c>
      <c r="O95" s="571">
        <v>40</v>
      </c>
      <c r="P95" s="571">
        <f>details!D46</f>
        <v>0</v>
      </c>
      <c r="Q95" s="571">
        <f>details!I46</f>
        <v>0</v>
      </c>
      <c r="R95" s="574" t="str">
        <f>'statement of marks'!AN46</f>
        <v/>
      </c>
      <c r="S95" s="574" t="str">
        <f>'statement of marks'!AO46</f>
        <v/>
      </c>
      <c r="T95" s="574" t="str">
        <f>'statement of marks'!AP46</f>
        <v/>
      </c>
      <c r="V95" s="571">
        <v>40</v>
      </c>
      <c r="W95" s="571">
        <f>details!D46</f>
        <v>0</v>
      </c>
      <c r="X95" s="571">
        <f>details!I46</f>
        <v>0</v>
      </c>
      <c r="Y95" s="574" t="str">
        <f>'statement of marks'!AR46</f>
        <v/>
      </c>
      <c r="Z95" s="574" t="str">
        <f>'statement of marks'!AS46</f>
        <v/>
      </c>
      <c r="AA95" s="574" t="str">
        <f>'statement of marks'!AT46</f>
        <v/>
      </c>
      <c r="AC95" s="571">
        <v>40</v>
      </c>
      <c r="AD95" s="571">
        <f>details!D46</f>
        <v>0</v>
      </c>
      <c r="AE95" s="571">
        <f>details!I46</f>
        <v>0</v>
      </c>
      <c r="AF95" s="574" t="str">
        <f>'statement of marks'!AV46</f>
        <v/>
      </c>
      <c r="AG95" s="574" t="str">
        <f>'statement of marks'!AW46</f>
        <v/>
      </c>
      <c r="AH95" s="574" t="str">
        <f>'statement of marks'!AX46</f>
        <v/>
      </c>
      <c r="AJ95" s="571">
        <v>40</v>
      </c>
      <c r="AK95" s="571">
        <f>details!D46</f>
        <v>0</v>
      </c>
      <c r="AL95" s="571">
        <f>details!I46</f>
        <v>0</v>
      </c>
      <c r="AM95" s="574"/>
      <c r="AN95" s="574"/>
      <c r="AO95" s="574"/>
    </row>
    <row r="96" spans="1:41">
      <c r="H96" s="570"/>
      <c r="I96" s="570"/>
      <c r="J96" s="570"/>
      <c r="K96" s="570"/>
      <c r="L96" s="570"/>
      <c r="M96" s="570"/>
      <c r="O96" s="570"/>
      <c r="P96" s="570"/>
      <c r="Q96" s="570"/>
      <c r="R96" s="570"/>
      <c r="S96" s="570"/>
      <c r="T96" s="570"/>
      <c r="V96" s="570"/>
      <c r="W96" s="570"/>
      <c r="X96" s="570"/>
      <c r="Y96" s="570"/>
      <c r="Z96" s="570"/>
      <c r="AA96" s="570"/>
      <c r="AC96" s="570"/>
      <c r="AD96" s="570"/>
      <c r="AE96" s="570"/>
      <c r="AF96" s="570"/>
      <c r="AG96" s="570"/>
      <c r="AH96" s="570"/>
      <c r="AJ96" s="570"/>
      <c r="AK96" s="570"/>
      <c r="AL96" s="570"/>
      <c r="AM96" s="570"/>
      <c r="AN96" s="570"/>
      <c r="AO96" s="570"/>
    </row>
    <row r="97" spans="1:41">
      <c r="H97" s="570"/>
      <c r="I97" s="570"/>
      <c r="J97" s="570"/>
      <c r="K97" s="570"/>
      <c r="L97" s="570"/>
      <c r="M97" s="570"/>
      <c r="O97" s="570"/>
      <c r="P97" s="570"/>
      <c r="Q97" s="570"/>
      <c r="R97" s="570"/>
      <c r="S97" s="570"/>
      <c r="T97" s="570"/>
      <c r="V97" s="570"/>
      <c r="W97" s="570"/>
      <c r="X97" s="570"/>
      <c r="Y97" s="570"/>
      <c r="Z97" s="570"/>
      <c r="AA97" s="570"/>
      <c r="AC97" s="570"/>
      <c r="AD97" s="570"/>
      <c r="AE97" s="570"/>
      <c r="AF97" s="570"/>
      <c r="AG97" s="570"/>
      <c r="AH97" s="570"/>
      <c r="AJ97" s="570"/>
      <c r="AK97" s="570"/>
      <c r="AL97" s="570"/>
      <c r="AM97" s="570"/>
      <c r="AN97" s="570"/>
      <c r="AO97" s="570"/>
    </row>
    <row r="98" spans="1:41">
      <c r="C98" s="1135" t="s">
        <v>332</v>
      </c>
      <c r="D98" s="1135"/>
      <c r="E98" s="1135"/>
      <c r="F98" s="1135"/>
      <c r="H98" s="570"/>
      <c r="I98" s="570"/>
      <c r="J98" s="1135" t="s">
        <v>332</v>
      </c>
      <c r="K98" s="1135"/>
      <c r="L98" s="1135"/>
      <c r="M98" s="1135"/>
      <c r="O98" s="570"/>
      <c r="P98" s="570"/>
      <c r="Q98" s="1135" t="s">
        <v>332</v>
      </c>
      <c r="R98" s="1135"/>
      <c r="S98" s="1135"/>
      <c r="T98" s="1135"/>
      <c r="V98" s="570"/>
      <c r="W98" s="570"/>
      <c r="X98" s="1135" t="s">
        <v>332</v>
      </c>
      <c r="Y98" s="1135"/>
      <c r="Z98" s="1135"/>
      <c r="AA98" s="1135"/>
      <c r="AC98" s="570"/>
      <c r="AD98" s="570"/>
      <c r="AE98" s="1135" t="s">
        <v>332</v>
      </c>
      <c r="AF98" s="1135"/>
      <c r="AG98" s="1135"/>
      <c r="AH98" s="1135"/>
      <c r="AJ98" s="570"/>
      <c r="AK98" s="570"/>
      <c r="AL98" s="1135" t="s">
        <v>332</v>
      </c>
      <c r="AM98" s="1135"/>
      <c r="AN98" s="1135"/>
      <c r="AO98" s="1135"/>
    </row>
    <row r="101" spans="1:41">
      <c r="A101" s="1136" t="s">
        <v>330</v>
      </c>
      <c r="B101" s="1136"/>
      <c r="C101" s="1136"/>
      <c r="D101" s="1136"/>
      <c r="E101" s="1136"/>
      <c r="F101" s="1136"/>
      <c r="H101" s="1136" t="s">
        <v>330</v>
      </c>
      <c r="I101" s="1136"/>
      <c r="J101" s="1136"/>
      <c r="K101" s="1136"/>
      <c r="L101" s="1136"/>
      <c r="M101" s="1136"/>
      <c r="O101" s="1136" t="s">
        <v>330</v>
      </c>
      <c r="P101" s="1136"/>
      <c r="Q101" s="1136"/>
      <c r="R101" s="1136"/>
      <c r="S101" s="1136"/>
      <c r="T101" s="1136"/>
      <c r="V101" s="1136" t="s">
        <v>330</v>
      </c>
      <c r="W101" s="1136"/>
      <c r="X101" s="1136"/>
      <c r="Y101" s="1136"/>
      <c r="Z101" s="1136"/>
      <c r="AA101" s="1136"/>
      <c r="AC101" s="1136" t="s">
        <v>330</v>
      </c>
      <c r="AD101" s="1136"/>
      <c r="AE101" s="1136"/>
      <c r="AF101" s="1136"/>
      <c r="AG101" s="1136"/>
      <c r="AH101" s="1136"/>
      <c r="AJ101" s="1136" t="s">
        <v>330</v>
      </c>
      <c r="AK101" s="1136"/>
      <c r="AL101" s="1136"/>
      <c r="AM101" s="1136"/>
      <c r="AN101" s="1136"/>
      <c r="AO101" s="1136"/>
    </row>
    <row r="102" spans="1:41">
      <c r="A102" s="1136" t="s">
        <v>331</v>
      </c>
      <c r="B102" s="1136"/>
      <c r="C102" s="1136"/>
      <c r="D102" s="1136"/>
      <c r="E102" s="1136"/>
      <c r="F102" s="1136"/>
      <c r="H102" s="1136" t="s">
        <v>333</v>
      </c>
      <c r="I102" s="1136"/>
      <c r="J102" s="1136"/>
      <c r="K102" s="1136"/>
      <c r="L102" s="1136"/>
      <c r="M102" s="1136"/>
      <c r="O102" s="1136" t="s">
        <v>334</v>
      </c>
      <c r="P102" s="1136"/>
      <c r="Q102" s="1136"/>
      <c r="R102" s="1136"/>
      <c r="S102" s="1136"/>
      <c r="T102" s="1136"/>
      <c r="V102" s="1136" t="s">
        <v>335</v>
      </c>
      <c r="W102" s="1136"/>
      <c r="X102" s="1136"/>
      <c r="Y102" s="1136"/>
      <c r="Z102" s="1136"/>
      <c r="AA102" s="1136"/>
      <c r="AC102" s="1136" t="s">
        <v>336</v>
      </c>
      <c r="AD102" s="1136"/>
      <c r="AE102" s="1136"/>
      <c r="AF102" s="1136"/>
      <c r="AG102" s="1136"/>
      <c r="AH102" s="1136"/>
      <c r="AJ102" s="1136" t="s">
        <v>333</v>
      </c>
      <c r="AK102" s="1136"/>
      <c r="AL102" s="1136"/>
      <c r="AM102" s="1136"/>
      <c r="AN102" s="1136"/>
      <c r="AO102" s="1136"/>
    </row>
    <row r="103" spans="1:41">
      <c r="A103" s="1135" t="s">
        <v>45</v>
      </c>
      <c r="B103" s="1135"/>
      <c r="C103" s="570" t="str">
        <f>details!$AF$1</f>
        <v>r`rh; Hkk"kk</v>
      </c>
      <c r="D103" s="570" t="s">
        <v>76</v>
      </c>
      <c r="E103" s="572">
        <f>details!$B$4</f>
        <v>6</v>
      </c>
      <c r="F103" s="573" t="str">
        <f>details!$E$4</f>
        <v>B</v>
      </c>
      <c r="H103" s="1135" t="s">
        <v>45</v>
      </c>
      <c r="I103" s="1135"/>
      <c r="J103" s="570" t="str">
        <f>details!$AF$1</f>
        <v>r`rh; Hkk"kk</v>
      </c>
      <c r="K103" s="570" t="s">
        <v>76</v>
      </c>
      <c r="L103" s="572">
        <f>details!$B$4</f>
        <v>6</v>
      </c>
      <c r="M103" s="573" t="str">
        <f>$F$3</f>
        <v>B</v>
      </c>
      <c r="O103" s="1135" t="s">
        <v>45</v>
      </c>
      <c r="P103" s="1135"/>
      <c r="Q103" s="570" t="str">
        <f>details!$AF$1</f>
        <v>r`rh; Hkk"kk</v>
      </c>
      <c r="R103" s="570" t="s">
        <v>76</v>
      </c>
      <c r="S103" s="572">
        <f>details!$B$4</f>
        <v>6</v>
      </c>
      <c r="T103" s="573" t="str">
        <f>$M$3</f>
        <v>B</v>
      </c>
      <c r="V103" s="1135" t="s">
        <v>45</v>
      </c>
      <c r="W103" s="1135"/>
      <c r="X103" s="570" t="str">
        <f>details!$AF$1</f>
        <v>r`rh; Hkk"kk</v>
      </c>
      <c r="Y103" s="570" t="s">
        <v>76</v>
      </c>
      <c r="Z103" s="572">
        <f>details!$B$4</f>
        <v>6</v>
      </c>
      <c r="AA103" s="573" t="str">
        <f>$T$3</f>
        <v>B</v>
      </c>
      <c r="AC103" s="1135" t="s">
        <v>45</v>
      </c>
      <c r="AD103" s="1135"/>
      <c r="AE103" s="570" t="str">
        <f>details!$AF$1</f>
        <v>r`rh; Hkk"kk</v>
      </c>
      <c r="AF103" s="570" t="s">
        <v>76</v>
      </c>
      <c r="AG103" s="572">
        <f>details!$B$4</f>
        <v>6</v>
      </c>
      <c r="AH103" s="573" t="str">
        <f>$AA$3</f>
        <v>B</v>
      </c>
      <c r="AJ103" s="1135" t="s">
        <v>45</v>
      </c>
      <c r="AK103" s="1135"/>
      <c r="AL103" s="570" t="str">
        <f>details!$AF$1</f>
        <v>r`rh; Hkk"kk</v>
      </c>
      <c r="AM103" s="570" t="s">
        <v>76</v>
      </c>
      <c r="AN103" s="572">
        <f>details!$B$4</f>
        <v>6</v>
      </c>
      <c r="AO103" s="573" t="str">
        <f>$AH$3</f>
        <v>B</v>
      </c>
    </row>
    <row r="104" spans="1:41">
      <c r="A104" s="1139" t="s">
        <v>327</v>
      </c>
      <c r="B104" s="1139" t="s">
        <v>328</v>
      </c>
      <c r="C104" s="1139" t="s">
        <v>329</v>
      </c>
      <c r="D104" s="579" t="s">
        <v>245</v>
      </c>
      <c r="E104" s="579" t="s">
        <v>246</v>
      </c>
      <c r="F104" s="579" t="s">
        <v>2</v>
      </c>
      <c r="H104" s="1137" t="s">
        <v>327</v>
      </c>
      <c r="I104" s="1137" t="s">
        <v>328</v>
      </c>
      <c r="J104" s="1137" t="s">
        <v>329</v>
      </c>
      <c r="K104" s="571" t="s">
        <v>245</v>
      </c>
      <c r="L104" s="571" t="s">
        <v>246</v>
      </c>
      <c r="M104" s="571" t="s">
        <v>2</v>
      </c>
      <c r="O104" s="1137" t="s">
        <v>327</v>
      </c>
      <c r="P104" s="1137" t="s">
        <v>328</v>
      </c>
      <c r="Q104" s="1137" t="s">
        <v>329</v>
      </c>
      <c r="R104" s="571" t="s">
        <v>245</v>
      </c>
      <c r="S104" s="571" t="s">
        <v>246</v>
      </c>
      <c r="T104" s="571" t="s">
        <v>2</v>
      </c>
      <c r="V104" s="1137" t="s">
        <v>327</v>
      </c>
      <c r="W104" s="1137" t="s">
        <v>328</v>
      </c>
      <c r="X104" s="1137" t="s">
        <v>329</v>
      </c>
      <c r="Y104" s="571" t="s">
        <v>245</v>
      </c>
      <c r="Z104" s="571" t="s">
        <v>246</v>
      </c>
      <c r="AA104" s="571" t="s">
        <v>2</v>
      </c>
      <c r="AC104" s="1137" t="s">
        <v>327</v>
      </c>
      <c r="AD104" s="1137" t="s">
        <v>328</v>
      </c>
      <c r="AE104" s="1137" t="s">
        <v>329</v>
      </c>
      <c r="AF104" s="571" t="s">
        <v>245</v>
      </c>
      <c r="AG104" s="571" t="s">
        <v>246</v>
      </c>
      <c r="AH104" s="571" t="s">
        <v>2</v>
      </c>
      <c r="AJ104" s="1137" t="s">
        <v>327</v>
      </c>
      <c r="AK104" s="1137" t="s">
        <v>328</v>
      </c>
      <c r="AL104" s="1137" t="s">
        <v>329</v>
      </c>
      <c r="AM104" s="571" t="s">
        <v>245</v>
      </c>
      <c r="AN104" s="571" t="s">
        <v>246</v>
      </c>
      <c r="AO104" s="571" t="s">
        <v>2</v>
      </c>
    </row>
    <row r="105" spans="1:41">
      <c r="A105" s="1139"/>
      <c r="B105" s="1139"/>
      <c r="C105" s="1139"/>
      <c r="D105" s="580">
        <v>5</v>
      </c>
      <c r="E105" s="580">
        <v>5</v>
      </c>
      <c r="F105" s="580">
        <f>D105+E105</f>
        <v>10</v>
      </c>
      <c r="H105" s="1137"/>
      <c r="I105" s="1137"/>
      <c r="J105" s="1137"/>
      <c r="K105" s="574">
        <v>5</v>
      </c>
      <c r="L105" s="574">
        <v>5</v>
      </c>
      <c r="M105" s="574">
        <f>K105+L105</f>
        <v>10</v>
      </c>
      <c r="O105" s="1137"/>
      <c r="P105" s="1137"/>
      <c r="Q105" s="1137"/>
      <c r="R105" s="574">
        <v>5</v>
      </c>
      <c r="S105" s="574">
        <v>5</v>
      </c>
      <c r="T105" s="574">
        <f>R105+S105</f>
        <v>10</v>
      </c>
      <c r="V105" s="1137"/>
      <c r="W105" s="1137"/>
      <c r="X105" s="1137"/>
      <c r="Y105" s="586">
        <v>50</v>
      </c>
      <c r="Z105" s="586">
        <v>20</v>
      </c>
      <c r="AA105" s="585">
        <f>Y105+Z105</f>
        <v>70</v>
      </c>
      <c r="AC105" s="1137"/>
      <c r="AD105" s="1137"/>
      <c r="AE105" s="1137"/>
      <c r="AF105" s="574">
        <v>70</v>
      </c>
      <c r="AG105" s="574">
        <v>30</v>
      </c>
      <c r="AH105" s="574">
        <v>100</v>
      </c>
      <c r="AJ105" s="1137"/>
      <c r="AK105" s="1137"/>
      <c r="AL105" s="1137"/>
      <c r="AM105" s="574">
        <v>5</v>
      </c>
      <c r="AN105" s="574">
        <v>5</v>
      </c>
      <c r="AO105" s="574">
        <f>AM105+AN105</f>
        <v>10</v>
      </c>
    </row>
    <row r="106" spans="1:41">
      <c r="A106" s="571">
        <v>1</v>
      </c>
      <c r="B106" s="571">
        <f>details!D7</f>
        <v>651</v>
      </c>
      <c r="C106" s="571" t="str">
        <f>details!I7</f>
        <v>vfHk"ksd lkSx.k</v>
      </c>
      <c r="D106" s="574">
        <f>'statement of marks'!BE7</f>
        <v>3</v>
      </c>
      <c r="E106" s="574">
        <f>'statement of marks'!BF7</f>
        <v>5</v>
      </c>
      <c r="F106" s="574">
        <f>'statement of marks'!BG7</f>
        <v>8</v>
      </c>
      <c r="H106" s="571">
        <v>1</v>
      </c>
      <c r="I106" s="571">
        <f>details!D7</f>
        <v>651</v>
      </c>
      <c r="J106" s="571" t="str">
        <f>details!I7</f>
        <v>vfHk"ksd lkSx.k</v>
      </c>
      <c r="K106" s="574">
        <f>'statement of marks'!BH7</f>
        <v>3</v>
      </c>
      <c r="L106" s="574">
        <f>'statement of marks'!BI7</f>
        <v>5</v>
      </c>
      <c r="M106" s="574">
        <f>'statement of marks'!BJ7</f>
        <v>8</v>
      </c>
      <c r="O106" s="571">
        <v>1</v>
      </c>
      <c r="P106" s="571">
        <f>details!D7</f>
        <v>651</v>
      </c>
      <c r="Q106" s="571" t="str">
        <f>details!I7</f>
        <v>vfHk"ksd lkSx.k</v>
      </c>
      <c r="R106" s="574" t="str">
        <f>'statement of marks'!BK7</f>
        <v/>
      </c>
      <c r="S106" s="574" t="str">
        <f>'statement of marks'!BL7</f>
        <v/>
      </c>
      <c r="T106" s="574" t="str">
        <f>'statement of marks'!BM7</f>
        <v/>
      </c>
      <c r="V106" s="571">
        <v>1</v>
      </c>
      <c r="W106" s="571">
        <f>details!D7</f>
        <v>651</v>
      </c>
      <c r="X106" s="571" t="str">
        <f>details!I7</f>
        <v>vfHk"ksd lkSx.k</v>
      </c>
      <c r="Y106" s="574" t="str">
        <f>'statement of marks'!BO7</f>
        <v/>
      </c>
      <c r="Z106" s="574" t="str">
        <f>'statement of marks'!BP7</f>
        <v/>
      </c>
      <c r="AA106" s="574" t="str">
        <f>'statement of marks'!BQ7</f>
        <v/>
      </c>
      <c r="AC106" s="571">
        <v>1</v>
      </c>
      <c r="AD106" s="571">
        <f>details!D7</f>
        <v>651</v>
      </c>
      <c r="AE106" s="571" t="str">
        <f>details!I7</f>
        <v>vfHk"ksd lkSx.k</v>
      </c>
      <c r="AF106" s="574" t="str">
        <f>'statement of marks'!BS7</f>
        <v/>
      </c>
      <c r="AG106" s="574" t="str">
        <f>'statement of marks'!BT7</f>
        <v/>
      </c>
      <c r="AH106" s="574" t="str">
        <f>'statement of marks'!BU7</f>
        <v/>
      </c>
      <c r="AJ106" s="571">
        <v>1</v>
      </c>
      <c r="AK106" s="571">
        <f>details!D7</f>
        <v>651</v>
      </c>
      <c r="AL106" s="571" t="str">
        <f>details!I7</f>
        <v>vfHk"ksd lkSx.k</v>
      </c>
      <c r="AM106" s="574"/>
      <c r="AN106" s="574"/>
      <c r="AO106" s="574"/>
    </row>
    <row r="107" spans="1:41">
      <c r="A107" s="571">
        <v>2</v>
      </c>
      <c r="B107" s="571">
        <f>details!D8</f>
        <v>652</v>
      </c>
      <c r="C107" s="571" t="str">
        <f>details!I8</f>
        <v>vt; dqekj lSuh</v>
      </c>
      <c r="D107" s="574">
        <f>'statement of marks'!BE8</f>
        <v>5</v>
      </c>
      <c r="E107" s="574">
        <f>'statement of marks'!BF8</f>
        <v>5</v>
      </c>
      <c r="F107" s="574">
        <f>'statement of marks'!BG8</f>
        <v>10</v>
      </c>
      <c r="H107" s="571">
        <v>2</v>
      </c>
      <c r="I107" s="571">
        <f>details!D8</f>
        <v>652</v>
      </c>
      <c r="J107" s="571" t="str">
        <f>details!I8</f>
        <v>vt; dqekj lSuh</v>
      </c>
      <c r="K107" s="574">
        <f>'statement of marks'!BH8</f>
        <v>4</v>
      </c>
      <c r="L107" s="574">
        <f>'statement of marks'!BI8</f>
        <v>5</v>
      </c>
      <c r="M107" s="574">
        <f>'statement of marks'!BJ8</f>
        <v>9</v>
      </c>
      <c r="O107" s="571">
        <v>2</v>
      </c>
      <c r="P107" s="571">
        <f>details!D8</f>
        <v>652</v>
      </c>
      <c r="Q107" s="571" t="str">
        <f>details!I8</f>
        <v>vt; dqekj lSuh</v>
      </c>
      <c r="R107" s="574" t="str">
        <f>'statement of marks'!BK8</f>
        <v/>
      </c>
      <c r="S107" s="574" t="str">
        <f>'statement of marks'!BL8</f>
        <v/>
      </c>
      <c r="T107" s="574" t="str">
        <f>'statement of marks'!BM8</f>
        <v/>
      </c>
      <c r="V107" s="571">
        <v>2</v>
      </c>
      <c r="W107" s="571">
        <f>details!D8</f>
        <v>652</v>
      </c>
      <c r="X107" s="571" t="str">
        <f>details!I8</f>
        <v>vt; dqekj lSuh</v>
      </c>
      <c r="Y107" s="574" t="str">
        <f>'statement of marks'!BO8</f>
        <v/>
      </c>
      <c r="Z107" s="574" t="str">
        <f>'statement of marks'!BP8</f>
        <v/>
      </c>
      <c r="AA107" s="574" t="str">
        <f>'statement of marks'!BQ8</f>
        <v/>
      </c>
      <c r="AC107" s="571">
        <v>2</v>
      </c>
      <c r="AD107" s="571">
        <f>details!D8</f>
        <v>652</v>
      </c>
      <c r="AE107" s="571" t="str">
        <f>details!I8</f>
        <v>vt; dqekj lSuh</v>
      </c>
      <c r="AF107" s="574" t="str">
        <f>'statement of marks'!BS8</f>
        <v/>
      </c>
      <c r="AG107" s="574" t="str">
        <f>'statement of marks'!BT8</f>
        <v/>
      </c>
      <c r="AH107" s="574" t="str">
        <f>'statement of marks'!BU8</f>
        <v/>
      </c>
      <c r="AJ107" s="571">
        <v>2</v>
      </c>
      <c r="AK107" s="571">
        <f>details!D8</f>
        <v>652</v>
      </c>
      <c r="AL107" s="571" t="str">
        <f>details!I8</f>
        <v>vt; dqekj lSuh</v>
      </c>
      <c r="AM107" s="574"/>
      <c r="AN107" s="574"/>
      <c r="AO107" s="574"/>
    </row>
    <row r="108" spans="1:41">
      <c r="A108" s="571">
        <v>3</v>
      </c>
      <c r="B108" s="571">
        <f>details!D9</f>
        <v>653</v>
      </c>
      <c r="C108" s="571" t="str">
        <f>details!I9</f>
        <v>vfHkus'k dqekj cSjok</v>
      </c>
      <c r="D108" s="574">
        <f>'statement of marks'!BE9</f>
        <v>5</v>
      </c>
      <c r="E108" s="574">
        <f>'statement of marks'!BF9</f>
        <v>5</v>
      </c>
      <c r="F108" s="574">
        <f>'statement of marks'!BG9</f>
        <v>10</v>
      </c>
      <c r="H108" s="571">
        <v>3</v>
      </c>
      <c r="I108" s="571">
        <f>details!D9</f>
        <v>653</v>
      </c>
      <c r="J108" s="571" t="str">
        <f>details!I9</f>
        <v>vfHkus'k dqekj cSjok</v>
      </c>
      <c r="K108" s="574">
        <f>'statement of marks'!BH9</f>
        <v>4</v>
      </c>
      <c r="L108" s="574">
        <f>'statement of marks'!BI9</f>
        <v>5</v>
      </c>
      <c r="M108" s="574">
        <f>'statement of marks'!BJ9</f>
        <v>9</v>
      </c>
      <c r="O108" s="571">
        <v>3</v>
      </c>
      <c r="P108" s="571">
        <f>details!D9</f>
        <v>653</v>
      </c>
      <c r="Q108" s="571" t="str">
        <f>details!I9</f>
        <v>vfHkus'k dqekj cSjok</v>
      </c>
      <c r="R108" s="574" t="str">
        <f>'statement of marks'!BK9</f>
        <v/>
      </c>
      <c r="S108" s="574" t="str">
        <f>'statement of marks'!BL9</f>
        <v/>
      </c>
      <c r="T108" s="574" t="str">
        <f>'statement of marks'!BM9</f>
        <v/>
      </c>
      <c r="V108" s="571">
        <v>3</v>
      </c>
      <c r="W108" s="571">
        <f>details!D9</f>
        <v>653</v>
      </c>
      <c r="X108" s="571" t="str">
        <f>details!I9</f>
        <v>vfHkus'k dqekj cSjok</v>
      </c>
      <c r="Y108" s="574" t="str">
        <f>'statement of marks'!BO9</f>
        <v/>
      </c>
      <c r="Z108" s="574" t="str">
        <f>'statement of marks'!BP9</f>
        <v/>
      </c>
      <c r="AA108" s="574" t="str">
        <f>'statement of marks'!BQ9</f>
        <v/>
      </c>
      <c r="AC108" s="571">
        <v>3</v>
      </c>
      <c r="AD108" s="571">
        <f>details!D9</f>
        <v>653</v>
      </c>
      <c r="AE108" s="571" t="str">
        <f>details!I9</f>
        <v>vfHkus'k dqekj cSjok</v>
      </c>
      <c r="AF108" s="574" t="str">
        <f>'statement of marks'!BS9</f>
        <v/>
      </c>
      <c r="AG108" s="574" t="str">
        <f>'statement of marks'!BT9</f>
        <v/>
      </c>
      <c r="AH108" s="574" t="str">
        <f>'statement of marks'!BU9</f>
        <v/>
      </c>
      <c r="AJ108" s="571">
        <v>3</v>
      </c>
      <c r="AK108" s="571">
        <f>details!D9</f>
        <v>653</v>
      </c>
      <c r="AL108" s="571" t="str">
        <f>details!I9</f>
        <v>vfHkus'k dqekj cSjok</v>
      </c>
      <c r="AM108" s="574"/>
      <c r="AN108" s="574"/>
      <c r="AO108" s="574"/>
    </row>
    <row r="109" spans="1:41">
      <c r="A109" s="571">
        <v>4</v>
      </c>
      <c r="B109" s="571">
        <f>details!D10</f>
        <v>654</v>
      </c>
      <c r="C109" s="571" t="str">
        <f>details!I10</f>
        <v>vafdr dqekj ehuk</v>
      </c>
      <c r="D109" s="574">
        <f>'statement of marks'!BE10</f>
        <v>3</v>
      </c>
      <c r="E109" s="574">
        <f>'statement of marks'!BF10</f>
        <v>5</v>
      </c>
      <c r="F109" s="574">
        <f>'statement of marks'!BG10</f>
        <v>8</v>
      </c>
      <c r="H109" s="571">
        <v>4</v>
      </c>
      <c r="I109" s="571">
        <f>details!D10</f>
        <v>654</v>
      </c>
      <c r="J109" s="571" t="str">
        <f>details!I10</f>
        <v>vafdr dqekj ehuk</v>
      </c>
      <c r="K109" s="574">
        <f>'statement of marks'!BH10</f>
        <v>2</v>
      </c>
      <c r="L109" s="574">
        <f>'statement of marks'!BI10</f>
        <v>5</v>
      </c>
      <c r="M109" s="574">
        <f>'statement of marks'!BJ10</f>
        <v>7</v>
      </c>
      <c r="O109" s="571">
        <v>4</v>
      </c>
      <c r="P109" s="571">
        <f>details!D10</f>
        <v>654</v>
      </c>
      <c r="Q109" s="571" t="str">
        <f>details!I10</f>
        <v>vafdr dqekj ehuk</v>
      </c>
      <c r="R109" s="574" t="str">
        <f>'statement of marks'!BK10</f>
        <v/>
      </c>
      <c r="S109" s="574" t="str">
        <f>'statement of marks'!BL10</f>
        <v/>
      </c>
      <c r="T109" s="574" t="str">
        <f>'statement of marks'!BM10</f>
        <v/>
      </c>
      <c r="V109" s="571">
        <v>4</v>
      </c>
      <c r="W109" s="571">
        <f>details!D10</f>
        <v>654</v>
      </c>
      <c r="X109" s="571" t="str">
        <f>details!I10</f>
        <v>vafdr dqekj ehuk</v>
      </c>
      <c r="Y109" s="574" t="str">
        <f>'statement of marks'!BO10</f>
        <v/>
      </c>
      <c r="Z109" s="574" t="str">
        <f>'statement of marks'!BP10</f>
        <v/>
      </c>
      <c r="AA109" s="574" t="str">
        <f>'statement of marks'!BQ10</f>
        <v/>
      </c>
      <c r="AC109" s="571">
        <v>4</v>
      </c>
      <c r="AD109" s="571">
        <f>details!D10</f>
        <v>654</v>
      </c>
      <c r="AE109" s="571" t="str">
        <f>details!I10</f>
        <v>vafdr dqekj ehuk</v>
      </c>
      <c r="AF109" s="574" t="str">
        <f>'statement of marks'!BS10</f>
        <v/>
      </c>
      <c r="AG109" s="574" t="str">
        <f>'statement of marks'!BT10</f>
        <v/>
      </c>
      <c r="AH109" s="574" t="str">
        <f>'statement of marks'!BU10</f>
        <v/>
      </c>
      <c r="AJ109" s="571">
        <v>4</v>
      </c>
      <c r="AK109" s="571">
        <f>details!D10</f>
        <v>654</v>
      </c>
      <c r="AL109" s="571" t="str">
        <f>details!I10</f>
        <v>vafdr dqekj ehuk</v>
      </c>
      <c r="AM109" s="574"/>
      <c r="AN109" s="574"/>
      <c r="AO109" s="574"/>
    </row>
    <row r="110" spans="1:41">
      <c r="A110" s="571">
        <v>5</v>
      </c>
      <c r="B110" s="571">
        <f>details!D11</f>
        <v>655</v>
      </c>
      <c r="C110" s="571" t="str">
        <f>details!I11</f>
        <v>vk'kh"k egkoj</v>
      </c>
      <c r="D110" s="574">
        <f>'statement of marks'!BE11</f>
        <v>4</v>
      </c>
      <c r="E110" s="574">
        <f>'statement of marks'!BF11</f>
        <v>5</v>
      </c>
      <c r="F110" s="574">
        <f>'statement of marks'!BG11</f>
        <v>9</v>
      </c>
      <c r="H110" s="571">
        <v>5</v>
      </c>
      <c r="I110" s="571">
        <f>details!D11</f>
        <v>655</v>
      </c>
      <c r="J110" s="571" t="str">
        <f>details!I11</f>
        <v>vk'kh"k egkoj</v>
      </c>
      <c r="K110" s="574">
        <f>'statement of marks'!BH11</f>
        <v>2</v>
      </c>
      <c r="L110" s="574">
        <f>'statement of marks'!BI11</f>
        <v>5</v>
      </c>
      <c r="M110" s="574">
        <f>'statement of marks'!BJ11</f>
        <v>7</v>
      </c>
      <c r="O110" s="571">
        <v>5</v>
      </c>
      <c r="P110" s="571">
        <f>details!D11</f>
        <v>655</v>
      </c>
      <c r="Q110" s="571" t="str">
        <f>details!I11</f>
        <v>vk'kh"k egkoj</v>
      </c>
      <c r="R110" s="574" t="str">
        <f>'statement of marks'!BK11</f>
        <v/>
      </c>
      <c r="S110" s="574" t="str">
        <f>'statement of marks'!BL11</f>
        <v/>
      </c>
      <c r="T110" s="574" t="str">
        <f>'statement of marks'!BM11</f>
        <v/>
      </c>
      <c r="V110" s="571">
        <v>5</v>
      </c>
      <c r="W110" s="571">
        <f>details!D11</f>
        <v>655</v>
      </c>
      <c r="X110" s="571" t="str">
        <f>details!I11</f>
        <v>vk'kh"k egkoj</v>
      </c>
      <c r="Y110" s="574" t="str">
        <f>'statement of marks'!BO11</f>
        <v/>
      </c>
      <c r="Z110" s="574" t="str">
        <f>'statement of marks'!BP11</f>
        <v/>
      </c>
      <c r="AA110" s="574" t="str">
        <f>'statement of marks'!BQ11</f>
        <v/>
      </c>
      <c r="AC110" s="571">
        <v>5</v>
      </c>
      <c r="AD110" s="571">
        <f>details!D11</f>
        <v>655</v>
      </c>
      <c r="AE110" s="571" t="str">
        <f>details!I11</f>
        <v>vk'kh"k egkoj</v>
      </c>
      <c r="AF110" s="574" t="str">
        <f>'statement of marks'!BS11</f>
        <v/>
      </c>
      <c r="AG110" s="574" t="str">
        <f>'statement of marks'!BT11</f>
        <v/>
      </c>
      <c r="AH110" s="574" t="str">
        <f>'statement of marks'!BU11</f>
        <v/>
      </c>
      <c r="AJ110" s="571">
        <v>5</v>
      </c>
      <c r="AK110" s="571">
        <f>details!D11</f>
        <v>655</v>
      </c>
      <c r="AL110" s="571" t="str">
        <f>details!I11</f>
        <v>vk'kh"k egkoj</v>
      </c>
      <c r="AM110" s="574"/>
      <c r="AN110" s="574"/>
      <c r="AO110" s="574"/>
    </row>
    <row r="111" spans="1:41">
      <c r="A111" s="571">
        <v>6</v>
      </c>
      <c r="B111" s="571">
        <f>details!D12</f>
        <v>656</v>
      </c>
      <c r="C111" s="571" t="str">
        <f>details!I12</f>
        <v>v'kksd dqekj xqtZj</v>
      </c>
      <c r="D111" s="574">
        <f>'statement of marks'!BE12</f>
        <v>3</v>
      </c>
      <c r="E111" s="574">
        <f>'statement of marks'!BF12</f>
        <v>5</v>
      </c>
      <c r="F111" s="574">
        <f>'statement of marks'!BG12</f>
        <v>8</v>
      </c>
      <c r="H111" s="571">
        <v>6</v>
      </c>
      <c r="I111" s="571">
        <f>details!D12</f>
        <v>656</v>
      </c>
      <c r="J111" s="571" t="str">
        <f>details!I12</f>
        <v>v'kksd dqekj xqtZj</v>
      </c>
      <c r="K111" s="574">
        <f>'statement of marks'!BH12</f>
        <v>4</v>
      </c>
      <c r="L111" s="574">
        <f>'statement of marks'!BI12</f>
        <v>5</v>
      </c>
      <c r="M111" s="574">
        <f>'statement of marks'!BJ12</f>
        <v>9</v>
      </c>
      <c r="O111" s="571">
        <v>6</v>
      </c>
      <c r="P111" s="571">
        <f>details!D12</f>
        <v>656</v>
      </c>
      <c r="Q111" s="571" t="str">
        <f>details!I12</f>
        <v>v'kksd dqekj xqtZj</v>
      </c>
      <c r="R111" s="574" t="str">
        <f>'statement of marks'!BK12</f>
        <v/>
      </c>
      <c r="S111" s="574" t="str">
        <f>'statement of marks'!BL12</f>
        <v/>
      </c>
      <c r="T111" s="574" t="str">
        <f>'statement of marks'!BM12</f>
        <v/>
      </c>
      <c r="V111" s="571">
        <v>6</v>
      </c>
      <c r="W111" s="571">
        <f>details!D12</f>
        <v>656</v>
      </c>
      <c r="X111" s="571" t="str">
        <f>details!I12</f>
        <v>v'kksd dqekj xqtZj</v>
      </c>
      <c r="Y111" s="574" t="str">
        <f>'statement of marks'!BO12</f>
        <v/>
      </c>
      <c r="Z111" s="574" t="str">
        <f>'statement of marks'!BP12</f>
        <v/>
      </c>
      <c r="AA111" s="574" t="str">
        <f>'statement of marks'!BQ12</f>
        <v/>
      </c>
      <c r="AC111" s="571">
        <v>6</v>
      </c>
      <c r="AD111" s="571">
        <f>details!D12</f>
        <v>656</v>
      </c>
      <c r="AE111" s="571" t="str">
        <f>details!I12</f>
        <v>v'kksd dqekj xqtZj</v>
      </c>
      <c r="AF111" s="574" t="str">
        <f>'statement of marks'!BS12</f>
        <v/>
      </c>
      <c r="AG111" s="574" t="str">
        <f>'statement of marks'!BT12</f>
        <v/>
      </c>
      <c r="AH111" s="574" t="str">
        <f>'statement of marks'!BU12</f>
        <v/>
      </c>
      <c r="AJ111" s="571">
        <v>6</v>
      </c>
      <c r="AK111" s="571">
        <f>details!D12</f>
        <v>656</v>
      </c>
      <c r="AL111" s="571" t="str">
        <f>details!I12</f>
        <v>v'kksd dqekj xqtZj</v>
      </c>
      <c r="AM111" s="574"/>
      <c r="AN111" s="574"/>
      <c r="AO111" s="574"/>
    </row>
    <row r="112" spans="1:41">
      <c r="A112" s="571">
        <v>7</v>
      </c>
      <c r="B112" s="571">
        <f>details!D13</f>
        <v>657</v>
      </c>
      <c r="C112" s="571" t="str">
        <f>details!I13</f>
        <v>nhid cSjok</v>
      </c>
      <c r="D112" s="574">
        <f>'statement of marks'!BE13</f>
        <v>2</v>
      </c>
      <c r="E112" s="574">
        <f>'statement of marks'!BF13</f>
        <v>5</v>
      </c>
      <c r="F112" s="574">
        <f>'statement of marks'!BG13</f>
        <v>7</v>
      </c>
      <c r="H112" s="571">
        <v>7</v>
      </c>
      <c r="I112" s="571">
        <f>details!D13</f>
        <v>657</v>
      </c>
      <c r="J112" s="571" t="str">
        <f>details!I13</f>
        <v>nhid cSjok</v>
      </c>
      <c r="K112" s="574">
        <f>'statement of marks'!BH13</f>
        <v>2</v>
      </c>
      <c r="L112" s="574">
        <f>'statement of marks'!BI13</f>
        <v>5</v>
      </c>
      <c r="M112" s="574">
        <f>'statement of marks'!BJ13</f>
        <v>7</v>
      </c>
      <c r="O112" s="571">
        <v>7</v>
      </c>
      <c r="P112" s="571">
        <f>details!D13</f>
        <v>657</v>
      </c>
      <c r="Q112" s="571" t="str">
        <f>details!I13</f>
        <v>nhid cSjok</v>
      </c>
      <c r="R112" s="574" t="str">
        <f>'statement of marks'!BK13</f>
        <v/>
      </c>
      <c r="S112" s="574" t="str">
        <f>'statement of marks'!BL13</f>
        <v/>
      </c>
      <c r="T112" s="574" t="str">
        <f>'statement of marks'!BM13</f>
        <v/>
      </c>
      <c r="V112" s="571">
        <v>7</v>
      </c>
      <c r="W112" s="571">
        <f>details!D13</f>
        <v>657</v>
      </c>
      <c r="X112" s="571" t="str">
        <f>details!I13</f>
        <v>nhid cSjok</v>
      </c>
      <c r="Y112" s="574" t="str">
        <f>'statement of marks'!BO13</f>
        <v/>
      </c>
      <c r="Z112" s="574" t="str">
        <f>'statement of marks'!BP13</f>
        <v/>
      </c>
      <c r="AA112" s="574" t="str">
        <f>'statement of marks'!BQ13</f>
        <v/>
      </c>
      <c r="AC112" s="571">
        <v>7</v>
      </c>
      <c r="AD112" s="571">
        <f>details!D13</f>
        <v>657</v>
      </c>
      <c r="AE112" s="571" t="str">
        <f>details!I13</f>
        <v>nhid cSjok</v>
      </c>
      <c r="AF112" s="574" t="str">
        <f>'statement of marks'!BS13</f>
        <v/>
      </c>
      <c r="AG112" s="574" t="str">
        <f>'statement of marks'!BT13</f>
        <v/>
      </c>
      <c r="AH112" s="574" t="str">
        <f>'statement of marks'!BU13</f>
        <v/>
      </c>
      <c r="AJ112" s="571">
        <v>7</v>
      </c>
      <c r="AK112" s="571">
        <f>details!D13</f>
        <v>657</v>
      </c>
      <c r="AL112" s="571" t="str">
        <f>details!I13</f>
        <v>nhid cSjok</v>
      </c>
      <c r="AM112" s="574"/>
      <c r="AN112" s="574"/>
      <c r="AO112" s="574"/>
    </row>
    <row r="113" spans="1:41">
      <c r="A113" s="571">
        <v>8</v>
      </c>
      <c r="B113" s="571">
        <f>details!D14</f>
        <v>658</v>
      </c>
      <c r="C113" s="571" t="str">
        <f>details!I14</f>
        <v>fnus'k dqekj lSuh</v>
      </c>
      <c r="D113" s="574">
        <f>'statement of marks'!BE14</f>
        <v>3</v>
      </c>
      <c r="E113" s="574">
        <f>'statement of marks'!BF14</f>
        <v>5</v>
      </c>
      <c r="F113" s="574">
        <f>'statement of marks'!BG14</f>
        <v>8</v>
      </c>
      <c r="H113" s="571">
        <v>8</v>
      </c>
      <c r="I113" s="571">
        <f>details!D14</f>
        <v>658</v>
      </c>
      <c r="J113" s="571" t="str">
        <f>details!I14</f>
        <v>fnus'k dqekj lSuh</v>
      </c>
      <c r="K113" s="574">
        <f>'statement of marks'!BH14</f>
        <v>3</v>
      </c>
      <c r="L113" s="574">
        <f>'statement of marks'!BI14</f>
        <v>5</v>
      </c>
      <c r="M113" s="574">
        <f>'statement of marks'!BJ14</f>
        <v>8</v>
      </c>
      <c r="O113" s="571">
        <v>8</v>
      </c>
      <c r="P113" s="571">
        <f>details!D14</f>
        <v>658</v>
      </c>
      <c r="Q113" s="571" t="str">
        <f>details!I14</f>
        <v>fnus'k dqekj lSuh</v>
      </c>
      <c r="R113" s="574" t="str">
        <f>'statement of marks'!BK14</f>
        <v/>
      </c>
      <c r="S113" s="574" t="str">
        <f>'statement of marks'!BL14</f>
        <v/>
      </c>
      <c r="T113" s="574" t="str">
        <f>'statement of marks'!BM14</f>
        <v/>
      </c>
      <c r="V113" s="571">
        <v>8</v>
      </c>
      <c r="W113" s="571">
        <f>details!D14</f>
        <v>658</v>
      </c>
      <c r="X113" s="571" t="str">
        <f>details!I14</f>
        <v>fnus'k dqekj lSuh</v>
      </c>
      <c r="Y113" s="574" t="str">
        <f>'statement of marks'!BO14</f>
        <v/>
      </c>
      <c r="Z113" s="574" t="str">
        <f>'statement of marks'!BP14</f>
        <v/>
      </c>
      <c r="AA113" s="574" t="str">
        <f>'statement of marks'!BQ14</f>
        <v/>
      </c>
      <c r="AC113" s="571">
        <v>8</v>
      </c>
      <c r="AD113" s="571">
        <f>details!D14</f>
        <v>658</v>
      </c>
      <c r="AE113" s="571" t="str">
        <f>details!I14</f>
        <v>fnus'k dqekj lSuh</v>
      </c>
      <c r="AF113" s="574" t="str">
        <f>'statement of marks'!BS14</f>
        <v/>
      </c>
      <c r="AG113" s="574" t="str">
        <f>'statement of marks'!BT14</f>
        <v/>
      </c>
      <c r="AH113" s="574" t="str">
        <f>'statement of marks'!BU14</f>
        <v/>
      </c>
      <c r="AJ113" s="571">
        <v>8</v>
      </c>
      <c r="AK113" s="571">
        <f>details!D14</f>
        <v>658</v>
      </c>
      <c r="AL113" s="571" t="str">
        <f>details!I14</f>
        <v>fnus'k dqekj lSuh</v>
      </c>
      <c r="AM113" s="574"/>
      <c r="AN113" s="574"/>
      <c r="AO113" s="574"/>
    </row>
    <row r="114" spans="1:41">
      <c r="A114" s="571">
        <v>9</v>
      </c>
      <c r="B114" s="571">
        <f>details!D15</f>
        <v>659</v>
      </c>
      <c r="C114" s="571" t="str">
        <f>details!I15</f>
        <v>gjds'k ehuk</v>
      </c>
      <c r="D114" s="574">
        <f>'statement of marks'!BE15</f>
        <v>3</v>
      </c>
      <c r="E114" s="574">
        <f>'statement of marks'!BF15</f>
        <v>5</v>
      </c>
      <c r="F114" s="574">
        <f>'statement of marks'!BG15</f>
        <v>8</v>
      </c>
      <c r="H114" s="571">
        <v>9</v>
      </c>
      <c r="I114" s="571">
        <f>details!D15</f>
        <v>659</v>
      </c>
      <c r="J114" s="571" t="str">
        <f>details!I15</f>
        <v>gjds'k ehuk</v>
      </c>
      <c r="K114" s="574">
        <f>'statement of marks'!BH15</f>
        <v>3</v>
      </c>
      <c r="L114" s="574">
        <f>'statement of marks'!BI15</f>
        <v>5</v>
      </c>
      <c r="M114" s="574">
        <f>'statement of marks'!BJ15</f>
        <v>8</v>
      </c>
      <c r="O114" s="571">
        <v>9</v>
      </c>
      <c r="P114" s="571">
        <f>details!D15</f>
        <v>659</v>
      </c>
      <c r="Q114" s="571" t="str">
        <f>details!I15</f>
        <v>gjds'k ehuk</v>
      </c>
      <c r="R114" s="574" t="str">
        <f>'statement of marks'!BK15</f>
        <v/>
      </c>
      <c r="S114" s="574" t="str">
        <f>'statement of marks'!BL15</f>
        <v/>
      </c>
      <c r="T114" s="574" t="str">
        <f>'statement of marks'!BM15</f>
        <v/>
      </c>
      <c r="V114" s="571">
        <v>9</v>
      </c>
      <c r="W114" s="571">
        <f>details!D15</f>
        <v>659</v>
      </c>
      <c r="X114" s="571" t="str">
        <f>details!I15</f>
        <v>gjds'k ehuk</v>
      </c>
      <c r="Y114" s="574" t="str">
        <f>'statement of marks'!BO15</f>
        <v/>
      </c>
      <c r="Z114" s="574" t="str">
        <f>'statement of marks'!BP15</f>
        <v/>
      </c>
      <c r="AA114" s="574" t="str">
        <f>'statement of marks'!BQ15</f>
        <v/>
      </c>
      <c r="AC114" s="571">
        <v>9</v>
      </c>
      <c r="AD114" s="571">
        <f>details!D15</f>
        <v>659</v>
      </c>
      <c r="AE114" s="571" t="str">
        <f>details!I15</f>
        <v>gjds'k ehuk</v>
      </c>
      <c r="AF114" s="574" t="str">
        <f>'statement of marks'!BS15</f>
        <v/>
      </c>
      <c r="AG114" s="574" t="str">
        <f>'statement of marks'!BT15</f>
        <v/>
      </c>
      <c r="AH114" s="574" t="str">
        <f>'statement of marks'!BU15</f>
        <v/>
      </c>
      <c r="AJ114" s="571">
        <v>9</v>
      </c>
      <c r="AK114" s="571">
        <f>details!D15</f>
        <v>659</v>
      </c>
      <c r="AL114" s="571" t="str">
        <f>details!I15</f>
        <v>gjds'k ehuk</v>
      </c>
      <c r="AM114" s="574"/>
      <c r="AN114" s="574"/>
      <c r="AO114" s="574"/>
    </row>
    <row r="115" spans="1:41">
      <c r="A115" s="571">
        <v>10</v>
      </c>
      <c r="B115" s="571">
        <f>details!D16</f>
        <v>660</v>
      </c>
      <c r="C115" s="571" t="str">
        <f>details!I16</f>
        <v>fgeka'kq oekZ</v>
      </c>
      <c r="D115" s="574">
        <f>'statement of marks'!BE16</f>
        <v>4</v>
      </c>
      <c r="E115" s="574">
        <f>'statement of marks'!BF16</f>
        <v>5</v>
      </c>
      <c r="F115" s="574">
        <f>'statement of marks'!BG16</f>
        <v>9</v>
      </c>
      <c r="H115" s="571">
        <v>10</v>
      </c>
      <c r="I115" s="571">
        <f>details!D16</f>
        <v>660</v>
      </c>
      <c r="J115" s="571" t="str">
        <f>details!I16</f>
        <v>fgeka'kq oekZ</v>
      </c>
      <c r="K115" s="574">
        <f>'statement of marks'!BH16</f>
        <v>4</v>
      </c>
      <c r="L115" s="574">
        <f>'statement of marks'!BI16</f>
        <v>5</v>
      </c>
      <c r="M115" s="574">
        <f>'statement of marks'!BJ16</f>
        <v>9</v>
      </c>
      <c r="O115" s="571">
        <v>10</v>
      </c>
      <c r="P115" s="571">
        <f>details!D16</f>
        <v>660</v>
      </c>
      <c r="Q115" s="571" t="str">
        <f>details!I16</f>
        <v>fgeka'kq oekZ</v>
      </c>
      <c r="R115" s="574" t="str">
        <f>'statement of marks'!BK16</f>
        <v/>
      </c>
      <c r="S115" s="574" t="str">
        <f>'statement of marks'!BL16</f>
        <v/>
      </c>
      <c r="T115" s="574" t="str">
        <f>'statement of marks'!BM16</f>
        <v/>
      </c>
      <c r="V115" s="571">
        <v>10</v>
      </c>
      <c r="W115" s="571">
        <f>details!D16</f>
        <v>660</v>
      </c>
      <c r="X115" s="571" t="str">
        <f>details!I16</f>
        <v>fgeka'kq oekZ</v>
      </c>
      <c r="Y115" s="574" t="str">
        <f>'statement of marks'!BO16</f>
        <v/>
      </c>
      <c r="Z115" s="574" t="str">
        <f>'statement of marks'!BP16</f>
        <v/>
      </c>
      <c r="AA115" s="574" t="str">
        <f>'statement of marks'!BQ16</f>
        <v/>
      </c>
      <c r="AC115" s="571">
        <v>10</v>
      </c>
      <c r="AD115" s="571">
        <f>details!D16</f>
        <v>660</v>
      </c>
      <c r="AE115" s="571" t="str">
        <f>details!I16</f>
        <v>fgeka'kq oekZ</v>
      </c>
      <c r="AF115" s="574" t="str">
        <f>'statement of marks'!BS16</f>
        <v/>
      </c>
      <c r="AG115" s="574" t="str">
        <f>'statement of marks'!BT16</f>
        <v/>
      </c>
      <c r="AH115" s="574" t="str">
        <f>'statement of marks'!BU16</f>
        <v/>
      </c>
      <c r="AJ115" s="571">
        <v>10</v>
      </c>
      <c r="AK115" s="571">
        <f>details!D16</f>
        <v>660</v>
      </c>
      <c r="AL115" s="571" t="str">
        <f>details!I16</f>
        <v>fgeka'kq oekZ</v>
      </c>
      <c r="AM115" s="574"/>
      <c r="AN115" s="574"/>
      <c r="AO115" s="574"/>
    </row>
    <row r="116" spans="1:41">
      <c r="A116" s="571">
        <v>11</v>
      </c>
      <c r="B116" s="571">
        <f>details!D17</f>
        <v>661</v>
      </c>
      <c r="C116" s="571" t="str">
        <f>details!I17</f>
        <v>ftrsUnz csuhoky</v>
      </c>
      <c r="D116" s="574">
        <f>'statement of marks'!BE17</f>
        <v>3</v>
      </c>
      <c r="E116" s="574">
        <f>'statement of marks'!BF17</f>
        <v>5</v>
      </c>
      <c r="F116" s="574">
        <f>'statement of marks'!BG17</f>
        <v>8</v>
      </c>
      <c r="H116" s="571">
        <v>11</v>
      </c>
      <c r="I116" s="571">
        <f>details!D17</f>
        <v>661</v>
      </c>
      <c r="J116" s="571" t="str">
        <f>details!I17</f>
        <v>ftrsUnz csuhoky</v>
      </c>
      <c r="K116" s="574">
        <f>'statement of marks'!BH17</f>
        <v>3</v>
      </c>
      <c r="L116" s="574">
        <f>'statement of marks'!BI17</f>
        <v>5</v>
      </c>
      <c r="M116" s="574">
        <f>'statement of marks'!BJ17</f>
        <v>8</v>
      </c>
      <c r="O116" s="571">
        <v>11</v>
      </c>
      <c r="P116" s="571">
        <f>details!D17</f>
        <v>661</v>
      </c>
      <c r="Q116" s="571" t="str">
        <f>details!I17</f>
        <v>ftrsUnz csuhoky</v>
      </c>
      <c r="R116" s="574" t="str">
        <f>'statement of marks'!BK17</f>
        <v/>
      </c>
      <c r="S116" s="574" t="str">
        <f>'statement of marks'!BL17</f>
        <v/>
      </c>
      <c r="T116" s="574" t="str">
        <f>'statement of marks'!BM17</f>
        <v/>
      </c>
      <c r="V116" s="571">
        <v>11</v>
      </c>
      <c r="W116" s="571">
        <f>details!D17</f>
        <v>661</v>
      </c>
      <c r="X116" s="571" t="str">
        <f>details!I17</f>
        <v>ftrsUnz csuhoky</v>
      </c>
      <c r="Y116" s="574" t="str">
        <f>'statement of marks'!BO17</f>
        <v/>
      </c>
      <c r="Z116" s="574" t="str">
        <f>'statement of marks'!BP17</f>
        <v/>
      </c>
      <c r="AA116" s="574" t="str">
        <f>'statement of marks'!BQ17</f>
        <v/>
      </c>
      <c r="AC116" s="571">
        <v>11</v>
      </c>
      <c r="AD116" s="571">
        <f>details!D17</f>
        <v>661</v>
      </c>
      <c r="AE116" s="571" t="str">
        <f>details!I17</f>
        <v>ftrsUnz csuhoky</v>
      </c>
      <c r="AF116" s="574" t="str">
        <f>'statement of marks'!BS17</f>
        <v/>
      </c>
      <c r="AG116" s="574" t="str">
        <f>'statement of marks'!BT17</f>
        <v/>
      </c>
      <c r="AH116" s="574" t="str">
        <f>'statement of marks'!BU17</f>
        <v/>
      </c>
      <c r="AJ116" s="571">
        <v>11</v>
      </c>
      <c r="AK116" s="571">
        <f>details!D17</f>
        <v>661</v>
      </c>
      <c r="AL116" s="571" t="str">
        <f>details!I17</f>
        <v>ftrsUnz csuhoky</v>
      </c>
      <c r="AM116" s="574"/>
      <c r="AN116" s="574"/>
      <c r="AO116" s="574"/>
    </row>
    <row r="117" spans="1:41">
      <c r="A117" s="571">
        <v>12</v>
      </c>
      <c r="B117" s="571">
        <f>details!D18</f>
        <v>662</v>
      </c>
      <c r="C117" s="571" t="str">
        <f>details!I18</f>
        <v>yky pUn cSjok</v>
      </c>
      <c r="D117" s="574">
        <f>'statement of marks'!BE18</f>
        <v>3</v>
      </c>
      <c r="E117" s="574">
        <f>'statement of marks'!BF18</f>
        <v>5</v>
      </c>
      <c r="F117" s="574">
        <f>'statement of marks'!BG18</f>
        <v>8</v>
      </c>
      <c r="H117" s="571">
        <v>12</v>
      </c>
      <c r="I117" s="571">
        <f>details!D18</f>
        <v>662</v>
      </c>
      <c r="J117" s="571" t="str">
        <f>details!I18</f>
        <v>yky pUn cSjok</v>
      </c>
      <c r="K117" s="574">
        <f>'statement of marks'!BH18</f>
        <v>2</v>
      </c>
      <c r="L117" s="574">
        <f>'statement of marks'!BI18</f>
        <v>5</v>
      </c>
      <c r="M117" s="574">
        <f>'statement of marks'!BJ18</f>
        <v>7</v>
      </c>
      <c r="O117" s="571">
        <v>12</v>
      </c>
      <c r="P117" s="571">
        <f>details!D18</f>
        <v>662</v>
      </c>
      <c r="Q117" s="571" t="str">
        <f>details!I18</f>
        <v>yky pUn cSjok</v>
      </c>
      <c r="R117" s="574" t="str">
        <f>'statement of marks'!BK18</f>
        <v/>
      </c>
      <c r="S117" s="574" t="str">
        <f>'statement of marks'!BL18</f>
        <v/>
      </c>
      <c r="T117" s="574" t="str">
        <f>'statement of marks'!BM18</f>
        <v/>
      </c>
      <c r="V117" s="571">
        <v>12</v>
      </c>
      <c r="W117" s="571">
        <f>details!D18</f>
        <v>662</v>
      </c>
      <c r="X117" s="571" t="str">
        <f>details!I18</f>
        <v>yky pUn cSjok</v>
      </c>
      <c r="Y117" s="574" t="str">
        <f>'statement of marks'!BO18</f>
        <v/>
      </c>
      <c r="Z117" s="574" t="str">
        <f>'statement of marks'!BP18</f>
        <v/>
      </c>
      <c r="AA117" s="574" t="str">
        <f>'statement of marks'!BQ18</f>
        <v/>
      </c>
      <c r="AC117" s="571">
        <v>12</v>
      </c>
      <c r="AD117" s="571">
        <f>details!D18</f>
        <v>662</v>
      </c>
      <c r="AE117" s="571" t="str">
        <f>details!I18</f>
        <v>yky pUn cSjok</v>
      </c>
      <c r="AF117" s="574" t="str">
        <f>'statement of marks'!BS18</f>
        <v/>
      </c>
      <c r="AG117" s="574" t="str">
        <f>'statement of marks'!BT18</f>
        <v/>
      </c>
      <c r="AH117" s="574" t="str">
        <f>'statement of marks'!BU18</f>
        <v/>
      </c>
      <c r="AJ117" s="571">
        <v>12</v>
      </c>
      <c r="AK117" s="571">
        <f>details!D18</f>
        <v>662</v>
      </c>
      <c r="AL117" s="571" t="str">
        <f>details!I18</f>
        <v>yky pUn cSjok</v>
      </c>
      <c r="AM117" s="574"/>
      <c r="AN117" s="574"/>
      <c r="AO117" s="574"/>
    </row>
    <row r="118" spans="1:41">
      <c r="A118" s="571">
        <v>13</v>
      </c>
      <c r="B118" s="571">
        <f>details!D19</f>
        <v>663</v>
      </c>
      <c r="C118" s="571" t="str">
        <f>details!I19</f>
        <v>euh"k es?koa'kh</v>
      </c>
      <c r="D118" s="574">
        <f>'statement of marks'!BE19</f>
        <v>2</v>
      </c>
      <c r="E118" s="574">
        <f>'statement of marks'!BF19</f>
        <v>5</v>
      </c>
      <c r="F118" s="574">
        <f>'statement of marks'!BG19</f>
        <v>7</v>
      </c>
      <c r="H118" s="571">
        <v>13</v>
      </c>
      <c r="I118" s="571">
        <f>details!D19</f>
        <v>663</v>
      </c>
      <c r="J118" s="571" t="str">
        <f>details!I19</f>
        <v>euh"k es?koa'kh</v>
      </c>
      <c r="K118" s="574">
        <f>'statement of marks'!BH19</f>
        <v>2</v>
      </c>
      <c r="L118" s="574">
        <f>'statement of marks'!BI19</f>
        <v>5</v>
      </c>
      <c r="M118" s="574">
        <f>'statement of marks'!BJ19</f>
        <v>7</v>
      </c>
      <c r="O118" s="571">
        <v>13</v>
      </c>
      <c r="P118" s="571">
        <f>details!D19</f>
        <v>663</v>
      </c>
      <c r="Q118" s="571" t="str">
        <f>details!I19</f>
        <v>euh"k es?koa'kh</v>
      </c>
      <c r="R118" s="574" t="str">
        <f>'statement of marks'!BK19</f>
        <v/>
      </c>
      <c r="S118" s="574" t="str">
        <f>'statement of marks'!BL19</f>
        <v/>
      </c>
      <c r="T118" s="574" t="str">
        <f>'statement of marks'!BM19</f>
        <v/>
      </c>
      <c r="V118" s="571">
        <v>13</v>
      </c>
      <c r="W118" s="571">
        <f>details!D19</f>
        <v>663</v>
      </c>
      <c r="X118" s="571" t="str">
        <f>details!I19</f>
        <v>euh"k es?koa'kh</v>
      </c>
      <c r="Y118" s="574" t="str">
        <f>'statement of marks'!BO19</f>
        <v/>
      </c>
      <c r="Z118" s="574" t="str">
        <f>'statement of marks'!BP19</f>
        <v/>
      </c>
      <c r="AA118" s="574" t="str">
        <f>'statement of marks'!BQ19</f>
        <v/>
      </c>
      <c r="AC118" s="571">
        <v>13</v>
      </c>
      <c r="AD118" s="571">
        <f>details!D19</f>
        <v>663</v>
      </c>
      <c r="AE118" s="571" t="str">
        <f>details!I19</f>
        <v>euh"k es?koa'kh</v>
      </c>
      <c r="AF118" s="574" t="str">
        <f>'statement of marks'!BS19</f>
        <v/>
      </c>
      <c r="AG118" s="574" t="str">
        <f>'statement of marks'!BT19</f>
        <v/>
      </c>
      <c r="AH118" s="574" t="str">
        <f>'statement of marks'!BU19</f>
        <v/>
      </c>
      <c r="AJ118" s="571">
        <v>13</v>
      </c>
      <c r="AK118" s="571">
        <f>details!D19</f>
        <v>663</v>
      </c>
      <c r="AL118" s="571" t="str">
        <f>details!I19</f>
        <v>euh"k es?koa'kh</v>
      </c>
      <c r="AM118" s="574"/>
      <c r="AN118" s="574"/>
      <c r="AO118" s="574"/>
    </row>
    <row r="119" spans="1:41">
      <c r="A119" s="571">
        <v>14</v>
      </c>
      <c r="B119" s="571">
        <f>details!D20</f>
        <v>664</v>
      </c>
      <c r="C119" s="571" t="str">
        <f>details!I20</f>
        <v>euh"k dqekj ehuk</v>
      </c>
      <c r="D119" s="574" t="str">
        <f>'statement of marks'!BE20</f>
        <v>ab</v>
      </c>
      <c r="E119" s="574" t="str">
        <f>'statement of marks'!BF20</f>
        <v>ab</v>
      </c>
      <c r="F119" s="574">
        <f>'statement of marks'!BG20</f>
        <v>0</v>
      </c>
      <c r="H119" s="571">
        <v>14</v>
      </c>
      <c r="I119" s="571">
        <f>details!D20</f>
        <v>664</v>
      </c>
      <c r="J119" s="571" t="str">
        <f>details!I20</f>
        <v>euh"k dqekj ehuk</v>
      </c>
      <c r="K119" s="574">
        <f>'statement of marks'!BH20</f>
        <v>4</v>
      </c>
      <c r="L119" s="574">
        <f>'statement of marks'!BI20</f>
        <v>5</v>
      </c>
      <c r="M119" s="574">
        <f>'statement of marks'!BJ20</f>
        <v>9</v>
      </c>
      <c r="O119" s="571">
        <v>14</v>
      </c>
      <c r="P119" s="571">
        <f>details!D20</f>
        <v>664</v>
      </c>
      <c r="Q119" s="571" t="str">
        <f>details!I20</f>
        <v>euh"k dqekj ehuk</v>
      </c>
      <c r="R119" s="574" t="str">
        <f>'statement of marks'!BK20</f>
        <v/>
      </c>
      <c r="S119" s="574" t="str">
        <f>'statement of marks'!BL20</f>
        <v/>
      </c>
      <c r="T119" s="574" t="str">
        <f>'statement of marks'!BM20</f>
        <v/>
      </c>
      <c r="V119" s="571">
        <v>14</v>
      </c>
      <c r="W119" s="571">
        <f>details!D20</f>
        <v>664</v>
      </c>
      <c r="X119" s="571" t="str">
        <f>details!I20</f>
        <v>euh"k dqekj ehuk</v>
      </c>
      <c r="Y119" s="574" t="str">
        <f>'statement of marks'!BO20</f>
        <v/>
      </c>
      <c r="Z119" s="574" t="str">
        <f>'statement of marks'!BP20</f>
        <v/>
      </c>
      <c r="AA119" s="574" t="str">
        <f>'statement of marks'!BQ20</f>
        <v/>
      </c>
      <c r="AC119" s="571">
        <v>14</v>
      </c>
      <c r="AD119" s="571">
        <f>details!D20</f>
        <v>664</v>
      </c>
      <c r="AE119" s="571" t="str">
        <f>details!I20</f>
        <v>euh"k dqekj ehuk</v>
      </c>
      <c r="AF119" s="574" t="str">
        <f>'statement of marks'!BS20</f>
        <v/>
      </c>
      <c r="AG119" s="574" t="str">
        <f>'statement of marks'!BT20</f>
        <v/>
      </c>
      <c r="AH119" s="574" t="str">
        <f>'statement of marks'!BU20</f>
        <v/>
      </c>
      <c r="AJ119" s="571">
        <v>14</v>
      </c>
      <c r="AK119" s="571">
        <f>details!D20</f>
        <v>664</v>
      </c>
      <c r="AL119" s="571" t="str">
        <f>details!I20</f>
        <v>euh"k dqekj ehuk</v>
      </c>
      <c r="AM119" s="574"/>
      <c r="AN119" s="574"/>
      <c r="AO119" s="574"/>
    </row>
    <row r="120" spans="1:41">
      <c r="A120" s="571">
        <v>15</v>
      </c>
      <c r="B120" s="571">
        <f>details!D21</f>
        <v>665</v>
      </c>
      <c r="C120" s="571" t="str">
        <f>details!I21</f>
        <v>eueksgu flag</v>
      </c>
      <c r="D120" s="574">
        <f>'statement of marks'!BE21</f>
        <v>5</v>
      </c>
      <c r="E120" s="574">
        <f>'statement of marks'!BF21</f>
        <v>5</v>
      </c>
      <c r="F120" s="574">
        <f>'statement of marks'!BG21</f>
        <v>10</v>
      </c>
      <c r="H120" s="571">
        <v>15</v>
      </c>
      <c r="I120" s="571">
        <f>details!D21</f>
        <v>665</v>
      </c>
      <c r="J120" s="571" t="str">
        <f>details!I21</f>
        <v>eueksgu flag</v>
      </c>
      <c r="K120" s="574">
        <f>'statement of marks'!BH21</f>
        <v>4</v>
      </c>
      <c r="L120" s="574">
        <f>'statement of marks'!BI21</f>
        <v>5</v>
      </c>
      <c r="M120" s="574">
        <f>'statement of marks'!BJ21</f>
        <v>9</v>
      </c>
      <c r="O120" s="571">
        <v>15</v>
      </c>
      <c r="P120" s="571">
        <f>details!D21</f>
        <v>665</v>
      </c>
      <c r="Q120" s="571" t="str">
        <f>details!I21</f>
        <v>eueksgu flag</v>
      </c>
      <c r="R120" s="574" t="str">
        <f>'statement of marks'!BK21</f>
        <v/>
      </c>
      <c r="S120" s="574" t="str">
        <f>'statement of marks'!BL21</f>
        <v/>
      </c>
      <c r="T120" s="574" t="str">
        <f>'statement of marks'!BM21</f>
        <v/>
      </c>
      <c r="V120" s="571">
        <v>15</v>
      </c>
      <c r="W120" s="571">
        <f>details!D21</f>
        <v>665</v>
      </c>
      <c r="X120" s="571" t="str">
        <f>details!I21</f>
        <v>eueksgu flag</v>
      </c>
      <c r="Y120" s="574" t="str">
        <f>'statement of marks'!BO21</f>
        <v/>
      </c>
      <c r="Z120" s="574" t="str">
        <f>'statement of marks'!BP21</f>
        <v/>
      </c>
      <c r="AA120" s="574" t="str">
        <f>'statement of marks'!BQ21</f>
        <v/>
      </c>
      <c r="AC120" s="571">
        <v>15</v>
      </c>
      <c r="AD120" s="571">
        <f>details!D21</f>
        <v>665</v>
      </c>
      <c r="AE120" s="571" t="str">
        <f>details!I21</f>
        <v>eueksgu flag</v>
      </c>
      <c r="AF120" s="574" t="str">
        <f>'statement of marks'!BS21</f>
        <v/>
      </c>
      <c r="AG120" s="574" t="str">
        <f>'statement of marks'!BT21</f>
        <v/>
      </c>
      <c r="AH120" s="574" t="str">
        <f>'statement of marks'!BU21</f>
        <v/>
      </c>
      <c r="AJ120" s="571">
        <v>15</v>
      </c>
      <c r="AK120" s="571">
        <f>details!D21</f>
        <v>665</v>
      </c>
      <c r="AL120" s="571" t="str">
        <f>details!I21</f>
        <v>eueksgu flag</v>
      </c>
      <c r="AM120" s="574"/>
      <c r="AN120" s="574"/>
      <c r="AO120" s="574"/>
    </row>
    <row r="121" spans="1:41">
      <c r="A121" s="571">
        <v>16</v>
      </c>
      <c r="B121" s="571">
        <f>details!D22</f>
        <v>666</v>
      </c>
      <c r="C121" s="571" t="str">
        <f>details!I22</f>
        <v>e;ad</v>
      </c>
      <c r="D121" s="574">
        <f>'statement of marks'!BE22</f>
        <v>3</v>
      </c>
      <c r="E121" s="574">
        <f>'statement of marks'!BF22</f>
        <v>5</v>
      </c>
      <c r="F121" s="574">
        <f>'statement of marks'!BG22</f>
        <v>8</v>
      </c>
      <c r="H121" s="571">
        <v>16</v>
      </c>
      <c r="I121" s="571">
        <f>details!D22</f>
        <v>666</v>
      </c>
      <c r="J121" s="571" t="str">
        <f>details!I22</f>
        <v>e;ad</v>
      </c>
      <c r="K121" s="574">
        <f>'statement of marks'!BH22</f>
        <v>3</v>
      </c>
      <c r="L121" s="574">
        <f>'statement of marks'!BI22</f>
        <v>5</v>
      </c>
      <c r="M121" s="574">
        <f>'statement of marks'!BJ22</f>
        <v>8</v>
      </c>
      <c r="O121" s="571">
        <v>16</v>
      </c>
      <c r="P121" s="571">
        <f>details!D22</f>
        <v>666</v>
      </c>
      <c r="Q121" s="571" t="str">
        <f>details!I22</f>
        <v>e;ad</v>
      </c>
      <c r="R121" s="574" t="str">
        <f>'statement of marks'!BK22</f>
        <v/>
      </c>
      <c r="S121" s="574" t="str">
        <f>'statement of marks'!BL22</f>
        <v/>
      </c>
      <c r="T121" s="574" t="str">
        <f>'statement of marks'!BM22</f>
        <v/>
      </c>
      <c r="V121" s="571">
        <v>16</v>
      </c>
      <c r="W121" s="571">
        <f>details!D22</f>
        <v>666</v>
      </c>
      <c r="X121" s="571" t="str">
        <f>details!I22</f>
        <v>e;ad</v>
      </c>
      <c r="Y121" s="574" t="str">
        <f>'statement of marks'!BO22</f>
        <v/>
      </c>
      <c r="Z121" s="574" t="str">
        <f>'statement of marks'!BP22</f>
        <v/>
      </c>
      <c r="AA121" s="574" t="str">
        <f>'statement of marks'!BQ22</f>
        <v/>
      </c>
      <c r="AC121" s="571">
        <v>16</v>
      </c>
      <c r="AD121" s="571">
        <f>details!D22</f>
        <v>666</v>
      </c>
      <c r="AE121" s="571" t="str">
        <f>details!I22</f>
        <v>e;ad</v>
      </c>
      <c r="AF121" s="574" t="str">
        <f>'statement of marks'!BS22</f>
        <v/>
      </c>
      <c r="AG121" s="574" t="str">
        <f>'statement of marks'!BT22</f>
        <v/>
      </c>
      <c r="AH121" s="574" t="str">
        <f>'statement of marks'!BU22</f>
        <v/>
      </c>
      <c r="AJ121" s="571">
        <v>16</v>
      </c>
      <c r="AK121" s="571">
        <f>details!D22</f>
        <v>666</v>
      </c>
      <c r="AL121" s="571" t="str">
        <f>details!I22</f>
        <v>e;ad</v>
      </c>
      <c r="AM121" s="574"/>
      <c r="AN121" s="574"/>
      <c r="AO121" s="574"/>
    </row>
    <row r="122" spans="1:41">
      <c r="A122" s="571">
        <v>17</v>
      </c>
      <c r="B122" s="571">
        <f>details!D23</f>
        <v>667</v>
      </c>
      <c r="C122" s="571" t="str">
        <f>details!I23</f>
        <v>eksfgr dqekj</v>
      </c>
      <c r="D122" s="574">
        <f>'statement of marks'!BE23</f>
        <v>5</v>
      </c>
      <c r="E122" s="574">
        <f>'statement of marks'!BF23</f>
        <v>5</v>
      </c>
      <c r="F122" s="574">
        <f>'statement of marks'!BG23</f>
        <v>10</v>
      </c>
      <c r="H122" s="571">
        <v>17</v>
      </c>
      <c r="I122" s="571">
        <f>details!D23</f>
        <v>667</v>
      </c>
      <c r="J122" s="571" t="str">
        <f>details!I23</f>
        <v>eksfgr dqekj</v>
      </c>
      <c r="K122" s="574">
        <f>'statement of marks'!BH23</f>
        <v>2</v>
      </c>
      <c r="L122" s="574">
        <f>'statement of marks'!BI23</f>
        <v>5</v>
      </c>
      <c r="M122" s="574">
        <f>'statement of marks'!BJ23</f>
        <v>7</v>
      </c>
      <c r="O122" s="571">
        <v>17</v>
      </c>
      <c r="P122" s="571">
        <f>details!D23</f>
        <v>667</v>
      </c>
      <c r="Q122" s="571" t="str">
        <f>details!I23</f>
        <v>eksfgr dqekj</v>
      </c>
      <c r="R122" s="574" t="str">
        <f>'statement of marks'!BK23</f>
        <v/>
      </c>
      <c r="S122" s="574" t="str">
        <f>'statement of marks'!BL23</f>
        <v/>
      </c>
      <c r="T122" s="574" t="str">
        <f>'statement of marks'!BM23</f>
        <v/>
      </c>
      <c r="V122" s="571">
        <v>17</v>
      </c>
      <c r="W122" s="571">
        <f>details!D23</f>
        <v>667</v>
      </c>
      <c r="X122" s="571" t="str">
        <f>details!I23</f>
        <v>eksfgr dqekj</v>
      </c>
      <c r="Y122" s="574" t="str">
        <f>'statement of marks'!BO23</f>
        <v/>
      </c>
      <c r="Z122" s="574" t="str">
        <f>'statement of marks'!BP23</f>
        <v/>
      </c>
      <c r="AA122" s="574" t="str">
        <f>'statement of marks'!BQ23</f>
        <v/>
      </c>
      <c r="AC122" s="571">
        <v>17</v>
      </c>
      <c r="AD122" s="571">
        <f>details!D23</f>
        <v>667</v>
      </c>
      <c r="AE122" s="571" t="str">
        <f>details!I23</f>
        <v>eksfgr dqekj</v>
      </c>
      <c r="AF122" s="574" t="str">
        <f>'statement of marks'!BS23</f>
        <v/>
      </c>
      <c r="AG122" s="574" t="str">
        <f>'statement of marks'!BT23</f>
        <v/>
      </c>
      <c r="AH122" s="574" t="str">
        <f>'statement of marks'!BU23</f>
        <v/>
      </c>
      <c r="AJ122" s="571">
        <v>17</v>
      </c>
      <c r="AK122" s="571">
        <f>details!D23</f>
        <v>667</v>
      </c>
      <c r="AL122" s="571" t="str">
        <f>details!I23</f>
        <v>eksfgr dqekj</v>
      </c>
      <c r="AM122" s="574"/>
      <c r="AN122" s="574"/>
      <c r="AO122" s="574"/>
    </row>
    <row r="123" spans="1:41">
      <c r="A123" s="571">
        <v>18</v>
      </c>
      <c r="B123" s="571">
        <f>details!D24</f>
        <v>668</v>
      </c>
      <c r="C123" s="571" t="str">
        <f>details!I24</f>
        <v>fiUVq dqekj cSjok</v>
      </c>
      <c r="D123" s="574">
        <f>'statement of marks'!BE24</f>
        <v>3</v>
      </c>
      <c r="E123" s="574">
        <f>'statement of marks'!BF24</f>
        <v>5</v>
      </c>
      <c r="F123" s="574">
        <f>'statement of marks'!BG24</f>
        <v>8</v>
      </c>
      <c r="H123" s="571">
        <v>18</v>
      </c>
      <c r="I123" s="571">
        <f>details!D24</f>
        <v>668</v>
      </c>
      <c r="J123" s="571" t="str">
        <f>details!I24</f>
        <v>fiUVq dqekj cSjok</v>
      </c>
      <c r="K123" s="574">
        <f>'statement of marks'!BH24</f>
        <v>4</v>
      </c>
      <c r="L123" s="574">
        <f>'statement of marks'!BI24</f>
        <v>5</v>
      </c>
      <c r="M123" s="574">
        <f>'statement of marks'!BJ24</f>
        <v>9</v>
      </c>
      <c r="O123" s="571">
        <v>18</v>
      </c>
      <c r="P123" s="571">
        <f>details!D24</f>
        <v>668</v>
      </c>
      <c r="Q123" s="571" t="str">
        <f>details!I24</f>
        <v>fiUVq dqekj cSjok</v>
      </c>
      <c r="R123" s="574" t="str">
        <f>'statement of marks'!BK24</f>
        <v/>
      </c>
      <c r="S123" s="574" t="str">
        <f>'statement of marks'!BL24</f>
        <v/>
      </c>
      <c r="T123" s="574" t="str">
        <f>'statement of marks'!BM24</f>
        <v/>
      </c>
      <c r="V123" s="571">
        <v>18</v>
      </c>
      <c r="W123" s="571">
        <f>details!D24</f>
        <v>668</v>
      </c>
      <c r="X123" s="571" t="str">
        <f>details!I24</f>
        <v>fiUVq dqekj cSjok</v>
      </c>
      <c r="Y123" s="574" t="str">
        <f>'statement of marks'!BO24</f>
        <v/>
      </c>
      <c r="Z123" s="574" t="str">
        <f>'statement of marks'!BP24</f>
        <v/>
      </c>
      <c r="AA123" s="574" t="str">
        <f>'statement of marks'!BQ24</f>
        <v/>
      </c>
      <c r="AC123" s="571">
        <v>18</v>
      </c>
      <c r="AD123" s="571">
        <f>details!D24</f>
        <v>668</v>
      </c>
      <c r="AE123" s="571" t="str">
        <f>details!I24</f>
        <v>fiUVq dqekj cSjok</v>
      </c>
      <c r="AF123" s="574" t="str">
        <f>'statement of marks'!BS24</f>
        <v/>
      </c>
      <c r="AG123" s="574" t="str">
        <f>'statement of marks'!BT24</f>
        <v/>
      </c>
      <c r="AH123" s="574" t="str">
        <f>'statement of marks'!BU24</f>
        <v/>
      </c>
      <c r="AJ123" s="571">
        <v>18</v>
      </c>
      <c r="AK123" s="571">
        <f>details!D24</f>
        <v>668</v>
      </c>
      <c r="AL123" s="571" t="str">
        <f>details!I24</f>
        <v>fiUVq dqekj cSjok</v>
      </c>
      <c r="AM123" s="574"/>
      <c r="AN123" s="574"/>
      <c r="AO123" s="574"/>
    </row>
    <row r="124" spans="1:41">
      <c r="A124" s="571">
        <v>19</v>
      </c>
      <c r="B124" s="571">
        <f>details!D25</f>
        <v>669</v>
      </c>
      <c r="C124" s="571" t="str">
        <f>details!I25</f>
        <v>iznhi cSjok</v>
      </c>
      <c r="D124" s="574">
        <f>'statement of marks'!BE25</f>
        <v>3</v>
      </c>
      <c r="E124" s="574">
        <f>'statement of marks'!BF25</f>
        <v>5</v>
      </c>
      <c r="F124" s="574">
        <f>'statement of marks'!BG25</f>
        <v>8</v>
      </c>
      <c r="H124" s="571">
        <v>19</v>
      </c>
      <c r="I124" s="571">
        <f>details!D25</f>
        <v>669</v>
      </c>
      <c r="J124" s="571" t="str">
        <f>details!I25</f>
        <v>iznhi cSjok</v>
      </c>
      <c r="K124" s="574">
        <f>'statement of marks'!BH25</f>
        <v>2</v>
      </c>
      <c r="L124" s="574">
        <f>'statement of marks'!BI25</f>
        <v>5</v>
      </c>
      <c r="M124" s="574">
        <f>'statement of marks'!BJ25</f>
        <v>7</v>
      </c>
      <c r="O124" s="571">
        <v>19</v>
      </c>
      <c r="P124" s="571">
        <f>details!D25</f>
        <v>669</v>
      </c>
      <c r="Q124" s="571" t="str">
        <f>details!I25</f>
        <v>iznhi cSjok</v>
      </c>
      <c r="R124" s="574" t="str">
        <f>'statement of marks'!BK25</f>
        <v/>
      </c>
      <c r="S124" s="574" t="str">
        <f>'statement of marks'!BL25</f>
        <v/>
      </c>
      <c r="T124" s="574" t="str">
        <f>'statement of marks'!BM25</f>
        <v/>
      </c>
      <c r="V124" s="571">
        <v>19</v>
      </c>
      <c r="W124" s="571">
        <f>details!D25</f>
        <v>669</v>
      </c>
      <c r="X124" s="571" t="str">
        <f>details!I25</f>
        <v>iznhi cSjok</v>
      </c>
      <c r="Y124" s="574" t="str">
        <f>'statement of marks'!BO25</f>
        <v/>
      </c>
      <c r="Z124" s="574" t="str">
        <f>'statement of marks'!BP25</f>
        <v/>
      </c>
      <c r="AA124" s="574" t="str">
        <f>'statement of marks'!BQ25</f>
        <v/>
      </c>
      <c r="AC124" s="571">
        <v>19</v>
      </c>
      <c r="AD124" s="571">
        <f>details!D25</f>
        <v>669</v>
      </c>
      <c r="AE124" s="571" t="str">
        <f>details!I25</f>
        <v>iznhi cSjok</v>
      </c>
      <c r="AF124" s="574" t="str">
        <f>'statement of marks'!BS25</f>
        <v/>
      </c>
      <c r="AG124" s="574" t="str">
        <f>'statement of marks'!BT25</f>
        <v/>
      </c>
      <c r="AH124" s="574" t="str">
        <f>'statement of marks'!BU25</f>
        <v/>
      </c>
      <c r="AJ124" s="571">
        <v>19</v>
      </c>
      <c r="AK124" s="571">
        <f>details!D25</f>
        <v>669</v>
      </c>
      <c r="AL124" s="571" t="str">
        <f>details!I25</f>
        <v>iznhi cSjok</v>
      </c>
      <c r="AM124" s="574"/>
      <c r="AN124" s="574"/>
      <c r="AO124" s="574"/>
    </row>
    <row r="125" spans="1:41">
      <c r="A125" s="571">
        <v>20</v>
      </c>
      <c r="B125" s="571">
        <f>details!D26</f>
        <v>670</v>
      </c>
      <c r="C125" s="571" t="str">
        <f>details!I26</f>
        <v xml:space="preserve">izos'k dqekj </v>
      </c>
      <c r="D125" s="574">
        <f>'statement of marks'!BE26</f>
        <v>2</v>
      </c>
      <c r="E125" s="574">
        <f>'statement of marks'!BF26</f>
        <v>5</v>
      </c>
      <c r="F125" s="574">
        <f>'statement of marks'!BG26</f>
        <v>7</v>
      </c>
      <c r="H125" s="571">
        <v>20</v>
      </c>
      <c r="I125" s="571">
        <f>details!D26</f>
        <v>670</v>
      </c>
      <c r="J125" s="571" t="str">
        <f>details!I26</f>
        <v xml:space="preserve">izos'k dqekj </v>
      </c>
      <c r="K125" s="574" t="str">
        <f>'statement of marks'!BH26</f>
        <v>ab</v>
      </c>
      <c r="L125" s="574" t="str">
        <f>'statement of marks'!BI26</f>
        <v>ab</v>
      </c>
      <c r="M125" s="574">
        <f>'statement of marks'!BJ26</f>
        <v>0</v>
      </c>
      <c r="O125" s="571">
        <v>20</v>
      </c>
      <c r="P125" s="571">
        <f>details!D26</f>
        <v>670</v>
      </c>
      <c r="Q125" s="571" t="str">
        <f>details!I26</f>
        <v xml:space="preserve">izos'k dqekj </v>
      </c>
      <c r="R125" s="574" t="str">
        <f>'statement of marks'!BK26</f>
        <v/>
      </c>
      <c r="S125" s="574" t="str">
        <f>'statement of marks'!BL26</f>
        <v/>
      </c>
      <c r="T125" s="574" t="str">
        <f>'statement of marks'!BM26</f>
        <v/>
      </c>
      <c r="V125" s="571">
        <v>20</v>
      </c>
      <c r="W125" s="571">
        <f>details!D26</f>
        <v>670</v>
      </c>
      <c r="X125" s="571" t="str">
        <f>details!I26</f>
        <v xml:space="preserve">izos'k dqekj </v>
      </c>
      <c r="Y125" s="574" t="str">
        <f>'statement of marks'!BO26</f>
        <v/>
      </c>
      <c r="Z125" s="574" t="str">
        <f>'statement of marks'!BP26</f>
        <v/>
      </c>
      <c r="AA125" s="574" t="str">
        <f>'statement of marks'!BQ26</f>
        <v/>
      </c>
      <c r="AC125" s="571">
        <v>20</v>
      </c>
      <c r="AD125" s="571">
        <f>details!D26</f>
        <v>670</v>
      </c>
      <c r="AE125" s="571" t="str">
        <f>details!I26</f>
        <v xml:space="preserve">izos'k dqekj </v>
      </c>
      <c r="AF125" s="574" t="str">
        <f>'statement of marks'!BS26</f>
        <v/>
      </c>
      <c r="AG125" s="574" t="str">
        <f>'statement of marks'!BT26</f>
        <v/>
      </c>
      <c r="AH125" s="574" t="str">
        <f>'statement of marks'!BU26</f>
        <v/>
      </c>
      <c r="AJ125" s="571">
        <v>20</v>
      </c>
      <c r="AK125" s="571">
        <f>details!D26</f>
        <v>670</v>
      </c>
      <c r="AL125" s="571" t="str">
        <f>details!I26</f>
        <v xml:space="preserve">izos'k dqekj </v>
      </c>
      <c r="AM125" s="574"/>
      <c r="AN125" s="574"/>
      <c r="AO125" s="574"/>
    </row>
    <row r="126" spans="1:41">
      <c r="A126" s="571">
        <v>21</v>
      </c>
      <c r="B126" s="571">
        <f>details!D27</f>
        <v>671</v>
      </c>
      <c r="C126" s="571" t="str">
        <f>details!I27</f>
        <v>iq"isUnz lsofy;k</v>
      </c>
      <c r="D126" s="574">
        <f>'statement of marks'!BE27</f>
        <v>3</v>
      </c>
      <c r="E126" s="574">
        <f>'statement of marks'!BF27</f>
        <v>5</v>
      </c>
      <c r="F126" s="574">
        <f>'statement of marks'!BG27</f>
        <v>8</v>
      </c>
      <c r="H126" s="571">
        <v>21</v>
      </c>
      <c r="I126" s="571">
        <f>details!D27</f>
        <v>671</v>
      </c>
      <c r="J126" s="571" t="str">
        <f>details!I27</f>
        <v>iq"isUnz lsofy;k</v>
      </c>
      <c r="K126" s="574">
        <f>'statement of marks'!BH27</f>
        <v>3</v>
      </c>
      <c r="L126" s="574">
        <f>'statement of marks'!BI27</f>
        <v>5</v>
      </c>
      <c r="M126" s="574">
        <f>'statement of marks'!BJ27</f>
        <v>8</v>
      </c>
      <c r="O126" s="571">
        <v>21</v>
      </c>
      <c r="P126" s="571">
        <f>details!D27</f>
        <v>671</v>
      </c>
      <c r="Q126" s="571" t="str">
        <f>details!I27</f>
        <v>iq"isUnz lsofy;k</v>
      </c>
      <c r="R126" s="574" t="str">
        <f>'statement of marks'!BK27</f>
        <v/>
      </c>
      <c r="S126" s="574" t="str">
        <f>'statement of marks'!BL27</f>
        <v/>
      </c>
      <c r="T126" s="574" t="str">
        <f>'statement of marks'!BM27</f>
        <v/>
      </c>
      <c r="V126" s="571">
        <v>21</v>
      </c>
      <c r="W126" s="571">
        <f>details!D27</f>
        <v>671</v>
      </c>
      <c r="X126" s="571" t="str">
        <f>details!I27</f>
        <v>iq"isUnz lsofy;k</v>
      </c>
      <c r="Y126" s="574" t="str">
        <f>'statement of marks'!BO27</f>
        <v/>
      </c>
      <c r="Z126" s="574" t="str">
        <f>'statement of marks'!BP27</f>
        <v/>
      </c>
      <c r="AA126" s="574" t="str">
        <f>'statement of marks'!BQ27</f>
        <v/>
      </c>
      <c r="AC126" s="571">
        <v>21</v>
      </c>
      <c r="AD126" s="571">
        <f>details!D27</f>
        <v>671</v>
      </c>
      <c r="AE126" s="571" t="str">
        <f>details!I27</f>
        <v>iq"isUnz lsofy;k</v>
      </c>
      <c r="AF126" s="574" t="str">
        <f>'statement of marks'!BS27</f>
        <v/>
      </c>
      <c r="AG126" s="574" t="str">
        <f>'statement of marks'!BT27</f>
        <v/>
      </c>
      <c r="AH126" s="574" t="str">
        <f>'statement of marks'!BU27</f>
        <v/>
      </c>
      <c r="AJ126" s="571">
        <v>21</v>
      </c>
      <c r="AK126" s="571">
        <f>details!D27</f>
        <v>671</v>
      </c>
      <c r="AL126" s="571" t="str">
        <f>details!I27</f>
        <v>iq"isUnz lsofy;k</v>
      </c>
      <c r="AM126" s="574"/>
      <c r="AN126" s="574"/>
      <c r="AO126" s="574"/>
    </row>
    <row r="127" spans="1:41">
      <c r="A127" s="571">
        <v>22</v>
      </c>
      <c r="B127" s="571">
        <f>details!D28</f>
        <v>672</v>
      </c>
      <c r="C127" s="571" t="str">
        <f>details!I28</f>
        <v>jkgqy cSjok</v>
      </c>
      <c r="D127" s="574">
        <f>'statement of marks'!BE28</f>
        <v>3</v>
      </c>
      <c r="E127" s="574">
        <f>'statement of marks'!BF28</f>
        <v>5</v>
      </c>
      <c r="F127" s="574">
        <f>'statement of marks'!BG28</f>
        <v>8</v>
      </c>
      <c r="H127" s="571">
        <v>22</v>
      </c>
      <c r="I127" s="571">
        <f>details!D28</f>
        <v>672</v>
      </c>
      <c r="J127" s="571" t="str">
        <f>details!I28</f>
        <v>jkgqy cSjok</v>
      </c>
      <c r="K127" s="574">
        <f>'statement of marks'!BH28</f>
        <v>3</v>
      </c>
      <c r="L127" s="574">
        <f>'statement of marks'!BI28</f>
        <v>5</v>
      </c>
      <c r="M127" s="574">
        <f>'statement of marks'!BJ28</f>
        <v>8</v>
      </c>
      <c r="O127" s="571">
        <v>22</v>
      </c>
      <c r="P127" s="571">
        <f>details!D28</f>
        <v>672</v>
      </c>
      <c r="Q127" s="571" t="str">
        <f>details!I28</f>
        <v>jkgqy cSjok</v>
      </c>
      <c r="R127" s="574" t="str">
        <f>'statement of marks'!BK28</f>
        <v/>
      </c>
      <c r="S127" s="574" t="str">
        <f>'statement of marks'!BL28</f>
        <v/>
      </c>
      <c r="T127" s="574" t="str">
        <f>'statement of marks'!BM28</f>
        <v/>
      </c>
      <c r="V127" s="571">
        <v>22</v>
      </c>
      <c r="W127" s="571">
        <f>details!D28</f>
        <v>672</v>
      </c>
      <c r="X127" s="571" t="str">
        <f>details!I28</f>
        <v>jkgqy cSjok</v>
      </c>
      <c r="Y127" s="574" t="str">
        <f>'statement of marks'!BO28</f>
        <v/>
      </c>
      <c r="Z127" s="574" t="str">
        <f>'statement of marks'!BP28</f>
        <v/>
      </c>
      <c r="AA127" s="574" t="str">
        <f>'statement of marks'!BQ28</f>
        <v/>
      </c>
      <c r="AC127" s="571">
        <v>22</v>
      </c>
      <c r="AD127" s="571">
        <f>details!D28</f>
        <v>672</v>
      </c>
      <c r="AE127" s="571" t="str">
        <f>details!I28</f>
        <v>jkgqy cSjok</v>
      </c>
      <c r="AF127" s="574" t="str">
        <f>'statement of marks'!BS28</f>
        <v/>
      </c>
      <c r="AG127" s="574" t="str">
        <f>'statement of marks'!BT28</f>
        <v/>
      </c>
      <c r="AH127" s="574" t="str">
        <f>'statement of marks'!BU28</f>
        <v/>
      </c>
      <c r="AJ127" s="571">
        <v>22</v>
      </c>
      <c r="AK127" s="571">
        <f>details!D28</f>
        <v>672</v>
      </c>
      <c r="AL127" s="571" t="str">
        <f>details!I28</f>
        <v>jkgqy cSjok</v>
      </c>
      <c r="AM127" s="574"/>
      <c r="AN127" s="574"/>
      <c r="AO127" s="574"/>
    </row>
    <row r="128" spans="1:41">
      <c r="A128" s="571">
        <v>23</v>
      </c>
      <c r="B128" s="571">
        <f>details!D29</f>
        <v>673</v>
      </c>
      <c r="C128" s="571" t="str">
        <f>details!I29</f>
        <v>jkgqy dqekj cSjok</v>
      </c>
      <c r="D128" s="574">
        <f>'statement of marks'!BE29</f>
        <v>4</v>
      </c>
      <c r="E128" s="574">
        <f>'statement of marks'!BF29</f>
        <v>5</v>
      </c>
      <c r="F128" s="574">
        <f>'statement of marks'!BG29</f>
        <v>9</v>
      </c>
      <c r="H128" s="571">
        <v>23</v>
      </c>
      <c r="I128" s="571">
        <f>details!D29</f>
        <v>673</v>
      </c>
      <c r="J128" s="571" t="str">
        <f>details!I29</f>
        <v>jkgqy dqekj cSjok</v>
      </c>
      <c r="K128" s="574">
        <f>'statement of marks'!BH29</f>
        <v>3</v>
      </c>
      <c r="L128" s="574">
        <f>'statement of marks'!BI29</f>
        <v>5</v>
      </c>
      <c r="M128" s="574">
        <f>'statement of marks'!BJ29</f>
        <v>8</v>
      </c>
      <c r="O128" s="571">
        <v>23</v>
      </c>
      <c r="P128" s="571">
        <f>details!D29</f>
        <v>673</v>
      </c>
      <c r="Q128" s="571" t="str">
        <f>details!I29</f>
        <v>jkgqy dqekj cSjok</v>
      </c>
      <c r="R128" s="574" t="str">
        <f>'statement of marks'!BK29</f>
        <v/>
      </c>
      <c r="S128" s="574" t="str">
        <f>'statement of marks'!BL29</f>
        <v/>
      </c>
      <c r="T128" s="574" t="str">
        <f>'statement of marks'!BM29</f>
        <v/>
      </c>
      <c r="V128" s="571">
        <v>23</v>
      </c>
      <c r="W128" s="571">
        <f>details!D29</f>
        <v>673</v>
      </c>
      <c r="X128" s="571" t="str">
        <f>details!I29</f>
        <v>jkgqy dqekj cSjok</v>
      </c>
      <c r="Y128" s="574" t="str">
        <f>'statement of marks'!BO29</f>
        <v/>
      </c>
      <c r="Z128" s="574" t="str">
        <f>'statement of marks'!BP29</f>
        <v/>
      </c>
      <c r="AA128" s="574" t="str">
        <f>'statement of marks'!BQ29</f>
        <v/>
      </c>
      <c r="AC128" s="571">
        <v>23</v>
      </c>
      <c r="AD128" s="571">
        <f>details!D29</f>
        <v>673</v>
      </c>
      <c r="AE128" s="571" t="str">
        <f>details!I29</f>
        <v>jkgqy dqekj cSjok</v>
      </c>
      <c r="AF128" s="574" t="str">
        <f>'statement of marks'!BS29</f>
        <v/>
      </c>
      <c r="AG128" s="574" t="str">
        <f>'statement of marks'!BT29</f>
        <v/>
      </c>
      <c r="AH128" s="574" t="str">
        <f>'statement of marks'!BU29</f>
        <v/>
      </c>
      <c r="AJ128" s="571">
        <v>23</v>
      </c>
      <c r="AK128" s="571">
        <f>details!D29</f>
        <v>673</v>
      </c>
      <c r="AL128" s="571" t="str">
        <f>details!I29</f>
        <v>jkgqy dqekj cSjok</v>
      </c>
      <c r="AM128" s="574"/>
      <c r="AN128" s="574"/>
      <c r="AO128" s="574"/>
    </row>
    <row r="129" spans="1:41">
      <c r="A129" s="571">
        <v>24</v>
      </c>
      <c r="B129" s="571">
        <f>details!D30</f>
        <v>674</v>
      </c>
      <c r="C129" s="571" t="str">
        <f>details!I30</f>
        <v>jkeizdk'k ehuk</v>
      </c>
      <c r="D129" s="574">
        <f>'statement of marks'!BE30</f>
        <v>5</v>
      </c>
      <c r="E129" s="574">
        <f>'statement of marks'!BF30</f>
        <v>5</v>
      </c>
      <c r="F129" s="574">
        <f>'statement of marks'!BG30</f>
        <v>10</v>
      </c>
      <c r="H129" s="571">
        <v>24</v>
      </c>
      <c r="I129" s="571">
        <f>details!D30</f>
        <v>674</v>
      </c>
      <c r="J129" s="571" t="str">
        <f>details!I30</f>
        <v>jkeizdk'k ehuk</v>
      </c>
      <c r="K129" s="574">
        <f>'statement of marks'!BH30</f>
        <v>5</v>
      </c>
      <c r="L129" s="574">
        <f>'statement of marks'!BI30</f>
        <v>5</v>
      </c>
      <c r="M129" s="574">
        <f>'statement of marks'!BJ30</f>
        <v>10</v>
      </c>
      <c r="O129" s="571">
        <v>24</v>
      </c>
      <c r="P129" s="571">
        <f>details!D30</f>
        <v>674</v>
      </c>
      <c r="Q129" s="571" t="str">
        <f>details!I30</f>
        <v>jkeizdk'k ehuk</v>
      </c>
      <c r="R129" s="574" t="str">
        <f>'statement of marks'!BK30</f>
        <v/>
      </c>
      <c r="S129" s="574" t="str">
        <f>'statement of marks'!BL30</f>
        <v/>
      </c>
      <c r="T129" s="574" t="str">
        <f>'statement of marks'!BM30</f>
        <v/>
      </c>
      <c r="V129" s="571">
        <v>24</v>
      </c>
      <c r="W129" s="571">
        <f>details!D30</f>
        <v>674</v>
      </c>
      <c r="X129" s="571" t="str">
        <f>details!I30</f>
        <v>jkeizdk'k ehuk</v>
      </c>
      <c r="Y129" s="574" t="str">
        <f>'statement of marks'!BO30</f>
        <v/>
      </c>
      <c r="Z129" s="574" t="str">
        <f>'statement of marks'!BP30</f>
        <v/>
      </c>
      <c r="AA129" s="574" t="str">
        <f>'statement of marks'!BQ30</f>
        <v/>
      </c>
      <c r="AC129" s="571">
        <v>24</v>
      </c>
      <c r="AD129" s="571">
        <f>details!D30</f>
        <v>674</v>
      </c>
      <c r="AE129" s="571" t="str">
        <f>details!I30</f>
        <v>jkeizdk'k ehuk</v>
      </c>
      <c r="AF129" s="574" t="str">
        <f>'statement of marks'!BS30</f>
        <v/>
      </c>
      <c r="AG129" s="574" t="str">
        <f>'statement of marks'!BT30</f>
        <v/>
      </c>
      <c r="AH129" s="574" t="str">
        <f>'statement of marks'!BU30</f>
        <v/>
      </c>
      <c r="AJ129" s="571">
        <v>24</v>
      </c>
      <c r="AK129" s="571">
        <f>details!D30</f>
        <v>674</v>
      </c>
      <c r="AL129" s="571" t="str">
        <f>details!I30</f>
        <v>jkeizdk'k ehuk</v>
      </c>
      <c r="AM129" s="574"/>
      <c r="AN129" s="574"/>
      <c r="AO129" s="574"/>
    </row>
    <row r="130" spans="1:41">
      <c r="A130" s="571">
        <v>25</v>
      </c>
      <c r="B130" s="571">
        <f>details!D31</f>
        <v>675</v>
      </c>
      <c r="C130" s="571" t="str">
        <f>details!I31</f>
        <v>jfo dqekj</v>
      </c>
      <c r="D130" s="574">
        <f>'statement of marks'!BE31</f>
        <v>3</v>
      </c>
      <c r="E130" s="574">
        <f>'statement of marks'!BF31</f>
        <v>5</v>
      </c>
      <c r="F130" s="574">
        <f>'statement of marks'!BG31</f>
        <v>8</v>
      </c>
      <c r="H130" s="571">
        <v>25</v>
      </c>
      <c r="I130" s="571">
        <f>details!D31</f>
        <v>675</v>
      </c>
      <c r="J130" s="571" t="str">
        <f>details!I31</f>
        <v>jfo dqekj</v>
      </c>
      <c r="K130" s="574">
        <f>'statement of marks'!BH31</f>
        <v>2</v>
      </c>
      <c r="L130" s="574">
        <f>'statement of marks'!BI31</f>
        <v>5</v>
      </c>
      <c r="M130" s="574">
        <f>'statement of marks'!BJ31</f>
        <v>7</v>
      </c>
      <c r="O130" s="571">
        <v>25</v>
      </c>
      <c r="P130" s="571">
        <f>details!D31</f>
        <v>675</v>
      </c>
      <c r="Q130" s="571" t="str">
        <f>details!I31</f>
        <v>jfo dqekj</v>
      </c>
      <c r="R130" s="574" t="str">
        <f>'statement of marks'!BK31</f>
        <v/>
      </c>
      <c r="S130" s="574" t="str">
        <f>'statement of marks'!BL31</f>
        <v/>
      </c>
      <c r="T130" s="574" t="str">
        <f>'statement of marks'!BM31</f>
        <v/>
      </c>
      <c r="V130" s="571">
        <v>25</v>
      </c>
      <c r="W130" s="571">
        <f>details!D31</f>
        <v>675</v>
      </c>
      <c r="X130" s="571" t="str">
        <f>details!I31</f>
        <v>jfo dqekj</v>
      </c>
      <c r="Y130" s="574" t="str">
        <f>'statement of marks'!BO31</f>
        <v/>
      </c>
      <c r="Z130" s="574" t="str">
        <f>'statement of marks'!BP31</f>
        <v/>
      </c>
      <c r="AA130" s="574" t="str">
        <f>'statement of marks'!BQ31</f>
        <v/>
      </c>
      <c r="AC130" s="571">
        <v>25</v>
      </c>
      <c r="AD130" s="571">
        <f>details!D31</f>
        <v>675</v>
      </c>
      <c r="AE130" s="571" t="str">
        <f>details!I31</f>
        <v>jfo dqekj</v>
      </c>
      <c r="AF130" s="574" t="str">
        <f>'statement of marks'!BS31</f>
        <v/>
      </c>
      <c r="AG130" s="574" t="str">
        <f>'statement of marks'!BT31</f>
        <v/>
      </c>
      <c r="AH130" s="574" t="str">
        <f>'statement of marks'!BU31</f>
        <v/>
      </c>
      <c r="AJ130" s="571">
        <v>25</v>
      </c>
      <c r="AK130" s="571">
        <f>details!D31</f>
        <v>675</v>
      </c>
      <c r="AL130" s="571" t="str">
        <f>details!I31</f>
        <v>jfo dqekj</v>
      </c>
      <c r="AM130" s="574"/>
      <c r="AN130" s="574"/>
      <c r="AO130" s="574"/>
    </row>
    <row r="131" spans="1:41">
      <c r="A131" s="571">
        <v>26</v>
      </c>
      <c r="B131" s="571">
        <f>details!D32</f>
        <v>676</v>
      </c>
      <c r="C131" s="571" t="str">
        <f>details!I32</f>
        <v>lUuh dqekj lk¡lh</v>
      </c>
      <c r="D131" s="574">
        <f>'statement of marks'!BE32</f>
        <v>4</v>
      </c>
      <c r="E131" s="574">
        <f>'statement of marks'!BF32</f>
        <v>5</v>
      </c>
      <c r="F131" s="574">
        <f>'statement of marks'!BG32</f>
        <v>9</v>
      </c>
      <c r="H131" s="571">
        <v>26</v>
      </c>
      <c r="I131" s="571">
        <f>details!D32</f>
        <v>676</v>
      </c>
      <c r="J131" s="571" t="str">
        <f>details!I32</f>
        <v>lUuh dqekj lk¡lh</v>
      </c>
      <c r="K131" s="574">
        <f>'statement of marks'!BH32</f>
        <v>5</v>
      </c>
      <c r="L131" s="574">
        <f>'statement of marks'!BI32</f>
        <v>5</v>
      </c>
      <c r="M131" s="574">
        <f>'statement of marks'!BJ32</f>
        <v>10</v>
      </c>
      <c r="O131" s="571">
        <v>26</v>
      </c>
      <c r="P131" s="571">
        <f>details!D32</f>
        <v>676</v>
      </c>
      <c r="Q131" s="571" t="str">
        <f>details!I32</f>
        <v>lUuh dqekj lk¡lh</v>
      </c>
      <c r="R131" s="574" t="str">
        <f>'statement of marks'!BK32</f>
        <v/>
      </c>
      <c r="S131" s="574" t="str">
        <f>'statement of marks'!BL32</f>
        <v/>
      </c>
      <c r="T131" s="574" t="str">
        <f>'statement of marks'!BM32</f>
        <v/>
      </c>
      <c r="V131" s="571">
        <v>26</v>
      </c>
      <c r="W131" s="571">
        <f>details!D32</f>
        <v>676</v>
      </c>
      <c r="X131" s="571" t="str">
        <f>details!I32</f>
        <v>lUuh dqekj lk¡lh</v>
      </c>
      <c r="Y131" s="574" t="str">
        <f>'statement of marks'!BO32</f>
        <v/>
      </c>
      <c r="Z131" s="574" t="str">
        <f>'statement of marks'!BP32</f>
        <v/>
      </c>
      <c r="AA131" s="574" t="str">
        <f>'statement of marks'!BQ32</f>
        <v/>
      </c>
      <c r="AC131" s="571">
        <v>26</v>
      </c>
      <c r="AD131" s="571">
        <f>details!D32</f>
        <v>676</v>
      </c>
      <c r="AE131" s="571" t="str">
        <f>details!I32</f>
        <v>lUuh dqekj lk¡lh</v>
      </c>
      <c r="AF131" s="574" t="str">
        <f>'statement of marks'!BS32</f>
        <v/>
      </c>
      <c r="AG131" s="574" t="str">
        <f>'statement of marks'!BT32</f>
        <v/>
      </c>
      <c r="AH131" s="574" t="str">
        <f>'statement of marks'!BU32</f>
        <v/>
      </c>
      <c r="AJ131" s="571">
        <v>26</v>
      </c>
      <c r="AK131" s="571">
        <f>details!D32</f>
        <v>676</v>
      </c>
      <c r="AL131" s="571" t="str">
        <f>details!I32</f>
        <v>lUuh dqekj lk¡lh</v>
      </c>
      <c r="AM131" s="574"/>
      <c r="AN131" s="574"/>
      <c r="AO131" s="574"/>
    </row>
    <row r="132" spans="1:41">
      <c r="A132" s="571">
        <v>27</v>
      </c>
      <c r="B132" s="571">
        <f>details!D33</f>
        <v>677</v>
      </c>
      <c r="C132" s="571" t="str">
        <f>details!I33</f>
        <v>lqjsUnz dqekj ehuk</v>
      </c>
      <c r="D132" s="574">
        <f>'statement of marks'!BE33</f>
        <v>3</v>
      </c>
      <c r="E132" s="574">
        <f>'statement of marks'!BF33</f>
        <v>5</v>
      </c>
      <c r="F132" s="574">
        <f>'statement of marks'!BG33</f>
        <v>8</v>
      </c>
      <c r="H132" s="571">
        <v>27</v>
      </c>
      <c r="I132" s="571">
        <f>details!D33</f>
        <v>677</v>
      </c>
      <c r="J132" s="571" t="str">
        <f>details!I33</f>
        <v>lqjsUnz dqekj ehuk</v>
      </c>
      <c r="K132" s="574">
        <f>'statement of marks'!BH33</f>
        <v>5</v>
      </c>
      <c r="L132" s="574">
        <f>'statement of marks'!BI33</f>
        <v>5</v>
      </c>
      <c r="M132" s="574">
        <f>'statement of marks'!BJ33</f>
        <v>10</v>
      </c>
      <c r="O132" s="571">
        <v>27</v>
      </c>
      <c r="P132" s="571">
        <f>details!D33</f>
        <v>677</v>
      </c>
      <c r="Q132" s="571" t="str">
        <f>details!I33</f>
        <v>lqjsUnz dqekj ehuk</v>
      </c>
      <c r="R132" s="574" t="str">
        <f>'statement of marks'!BK33</f>
        <v/>
      </c>
      <c r="S132" s="574" t="str">
        <f>'statement of marks'!BL33</f>
        <v/>
      </c>
      <c r="T132" s="574" t="str">
        <f>'statement of marks'!BM33</f>
        <v/>
      </c>
      <c r="V132" s="571">
        <v>27</v>
      </c>
      <c r="W132" s="571">
        <f>details!D33</f>
        <v>677</v>
      </c>
      <c r="X132" s="571" t="str">
        <f>details!I33</f>
        <v>lqjsUnz dqekj ehuk</v>
      </c>
      <c r="Y132" s="574" t="str">
        <f>'statement of marks'!BO33</f>
        <v/>
      </c>
      <c r="Z132" s="574" t="str">
        <f>'statement of marks'!BP33</f>
        <v/>
      </c>
      <c r="AA132" s="574" t="str">
        <f>'statement of marks'!BQ33</f>
        <v/>
      </c>
      <c r="AC132" s="571">
        <v>27</v>
      </c>
      <c r="AD132" s="571">
        <f>details!D33</f>
        <v>677</v>
      </c>
      <c r="AE132" s="571" t="str">
        <f>details!I33</f>
        <v>lqjsUnz dqekj ehuk</v>
      </c>
      <c r="AF132" s="574" t="str">
        <f>'statement of marks'!BS33</f>
        <v/>
      </c>
      <c r="AG132" s="574" t="str">
        <f>'statement of marks'!BT33</f>
        <v/>
      </c>
      <c r="AH132" s="574" t="str">
        <f>'statement of marks'!BU33</f>
        <v/>
      </c>
      <c r="AJ132" s="571">
        <v>27</v>
      </c>
      <c r="AK132" s="571">
        <f>details!D33</f>
        <v>677</v>
      </c>
      <c r="AL132" s="571" t="str">
        <f>details!I33</f>
        <v>lqjsUnz dqekj ehuk</v>
      </c>
      <c r="AM132" s="574"/>
      <c r="AN132" s="574"/>
      <c r="AO132" s="574"/>
    </row>
    <row r="133" spans="1:41">
      <c r="A133" s="571">
        <v>28</v>
      </c>
      <c r="B133" s="571">
        <f>details!D34</f>
        <v>678</v>
      </c>
      <c r="C133" s="571" t="str">
        <f>details!I34</f>
        <v>fot; dqekj cSjok</v>
      </c>
      <c r="D133" s="574">
        <f>'statement of marks'!BE34</f>
        <v>3</v>
      </c>
      <c r="E133" s="574">
        <f>'statement of marks'!BF34</f>
        <v>5</v>
      </c>
      <c r="F133" s="574">
        <f>'statement of marks'!BG34</f>
        <v>8</v>
      </c>
      <c r="H133" s="571">
        <v>28</v>
      </c>
      <c r="I133" s="571">
        <f>details!D34</f>
        <v>678</v>
      </c>
      <c r="J133" s="571" t="str">
        <f>details!I34</f>
        <v>fot; dqekj cSjok</v>
      </c>
      <c r="K133" s="574">
        <f>'statement of marks'!BH34</f>
        <v>3</v>
      </c>
      <c r="L133" s="574">
        <f>'statement of marks'!BI34</f>
        <v>5</v>
      </c>
      <c r="M133" s="574">
        <f>'statement of marks'!BJ34</f>
        <v>8</v>
      </c>
      <c r="O133" s="571">
        <v>28</v>
      </c>
      <c r="P133" s="571">
        <f>details!D34</f>
        <v>678</v>
      </c>
      <c r="Q133" s="571" t="str">
        <f>details!I34</f>
        <v>fot; dqekj cSjok</v>
      </c>
      <c r="R133" s="574" t="str">
        <f>'statement of marks'!BK34</f>
        <v/>
      </c>
      <c r="S133" s="574" t="str">
        <f>'statement of marks'!BL34</f>
        <v/>
      </c>
      <c r="T133" s="574" t="str">
        <f>'statement of marks'!BM34</f>
        <v/>
      </c>
      <c r="V133" s="571">
        <v>28</v>
      </c>
      <c r="W133" s="571">
        <f>details!D34</f>
        <v>678</v>
      </c>
      <c r="X133" s="571" t="str">
        <f>details!I34</f>
        <v>fot; dqekj cSjok</v>
      </c>
      <c r="Y133" s="574" t="str">
        <f>'statement of marks'!BO34</f>
        <v/>
      </c>
      <c r="Z133" s="574" t="str">
        <f>'statement of marks'!BP34</f>
        <v/>
      </c>
      <c r="AA133" s="574" t="str">
        <f>'statement of marks'!BQ34</f>
        <v/>
      </c>
      <c r="AC133" s="571">
        <v>28</v>
      </c>
      <c r="AD133" s="571">
        <f>details!D34</f>
        <v>678</v>
      </c>
      <c r="AE133" s="571" t="str">
        <f>details!I34</f>
        <v>fot; dqekj cSjok</v>
      </c>
      <c r="AF133" s="574" t="str">
        <f>'statement of marks'!BS34</f>
        <v/>
      </c>
      <c r="AG133" s="574" t="str">
        <f>'statement of marks'!BT34</f>
        <v/>
      </c>
      <c r="AH133" s="574" t="str">
        <f>'statement of marks'!BU34</f>
        <v/>
      </c>
      <c r="AJ133" s="571">
        <v>28</v>
      </c>
      <c r="AK133" s="571">
        <f>details!D34</f>
        <v>678</v>
      </c>
      <c r="AL133" s="571" t="str">
        <f>details!I34</f>
        <v>fot; dqekj cSjok</v>
      </c>
      <c r="AM133" s="574"/>
      <c r="AN133" s="574"/>
      <c r="AO133" s="574"/>
    </row>
    <row r="134" spans="1:41">
      <c r="A134" s="571">
        <v>29</v>
      </c>
      <c r="B134" s="571">
        <f>details!D35</f>
        <v>679</v>
      </c>
      <c r="C134" s="571" t="str">
        <f>details!I35</f>
        <v>fou; dqekj ehuk</v>
      </c>
      <c r="D134" s="574">
        <f>'statement of marks'!BE35</f>
        <v>4</v>
      </c>
      <c r="E134" s="574">
        <f>'statement of marks'!BF35</f>
        <v>5</v>
      </c>
      <c r="F134" s="574">
        <f>'statement of marks'!BG35</f>
        <v>9</v>
      </c>
      <c r="H134" s="571">
        <v>29</v>
      </c>
      <c r="I134" s="571">
        <f>details!D35</f>
        <v>679</v>
      </c>
      <c r="J134" s="571" t="str">
        <f>details!I35</f>
        <v>fou; dqekj ehuk</v>
      </c>
      <c r="K134" s="574">
        <f>'statement of marks'!BH35</f>
        <v>3</v>
      </c>
      <c r="L134" s="574">
        <f>'statement of marks'!BI35</f>
        <v>5</v>
      </c>
      <c r="M134" s="574">
        <f>'statement of marks'!BJ35</f>
        <v>8</v>
      </c>
      <c r="O134" s="571">
        <v>29</v>
      </c>
      <c r="P134" s="571">
        <f>details!D35</f>
        <v>679</v>
      </c>
      <c r="Q134" s="571" t="str">
        <f>details!I35</f>
        <v>fou; dqekj ehuk</v>
      </c>
      <c r="R134" s="574" t="str">
        <f>'statement of marks'!BK35</f>
        <v/>
      </c>
      <c r="S134" s="574" t="str">
        <f>'statement of marks'!BL35</f>
        <v/>
      </c>
      <c r="T134" s="574" t="str">
        <f>'statement of marks'!BM35</f>
        <v/>
      </c>
      <c r="V134" s="571">
        <v>29</v>
      </c>
      <c r="W134" s="571">
        <f>details!D35</f>
        <v>679</v>
      </c>
      <c r="X134" s="571" t="str">
        <f>details!I35</f>
        <v>fou; dqekj ehuk</v>
      </c>
      <c r="Y134" s="574" t="str">
        <f>'statement of marks'!BO35</f>
        <v/>
      </c>
      <c r="Z134" s="574" t="str">
        <f>'statement of marks'!BP35</f>
        <v/>
      </c>
      <c r="AA134" s="574" t="str">
        <f>'statement of marks'!BQ35</f>
        <v/>
      </c>
      <c r="AC134" s="571">
        <v>29</v>
      </c>
      <c r="AD134" s="571">
        <f>details!D35</f>
        <v>679</v>
      </c>
      <c r="AE134" s="571" t="str">
        <f>details!I35</f>
        <v>fou; dqekj ehuk</v>
      </c>
      <c r="AF134" s="574" t="str">
        <f>'statement of marks'!BS35</f>
        <v/>
      </c>
      <c r="AG134" s="574" t="str">
        <f>'statement of marks'!BT35</f>
        <v/>
      </c>
      <c r="AH134" s="574" t="str">
        <f>'statement of marks'!BU35</f>
        <v/>
      </c>
      <c r="AJ134" s="571">
        <v>29</v>
      </c>
      <c r="AK134" s="571">
        <f>details!D35</f>
        <v>679</v>
      </c>
      <c r="AL134" s="571" t="str">
        <f>details!I35</f>
        <v>fou; dqekj ehuk</v>
      </c>
      <c r="AM134" s="574"/>
      <c r="AN134" s="574"/>
      <c r="AO134" s="574"/>
    </row>
    <row r="135" spans="1:41">
      <c r="A135" s="571">
        <v>30</v>
      </c>
      <c r="B135" s="571">
        <f>details!D36</f>
        <v>680</v>
      </c>
      <c r="C135" s="571" t="str">
        <f>details!I36</f>
        <v>fouksn ehuk</v>
      </c>
      <c r="D135" s="574" t="str">
        <f>'statement of marks'!BE36</f>
        <v>ab</v>
      </c>
      <c r="E135" s="574" t="str">
        <f>'statement of marks'!BF36</f>
        <v>ab</v>
      </c>
      <c r="F135" s="574">
        <f>'statement of marks'!BG36</f>
        <v>0</v>
      </c>
      <c r="H135" s="571">
        <v>30</v>
      </c>
      <c r="I135" s="571">
        <f>details!D36</f>
        <v>680</v>
      </c>
      <c r="J135" s="571" t="str">
        <f>details!I36</f>
        <v>fouksn ehuk</v>
      </c>
      <c r="K135" s="574" t="str">
        <f>'statement of marks'!BH36</f>
        <v>ab</v>
      </c>
      <c r="L135" s="574" t="str">
        <f>'statement of marks'!BI36</f>
        <v>ab</v>
      </c>
      <c r="M135" s="574">
        <f>'statement of marks'!BJ36</f>
        <v>0</v>
      </c>
      <c r="O135" s="571">
        <v>30</v>
      </c>
      <c r="P135" s="571">
        <f>details!D36</f>
        <v>680</v>
      </c>
      <c r="Q135" s="571" t="str">
        <f>details!I36</f>
        <v>fouksn ehuk</v>
      </c>
      <c r="R135" s="574" t="str">
        <f>'statement of marks'!BK36</f>
        <v/>
      </c>
      <c r="S135" s="574" t="str">
        <f>'statement of marks'!BL36</f>
        <v/>
      </c>
      <c r="T135" s="574" t="str">
        <f>'statement of marks'!BM36</f>
        <v/>
      </c>
      <c r="V135" s="571">
        <v>30</v>
      </c>
      <c r="W135" s="571">
        <f>details!D36</f>
        <v>680</v>
      </c>
      <c r="X135" s="571" t="str">
        <f>details!I36</f>
        <v>fouksn ehuk</v>
      </c>
      <c r="Y135" s="574" t="str">
        <f>'statement of marks'!BO36</f>
        <v/>
      </c>
      <c r="Z135" s="574" t="str">
        <f>'statement of marks'!BP36</f>
        <v/>
      </c>
      <c r="AA135" s="574" t="str">
        <f>'statement of marks'!BQ36</f>
        <v/>
      </c>
      <c r="AC135" s="571">
        <v>30</v>
      </c>
      <c r="AD135" s="571">
        <f>details!D36</f>
        <v>680</v>
      </c>
      <c r="AE135" s="571" t="str">
        <f>details!I36</f>
        <v>fouksn ehuk</v>
      </c>
      <c r="AF135" s="574" t="str">
        <f>'statement of marks'!BS36</f>
        <v/>
      </c>
      <c r="AG135" s="574" t="str">
        <f>'statement of marks'!BT36</f>
        <v/>
      </c>
      <c r="AH135" s="574" t="str">
        <f>'statement of marks'!BU36</f>
        <v/>
      </c>
      <c r="AJ135" s="571">
        <v>30</v>
      </c>
      <c r="AK135" s="571">
        <f>details!D36</f>
        <v>680</v>
      </c>
      <c r="AL135" s="571" t="str">
        <f>details!I36</f>
        <v>fouksn ehuk</v>
      </c>
      <c r="AM135" s="574"/>
      <c r="AN135" s="574"/>
      <c r="AO135" s="574"/>
    </row>
    <row r="136" spans="1:41">
      <c r="A136" s="571">
        <v>31</v>
      </c>
      <c r="B136" s="571">
        <f>details!D37</f>
        <v>681</v>
      </c>
      <c r="C136" s="571" t="str">
        <f>details!I37</f>
        <v>fo'kky ehuk</v>
      </c>
      <c r="D136" s="574">
        <f>'statement of marks'!BE37</f>
        <v>5</v>
      </c>
      <c r="E136" s="574">
        <f>'statement of marks'!BF37</f>
        <v>5</v>
      </c>
      <c r="F136" s="574">
        <f>'statement of marks'!BG37</f>
        <v>10</v>
      </c>
      <c r="H136" s="571">
        <v>31</v>
      </c>
      <c r="I136" s="571">
        <f>details!D37</f>
        <v>681</v>
      </c>
      <c r="J136" s="571" t="str">
        <f>details!I37</f>
        <v>fo'kky ehuk</v>
      </c>
      <c r="K136" s="574">
        <f>'statement of marks'!BH37</f>
        <v>4</v>
      </c>
      <c r="L136" s="574">
        <f>'statement of marks'!BI37</f>
        <v>5</v>
      </c>
      <c r="M136" s="574">
        <f>'statement of marks'!BJ37</f>
        <v>9</v>
      </c>
      <c r="O136" s="571">
        <v>31</v>
      </c>
      <c r="P136" s="571">
        <f>details!D37</f>
        <v>681</v>
      </c>
      <c r="Q136" s="571" t="str">
        <f>details!I37</f>
        <v>fo'kky ehuk</v>
      </c>
      <c r="R136" s="574" t="str">
        <f>'statement of marks'!BK37</f>
        <v/>
      </c>
      <c r="S136" s="574" t="str">
        <f>'statement of marks'!BL37</f>
        <v/>
      </c>
      <c r="T136" s="574" t="str">
        <f>'statement of marks'!BM37</f>
        <v/>
      </c>
      <c r="V136" s="571">
        <v>31</v>
      </c>
      <c r="W136" s="571">
        <f>details!D37</f>
        <v>681</v>
      </c>
      <c r="X136" s="571" t="str">
        <f>details!I37</f>
        <v>fo'kky ehuk</v>
      </c>
      <c r="Y136" s="574" t="str">
        <f>'statement of marks'!BO37</f>
        <v/>
      </c>
      <c r="Z136" s="574" t="str">
        <f>'statement of marks'!BP37</f>
        <v/>
      </c>
      <c r="AA136" s="574" t="str">
        <f>'statement of marks'!BQ37</f>
        <v/>
      </c>
      <c r="AC136" s="571">
        <v>31</v>
      </c>
      <c r="AD136" s="571">
        <f>details!D37</f>
        <v>681</v>
      </c>
      <c r="AE136" s="571" t="str">
        <f>details!I37</f>
        <v>fo'kky ehuk</v>
      </c>
      <c r="AF136" s="574" t="str">
        <f>'statement of marks'!BS37</f>
        <v/>
      </c>
      <c r="AG136" s="574" t="str">
        <f>'statement of marks'!BT37</f>
        <v/>
      </c>
      <c r="AH136" s="574" t="str">
        <f>'statement of marks'!BU37</f>
        <v/>
      </c>
      <c r="AJ136" s="571">
        <v>31</v>
      </c>
      <c r="AK136" s="571">
        <f>details!D37</f>
        <v>681</v>
      </c>
      <c r="AL136" s="571" t="str">
        <f>details!I37</f>
        <v>fo'kky ehuk</v>
      </c>
      <c r="AM136" s="574"/>
      <c r="AN136" s="574"/>
      <c r="AO136" s="574"/>
    </row>
    <row r="137" spans="1:41">
      <c r="A137" s="571">
        <v>32</v>
      </c>
      <c r="B137" s="571">
        <f>details!D38</f>
        <v>682</v>
      </c>
      <c r="C137" s="571" t="str">
        <f>details!I38</f>
        <v>fo".kq dqekj ckcfj;k</v>
      </c>
      <c r="D137" s="574">
        <f>'statement of marks'!BE38</f>
        <v>2</v>
      </c>
      <c r="E137" s="574">
        <f>'statement of marks'!BF38</f>
        <v>5</v>
      </c>
      <c r="F137" s="574">
        <f>'statement of marks'!BG38</f>
        <v>7</v>
      </c>
      <c r="H137" s="571">
        <v>32</v>
      </c>
      <c r="I137" s="571">
        <f>details!D38</f>
        <v>682</v>
      </c>
      <c r="J137" s="571" t="str">
        <f>details!I38</f>
        <v>fo".kq dqekj ckcfj;k</v>
      </c>
      <c r="K137" s="574" t="str">
        <f>'statement of marks'!BH38</f>
        <v>ab</v>
      </c>
      <c r="L137" s="574" t="str">
        <f>'statement of marks'!BI38</f>
        <v>ab</v>
      </c>
      <c r="M137" s="574">
        <f>'statement of marks'!BJ38</f>
        <v>0</v>
      </c>
      <c r="O137" s="571">
        <v>32</v>
      </c>
      <c r="P137" s="571">
        <f>details!D38</f>
        <v>682</v>
      </c>
      <c r="Q137" s="571" t="str">
        <f>details!I38</f>
        <v>fo".kq dqekj ckcfj;k</v>
      </c>
      <c r="R137" s="574" t="str">
        <f>'statement of marks'!BK38</f>
        <v/>
      </c>
      <c r="S137" s="574" t="str">
        <f>'statement of marks'!BL38</f>
        <v/>
      </c>
      <c r="T137" s="574" t="str">
        <f>'statement of marks'!BM38</f>
        <v/>
      </c>
      <c r="V137" s="571">
        <v>32</v>
      </c>
      <c r="W137" s="571">
        <f>details!D38</f>
        <v>682</v>
      </c>
      <c r="X137" s="571" t="str">
        <f>details!I38</f>
        <v>fo".kq dqekj ckcfj;k</v>
      </c>
      <c r="Y137" s="574" t="str">
        <f>'statement of marks'!BO38</f>
        <v/>
      </c>
      <c r="Z137" s="574" t="str">
        <f>'statement of marks'!BP38</f>
        <v/>
      </c>
      <c r="AA137" s="574" t="str">
        <f>'statement of marks'!BQ38</f>
        <v/>
      </c>
      <c r="AC137" s="571">
        <v>32</v>
      </c>
      <c r="AD137" s="571">
        <f>details!D38</f>
        <v>682</v>
      </c>
      <c r="AE137" s="571" t="str">
        <f>details!I38</f>
        <v>fo".kq dqekj ckcfj;k</v>
      </c>
      <c r="AF137" s="574" t="str">
        <f>'statement of marks'!BS38</f>
        <v/>
      </c>
      <c r="AG137" s="574" t="str">
        <f>'statement of marks'!BT38</f>
        <v/>
      </c>
      <c r="AH137" s="574" t="str">
        <f>'statement of marks'!BU38</f>
        <v/>
      </c>
      <c r="AJ137" s="571">
        <v>32</v>
      </c>
      <c r="AK137" s="571">
        <f>details!D38</f>
        <v>682</v>
      </c>
      <c r="AL137" s="571" t="str">
        <f>details!I38</f>
        <v>fo".kq dqekj ckcfj;k</v>
      </c>
      <c r="AM137" s="574"/>
      <c r="AN137" s="574"/>
      <c r="AO137" s="574"/>
    </row>
    <row r="138" spans="1:41">
      <c r="A138" s="571">
        <v>33</v>
      </c>
      <c r="B138" s="571">
        <f>details!D39</f>
        <v>0</v>
      </c>
      <c r="C138" s="571">
        <f>details!I39</f>
        <v>0</v>
      </c>
      <c r="D138" s="574" t="str">
        <f>'statement of marks'!BE39</f>
        <v/>
      </c>
      <c r="E138" s="574" t="str">
        <f>'statement of marks'!BF39</f>
        <v/>
      </c>
      <c r="F138" s="574" t="str">
        <f>'statement of marks'!BG39</f>
        <v/>
      </c>
      <c r="H138" s="571">
        <v>33</v>
      </c>
      <c r="I138" s="571">
        <f>details!D39</f>
        <v>0</v>
      </c>
      <c r="J138" s="571">
        <f>details!I39</f>
        <v>0</v>
      </c>
      <c r="K138" s="574" t="str">
        <f>'statement of marks'!BH39</f>
        <v/>
      </c>
      <c r="L138" s="574" t="str">
        <f>'statement of marks'!BI39</f>
        <v/>
      </c>
      <c r="M138" s="574" t="str">
        <f>'statement of marks'!BJ39</f>
        <v/>
      </c>
      <c r="O138" s="571">
        <v>33</v>
      </c>
      <c r="P138" s="571">
        <f>details!D39</f>
        <v>0</v>
      </c>
      <c r="Q138" s="571">
        <f>details!I39</f>
        <v>0</v>
      </c>
      <c r="R138" s="574" t="str">
        <f>'statement of marks'!BK39</f>
        <v/>
      </c>
      <c r="S138" s="574" t="str">
        <f>'statement of marks'!BL39</f>
        <v/>
      </c>
      <c r="T138" s="574" t="str">
        <f>'statement of marks'!BM39</f>
        <v/>
      </c>
      <c r="V138" s="571">
        <v>33</v>
      </c>
      <c r="W138" s="571">
        <f>details!D39</f>
        <v>0</v>
      </c>
      <c r="X138" s="571">
        <f>details!I39</f>
        <v>0</v>
      </c>
      <c r="Y138" s="574" t="str">
        <f>'statement of marks'!BO39</f>
        <v/>
      </c>
      <c r="Z138" s="574" t="str">
        <f>'statement of marks'!BP39</f>
        <v/>
      </c>
      <c r="AA138" s="574" t="str">
        <f>'statement of marks'!BQ39</f>
        <v/>
      </c>
      <c r="AC138" s="571">
        <v>33</v>
      </c>
      <c r="AD138" s="571">
        <f>details!D39</f>
        <v>0</v>
      </c>
      <c r="AE138" s="571">
        <f>details!I39</f>
        <v>0</v>
      </c>
      <c r="AF138" s="574" t="str">
        <f>'statement of marks'!BS39</f>
        <v/>
      </c>
      <c r="AG138" s="574" t="str">
        <f>'statement of marks'!BT39</f>
        <v/>
      </c>
      <c r="AH138" s="574" t="str">
        <f>'statement of marks'!BU39</f>
        <v/>
      </c>
      <c r="AJ138" s="571">
        <v>33</v>
      </c>
      <c r="AK138" s="571">
        <f>details!D39</f>
        <v>0</v>
      </c>
      <c r="AL138" s="571">
        <f>details!I39</f>
        <v>0</v>
      </c>
      <c r="AM138" s="574"/>
      <c r="AN138" s="574"/>
      <c r="AO138" s="574"/>
    </row>
    <row r="139" spans="1:41">
      <c r="A139" s="571">
        <v>34</v>
      </c>
      <c r="B139" s="571">
        <f>details!D40</f>
        <v>0</v>
      </c>
      <c r="C139" s="571">
        <f>details!I40</f>
        <v>0</v>
      </c>
      <c r="D139" s="574" t="str">
        <f>'statement of marks'!BE40</f>
        <v/>
      </c>
      <c r="E139" s="574" t="str">
        <f>'statement of marks'!BF40</f>
        <v/>
      </c>
      <c r="F139" s="574" t="str">
        <f>'statement of marks'!BG40</f>
        <v/>
      </c>
      <c r="H139" s="571">
        <v>34</v>
      </c>
      <c r="I139" s="571">
        <f>details!D40</f>
        <v>0</v>
      </c>
      <c r="J139" s="571">
        <f>details!I40</f>
        <v>0</v>
      </c>
      <c r="K139" s="574" t="str">
        <f>'statement of marks'!BH40</f>
        <v/>
      </c>
      <c r="L139" s="574" t="str">
        <f>'statement of marks'!BI40</f>
        <v/>
      </c>
      <c r="M139" s="574" t="str">
        <f>'statement of marks'!BJ40</f>
        <v/>
      </c>
      <c r="O139" s="571">
        <v>34</v>
      </c>
      <c r="P139" s="571">
        <f>details!D40</f>
        <v>0</v>
      </c>
      <c r="Q139" s="571">
        <f>details!I40</f>
        <v>0</v>
      </c>
      <c r="R139" s="574" t="str">
        <f>'statement of marks'!BK40</f>
        <v/>
      </c>
      <c r="S139" s="574" t="str">
        <f>'statement of marks'!BL40</f>
        <v/>
      </c>
      <c r="T139" s="574" t="str">
        <f>'statement of marks'!BM40</f>
        <v/>
      </c>
      <c r="V139" s="571">
        <v>34</v>
      </c>
      <c r="W139" s="571">
        <f>details!D40</f>
        <v>0</v>
      </c>
      <c r="X139" s="571">
        <f>details!I40</f>
        <v>0</v>
      </c>
      <c r="Y139" s="574" t="str">
        <f>'statement of marks'!BO40</f>
        <v/>
      </c>
      <c r="Z139" s="574" t="str">
        <f>'statement of marks'!BP40</f>
        <v/>
      </c>
      <c r="AA139" s="574" t="str">
        <f>'statement of marks'!BQ40</f>
        <v/>
      </c>
      <c r="AC139" s="571">
        <v>34</v>
      </c>
      <c r="AD139" s="571">
        <f>details!D40</f>
        <v>0</v>
      </c>
      <c r="AE139" s="571">
        <f>details!I40</f>
        <v>0</v>
      </c>
      <c r="AF139" s="574" t="str">
        <f>'statement of marks'!BS40</f>
        <v/>
      </c>
      <c r="AG139" s="574" t="str">
        <f>'statement of marks'!BT40</f>
        <v/>
      </c>
      <c r="AH139" s="574" t="str">
        <f>'statement of marks'!BU40</f>
        <v/>
      </c>
      <c r="AJ139" s="571">
        <v>34</v>
      </c>
      <c r="AK139" s="571">
        <f>details!D40</f>
        <v>0</v>
      </c>
      <c r="AL139" s="571">
        <f>details!I40</f>
        <v>0</v>
      </c>
      <c r="AM139" s="574"/>
      <c r="AN139" s="574"/>
      <c r="AO139" s="574"/>
    </row>
    <row r="140" spans="1:41">
      <c r="A140" s="571">
        <v>35</v>
      </c>
      <c r="B140" s="571">
        <f>details!D41</f>
        <v>0</v>
      </c>
      <c r="C140" s="571">
        <f>details!I41</f>
        <v>0</v>
      </c>
      <c r="D140" s="574" t="str">
        <f>'statement of marks'!BE41</f>
        <v/>
      </c>
      <c r="E140" s="574" t="str">
        <f>'statement of marks'!BF41</f>
        <v/>
      </c>
      <c r="F140" s="574" t="str">
        <f>'statement of marks'!BG41</f>
        <v/>
      </c>
      <c r="H140" s="571">
        <v>35</v>
      </c>
      <c r="I140" s="571">
        <f>details!D41</f>
        <v>0</v>
      </c>
      <c r="J140" s="571">
        <f>details!I41</f>
        <v>0</v>
      </c>
      <c r="K140" s="574" t="str">
        <f>'statement of marks'!BH41</f>
        <v/>
      </c>
      <c r="L140" s="574" t="str">
        <f>'statement of marks'!BI41</f>
        <v/>
      </c>
      <c r="M140" s="574" t="str">
        <f>'statement of marks'!BJ41</f>
        <v/>
      </c>
      <c r="O140" s="571">
        <v>35</v>
      </c>
      <c r="P140" s="571">
        <f>details!D41</f>
        <v>0</v>
      </c>
      <c r="Q140" s="571">
        <f>details!I41</f>
        <v>0</v>
      </c>
      <c r="R140" s="574" t="str">
        <f>'statement of marks'!BK41</f>
        <v/>
      </c>
      <c r="S140" s="574" t="str">
        <f>'statement of marks'!BL41</f>
        <v/>
      </c>
      <c r="T140" s="574" t="str">
        <f>'statement of marks'!BM41</f>
        <v/>
      </c>
      <c r="V140" s="571">
        <v>35</v>
      </c>
      <c r="W140" s="571">
        <f>details!D41</f>
        <v>0</v>
      </c>
      <c r="X140" s="571">
        <f>details!I41</f>
        <v>0</v>
      </c>
      <c r="Y140" s="574" t="str">
        <f>'statement of marks'!BO41</f>
        <v/>
      </c>
      <c r="Z140" s="574" t="str">
        <f>'statement of marks'!BP41</f>
        <v/>
      </c>
      <c r="AA140" s="574" t="str">
        <f>'statement of marks'!BQ41</f>
        <v/>
      </c>
      <c r="AC140" s="571">
        <v>35</v>
      </c>
      <c r="AD140" s="571">
        <f>details!D41</f>
        <v>0</v>
      </c>
      <c r="AE140" s="571">
        <f>details!I41</f>
        <v>0</v>
      </c>
      <c r="AF140" s="574" t="str">
        <f>'statement of marks'!BS41</f>
        <v/>
      </c>
      <c r="AG140" s="574" t="str">
        <f>'statement of marks'!BT41</f>
        <v/>
      </c>
      <c r="AH140" s="574" t="str">
        <f>'statement of marks'!BU41</f>
        <v/>
      </c>
      <c r="AJ140" s="571">
        <v>35</v>
      </c>
      <c r="AK140" s="571">
        <f>details!D41</f>
        <v>0</v>
      </c>
      <c r="AL140" s="571">
        <f>details!I41</f>
        <v>0</v>
      </c>
      <c r="AM140" s="574"/>
      <c r="AN140" s="574"/>
      <c r="AO140" s="574"/>
    </row>
    <row r="141" spans="1:41">
      <c r="A141" s="571">
        <v>36</v>
      </c>
      <c r="B141" s="571">
        <f>details!D42</f>
        <v>0</v>
      </c>
      <c r="C141" s="571">
        <f>details!I42</f>
        <v>0</v>
      </c>
      <c r="D141" s="574" t="str">
        <f>'statement of marks'!BE42</f>
        <v/>
      </c>
      <c r="E141" s="574" t="str">
        <f>'statement of marks'!BF42</f>
        <v/>
      </c>
      <c r="F141" s="574" t="str">
        <f>'statement of marks'!BG42</f>
        <v/>
      </c>
      <c r="H141" s="571">
        <v>36</v>
      </c>
      <c r="I141" s="571">
        <f>details!D42</f>
        <v>0</v>
      </c>
      <c r="J141" s="571">
        <f>details!I42</f>
        <v>0</v>
      </c>
      <c r="K141" s="574" t="str">
        <f>'statement of marks'!BH42</f>
        <v/>
      </c>
      <c r="L141" s="574" t="str">
        <f>'statement of marks'!BI42</f>
        <v/>
      </c>
      <c r="M141" s="574" t="str">
        <f>'statement of marks'!BJ42</f>
        <v/>
      </c>
      <c r="O141" s="571">
        <v>36</v>
      </c>
      <c r="P141" s="571">
        <f>details!D42</f>
        <v>0</v>
      </c>
      <c r="Q141" s="571">
        <f>details!I42</f>
        <v>0</v>
      </c>
      <c r="R141" s="574" t="str">
        <f>'statement of marks'!BK42</f>
        <v/>
      </c>
      <c r="S141" s="574" t="str">
        <f>'statement of marks'!BL42</f>
        <v/>
      </c>
      <c r="T141" s="574" t="str">
        <f>'statement of marks'!BM42</f>
        <v/>
      </c>
      <c r="V141" s="571">
        <v>36</v>
      </c>
      <c r="W141" s="571">
        <f>details!D42</f>
        <v>0</v>
      </c>
      <c r="X141" s="571">
        <f>details!I42</f>
        <v>0</v>
      </c>
      <c r="Y141" s="574" t="str">
        <f>'statement of marks'!BO42</f>
        <v/>
      </c>
      <c r="Z141" s="574" t="str">
        <f>'statement of marks'!BP42</f>
        <v/>
      </c>
      <c r="AA141" s="574" t="str">
        <f>'statement of marks'!BQ42</f>
        <v/>
      </c>
      <c r="AC141" s="571">
        <v>36</v>
      </c>
      <c r="AD141" s="571">
        <f>details!D42</f>
        <v>0</v>
      </c>
      <c r="AE141" s="571">
        <f>details!I42</f>
        <v>0</v>
      </c>
      <c r="AF141" s="574" t="str">
        <f>'statement of marks'!BS42</f>
        <v/>
      </c>
      <c r="AG141" s="574" t="str">
        <f>'statement of marks'!BT42</f>
        <v/>
      </c>
      <c r="AH141" s="574" t="str">
        <f>'statement of marks'!BU42</f>
        <v/>
      </c>
      <c r="AJ141" s="571">
        <v>36</v>
      </c>
      <c r="AK141" s="571">
        <f>details!D42</f>
        <v>0</v>
      </c>
      <c r="AL141" s="571">
        <f>details!I42</f>
        <v>0</v>
      </c>
      <c r="AM141" s="574"/>
      <c r="AN141" s="574"/>
      <c r="AO141" s="574"/>
    </row>
    <row r="142" spans="1:41">
      <c r="A142" s="571">
        <v>37</v>
      </c>
      <c r="B142" s="571">
        <f>details!D43</f>
        <v>0</v>
      </c>
      <c r="C142" s="571">
        <f>details!I43</f>
        <v>0</v>
      </c>
      <c r="D142" s="574" t="str">
        <f>'statement of marks'!BE43</f>
        <v/>
      </c>
      <c r="E142" s="574" t="str">
        <f>'statement of marks'!BF43</f>
        <v/>
      </c>
      <c r="F142" s="574" t="str">
        <f>'statement of marks'!BG43</f>
        <v/>
      </c>
      <c r="H142" s="571">
        <v>37</v>
      </c>
      <c r="I142" s="571">
        <f>details!D43</f>
        <v>0</v>
      </c>
      <c r="J142" s="571">
        <f>details!I43</f>
        <v>0</v>
      </c>
      <c r="K142" s="574" t="str">
        <f>'statement of marks'!BH43</f>
        <v/>
      </c>
      <c r="L142" s="574" t="str">
        <f>'statement of marks'!BI43</f>
        <v/>
      </c>
      <c r="M142" s="574" t="str">
        <f>'statement of marks'!BJ43</f>
        <v/>
      </c>
      <c r="O142" s="571">
        <v>37</v>
      </c>
      <c r="P142" s="571">
        <f>details!D43</f>
        <v>0</v>
      </c>
      <c r="Q142" s="571">
        <f>details!I43</f>
        <v>0</v>
      </c>
      <c r="R142" s="574" t="str">
        <f>'statement of marks'!BK43</f>
        <v/>
      </c>
      <c r="S142" s="574" t="str">
        <f>'statement of marks'!BL43</f>
        <v/>
      </c>
      <c r="T142" s="574" t="str">
        <f>'statement of marks'!BM43</f>
        <v/>
      </c>
      <c r="V142" s="571">
        <v>37</v>
      </c>
      <c r="W142" s="571">
        <f>details!D43</f>
        <v>0</v>
      </c>
      <c r="X142" s="571">
        <f>details!I43</f>
        <v>0</v>
      </c>
      <c r="Y142" s="574" t="str">
        <f>'statement of marks'!BO43</f>
        <v/>
      </c>
      <c r="Z142" s="574" t="str">
        <f>'statement of marks'!BP43</f>
        <v/>
      </c>
      <c r="AA142" s="574" t="str">
        <f>'statement of marks'!BQ43</f>
        <v/>
      </c>
      <c r="AC142" s="571">
        <v>37</v>
      </c>
      <c r="AD142" s="571">
        <f>details!D43</f>
        <v>0</v>
      </c>
      <c r="AE142" s="571">
        <f>details!I43</f>
        <v>0</v>
      </c>
      <c r="AF142" s="574" t="str">
        <f>'statement of marks'!BS43</f>
        <v/>
      </c>
      <c r="AG142" s="574" t="str">
        <f>'statement of marks'!BT43</f>
        <v/>
      </c>
      <c r="AH142" s="574" t="str">
        <f>'statement of marks'!BU43</f>
        <v/>
      </c>
      <c r="AJ142" s="571">
        <v>37</v>
      </c>
      <c r="AK142" s="571">
        <f>details!D43</f>
        <v>0</v>
      </c>
      <c r="AL142" s="571">
        <f>details!I43</f>
        <v>0</v>
      </c>
      <c r="AM142" s="574"/>
      <c r="AN142" s="574"/>
      <c r="AO142" s="574"/>
    </row>
    <row r="143" spans="1:41">
      <c r="A143" s="571">
        <v>38</v>
      </c>
      <c r="B143" s="571">
        <f>details!D44</f>
        <v>0</v>
      </c>
      <c r="C143" s="571">
        <f>details!I44</f>
        <v>0</v>
      </c>
      <c r="D143" s="574" t="str">
        <f>'statement of marks'!BE44</f>
        <v/>
      </c>
      <c r="E143" s="574" t="str">
        <f>'statement of marks'!BF44</f>
        <v/>
      </c>
      <c r="F143" s="574" t="str">
        <f>'statement of marks'!BG44</f>
        <v/>
      </c>
      <c r="H143" s="571">
        <v>38</v>
      </c>
      <c r="I143" s="571">
        <f>details!D44</f>
        <v>0</v>
      </c>
      <c r="J143" s="571">
        <f>details!I44</f>
        <v>0</v>
      </c>
      <c r="K143" s="574" t="str">
        <f>'statement of marks'!BH44</f>
        <v/>
      </c>
      <c r="L143" s="574" t="str">
        <f>'statement of marks'!BI44</f>
        <v/>
      </c>
      <c r="M143" s="574" t="str">
        <f>'statement of marks'!BJ44</f>
        <v/>
      </c>
      <c r="O143" s="571">
        <v>38</v>
      </c>
      <c r="P143" s="571">
        <f>details!D44</f>
        <v>0</v>
      </c>
      <c r="Q143" s="571">
        <f>details!I44</f>
        <v>0</v>
      </c>
      <c r="R143" s="574" t="str">
        <f>'statement of marks'!BK44</f>
        <v/>
      </c>
      <c r="S143" s="574" t="str">
        <f>'statement of marks'!BL44</f>
        <v/>
      </c>
      <c r="T143" s="574" t="str">
        <f>'statement of marks'!BM44</f>
        <v/>
      </c>
      <c r="V143" s="571">
        <v>38</v>
      </c>
      <c r="W143" s="571">
        <f>details!D44</f>
        <v>0</v>
      </c>
      <c r="X143" s="571">
        <f>details!I44</f>
        <v>0</v>
      </c>
      <c r="Y143" s="574" t="str">
        <f>'statement of marks'!BO44</f>
        <v/>
      </c>
      <c r="Z143" s="574" t="str">
        <f>'statement of marks'!BP44</f>
        <v/>
      </c>
      <c r="AA143" s="574" t="str">
        <f>'statement of marks'!BQ44</f>
        <v/>
      </c>
      <c r="AC143" s="571">
        <v>38</v>
      </c>
      <c r="AD143" s="571">
        <f>details!D44</f>
        <v>0</v>
      </c>
      <c r="AE143" s="571">
        <f>details!I44</f>
        <v>0</v>
      </c>
      <c r="AF143" s="574" t="str">
        <f>'statement of marks'!BS44</f>
        <v/>
      </c>
      <c r="AG143" s="574" t="str">
        <f>'statement of marks'!BT44</f>
        <v/>
      </c>
      <c r="AH143" s="574" t="str">
        <f>'statement of marks'!BU44</f>
        <v/>
      </c>
      <c r="AJ143" s="571">
        <v>38</v>
      </c>
      <c r="AK143" s="571">
        <f>details!D44</f>
        <v>0</v>
      </c>
      <c r="AL143" s="571">
        <f>details!I44</f>
        <v>0</v>
      </c>
      <c r="AM143" s="574"/>
      <c r="AN143" s="574"/>
      <c r="AO143" s="574"/>
    </row>
    <row r="144" spans="1:41">
      <c r="A144" s="571">
        <v>39</v>
      </c>
      <c r="B144" s="571">
        <f>details!D45</f>
        <v>0</v>
      </c>
      <c r="C144" s="571">
        <f>details!I45</f>
        <v>0</v>
      </c>
      <c r="D144" s="574" t="str">
        <f>'statement of marks'!BE45</f>
        <v/>
      </c>
      <c r="E144" s="574" t="str">
        <f>'statement of marks'!BF45</f>
        <v/>
      </c>
      <c r="F144" s="574" t="str">
        <f>'statement of marks'!BG45</f>
        <v/>
      </c>
      <c r="H144" s="571">
        <v>39</v>
      </c>
      <c r="I144" s="571">
        <f>details!D45</f>
        <v>0</v>
      </c>
      <c r="J144" s="571">
        <f>details!I45</f>
        <v>0</v>
      </c>
      <c r="K144" s="574" t="str">
        <f>'statement of marks'!BH45</f>
        <v/>
      </c>
      <c r="L144" s="574" t="str">
        <f>'statement of marks'!BI45</f>
        <v/>
      </c>
      <c r="M144" s="574" t="str">
        <f>'statement of marks'!BJ45</f>
        <v/>
      </c>
      <c r="O144" s="571">
        <v>39</v>
      </c>
      <c r="P144" s="571">
        <f>details!D45</f>
        <v>0</v>
      </c>
      <c r="Q144" s="571">
        <f>details!I45</f>
        <v>0</v>
      </c>
      <c r="R144" s="574" t="str">
        <f>'statement of marks'!BK45</f>
        <v/>
      </c>
      <c r="S144" s="574" t="str">
        <f>'statement of marks'!BL45</f>
        <v/>
      </c>
      <c r="T144" s="574" t="str">
        <f>'statement of marks'!BM45</f>
        <v/>
      </c>
      <c r="V144" s="571">
        <v>39</v>
      </c>
      <c r="W144" s="571">
        <f>details!D45</f>
        <v>0</v>
      </c>
      <c r="X144" s="571">
        <f>details!I45</f>
        <v>0</v>
      </c>
      <c r="Y144" s="574" t="str">
        <f>'statement of marks'!BO45</f>
        <v/>
      </c>
      <c r="Z144" s="574" t="str">
        <f>'statement of marks'!BP45</f>
        <v/>
      </c>
      <c r="AA144" s="574" t="str">
        <f>'statement of marks'!BQ45</f>
        <v/>
      </c>
      <c r="AC144" s="571">
        <v>39</v>
      </c>
      <c r="AD144" s="571">
        <f>details!D45</f>
        <v>0</v>
      </c>
      <c r="AE144" s="571">
        <f>details!I45</f>
        <v>0</v>
      </c>
      <c r="AF144" s="574" t="str">
        <f>'statement of marks'!BS45</f>
        <v/>
      </c>
      <c r="AG144" s="574" t="str">
        <f>'statement of marks'!BT45</f>
        <v/>
      </c>
      <c r="AH144" s="574" t="str">
        <f>'statement of marks'!BU45</f>
        <v/>
      </c>
      <c r="AJ144" s="571">
        <v>39</v>
      </c>
      <c r="AK144" s="571">
        <f>details!D45</f>
        <v>0</v>
      </c>
      <c r="AL144" s="571">
        <f>details!I45</f>
        <v>0</v>
      </c>
      <c r="AM144" s="574"/>
      <c r="AN144" s="574"/>
      <c r="AO144" s="574"/>
    </row>
    <row r="145" spans="1:41">
      <c r="A145" s="571">
        <v>40</v>
      </c>
      <c r="B145" s="571">
        <f>details!D46</f>
        <v>0</v>
      </c>
      <c r="C145" s="571">
        <f>details!I46</f>
        <v>0</v>
      </c>
      <c r="D145" s="574" t="str">
        <f>'statement of marks'!BE46</f>
        <v/>
      </c>
      <c r="E145" s="574" t="str">
        <f>'statement of marks'!BF46</f>
        <v/>
      </c>
      <c r="F145" s="574" t="str">
        <f>'statement of marks'!BG46</f>
        <v/>
      </c>
      <c r="H145" s="571">
        <v>40</v>
      </c>
      <c r="I145" s="571">
        <f>details!D46</f>
        <v>0</v>
      </c>
      <c r="J145" s="571">
        <f>details!I46</f>
        <v>0</v>
      </c>
      <c r="K145" s="574" t="str">
        <f>'statement of marks'!BH46</f>
        <v/>
      </c>
      <c r="L145" s="574" t="str">
        <f>'statement of marks'!BI46</f>
        <v/>
      </c>
      <c r="M145" s="574" t="str">
        <f>'statement of marks'!BJ46</f>
        <v/>
      </c>
      <c r="O145" s="571">
        <v>40</v>
      </c>
      <c r="P145" s="571">
        <f>details!D46</f>
        <v>0</v>
      </c>
      <c r="Q145" s="571">
        <f>details!I46</f>
        <v>0</v>
      </c>
      <c r="R145" s="574" t="str">
        <f>'statement of marks'!BK46</f>
        <v/>
      </c>
      <c r="S145" s="574" t="str">
        <f>'statement of marks'!BL46</f>
        <v/>
      </c>
      <c r="T145" s="574" t="str">
        <f>'statement of marks'!BM46</f>
        <v/>
      </c>
      <c r="V145" s="571">
        <v>40</v>
      </c>
      <c r="W145" s="571">
        <f>details!D46</f>
        <v>0</v>
      </c>
      <c r="X145" s="571">
        <f>details!I46</f>
        <v>0</v>
      </c>
      <c r="Y145" s="574" t="str">
        <f>'statement of marks'!BO46</f>
        <v/>
      </c>
      <c r="Z145" s="574" t="str">
        <f>'statement of marks'!BP46</f>
        <v/>
      </c>
      <c r="AA145" s="574" t="str">
        <f>'statement of marks'!BQ46</f>
        <v/>
      </c>
      <c r="AC145" s="571">
        <v>40</v>
      </c>
      <c r="AD145" s="571">
        <f>details!D46</f>
        <v>0</v>
      </c>
      <c r="AE145" s="571">
        <f>details!I46</f>
        <v>0</v>
      </c>
      <c r="AF145" s="574" t="str">
        <f>'statement of marks'!BS46</f>
        <v/>
      </c>
      <c r="AG145" s="574" t="str">
        <f>'statement of marks'!BT46</f>
        <v/>
      </c>
      <c r="AH145" s="574" t="str">
        <f>'statement of marks'!BU46</f>
        <v/>
      </c>
      <c r="AJ145" s="571">
        <v>40</v>
      </c>
      <c r="AK145" s="571">
        <f>details!D46</f>
        <v>0</v>
      </c>
      <c r="AL145" s="571">
        <f>details!I46</f>
        <v>0</v>
      </c>
      <c r="AM145" s="574"/>
      <c r="AN145" s="574"/>
      <c r="AO145" s="574"/>
    </row>
    <row r="146" spans="1:41">
      <c r="H146" s="570"/>
      <c r="I146" s="570"/>
      <c r="J146" s="570"/>
      <c r="K146" s="570"/>
      <c r="L146" s="570"/>
      <c r="M146" s="570"/>
      <c r="O146" s="570"/>
      <c r="P146" s="570"/>
      <c r="Q146" s="570"/>
      <c r="R146" s="570"/>
      <c r="S146" s="570"/>
      <c r="T146" s="570"/>
      <c r="V146" s="570"/>
      <c r="W146" s="570"/>
      <c r="X146" s="570"/>
      <c r="Y146" s="570"/>
      <c r="Z146" s="570"/>
      <c r="AA146" s="570"/>
      <c r="AC146" s="570"/>
      <c r="AD146" s="570"/>
      <c r="AE146" s="570"/>
      <c r="AF146" s="570"/>
      <c r="AG146" s="570"/>
      <c r="AH146" s="570"/>
      <c r="AJ146" s="570"/>
      <c r="AK146" s="570"/>
      <c r="AL146" s="570"/>
      <c r="AM146" s="570"/>
      <c r="AN146" s="570"/>
      <c r="AO146" s="570"/>
    </row>
    <row r="147" spans="1:41">
      <c r="H147" s="570"/>
      <c r="I147" s="570"/>
      <c r="J147" s="570"/>
      <c r="K147" s="570"/>
      <c r="L147" s="570"/>
      <c r="M147" s="570"/>
      <c r="O147" s="570"/>
      <c r="P147" s="570"/>
      <c r="Q147" s="570"/>
      <c r="R147" s="570"/>
      <c r="S147" s="570"/>
      <c r="T147" s="570"/>
      <c r="V147" s="570"/>
      <c r="W147" s="570"/>
      <c r="X147" s="570"/>
      <c r="Y147" s="570"/>
      <c r="Z147" s="570"/>
      <c r="AA147" s="570"/>
      <c r="AC147" s="570"/>
      <c r="AD147" s="570"/>
      <c r="AE147" s="570"/>
      <c r="AF147" s="570"/>
      <c r="AG147" s="570"/>
      <c r="AH147" s="570"/>
      <c r="AJ147" s="570"/>
      <c r="AK147" s="570"/>
      <c r="AL147" s="570"/>
      <c r="AM147" s="570"/>
      <c r="AN147" s="570"/>
      <c r="AO147" s="570"/>
    </row>
    <row r="148" spans="1:41">
      <c r="C148" s="1135" t="s">
        <v>332</v>
      </c>
      <c r="D148" s="1135"/>
      <c r="E148" s="1135"/>
      <c r="F148" s="1135"/>
      <c r="H148" s="570"/>
      <c r="I148" s="570"/>
      <c r="J148" s="1135" t="s">
        <v>332</v>
      </c>
      <c r="K148" s="1135"/>
      <c r="L148" s="1135"/>
      <c r="M148" s="1135"/>
      <c r="O148" s="570"/>
      <c r="P148" s="570"/>
      <c r="Q148" s="1135" t="s">
        <v>332</v>
      </c>
      <c r="R148" s="1135"/>
      <c r="S148" s="1135"/>
      <c r="T148" s="1135"/>
      <c r="V148" s="570"/>
      <c r="W148" s="570"/>
      <c r="X148" s="1135" t="s">
        <v>332</v>
      </c>
      <c r="Y148" s="1135"/>
      <c r="Z148" s="1135"/>
      <c r="AA148" s="1135"/>
      <c r="AC148" s="570"/>
      <c r="AD148" s="570"/>
      <c r="AE148" s="1135" t="s">
        <v>332</v>
      </c>
      <c r="AF148" s="1135"/>
      <c r="AG148" s="1135"/>
      <c r="AH148" s="1135"/>
      <c r="AJ148" s="570"/>
      <c r="AK148" s="570"/>
      <c r="AL148" s="1135" t="s">
        <v>332</v>
      </c>
      <c r="AM148" s="1135"/>
      <c r="AN148" s="1135"/>
      <c r="AO148" s="1135"/>
    </row>
    <row r="151" spans="1:41">
      <c r="A151" s="1136" t="s">
        <v>330</v>
      </c>
      <c r="B151" s="1136"/>
      <c r="C151" s="1136"/>
      <c r="D151" s="1136"/>
      <c r="E151" s="1136"/>
      <c r="F151" s="1136"/>
      <c r="H151" s="1136" t="s">
        <v>330</v>
      </c>
      <c r="I151" s="1136"/>
      <c r="J151" s="1136"/>
      <c r="K151" s="1136"/>
      <c r="L151" s="1136"/>
      <c r="M151" s="1136"/>
      <c r="O151" s="1136" t="s">
        <v>330</v>
      </c>
      <c r="P151" s="1136"/>
      <c r="Q151" s="1136"/>
      <c r="R151" s="1136"/>
      <c r="S151" s="1136"/>
      <c r="T151" s="1136"/>
      <c r="V151" s="1136" t="s">
        <v>330</v>
      </c>
      <c r="W151" s="1136"/>
      <c r="X151" s="1136"/>
      <c r="Y151" s="1136"/>
      <c r="Z151" s="1136"/>
      <c r="AA151" s="1136"/>
      <c r="AC151" s="1136" t="s">
        <v>330</v>
      </c>
      <c r="AD151" s="1136"/>
      <c r="AE151" s="1136"/>
      <c r="AF151" s="1136"/>
      <c r="AG151" s="1136"/>
      <c r="AH151" s="1136"/>
      <c r="AJ151" s="1136" t="s">
        <v>330</v>
      </c>
      <c r="AK151" s="1136"/>
      <c r="AL151" s="1136"/>
      <c r="AM151" s="1136"/>
      <c r="AN151" s="1136"/>
      <c r="AO151" s="1136"/>
    </row>
    <row r="152" spans="1:41">
      <c r="A152" s="1136" t="s">
        <v>331</v>
      </c>
      <c r="B152" s="1136"/>
      <c r="C152" s="1136"/>
      <c r="D152" s="1136"/>
      <c r="E152" s="1136"/>
      <c r="F152" s="1136"/>
      <c r="H152" s="1136" t="s">
        <v>333</v>
      </c>
      <c r="I152" s="1136"/>
      <c r="J152" s="1136"/>
      <c r="K152" s="1136"/>
      <c r="L152" s="1136"/>
      <c r="M152" s="1136"/>
      <c r="O152" s="1136" t="s">
        <v>334</v>
      </c>
      <c r="P152" s="1136"/>
      <c r="Q152" s="1136"/>
      <c r="R152" s="1136"/>
      <c r="S152" s="1136"/>
      <c r="T152" s="1136"/>
      <c r="V152" s="1136" t="s">
        <v>335</v>
      </c>
      <c r="W152" s="1136"/>
      <c r="X152" s="1136"/>
      <c r="Y152" s="1136"/>
      <c r="Z152" s="1136"/>
      <c r="AA152" s="1136"/>
      <c r="AC152" s="1136" t="s">
        <v>336</v>
      </c>
      <c r="AD152" s="1136"/>
      <c r="AE152" s="1136"/>
      <c r="AF152" s="1136"/>
      <c r="AG152" s="1136"/>
      <c r="AH152" s="1136"/>
      <c r="AJ152" s="1136" t="s">
        <v>333</v>
      </c>
      <c r="AK152" s="1136"/>
      <c r="AL152" s="1136"/>
      <c r="AM152" s="1136"/>
      <c r="AN152" s="1136"/>
      <c r="AO152" s="1136"/>
    </row>
    <row r="153" spans="1:41">
      <c r="A153" s="1135" t="s">
        <v>45</v>
      </c>
      <c r="B153" s="1135"/>
      <c r="C153" s="570" t="str">
        <f>details!$AQ$1</f>
        <v>xf.kr</v>
      </c>
      <c r="D153" s="570" t="s">
        <v>76</v>
      </c>
      <c r="E153" s="572">
        <f>details!$B$4</f>
        <v>6</v>
      </c>
      <c r="F153" s="573" t="str">
        <f>details!$E$4</f>
        <v>B</v>
      </c>
      <c r="H153" s="1135" t="s">
        <v>45</v>
      </c>
      <c r="I153" s="1135"/>
      <c r="J153" s="570" t="str">
        <f>details!$AQ$1</f>
        <v>xf.kr</v>
      </c>
      <c r="K153" s="570" t="s">
        <v>76</v>
      </c>
      <c r="L153" s="572">
        <f>details!$B$4</f>
        <v>6</v>
      </c>
      <c r="M153" s="573" t="str">
        <f>$F$3</f>
        <v>B</v>
      </c>
      <c r="O153" s="1135" t="s">
        <v>45</v>
      </c>
      <c r="P153" s="1135"/>
      <c r="Q153" s="570" t="str">
        <f>details!$AQ$1</f>
        <v>xf.kr</v>
      </c>
      <c r="R153" s="570" t="s">
        <v>76</v>
      </c>
      <c r="S153" s="572">
        <f>details!$B$4</f>
        <v>6</v>
      </c>
      <c r="T153" s="573" t="str">
        <f>$M$3</f>
        <v>B</v>
      </c>
      <c r="V153" s="1135" t="s">
        <v>45</v>
      </c>
      <c r="W153" s="1135"/>
      <c r="X153" s="570" t="str">
        <f>details!$AQ$1</f>
        <v>xf.kr</v>
      </c>
      <c r="Y153" s="570" t="s">
        <v>76</v>
      </c>
      <c r="Z153" s="572">
        <f>details!$B$4</f>
        <v>6</v>
      </c>
      <c r="AA153" s="573" t="str">
        <f>$T$3</f>
        <v>B</v>
      </c>
      <c r="AC153" s="1135" t="s">
        <v>45</v>
      </c>
      <c r="AD153" s="1135"/>
      <c r="AE153" s="570" t="str">
        <f>details!$AQ$1</f>
        <v>xf.kr</v>
      </c>
      <c r="AF153" s="570" t="s">
        <v>76</v>
      </c>
      <c r="AG153" s="572">
        <f>details!$B$4</f>
        <v>6</v>
      </c>
      <c r="AH153" s="573" t="str">
        <f>$AA$3</f>
        <v>B</v>
      </c>
      <c r="AJ153" s="1135" t="s">
        <v>45</v>
      </c>
      <c r="AK153" s="1135"/>
      <c r="AL153" s="570" t="str">
        <f>details!$AQ$1</f>
        <v>xf.kr</v>
      </c>
      <c r="AM153" s="570" t="s">
        <v>76</v>
      </c>
      <c r="AN153" s="572">
        <f>details!$B$4</f>
        <v>6</v>
      </c>
      <c r="AO153" s="573" t="str">
        <f>$AH$3</f>
        <v>B</v>
      </c>
    </row>
    <row r="154" spans="1:41">
      <c r="A154" s="1140" t="s">
        <v>327</v>
      </c>
      <c r="B154" s="1140" t="s">
        <v>328</v>
      </c>
      <c r="C154" s="1140" t="s">
        <v>329</v>
      </c>
      <c r="D154" s="581" t="s">
        <v>245</v>
      </c>
      <c r="E154" s="581" t="s">
        <v>246</v>
      </c>
      <c r="F154" s="581" t="s">
        <v>2</v>
      </c>
      <c r="H154" s="1137" t="s">
        <v>327</v>
      </c>
      <c r="I154" s="1137" t="s">
        <v>328</v>
      </c>
      <c r="J154" s="1137" t="s">
        <v>329</v>
      </c>
      <c r="K154" s="571" t="s">
        <v>245</v>
      </c>
      <c r="L154" s="571" t="s">
        <v>246</v>
      </c>
      <c r="M154" s="571" t="s">
        <v>2</v>
      </c>
      <c r="O154" s="1137" t="s">
        <v>327</v>
      </c>
      <c r="P154" s="1137" t="s">
        <v>328</v>
      </c>
      <c r="Q154" s="1137" t="s">
        <v>329</v>
      </c>
      <c r="R154" s="571" t="s">
        <v>245</v>
      </c>
      <c r="S154" s="571" t="s">
        <v>246</v>
      </c>
      <c r="T154" s="571" t="s">
        <v>2</v>
      </c>
      <c r="V154" s="1137" t="s">
        <v>327</v>
      </c>
      <c r="W154" s="1137" t="s">
        <v>328</v>
      </c>
      <c r="X154" s="1137" t="s">
        <v>329</v>
      </c>
      <c r="Y154" s="571" t="s">
        <v>245</v>
      </c>
      <c r="Z154" s="571" t="s">
        <v>246</v>
      </c>
      <c r="AA154" s="571" t="s">
        <v>2</v>
      </c>
      <c r="AC154" s="1137" t="s">
        <v>327</v>
      </c>
      <c r="AD154" s="1137" t="s">
        <v>328</v>
      </c>
      <c r="AE154" s="1137" t="s">
        <v>329</v>
      </c>
      <c r="AF154" s="571" t="s">
        <v>245</v>
      </c>
      <c r="AG154" s="571" t="s">
        <v>246</v>
      </c>
      <c r="AH154" s="571" t="s">
        <v>2</v>
      </c>
      <c r="AJ154" s="1137" t="s">
        <v>327</v>
      </c>
      <c r="AK154" s="1137" t="s">
        <v>328</v>
      </c>
      <c r="AL154" s="1137" t="s">
        <v>329</v>
      </c>
      <c r="AM154" s="571" t="s">
        <v>245</v>
      </c>
      <c r="AN154" s="571" t="s">
        <v>246</v>
      </c>
      <c r="AO154" s="571" t="s">
        <v>2</v>
      </c>
    </row>
    <row r="155" spans="1:41">
      <c r="A155" s="1140"/>
      <c r="B155" s="1140"/>
      <c r="C155" s="1140"/>
      <c r="D155" s="582">
        <v>5</v>
      </c>
      <c r="E155" s="582">
        <v>5</v>
      </c>
      <c r="F155" s="582">
        <f>D155+E155</f>
        <v>10</v>
      </c>
      <c r="H155" s="1137"/>
      <c r="I155" s="1137"/>
      <c r="J155" s="1137"/>
      <c r="K155" s="574">
        <v>5</v>
      </c>
      <c r="L155" s="574">
        <v>5</v>
      </c>
      <c r="M155" s="574">
        <f>K155+L155</f>
        <v>10</v>
      </c>
      <c r="O155" s="1137"/>
      <c r="P155" s="1137"/>
      <c r="Q155" s="1137"/>
      <c r="R155" s="574">
        <v>5</v>
      </c>
      <c r="S155" s="574">
        <v>5</v>
      </c>
      <c r="T155" s="574">
        <f>R155+S155</f>
        <v>10</v>
      </c>
      <c r="V155" s="1137"/>
      <c r="W155" s="1137"/>
      <c r="X155" s="1137"/>
      <c r="Y155" s="586">
        <v>50</v>
      </c>
      <c r="Z155" s="586">
        <v>20</v>
      </c>
      <c r="AA155" s="585">
        <f>Y155+Z155</f>
        <v>70</v>
      </c>
      <c r="AC155" s="1137"/>
      <c r="AD155" s="1137"/>
      <c r="AE155" s="1137"/>
      <c r="AF155" s="574">
        <v>70</v>
      </c>
      <c r="AG155" s="574">
        <v>30</v>
      </c>
      <c r="AH155" s="574">
        <v>100</v>
      </c>
      <c r="AJ155" s="1137"/>
      <c r="AK155" s="1137"/>
      <c r="AL155" s="1137"/>
      <c r="AM155" s="574">
        <v>5</v>
      </c>
      <c r="AN155" s="574">
        <v>5</v>
      </c>
      <c r="AO155" s="574">
        <f>AM155+AN155</f>
        <v>10</v>
      </c>
    </row>
    <row r="156" spans="1:41">
      <c r="A156" s="571">
        <v>1</v>
      </c>
      <c r="B156" s="571">
        <f>details!D7</f>
        <v>651</v>
      </c>
      <c r="C156" s="571" t="str">
        <f>details!I7</f>
        <v>vfHk"ksd lkSx.k</v>
      </c>
      <c r="D156" s="574">
        <f>'statement of marks'!CA7</f>
        <v>2</v>
      </c>
      <c r="E156" s="574">
        <f>'statement of marks'!CB7</f>
        <v>5</v>
      </c>
      <c r="F156" s="574">
        <f>'statement of marks'!CC7</f>
        <v>7</v>
      </c>
      <c r="H156" s="571">
        <v>1</v>
      </c>
      <c r="I156" s="571">
        <f>details!D7</f>
        <v>651</v>
      </c>
      <c r="J156" s="571" t="str">
        <f>details!I7</f>
        <v>vfHk"ksd lkSx.k</v>
      </c>
      <c r="K156" s="574" t="str">
        <f>'statement of marks'!CD7</f>
        <v/>
      </c>
      <c r="L156" s="574" t="str">
        <f>'statement of marks'!CE7</f>
        <v/>
      </c>
      <c r="M156" s="574" t="str">
        <f>'statement of marks'!CF7</f>
        <v/>
      </c>
      <c r="O156" s="571">
        <v>1</v>
      </c>
      <c r="P156" s="571">
        <f>details!D7</f>
        <v>651</v>
      </c>
      <c r="Q156" s="571" t="str">
        <f>details!I7</f>
        <v>vfHk"ksd lkSx.k</v>
      </c>
      <c r="R156" s="574" t="str">
        <f>'statement of marks'!CG7</f>
        <v/>
      </c>
      <c r="S156" s="574" t="str">
        <f>'statement of marks'!CH7</f>
        <v/>
      </c>
      <c r="T156" s="574" t="str">
        <f>'statement of marks'!CI7</f>
        <v/>
      </c>
      <c r="V156" s="571">
        <v>1</v>
      </c>
      <c r="W156" s="571">
        <f>details!D7</f>
        <v>651</v>
      </c>
      <c r="X156" s="571" t="str">
        <f>details!I7</f>
        <v>vfHk"ksd lkSx.k</v>
      </c>
      <c r="Y156" s="574">
        <f>'statement of marks'!CK7</f>
        <v>16</v>
      </c>
      <c r="Z156" s="574">
        <f>'statement of marks'!CL7</f>
        <v>20</v>
      </c>
      <c r="AA156" s="574">
        <f>'statement of marks'!CM7</f>
        <v>36</v>
      </c>
      <c r="AC156" s="571">
        <v>1</v>
      </c>
      <c r="AD156" s="571">
        <f>details!D7</f>
        <v>651</v>
      </c>
      <c r="AE156" s="571" t="str">
        <f>details!I7</f>
        <v>vfHk"ksd lkSx.k</v>
      </c>
      <c r="AF156" s="574" t="str">
        <f>'statement of marks'!CO7</f>
        <v/>
      </c>
      <c r="AG156" s="574" t="str">
        <f>'statement of marks'!CP7</f>
        <v/>
      </c>
      <c r="AH156" s="574" t="str">
        <f>'statement of marks'!CQ7</f>
        <v/>
      </c>
      <c r="AJ156" s="571">
        <v>1</v>
      </c>
      <c r="AK156" s="571">
        <f>details!D7</f>
        <v>651</v>
      </c>
      <c r="AL156" s="571" t="str">
        <f>details!I7</f>
        <v>vfHk"ksd lkSx.k</v>
      </c>
      <c r="AM156" s="574"/>
      <c r="AN156" s="574"/>
      <c r="AO156" s="574"/>
    </row>
    <row r="157" spans="1:41">
      <c r="A157" s="571">
        <v>2</v>
      </c>
      <c r="B157" s="571">
        <f>details!D8</f>
        <v>652</v>
      </c>
      <c r="C157" s="571" t="str">
        <f>details!I8</f>
        <v>vt; dqekj lSuh</v>
      </c>
      <c r="D157" s="574">
        <f>'statement of marks'!CA8</f>
        <v>3</v>
      </c>
      <c r="E157" s="574">
        <f>'statement of marks'!CB8</f>
        <v>5</v>
      </c>
      <c r="F157" s="574">
        <f>'statement of marks'!CC8</f>
        <v>8</v>
      </c>
      <c r="H157" s="571">
        <v>2</v>
      </c>
      <c r="I157" s="571">
        <f>details!D8</f>
        <v>652</v>
      </c>
      <c r="J157" s="571" t="str">
        <f>details!I8</f>
        <v>vt; dqekj lSuh</v>
      </c>
      <c r="K157" s="574" t="str">
        <f>'statement of marks'!CD8</f>
        <v/>
      </c>
      <c r="L157" s="574" t="str">
        <f>'statement of marks'!CE8</f>
        <v/>
      </c>
      <c r="M157" s="574" t="str">
        <f>'statement of marks'!CF8</f>
        <v/>
      </c>
      <c r="O157" s="571">
        <v>2</v>
      </c>
      <c r="P157" s="571">
        <f>details!D8</f>
        <v>652</v>
      </c>
      <c r="Q157" s="571" t="str">
        <f>details!I8</f>
        <v>vt; dqekj lSuh</v>
      </c>
      <c r="R157" s="574" t="str">
        <f>'statement of marks'!CG8</f>
        <v/>
      </c>
      <c r="S157" s="574" t="str">
        <f>'statement of marks'!CH8</f>
        <v/>
      </c>
      <c r="T157" s="574" t="str">
        <f>'statement of marks'!CI8</f>
        <v/>
      </c>
      <c r="V157" s="571">
        <v>2</v>
      </c>
      <c r="W157" s="571">
        <f>details!D8</f>
        <v>652</v>
      </c>
      <c r="X157" s="571" t="str">
        <f>details!I8</f>
        <v>vt; dqekj lSuh</v>
      </c>
      <c r="Y157" s="574">
        <f>'statement of marks'!CK8</f>
        <v>22</v>
      </c>
      <c r="Z157" s="574">
        <f>'statement of marks'!CL8</f>
        <v>20</v>
      </c>
      <c r="AA157" s="574">
        <f>'statement of marks'!CM8</f>
        <v>42</v>
      </c>
      <c r="AC157" s="571">
        <v>2</v>
      </c>
      <c r="AD157" s="571">
        <f>details!D8</f>
        <v>652</v>
      </c>
      <c r="AE157" s="571" t="str">
        <f>details!I8</f>
        <v>vt; dqekj lSuh</v>
      </c>
      <c r="AF157" s="574" t="str">
        <f>'statement of marks'!CO8</f>
        <v/>
      </c>
      <c r="AG157" s="574" t="str">
        <f>'statement of marks'!CP8</f>
        <v/>
      </c>
      <c r="AH157" s="574" t="str">
        <f>'statement of marks'!CQ8</f>
        <v/>
      </c>
      <c r="AJ157" s="571">
        <v>2</v>
      </c>
      <c r="AK157" s="571">
        <f>details!D8</f>
        <v>652</v>
      </c>
      <c r="AL157" s="571" t="str">
        <f>details!I8</f>
        <v>vt; dqekj lSuh</v>
      </c>
      <c r="AM157" s="574"/>
      <c r="AN157" s="574"/>
      <c r="AO157" s="574"/>
    </row>
    <row r="158" spans="1:41">
      <c r="A158" s="571">
        <v>3</v>
      </c>
      <c r="B158" s="571">
        <f>details!D9</f>
        <v>653</v>
      </c>
      <c r="C158" s="571" t="str">
        <f>details!I9</f>
        <v>vfHkus'k dqekj cSjok</v>
      </c>
      <c r="D158" s="574">
        <f>'statement of marks'!CA9</f>
        <v>2</v>
      </c>
      <c r="E158" s="574">
        <f>'statement of marks'!CB9</f>
        <v>5</v>
      </c>
      <c r="F158" s="574">
        <f>'statement of marks'!CC9</f>
        <v>7</v>
      </c>
      <c r="H158" s="571">
        <v>3</v>
      </c>
      <c r="I158" s="571">
        <f>details!D9</f>
        <v>653</v>
      </c>
      <c r="J158" s="571" t="str">
        <f>details!I9</f>
        <v>vfHkus'k dqekj cSjok</v>
      </c>
      <c r="K158" s="574" t="str">
        <f>'statement of marks'!CD9</f>
        <v/>
      </c>
      <c r="L158" s="574" t="str">
        <f>'statement of marks'!CE9</f>
        <v/>
      </c>
      <c r="M158" s="574" t="str">
        <f>'statement of marks'!CF9</f>
        <v/>
      </c>
      <c r="O158" s="571">
        <v>3</v>
      </c>
      <c r="P158" s="571">
        <f>details!D9</f>
        <v>653</v>
      </c>
      <c r="Q158" s="571" t="str">
        <f>details!I9</f>
        <v>vfHkus'k dqekj cSjok</v>
      </c>
      <c r="R158" s="574" t="str">
        <f>'statement of marks'!CG9</f>
        <v/>
      </c>
      <c r="S158" s="574" t="str">
        <f>'statement of marks'!CH9</f>
        <v/>
      </c>
      <c r="T158" s="574" t="str">
        <f>'statement of marks'!CI9</f>
        <v/>
      </c>
      <c r="V158" s="571">
        <v>3</v>
      </c>
      <c r="W158" s="571">
        <f>details!D9</f>
        <v>653</v>
      </c>
      <c r="X158" s="571" t="str">
        <f>details!I9</f>
        <v>vfHkus'k dqekj cSjok</v>
      </c>
      <c r="Y158" s="574">
        <f>'statement of marks'!CK9</f>
        <v>20</v>
      </c>
      <c r="Z158" s="574">
        <f>'statement of marks'!CL9</f>
        <v>18</v>
      </c>
      <c r="AA158" s="574">
        <f>'statement of marks'!CM9</f>
        <v>38</v>
      </c>
      <c r="AC158" s="571">
        <v>3</v>
      </c>
      <c r="AD158" s="571">
        <f>details!D9</f>
        <v>653</v>
      </c>
      <c r="AE158" s="571" t="str">
        <f>details!I9</f>
        <v>vfHkus'k dqekj cSjok</v>
      </c>
      <c r="AF158" s="574" t="str">
        <f>'statement of marks'!CO9</f>
        <v/>
      </c>
      <c r="AG158" s="574" t="str">
        <f>'statement of marks'!CP9</f>
        <v/>
      </c>
      <c r="AH158" s="574" t="str">
        <f>'statement of marks'!CQ9</f>
        <v/>
      </c>
      <c r="AJ158" s="571">
        <v>3</v>
      </c>
      <c r="AK158" s="571">
        <f>details!D9</f>
        <v>653</v>
      </c>
      <c r="AL158" s="571" t="str">
        <f>details!I9</f>
        <v>vfHkus'k dqekj cSjok</v>
      </c>
      <c r="AM158" s="574"/>
      <c r="AN158" s="574"/>
      <c r="AO158" s="574"/>
    </row>
    <row r="159" spans="1:41">
      <c r="A159" s="571">
        <v>4</v>
      </c>
      <c r="B159" s="571">
        <f>details!D10</f>
        <v>654</v>
      </c>
      <c r="C159" s="571" t="str">
        <f>details!I10</f>
        <v>vafdr dqekj ehuk</v>
      </c>
      <c r="D159" s="574">
        <f>'statement of marks'!CA10</f>
        <v>2</v>
      </c>
      <c r="E159" s="574">
        <f>'statement of marks'!CB10</f>
        <v>5</v>
      </c>
      <c r="F159" s="574">
        <f>'statement of marks'!CC10</f>
        <v>7</v>
      </c>
      <c r="H159" s="571">
        <v>4</v>
      </c>
      <c r="I159" s="571">
        <f>details!D10</f>
        <v>654</v>
      </c>
      <c r="J159" s="571" t="str">
        <f>details!I10</f>
        <v>vafdr dqekj ehuk</v>
      </c>
      <c r="K159" s="574" t="str">
        <f>'statement of marks'!CD10</f>
        <v/>
      </c>
      <c r="L159" s="574" t="str">
        <f>'statement of marks'!CE10</f>
        <v/>
      </c>
      <c r="M159" s="574" t="str">
        <f>'statement of marks'!CF10</f>
        <v/>
      </c>
      <c r="O159" s="571">
        <v>4</v>
      </c>
      <c r="P159" s="571">
        <f>details!D10</f>
        <v>654</v>
      </c>
      <c r="Q159" s="571" t="str">
        <f>details!I10</f>
        <v>vafdr dqekj ehuk</v>
      </c>
      <c r="R159" s="574" t="str">
        <f>'statement of marks'!CG10</f>
        <v/>
      </c>
      <c r="S159" s="574" t="str">
        <f>'statement of marks'!CH10</f>
        <v/>
      </c>
      <c r="T159" s="574" t="str">
        <f>'statement of marks'!CI10</f>
        <v/>
      </c>
      <c r="V159" s="571">
        <v>4</v>
      </c>
      <c r="W159" s="571">
        <f>details!D10</f>
        <v>654</v>
      </c>
      <c r="X159" s="571" t="str">
        <f>details!I10</f>
        <v>vafdr dqekj ehuk</v>
      </c>
      <c r="Y159" s="574">
        <f>'statement of marks'!CK10</f>
        <v>11</v>
      </c>
      <c r="Z159" s="574">
        <f>'statement of marks'!CL10</f>
        <v>20</v>
      </c>
      <c r="AA159" s="574">
        <f>'statement of marks'!CM10</f>
        <v>31</v>
      </c>
      <c r="AC159" s="571">
        <v>4</v>
      </c>
      <c r="AD159" s="571">
        <f>details!D10</f>
        <v>654</v>
      </c>
      <c r="AE159" s="571" t="str">
        <f>details!I10</f>
        <v>vafdr dqekj ehuk</v>
      </c>
      <c r="AF159" s="574" t="str">
        <f>'statement of marks'!CO10</f>
        <v/>
      </c>
      <c r="AG159" s="574" t="str">
        <f>'statement of marks'!CP10</f>
        <v/>
      </c>
      <c r="AH159" s="574" t="str">
        <f>'statement of marks'!CQ10</f>
        <v/>
      </c>
      <c r="AJ159" s="571">
        <v>4</v>
      </c>
      <c r="AK159" s="571">
        <f>details!D10</f>
        <v>654</v>
      </c>
      <c r="AL159" s="571" t="str">
        <f>details!I10</f>
        <v>vafdr dqekj ehuk</v>
      </c>
      <c r="AM159" s="574"/>
      <c r="AN159" s="574"/>
      <c r="AO159" s="574"/>
    </row>
    <row r="160" spans="1:41">
      <c r="A160" s="571">
        <v>5</v>
      </c>
      <c r="B160" s="571">
        <f>details!D11</f>
        <v>655</v>
      </c>
      <c r="C160" s="571" t="str">
        <f>details!I11</f>
        <v>vk'kh"k egkoj</v>
      </c>
      <c r="D160" s="574">
        <f>'statement of marks'!CA11</f>
        <v>5</v>
      </c>
      <c r="E160" s="574">
        <f>'statement of marks'!CB11</f>
        <v>5</v>
      </c>
      <c r="F160" s="574">
        <f>'statement of marks'!CC11</f>
        <v>10</v>
      </c>
      <c r="H160" s="571">
        <v>5</v>
      </c>
      <c r="I160" s="571">
        <f>details!D11</f>
        <v>655</v>
      </c>
      <c r="J160" s="571" t="str">
        <f>details!I11</f>
        <v>vk'kh"k egkoj</v>
      </c>
      <c r="K160" s="574" t="str">
        <f>'statement of marks'!CD11</f>
        <v/>
      </c>
      <c r="L160" s="574" t="str">
        <f>'statement of marks'!CE11</f>
        <v/>
      </c>
      <c r="M160" s="574" t="str">
        <f>'statement of marks'!CF11</f>
        <v/>
      </c>
      <c r="O160" s="571">
        <v>5</v>
      </c>
      <c r="P160" s="571">
        <f>details!D11</f>
        <v>655</v>
      </c>
      <c r="Q160" s="571" t="str">
        <f>details!I11</f>
        <v>vk'kh"k egkoj</v>
      </c>
      <c r="R160" s="574" t="str">
        <f>'statement of marks'!CG11</f>
        <v/>
      </c>
      <c r="S160" s="574" t="str">
        <f>'statement of marks'!CH11</f>
        <v/>
      </c>
      <c r="T160" s="574" t="str">
        <f>'statement of marks'!CI11</f>
        <v/>
      </c>
      <c r="V160" s="571">
        <v>5</v>
      </c>
      <c r="W160" s="571">
        <f>details!D11</f>
        <v>655</v>
      </c>
      <c r="X160" s="571" t="str">
        <f>details!I11</f>
        <v>vk'kh"k egkoj</v>
      </c>
      <c r="Y160" s="574">
        <f>'statement of marks'!CK11</f>
        <v>22</v>
      </c>
      <c r="Z160" s="574">
        <f>'statement of marks'!CL11</f>
        <v>20</v>
      </c>
      <c r="AA160" s="574">
        <f>'statement of marks'!CM11</f>
        <v>42</v>
      </c>
      <c r="AC160" s="571">
        <v>5</v>
      </c>
      <c r="AD160" s="571">
        <f>details!D11</f>
        <v>655</v>
      </c>
      <c r="AE160" s="571" t="str">
        <f>details!I11</f>
        <v>vk'kh"k egkoj</v>
      </c>
      <c r="AF160" s="574" t="str">
        <f>'statement of marks'!CO11</f>
        <v/>
      </c>
      <c r="AG160" s="574" t="str">
        <f>'statement of marks'!CP11</f>
        <v/>
      </c>
      <c r="AH160" s="574" t="str">
        <f>'statement of marks'!CQ11</f>
        <v/>
      </c>
      <c r="AJ160" s="571">
        <v>5</v>
      </c>
      <c r="AK160" s="571">
        <f>details!D11</f>
        <v>655</v>
      </c>
      <c r="AL160" s="571" t="str">
        <f>details!I11</f>
        <v>vk'kh"k egkoj</v>
      </c>
      <c r="AM160" s="574"/>
      <c r="AN160" s="574"/>
      <c r="AO160" s="574"/>
    </row>
    <row r="161" spans="1:41">
      <c r="A161" s="571">
        <v>6</v>
      </c>
      <c r="B161" s="571">
        <f>details!D12</f>
        <v>656</v>
      </c>
      <c r="C161" s="571" t="str">
        <f>details!I12</f>
        <v>v'kksd dqekj xqtZj</v>
      </c>
      <c r="D161" s="574">
        <f>'statement of marks'!CA12</f>
        <v>2</v>
      </c>
      <c r="E161" s="574">
        <f>'statement of marks'!CB12</f>
        <v>5</v>
      </c>
      <c r="F161" s="574">
        <f>'statement of marks'!CC12</f>
        <v>7</v>
      </c>
      <c r="H161" s="571">
        <v>6</v>
      </c>
      <c r="I161" s="571">
        <f>details!D12</f>
        <v>656</v>
      </c>
      <c r="J161" s="571" t="str">
        <f>details!I12</f>
        <v>v'kksd dqekj xqtZj</v>
      </c>
      <c r="K161" s="574" t="str">
        <f>'statement of marks'!CD12</f>
        <v/>
      </c>
      <c r="L161" s="574" t="str">
        <f>'statement of marks'!CE12</f>
        <v/>
      </c>
      <c r="M161" s="574" t="str">
        <f>'statement of marks'!CF12</f>
        <v/>
      </c>
      <c r="O161" s="571">
        <v>6</v>
      </c>
      <c r="P161" s="571">
        <f>details!D12</f>
        <v>656</v>
      </c>
      <c r="Q161" s="571" t="str">
        <f>details!I12</f>
        <v>v'kksd dqekj xqtZj</v>
      </c>
      <c r="R161" s="574" t="str">
        <f>'statement of marks'!CG12</f>
        <v/>
      </c>
      <c r="S161" s="574" t="str">
        <f>'statement of marks'!CH12</f>
        <v/>
      </c>
      <c r="T161" s="574" t="str">
        <f>'statement of marks'!CI12</f>
        <v/>
      </c>
      <c r="V161" s="571">
        <v>6</v>
      </c>
      <c r="W161" s="571">
        <f>details!D12</f>
        <v>656</v>
      </c>
      <c r="X161" s="571" t="str">
        <f>details!I12</f>
        <v>v'kksd dqekj xqtZj</v>
      </c>
      <c r="Y161" s="574">
        <f>'statement of marks'!CK12</f>
        <v>13</v>
      </c>
      <c r="Z161" s="574">
        <f>'statement of marks'!CL12</f>
        <v>16</v>
      </c>
      <c r="AA161" s="574">
        <f>'statement of marks'!CM12</f>
        <v>29</v>
      </c>
      <c r="AC161" s="571">
        <v>6</v>
      </c>
      <c r="AD161" s="571">
        <f>details!D12</f>
        <v>656</v>
      </c>
      <c r="AE161" s="571" t="str">
        <f>details!I12</f>
        <v>v'kksd dqekj xqtZj</v>
      </c>
      <c r="AF161" s="574" t="str">
        <f>'statement of marks'!CO12</f>
        <v/>
      </c>
      <c r="AG161" s="574" t="str">
        <f>'statement of marks'!CP12</f>
        <v/>
      </c>
      <c r="AH161" s="574" t="str">
        <f>'statement of marks'!CQ12</f>
        <v/>
      </c>
      <c r="AJ161" s="571">
        <v>6</v>
      </c>
      <c r="AK161" s="571">
        <f>details!D12</f>
        <v>656</v>
      </c>
      <c r="AL161" s="571" t="str">
        <f>details!I12</f>
        <v>v'kksd dqekj xqtZj</v>
      </c>
      <c r="AM161" s="574"/>
      <c r="AN161" s="574"/>
      <c r="AO161" s="574"/>
    </row>
    <row r="162" spans="1:41">
      <c r="A162" s="571">
        <v>7</v>
      </c>
      <c r="B162" s="571">
        <f>details!D13</f>
        <v>657</v>
      </c>
      <c r="C162" s="571" t="str">
        <f>details!I13</f>
        <v>nhid cSjok</v>
      </c>
      <c r="D162" s="574">
        <f>'statement of marks'!CA13</f>
        <v>2</v>
      </c>
      <c r="E162" s="574">
        <f>'statement of marks'!CB13</f>
        <v>5</v>
      </c>
      <c r="F162" s="574">
        <f>'statement of marks'!CC13</f>
        <v>7</v>
      </c>
      <c r="H162" s="571">
        <v>7</v>
      </c>
      <c r="I162" s="571">
        <f>details!D13</f>
        <v>657</v>
      </c>
      <c r="J162" s="571" t="str">
        <f>details!I13</f>
        <v>nhid cSjok</v>
      </c>
      <c r="K162" s="574" t="str">
        <f>'statement of marks'!CD13</f>
        <v/>
      </c>
      <c r="L162" s="574" t="str">
        <f>'statement of marks'!CE13</f>
        <v/>
      </c>
      <c r="M162" s="574" t="str">
        <f>'statement of marks'!CF13</f>
        <v/>
      </c>
      <c r="O162" s="571">
        <v>7</v>
      </c>
      <c r="P162" s="571">
        <f>details!D13</f>
        <v>657</v>
      </c>
      <c r="Q162" s="571" t="str">
        <f>details!I13</f>
        <v>nhid cSjok</v>
      </c>
      <c r="R162" s="574" t="str">
        <f>'statement of marks'!CG13</f>
        <v/>
      </c>
      <c r="S162" s="574" t="str">
        <f>'statement of marks'!CH13</f>
        <v/>
      </c>
      <c r="T162" s="574" t="str">
        <f>'statement of marks'!CI13</f>
        <v/>
      </c>
      <c r="V162" s="571">
        <v>7</v>
      </c>
      <c r="W162" s="571">
        <f>details!D13</f>
        <v>657</v>
      </c>
      <c r="X162" s="571" t="str">
        <f>details!I13</f>
        <v>nhid cSjok</v>
      </c>
      <c r="Y162" s="574">
        <f>'statement of marks'!CK13</f>
        <v>8</v>
      </c>
      <c r="Z162" s="574">
        <f>'statement of marks'!CL13</f>
        <v>16</v>
      </c>
      <c r="AA162" s="574">
        <f>'statement of marks'!CM13</f>
        <v>24</v>
      </c>
      <c r="AC162" s="571">
        <v>7</v>
      </c>
      <c r="AD162" s="571">
        <f>details!D13</f>
        <v>657</v>
      </c>
      <c r="AE162" s="571" t="str">
        <f>details!I13</f>
        <v>nhid cSjok</v>
      </c>
      <c r="AF162" s="574" t="str">
        <f>'statement of marks'!CO13</f>
        <v/>
      </c>
      <c r="AG162" s="574" t="str">
        <f>'statement of marks'!CP13</f>
        <v/>
      </c>
      <c r="AH162" s="574" t="str">
        <f>'statement of marks'!CQ13</f>
        <v/>
      </c>
      <c r="AJ162" s="571">
        <v>7</v>
      </c>
      <c r="AK162" s="571">
        <f>details!D13</f>
        <v>657</v>
      </c>
      <c r="AL162" s="571" t="str">
        <f>details!I13</f>
        <v>nhid cSjok</v>
      </c>
      <c r="AM162" s="574"/>
      <c r="AN162" s="574"/>
      <c r="AO162" s="574"/>
    </row>
    <row r="163" spans="1:41">
      <c r="A163" s="571">
        <v>8</v>
      </c>
      <c r="B163" s="571">
        <f>details!D14</f>
        <v>658</v>
      </c>
      <c r="C163" s="571" t="str">
        <f>details!I14</f>
        <v>fnus'k dqekj lSuh</v>
      </c>
      <c r="D163" s="574">
        <f>'statement of marks'!CA14</f>
        <v>2</v>
      </c>
      <c r="E163" s="574">
        <f>'statement of marks'!CB14</f>
        <v>5</v>
      </c>
      <c r="F163" s="574">
        <f>'statement of marks'!CC14</f>
        <v>7</v>
      </c>
      <c r="H163" s="571">
        <v>8</v>
      </c>
      <c r="I163" s="571">
        <f>details!D14</f>
        <v>658</v>
      </c>
      <c r="J163" s="571" t="str">
        <f>details!I14</f>
        <v>fnus'k dqekj lSuh</v>
      </c>
      <c r="K163" s="574" t="str">
        <f>'statement of marks'!CD14</f>
        <v/>
      </c>
      <c r="L163" s="574" t="str">
        <f>'statement of marks'!CE14</f>
        <v/>
      </c>
      <c r="M163" s="574" t="str">
        <f>'statement of marks'!CF14</f>
        <v/>
      </c>
      <c r="O163" s="571">
        <v>8</v>
      </c>
      <c r="P163" s="571">
        <f>details!D14</f>
        <v>658</v>
      </c>
      <c r="Q163" s="571" t="str">
        <f>details!I14</f>
        <v>fnus'k dqekj lSuh</v>
      </c>
      <c r="R163" s="574" t="str">
        <f>'statement of marks'!CG14</f>
        <v/>
      </c>
      <c r="S163" s="574" t="str">
        <f>'statement of marks'!CH14</f>
        <v/>
      </c>
      <c r="T163" s="574" t="str">
        <f>'statement of marks'!CI14</f>
        <v/>
      </c>
      <c r="V163" s="571">
        <v>8</v>
      </c>
      <c r="W163" s="571">
        <f>details!D14</f>
        <v>658</v>
      </c>
      <c r="X163" s="571" t="str">
        <f>details!I14</f>
        <v>fnus'k dqekj lSuh</v>
      </c>
      <c r="Y163" s="574">
        <f>'statement of marks'!CK14</f>
        <v>8</v>
      </c>
      <c r="Z163" s="574">
        <f>'statement of marks'!CL14</f>
        <v>16</v>
      </c>
      <c r="AA163" s="574">
        <f>'statement of marks'!CM14</f>
        <v>24</v>
      </c>
      <c r="AC163" s="571">
        <v>8</v>
      </c>
      <c r="AD163" s="571">
        <f>details!D14</f>
        <v>658</v>
      </c>
      <c r="AE163" s="571" t="str">
        <f>details!I14</f>
        <v>fnus'k dqekj lSuh</v>
      </c>
      <c r="AF163" s="574" t="str">
        <f>'statement of marks'!CO14</f>
        <v/>
      </c>
      <c r="AG163" s="574" t="str">
        <f>'statement of marks'!CP14</f>
        <v/>
      </c>
      <c r="AH163" s="574" t="str">
        <f>'statement of marks'!CQ14</f>
        <v/>
      </c>
      <c r="AJ163" s="571">
        <v>8</v>
      </c>
      <c r="AK163" s="571">
        <f>details!D14</f>
        <v>658</v>
      </c>
      <c r="AL163" s="571" t="str">
        <f>details!I14</f>
        <v>fnus'k dqekj lSuh</v>
      </c>
      <c r="AM163" s="574"/>
      <c r="AN163" s="574"/>
      <c r="AO163" s="574"/>
    </row>
    <row r="164" spans="1:41">
      <c r="A164" s="571">
        <v>9</v>
      </c>
      <c r="B164" s="571">
        <f>details!D15</f>
        <v>659</v>
      </c>
      <c r="C164" s="571" t="str">
        <f>details!I15</f>
        <v>gjds'k ehuk</v>
      </c>
      <c r="D164" s="574">
        <f>'statement of marks'!CA15</f>
        <v>2</v>
      </c>
      <c r="E164" s="574">
        <f>'statement of marks'!CB15</f>
        <v>5</v>
      </c>
      <c r="F164" s="574">
        <f>'statement of marks'!CC15</f>
        <v>7</v>
      </c>
      <c r="H164" s="571">
        <v>9</v>
      </c>
      <c r="I164" s="571">
        <f>details!D15</f>
        <v>659</v>
      </c>
      <c r="J164" s="571" t="str">
        <f>details!I15</f>
        <v>gjds'k ehuk</v>
      </c>
      <c r="K164" s="574" t="str">
        <f>'statement of marks'!CD15</f>
        <v/>
      </c>
      <c r="L164" s="574" t="str">
        <f>'statement of marks'!CE15</f>
        <v/>
      </c>
      <c r="M164" s="574" t="str">
        <f>'statement of marks'!CF15</f>
        <v/>
      </c>
      <c r="O164" s="571">
        <v>9</v>
      </c>
      <c r="P164" s="571">
        <f>details!D15</f>
        <v>659</v>
      </c>
      <c r="Q164" s="571" t="str">
        <f>details!I15</f>
        <v>gjds'k ehuk</v>
      </c>
      <c r="R164" s="574" t="str">
        <f>'statement of marks'!CG15</f>
        <v/>
      </c>
      <c r="S164" s="574" t="str">
        <f>'statement of marks'!CH15</f>
        <v/>
      </c>
      <c r="T164" s="574" t="str">
        <f>'statement of marks'!CI15</f>
        <v/>
      </c>
      <c r="V164" s="571">
        <v>9</v>
      </c>
      <c r="W164" s="571">
        <f>details!D15</f>
        <v>659</v>
      </c>
      <c r="X164" s="571" t="str">
        <f>details!I15</f>
        <v>gjds'k ehuk</v>
      </c>
      <c r="Y164" s="574">
        <f>'statement of marks'!CK15</f>
        <v>5</v>
      </c>
      <c r="Z164" s="574">
        <f>'statement of marks'!CL15</f>
        <v>16</v>
      </c>
      <c r="AA164" s="574">
        <f>'statement of marks'!CM15</f>
        <v>21</v>
      </c>
      <c r="AC164" s="571">
        <v>9</v>
      </c>
      <c r="AD164" s="571">
        <f>details!D15</f>
        <v>659</v>
      </c>
      <c r="AE164" s="571" t="str">
        <f>details!I15</f>
        <v>gjds'k ehuk</v>
      </c>
      <c r="AF164" s="574" t="str">
        <f>'statement of marks'!CO15</f>
        <v/>
      </c>
      <c r="AG164" s="574" t="str">
        <f>'statement of marks'!CP15</f>
        <v/>
      </c>
      <c r="AH164" s="574" t="str">
        <f>'statement of marks'!CQ15</f>
        <v/>
      </c>
      <c r="AJ164" s="571">
        <v>9</v>
      </c>
      <c r="AK164" s="571">
        <f>details!D15</f>
        <v>659</v>
      </c>
      <c r="AL164" s="571" t="str">
        <f>details!I15</f>
        <v>gjds'k ehuk</v>
      </c>
      <c r="AM164" s="574"/>
      <c r="AN164" s="574"/>
      <c r="AO164" s="574"/>
    </row>
    <row r="165" spans="1:41">
      <c r="A165" s="571">
        <v>10</v>
      </c>
      <c r="B165" s="571">
        <f>details!D16</f>
        <v>660</v>
      </c>
      <c r="C165" s="571" t="str">
        <f>details!I16</f>
        <v>fgeka'kq oekZ</v>
      </c>
      <c r="D165" s="574">
        <f>'statement of marks'!CA16</f>
        <v>2</v>
      </c>
      <c r="E165" s="574">
        <f>'statement of marks'!CB16</f>
        <v>5</v>
      </c>
      <c r="F165" s="574">
        <f>'statement of marks'!CC16</f>
        <v>7</v>
      </c>
      <c r="H165" s="571">
        <v>10</v>
      </c>
      <c r="I165" s="571">
        <f>details!D16</f>
        <v>660</v>
      </c>
      <c r="J165" s="571" t="str">
        <f>details!I16</f>
        <v>fgeka'kq oekZ</v>
      </c>
      <c r="K165" s="574" t="str">
        <f>'statement of marks'!CD16</f>
        <v/>
      </c>
      <c r="L165" s="574" t="str">
        <f>'statement of marks'!CE16</f>
        <v/>
      </c>
      <c r="M165" s="574" t="str">
        <f>'statement of marks'!CF16</f>
        <v/>
      </c>
      <c r="O165" s="571">
        <v>10</v>
      </c>
      <c r="P165" s="571">
        <f>details!D16</f>
        <v>660</v>
      </c>
      <c r="Q165" s="571" t="str">
        <f>details!I16</f>
        <v>fgeka'kq oekZ</v>
      </c>
      <c r="R165" s="574" t="str">
        <f>'statement of marks'!CG16</f>
        <v/>
      </c>
      <c r="S165" s="574" t="str">
        <f>'statement of marks'!CH16</f>
        <v/>
      </c>
      <c r="T165" s="574" t="str">
        <f>'statement of marks'!CI16</f>
        <v/>
      </c>
      <c r="V165" s="571">
        <v>10</v>
      </c>
      <c r="W165" s="571">
        <f>details!D16</f>
        <v>660</v>
      </c>
      <c r="X165" s="571" t="str">
        <f>details!I16</f>
        <v>fgeka'kq oekZ</v>
      </c>
      <c r="Y165" s="574">
        <f>'statement of marks'!CK16</f>
        <v>13</v>
      </c>
      <c r="Z165" s="574">
        <f>'statement of marks'!CL16</f>
        <v>18</v>
      </c>
      <c r="AA165" s="574">
        <f>'statement of marks'!CM16</f>
        <v>31</v>
      </c>
      <c r="AC165" s="571">
        <v>10</v>
      </c>
      <c r="AD165" s="571">
        <f>details!D16</f>
        <v>660</v>
      </c>
      <c r="AE165" s="571" t="str">
        <f>details!I16</f>
        <v>fgeka'kq oekZ</v>
      </c>
      <c r="AF165" s="574" t="str">
        <f>'statement of marks'!CO16</f>
        <v/>
      </c>
      <c r="AG165" s="574" t="str">
        <f>'statement of marks'!CP16</f>
        <v/>
      </c>
      <c r="AH165" s="574" t="str">
        <f>'statement of marks'!CQ16</f>
        <v/>
      </c>
      <c r="AJ165" s="571">
        <v>10</v>
      </c>
      <c r="AK165" s="571">
        <f>details!D16</f>
        <v>660</v>
      </c>
      <c r="AL165" s="571" t="str">
        <f>details!I16</f>
        <v>fgeka'kq oekZ</v>
      </c>
      <c r="AM165" s="574"/>
      <c r="AN165" s="574"/>
      <c r="AO165" s="574"/>
    </row>
    <row r="166" spans="1:41">
      <c r="A166" s="571">
        <v>11</v>
      </c>
      <c r="B166" s="571">
        <f>details!D17</f>
        <v>661</v>
      </c>
      <c r="C166" s="571" t="str">
        <f>details!I17</f>
        <v>ftrsUnz csuhoky</v>
      </c>
      <c r="D166" s="574">
        <f>'statement of marks'!CA17</f>
        <v>2</v>
      </c>
      <c r="E166" s="574">
        <f>'statement of marks'!CB17</f>
        <v>5</v>
      </c>
      <c r="F166" s="574">
        <f>'statement of marks'!CC17</f>
        <v>7</v>
      </c>
      <c r="H166" s="571">
        <v>11</v>
      </c>
      <c r="I166" s="571">
        <f>details!D17</f>
        <v>661</v>
      </c>
      <c r="J166" s="571" t="str">
        <f>details!I17</f>
        <v>ftrsUnz csuhoky</v>
      </c>
      <c r="K166" s="574" t="str">
        <f>'statement of marks'!CD17</f>
        <v/>
      </c>
      <c r="L166" s="574" t="str">
        <f>'statement of marks'!CE17</f>
        <v/>
      </c>
      <c r="M166" s="574" t="str">
        <f>'statement of marks'!CF17</f>
        <v/>
      </c>
      <c r="O166" s="571">
        <v>11</v>
      </c>
      <c r="P166" s="571">
        <f>details!D17</f>
        <v>661</v>
      </c>
      <c r="Q166" s="571" t="str">
        <f>details!I17</f>
        <v>ftrsUnz csuhoky</v>
      </c>
      <c r="R166" s="574" t="str">
        <f>'statement of marks'!CG17</f>
        <v/>
      </c>
      <c r="S166" s="574" t="str">
        <f>'statement of marks'!CH17</f>
        <v/>
      </c>
      <c r="T166" s="574" t="str">
        <f>'statement of marks'!CI17</f>
        <v/>
      </c>
      <c r="V166" s="571">
        <v>11</v>
      </c>
      <c r="W166" s="571">
        <f>details!D17</f>
        <v>661</v>
      </c>
      <c r="X166" s="571" t="str">
        <f>details!I17</f>
        <v>ftrsUnz csuhoky</v>
      </c>
      <c r="Y166" s="574">
        <f>'statement of marks'!CK17</f>
        <v>9</v>
      </c>
      <c r="Z166" s="574">
        <f>'statement of marks'!CL17</f>
        <v>16</v>
      </c>
      <c r="AA166" s="574">
        <f>'statement of marks'!CM17</f>
        <v>25</v>
      </c>
      <c r="AC166" s="571">
        <v>11</v>
      </c>
      <c r="AD166" s="571">
        <f>details!D17</f>
        <v>661</v>
      </c>
      <c r="AE166" s="571" t="str">
        <f>details!I17</f>
        <v>ftrsUnz csuhoky</v>
      </c>
      <c r="AF166" s="574" t="str">
        <f>'statement of marks'!CO17</f>
        <v/>
      </c>
      <c r="AG166" s="574" t="str">
        <f>'statement of marks'!CP17</f>
        <v/>
      </c>
      <c r="AH166" s="574" t="str">
        <f>'statement of marks'!CQ17</f>
        <v/>
      </c>
      <c r="AJ166" s="571">
        <v>11</v>
      </c>
      <c r="AK166" s="571">
        <f>details!D17</f>
        <v>661</v>
      </c>
      <c r="AL166" s="571" t="str">
        <f>details!I17</f>
        <v>ftrsUnz csuhoky</v>
      </c>
      <c r="AM166" s="574"/>
      <c r="AN166" s="574"/>
      <c r="AO166" s="574"/>
    </row>
    <row r="167" spans="1:41">
      <c r="A167" s="571">
        <v>12</v>
      </c>
      <c r="B167" s="571">
        <f>details!D18</f>
        <v>662</v>
      </c>
      <c r="C167" s="571" t="str">
        <f>details!I18</f>
        <v>yky pUn cSjok</v>
      </c>
      <c r="D167" s="574">
        <f>'statement of marks'!CA18</f>
        <v>2</v>
      </c>
      <c r="E167" s="574">
        <f>'statement of marks'!CB18</f>
        <v>5</v>
      </c>
      <c r="F167" s="574">
        <f>'statement of marks'!CC18</f>
        <v>7</v>
      </c>
      <c r="H167" s="571">
        <v>12</v>
      </c>
      <c r="I167" s="571">
        <f>details!D18</f>
        <v>662</v>
      </c>
      <c r="J167" s="571" t="str">
        <f>details!I18</f>
        <v>yky pUn cSjok</v>
      </c>
      <c r="K167" s="574" t="str">
        <f>'statement of marks'!CD18</f>
        <v/>
      </c>
      <c r="L167" s="574" t="str">
        <f>'statement of marks'!CE18</f>
        <v/>
      </c>
      <c r="M167" s="574" t="str">
        <f>'statement of marks'!CF18</f>
        <v/>
      </c>
      <c r="O167" s="571">
        <v>12</v>
      </c>
      <c r="P167" s="571">
        <f>details!D18</f>
        <v>662</v>
      </c>
      <c r="Q167" s="571" t="str">
        <f>details!I18</f>
        <v>yky pUn cSjok</v>
      </c>
      <c r="R167" s="574" t="str">
        <f>'statement of marks'!CG18</f>
        <v/>
      </c>
      <c r="S167" s="574" t="str">
        <f>'statement of marks'!CH18</f>
        <v/>
      </c>
      <c r="T167" s="574" t="str">
        <f>'statement of marks'!CI18</f>
        <v/>
      </c>
      <c r="V167" s="571">
        <v>12</v>
      </c>
      <c r="W167" s="571">
        <f>details!D18</f>
        <v>662</v>
      </c>
      <c r="X167" s="571" t="str">
        <f>details!I18</f>
        <v>yky pUn cSjok</v>
      </c>
      <c r="Y167" s="574">
        <f>'statement of marks'!CK18</f>
        <v>5</v>
      </c>
      <c r="Z167" s="574">
        <f>'statement of marks'!CL18</f>
        <v>16</v>
      </c>
      <c r="AA167" s="574">
        <f>'statement of marks'!CM18</f>
        <v>21</v>
      </c>
      <c r="AC167" s="571">
        <v>12</v>
      </c>
      <c r="AD167" s="571">
        <f>details!D18</f>
        <v>662</v>
      </c>
      <c r="AE167" s="571" t="str">
        <f>details!I18</f>
        <v>yky pUn cSjok</v>
      </c>
      <c r="AF167" s="574" t="str">
        <f>'statement of marks'!CO18</f>
        <v/>
      </c>
      <c r="AG167" s="574" t="str">
        <f>'statement of marks'!CP18</f>
        <v/>
      </c>
      <c r="AH167" s="574" t="str">
        <f>'statement of marks'!CQ18</f>
        <v/>
      </c>
      <c r="AJ167" s="571">
        <v>12</v>
      </c>
      <c r="AK167" s="571">
        <f>details!D18</f>
        <v>662</v>
      </c>
      <c r="AL167" s="571" t="str">
        <f>details!I18</f>
        <v>yky pUn cSjok</v>
      </c>
      <c r="AM167" s="574"/>
      <c r="AN167" s="574"/>
      <c r="AO167" s="574"/>
    </row>
    <row r="168" spans="1:41">
      <c r="A168" s="571">
        <v>13</v>
      </c>
      <c r="B168" s="571">
        <f>details!D19</f>
        <v>663</v>
      </c>
      <c r="C168" s="571" t="str">
        <f>details!I19</f>
        <v>euh"k es?koa'kh</v>
      </c>
      <c r="D168" s="574">
        <f>'statement of marks'!CA19</f>
        <v>2</v>
      </c>
      <c r="E168" s="574">
        <f>'statement of marks'!CB19</f>
        <v>5</v>
      </c>
      <c r="F168" s="574">
        <f>'statement of marks'!CC19</f>
        <v>7</v>
      </c>
      <c r="H168" s="571">
        <v>13</v>
      </c>
      <c r="I168" s="571">
        <f>details!D19</f>
        <v>663</v>
      </c>
      <c r="J168" s="571" t="str">
        <f>details!I19</f>
        <v>euh"k es?koa'kh</v>
      </c>
      <c r="K168" s="574" t="str">
        <f>'statement of marks'!CD19</f>
        <v/>
      </c>
      <c r="L168" s="574" t="str">
        <f>'statement of marks'!CE19</f>
        <v/>
      </c>
      <c r="M168" s="574" t="str">
        <f>'statement of marks'!CF19</f>
        <v/>
      </c>
      <c r="O168" s="571">
        <v>13</v>
      </c>
      <c r="P168" s="571">
        <f>details!D19</f>
        <v>663</v>
      </c>
      <c r="Q168" s="571" t="str">
        <f>details!I19</f>
        <v>euh"k es?koa'kh</v>
      </c>
      <c r="R168" s="574" t="str">
        <f>'statement of marks'!CG19</f>
        <v/>
      </c>
      <c r="S168" s="574" t="str">
        <f>'statement of marks'!CH19</f>
        <v/>
      </c>
      <c r="T168" s="574" t="str">
        <f>'statement of marks'!CI19</f>
        <v/>
      </c>
      <c r="V168" s="571">
        <v>13</v>
      </c>
      <c r="W168" s="571">
        <f>details!D19</f>
        <v>663</v>
      </c>
      <c r="X168" s="571" t="str">
        <f>details!I19</f>
        <v>euh"k es?koa'kh</v>
      </c>
      <c r="Y168" s="574">
        <f>'statement of marks'!CK19</f>
        <v>7</v>
      </c>
      <c r="Z168" s="574">
        <f>'statement of marks'!CL19</f>
        <v>16</v>
      </c>
      <c r="AA168" s="574">
        <f>'statement of marks'!CM19</f>
        <v>23</v>
      </c>
      <c r="AC168" s="571">
        <v>13</v>
      </c>
      <c r="AD168" s="571">
        <f>details!D19</f>
        <v>663</v>
      </c>
      <c r="AE168" s="571" t="str">
        <f>details!I19</f>
        <v>euh"k es?koa'kh</v>
      </c>
      <c r="AF168" s="574" t="str">
        <f>'statement of marks'!CO19</f>
        <v/>
      </c>
      <c r="AG168" s="574" t="str">
        <f>'statement of marks'!CP19</f>
        <v/>
      </c>
      <c r="AH168" s="574" t="str">
        <f>'statement of marks'!CQ19</f>
        <v/>
      </c>
      <c r="AJ168" s="571">
        <v>13</v>
      </c>
      <c r="AK168" s="571">
        <f>details!D19</f>
        <v>663</v>
      </c>
      <c r="AL168" s="571" t="str">
        <f>details!I19</f>
        <v>euh"k es?koa'kh</v>
      </c>
      <c r="AM168" s="574"/>
      <c r="AN168" s="574"/>
      <c r="AO168" s="574"/>
    </row>
    <row r="169" spans="1:41">
      <c r="A169" s="571">
        <v>14</v>
      </c>
      <c r="B169" s="571">
        <f>details!D20</f>
        <v>664</v>
      </c>
      <c r="C169" s="571" t="str">
        <f>details!I20</f>
        <v>euh"k dqekj ehuk</v>
      </c>
      <c r="D169" s="574" t="str">
        <f>'statement of marks'!CA20</f>
        <v>ab</v>
      </c>
      <c r="E169" s="574" t="str">
        <f>'statement of marks'!CB20</f>
        <v>ab</v>
      </c>
      <c r="F169" s="574">
        <f>'statement of marks'!CC20</f>
        <v>0</v>
      </c>
      <c r="H169" s="571">
        <v>14</v>
      </c>
      <c r="I169" s="571">
        <f>details!D20</f>
        <v>664</v>
      </c>
      <c r="J169" s="571" t="str">
        <f>details!I20</f>
        <v>euh"k dqekj ehuk</v>
      </c>
      <c r="K169" s="574" t="str">
        <f>'statement of marks'!CD20</f>
        <v/>
      </c>
      <c r="L169" s="574" t="str">
        <f>'statement of marks'!CE20</f>
        <v/>
      </c>
      <c r="M169" s="574" t="str">
        <f>'statement of marks'!CF20</f>
        <v/>
      </c>
      <c r="O169" s="571">
        <v>14</v>
      </c>
      <c r="P169" s="571">
        <f>details!D20</f>
        <v>664</v>
      </c>
      <c r="Q169" s="571" t="str">
        <f>details!I20</f>
        <v>euh"k dqekj ehuk</v>
      </c>
      <c r="R169" s="574" t="str">
        <f>'statement of marks'!CG20</f>
        <v/>
      </c>
      <c r="S169" s="574" t="str">
        <f>'statement of marks'!CH20</f>
        <v/>
      </c>
      <c r="T169" s="574" t="str">
        <f>'statement of marks'!CI20</f>
        <v/>
      </c>
      <c r="V169" s="571">
        <v>14</v>
      </c>
      <c r="W169" s="571">
        <f>details!D20</f>
        <v>664</v>
      </c>
      <c r="X169" s="571" t="str">
        <f>details!I20</f>
        <v>euh"k dqekj ehuk</v>
      </c>
      <c r="Y169" s="574">
        <f>'statement of marks'!CK20</f>
        <v>16</v>
      </c>
      <c r="Z169" s="574">
        <f>'statement of marks'!CL20</f>
        <v>20</v>
      </c>
      <c r="AA169" s="574">
        <f>'statement of marks'!CM20</f>
        <v>36</v>
      </c>
      <c r="AC169" s="571">
        <v>14</v>
      </c>
      <c r="AD169" s="571">
        <f>details!D20</f>
        <v>664</v>
      </c>
      <c r="AE169" s="571" t="str">
        <f>details!I20</f>
        <v>euh"k dqekj ehuk</v>
      </c>
      <c r="AF169" s="574" t="str">
        <f>'statement of marks'!CO20</f>
        <v/>
      </c>
      <c r="AG169" s="574" t="str">
        <f>'statement of marks'!CP20</f>
        <v/>
      </c>
      <c r="AH169" s="574" t="str">
        <f>'statement of marks'!CQ20</f>
        <v/>
      </c>
      <c r="AJ169" s="571">
        <v>14</v>
      </c>
      <c r="AK169" s="571">
        <f>details!D20</f>
        <v>664</v>
      </c>
      <c r="AL169" s="571" t="str">
        <f>details!I20</f>
        <v>euh"k dqekj ehuk</v>
      </c>
      <c r="AM169" s="574"/>
      <c r="AN169" s="574"/>
      <c r="AO169" s="574"/>
    </row>
    <row r="170" spans="1:41">
      <c r="A170" s="571">
        <v>15</v>
      </c>
      <c r="B170" s="571">
        <f>details!D21</f>
        <v>665</v>
      </c>
      <c r="C170" s="571" t="str">
        <f>details!I21</f>
        <v>eueksgu flag</v>
      </c>
      <c r="D170" s="574">
        <f>'statement of marks'!CA21</f>
        <v>5</v>
      </c>
      <c r="E170" s="574">
        <f>'statement of marks'!CB21</f>
        <v>5</v>
      </c>
      <c r="F170" s="574">
        <f>'statement of marks'!CC21</f>
        <v>10</v>
      </c>
      <c r="H170" s="571">
        <v>15</v>
      </c>
      <c r="I170" s="571">
        <f>details!D21</f>
        <v>665</v>
      </c>
      <c r="J170" s="571" t="str">
        <f>details!I21</f>
        <v>eueksgu flag</v>
      </c>
      <c r="K170" s="574" t="str">
        <f>'statement of marks'!CD21</f>
        <v/>
      </c>
      <c r="L170" s="574" t="str">
        <f>'statement of marks'!CE21</f>
        <v/>
      </c>
      <c r="M170" s="574" t="str">
        <f>'statement of marks'!CF21</f>
        <v/>
      </c>
      <c r="O170" s="571">
        <v>15</v>
      </c>
      <c r="P170" s="571">
        <f>details!D21</f>
        <v>665</v>
      </c>
      <c r="Q170" s="571" t="str">
        <f>details!I21</f>
        <v>eueksgu flag</v>
      </c>
      <c r="R170" s="574" t="str">
        <f>'statement of marks'!CG21</f>
        <v/>
      </c>
      <c r="S170" s="574" t="str">
        <f>'statement of marks'!CH21</f>
        <v/>
      </c>
      <c r="T170" s="574" t="str">
        <f>'statement of marks'!CI21</f>
        <v/>
      </c>
      <c r="V170" s="571">
        <v>15</v>
      </c>
      <c r="W170" s="571">
        <f>details!D21</f>
        <v>665</v>
      </c>
      <c r="X170" s="571" t="str">
        <f>details!I21</f>
        <v>eueksgu flag</v>
      </c>
      <c r="Y170" s="574">
        <f>'statement of marks'!CK21</f>
        <v>30</v>
      </c>
      <c r="Z170" s="574">
        <f>'statement of marks'!CL21</f>
        <v>20</v>
      </c>
      <c r="AA170" s="574">
        <f>'statement of marks'!CM21</f>
        <v>50</v>
      </c>
      <c r="AC170" s="571">
        <v>15</v>
      </c>
      <c r="AD170" s="571">
        <f>details!D21</f>
        <v>665</v>
      </c>
      <c r="AE170" s="571" t="str">
        <f>details!I21</f>
        <v>eueksgu flag</v>
      </c>
      <c r="AF170" s="574" t="str">
        <f>'statement of marks'!CO21</f>
        <v/>
      </c>
      <c r="AG170" s="574" t="str">
        <f>'statement of marks'!CP21</f>
        <v/>
      </c>
      <c r="AH170" s="574" t="str">
        <f>'statement of marks'!CQ21</f>
        <v/>
      </c>
      <c r="AJ170" s="571">
        <v>15</v>
      </c>
      <c r="AK170" s="571">
        <f>details!D21</f>
        <v>665</v>
      </c>
      <c r="AL170" s="571" t="str">
        <f>details!I21</f>
        <v>eueksgu flag</v>
      </c>
      <c r="AM170" s="574"/>
      <c r="AN170" s="574"/>
      <c r="AO170" s="574"/>
    </row>
    <row r="171" spans="1:41">
      <c r="A171" s="571">
        <v>16</v>
      </c>
      <c r="B171" s="571">
        <f>details!D22</f>
        <v>666</v>
      </c>
      <c r="C171" s="571" t="str">
        <f>details!I22</f>
        <v>e;ad</v>
      </c>
      <c r="D171" s="574">
        <f>'statement of marks'!CA22</f>
        <v>2</v>
      </c>
      <c r="E171" s="574">
        <f>'statement of marks'!CB22</f>
        <v>5</v>
      </c>
      <c r="F171" s="574">
        <f>'statement of marks'!CC22</f>
        <v>7</v>
      </c>
      <c r="H171" s="571">
        <v>16</v>
      </c>
      <c r="I171" s="571">
        <f>details!D22</f>
        <v>666</v>
      </c>
      <c r="J171" s="571" t="str">
        <f>details!I22</f>
        <v>e;ad</v>
      </c>
      <c r="K171" s="574" t="str">
        <f>'statement of marks'!CD22</f>
        <v/>
      </c>
      <c r="L171" s="574" t="str">
        <f>'statement of marks'!CE22</f>
        <v/>
      </c>
      <c r="M171" s="574" t="str">
        <f>'statement of marks'!CF22</f>
        <v/>
      </c>
      <c r="O171" s="571">
        <v>16</v>
      </c>
      <c r="P171" s="571">
        <f>details!D22</f>
        <v>666</v>
      </c>
      <c r="Q171" s="571" t="str">
        <f>details!I22</f>
        <v>e;ad</v>
      </c>
      <c r="R171" s="574" t="str">
        <f>'statement of marks'!CG22</f>
        <v/>
      </c>
      <c r="S171" s="574" t="str">
        <f>'statement of marks'!CH22</f>
        <v/>
      </c>
      <c r="T171" s="574" t="str">
        <f>'statement of marks'!CI22</f>
        <v/>
      </c>
      <c r="V171" s="571">
        <v>16</v>
      </c>
      <c r="W171" s="571">
        <f>details!D22</f>
        <v>666</v>
      </c>
      <c r="X171" s="571" t="str">
        <f>details!I22</f>
        <v>e;ad</v>
      </c>
      <c r="Y171" s="574">
        <f>'statement of marks'!CK22</f>
        <v>15</v>
      </c>
      <c r="Z171" s="574">
        <f>'statement of marks'!CL22</f>
        <v>18</v>
      </c>
      <c r="AA171" s="574">
        <f>'statement of marks'!CM22</f>
        <v>33</v>
      </c>
      <c r="AC171" s="571">
        <v>16</v>
      </c>
      <c r="AD171" s="571">
        <f>details!D22</f>
        <v>666</v>
      </c>
      <c r="AE171" s="571" t="str">
        <f>details!I22</f>
        <v>e;ad</v>
      </c>
      <c r="AF171" s="574" t="str">
        <f>'statement of marks'!CO22</f>
        <v/>
      </c>
      <c r="AG171" s="574" t="str">
        <f>'statement of marks'!CP22</f>
        <v/>
      </c>
      <c r="AH171" s="574" t="str">
        <f>'statement of marks'!CQ22</f>
        <v/>
      </c>
      <c r="AJ171" s="571">
        <v>16</v>
      </c>
      <c r="AK171" s="571">
        <f>details!D22</f>
        <v>666</v>
      </c>
      <c r="AL171" s="571" t="str">
        <f>details!I22</f>
        <v>e;ad</v>
      </c>
      <c r="AM171" s="574"/>
      <c r="AN171" s="574"/>
      <c r="AO171" s="574"/>
    </row>
    <row r="172" spans="1:41">
      <c r="A172" s="571">
        <v>17</v>
      </c>
      <c r="B172" s="571">
        <f>details!D23</f>
        <v>667</v>
      </c>
      <c r="C172" s="571" t="str">
        <f>details!I23</f>
        <v>eksfgr dqekj</v>
      </c>
      <c r="D172" s="574">
        <f>'statement of marks'!CA23</f>
        <v>3</v>
      </c>
      <c r="E172" s="574">
        <f>'statement of marks'!CB23</f>
        <v>5</v>
      </c>
      <c r="F172" s="574">
        <f>'statement of marks'!CC23</f>
        <v>8</v>
      </c>
      <c r="H172" s="571">
        <v>17</v>
      </c>
      <c r="I172" s="571">
        <f>details!D23</f>
        <v>667</v>
      </c>
      <c r="J172" s="571" t="str">
        <f>details!I23</f>
        <v>eksfgr dqekj</v>
      </c>
      <c r="K172" s="574" t="str">
        <f>'statement of marks'!CD23</f>
        <v/>
      </c>
      <c r="L172" s="574" t="str">
        <f>'statement of marks'!CE23</f>
        <v/>
      </c>
      <c r="M172" s="574" t="str">
        <f>'statement of marks'!CF23</f>
        <v/>
      </c>
      <c r="O172" s="571">
        <v>17</v>
      </c>
      <c r="P172" s="571">
        <f>details!D23</f>
        <v>667</v>
      </c>
      <c r="Q172" s="571" t="str">
        <f>details!I23</f>
        <v>eksfgr dqekj</v>
      </c>
      <c r="R172" s="574" t="str">
        <f>'statement of marks'!CG23</f>
        <v/>
      </c>
      <c r="S172" s="574" t="str">
        <f>'statement of marks'!CH23</f>
        <v/>
      </c>
      <c r="T172" s="574" t="str">
        <f>'statement of marks'!CI23</f>
        <v/>
      </c>
      <c r="V172" s="571">
        <v>17</v>
      </c>
      <c r="W172" s="571">
        <f>details!D23</f>
        <v>667</v>
      </c>
      <c r="X172" s="571" t="str">
        <f>details!I23</f>
        <v>eksfgr dqekj</v>
      </c>
      <c r="Y172" s="574">
        <f>'statement of marks'!CK23</f>
        <v>22</v>
      </c>
      <c r="Z172" s="574">
        <f>'statement of marks'!CL23</f>
        <v>16</v>
      </c>
      <c r="AA172" s="574">
        <f>'statement of marks'!CM23</f>
        <v>38</v>
      </c>
      <c r="AC172" s="571">
        <v>17</v>
      </c>
      <c r="AD172" s="571">
        <f>details!D23</f>
        <v>667</v>
      </c>
      <c r="AE172" s="571" t="str">
        <f>details!I23</f>
        <v>eksfgr dqekj</v>
      </c>
      <c r="AF172" s="574" t="str">
        <f>'statement of marks'!CO23</f>
        <v/>
      </c>
      <c r="AG172" s="574" t="str">
        <f>'statement of marks'!CP23</f>
        <v/>
      </c>
      <c r="AH172" s="574" t="str">
        <f>'statement of marks'!CQ23</f>
        <v/>
      </c>
      <c r="AJ172" s="571">
        <v>17</v>
      </c>
      <c r="AK172" s="571">
        <f>details!D23</f>
        <v>667</v>
      </c>
      <c r="AL172" s="571" t="str">
        <f>details!I23</f>
        <v>eksfgr dqekj</v>
      </c>
      <c r="AM172" s="574"/>
      <c r="AN172" s="574"/>
      <c r="AO172" s="574"/>
    </row>
    <row r="173" spans="1:41">
      <c r="A173" s="571">
        <v>18</v>
      </c>
      <c r="B173" s="571">
        <f>details!D24</f>
        <v>668</v>
      </c>
      <c r="C173" s="571" t="str">
        <f>details!I24</f>
        <v>fiUVq dqekj cSjok</v>
      </c>
      <c r="D173" s="574">
        <f>'statement of marks'!CA24</f>
        <v>2</v>
      </c>
      <c r="E173" s="574">
        <f>'statement of marks'!CB24</f>
        <v>5</v>
      </c>
      <c r="F173" s="574">
        <f>'statement of marks'!CC24</f>
        <v>7</v>
      </c>
      <c r="H173" s="571">
        <v>18</v>
      </c>
      <c r="I173" s="571">
        <f>details!D24</f>
        <v>668</v>
      </c>
      <c r="J173" s="571" t="str">
        <f>details!I24</f>
        <v>fiUVq dqekj cSjok</v>
      </c>
      <c r="K173" s="574" t="str">
        <f>'statement of marks'!CD24</f>
        <v/>
      </c>
      <c r="L173" s="574" t="str">
        <f>'statement of marks'!CE24</f>
        <v/>
      </c>
      <c r="M173" s="574" t="str">
        <f>'statement of marks'!CF24</f>
        <v/>
      </c>
      <c r="O173" s="571">
        <v>18</v>
      </c>
      <c r="P173" s="571">
        <f>details!D24</f>
        <v>668</v>
      </c>
      <c r="Q173" s="571" t="str">
        <f>details!I24</f>
        <v>fiUVq dqekj cSjok</v>
      </c>
      <c r="R173" s="574" t="str">
        <f>'statement of marks'!CG24</f>
        <v/>
      </c>
      <c r="S173" s="574" t="str">
        <f>'statement of marks'!CH24</f>
        <v/>
      </c>
      <c r="T173" s="574" t="str">
        <f>'statement of marks'!CI24</f>
        <v/>
      </c>
      <c r="V173" s="571">
        <v>18</v>
      </c>
      <c r="W173" s="571">
        <f>details!D24</f>
        <v>668</v>
      </c>
      <c r="X173" s="571" t="str">
        <f>details!I24</f>
        <v>fiUVq dqekj cSjok</v>
      </c>
      <c r="Y173" s="574">
        <f>'statement of marks'!CK24</f>
        <v>11</v>
      </c>
      <c r="Z173" s="574">
        <f>'statement of marks'!CL24</f>
        <v>16</v>
      </c>
      <c r="AA173" s="574">
        <f>'statement of marks'!CM24</f>
        <v>27</v>
      </c>
      <c r="AC173" s="571">
        <v>18</v>
      </c>
      <c r="AD173" s="571">
        <f>details!D24</f>
        <v>668</v>
      </c>
      <c r="AE173" s="571" t="str">
        <f>details!I24</f>
        <v>fiUVq dqekj cSjok</v>
      </c>
      <c r="AF173" s="574" t="str">
        <f>'statement of marks'!CO24</f>
        <v/>
      </c>
      <c r="AG173" s="574" t="str">
        <f>'statement of marks'!CP24</f>
        <v/>
      </c>
      <c r="AH173" s="574" t="str">
        <f>'statement of marks'!CQ24</f>
        <v/>
      </c>
      <c r="AJ173" s="571">
        <v>18</v>
      </c>
      <c r="AK173" s="571">
        <f>details!D24</f>
        <v>668</v>
      </c>
      <c r="AL173" s="571" t="str">
        <f>details!I24</f>
        <v>fiUVq dqekj cSjok</v>
      </c>
      <c r="AM173" s="574"/>
      <c r="AN173" s="574"/>
      <c r="AO173" s="574"/>
    </row>
    <row r="174" spans="1:41">
      <c r="A174" s="571">
        <v>19</v>
      </c>
      <c r="B174" s="571">
        <f>details!D25</f>
        <v>669</v>
      </c>
      <c r="C174" s="571" t="str">
        <f>details!I25</f>
        <v>iznhi cSjok</v>
      </c>
      <c r="D174" s="574">
        <f>'statement of marks'!CA25</f>
        <v>1</v>
      </c>
      <c r="E174" s="574">
        <f>'statement of marks'!CB25</f>
        <v>5</v>
      </c>
      <c r="F174" s="574">
        <f>'statement of marks'!CC25</f>
        <v>6</v>
      </c>
      <c r="H174" s="571">
        <v>19</v>
      </c>
      <c r="I174" s="571">
        <f>details!D25</f>
        <v>669</v>
      </c>
      <c r="J174" s="571" t="str">
        <f>details!I25</f>
        <v>iznhi cSjok</v>
      </c>
      <c r="K174" s="574" t="str">
        <f>'statement of marks'!CD25</f>
        <v/>
      </c>
      <c r="L174" s="574" t="str">
        <f>'statement of marks'!CE25</f>
        <v/>
      </c>
      <c r="M174" s="574" t="str">
        <f>'statement of marks'!CF25</f>
        <v/>
      </c>
      <c r="O174" s="571">
        <v>19</v>
      </c>
      <c r="P174" s="571">
        <f>details!D25</f>
        <v>669</v>
      </c>
      <c r="Q174" s="571" t="str">
        <f>details!I25</f>
        <v>iznhi cSjok</v>
      </c>
      <c r="R174" s="574" t="str">
        <f>'statement of marks'!CG25</f>
        <v/>
      </c>
      <c r="S174" s="574" t="str">
        <f>'statement of marks'!CH25</f>
        <v/>
      </c>
      <c r="T174" s="574" t="str">
        <f>'statement of marks'!CI25</f>
        <v/>
      </c>
      <c r="V174" s="571">
        <v>19</v>
      </c>
      <c r="W174" s="571">
        <f>details!D25</f>
        <v>669</v>
      </c>
      <c r="X174" s="571" t="str">
        <f>details!I25</f>
        <v>iznhi cSjok</v>
      </c>
      <c r="Y174" s="574">
        <f>'statement of marks'!CK25</f>
        <v>0</v>
      </c>
      <c r="Z174" s="574">
        <f>'statement of marks'!CL25</f>
        <v>16</v>
      </c>
      <c r="AA174" s="574">
        <f>'statement of marks'!CM25</f>
        <v>16</v>
      </c>
      <c r="AC174" s="571">
        <v>19</v>
      </c>
      <c r="AD174" s="571">
        <f>details!D25</f>
        <v>669</v>
      </c>
      <c r="AE174" s="571" t="str">
        <f>details!I25</f>
        <v>iznhi cSjok</v>
      </c>
      <c r="AF174" s="574" t="str">
        <f>'statement of marks'!CO25</f>
        <v/>
      </c>
      <c r="AG174" s="574" t="str">
        <f>'statement of marks'!CP25</f>
        <v/>
      </c>
      <c r="AH174" s="574" t="str">
        <f>'statement of marks'!CQ25</f>
        <v/>
      </c>
      <c r="AJ174" s="571">
        <v>19</v>
      </c>
      <c r="AK174" s="571">
        <f>details!D25</f>
        <v>669</v>
      </c>
      <c r="AL174" s="571" t="str">
        <f>details!I25</f>
        <v>iznhi cSjok</v>
      </c>
      <c r="AM174" s="574"/>
      <c r="AN174" s="574"/>
      <c r="AO174" s="574"/>
    </row>
    <row r="175" spans="1:41">
      <c r="A175" s="571">
        <v>20</v>
      </c>
      <c r="B175" s="571">
        <f>details!D26</f>
        <v>670</v>
      </c>
      <c r="C175" s="571" t="str">
        <f>details!I26</f>
        <v xml:space="preserve">izos'k dqekj </v>
      </c>
      <c r="D175" s="574">
        <f>'statement of marks'!CA26</f>
        <v>3</v>
      </c>
      <c r="E175" s="574">
        <f>'statement of marks'!CB26</f>
        <v>5</v>
      </c>
      <c r="F175" s="574">
        <f>'statement of marks'!CC26</f>
        <v>8</v>
      </c>
      <c r="H175" s="571">
        <v>20</v>
      </c>
      <c r="I175" s="571">
        <f>details!D26</f>
        <v>670</v>
      </c>
      <c r="J175" s="571" t="str">
        <f>details!I26</f>
        <v xml:space="preserve">izos'k dqekj </v>
      </c>
      <c r="K175" s="574" t="str">
        <f>'statement of marks'!CD26</f>
        <v/>
      </c>
      <c r="L175" s="574" t="str">
        <f>'statement of marks'!CE26</f>
        <v/>
      </c>
      <c r="M175" s="574" t="str">
        <f>'statement of marks'!CF26</f>
        <v/>
      </c>
      <c r="O175" s="571">
        <v>20</v>
      </c>
      <c r="P175" s="571">
        <f>details!D26</f>
        <v>670</v>
      </c>
      <c r="Q175" s="571" t="str">
        <f>details!I26</f>
        <v xml:space="preserve">izos'k dqekj </v>
      </c>
      <c r="R175" s="574" t="str">
        <f>'statement of marks'!CG26</f>
        <v/>
      </c>
      <c r="S175" s="574" t="str">
        <f>'statement of marks'!CH26</f>
        <v/>
      </c>
      <c r="T175" s="574" t="str">
        <f>'statement of marks'!CI26</f>
        <v/>
      </c>
      <c r="V175" s="571">
        <v>20</v>
      </c>
      <c r="W175" s="571">
        <f>details!D26</f>
        <v>670</v>
      </c>
      <c r="X175" s="571" t="str">
        <f>details!I26</f>
        <v xml:space="preserve">izos'k dqekj </v>
      </c>
      <c r="Y175" s="574">
        <f>'statement of marks'!CK26</f>
        <v>8</v>
      </c>
      <c r="Z175" s="574">
        <f>'statement of marks'!CL26</f>
        <v>18</v>
      </c>
      <c r="AA175" s="574">
        <f>'statement of marks'!CM26</f>
        <v>26</v>
      </c>
      <c r="AC175" s="571">
        <v>20</v>
      </c>
      <c r="AD175" s="571">
        <f>details!D26</f>
        <v>670</v>
      </c>
      <c r="AE175" s="571" t="str">
        <f>details!I26</f>
        <v xml:space="preserve">izos'k dqekj </v>
      </c>
      <c r="AF175" s="574" t="str">
        <f>'statement of marks'!CO26</f>
        <v/>
      </c>
      <c r="AG175" s="574" t="str">
        <f>'statement of marks'!CP26</f>
        <v/>
      </c>
      <c r="AH175" s="574" t="str">
        <f>'statement of marks'!CQ26</f>
        <v/>
      </c>
      <c r="AJ175" s="571">
        <v>20</v>
      </c>
      <c r="AK175" s="571">
        <f>details!D26</f>
        <v>670</v>
      </c>
      <c r="AL175" s="571" t="str">
        <f>details!I26</f>
        <v xml:space="preserve">izos'k dqekj </v>
      </c>
      <c r="AM175" s="574"/>
      <c r="AN175" s="574"/>
      <c r="AO175" s="574"/>
    </row>
    <row r="176" spans="1:41">
      <c r="A176" s="571">
        <v>21</v>
      </c>
      <c r="B176" s="571">
        <f>details!D27</f>
        <v>671</v>
      </c>
      <c r="C176" s="571" t="str">
        <f>details!I27</f>
        <v>iq"isUnz lsofy;k</v>
      </c>
      <c r="D176" s="574">
        <f>'statement of marks'!CA27</f>
        <v>1</v>
      </c>
      <c r="E176" s="574">
        <f>'statement of marks'!CB27</f>
        <v>5</v>
      </c>
      <c r="F176" s="574">
        <f>'statement of marks'!CC27</f>
        <v>6</v>
      </c>
      <c r="H176" s="571">
        <v>21</v>
      </c>
      <c r="I176" s="571">
        <f>details!D27</f>
        <v>671</v>
      </c>
      <c r="J176" s="571" t="str">
        <f>details!I27</f>
        <v>iq"isUnz lsofy;k</v>
      </c>
      <c r="K176" s="574" t="str">
        <f>'statement of marks'!CD27</f>
        <v/>
      </c>
      <c r="L176" s="574" t="str">
        <f>'statement of marks'!CE27</f>
        <v/>
      </c>
      <c r="M176" s="574" t="str">
        <f>'statement of marks'!CF27</f>
        <v/>
      </c>
      <c r="O176" s="571">
        <v>21</v>
      </c>
      <c r="P176" s="571">
        <f>details!D27</f>
        <v>671</v>
      </c>
      <c r="Q176" s="571" t="str">
        <f>details!I27</f>
        <v>iq"isUnz lsofy;k</v>
      </c>
      <c r="R176" s="574" t="str">
        <f>'statement of marks'!CG27</f>
        <v/>
      </c>
      <c r="S176" s="574" t="str">
        <f>'statement of marks'!CH27</f>
        <v/>
      </c>
      <c r="T176" s="574" t="str">
        <f>'statement of marks'!CI27</f>
        <v/>
      </c>
      <c r="V176" s="571">
        <v>21</v>
      </c>
      <c r="W176" s="571">
        <f>details!D27</f>
        <v>671</v>
      </c>
      <c r="X176" s="571" t="str">
        <f>details!I27</f>
        <v>iq"isUnz lsofy;k</v>
      </c>
      <c r="Y176" s="574">
        <f>'statement of marks'!CK27</f>
        <v>15</v>
      </c>
      <c r="Z176" s="574">
        <f>'statement of marks'!CL27</f>
        <v>16</v>
      </c>
      <c r="AA176" s="574">
        <f>'statement of marks'!CM27</f>
        <v>31</v>
      </c>
      <c r="AC176" s="571">
        <v>21</v>
      </c>
      <c r="AD176" s="571">
        <f>details!D27</f>
        <v>671</v>
      </c>
      <c r="AE176" s="571" t="str">
        <f>details!I27</f>
        <v>iq"isUnz lsofy;k</v>
      </c>
      <c r="AF176" s="574" t="str">
        <f>'statement of marks'!CO27</f>
        <v/>
      </c>
      <c r="AG176" s="574" t="str">
        <f>'statement of marks'!CP27</f>
        <v/>
      </c>
      <c r="AH176" s="574" t="str">
        <f>'statement of marks'!CQ27</f>
        <v/>
      </c>
      <c r="AJ176" s="571">
        <v>21</v>
      </c>
      <c r="AK176" s="571">
        <f>details!D27</f>
        <v>671</v>
      </c>
      <c r="AL176" s="571" t="str">
        <f>details!I27</f>
        <v>iq"isUnz lsofy;k</v>
      </c>
      <c r="AM176" s="574"/>
      <c r="AN176" s="574"/>
      <c r="AO176" s="574"/>
    </row>
    <row r="177" spans="1:41">
      <c r="A177" s="571">
        <v>22</v>
      </c>
      <c r="B177" s="571">
        <f>details!D28</f>
        <v>672</v>
      </c>
      <c r="C177" s="571" t="str">
        <f>details!I28</f>
        <v>jkgqy cSjok</v>
      </c>
      <c r="D177" s="574">
        <f>'statement of marks'!CA28</f>
        <v>4</v>
      </c>
      <c r="E177" s="574">
        <f>'statement of marks'!CB28</f>
        <v>5</v>
      </c>
      <c r="F177" s="574">
        <f>'statement of marks'!CC28</f>
        <v>9</v>
      </c>
      <c r="H177" s="571">
        <v>22</v>
      </c>
      <c r="I177" s="571">
        <f>details!D28</f>
        <v>672</v>
      </c>
      <c r="J177" s="571" t="str">
        <f>details!I28</f>
        <v>jkgqy cSjok</v>
      </c>
      <c r="K177" s="574" t="str">
        <f>'statement of marks'!CD28</f>
        <v/>
      </c>
      <c r="L177" s="574" t="str">
        <f>'statement of marks'!CE28</f>
        <v/>
      </c>
      <c r="M177" s="574" t="str">
        <f>'statement of marks'!CF28</f>
        <v/>
      </c>
      <c r="O177" s="571">
        <v>22</v>
      </c>
      <c r="P177" s="571">
        <f>details!D28</f>
        <v>672</v>
      </c>
      <c r="Q177" s="571" t="str">
        <f>details!I28</f>
        <v>jkgqy cSjok</v>
      </c>
      <c r="R177" s="574" t="str">
        <f>'statement of marks'!CG28</f>
        <v/>
      </c>
      <c r="S177" s="574" t="str">
        <f>'statement of marks'!CH28</f>
        <v/>
      </c>
      <c r="T177" s="574" t="str">
        <f>'statement of marks'!CI28</f>
        <v/>
      </c>
      <c r="V177" s="571">
        <v>22</v>
      </c>
      <c r="W177" s="571">
        <f>details!D28</f>
        <v>672</v>
      </c>
      <c r="X177" s="571" t="str">
        <f>details!I28</f>
        <v>jkgqy cSjok</v>
      </c>
      <c r="Y177" s="574">
        <f>'statement of marks'!CK28</f>
        <v>30</v>
      </c>
      <c r="Z177" s="574">
        <f>'statement of marks'!CL28</f>
        <v>20</v>
      </c>
      <c r="AA177" s="574">
        <f>'statement of marks'!CM28</f>
        <v>50</v>
      </c>
      <c r="AC177" s="571">
        <v>22</v>
      </c>
      <c r="AD177" s="571">
        <f>details!D28</f>
        <v>672</v>
      </c>
      <c r="AE177" s="571" t="str">
        <f>details!I28</f>
        <v>jkgqy cSjok</v>
      </c>
      <c r="AF177" s="574" t="str">
        <f>'statement of marks'!CO28</f>
        <v/>
      </c>
      <c r="AG177" s="574" t="str">
        <f>'statement of marks'!CP28</f>
        <v/>
      </c>
      <c r="AH177" s="574" t="str">
        <f>'statement of marks'!CQ28</f>
        <v/>
      </c>
      <c r="AJ177" s="571">
        <v>22</v>
      </c>
      <c r="AK177" s="571">
        <f>details!D28</f>
        <v>672</v>
      </c>
      <c r="AL177" s="571" t="str">
        <f>details!I28</f>
        <v>jkgqy cSjok</v>
      </c>
      <c r="AM177" s="574"/>
      <c r="AN177" s="574"/>
      <c r="AO177" s="574"/>
    </row>
    <row r="178" spans="1:41">
      <c r="A178" s="571">
        <v>23</v>
      </c>
      <c r="B178" s="571">
        <f>details!D29</f>
        <v>673</v>
      </c>
      <c r="C178" s="571" t="str">
        <f>details!I29</f>
        <v>jkgqy dqekj cSjok</v>
      </c>
      <c r="D178" s="574">
        <f>'statement of marks'!CA29</f>
        <v>2</v>
      </c>
      <c r="E178" s="574">
        <f>'statement of marks'!CB29</f>
        <v>5</v>
      </c>
      <c r="F178" s="574">
        <f>'statement of marks'!CC29</f>
        <v>7</v>
      </c>
      <c r="H178" s="571">
        <v>23</v>
      </c>
      <c r="I178" s="571">
        <f>details!D29</f>
        <v>673</v>
      </c>
      <c r="J178" s="571" t="str">
        <f>details!I29</f>
        <v>jkgqy dqekj cSjok</v>
      </c>
      <c r="K178" s="574" t="str">
        <f>'statement of marks'!CD29</f>
        <v/>
      </c>
      <c r="L178" s="574" t="str">
        <f>'statement of marks'!CE29</f>
        <v/>
      </c>
      <c r="M178" s="574" t="str">
        <f>'statement of marks'!CF29</f>
        <v/>
      </c>
      <c r="O178" s="571">
        <v>23</v>
      </c>
      <c r="P178" s="571">
        <f>details!D29</f>
        <v>673</v>
      </c>
      <c r="Q178" s="571" t="str">
        <f>details!I29</f>
        <v>jkgqy dqekj cSjok</v>
      </c>
      <c r="R178" s="574" t="str">
        <f>'statement of marks'!CG29</f>
        <v/>
      </c>
      <c r="S178" s="574" t="str">
        <f>'statement of marks'!CH29</f>
        <v/>
      </c>
      <c r="T178" s="574" t="str">
        <f>'statement of marks'!CI29</f>
        <v/>
      </c>
      <c r="V178" s="571">
        <v>23</v>
      </c>
      <c r="W178" s="571">
        <f>details!D29</f>
        <v>673</v>
      </c>
      <c r="X178" s="571" t="str">
        <f>details!I29</f>
        <v>jkgqy dqekj cSjok</v>
      </c>
      <c r="Y178" s="574">
        <f>'statement of marks'!CK29</f>
        <v>17</v>
      </c>
      <c r="Z178" s="574">
        <f>'statement of marks'!CL29</f>
        <v>20</v>
      </c>
      <c r="AA178" s="574">
        <f>'statement of marks'!CM29</f>
        <v>37</v>
      </c>
      <c r="AC178" s="571">
        <v>23</v>
      </c>
      <c r="AD178" s="571">
        <f>details!D29</f>
        <v>673</v>
      </c>
      <c r="AE178" s="571" t="str">
        <f>details!I29</f>
        <v>jkgqy dqekj cSjok</v>
      </c>
      <c r="AF178" s="574" t="str">
        <f>'statement of marks'!CO29</f>
        <v/>
      </c>
      <c r="AG178" s="574" t="str">
        <f>'statement of marks'!CP29</f>
        <v/>
      </c>
      <c r="AH178" s="574" t="str">
        <f>'statement of marks'!CQ29</f>
        <v/>
      </c>
      <c r="AJ178" s="571">
        <v>23</v>
      </c>
      <c r="AK178" s="571">
        <f>details!D29</f>
        <v>673</v>
      </c>
      <c r="AL178" s="571" t="str">
        <f>details!I29</f>
        <v>jkgqy dqekj cSjok</v>
      </c>
      <c r="AM178" s="574"/>
      <c r="AN178" s="574"/>
      <c r="AO178" s="574"/>
    </row>
    <row r="179" spans="1:41">
      <c r="A179" s="571">
        <v>24</v>
      </c>
      <c r="B179" s="571">
        <f>details!D30</f>
        <v>674</v>
      </c>
      <c r="C179" s="571" t="str">
        <f>details!I30</f>
        <v>jkeizdk'k ehuk</v>
      </c>
      <c r="D179" s="574">
        <f>'statement of marks'!CA30</f>
        <v>4</v>
      </c>
      <c r="E179" s="574">
        <f>'statement of marks'!CB30</f>
        <v>5</v>
      </c>
      <c r="F179" s="574">
        <f>'statement of marks'!CC30</f>
        <v>9</v>
      </c>
      <c r="H179" s="571">
        <v>24</v>
      </c>
      <c r="I179" s="571">
        <f>details!D30</f>
        <v>674</v>
      </c>
      <c r="J179" s="571" t="str">
        <f>details!I30</f>
        <v>jkeizdk'k ehuk</v>
      </c>
      <c r="K179" s="574" t="str">
        <f>'statement of marks'!CD30</f>
        <v/>
      </c>
      <c r="L179" s="574" t="str">
        <f>'statement of marks'!CE30</f>
        <v/>
      </c>
      <c r="M179" s="574" t="str">
        <f>'statement of marks'!CF30</f>
        <v/>
      </c>
      <c r="O179" s="571">
        <v>24</v>
      </c>
      <c r="P179" s="571">
        <f>details!D30</f>
        <v>674</v>
      </c>
      <c r="Q179" s="571" t="str">
        <f>details!I30</f>
        <v>jkeizdk'k ehuk</v>
      </c>
      <c r="R179" s="574" t="str">
        <f>'statement of marks'!CG30</f>
        <v/>
      </c>
      <c r="S179" s="574" t="str">
        <f>'statement of marks'!CH30</f>
        <v/>
      </c>
      <c r="T179" s="574" t="str">
        <f>'statement of marks'!CI30</f>
        <v/>
      </c>
      <c r="V179" s="571">
        <v>24</v>
      </c>
      <c r="W179" s="571">
        <f>details!D30</f>
        <v>674</v>
      </c>
      <c r="X179" s="571" t="str">
        <f>details!I30</f>
        <v>jkeizdk'k ehuk</v>
      </c>
      <c r="Y179" s="574">
        <f>'statement of marks'!CK30</f>
        <v>17</v>
      </c>
      <c r="Z179" s="574">
        <f>'statement of marks'!CL30</f>
        <v>20</v>
      </c>
      <c r="AA179" s="574">
        <f>'statement of marks'!CM30</f>
        <v>37</v>
      </c>
      <c r="AC179" s="571">
        <v>24</v>
      </c>
      <c r="AD179" s="571">
        <f>details!D30</f>
        <v>674</v>
      </c>
      <c r="AE179" s="571" t="str">
        <f>details!I30</f>
        <v>jkeizdk'k ehuk</v>
      </c>
      <c r="AF179" s="574" t="str">
        <f>'statement of marks'!CO30</f>
        <v/>
      </c>
      <c r="AG179" s="574" t="str">
        <f>'statement of marks'!CP30</f>
        <v/>
      </c>
      <c r="AH179" s="574" t="str">
        <f>'statement of marks'!CQ30</f>
        <v/>
      </c>
      <c r="AJ179" s="571">
        <v>24</v>
      </c>
      <c r="AK179" s="571">
        <f>details!D30</f>
        <v>674</v>
      </c>
      <c r="AL179" s="571" t="str">
        <f>details!I30</f>
        <v>jkeizdk'k ehuk</v>
      </c>
      <c r="AM179" s="574"/>
      <c r="AN179" s="574"/>
      <c r="AO179" s="574"/>
    </row>
    <row r="180" spans="1:41">
      <c r="A180" s="571">
        <v>25</v>
      </c>
      <c r="B180" s="571">
        <f>details!D31</f>
        <v>675</v>
      </c>
      <c r="C180" s="571" t="str">
        <f>details!I31</f>
        <v>jfo dqekj</v>
      </c>
      <c r="D180" s="574">
        <f>'statement of marks'!CA31</f>
        <v>2</v>
      </c>
      <c r="E180" s="574">
        <f>'statement of marks'!CB31</f>
        <v>5</v>
      </c>
      <c r="F180" s="574">
        <f>'statement of marks'!CC31</f>
        <v>7</v>
      </c>
      <c r="H180" s="571">
        <v>25</v>
      </c>
      <c r="I180" s="571">
        <f>details!D31</f>
        <v>675</v>
      </c>
      <c r="J180" s="571" t="str">
        <f>details!I31</f>
        <v>jfo dqekj</v>
      </c>
      <c r="K180" s="574" t="str">
        <f>'statement of marks'!CD31</f>
        <v/>
      </c>
      <c r="L180" s="574" t="str">
        <f>'statement of marks'!CE31</f>
        <v/>
      </c>
      <c r="M180" s="574" t="str">
        <f>'statement of marks'!CF31</f>
        <v/>
      </c>
      <c r="O180" s="571">
        <v>25</v>
      </c>
      <c r="P180" s="571">
        <f>details!D31</f>
        <v>675</v>
      </c>
      <c r="Q180" s="571" t="str">
        <f>details!I31</f>
        <v>jfo dqekj</v>
      </c>
      <c r="R180" s="574" t="str">
        <f>'statement of marks'!CG31</f>
        <v/>
      </c>
      <c r="S180" s="574" t="str">
        <f>'statement of marks'!CH31</f>
        <v/>
      </c>
      <c r="T180" s="574" t="str">
        <f>'statement of marks'!CI31</f>
        <v/>
      </c>
      <c r="V180" s="571">
        <v>25</v>
      </c>
      <c r="W180" s="571">
        <f>details!D31</f>
        <v>675</v>
      </c>
      <c r="X180" s="571" t="str">
        <f>details!I31</f>
        <v>jfo dqekj</v>
      </c>
      <c r="Y180" s="574">
        <f>'statement of marks'!CK31</f>
        <v>13</v>
      </c>
      <c r="Z180" s="574">
        <f>'statement of marks'!CL31</f>
        <v>16</v>
      </c>
      <c r="AA180" s="574">
        <f>'statement of marks'!CM31</f>
        <v>29</v>
      </c>
      <c r="AC180" s="571">
        <v>25</v>
      </c>
      <c r="AD180" s="571">
        <f>details!D31</f>
        <v>675</v>
      </c>
      <c r="AE180" s="571" t="str">
        <f>details!I31</f>
        <v>jfo dqekj</v>
      </c>
      <c r="AF180" s="574" t="str">
        <f>'statement of marks'!CO31</f>
        <v/>
      </c>
      <c r="AG180" s="574" t="str">
        <f>'statement of marks'!CP31</f>
        <v/>
      </c>
      <c r="AH180" s="574" t="str">
        <f>'statement of marks'!CQ31</f>
        <v/>
      </c>
      <c r="AJ180" s="571">
        <v>25</v>
      </c>
      <c r="AK180" s="571">
        <f>details!D31</f>
        <v>675</v>
      </c>
      <c r="AL180" s="571" t="str">
        <f>details!I31</f>
        <v>jfo dqekj</v>
      </c>
      <c r="AM180" s="574"/>
      <c r="AN180" s="574"/>
      <c r="AO180" s="574"/>
    </row>
    <row r="181" spans="1:41">
      <c r="A181" s="571">
        <v>26</v>
      </c>
      <c r="B181" s="571">
        <f>details!D32</f>
        <v>676</v>
      </c>
      <c r="C181" s="571" t="str">
        <f>details!I32</f>
        <v>lUuh dqekj lk¡lh</v>
      </c>
      <c r="D181" s="574">
        <f>'statement of marks'!CA32</f>
        <v>3</v>
      </c>
      <c r="E181" s="574">
        <f>'statement of marks'!CB32</f>
        <v>5</v>
      </c>
      <c r="F181" s="574">
        <f>'statement of marks'!CC32</f>
        <v>8</v>
      </c>
      <c r="H181" s="571">
        <v>26</v>
      </c>
      <c r="I181" s="571">
        <f>details!D32</f>
        <v>676</v>
      </c>
      <c r="J181" s="571" t="str">
        <f>details!I32</f>
        <v>lUuh dqekj lk¡lh</v>
      </c>
      <c r="K181" s="574" t="str">
        <f>'statement of marks'!CD32</f>
        <v/>
      </c>
      <c r="L181" s="574" t="str">
        <f>'statement of marks'!CE32</f>
        <v/>
      </c>
      <c r="M181" s="574" t="str">
        <f>'statement of marks'!CF32</f>
        <v/>
      </c>
      <c r="O181" s="571">
        <v>26</v>
      </c>
      <c r="P181" s="571">
        <f>details!D32</f>
        <v>676</v>
      </c>
      <c r="Q181" s="571" t="str">
        <f>details!I32</f>
        <v>lUuh dqekj lk¡lh</v>
      </c>
      <c r="R181" s="574" t="str">
        <f>'statement of marks'!CG32</f>
        <v/>
      </c>
      <c r="S181" s="574" t="str">
        <f>'statement of marks'!CH32</f>
        <v/>
      </c>
      <c r="T181" s="574" t="str">
        <f>'statement of marks'!CI32</f>
        <v/>
      </c>
      <c r="V181" s="571">
        <v>26</v>
      </c>
      <c r="W181" s="571">
        <f>details!D32</f>
        <v>676</v>
      </c>
      <c r="X181" s="571" t="str">
        <f>details!I32</f>
        <v>lUuh dqekj lk¡lh</v>
      </c>
      <c r="Y181" s="574">
        <f>'statement of marks'!CK32</f>
        <v>11</v>
      </c>
      <c r="Z181" s="574">
        <f>'statement of marks'!CL32</f>
        <v>16</v>
      </c>
      <c r="AA181" s="574">
        <f>'statement of marks'!CM32</f>
        <v>27</v>
      </c>
      <c r="AC181" s="571">
        <v>26</v>
      </c>
      <c r="AD181" s="571">
        <f>details!D32</f>
        <v>676</v>
      </c>
      <c r="AE181" s="571" t="str">
        <f>details!I32</f>
        <v>lUuh dqekj lk¡lh</v>
      </c>
      <c r="AF181" s="574" t="str">
        <f>'statement of marks'!CO32</f>
        <v/>
      </c>
      <c r="AG181" s="574" t="str">
        <f>'statement of marks'!CP32</f>
        <v/>
      </c>
      <c r="AH181" s="574" t="str">
        <f>'statement of marks'!CQ32</f>
        <v/>
      </c>
      <c r="AJ181" s="571">
        <v>26</v>
      </c>
      <c r="AK181" s="571">
        <f>details!D32</f>
        <v>676</v>
      </c>
      <c r="AL181" s="571" t="str">
        <f>details!I32</f>
        <v>lUuh dqekj lk¡lh</v>
      </c>
      <c r="AM181" s="574"/>
      <c r="AN181" s="574"/>
      <c r="AO181" s="574"/>
    </row>
    <row r="182" spans="1:41">
      <c r="A182" s="571">
        <v>27</v>
      </c>
      <c r="B182" s="571">
        <f>details!D33</f>
        <v>677</v>
      </c>
      <c r="C182" s="571" t="str">
        <f>details!I33</f>
        <v>lqjsUnz dqekj ehuk</v>
      </c>
      <c r="D182" s="574">
        <f>'statement of marks'!CA33</f>
        <v>2</v>
      </c>
      <c r="E182" s="574">
        <f>'statement of marks'!CB33</f>
        <v>5</v>
      </c>
      <c r="F182" s="574">
        <f>'statement of marks'!CC33</f>
        <v>7</v>
      </c>
      <c r="H182" s="571">
        <v>27</v>
      </c>
      <c r="I182" s="571">
        <f>details!D33</f>
        <v>677</v>
      </c>
      <c r="J182" s="571" t="str">
        <f>details!I33</f>
        <v>lqjsUnz dqekj ehuk</v>
      </c>
      <c r="K182" s="574" t="str">
        <f>'statement of marks'!CD33</f>
        <v/>
      </c>
      <c r="L182" s="574" t="str">
        <f>'statement of marks'!CE33</f>
        <v/>
      </c>
      <c r="M182" s="574" t="str">
        <f>'statement of marks'!CF33</f>
        <v/>
      </c>
      <c r="O182" s="571">
        <v>27</v>
      </c>
      <c r="P182" s="571">
        <f>details!D33</f>
        <v>677</v>
      </c>
      <c r="Q182" s="571" t="str">
        <f>details!I33</f>
        <v>lqjsUnz dqekj ehuk</v>
      </c>
      <c r="R182" s="574" t="str">
        <f>'statement of marks'!CG33</f>
        <v/>
      </c>
      <c r="S182" s="574" t="str">
        <f>'statement of marks'!CH33</f>
        <v/>
      </c>
      <c r="T182" s="574" t="str">
        <f>'statement of marks'!CI33</f>
        <v/>
      </c>
      <c r="V182" s="571">
        <v>27</v>
      </c>
      <c r="W182" s="571">
        <f>details!D33</f>
        <v>677</v>
      </c>
      <c r="X182" s="571" t="str">
        <f>details!I33</f>
        <v>lqjsUnz dqekj ehuk</v>
      </c>
      <c r="Y182" s="574">
        <f>'statement of marks'!CK33</f>
        <v>8</v>
      </c>
      <c r="Z182" s="574">
        <f>'statement of marks'!CL33</f>
        <v>16</v>
      </c>
      <c r="AA182" s="574">
        <f>'statement of marks'!CM33</f>
        <v>24</v>
      </c>
      <c r="AC182" s="571">
        <v>27</v>
      </c>
      <c r="AD182" s="571">
        <f>details!D33</f>
        <v>677</v>
      </c>
      <c r="AE182" s="571" t="str">
        <f>details!I33</f>
        <v>lqjsUnz dqekj ehuk</v>
      </c>
      <c r="AF182" s="574" t="str">
        <f>'statement of marks'!CO33</f>
        <v/>
      </c>
      <c r="AG182" s="574" t="str">
        <f>'statement of marks'!CP33</f>
        <v/>
      </c>
      <c r="AH182" s="574" t="str">
        <f>'statement of marks'!CQ33</f>
        <v/>
      </c>
      <c r="AJ182" s="571">
        <v>27</v>
      </c>
      <c r="AK182" s="571">
        <f>details!D33</f>
        <v>677</v>
      </c>
      <c r="AL182" s="571" t="str">
        <f>details!I33</f>
        <v>lqjsUnz dqekj ehuk</v>
      </c>
      <c r="AM182" s="574"/>
      <c r="AN182" s="574"/>
      <c r="AO182" s="574"/>
    </row>
    <row r="183" spans="1:41">
      <c r="A183" s="571">
        <v>28</v>
      </c>
      <c r="B183" s="571">
        <f>details!D34</f>
        <v>678</v>
      </c>
      <c r="C183" s="571" t="str">
        <f>details!I34</f>
        <v>fot; dqekj cSjok</v>
      </c>
      <c r="D183" s="574">
        <f>'statement of marks'!CA34</f>
        <v>2</v>
      </c>
      <c r="E183" s="574">
        <f>'statement of marks'!CB34</f>
        <v>5</v>
      </c>
      <c r="F183" s="574">
        <f>'statement of marks'!CC34</f>
        <v>7</v>
      </c>
      <c r="H183" s="571">
        <v>28</v>
      </c>
      <c r="I183" s="571">
        <f>details!D34</f>
        <v>678</v>
      </c>
      <c r="J183" s="571" t="str">
        <f>details!I34</f>
        <v>fot; dqekj cSjok</v>
      </c>
      <c r="K183" s="574" t="str">
        <f>'statement of marks'!CD34</f>
        <v/>
      </c>
      <c r="L183" s="574" t="str">
        <f>'statement of marks'!CE34</f>
        <v/>
      </c>
      <c r="M183" s="574" t="str">
        <f>'statement of marks'!CF34</f>
        <v/>
      </c>
      <c r="O183" s="571">
        <v>28</v>
      </c>
      <c r="P183" s="571">
        <f>details!D34</f>
        <v>678</v>
      </c>
      <c r="Q183" s="571" t="str">
        <f>details!I34</f>
        <v>fot; dqekj cSjok</v>
      </c>
      <c r="R183" s="574" t="str">
        <f>'statement of marks'!CG34</f>
        <v/>
      </c>
      <c r="S183" s="574" t="str">
        <f>'statement of marks'!CH34</f>
        <v/>
      </c>
      <c r="T183" s="574" t="str">
        <f>'statement of marks'!CI34</f>
        <v/>
      </c>
      <c r="V183" s="571">
        <v>28</v>
      </c>
      <c r="W183" s="571">
        <f>details!D34</f>
        <v>678</v>
      </c>
      <c r="X183" s="571" t="str">
        <f>details!I34</f>
        <v>fot; dqekj cSjok</v>
      </c>
      <c r="Y183" s="574">
        <f>'statement of marks'!CK34</f>
        <v>18</v>
      </c>
      <c r="Z183" s="574">
        <f>'statement of marks'!CL34</f>
        <v>18</v>
      </c>
      <c r="AA183" s="574">
        <f>'statement of marks'!CM34</f>
        <v>36</v>
      </c>
      <c r="AC183" s="571">
        <v>28</v>
      </c>
      <c r="AD183" s="571">
        <f>details!D34</f>
        <v>678</v>
      </c>
      <c r="AE183" s="571" t="str">
        <f>details!I34</f>
        <v>fot; dqekj cSjok</v>
      </c>
      <c r="AF183" s="574" t="str">
        <f>'statement of marks'!CO34</f>
        <v/>
      </c>
      <c r="AG183" s="574" t="str">
        <f>'statement of marks'!CP34</f>
        <v/>
      </c>
      <c r="AH183" s="574" t="str">
        <f>'statement of marks'!CQ34</f>
        <v/>
      </c>
      <c r="AJ183" s="571">
        <v>28</v>
      </c>
      <c r="AK183" s="571">
        <f>details!D34</f>
        <v>678</v>
      </c>
      <c r="AL183" s="571" t="str">
        <f>details!I34</f>
        <v>fot; dqekj cSjok</v>
      </c>
      <c r="AM183" s="574"/>
      <c r="AN183" s="574"/>
      <c r="AO183" s="574"/>
    </row>
    <row r="184" spans="1:41">
      <c r="A184" s="571">
        <v>29</v>
      </c>
      <c r="B184" s="571">
        <f>details!D35</f>
        <v>679</v>
      </c>
      <c r="C184" s="571" t="str">
        <f>details!I35</f>
        <v>fou; dqekj ehuk</v>
      </c>
      <c r="D184" s="574">
        <f>'statement of marks'!CA35</f>
        <v>2</v>
      </c>
      <c r="E184" s="574">
        <f>'statement of marks'!CB35</f>
        <v>5</v>
      </c>
      <c r="F184" s="574">
        <f>'statement of marks'!CC35</f>
        <v>7</v>
      </c>
      <c r="H184" s="571">
        <v>29</v>
      </c>
      <c r="I184" s="571">
        <f>details!D35</f>
        <v>679</v>
      </c>
      <c r="J184" s="571" t="str">
        <f>details!I35</f>
        <v>fou; dqekj ehuk</v>
      </c>
      <c r="K184" s="574" t="str">
        <f>'statement of marks'!CD35</f>
        <v/>
      </c>
      <c r="L184" s="574" t="str">
        <f>'statement of marks'!CE35</f>
        <v/>
      </c>
      <c r="M184" s="574" t="str">
        <f>'statement of marks'!CF35</f>
        <v/>
      </c>
      <c r="O184" s="571">
        <v>29</v>
      </c>
      <c r="P184" s="571">
        <f>details!D35</f>
        <v>679</v>
      </c>
      <c r="Q184" s="571" t="str">
        <f>details!I35</f>
        <v>fou; dqekj ehuk</v>
      </c>
      <c r="R184" s="574" t="str">
        <f>'statement of marks'!CG35</f>
        <v/>
      </c>
      <c r="S184" s="574" t="str">
        <f>'statement of marks'!CH35</f>
        <v/>
      </c>
      <c r="T184" s="574" t="str">
        <f>'statement of marks'!CI35</f>
        <v/>
      </c>
      <c r="V184" s="571">
        <v>29</v>
      </c>
      <c r="W184" s="571">
        <f>details!D35</f>
        <v>679</v>
      </c>
      <c r="X184" s="571" t="str">
        <f>details!I35</f>
        <v>fou; dqekj ehuk</v>
      </c>
      <c r="Y184" s="574">
        <f>'statement of marks'!CK35</f>
        <v>10</v>
      </c>
      <c r="Z184" s="574">
        <f>'statement of marks'!CL35</f>
        <v>20</v>
      </c>
      <c r="AA184" s="574">
        <f>'statement of marks'!CM35</f>
        <v>30</v>
      </c>
      <c r="AC184" s="571">
        <v>29</v>
      </c>
      <c r="AD184" s="571">
        <f>details!D35</f>
        <v>679</v>
      </c>
      <c r="AE184" s="571" t="str">
        <f>details!I35</f>
        <v>fou; dqekj ehuk</v>
      </c>
      <c r="AF184" s="574" t="str">
        <f>'statement of marks'!CO35</f>
        <v/>
      </c>
      <c r="AG184" s="574" t="str">
        <f>'statement of marks'!CP35</f>
        <v/>
      </c>
      <c r="AH184" s="574" t="str">
        <f>'statement of marks'!CQ35</f>
        <v/>
      </c>
      <c r="AJ184" s="571">
        <v>29</v>
      </c>
      <c r="AK184" s="571">
        <f>details!D35</f>
        <v>679</v>
      </c>
      <c r="AL184" s="571" t="str">
        <f>details!I35</f>
        <v>fou; dqekj ehuk</v>
      </c>
      <c r="AM184" s="574"/>
      <c r="AN184" s="574"/>
      <c r="AO184" s="574"/>
    </row>
    <row r="185" spans="1:41">
      <c r="A185" s="571">
        <v>30</v>
      </c>
      <c r="B185" s="571">
        <f>details!D36</f>
        <v>680</v>
      </c>
      <c r="C185" s="571" t="str">
        <f>details!I36</f>
        <v>fouksn ehuk</v>
      </c>
      <c r="D185" s="574" t="str">
        <f>'statement of marks'!CA36</f>
        <v>ab</v>
      </c>
      <c r="E185" s="574" t="str">
        <f>'statement of marks'!CB36</f>
        <v>ab</v>
      </c>
      <c r="F185" s="574">
        <f>'statement of marks'!CC36</f>
        <v>0</v>
      </c>
      <c r="H185" s="571">
        <v>30</v>
      </c>
      <c r="I185" s="571">
        <f>details!D36</f>
        <v>680</v>
      </c>
      <c r="J185" s="571" t="str">
        <f>details!I36</f>
        <v>fouksn ehuk</v>
      </c>
      <c r="K185" s="574" t="str">
        <f>'statement of marks'!CD36</f>
        <v/>
      </c>
      <c r="L185" s="574" t="str">
        <f>'statement of marks'!CE36</f>
        <v/>
      </c>
      <c r="M185" s="574" t="str">
        <f>'statement of marks'!CF36</f>
        <v/>
      </c>
      <c r="O185" s="571">
        <v>30</v>
      </c>
      <c r="P185" s="571">
        <f>details!D36</f>
        <v>680</v>
      </c>
      <c r="Q185" s="571" t="str">
        <f>details!I36</f>
        <v>fouksn ehuk</v>
      </c>
      <c r="R185" s="574" t="str">
        <f>'statement of marks'!CG36</f>
        <v/>
      </c>
      <c r="S185" s="574" t="str">
        <f>'statement of marks'!CH36</f>
        <v/>
      </c>
      <c r="T185" s="574" t="str">
        <f>'statement of marks'!CI36</f>
        <v/>
      </c>
      <c r="V185" s="571">
        <v>30</v>
      </c>
      <c r="W185" s="571">
        <f>details!D36</f>
        <v>680</v>
      </c>
      <c r="X185" s="571" t="str">
        <f>details!I36</f>
        <v>fouksn ehuk</v>
      </c>
      <c r="Y185" s="574">
        <f>'statement of marks'!CK36</f>
        <v>13</v>
      </c>
      <c r="Z185" s="574">
        <f>'statement of marks'!CL36</f>
        <v>18</v>
      </c>
      <c r="AA185" s="574">
        <f>'statement of marks'!CM36</f>
        <v>31</v>
      </c>
      <c r="AC185" s="571">
        <v>30</v>
      </c>
      <c r="AD185" s="571">
        <f>details!D36</f>
        <v>680</v>
      </c>
      <c r="AE185" s="571" t="str">
        <f>details!I36</f>
        <v>fouksn ehuk</v>
      </c>
      <c r="AF185" s="574" t="str">
        <f>'statement of marks'!CO36</f>
        <v/>
      </c>
      <c r="AG185" s="574" t="str">
        <f>'statement of marks'!CP36</f>
        <v/>
      </c>
      <c r="AH185" s="574" t="str">
        <f>'statement of marks'!CQ36</f>
        <v/>
      </c>
      <c r="AJ185" s="571">
        <v>30</v>
      </c>
      <c r="AK185" s="571">
        <f>details!D36</f>
        <v>680</v>
      </c>
      <c r="AL185" s="571" t="str">
        <f>details!I36</f>
        <v>fouksn ehuk</v>
      </c>
      <c r="AM185" s="574"/>
      <c r="AN185" s="574"/>
      <c r="AO185" s="574"/>
    </row>
    <row r="186" spans="1:41">
      <c r="A186" s="571">
        <v>31</v>
      </c>
      <c r="B186" s="571">
        <f>details!D37</f>
        <v>681</v>
      </c>
      <c r="C186" s="571" t="str">
        <f>details!I37</f>
        <v>fo'kky ehuk</v>
      </c>
      <c r="D186" s="574">
        <f>'statement of marks'!CA37</f>
        <v>2</v>
      </c>
      <c r="E186" s="574">
        <f>'statement of marks'!CB37</f>
        <v>5</v>
      </c>
      <c r="F186" s="574">
        <f>'statement of marks'!CC37</f>
        <v>7</v>
      </c>
      <c r="H186" s="571">
        <v>31</v>
      </c>
      <c r="I186" s="571">
        <f>details!D37</f>
        <v>681</v>
      </c>
      <c r="J186" s="571" t="str">
        <f>details!I37</f>
        <v>fo'kky ehuk</v>
      </c>
      <c r="K186" s="574" t="str">
        <f>'statement of marks'!CD37</f>
        <v/>
      </c>
      <c r="L186" s="574" t="str">
        <f>'statement of marks'!CE37</f>
        <v/>
      </c>
      <c r="M186" s="574" t="str">
        <f>'statement of marks'!CF37</f>
        <v/>
      </c>
      <c r="O186" s="571">
        <v>31</v>
      </c>
      <c r="P186" s="571">
        <f>details!D37</f>
        <v>681</v>
      </c>
      <c r="Q186" s="571" t="str">
        <f>details!I37</f>
        <v>fo'kky ehuk</v>
      </c>
      <c r="R186" s="574" t="str">
        <f>'statement of marks'!CG37</f>
        <v/>
      </c>
      <c r="S186" s="574" t="str">
        <f>'statement of marks'!CH37</f>
        <v/>
      </c>
      <c r="T186" s="574" t="str">
        <f>'statement of marks'!CI37</f>
        <v/>
      </c>
      <c r="V186" s="571">
        <v>31</v>
      </c>
      <c r="W186" s="571">
        <f>details!D37</f>
        <v>681</v>
      </c>
      <c r="X186" s="571" t="str">
        <f>details!I37</f>
        <v>fo'kky ehuk</v>
      </c>
      <c r="Y186" s="574" t="str">
        <f>'statement of marks'!CK37</f>
        <v>ab</v>
      </c>
      <c r="Z186" s="574" t="str">
        <f>'statement of marks'!CL37</f>
        <v>ab</v>
      </c>
      <c r="AA186" s="574">
        <f>'statement of marks'!CM37</f>
        <v>0</v>
      </c>
      <c r="AC186" s="571">
        <v>31</v>
      </c>
      <c r="AD186" s="571">
        <f>details!D37</f>
        <v>681</v>
      </c>
      <c r="AE186" s="571" t="str">
        <f>details!I37</f>
        <v>fo'kky ehuk</v>
      </c>
      <c r="AF186" s="574" t="str">
        <f>'statement of marks'!CO37</f>
        <v/>
      </c>
      <c r="AG186" s="574" t="str">
        <f>'statement of marks'!CP37</f>
        <v/>
      </c>
      <c r="AH186" s="574" t="str">
        <f>'statement of marks'!CQ37</f>
        <v/>
      </c>
      <c r="AJ186" s="571">
        <v>31</v>
      </c>
      <c r="AK186" s="571">
        <f>details!D37</f>
        <v>681</v>
      </c>
      <c r="AL186" s="571" t="str">
        <f>details!I37</f>
        <v>fo'kky ehuk</v>
      </c>
      <c r="AM186" s="574"/>
      <c r="AN186" s="574"/>
      <c r="AO186" s="574"/>
    </row>
    <row r="187" spans="1:41">
      <c r="A187" s="571">
        <v>32</v>
      </c>
      <c r="B187" s="571">
        <f>details!D38</f>
        <v>682</v>
      </c>
      <c r="C187" s="571" t="str">
        <f>details!I38</f>
        <v>fo".kq dqekj ckcfj;k</v>
      </c>
      <c r="D187" s="574">
        <f>'statement of marks'!CA38</f>
        <v>1</v>
      </c>
      <c r="E187" s="574">
        <f>'statement of marks'!CB38</f>
        <v>5</v>
      </c>
      <c r="F187" s="574">
        <f>'statement of marks'!CC38</f>
        <v>6</v>
      </c>
      <c r="H187" s="571">
        <v>32</v>
      </c>
      <c r="I187" s="571">
        <f>details!D38</f>
        <v>682</v>
      </c>
      <c r="J187" s="571" t="str">
        <f>details!I38</f>
        <v>fo".kq dqekj ckcfj;k</v>
      </c>
      <c r="K187" s="574" t="str">
        <f>'statement of marks'!CD38</f>
        <v/>
      </c>
      <c r="L187" s="574" t="str">
        <f>'statement of marks'!CE38</f>
        <v/>
      </c>
      <c r="M187" s="574" t="str">
        <f>'statement of marks'!CF38</f>
        <v/>
      </c>
      <c r="O187" s="571">
        <v>32</v>
      </c>
      <c r="P187" s="571">
        <f>details!D38</f>
        <v>682</v>
      </c>
      <c r="Q187" s="571" t="str">
        <f>details!I38</f>
        <v>fo".kq dqekj ckcfj;k</v>
      </c>
      <c r="R187" s="574" t="str">
        <f>'statement of marks'!CG38</f>
        <v/>
      </c>
      <c r="S187" s="574" t="str">
        <f>'statement of marks'!CH38</f>
        <v/>
      </c>
      <c r="T187" s="574" t="str">
        <f>'statement of marks'!CI38</f>
        <v/>
      </c>
      <c r="V187" s="571">
        <v>32</v>
      </c>
      <c r="W187" s="571">
        <f>details!D38</f>
        <v>682</v>
      </c>
      <c r="X187" s="571" t="str">
        <f>details!I38</f>
        <v>fo".kq dqekj ckcfj;k</v>
      </c>
      <c r="Y187" s="574" t="str">
        <f>'statement of marks'!CK38</f>
        <v>ab</v>
      </c>
      <c r="Z187" s="574" t="str">
        <f>'statement of marks'!CL38</f>
        <v>ab</v>
      </c>
      <c r="AA187" s="574">
        <f>'statement of marks'!CM38</f>
        <v>0</v>
      </c>
      <c r="AC187" s="571">
        <v>32</v>
      </c>
      <c r="AD187" s="571">
        <f>details!D38</f>
        <v>682</v>
      </c>
      <c r="AE187" s="571" t="str">
        <f>details!I38</f>
        <v>fo".kq dqekj ckcfj;k</v>
      </c>
      <c r="AF187" s="574" t="str">
        <f>'statement of marks'!CO38</f>
        <v/>
      </c>
      <c r="AG187" s="574" t="str">
        <f>'statement of marks'!CP38</f>
        <v/>
      </c>
      <c r="AH187" s="574" t="str">
        <f>'statement of marks'!CQ38</f>
        <v/>
      </c>
      <c r="AJ187" s="571">
        <v>32</v>
      </c>
      <c r="AK187" s="571">
        <f>details!D38</f>
        <v>682</v>
      </c>
      <c r="AL187" s="571" t="str">
        <f>details!I38</f>
        <v>fo".kq dqekj ckcfj;k</v>
      </c>
      <c r="AM187" s="574"/>
      <c r="AN187" s="574"/>
      <c r="AO187" s="574"/>
    </row>
    <row r="188" spans="1:41">
      <c r="A188" s="571">
        <v>33</v>
      </c>
      <c r="B188" s="571">
        <f>details!D39</f>
        <v>0</v>
      </c>
      <c r="C188" s="571">
        <f>details!I39</f>
        <v>0</v>
      </c>
      <c r="D188" s="574" t="str">
        <f>'statement of marks'!CA39</f>
        <v/>
      </c>
      <c r="E188" s="574" t="str">
        <f>'statement of marks'!CB39</f>
        <v/>
      </c>
      <c r="F188" s="574" t="str">
        <f>'statement of marks'!CC39</f>
        <v/>
      </c>
      <c r="H188" s="571">
        <v>33</v>
      </c>
      <c r="I188" s="571">
        <f>details!D39</f>
        <v>0</v>
      </c>
      <c r="J188" s="571">
        <f>details!I39</f>
        <v>0</v>
      </c>
      <c r="K188" s="574" t="str">
        <f>'statement of marks'!CD39</f>
        <v/>
      </c>
      <c r="L188" s="574" t="str">
        <f>'statement of marks'!CE39</f>
        <v/>
      </c>
      <c r="M188" s="574" t="str">
        <f>'statement of marks'!CF39</f>
        <v/>
      </c>
      <c r="O188" s="571">
        <v>33</v>
      </c>
      <c r="P188" s="571">
        <f>details!D39</f>
        <v>0</v>
      </c>
      <c r="Q188" s="571">
        <f>details!I39</f>
        <v>0</v>
      </c>
      <c r="R188" s="574" t="str">
        <f>'statement of marks'!CG39</f>
        <v/>
      </c>
      <c r="S188" s="574" t="str">
        <f>'statement of marks'!CH39</f>
        <v/>
      </c>
      <c r="T188" s="574" t="str">
        <f>'statement of marks'!CI39</f>
        <v/>
      </c>
      <c r="V188" s="571">
        <v>33</v>
      </c>
      <c r="W188" s="571">
        <f>details!D39</f>
        <v>0</v>
      </c>
      <c r="X188" s="571">
        <f>details!I39</f>
        <v>0</v>
      </c>
      <c r="Y188" s="574" t="str">
        <f>'statement of marks'!CK39</f>
        <v/>
      </c>
      <c r="Z188" s="574" t="str">
        <f>'statement of marks'!CL39</f>
        <v/>
      </c>
      <c r="AA188" s="574" t="str">
        <f>'statement of marks'!CM39</f>
        <v/>
      </c>
      <c r="AC188" s="571">
        <v>33</v>
      </c>
      <c r="AD188" s="571">
        <f>details!D39</f>
        <v>0</v>
      </c>
      <c r="AE188" s="571">
        <f>details!I39</f>
        <v>0</v>
      </c>
      <c r="AF188" s="574" t="str">
        <f>'statement of marks'!CO39</f>
        <v/>
      </c>
      <c r="AG188" s="574" t="str">
        <f>'statement of marks'!CP39</f>
        <v/>
      </c>
      <c r="AH188" s="574" t="str">
        <f>'statement of marks'!CQ39</f>
        <v/>
      </c>
      <c r="AJ188" s="571">
        <v>33</v>
      </c>
      <c r="AK188" s="571">
        <f>details!D39</f>
        <v>0</v>
      </c>
      <c r="AL188" s="571">
        <f>details!I39</f>
        <v>0</v>
      </c>
      <c r="AM188" s="574"/>
      <c r="AN188" s="574"/>
      <c r="AO188" s="574"/>
    </row>
    <row r="189" spans="1:41">
      <c r="A189" s="571">
        <v>34</v>
      </c>
      <c r="B189" s="571">
        <f>details!D40</f>
        <v>0</v>
      </c>
      <c r="C189" s="571">
        <f>details!I40</f>
        <v>0</v>
      </c>
      <c r="D189" s="574" t="str">
        <f>'statement of marks'!CA40</f>
        <v/>
      </c>
      <c r="E189" s="574" t="str">
        <f>'statement of marks'!CB40</f>
        <v/>
      </c>
      <c r="F189" s="574" t="str">
        <f>'statement of marks'!CC40</f>
        <v/>
      </c>
      <c r="H189" s="571">
        <v>34</v>
      </c>
      <c r="I189" s="571">
        <f>details!D40</f>
        <v>0</v>
      </c>
      <c r="J189" s="571">
        <f>details!I40</f>
        <v>0</v>
      </c>
      <c r="K189" s="574" t="str">
        <f>'statement of marks'!CD40</f>
        <v/>
      </c>
      <c r="L189" s="574" t="str">
        <f>'statement of marks'!CE40</f>
        <v/>
      </c>
      <c r="M189" s="574" t="str">
        <f>'statement of marks'!CF40</f>
        <v/>
      </c>
      <c r="O189" s="571">
        <v>34</v>
      </c>
      <c r="P189" s="571">
        <f>details!D40</f>
        <v>0</v>
      </c>
      <c r="Q189" s="571">
        <f>details!I40</f>
        <v>0</v>
      </c>
      <c r="R189" s="574" t="str">
        <f>'statement of marks'!CG40</f>
        <v/>
      </c>
      <c r="S189" s="574" t="str">
        <f>'statement of marks'!CH40</f>
        <v/>
      </c>
      <c r="T189" s="574" t="str">
        <f>'statement of marks'!CI40</f>
        <v/>
      </c>
      <c r="V189" s="571">
        <v>34</v>
      </c>
      <c r="W189" s="571">
        <f>details!D40</f>
        <v>0</v>
      </c>
      <c r="X189" s="571">
        <f>details!I40</f>
        <v>0</v>
      </c>
      <c r="Y189" s="574" t="str">
        <f>'statement of marks'!CK40</f>
        <v/>
      </c>
      <c r="Z189" s="574" t="str">
        <f>'statement of marks'!CL40</f>
        <v/>
      </c>
      <c r="AA189" s="574" t="str">
        <f>'statement of marks'!CM40</f>
        <v/>
      </c>
      <c r="AC189" s="571">
        <v>34</v>
      </c>
      <c r="AD189" s="571">
        <f>details!D40</f>
        <v>0</v>
      </c>
      <c r="AE189" s="571">
        <f>details!I40</f>
        <v>0</v>
      </c>
      <c r="AF189" s="574" t="str">
        <f>'statement of marks'!CO40</f>
        <v/>
      </c>
      <c r="AG189" s="574" t="str">
        <f>'statement of marks'!CP40</f>
        <v/>
      </c>
      <c r="AH189" s="574" t="str">
        <f>'statement of marks'!CQ40</f>
        <v/>
      </c>
      <c r="AJ189" s="571">
        <v>34</v>
      </c>
      <c r="AK189" s="571">
        <f>details!D40</f>
        <v>0</v>
      </c>
      <c r="AL189" s="571">
        <f>details!I40</f>
        <v>0</v>
      </c>
      <c r="AM189" s="574"/>
      <c r="AN189" s="574"/>
      <c r="AO189" s="574"/>
    </row>
    <row r="190" spans="1:41">
      <c r="A190" s="571">
        <v>35</v>
      </c>
      <c r="B190" s="571">
        <f>details!D41</f>
        <v>0</v>
      </c>
      <c r="C190" s="571">
        <f>details!I41</f>
        <v>0</v>
      </c>
      <c r="D190" s="574" t="str">
        <f>'statement of marks'!CA41</f>
        <v/>
      </c>
      <c r="E190" s="574" t="str">
        <f>'statement of marks'!CB41</f>
        <v/>
      </c>
      <c r="F190" s="574" t="str">
        <f>'statement of marks'!CC41</f>
        <v/>
      </c>
      <c r="H190" s="571">
        <v>35</v>
      </c>
      <c r="I190" s="571">
        <f>details!D41</f>
        <v>0</v>
      </c>
      <c r="J190" s="571">
        <f>details!I41</f>
        <v>0</v>
      </c>
      <c r="K190" s="574" t="str">
        <f>'statement of marks'!CD41</f>
        <v/>
      </c>
      <c r="L190" s="574" t="str">
        <f>'statement of marks'!CE41</f>
        <v/>
      </c>
      <c r="M190" s="574" t="str">
        <f>'statement of marks'!CF41</f>
        <v/>
      </c>
      <c r="O190" s="571">
        <v>35</v>
      </c>
      <c r="P190" s="571">
        <f>details!D41</f>
        <v>0</v>
      </c>
      <c r="Q190" s="571">
        <f>details!I41</f>
        <v>0</v>
      </c>
      <c r="R190" s="574" t="str">
        <f>'statement of marks'!CG41</f>
        <v/>
      </c>
      <c r="S190" s="574" t="str">
        <f>'statement of marks'!CH41</f>
        <v/>
      </c>
      <c r="T190" s="574" t="str">
        <f>'statement of marks'!CI41</f>
        <v/>
      </c>
      <c r="V190" s="571">
        <v>35</v>
      </c>
      <c r="W190" s="571">
        <f>details!D41</f>
        <v>0</v>
      </c>
      <c r="X190" s="571">
        <f>details!I41</f>
        <v>0</v>
      </c>
      <c r="Y190" s="574" t="str">
        <f>'statement of marks'!CK41</f>
        <v/>
      </c>
      <c r="Z190" s="574" t="str">
        <f>'statement of marks'!CL41</f>
        <v/>
      </c>
      <c r="AA190" s="574" t="str">
        <f>'statement of marks'!CM41</f>
        <v/>
      </c>
      <c r="AC190" s="571">
        <v>35</v>
      </c>
      <c r="AD190" s="571">
        <f>details!D41</f>
        <v>0</v>
      </c>
      <c r="AE190" s="571">
        <f>details!I41</f>
        <v>0</v>
      </c>
      <c r="AF190" s="574" t="str">
        <f>'statement of marks'!CO41</f>
        <v/>
      </c>
      <c r="AG190" s="574" t="str">
        <f>'statement of marks'!CP41</f>
        <v/>
      </c>
      <c r="AH190" s="574" t="str">
        <f>'statement of marks'!CQ41</f>
        <v/>
      </c>
      <c r="AJ190" s="571">
        <v>35</v>
      </c>
      <c r="AK190" s="571">
        <f>details!D41</f>
        <v>0</v>
      </c>
      <c r="AL190" s="571">
        <f>details!I41</f>
        <v>0</v>
      </c>
      <c r="AM190" s="574"/>
      <c r="AN190" s="574"/>
      <c r="AO190" s="574"/>
    </row>
    <row r="191" spans="1:41">
      <c r="A191" s="571">
        <v>36</v>
      </c>
      <c r="B191" s="571">
        <f>details!D42</f>
        <v>0</v>
      </c>
      <c r="C191" s="571">
        <f>details!I42</f>
        <v>0</v>
      </c>
      <c r="D191" s="574" t="str">
        <f>'statement of marks'!CA42</f>
        <v/>
      </c>
      <c r="E191" s="574" t="str">
        <f>'statement of marks'!CB42</f>
        <v/>
      </c>
      <c r="F191" s="574" t="str">
        <f>'statement of marks'!CC42</f>
        <v/>
      </c>
      <c r="H191" s="571">
        <v>36</v>
      </c>
      <c r="I191" s="571">
        <f>details!D42</f>
        <v>0</v>
      </c>
      <c r="J191" s="571">
        <f>details!I42</f>
        <v>0</v>
      </c>
      <c r="K191" s="574" t="str">
        <f>'statement of marks'!CD42</f>
        <v/>
      </c>
      <c r="L191" s="574" t="str">
        <f>'statement of marks'!CE42</f>
        <v/>
      </c>
      <c r="M191" s="574" t="str">
        <f>'statement of marks'!CF42</f>
        <v/>
      </c>
      <c r="O191" s="571">
        <v>36</v>
      </c>
      <c r="P191" s="571">
        <f>details!D42</f>
        <v>0</v>
      </c>
      <c r="Q191" s="571">
        <f>details!I42</f>
        <v>0</v>
      </c>
      <c r="R191" s="574" t="str">
        <f>'statement of marks'!CG42</f>
        <v/>
      </c>
      <c r="S191" s="574" t="str">
        <f>'statement of marks'!CH42</f>
        <v/>
      </c>
      <c r="T191" s="574" t="str">
        <f>'statement of marks'!CI42</f>
        <v/>
      </c>
      <c r="V191" s="571">
        <v>36</v>
      </c>
      <c r="W191" s="571">
        <f>details!D42</f>
        <v>0</v>
      </c>
      <c r="X191" s="571">
        <f>details!I42</f>
        <v>0</v>
      </c>
      <c r="Y191" s="574" t="str">
        <f>'statement of marks'!CK42</f>
        <v/>
      </c>
      <c r="Z191" s="574" t="str">
        <f>'statement of marks'!CL42</f>
        <v/>
      </c>
      <c r="AA191" s="574" t="str">
        <f>'statement of marks'!CM42</f>
        <v/>
      </c>
      <c r="AC191" s="571">
        <v>36</v>
      </c>
      <c r="AD191" s="571">
        <f>details!D42</f>
        <v>0</v>
      </c>
      <c r="AE191" s="571">
        <f>details!I42</f>
        <v>0</v>
      </c>
      <c r="AF191" s="574" t="str">
        <f>'statement of marks'!CO42</f>
        <v/>
      </c>
      <c r="AG191" s="574" t="str">
        <f>'statement of marks'!CP42</f>
        <v/>
      </c>
      <c r="AH191" s="574" t="str">
        <f>'statement of marks'!CQ42</f>
        <v/>
      </c>
      <c r="AJ191" s="571">
        <v>36</v>
      </c>
      <c r="AK191" s="571">
        <f>details!D42</f>
        <v>0</v>
      </c>
      <c r="AL191" s="571">
        <f>details!I42</f>
        <v>0</v>
      </c>
      <c r="AM191" s="574"/>
      <c r="AN191" s="574"/>
      <c r="AO191" s="574"/>
    </row>
    <row r="192" spans="1:41">
      <c r="A192" s="571">
        <v>37</v>
      </c>
      <c r="B192" s="571">
        <f>details!D43</f>
        <v>0</v>
      </c>
      <c r="C192" s="571">
        <f>details!I43</f>
        <v>0</v>
      </c>
      <c r="D192" s="574" t="str">
        <f>'statement of marks'!CA43</f>
        <v/>
      </c>
      <c r="E192" s="574" t="str">
        <f>'statement of marks'!CB43</f>
        <v/>
      </c>
      <c r="F192" s="574" t="str">
        <f>'statement of marks'!CC43</f>
        <v/>
      </c>
      <c r="H192" s="571">
        <v>37</v>
      </c>
      <c r="I192" s="571">
        <f>details!D43</f>
        <v>0</v>
      </c>
      <c r="J192" s="571">
        <f>details!I43</f>
        <v>0</v>
      </c>
      <c r="K192" s="574" t="str">
        <f>'statement of marks'!CD43</f>
        <v/>
      </c>
      <c r="L192" s="574" t="str">
        <f>'statement of marks'!CE43</f>
        <v/>
      </c>
      <c r="M192" s="574" t="str">
        <f>'statement of marks'!CF43</f>
        <v/>
      </c>
      <c r="O192" s="571">
        <v>37</v>
      </c>
      <c r="P192" s="571">
        <f>details!D43</f>
        <v>0</v>
      </c>
      <c r="Q192" s="571">
        <f>details!I43</f>
        <v>0</v>
      </c>
      <c r="R192" s="574" t="str">
        <f>'statement of marks'!CG43</f>
        <v/>
      </c>
      <c r="S192" s="574" t="str">
        <f>'statement of marks'!CH43</f>
        <v/>
      </c>
      <c r="T192" s="574" t="str">
        <f>'statement of marks'!CI43</f>
        <v/>
      </c>
      <c r="V192" s="571">
        <v>37</v>
      </c>
      <c r="W192" s="571">
        <f>details!D43</f>
        <v>0</v>
      </c>
      <c r="X192" s="571">
        <f>details!I43</f>
        <v>0</v>
      </c>
      <c r="Y192" s="574" t="str">
        <f>'statement of marks'!CK43</f>
        <v/>
      </c>
      <c r="Z192" s="574" t="str">
        <f>'statement of marks'!CL43</f>
        <v/>
      </c>
      <c r="AA192" s="574" t="str">
        <f>'statement of marks'!CM43</f>
        <v/>
      </c>
      <c r="AC192" s="571">
        <v>37</v>
      </c>
      <c r="AD192" s="571">
        <f>details!D43</f>
        <v>0</v>
      </c>
      <c r="AE192" s="571">
        <f>details!I43</f>
        <v>0</v>
      </c>
      <c r="AF192" s="574" t="str">
        <f>'statement of marks'!CO43</f>
        <v/>
      </c>
      <c r="AG192" s="574" t="str">
        <f>'statement of marks'!CP43</f>
        <v/>
      </c>
      <c r="AH192" s="574" t="str">
        <f>'statement of marks'!CQ43</f>
        <v/>
      </c>
      <c r="AJ192" s="571">
        <v>37</v>
      </c>
      <c r="AK192" s="571">
        <f>details!D43</f>
        <v>0</v>
      </c>
      <c r="AL192" s="571">
        <f>details!I43</f>
        <v>0</v>
      </c>
      <c r="AM192" s="574"/>
      <c r="AN192" s="574"/>
      <c r="AO192" s="574"/>
    </row>
    <row r="193" spans="1:41">
      <c r="A193" s="571">
        <v>38</v>
      </c>
      <c r="B193" s="571">
        <f>details!D44</f>
        <v>0</v>
      </c>
      <c r="C193" s="571">
        <f>details!I44</f>
        <v>0</v>
      </c>
      <c r="D193" s="574" t="str">
        <f>'statement of marks'!CA44</f>
        <v/>
      </c>
      <c r="E193" s="574" t="str">
        <f>'statement of marks'!CB44</f>
        <v/>
      </c>
      <c r="F193" s="574" t="str">
        <f>'statement of marks'!CC44</f>
        <v/>
      </c>
      <c r="H193" s="571">
        <v>38</v>
      </c>
      <c r="I193" s="571">
        <f>details!D44</f>
        <v>0</v>
      </c>
      <c r="J193" s="571">
        <f>details!I44</f>
        <v>0</v>
      </c>
      <c r="K193" s="574" t="str">
        <f>'statement of marks'!CD44</f>
        <v/>
      </c>
      <c r="L193" s="574" t="str">
        <f>'statement of marks'!CE44</f>
        <v/>
      </c>
      <c r="M193" s="574" t="str">
        <f>'statement of marks'!CF44</f>
        <v/>
      </c>
      <c r="O193" s="571">
        <v>38</v>
      </c>
      <c r="P193" s="571">
        <f>details!D44</f>
        <v>0</v>
      </c>
      <c r="Q193" s="571">
        <f>details!I44</f>
        <v>0</v>
      </c>
      <c r="R193" s="574" t="str">
        <f>'statement of marks'!CG44</f>
        <v/>
      </c>
      <c r="S193" s="574" t="str">
        <f>'statement of marks'!CH44</f>
        <v/>
      </c>
      <c r="T193" s="574" t="str">
        <f>'statement of marks'!CI44</f>
        <v/>
      </c>
      <c r="V193" s="571">
        <v>38</v>
      </c>
      <c r="W193" s="571">
        <f>details!D44</f>
        <v>0</v>
      </c>
      <c r="X193" s="571">
        <f>details!I44</f>
        <v>0</v>
      </c>
      <c r="Y193" s="574" t="str">
        <f>'statement of marks'!CK44</f>
        <v/>
      </c>
      <c r="Z193" s="574" t="str">
        <f>'statement of marks'!CL44</f>
        <v/>
      </c>
      <c r="AA193" s="574" t="str">
        <f>'statement of marks'!CM44</f>
        <v/>
      </c>
      <c r="AC193" s="571">
        <v>38</v>
      </c>
      <c r="AD193" s="571">
        <f>details!D44</f>
        <v>0</v>
      </c>
      <c r="AE193" s="571">
        <f>details!I44</f>
        <v>0</v>
      </c>
      <c r="AF193" s="574" t="str">
        <f>'statement of marks'!CO44</f>
        <v/>
      </c>
      <c r="AG193" s="574" t="str">
        <f>'statement of marks'!CP44</f>
        <v/>
      </c>
      <c r="AH193" s="574" t="str">
        <f>'statement of marks'!CQ44</f>
        <v/>
      </c>
      <c r="AJ193" s="571">
        <v>38</v>
      </c>
      <c r="AK193" s="571">
        <f>details!D44</f>
        <v>0</v>
      </c>
      <c r="AL193" s="571">
        <f>details!I44</f>
        <v>0</v>
      </c>
      <c r="AM193" s="574"/>
      <c r="AN193" s="574"/>
      <c r="AO193" s="574"/>
    </row>
    <row r="194" spans="1:41">
      <c r="A194" s="571">
        <v>39</v>
      </c>
      <c r="B194" s="571">
        <f>details!D45</f>
        <v>0</v>
      </c>
      <c r="C194" s="571">
        <f>details!I45</f>
        <v>0</v>
      </c>
      <c r="D194" s="574" t="str">
        <f>'statement of marks'!CA45</f>
        <v/>
      </c>
      <c r="E194" s="574" t="str">
        <f>'statement of marks'!CB45</f>
        <v/>
      </c>
      <c r="F194" s="574" t="str">
        <f>'statement of marks'!CC45</f>
        <v/>
      </c>
      <c r="H194" s="571">
        <v>39</v>
      </c>
      <c r="I194" s="571">
        <f>details!D45</f>
        <v>0</v>
      </c>
      <c r="J194" s="571">
        <f>details!I45</f>
        <v>0</v>
      </c>
      <c r="K194" s="574" t="str">
        <f>'statement of marks'!CD45</f>
        <v/>
      </c>
      <c r="L194" s="574" t="str">
        <f>'statement of marks'!CE45</f>
        <v/>
      </c>
      <c r="M194" s="574" t="str">
        <f>'statement of marks'!CF45</f>
        <v/>
      </c>
      <c r="O194" s="571">
        <v>39</v>
      </c>
      <c r="P194" s="571">
        <f>details!D45</f>
        <v>0</v>
      </c>
      <c r="Q194" s="571">
        <f>details!I45</f>
        <v>0</v>
      </c>
      <c r="R194" s="574" t="str">
        <f>'statement of marks'!CG45</f>
        <v/>
      </c>
      <c r="S194" s="574" t="str">
        <f>'statement of marks'!CH45</f>
        <v/>
      </c>
      <c r="T194" s="574" t="str">
        <f>'statement of marks'!CI45</f>
        <v/>
      </c>
      <c r="V194" s="571">
        <v>39</v>
      </c>
      <c r="W194" s="571">
        <f>details!D45</f>
        <v>0</v>
      </c>
      <c r="X194" s="571">
        <f>details!I45</f>
        <v>0</v>
      </c>
      <c r="Y194" s="574" t="str">
        <f>'statement of marks'!CK45</f>
        <v/>
      </c>
      <c r="Z194" s="574" t="str">
        <f>'statement of marks'!CL45</f>
        <v/>
      </c>
      <c r="AA194" s="574" t="str">
        <f>'statement of marks'!CM45</f>
        <v/>
      </c>
      <c r="AC194" s="571">
        <v>39</v>
      </c>
      <c r="AD194" s="571">
        <f>details!D45</f>
        <v>0</v>
      </c>
      <c r="AE194" s="571">
        <f>details!I45</f>
        <v>0</v>
      </c>
      <c r="AF194" s="574" t="str">
        <f>'statement of marks'!CO45</f>
        <v/>
      </c>
      <c r="AG194" s="574" t="str">
        <f>'statement of marks'!CP45</f>
        <v/>
      </c>
      <c r="AH194" s="574" t="str">
        <f>'statement of marks'!CQ45</f>
        <v/>
      </c>
      <c r="AJ194" s="571">
        <v>39</v>
      </c>
      <c r="AK194" s="571">
        <f>details!D45</f>
        <v>0</v>
      </c>
      <c r="AL194" s="571">
        <f>details!I45</f>
        <v>0</v>
      </c>
      <c r="AM194" s="574"/>
      <c r="AN194" s="574"/>
      <c r="AO194" s="574"/>
    </row>
    <row r="195" spans="1:41">
      <c r="A195" s="571">
        <v>40</v>
      </c>
      <c r="B195" s="571">
        <f>details!D46</f>
        <v>0</v>
      </c>
      <c r="C195" s="571">
        <f>details!I46</f>
        <v>0</v>
      </c>
      <c r="D195" s="574" t="str">
        <f>'statement of marks'!CA46</f>
        <v/>
      </c>
      <c r="E195" s="574" t="str">
        <f>'statement of marks'!CB46</f>
        <v/>
      </c>
      <c r="F195" s="574" t="str">
        <f>'statement of marks'!CC46</f>
        <v/>
      </c>
      <c r="H195" s="571">
        <v>40</v>
      </c>
      <c r="I195" s="571">
        <f>details!D46</f>
        <v>0</v>
      </c>
      <c r="J195" s="571">
        <f>details!I46</f>
        <v>0</v>
      </c>
      <c r="K195" s="574" t="str">
        <f>'statement of marks'!CD46</f>
        <v/>
      </c>
      <c r="L195" s="574" t="str">
        <f>'statement of marks'!CE46</f>
        <v/>
      </c>
      <c r="M195" s="574" t="str">
        <f>'statement of marks'!CF46</f>
        <v/>
      </c>
      <c r="O195" s="571">
        <v>40</v>
      </c>
      <c r="P195" s="571">
        <f>details!D46</f>
        <v>0</v>
      </c>
      <c r="Q195" s="571">
        <f>details!I46</f>
        <v>0</v>
      </c>
      <c r="R195" s="574" t="str">
        <f>'statement of marks'!CG46</f>
        <v/>
      </c>
      <c r="S195" s="574" t="str">
        <f>'statement of marks'!CH46</f>
        <v/>
      </c>
      <c r="T195" s="574" t="str">
        <f>'statement of marks'!CI46</f>
        <v/>
      </c>
      <c r="V195" s="571">
        <v>40</v>
      </c>
      <c r="W195" s="571">
        <f>details!D46</f>
        <v>0</v>
      </c>
      <c r="X195" s="571">
        <f>details!I46</f>
        <v>0</v>
      </c>
      <c r="Y195" s="574" t="str">
        <f>'statement of marks'!CK46</f>
        <v/>
      </c>
      <c r="Z195" s="574" t="str">
        <f>'statement of marks'!CL46</f>
        <v/>
      </c>
      <c r="AA195" s="574" t="str">
        <f>'statement of marks'!CM46</f>
        <v/>
      </c>
      <c r="AC195" s="571">
        <v>40</v>
      </c>
      <c r="AD195" s="571">
        <f>details!D46</f>
        <v>0</v>
      </c>
      <c r="AE195" s="571">
        <f>details!I46</f>
        <v>0</v>
      </c>
      <c r="AF195" s="574" t="str">
        <f>'statement of marks'!CO46</f>
        <v/>
      </c>
      <c r="AG195" s="574" t="str">
        <f>'statement of marks'!CP46</f>
        <v/>
      </c>
      <c r="AH195" s="574" t="str">
        <f>'statement of marks'!CQ46</f>
        <v/>
      </c>
      <c r="AJ195" s="571">
        <v>40</v>
      </c>
      <c r="AK195" s="571">
        <f>details!D46</f>
        <v>0</v>
      </c>
      <c r="AL195" s="571">
        <f>details!I46</f>
        <v>0</v>
      </c>
      <c r="AM195" s="574"/>
      <c r="AN195" s="574"/>
      <c r="AO195" s="574"/>
    </row>
    <row r="196" spans="1:41">
      <c r="H196" s="570"/>
      <c r="I196" s="570"/>
      <c r="J196" s="570"/>
      <c r="K196" s="570"/>
      <c r="L196" s="570"/>
      <c r="M196" s="570"/>
      <c r="O196" s="570"/>
      <c r="P196" s="570"/>
      <c r="Q196" s="570"/>
      <c r="R196" s="570"/>
      <c r="S196" s="570"/>
      <c r="T196" s="570"/>
      <c r="V196" s="570"/>
      <c r="W196" s="570"/>
      <c r="X196" s="570"/>
      <c r="Y196" s="570"/>
      <c r="Z196" s="570"/>
      <c r="AA196" s="570"/>
      <c r="AC196" s="570"/>
      <c r="AD196" s="570"/>
      <c r="AE196" s="570"/>
      <c r="AF196" s="570"/>
      <c r="AG196" s="570"/>
      <c r="AH196" s="570"/>
      <c r="AJ196" s="570"/>
      <c r="AK196" s="570"/>
      <c r="AL196" s="570"/>
      <c r="AM196" s="570"/>
      <c r="AN196" s="570"/>
      <c r="AO196" s="570"/>
    </row>
    <row r="197" spans="1:41">
      <c r="H197" s="570"/>
      <c r="I197" s="570"/>
      <c r="J197" s="570"/>
      <c r="K197" s="570"/>
      <c r="L197" s="570"/>
      <c r="M197" s="570"/>
      <c r="O197" s="570"/>
      <c r="P197" s="570"/>
      <c r="Q197" s="570"/>
      <c r="R197" s="570"/>
      <c r="S197" s="570"/>
      <c r="T197" s="570"/>
      <c r="V197" s="570"/>
      <c r="W197" s="570"/>
      <c r="X197" s="570"/>
      <c r="Y197" s="570"/>
      <c r="Z197" s="570"/>
      <c r="AA197" s="570"/>
      <c r="AC197" s="570"/>
      <c r="AD197" s="570"/>
      <c r="AE197" s="570"/>
      <c r="AF197" s="570"/>
      <c r="AG197" s="570"/>
      <c r="AH197" s="570"/>
      <c r="AJ197" s="570"/>
      <c r="AK197" s="570"/>
      <c r="AL197" s="570"/>
      <c r="AM197" s="570"/>
      <c r="AN197" s="570"/>
      <c r="AO197" s="570"/>
    </row>
    <row r="198" spans="1:41">
      <c r="C198" s="1135" t="s">
        <v>332</v>
      </c>
      <c r="D198" s="1135"/>
      <c r="E198" s="1135"/>
      <c r="F198" s="1135"/>
      <c r="H198" s="570"/>
      <c r="I198" s="570"/>
      <c r="J198" s="1135" t="s">
        <v>332</v>
      </c>
      <c r="K198" s="1135"/>
      <c r="L198" s="1135"/>
      <c r="M198" s="1135"/>
      <c r="O198" s="570"/>
      <c r="P198" s="570"/>
      <c r="Q198" s="1135" t="s">
        <v>332</v>
      </c>
      <c r="R198" s="1135"/>
      <c r="S198" s="1135"/>
      <c r="T198" s="1135"/>
      <c r="V198" s="570"/>
      <c r="W198" s="570"/>
      <c r="X198" s="1135" t="s">
        <v>332</v>
      </c>
      <c r="Y198" s="1135"/>
      <c r="Z198" s="1135"/>
      <c r="AA198" s="1135"/>
      <c r="AC198" s="570"/>
      <c r="AD198" s="570"/>
      <c r="AE198" s="1135" t="s">
        <v>332</v>
      </c>
      <c r="AF198" s="1135"/>
      <c r="AG198" s="1135"/>
      <c r="AH198" s="1135"/>
      <c r="AJ198" s="570"/>
      <c r="AK198" s="570"/>
      <c r="AL198" s="1135" t="s">
        <v>332</v>
      </c>
      <c r="AM198" s="1135"/>
      <c r="AN198" s="1135"/>
      <c r="AO198" s="1135"/>
    </row>
    <row r="201" spans="1:41">
      <c r="A201" s="1136" t="s">
        <v>330</v>
      </c>
      <c r="B201" s="1136"/>
      <c r="C201" s="1136"/>
      <c r="D201" s="1136"/>
      <c r="E201" s="1136"/>
      <c r="F201" s="1136"/>
      <c r="H201" s="1136" t="s">
        <v>330</v>
      </c>
      <c r="I201" s="1136"/>
      <c r="J201" s="1136"/>
      <c r="K201" s="1136"/>
      <c r="L201" s="1136"/>
      <c r="M201" s="1136"/>
      <c r="O201" s="1136" t="s">
        <v>330</v>
      </c>
      <c r="P201" s="1136"/>
      <c r="Q201" s="1136"/>
      <c r="R201" s="1136"/>
      <c r="S201" s="1136"/>
      <c r="T201" s="1136"/>
      <c r="V201" s="1136" t="s">
        <v>330</v>
      </c>
      <c r="W201" s="1136"/>
      <c r="X201" s="1136"/>
      <c r="Y201" s="1136"/>
      <c r="Z201" s="1136"/>
      <c r="AA201" s="1136"/>
      <c r="AC201" s="1136" t="s">
        <v>330</v>
      </c>
      <c r="AD201" s="1136"/>
      <c r="AE201" s="1136"/>
      <c r="AF201" s="1136"/>
      <c r="AG201" s="1136"/>
      <c r="AH201" s="1136"/>
      <c r="AJ201" s="1136" t="s">
        <v>330</v>
      </c>
      <c r="AK201" s="1136"/>
      <c r="AL201" s="1136"/>
      <c r="AM201" s="1136"/>
      <c r="AN201" s="1136"/>
      <c r="AO201" s="1136"/>
    </row>
    <row r="202" spans="1:41">
      <c r="A202" s="1136" t="s">
        <v>331</v>
      </c>
      <c r="B202" s="1136"/>
      <c r="C202" s="1136"/>
      <c r="D202" s="1136"/>
      <c r="E202" s="1136"/>
      <c r="F202" s="1136"/>
      <c r="H202" s="1136" t="s">
        <v>333</v>
      </c>
      <c r="I202" s="1136"/>
      <c r="J202" s="1136"/>
      <c r="K202" s="1136"/>
      <c r="L202" s="1136"/>
      <c r="M202" s="1136"/>
      <c r="O202" s="1136" t="s">
        <v>334</v>
      </c>
      <c r="P202" s="1136"/>
      <c r="Q202" s="1136"/>
      <c r="R202" s="1136"/>
      <c r="S202" s="1136"/>
      <c r="T202" s="1136"/>
      <c r="V202" s="1136" t="s">
        <v>335</v>
      </c>
      <c r="W202" s="1136"/>
      <c r="X202" s="1136"/>
      <c r="Y202" s="1136"/>
      <c r="Z202" s="1136"/>
      <c r="AA202" s="1136"/>
      <c r="AC202" s="1136" t="s">
        <v>336</v>
      </c>
      <c r="AD202" s="1136"/>
      <c r="AE202" s="1136"/>
      <c r="AF202" s="1136"/>
      <c r="AG202" s="1136"/>
      <c r="AH202" s="1136"/>
      <c r="AJ202" s="1136" t="s">
        <v>333</v>
      </c>
      <c r="AK202" s="1136"/>
      <c r="AL202" s="1136"/>
      <c r="AM202" s="1136"/>
      <c r="AN202" s="1136"/>
      <c r="AO202" s="1136"/>
    </row>
    <row r="203" spans="1:41">
      <c r="A203" s="1135" t="s">
        <v>45</v>
      </c>
      <c r="B203" s="1135"/>
      <c r="C203" s="570" t="str">
        <f>details!$BA$1</f>
        <v>foKku</v>
      </c>
      <c r="D203" s="570" t="s">
        <v>76</v>
      </c>
      <c r="E203" s="572">
        <f>details!$B$4</f>
        <v>6</v>
      </c>
      <c r="F203" s="573" t="str">
        <f>details!$E$4</f>
        <v>B</v>
      </c>
      <c r="H203" s="1135" t="s">
        <v>45</v>
      </c>
      <c r="I203" s="1135"/>
      <c r="J203" s="570" t="str">
        <f>details!$BA$1</f>
        <v>foKku</v>
      </c>
      <c r="K203" s="570" t="s">
        <v>76</v>
      </c>
      <c r="L203" s="572">
        <f>details!$B$4</f>
        <v>6</v>
      </c>
      <c r="M203" s="573" t="str">
        <f>$F$3</f>
        <v>B</v>
      </c>
      <c r="O203" s="1135" t="s">
        <v>45</v>
      </c>
      <c r="P203" s="1135"/>
      <c r="Q203" s="570" t="str">
        <f>details!$BA$1</f>
        <v>foKku</v>
      </c>
      <c r="R203" s="570" t="s">
        <v>76</v>
      </c>
      <c r="S203" s="572">
        <f>details!$B$4</f>
        <v>6</v>
      </c>
      <c r="T203" s="573" t="str">
        <f>$M$3</f>
        <v>B</v>
      </c>
      <c r="V203" s="1135" t="s">
        <v>45</v>
      </c>
      <c r="W203" s="1135"/>
      <c r="X203" s="570" t="str">
        <f>details!$BA$1</f>
        <v>foKku</v>
      </c>
      <c r="Y203" s="570" t="s">
        <v>76</v>
      </c>
      <c r="Z203" s="572">
        <f>details!$B$4</f>
        <v>6</v>
      </c>
      <c r="AA203" s="573" t="str">
        <f>$T$3</f>
        <v>B</v>
      </c>
      <c r="AC203" s="1135" t="s">
        <v>45</v>
      </c>
      <c r="AD203" s="1135"/>
      <c r="AE203" s="570" t="str">
        <f>details!$BA$1</f>
        <v>foKku</v>
      </c>
      <c r="AF203" s="570" t="s">
        <v>76</v>
      </c>
      <c r="AG203" s="572">
        <f>details!$B$4</f>
        <v>6</v>
      </c>
      <c r="AH203" s="573" t="str">
        <f>$AA$3</f>
        <v>B</v>
      </c>
      <c r="AJ203" s="1135" t="s">
        <v>45</v>
      </c>
      <c r="AK203" s="1135"/>
      <c r="AL203" s="570" t="str">
        <f>details!$BA$1</f>
        <v>foKku</v>
      </c>
      <c r="AM203" s="570" t="s">
        <v>76</v>
      </c>
      <c r="AN203" s="572">
        <f>details!$B$4</f>
        <v>6</v>
      </c>
      <c r="AO203" s="573" t="str">
        <f>$AH$3</f>
        <v>B</v>
      </c>
    </row>
    <row r="204" spans="1:41">
      <c r="A204" s="1141" t="s">
        <v>327</v>
      </c>
      <c r="B204" s="1141" t="s">
        <v>328</v>
      </c>
      <c r="C204" s="1141" t="s">
        <v>329</v>
      </c>
      <c r="D204" s="583" t="s">
        <v>245</v>
      </c>
      <c r="E204" s="583" t="s">
        <v>246</v>
      </c>
      <c r="F204" s="583" t="s">
        <v>2</v>
      </c>
      <c r="H204" s="1137" t="s">
        <v>327</v>
      </c>
      <c r="I204" s="1137" t="s">
        <v>328</v>
      </c>
      <c r="J204" s="1137" t="s">
        <v>329</v>
      </c>
      <c r="K204" s="571" t="s">
        <v>245</v>
      </c>
      <c r="L204" s="571" t="s">
        <v>246</v>
      </c>
      <c r="M204" s="571" t="s">
        <v>2</v>
      </c>
      <c r="O204" s="1137" t="s">
        <v>327</v>
      </c>
      <c r="P204" s="1137" t="s">
        <v>328</v>
      </c>
      <c r="Q204" s="1137" t="s">
        <v>329</v>
      </c>
      <c r="R204" s="571" t="s">
        <v>245</v>
      </c>
      <c r="S204" s="571" t="s">
        <v>246</v>
      </c>
      <c r="T204" s="571" t="s">
        <v>2</v>
      </c>
      <c r="V204" s="1137" t="s">
        <v>327</v>
      </c>
      <c r="W204" s="1137" t="s">
        <v>328</v>
      </c>
      <c r="X204" s="1137" t="s">
        <v>329</v>
      </c>
      <c r="Y204" s="571" t="s">
        <v>245</v>
      </c>
      <c r="Z204" s="571" t="s">
        <v>246</v>
      </c>
      <c r="AA204" s="571" t="s">
        <v>2</v>
      </c>
      <c r="AC204" s="1137" t="s">
        <v>327</v>
      </c>
      <c r="AD204" s="1137" t="s">
        <v>328</v>
      </c>
      <c r="AE204" s="1137" t="s">
        <v>329</v>
      </c>
      <c r="AF204" s="571" t="s">
        <v>245</v>
      </c>
      <c r="AG204" s="571" t="s">
        <v>246</v>
      </c>
      <c r="AH204" s="571" t="s">
        <v>2</v>
      </c>
      <c r="AJ204" s="1137" t="s">
        <v>327</v>
      </c>
      <c r="AK204" s="1137" t="s">
        <v>328</v>
      </c>
      <c r="AL204" s="1137" t="s">
        <v>329</v>
      </c>
      <c r="AM204" s="571" t="s">
        <v>245</v>
      </c>
      <c r="AN204" s="571" t="s">
        <v>246</v>
      </c>
      <c r="AO204" s="571" t="s">
        <v>2</v>
      </c>
    </row>
    <row r="205" spans="1:41">
      <c r="A205" s="1141"/>
      <c r="B205" s="1141"/>
      <c r="C205" s="1141"/>
      <c r="D205" s="584">
        <v>5</v>
      </c>
      <c r="E205" s="584">
        <v>5</v>
      </c>
      <c r="F205" s="584">
        <f>D205+E205</f>
        <v>10</v>
      </c>
      <c r="H205" s="1137"/>
      <c r="I205" s="1137"/>
      <c r="J205" s="1137"/>
      <c r="K205" s="574">
        <v>5</v>
      </c>
      <c r="L205" s="574">
        <v>5</v>
      </c>
      <c r="M205" s="574">
        <f>K205+L205</f>
        <v>10</v>
      </c>
      <c r="O205" s="1137"/>
      <c r="P205" s="1137"/>
      <c r="Q205" s="1137"/>
      <c r="R205" s="574">
        <v>5</v>
      </c>
      <c r="S205" s="574">
        <v>5</v>
      </c>
      <c r="T205" s="574">
        <f>R205+S205</f>
        <v>10</v>
      </c>
      <c r="V205" s="1137"/>
      <c r="W205" s="1137"/>
      <c r="X205" s="1137"/>
      <c r="Y205" s="586">
        <v>50</v>
      </c>
      <c r="Z205" s="586">
        <v>20</v>
      </c>
      <c r="AA205" s="585">
        <f>Y205+Z205</f>
        <v>70</v>
      </c>
      <c r="AC205" s="1137"/>
      <c r="AD205" s="1137"/>
      <c r="AE205" s="1137"/>
      <c r="AF205" s="574">
        <v>70</v>
      </c>
      <c r="AG205" s="574">
        <v>30</v>
      </c>
      <c r="AH205" s="574">
        <v>100</v>
      </c>
      <c r="AJ205" s="1137"/>
      <c r="AK205" s="1137"/>
      <c r="AL205" s="1137"/>
      <c r="AM205" s="574">
        <v>5</v>
      </c>
      <c r="AN205" s="574">
        <v>5</v>
      </c>
      <c r="AO205" s="574">
        <f>AM205+AN205</f>
        <v>10</v>
      </c>
    </row>
    <row r="206" spans="1:41">
      <c r="A206" s="571">
        <v>1</v>
      </c>
      <c r="B206" s="571">
        <f>details!D7</f>
        <v>651</v>
      </c>
      <c r="C206" s="571" t="str">
        <f>details!I7</f>
        <v>vfHk"ksd lkSx.k</v>
      </c>
      <c r="D206" s="574" t="str">
        <f>'statement of marks'!CW7</f>
        <v/>
      </c>
      <c r="E206" s="574" t="str">
        <f>'statement of marks'!CX7</f>
        <v/>
      </c>
      <c r="F206" s="574" t="str">
        <f>'statement of marks'!CY7</f>
        <v/>
      </c>
      <c r="H206" s="571">
        <v>1</v>
      </c>
      <c r="I206" s="571">
        <f>details!D7</f>
        <v>651</v>
      </c>
      <c r="J206" s="571" t="str">
        <f>details!I7</f>
        <v>vfHk"ksd lkSx.k</v>
      </c>
      <c r="K206" s="574">
        <f>'statement of marks'!CZ7</f>
        <v>2</v>
      </c>
      <c r="L206" s="574">
        <f>'statement of marks'!DA7</f>
        <v>5</v>
      </c>
      <c r="M206" s="574">
        <f>'statement of marks'!DB7</f>
        <v>7</v>
      </c>
      <c r="O206" s="571">
        <v>1</v>
      </c>
      <c r="P206" s="571">
        <f>details!D7</f>
        <v>651</v>
      </c>
      <c r="Q206" s="571" t="str">
        <f>details!I7</f>
        <v>vfHk"ksd lkSx.k</v>
      </c>
      <c r="R206" s="574" t="str">
        <f>'statement of marks'!DC7</f>
        <v/>
      </c>
      <c r="S206" s="574" t="str">
        <f>'statement of marks'!DD7</f>
        <v/>
      </c>
      <c r="T206" s="574" t="str">
        <f>'statement of marks'!DE7</f>
        <v/>
      </c>
      <c r="V206" s="571">
        <v>1</v>
      </c>
      <c r="W206" s="571">
        <f>details!D7</f>
        <v>651</v>
      </c>
      <c r="X206" s="571" t="str">
        <f>details!I7</f>
        <v>vfHk"ksd lkSx.k</v>
      </c>
      <c r="Y206" s="574">
        <f>'statement of marks'!DG7</f>
        <v>32</v>
      </c>
      <c r="Z206" s="574">
        <f>'statement of marks'!DH7</f>
        <v>17</v>
      </c>
      <c r="AA206" s="574">
        <f>'statement of marks'!DI7</f>
        <v>49</v>
      </c>
      <c r="AC206" s="571">
        <v>1</v>
      </c>
      <c r="AD206" s="571">
        <f>details!D7</f>
        <v>651</v>
      </c>
      <c r="AE206" s="571" t="str">
        <f>details!I7</f>
        <v>vfHk"ksd lkSx.k</v>
      </c>
      <c r="AF206" s="574" t="str">
        <f>'statement of marks'!DK7</f>
        <v/>
      </c>
      <c r="AG206" s="574" t="str">
        <f>'statement of marks'!DL7</f>
        <v/>
      </c>
      <c r="AH206" s="574" t="str">
        <f>'statement of marks'!DM7</f>
        <v/>
      </c>
      <c r="AJ206" s="571">
        <v>1</v>
      </c>
      <c r="AK206" s="571">
        <f>details!D7</f>
        <v>651</v>
      </c>
      <c r="AL206" s="571" t="str">
        <f>details!I7</f>
        <v>vfHk"ksd lkSx.k</v>
      </c>
      <c r="AM206" s="574"/>
      <c r="AN206" s="574"/>
      <c r="AO206" s="574"/>
    </row>
    <row r="207" spans="1:41">
      <c r="A207" s="571">
        <v>2</v>
      </c>
      <c r="B207" s="571">
        <f>details!D8</f>
        <v>652</v>
      </c>
      <c r="C207" s="571" t="str">
        <f>details!I8</f>
        <v>vt; dqekj lSuh</v>
      </c>
      <c r="D207" s="574" t="str">
        <f>'statement of marks'!CW8</f>
        <v/>
      </c>
      <c r="E207" s="574" t="str">
        <f>'statement of marks'!CX8</f>
        <v/>
      </c>
      <c r="F207" s="574" t="str">
        <f>'statement of marks'!CY8</f>
        <v/>
      </c>
      <c r="H207" s="571">
        <v>2</v>
      </c>
      <c r="I207" s="571">
        <f>details!D8</f>
        <v>652</v>
      </c>
      <c r="J207" s="571" t="str">
        <f>details!I8</f>
        <v>vt; dqekj lSuh</v>
      </c>
      <c r="K207" s="574">
        <f>'statement of marks'!CZ8</f>
        <v>2</v>
      </c>
      <c r="L207" s="574">
        <f>'statement of marks'!DA8</f>
        <v>5</v>
      </c>
      <c r="M207" s="574">
        <f>'statement of marks'!DB8</f>
        <v>7</v>
      </c>
      <c r="O207" s="571">
        <v>2</v>
      </c>
      <c r="P207" s="571">
        <f>details!D8</f>
        <v>652</v>
      </c>
      <c r="Q207" s="571" t="str">
        <f>details!I8</f>
        <v>vt; dqekj lSuh</v>
      </c>
      <c r="R207" s="574" t="str">
        <f>'statement of marks'!DC8</f>
        <v/>
      </c>
      <c r="S207" s="574" t="str">
        <f>'statement of marks'!DD8</f>
        <v/>
      </c>
      <c r="T207" s="574" t="str">
        <f>'statement of marks'!DE8</f>
        <v/>
      </c>
      <c r="V207" s="571">
        <v>2</v>
      </c>
      <c r="W207" s="571">
        <f>details!D8</f>
        <v>652</v>
      </c>
      <c r="X207" s="571" t="str">
        <f>details!I8</f>
        <v>vt; dqekj lSuh</v>
      </c>
      <c r="Y207" s="574">
        <f>'statement of marks'!DG8</f>
        <v>38</v>
      </c>
      <c r="Z207" s="574">
        <f>'statement of marks'!DH8</f>
        <v>18</v>
      </c>
      <c r="AA207" s="574">
        <f>'statement of marks'!DI8</f>
        <v>56</v>
      </c>
      <c r="AC207" s="571">
        <v>2</v>
      </c>
      <c r="AD207" s="571">
        <f>details!D8</f>
        <v>652</v>
      </c>
      <c r="AE207" s="571" t="str">
        <f>details!I8</f>
        <v>vt; dqekj lSuh</v>
      </c>
      <c r="AF207" s="574" t="str">
        <f>'statement of marks'!DK8</f>
        <v/>
      </c>
      <c r="AG207" s="574" t="str">
        <f>'statement of marks'!DL8</f>
        <v/>
      </c>
      <c r="AH207" s="574" t="str">
        <f>'statement of marks'!DM8</f>
        <v/>
      </c>
      <c r="AJ207" s="571">
        <v>2</v>
      </c>
      <c r="AK207" s="571">
        <f>details!D8</f>
        <v>652</v>
      </c>
      <c r="AL207" s="571" t="str">
        <f>details!I8</f>
        <v>vt; dqekj lSuh</v>
      </c>
      <c r="AM207" s="574"/>
      <c r="AN207" s="574"/>
      <c r="AO207" s="574"/>
    </row>
    <row r="208" spans="1:41">
      <c r="A208" s="571">
        <v>3</v>
      </c>
      <c r="B208" s="571">
        <f>details!D9</f>
        <v>653</v>
      </c>
      <c r="C208" s="571" t="str">
        <f>details!I9</f>
        <v>vfHkus'k dqekj cSjok</v>
      </c>
      <c r="D208" s="574" t="str">
        <f>'statement of marks'!CW9</f>
        <v/>
      </c>
      <c r="E208" s="574" t="str">
        <f>'statement of marks'!CX9</f>
        <v/>
      </c>
      <c r="F208" s="574" t="str">
        <f>'statement of marks'!CY9</f>
        <v/>
      </c>
      <c r="H208" s="571">
        <v>3</v>
      </c>
      <c r="I208" s="571">
        <f>details!D9</f>
        <v>653</v>
      </c>
      <c r="J208" s="571" t="str">
        <f>details!I9</f>
        <v>vfHkus'k dqekj cSjok</v>
      </c>
      <c r="K208" s="574">
        <f>'statement of marks'!CZ9</f>
        <v>1</v>
      </c>
      <c r="L208" s="574">
        <f>'statement of marks'!DA9</f>
        <v>5</v>
      </c>
      <c r="M208" s="574">
        <f>'statement of marks'!DB9</f>
        <v>6</v>
      </c>
      <c r="O208" s="571">
        <v>3</v>
      </c>
      <c r="P208" s="571">
        <f>details!D9</f>
        <v>653</v>
      </c>
      <c r="Q208" s="571" t="str">
        <f>details!I9</f>
        <v>vfHkus'k dqekj cSjok</v>
      </c>
      <c r="R208" s="574" t="str">
        <f>'statement of marks'!DC9</f>
        <v/>
      </c>
      <c r="S208" s="574" t="str">
        <f>'statement of marks'!DD9</f>
        <v/>
      </c>
      <c r="T208" s="574" t="str">
        <f>'statement of marks'!DE9</f>
        <v/>
      </c>
      <c r="V208" s="571">
        <v>3</v>
      </c>
      <c r="W208" s="571">
        <f>details!D9</f>
        <v>653</v>
      </c>
      <c r="X208" s="571" t="str">
        <f>details!I9</f>
        <v>vfHkus'k dqekj cSjok</v>
      </c>
      <c r="Y208" s="574">
        <f>'statement of marks'!DG9</f>
        <v>37</v>
      </c>
      <c r="Z208" s="574">
        <f>'statement of marks'!DH9</f>
        <v>17</v>
      </c>
      <c r="AA208" s="574">
        <f>'statement of marks'!DI9</f>
        <v>54</v>
      </c>
      <c r="AC208" s="571">
        <v>3</v>
      </c>
      <c r="AD208" s="571">
        <f>details!D9</f>
        <v>653</v>
      </c>
      <c r="AE208" s="571" t="str">
        <f>details!I9</f>
        <v>vfHkus'k dqekj cSjok</v>
      </c>
      <c r="AF208" s="574" t="str">
        <f>'statement of marks'!DK9</f>
        <v/>
      </c>
      <c r="AG208" s="574" t="str">
        <f>'statement of marks'!DL9</f>
        <v/>
      </c>
      <c r="AH208" s="574" t="str">
        <f>'statement of marks'!DM9</f>
        <v/>
      </c>
      <c r="AJ208" s="571">
        <v>3</v>
      </c>
      <c r="AK208" s="571">
        <f>details!D9</f>
        <v>653</v>
      </c>
      <c r="AL208" s="571" t="str">
        <f>details!I9</f>
        <v>vfHkus'k dqekj cSjok</v>
      </c>
      <c r="AM208" s="574"/>
      <c r="AN208" s="574"/>
      <c r="AO208" s="574"/>
    </row>
    <row r="209" spans="1:41">
      <c r="A209" s="571">
        <v>4</v>
      </c>
      <c r="B209" s="571">
        <f>details!D10</f>
        <v>654</v>
      </c>
      <c r="C209" s="571" t="str">
        <f>details!I10</f>
        <v>vafdr dqekj ehuk</v>
      </c>
      <c r="D209" s="574" t="str">
        <f>'statement of marks'!CW10</f>
        <v/>
      </c>
      <c r="E209" s="574" t="str">
        <f>'statement of marks'!CX10</f>
        <v/>
      </c>
      <c r="F209" s="574" t="str">
        <f>'statement of marks'!CY10</f>
        <v/>
      </c>
      <c r="H209" s="571">
        <v>4</v>
      </c>
      <c r="I209" s="571">
        <f>details!D10</f>
        <v>654</v>
      </c>
      <c r="J209" s="571" t="str">
        <f>details!I10</f>
        <v>vafdr dqekj ehuk</v>
      </c>
      <c r="K209" s="574">
        <f>'statement of marks'!CZ10</f>
        <v>0</v>
      </c>
      <c r="L209" s="574">
        <f>'statement of marks'!DA10</f>
        <v>5</v>
      </c>
      <c r="M209" s="574">
        <f>'statement of marks'!DB10</f>
        <v>5</v>
      </c>
      <c r="O209" s="571">
        <v>4</v>
      </c>
      <c r="P209" s="571">
        <f>details!D10</f>
        <v>654</v>
      </c>
      <c r="Q209" s="571" t="str">
        <f>details!I10</f>
        <v>vafdr dqekj ehuk</v>
      </c>
      <c r="R209" s="574" t="str">
        <f>'statement of marks'!DC10</f>
        <v/>
      </c>
      <c r="S209" s="574" t="str">
        <f>'statement of marks'!DD10</f>
        <v/>
      </c>
      <c r="T209" s="574" t="str">
        <f>'statement of marks'!DE10</f>
        <v/>
      </c>
      <c r="V209" s="571">
        <v>4</v>
      </c>
      <c r="W209" s="571">
        <f>details!D10</f>
        <v>654</v>
      </c>
      <c r="X209" s="571" t="str">
        <f>details!I10</f>
        <v>vafdr dqekj ehuk</v>
      </c>
      <c r="Y209" s="574">
        <f>'statement of marks'!DG10</f>
        <v>31</v>
      </c>
      <c r="Z209" s="574">
        <f>'statement of marks'!DH10</f>
        <v>16</v>
      </c>
      <c r="AA209" s="574">
        <f>'statement of marks'!DI10</f>
        <v>47</v>
      </c>
      <c r="AC209" s="571">
        <v>4</v>
      </c>
      <c r="AD209" s="571">
        <f>details!D10</f>
        <v>654</v>
      </c>
      <c r="AE209" s="571" t="str">
        <f>details!I10</f>
        <v>vafdr dqekj ehuk</v>
      </c>
      <c r="AF209" s="574" t="str">
        <f>'statement of marks'!DK10</f>
        <v/>
      </c>
      <c r="AG209" s="574" t="str">
        <f>'statement of marks'!DL10</f>
        <v/>
      </c>
      <c r="AH209" s="574" t="str">
        <f>'statement of marks'!DM10</f>
        <v/>
      </c>
      <c r="AJ209" s="571">
        <v>4</v>
      </c>
      <c r="AK209" s="571">
        <f>details!D10</f>
        <v>654</v>
      </c>
      <c r="AL209" s="571" t="str">
        <f>details!I10</f>
        <v>vafdr dqekj ehuk</v>
      </c>
      <c r="AM209" s="574"/>
      <c r="AN209" s="574"/>
      <c r="AO209" s="574"/>
    </row>
    <row r="210" spans="1:41">
      <c r="A210" s="571">
        <v>5</v>
      </c>
      <c r="B210" s="571">
        <f>details!D11</f>
        <v>655</v>
      </c>
      <c r="C210" s="571" t="str">
        <f>details!I11</f>
        <v>vk'kh"k egkoj</v>
      </c>
      <c r="D210" s="574" t="str">
        <f>'statement of marks'!CW11</f>
        <v/>
      </c>
      <c r="E210" s="574" t="str">
        <f>'statement of marks'!CX11</f>
        <v/>
      </c>
      <c r="F210" s="574" t="str">
        <f>'statement of marks'!CY11</f>
        <v/>
      </c>
      <c r="H210" s="571">
        <v>5</v>
      </c>
      <c r="I210" s="571">
        <f>details!D11</f>
        <v>655</v>
      </c>
      <c r="J210" s="571" t="str">
        <f>details!I11</f>
        <v>vk'kh"k egkoj</v>
      </c>
      <c r="K210" s="574">
        <f>'statement of marks'!CZ11</f>
        <v>0</v>
      </c>
      <c r="L210" s="574">
        <f>'statement of marks'!DA11</f>
        <v>5</v>
      </c>
      <c r="M210" s="574">
        <f>'statement of marks'!DB11</f>
        <v>5</v>
      </c>
      <c r="O210" s="571">
        <v>5</v>
      </c>
      <c r="P210" s="571">
        <f>details!D11</f>
        <v>655</v>
      </c>
      <c r="Q210" s="571" t="str">
        <f>details!I11</f>
        <v>vk'kh"k egkoj</v>
      </c>
      <c r="R210" s="574" t="str">
        <f>'statement of marks'!DC11</f>
        <v/>
      </c>
      <c r="S210" s="574" t="str">
        <f>'statement of marks'!DD11</f>
        <v/>
      </c>
      <c r="T210" s="574" t="str">
        <f>'statement of marks'!DE11</f>
        <v/>
      </c>
      <c r="V210" s="571">
        <v>5</v>
      </c>
      <c r="W210" s="571">
        <f>details!D11</f>
        <v>655</v>
      </c>
      <c r="X210" s="571" t="str">
        <f>details!I11</f>
        <v>vk'kh"k egkoj</v>
      </c>
      <c r="Y210" s="574">
        <f>'statement of marks'!DG11</f>
        <v>32</v>
      </c>
      <c r="Z210" s="574">
        <f>'statement of marks'!DH11</f>
        <v>15</v>
      </c>
      <c r="AA210" s="574">
        <f>'statement of marks'!DI11</f>
        <v>47</v>
      </c>
      <c r="AC210" s="571">
        <v>5</v>
      </c>
      <c r="AD210" s="571">
        <f>details!D11</f>
        <v>655</v>
      </c>
      <c r="AE210" s="571" t="str">
        <f>details!I11</f>
        <v>vk'kh"k egkoj</v>
      </c>
      <c r="AF210" s="574" t="str">
        <f>'statement of marks'!DK11</f>
        <v/>
      </c>
      <c r="AG210" s="574" t="str">
        <f>'statement of marks'!DL11</f>
        <v/>
      </c>
      <c r="AH210" s="574" t="str">
        <f>'statement of marks'!DM11</f>
        <v/>
      </c>
      <c r="AJ210" s="571">
        <v>5</v>
      </c>
      <c r="AK210" s="571">
        <f>details!D11</f>
        <v>655</v>
      </c>
      <c r="AL210" s="571" t="str">
        <f>details!I11</f>
        <v>vk'kh"k egkoj</v>
      </c>
      <c r="AM210" s="574"/>
      <c r="AN210" s="574"/>
      <c r="AO210" s="574"/>
    </row>
    <row r="211" spans="1:41">
      <c r="A211" s="571">
        <v>6</v>
      </c>
      <c r="B211" s="571">
        <f>details!D12</f>
        <v>656</v>
      </c>
      <c r="C211" s="571" t="str">
        <f>details!I12</f>
        <v>v'kksd dqekj xqtZj</v>
      </c>
      <c r="D211" s="574" t="str">
        <f>'statement of marks'!CW12</f>
        <v/>
      </c>
      <c r="E211" s="574" t="str">
        <f>'statement of marks'!CX12</f>
        <v/>
      </c>
      <c r="F211" s="574" t="str">
        <f>'statement of marks'!CY12</f>
        <v/>
      </c>
      <c r="H211" s="571">
        <v>6</v>
      </c>
      <c r="I211" s="571">
        <f>details!D12</f>
        <v>656</v>
      </c>
      <c r="J211" s="571" t="str">
        <f>details!I12</f>
        <v>v'kksd dqekj xqtZj</v>
      </c>
      <c r="K211" s="574">
        <f>'statement of marks'!CZ12</f>
        <v>1</v>
      </c>
      <c r="L211" s="574">
        <f>'statement of marks'!DA12</f>
        <v>5</v>
      </c>
      <c r="M211" s="574">
        <f>'statement of marks'!DB12</f>
        <v>6</v>
      </c>
      <c r="O211" s="571">
        <v>6</v>
      </c>
      <c r="P211" s="571">
        <f>details!D12</f>
        <v>656</v>
      </c>
      <c r="Q211" s="571" t="str">
        <f>details!I12</f>
        <v>v'kksd dqekj xqtZj</v>
      </c>
      <c r="R211" s="574" t="str">
        <f>'statement of marks'!DC12</f>
        <v/>
      </c>
      <c r="S211" s="574" t="str">
        <f>'statement of marks'!DD12</f>
        <v/>
      </c>
      <c r="T211" s="574" t="str">
        <f>'statement of marks'!DE12</f>
        <v/>
      </c>
      <c r="V211" s="571">
        <v>6</v>
      </c>
      <c r="W211" s="571">
        <f>details!D12</f>
        <v>656</v>
      </c>
      <c r="X211" s="571" t="str">
        <f>details!I12</f>
        <v>v'kksd dqekj xqtZj</v>
      </c>
      <c r="Y211" s="574">
        <f>'statement of marks'!DG12</f>
        <v>30</v>
      </c>
      <c r="Z211" s="574">
        <f>'statement of marks'!DH12</f>
        <v>20</v>
      </c>
      <c r="AA211" s="574">
        <f>'statement of marks'!DI12</f>
        <v>50</v>
      </c>
      <c r="AC211" s="571">
        <v>6</v>
      </c>
      <c r="AD211" s="571">
        <f>details!D12</f>
        <v>656</v>
      </c>
      <c r="AE211" s="571" t="str">
        <f>details!I12</f>
        <v>v'kksd dqekj xqtZj</v>
      </c>
      <c r="AF211" s="574" t="str">
        <f>'statement of marks'!DK12</f>
        <v/>
      </c>
      <c r="AG211" s="574" t="str">
        <f>'statement of marks'!DL12</f>
        <v/>
      </c>
      <c r="AH211" s="574" t="str">
        <f>'statement of marks'!DM12</f>
        <v/>
      </c>
      <c r="AJ211" s="571">
        <v>6</v>
      </c>
      <c r="AK211" s="571">
        <f>details!D12</f>
        <v>656</v>
      </c>
      <c r="AL211" s="571" t="str">
        <f>details!I12</f>
        <v>v'kksd dqekj xqtZj</v>
      </c>
      <c r="AM211" s="574"/>
      <c r="AN211" s="574"/>
      <c r="AO211" s="574"/>
    </row>
    <row r="212" spans="1:41">
      <c r="A212" s="571">
        <v>7</v>
      </c>
      <c r="B212" s="571">
        <f>details!D13</f>
        <v>657</v>
      </c>
      <c r="C212" s="571" t="str">
        <f>details!I13</f>
        <v>nhid cSjok</v>
      </c>
      <c r="D212" s="574" t="str">
        <f>'statement of marks'!CW13</f>
        <v/>
      </c>
      <c r="E212" s="574" t="str">
        <f>'statement of marks'!CX13</f>
        <v/>
      </c>
      <c r="F212" s="574" t="str">
        <f>'statement of marks'!CY13</f>
        <v/>
      </c>
      <c r="H212" s="571">
        <v>7</v>
      </c>
      <c r="I212" s="571">
        <f>details!D13</f>
        <v>657</v>
      </c>
      <c r="J212" s="571" t="str">
        <f>details!I13</f>
        <v>nhid cSjok</v>
      </c>
      <c r="K212" s="574">
        <f>'statement of marks'!CZ13</f>
        <v>0</v>
      </c>
      <c r="L212" s="574">
        <f>'statement of marks'!DA13</f>
        <v>5</v>
      </c>
      <c r="M212" s="574">
        <f>'statement of marks'!DB13</f>
        <v>5</v>
      </c>
      <c r="O212" s="571">
        <v>7</v>
      </c>
      <c r="P212" s="571">
        <f>details!D13</f>
        <v>657</v>
      </c>
      <c r="Q212" s="571" t="str">
        <f>details!I13</f>
        <v>nhid cSjok</v>
      </c>
      <c r="R212" s="574" t="str">
        <f>'statement of marks'!DC13</f>
        <v/>
      </c>
      <c r="S212" s="574" t="str">
        <f>'statement of marks'!DD13</f>
        <v/>
      </c>
      <c r="T212" s="574" t="str">
        <f>'statement of marks'!DE13</f>
        <v/>
      </c>
      <c r="V212" s="571">
        <v>7</v>
      </c>
      <c r="W212" s="571">
        <f>details!D13</f>
        <v>657</v>
      </c>
      <c r="X212" s="571" t="str">
        <f>details!I13</f>
        <v>nhid cSjok</v>
      </c>
      <c r="Y212" s="574">
        <f>'statement of marks'!DG13</f>
        <v>22</v>
      </c>
      <c r="Z212" s="574">
        <f>'statement of marks'!DH13</f>
        <v>16</v>
      </c>
      <c r="AA212" s="574">
        <f>'statement of marks'!DI13</f>
        <v>38</v>
      </c>
      <c r="AC212" s="571">
        <v>7</v>
      </c>
      <c r="AD212" s="571">
        <f>details!D13</f>
        <v>657</v>
      </c>
      <c r="AE212" s="571" t="str">
        <f>details!I13</f>
        <v>nhid cSjok</v>
      </c>
      <c r="AF212" s="574" t="str">
        <f>'statement of marks'!DK13</f>
        <v/>
      </c>
      <c r="AG212" s="574" t="str">
        <f>'statement of marks'!DL13</f>
        <v/>
      </c>
      <c r="AH212" s="574" t="str">
        <f>'statement of marks'!DM13</f>
        <v/>
      </c>
      <c r="AJ212" s="571">
        <v>7</v>
      </c>
      <c r="AK212" s="571">
        <f>details!D13</f>
        <v>657</v>
      </c>
      <c r="AL212" s="571" t="str">
        <f>details!I13</f>
        <v>nhid cSjok</v>
      </c>
      <c r="AM212" s="574"/>
      <c r="AN212" s="574"/>
      <c r="AO212" s="574"/>
    </row>
    <row r="213" spans="1:41">
      <c r="A213" s="571">
        <v>8</v>
      </c>
      <c r="B213" s="571">
        <f>details!D14</f>
        <v>658</v>
      </c>
      <c r="C213" s="571" t="str">
        <f>details!I14</f>
        <v>fnus'k dqekj lSuh</v>
      </c>
      <c r="D213" s="574" t="str">
        <f>'statement of marks'!CW14</f>
        <v/>
      </c>
      <c r="E213" s="574" t="str">
        <f>'statement of marks'!CX14</f>
        <v/>
      </c>
      <c r="F213" s="574" t="str">
        <f>'statement of marks'!CY14</f>
        <v/>
      </c>
      <c r="H213" s="571">
        <v>8</v>
      </c>
      <c r="I213" s="571">
        <f>details!D14</f>
        <v>658</v>
      </c>
      <c r="J213" s="571" t="str">
        <f>details!I14</f>
        <v>fnus'k dqekj lSuh</v>
      </c>
      <c r="K213" s="574">
        <f>'statement of marks'!CZ14</f>
        <v>1</v>
      </c>
      <c r="L213" s="574">
        <f>'statement of marks'!DA14</f>
        <v>5</v>
      </c>
      <c r="M213" s="574">
        <f>'statement of marks'!DB14</f>
        <v>6</v>
      </c>
      <c r="O213" s="571">
        <v>8</v>
      </c>
      <c r="P213" s="571">
        <f>details!D14</f>
        <v>658</v>
      </c>
      <c r="Q213" s="571" t="str">
        <f>details!I14</f>
        <v>fnus'k dqekj lSuh</v>
      </c>
      <c r="R213" s="574" t="str">
        <f>'statement of marks'!DC14</f>
        <v/>
      </c>
      <c r="S213" s="574" t="str">
        <f>'statement of marks'!DD14</f>
        <v/>
      </c>
      <c r="T213" s="574" t="str">
        <f>'statement of marks'!DE14</f>
        <v/>
      </c>
      <c r="V213" s="571">
        <v>8</v>
      </c>
      <c r="W213" s="571">
        <f>details!D14</f>
        <v>658</v>
      </c>
      <c r="X213" s="571" t="str">
        <f>details!I14</f>
        <v>fnus'k dqekj lSuh</v>
      </c>
      <c r="Y213" s="574">
        <f>'statement of marks'!DG14</f>
        <v>38</v>
      </c>
      <c r="Z213" s="574">
        <f>'statement of marks'!DH14</f>
        <v>16</v>
      </c>
      <c r="AA213" s="574">
        <f>'statement of marks'!DI14</f>
        <v>54</v>
      </c>
      <c r="AC213" s="571">
        <v>8</v>
      </c>
      <c r="AD213" s="571">
        <f>details!D14</f>
        <v>658</v>
      </c>
      <c r="AE213" s="571" t="str">
        <f>details!I14</f>
        <v>fnus'k dqekj lSuh</v>
      </c>
      <c r="AF213" s="574" t="str">
        <f>'statement of marks'!DK14</f>
        <v/>
      </c>
      <c r="AG213" s="574" t="str">
        <f>'statement of marks'!DL14</f>
        <v/>
      </c>
      <c r="AH213" s="574" t="str">
        <f>'statement of marks'!DM14</f>
        <v/>
      </c>
      <c r="AJ213" s="571">
        <v>8</v>
      </c>
      <c r="AK213" s="571">
        <f>details!D14</f>
        <v>658</v>
      </c>
      <c r="AL213" s="571" t="str">
        <f>details!I14</f>
        <v>fnus'k dqekj lSuh</v>
      </c>
      <c r="AM213" s="574"/>
      <c r="AN213" s="574"/>
      <c r="AO213" s="574"/>
    </row>
    <row r="214" spans="1:41">
      <c r="A214" s="571">
        <v>9</v>
      </c>
      <c r="B214" s="571">
        <f>details!D15</f>
        <v>659</v>
      </c>
      <c r="C214" s="571" t="str">
        <f>details!I15</f>
        <v>gjds'k ehuk</v>
      </c>
      <c r="D214" s="574" t="str">
        <f>'statement of marks'!CW15</f>
        <v/>
      </c>
      <c r="E214" s="574" t="str">
        <f>'statement of marks'!CX15</f>
        <v/>
      </c>
      <c r="F214" s="574" t="str">
        <f>'statement of marks'!CY15</f>
        <v/>
      </c>
      <c r="H214" s="571">
        <v>9</v>
      </c>
      <c r="I214" s="571">
        <f>details!D15</f>
        <v>659</v>
      </c>
      <c r="J214" s="571" t="str">
        <f>details!I15</f>
        <v>gjds'k ehuk</v>
      </c>
      <c r="K214" s="574">
        <f>'statement of marks'!CZ15</f>
        <v>1</v>
      </c>
      <c r="L214" s="574">
        <f>'statement of marks'!DA15</f>
        <v>5</v>
      </c>
      <c r="M214" s="574">
        <f>'statement of marks'!DB15</f>
        <v>6</v>
      </c>
      <c r="O214" s="571">
        <v>9</v>
      </c>
      <c r="P214" s="571">
        <f>details!D15</f>
        <v>659</v>
      </c>
      <c r="Q214" s="571" t="str">
        <f>details!I15</f>
        <v>gjds'k ehuk</v>
      </c>
      <c r="R214" s="574" t="str">
        <f>'statement of marks'!DC15</f>
        <v/>
      </c>
      <c r="S214" s="574" t="str">
        <f>'statement of marks'!DD15</f>
        <v/>
      </c>
      <c r="T214" s="574" t="str">
        <f>'statement of marks'!DE15</f>
        <v/>
      </c>
      <c r="V214" s="571">
        <v>9</v>
      </c>
      <c r="W214" s="571">
        <f>details!D15</f>
        <v>659</v>
      </c>
      <c r="X214" s="571" t="str">
        <f>details!I15</f>
        <v>gjds'k ehuk</v>
      </c>
      <c r="Y214" s="574">
        <f>'statement of marks'!DG15</f>
        <v>25</v>
      </c>
      <c r="Z214" s="574">
        <f>'statement of marks'!DH15</f>
        <v>17</v>
      </c>
      <c r="AA214" s="574">
        <f>'statement of marks'!DI15</f>
        <v>42</v>
      </c>
      <c r="AC214" s="571">
        <v>9</v>
      </c>
      <c r="AD214" s="571">
        <f>details!D15</f>
        <v>659</v>
      </c>
      <c r="AE214" s="571" t="str">
        <f>details!I15</f>
        <v>gjds'k ehuk</v>
      </c>
      <c r="AF214" s="574" t="str">
        <f>'statement of marks'!DK15</f>
        <v/>
      </c>
      <c r="AG214" s="574" t="str">
        <f>'statement of marks'!DL15</f>
        <v/>
      </c>
      <c r="AH214" s="574" t="str">
        <f>'statement of marks'!DM15</f>
        <v/>
      </c>
      <c r="AJ214" s="571">
        <v>9</v>
      </c>
      <c r="AK214" s="571">
        <f>details!D15</f>
        <v>659</v>
      </c>
      <c r="AL214" s="571" t="str">
        <f>details!I15</f>
        <v>gjds'k ehuk</v>
      </c>
      <c r="AM214" s="574"/>
      <c r="AN214" s="574"/>
      <c r="AO214" s="574"/>
    </row>
    <row r="215" spans="1:41">
      <c r="A215" s="571">
        <v>10</v>
      </c>
      <c r="B215" s="571">
        <f>details!D16</f>
        <v>660</v>
      </c>
      <c r="C215" s="571" t="str">
        <f>details!I16</f>
        <v>fgeka'kq oekZ</v>
      </c>
      <c r="D215" s="574" t="str">
        <f>'statement of marks'!CW16</f>
        <v/>
      </c>
      <c r="E215" s="574" t="str">
        <f>'statement of marks'!CX16</f>
        <v/>
      </c>
      <c r="F215" s="574" t="str">
        <f>'statement of marks'!CY16</f>
        <v/>
      </c>
      <c r="H215" s="571">
        <v>10</v>
      </c>
      <c r="I215" s="571">
        <f>details!D16</f>
        <v>660</v>
      </c>
      <c r="J215" s="571" t="str">
        <f>details!I16</f>
        <v>fgeka'kq oekZ</v>
      </c>
      <c r="K215" s="574">
        <f>'statement of marks'!CZ16</f>
        <v>2</v>
      </c>
      <c r="L215" s="574">
        <f>'statement of marks'!DA16</f>
        <v>5</v>
      </c>
      <c r="M215" s="574">
        <f>'statement of marks'!DB16</f>
        <v>7</v>
      </c>
      <c r="O215" s="571">
        <v>10</v>
      </c>
      <c r="P215" s="571">
        <f>details!D16</f>
        <v>660</v>
      </c>
      <c r="Q215" s="571" t="str">
        <f>details!I16</f>
        <v>fgeka'kq oekZ</v>
      </c>
      <c r="R215" s="574" t="str">
        <f>'statement of marks'!DC16</f>
        <v/>
      </c>
      <c r="S215" s="574" t="str">
        <f>'statement of marks'!DD16</f>
        <v/>
      </c>
      <c r="T215" s="574" t="str">
        <f>'statement of marks'!DE16</f>
        <v/>
      </c>
      <c r="V215" s="571">
        <v>10</v>
      </c>
      <c r="W215" s="571">
        <f>details!D16</f>
        <v>660</v>
      </c>
      <c r="X215" s="571" t="str">
        <f>details!I16</f>
        <v>fgeka'kq oekZ</v>
      </c>
      <c r="Y215" s="574">
        <f>'statement of marks'!DG16</f>
        <v>37</v>
      </c>
      <c r="Z215" s="574">
        <f>'statement of marks'!DH16</f>
        <v>15</v>
      </c>
      <c r="AA215" s="574">
        <f>'statement of marks'!DI16</f>
        <v>52</v>
      </c>
      <c r="AC215" s="571">
        <v>10</v>
      </c>
      <c r="AD215" s="571">
        <f>details!D16</f>
        <v>660</v>
      </c>
      <c r="AE215" s="571" t="str">
        <f>details!I16</f>
        <v>fgeka'kq oekZ</v>
      </c>
      <c r="AF215" s="574" t="str">
        <f>'statement of marks'!DK16</f>
        <v/>
      </c>
      <c r="AG215" s="574" t="str">
        <f>'statement of marks'!DL16</f>
        <v/>
      </c>
      <c r="AH215" s="574" t="str">
        <f>'statement of marks'!DM16</f>
        <v/>
      </c>
      <c r="AJ215" s="571">
        <v>10</v>
      </c>
      <c r="AK215" s="571">
        <f>details!D16</f>
        <v>660</v>
      </c>
      <c r="AL215" s="571" t="str">
        <f>details!I16</f>
        <v>fgeka'kq oekZ</v>
      </c>
      <c r="AM215" s="574"/>
      <c r="AN215" s="574"/>
      <c r="AO215" s="574"/>
    </row>
    <row r="216" spans="1:41">
      <c r="A216" s="571">
        <v>11</v>
      </c>
      <c r="B216" s="571">
        <f>details!D17</f>
        <v>661</v>
      </c>
      <c r="C216" s="571" t="str">
        <f>details!I17</f>
        <v>ftrsUnz csuhoky</v>
      </c>
      <c r="D216" s="574" t="str">
        <f>'statement of marks'!CW17</f>
        <v/>
      </c>
      <c r="E216" s="574" t="str">
        <f>'statement of marks'!CX17</f>
        <v/>
      </c>
      <c r="F216" s="574" t="str">
        <f>'statement of marks'!CY17</f>
        <v/>
      </c>
      <c r="H216" s="571">
        <v>11</v>
      </c>
      <c r="I216" s="571">
        <f>details!D17</f>
        <v>661</v>
      </c>
      <c r="J216" s="571" t="str">
        <f>details!I17</f>
        <v>ftrsUnz csuhoky</v>
      </c>
      <c r="K216" s="574">
        <f>'statement of marks'!CZ17</f>
        <v>1</v>
      </c>
      <c r="L216" s="574">
        <f>'statement of marks'!DA17</f>
        <v>5</v>
      </c>
      <c r="M216" s="574">
        <f>'statement of marks'!DB17</f>
        <v>6</v>
      </c>
      <c r="O216" s="571">
        <v>11</v>
      </c>
      <c r="P216" s="571">
        <f>details!D17</f>
        <v>661</v>
      </c>
      <c r="Q216" s="571" t="str">
        <f>details!I17</f>
        <v>ftrsUnz csuhoky</v>
      </c>
      <c r="R216" s="574" t="str">
        <f>'statement of marks'!DC17</f>
        <v/>
      </c>
      <c r="S216" s="574" t="str">
        <f>'statement of marks'!DD17</f>
        <v/>
      </c>
      <c r="T216" s="574" t="str">
        <f>'statement of marks'!DE17</f>
        <v/>
      </c>
      <c r="V216" s="571">
        <v>11</v>
      </c>
      <c r="W216" s="571">
        <f>details!D17</f>
        <v>661</v>
      </c>
      <c r="X216" s="571" t="str">
        <f>details!I17</f>
        <v>ftrsUnz csuhoky</v>
      </c>
      <c r="Y216" s="574">
        <f>'statement of marks'!DG17</f>
        <v>31</v>
      </c>
      <c r="Z216" s="574">
        <f>'statement of marks'!DH17</f>
        <v>15</v>
      </c>
      <c r="AA216" s="574">
        <f>'statement of marks'!DI17</f>
        <v>46</v>
      </c>
      <c r="AC216" s="571">
        <v>11</v>
      </c>
      <c r="AD216" s="571">
        <f>details!D17</f>
        <v>661</v>
      </c>
      <c r="AE216" s="571" t="str">
        <f>details!I17</f>
        <v>ftrsUnz csuhoky</v>
      </c>
      <c r="AF216" s="574" t="str">
        <f>'statement of marks'!DK17</f>
        <v/>
      </c>
      <c r="AG216" s="574" t="str">
        <f>'statement of marks'!DL17</f>
        <v/>
      </c>
      <c r="AH216" s="574" t="str">
        <f>'statement of marks'!DM17</f>
        <v/>
      </c>
      <c r="AJ216" s="571">
        <v>11</v>
      </c>
      <c r="AK216" s="571">
        <f>details!D17</f>
        <v>661</v>
      </c>
      <c r="AL216" s="571" t="str">
        <f>details!I17</f>
        <v>ftrsUnz csuhoky</v>
      </c>
      <c r="AM216" s="574"/>
      <c r="AN216" s="574"/>
      <c r="AO216" s="574"/>
    </row>
    <row r="217" spans="1:41">
      <c r="A217" s="571">
        <v>12</v>
      </c>
      <c r="B217" s="571">
        <f>details!D18</f>
        <v>662</v>
      </c>
      <c r="C217" s="571" t="str">
        <f>details!I18</f>
        <v>yky pUn cSjok</v>
      </c>
      <c r="D217" s="574" t="str">
        <f>'statement of marks'!CW18</f>
        <v/>
      </c>
      <c r="E217" s="574" t="str">
        <f>'statement of marks'!CX18</f>
        <v/>
      </c>
      <c r="F217" s="574" t="str">
        <f>'statement of marks'!CY18</f>
        <v/>
      </c>
      <c r="H217" s="571">
        <v>12</v>
      </c>
      <c r="I217" s="571">
        <f>details!D18</f>
        <v>662</v>
      </c>
      <c r="J217" s="571" t="str">
        <f>details!I18</f>
        <v>yky pUn cSjok</v>
      </c>
      <c r="K217" s="574">
        <f>'statement of marks'!CZ18</f>
        <v>0</v>
      </c>
      <c r="L217" s="574">
        <f>'statement of marks'!DA18</f>
        <v>5</v>
      </c>
      <c r="M217" s="574">
        <f>'statement of marks'!DB18</f>
        <v>5</v>
      </c>
      <c r="O217" s="571">
        <v>12</v>
      </c>
      <c r="P217" s="571">
        <f>details!D18</f>
        <v>662</v>
      </c>
      <c r="Q217" s="571" t="str">
        <f>details!I18</f>
        <v>yky pUn cSjok</v>
      </c>
      <c r="R217" s="574" t="str">
        <f>'statement of marks'!DC18</f>
        <v/>
      </c>
      <c r="S217" s="574" t="str">
        <f>'statement of marks'!DD18</f>
        <v/>
      </c>
      <c r="T217" s="574" t="str">
        <f>'statement of marks'!DE18</f>
        <v/>
      </c>
      <c r="V217" s="571">
        <v>12</v>
      </c>
      <c r="W217" s="571">
        <f>details!D18</f>
        <v>662</v>
      </c>
      <c r="X217" s="571" t="str">
        <f>details!I18</f>
        <v>yky pUn cSjok</v>
      </c>
      <c r="Y217" s="574">
        <f>'statement of marks'!DG18</f>
        <v>17</v>
      </c>
      <c r="Z217" s="574">
        <f>'statement of marks'!DH18</f>
        <v>16</v>
      </c>
      <c r="AA217" s="574">
        <f>'statement of marks'!DI18</f>
        <v>33</v>
      </c>
      <c r="AC217" s="571">
        <v>12</v>
      </c>
      <c r="AD217" s="571">
        <f>details!D18</f>
        <v>662</v>
      </c>
      <c r="AE217" s="571" t="str">
        <f>details!I18</f>
        <v>yky pUn cSjok</v>
      </c>
      <c r="AF217" s="574" t="str">
        <f>'statement of marks'!DK18</f>
        <v/>
      </c>
      <c r="AG217" s="574" t="str">
        <f>'statement of marks'!DL18</f>
        <v/>
      </c>
      <c r="AH217" s="574" t="str">
        <f>'statement of marks'!DM18</f>
        <v/>
      </c>
      <c r="AJ217" s="571">
        <v>12</v>
      </c>
      <c r="AK217" s="571">
        <f>details!D18</f>
        <v>662</v>
      </c>
      <c r="AL217" s="571" t="str">
        <f>details!I18</f>
        <v>yky pUn cSjok</v>
      </c>
      <c r="AM217" s="574"/>
      <c r="AN217" s="574"/>
      <c r="AO217" s="574"/>
    </row>
    <row r="218" spans="1:41">
      <c r="A218" s="571">
        <v>13</v>
      </c>
      <c r="B218" s="571">
        <f>details!D19</f>
        <v>663</v>
      </c>
      <c r="C218" s="571" t="str">
        <f>details!I19</f>
        <v>euh"k es?koa'kh</v>
      </c>
      <c r="D218" s="574" t="str">
        <f>'statement of marks'!CW19</f>
        <v/>
      </c>
      <c r="E218" s="574" t="str">
        <f>'statement of marks'!CX19</f>
        <v/>
      </c>
      <c r="F218" s="574" t="str">
        <f>'statement of marks'!CY19</f>
        <v/>
      </c>
      <c r="H218" s="571">
        <v>13</v>
      </c>
      <c r="I218" s="571">
        <f>details!D19</f>
        <v>663</v>
      </c>
      <c r="J218" s="571" t="str">
        <f>details!I19</f>
        <v>euh"k es?koa'kh</v>
      </c>
      <c r="K218" s="574">
        <f>'statement of marks'!CZ19</f>
        <v>2</v>
      </c>
      <c r="L218" s="574">
        <f>'statement of marks'!DA19</f>
        <v>5</v>
      </c>
      <c r="M218" s="574">
        <f>'statement of marks'!DB19</f>
        <v>7</v>
      </c>
      <c r="O218" s="571">
        <v>13</v>
      </c>
      <c r="P218" s="571">
        <f>details!D19</f>
        <v>663</v>
      </c>
      <c r="Q218" s="571" t="str">
        <f>details!I19</f>
        <v>euh"k es?koa'kh</v>
      </c>
      <c r="R218" s="574" t="str">
        <f>'statement of marks'!DC19</f>
        <v/>
      </c>
      <c r="S218" s="574" t="str">
        <f>'statement of marks'!DD19</f>
        <v/>
      </c>
      <c r="T218" s="574" t="str">
        <f>'statement of marks'!DE19</f>
        <v/>
      </c>
      <c r="V218" s="571">
        <v>13</v>
      </c>
      <c r="W218" s="571">
        <f>details!D19</f>
        <v>663</v>
      </c>
      <c r="X218" s="571" t="str">
        <f>details!I19</f>
        <v>euh"k es?koa'kh</v>
      </c>
      <c r="Y218" s="574">
        <f>'statement of marks'!DG19</f>
        <v>26</v>
      </c>
      <c r="Z218" s="574">
        <f>'statement of marks'!DH19</f>
        <v>17</v>
      </c>
      <c r="AA218" s="574">
        <f>'statement of marks'!DI19</f>
        <v>43</v>
      </c>
      <c r="AC218" s="571">
        <v>13</v>
      </c>
      <c r="AD218" s="571">
        <f>details!D19</f>
        <v>663</v>
      </c>
      <c r="AE218" s="571" t="str">
        <f>details!I19</f>
        <v>euh"k es?koa'kh</v>
      </c>
      <c r="AF218" s="574" t="str">
        <f>'statement of marks'!DK19</f>
        <v/>
      </c>
      <c r="AG218" s="574" t="str">
        <f>'statement of marks'!DL19</f>
        <v/>
      </c>
      <c r="AH218" s="574" t="str">
        <f>'statement of marks'!DM19</f>
        <v/>
      </c>
      <c r="AJ218" s="571">
        <v>13</v>
      </c>
      <c r="AK218" s="571">
        <f>details!D19</f>
        <v>663</v>
      </c>
      <c r="AL218" s="571" t="str">
        <f>details!I19</f>
        <v>euh"k es?koa'kh</v>
      </c>
      <c r="AM218" s="574"/>
      <c r="AN218" s="574"/>
      <c r="AO218" s="574"/>
    </row>
    <row r="219" spans="1:41">
      <c r="A219" s="571">
        <v>14</v>
      </c>
      <c r="B219" s="571">
        <f>details!D20</f>
        <v>664</v>
      </c>
      <c r="C219" s="571" t="str">
        <f>details!I20</f>
        <v>euh"k dqekj ehuk</v>
      </c>
      <c r="D219" s="574" t="str">
        <f>'statement of marks'!CW20</f>
        <v/>
      </c>
      <c r="E219" s="574" t="str">
        <f>'statement of marks'!CX20</f>
        <v/>
      </c>
      <c r="F219" s="574" t="str">
        <f>'statement of marks'!CY20</f>
        <v/>
      </c>
      <c r="H219" s="571">
        <v>14</v>
      </c>
      <c r="I219" s="571">
        <f>details!D20</f>
        <v>664</v>
      </c>
      <c r="J219" s="571" t="str">
        <f>details!I20</f>
        <v>euh"k dqekj ehuk</v>
      </c>
      <c r="K219" s="574" t="str">
        <f>'statement of marks'!CZ20</f>
        <v>ab</v>
      </c>
      <c r="L219" s="574" t="str">
        <f>'statement of marks'!DA20</f>
        <v>ab</v>
      </c>
      <c r="M219" s="574">
        <f>'statement of marks'!DB20</f>
        <v>0</v>
      </c>
      <c r="O219" s="571">
        <v>14</v>
      </c>
      <c r="P219" s="571">
        <f>details!D20</f>
        <v>664</v>
      </c>
      <c r="Q219" s="571" t="str">
        <f>details!I20</f>
        <v>euh"k dqekj ehuk</v>
      </c>
      <c r="R219" s="574" t="str">
        <f>'statement of marks'!DC20</f>
        <v/>
      </c>
      <c r="S219" s="574" t="str">
        <f>'statement of marks'!DD20</f>
        <v/>
      </c>
      <c r="T219" s="574" t="str">
        <f>'statement of marks'!DE20</f>
        <v/>
      </c>
      <c r="V219" s="571">
        <v>14</v>
      </c>
      <c r="W219" s="571">
        <f>details!D20</f>
        <v>664</v>
      </c>
      <c r="X219" s="571" t="str">
        <f>details!I20</f>
        <v>euh"k dqekj ehuk</v>
      </c>
      <c r="Y219" s="574">
        <f>'statement of marks'!DG20</f>
        <v>31</v>
      </c>
      <c r="Z219" s="574">
        <f>'statement of marks'!DH20</f>
        <v>18</v>
      </c>
      <c r="AA219" s="574">
        <f>'statement of marks'!DI20</f>
        <v>49</v>
      </c>
      <c r="AC219" s="571">
        <v>14</v>
      </c>
      <c r="AD219" s="571">
        <f>details!D20</f>
        <v>664</v>
      </c>
      <c r="AE219" s="571" t="str">
        <f>details!I20</f>
        <v>euh"k dqekj ehuk</v>
      </c>
      <c r="AF219" s="574" t="str">
        <f>'statement of marks'!DK20</f>
        <v/>
      </c>
      <c r="AG219" s="574" t="str">
        <f>'statement of marks'!DL20</f>
        <v/>
      </c>
      <c r="AH219" s="574" t="str">
        <f>'statement of marks'!DM20</f>
        <v/>
      </c>
      <c r="AJ219" s="571">
        <v>14</v>
      </c>
      <c r="AK219" s="571">
        <f>details!D20</f>
        <v>664</v>
      </c>
      <c r="AL219" s="571" t="str">
        <f>details!I20</f>
        <v>euh"k dqekj ehuk</v>
      </c>
      <c r="AM219" s="574"/>
      <c r="AN219" s="574"/>
      <c r="AO219" s="574"/>
    </row>
    <row r="220" spans="1:41">
      <c r="A220" s="571">
        <v>15</v>
      </c>
      <c r="B220" s="571">
        <f>details!D21</f>
        <v>665</v>
      </c>
      <c r="C220" s="571" t="str">
        <f>details!I21</f>
        <v>eueksgu flag</v>
      </c>
      <c r="D220" s="574" t="str">
        <f>'statement of marks'!CW21</f>
        <v/>
      </c>
      <c r="E220" s="574" t="str">
        <f>'statement of marks'!CX21</f>
        <v/>
      </c>
      <c r="F220" s="574" t="str">
        <f>'statement of marks'!CY21</f>
        <v/>
      </c>
      <c r="H220" s="571">
        <v>15</v>
      </c>
      <c r="I220" s="571">
        <f>details!D21</f>
        <v>665</v>
      </c>
      <c r="J220" s="571" t="str">
        <f>details!I21</f>
        <v>eueksgu flag</v>
      </c>
      <c r="K220" s="574">
        <f>'statement of marks'!CZ21</f>
        <v>3</v>
      </c>
      <c r="L220" s="574">
        <f>'statement of marks'!DA21</f>
        <v>5</v>
      </c>
      <c r="M220" s="574">
        <f>'statement of marks'!DB21</f>
        <v>8</v>
      </c>
      <c r="O220" s="571">
        <v>15</v>
      </c>
      <c r="P220" s="571">
        <f>details!D21</f>
        <v>665</v>
      </c>
      <c r="Q220" s="571" t="str">
        <f>details!I21</f>
        <v>eueksgu flag</v>
      </c>
      <c r="R220" s="574" t="str">
        <f>'statement of marks'!DC21</f>
        <v/>
      </c>
      <c r="S220" s="574" t="str">
        <f>'statement of marks'!DD21</f>
        <v/>
      </c>
      <c r="T220" s="574" t="str">
        <f>'statement of marks'!DE21</f>
        <v/>
      </c>
      <c r="V220" s="571">
        <v>15</v>
      </c>
      <c r="W220" s="571">
        <f>details!D21</f>
        <v>665</v>
      </c>
      <c r="X220" s="571" t="str">
        <f>details!I21</f>
        <v>eueksgu flag</v>
      </c>
      <c r="Y220" s="574">
        <f>'statement of marks'!DG21</f>
        <v>43</v>
      </c>
      <c r="Z220" s="574">
        <f>'statement of marks'!DH21</f>
        <v>20</v>
      </c>
      <c r="AA220" s="574">
        <f>'statement of marks'!DI21</f>
        <v>63</v>
      </c>
      <c r="AC220" s="571">
        <v>15</v>
      </c>
      <c r="AD220" s="571">
        <f>details!D21</f>
        <v>665</v>
      </c>
      <c r="AE220" s="571" t="str">
        <f>details!I21</f>
        <v>eueksgu flag</v>
      </c>
      <c r="AF220" s="574" t="str">
        <f>'statement of marks'!DK21</f>
        <v/>
      </c>
      <c r="AG220" s="574" t="str">
        <f>'statement of marks'!DL21</f>
        <v/>
      </c>
      <c r="AH220" s="574" t="str">
        <f>'statement of marks'!DM21</f>
        <v/>
      </c>
      <c r="AJ220" s="571">
        <v>15</v>
      </c>
      <c r="AK220" s="571">
        <f>details!D21</f>
        <v>665</v>
      </c>
      <c r="AL220" s="571" t="str">
        <f>details!I21</f>
        <v>eueksgu flag</v>
      </c>
      <c r="AM220" s="574"/>
      <c r="AN220" s="574"/>
      <c r="AO220" s="574"/>
    </row>
    <row r="221" spans="1:41">
      <c r="A221" s="571">
        <v>16</v>
      </c>
      <c r="B221" s="571">
        <f>details!D22</f>
        <v>666</v>
      </c>
      <c r="C221" s="571" t="str">
        <f>details!I22</f>
        <v>e;ad</v>
      </c>
      <c r="D221" s="574" t="str">
        <f>'statement of marks'!CW22</f>
        <v/>
      </c>
      <c r="E221" s="574" t="str">
        <f>'statement of marks'!CX22</f>
        <v/>
      </c>
      <c r="F221" s="574" t="str">
        <f>'statement of marks'!CY22</f>
        <v/>
      </c>
      <c r="H221" s="571">
        <v>16</v>
      </c>
      <c r="I221" s="571">
        <f>details!D22</f>
        <v>666</v>
      </c>
      <c r="J221" s="571" t="str">
        <f>details!I22</f>
        <v>e;ad</v>
      </c>
      <c r="K221" s="574">
        <f>'statement of marks'!CZ22</f>
        <v>0</v>
      </c>
      <c r="L221" s="574">
        <f>'statement of marks'!DA22</f>
        <v>5</v>
      </c>
      <c r="M221" s="574">
        <f>'statement of marks'!DB22</f>
        <v>5</v>
      </c>
      <c r="O221" s="571">
        <v>16</v>
      </c>
      <c r="P221" s="571">
        <f>details!D22</f>
        <v>666</v>
      </c>
      <c r="Q221" s="571" t="str">
        <f>details!I22</f>
        <v>e;ad</v>
      </c>
      <c r="R221" s="574" t="str">
        <f>'statement of marks'!DC22</f>
        <v/>
      </c>
      <c r="S221" s="574" t="str">
        <f>'statement of marks'!DD22</f>
        <v/>
      </c>
      <c r="T221" s="574" t="str">
        <f>'statement of marks'!DE22</f>
        <v/>
      </c>
      <c r="V221" s="571">
        <v>16</v>
      </c>
      <c r="W221" s="571">
        <f>details!D22</f>
        <v>666</v>
      </c>
      <c r="X221" s="571" t="str">
        <f>details!I22</f>
        <v>e;ad</v>
      </c>
      <c r="Y221" s="574">
        <f>'statement of marks'!DG22</f>
        <v>25</v>
      </c>
      <c r="Z221" s="574">
        <f>'statement of marks'!DH22</f>
        <v>15</v>
      </c>
      <c r="AA221" s="574">
        <f>'statement of marks'!DI22</f>
        <v>40</v>
      </c>
      <c r="AC221" s="571">
        <v>16</v>
      </c>
      <c r="AD221" s="571">
        <f>details!D22</f>
        <v>666</v>
      </c>
      <c r="AE221" s="571" t="str">
        <f>details!I22</f>
        <v>e;ad</v>
      </c>
      <c r="AF221" s="574" t="str">
        <f>'statement of marks'!DK22</f>
        <v/>
      </c>
      <c r="AG221" s="574" t="str">
        <f>'statement of marks'!DL22</f>
        <v/>
      </c>
      <c r="AH221" s="574" t="str">
        <f>'statement of marks'!DM22</f>
        <v/>
      </c>
      <c r="AJ221" s="571">
        <v>16</v>
      </c>
      <c r="AK221" s="571">
        <f>details!D22</f>
        <v>666</v>
      </c>
      <c r="AL221" s="571" t="str">
        <f>details!I22</f>
        <v>e;ad</v>
      </c>
      <c r="AM221" s="574"/>
      <c r="AN221" s="574"/>
      <c r="AO221" s="574"/>
    </row>
    <row r="222" spans="1:41">
      <c r="A222" s="571">
        <v>17</v>
      </c>
      <c r="B222" s="571">
        <f>details!D23</f>
        <v>667</v>
      </c>
      <c r="C222" s="571" t="str">
        <f>details!I23</f>
        <v>eksfgr dqekj</v>
      </c>
      <c r="D222" s="574" t="str">
        <f>'statement of marks'!CW23</f>
        <v/>
      </c>
      <c r="E222" s="574" t="str">
        <f>'statement of marks'!CX23</f>
        <v/>
      </c>
      <c r="F222" s="574" t="str">
        <f>'statement of marks'!CY23</f>
        <v/>
      </c>
      <c r="H222" s="571">
        <v>17</v>
      </c>
      <c r="I222" s="571">
        <f>details!D23</f>
        <v>667</v>
      </c>
      <c r="J222" s="571" t="str">
        <f>details!I23</f>
        <v>eksfgr dqekj</v>
      </c>
      <c r="K222" s="574">
        <f>'statement of marks'!CZ23</f>
        <v>0</v>
      </c>
      <c r="L222" s="574">
        <f>'statement of marks'!DA23</f>
        <v>5</v>
      </c>
      <c r="M222" s="574">
        <f>'statement of marks'!DB23</f>
        <v>5</v>
      </c>
      <c r="O222" s="571">
        <v>17</v>
      </c>
      <c r="P222" s="571">
        <f>details!D23</f>
        <v>667</v>
      </c>
      <c r="Q222" s="571" t="str">
        <f>details!I23</f>
        <v>eksfgr dqekj</v>
      </c>
      <c r="R222" s="574" t="str">
        <f>'statement of marks'!DC23</f>
        <v/>
      </c>
      <c r="S222" s="574" t="str">
        <f>'statement of marks'!DD23</f>
        <v/>
      </c>
      <c r="T222" s="574" t="str">
        <f>'statement of marks'!DE23</f>
        <v/>
      </c>
      <c r="V222" s="571">
        <v>17</v>
      </c>
      <c r="W222" s="571">
        <f>details!D23</f>
        <v>667</v>
      </c>
      <c r="X222" s="571" t="str">
        <f>details!I23</f>
        <v>eksfgr dqekj</v>
      </c>
      <c r="Y222" s="574">
        <f>'statement of marks'!DG23</f>
        <v>42</v>
      </c>
      <c r="Z222" s="574">
        <f>'statement of marks'!DH23</f>
        <v>20</v>
      </c>
      <c r="AA222" s="574">
        <f>'statement of marks'!DI23</f>
        <v>62</v>
      </c>
      <c r="AC222" s="571">
        <v>17</v>
      </c>
      <c r="AD222" s="571">
        <f>details!D23</f>
        <v>667</v>
      </c>
      <c r="AE222" s="571" t="str">
        <f>details!I23</f>
        <v>eksfgr dqekj</v>
      </c>
      <c r="AF222" s="574" t="str">
        <f>'statement of marks'!DK23</f>
        <v/>
      </c>
      <c r="AG222" s="574" t="str">
        <f>'statement of marks'!DL23</f>
        <v/>
      </c>
      <c r="AH222" s="574" t="str">
        <f>'statement of marks'!DM23</f>
        <v/>
      </c>
      <c r="AJ222" s="571">
        <v>17</v>
      </c>
      <c r="AK222" s="571">
        <f>details!D23</f>
        <v>667</v>
      </c>
      <c r="AL222" s="571" t="str">
        <f>details!I23</f>
        <v>eksfgr dqekj</v>
      </c>
      <c r="AM222" s="574"/>
      <c r="AN222" s="574"/>
      <c r="AO222" s="574"/>
    </row>
    <row r="223" spans="1:41">
      <c r="A223" s="571">
        <v>18</v>
      </c>
      <c r="B223" s="571">
        <f>details!D24</f>
        <v>668</v>
      </c>
      <c r="C223" s="571" t="str">
        <f>details!I24</f>
        <v>fiUVq dqekj cSjok</v>
      </c>
      <c r="D223" s="574" t="str">
        <f>'statement of marks'!CW24</f>
        <v/>
      </c>
      <c r="E223" s="574" t="str">
        <f>'statement of marks'!CX24</f>
        <v/>
      </c>
      <c r="F223" s="574" t="str">
        <f>'statement of marks'!CY24</f>
        <v/>
      </c>
      <c r="H223" s="571">
        <v>18</v>
      </c>
      <c r="I223" s="571">
        <f>details!D24</f>
        <v>668</v>
      </c>
      <c r="J223" s="571" t="str">
        <f>details!I24</f>
        <v>fiUVq dqekj cSjok</v>
      </c>
      <c r="K223" s="574">
        <f>'statement of marks'!CZ24</f>
        <v>2</v>
      </c>
      <c r="L223" s="574">
        <f>'statement of marks'!DA24</f>
        <v>5</v>
      </c>
      <c r="M223" s="574">
        <f>'statement of marks'!DB24</f>
        <v>7</v>
      </c>
      <c r="O223" s="571">
        <v>18</v>
      </c>
      <c r="P223" s="571">
        <f>details!D24</f>
        <v>668</v>
      </c>
      <c r="Q223" s="571" t="str">
        <f>details!I24</f>
        <v>fiUVq dqekj cSjok</v>
      </c>
      <c r="R223" s="574" t="str">
        <f>'statement of marks'!DC24</f>
        <v/>
      </c>
      <c r="S223" s="574" t="str">
        <f>'statement of marks'!DD24</f>
        <v/>
      </c>
      <c r="T223" s="574" t="str">
        <f>'statement of marks'!DE24</f>
        <v/>
      </c>
      <c r="V223" s="571">
        <v>18</v>
      </c>
      <c r="W223" s="571">
        <f>details!D24</f>
        <v>668</v>
      </c>
      <c r="X223" s="571" t="str">
        <f>details!I24</f>
        <v>fiUVq dqekj cSjok</v>
      </c>
      <c r="Y223" s="574">
        <f>'statement of marks'!DG24</f>
        <v>30</v>
      </c>
      <c r="Z223" s="574">
        <f>'statement of marks'!DH24</f>
        <v>15</v>
      </c>
      <c r="AA223" s="574">
        <f>'statement of marks'!DI24</f>
        <v>45</v>
      </c>
      <c r="AC223" s="571">
        <v>18</v>
      </c>
      <c r="AD223" s="571">
        <f>details!D24</f>
        <v>668</v>
      </c>
      <c r="AE223" s="571" t="str">
        <f>details!I24</f>
        <v>fiUVq dqekj cSjok</v>
      </c>
      <c r="AF223" s="574" t="str">
        <f>'statement of marks'!DK24</f>
        <v/>
      </c>
      <c r="AG223" s="574" t="str">
        <f>'statement of marks'!DL24</f>
        <v/>
      </c>
      <c r="AH223" s="574" t="str">
        <f>'statement of marks'!DM24</f>
        <v/>
      </c>
      <c r="AJ223" s="571">
        <v>18</v>
      </c>
      <c r="AK223" s="571">
        <f>details!D24</f>
        <v>668</v>
      </c>
      <c r="AL223" s="571" t="str">
        <f>details!I24</f>
        <v>fiUVq dqekj cSjok</v>
      </c>
      <c r="AM223" s="574"/>
      <c r="AN223" s="574"/>
      <c r="AO223" s="574"/>
    </row>
    <row r="224" spans="1:41">
      <c r="A224" s="571">
        <v>19</v>
      </c>
      <c r="B224" s="571">
        <f>details!D25</f>
        <v>669</v>
      </c>
      <c r="C224" s="571" t="str">
        <f>details!I25</f>
        <v>iznhi cSjok</v>
      </c>
      <c r="D224" s="574" t="str">
        <f>'statement of marks'!CW25</f>
        <v/>
      </c>
      <c r="E224" s="574" t="str">
        <f>'statement of marks'!CX25</f>
        <v/>
      </c>
      <c r="F224" s="574" t="str">
        <f>'statement of marks'!CY25</f>
        <v/>
      </c>
      <c r="H224" s="571">
        <v>19</v>
      </c>
      <c r="I224" s="571">
        <f>details!D25</f>
        <v>669</v>
      </c>
      <c r="J224" s="571" t="str">
        <f>details!I25</f>
        <v>iznhi cSjok</v>
      </c>
      <c r="K224" s="574">
        <f>'statement of marks'!CZ25</f>
        <v>1</v>
      </c>
      <c r="L224" s="574">
        <f>'statement of marks'!DA25</f>
        <v>5</v>
      </c>
      <c r="M224" s="574">
        <f>'statement of marks'!DB25</f>
        <v>6</v>
      </c>
      <c r="O224" s="571">
        <v>19</v>
      </c>
      <c r="P224" s="571">
        <f>details!D25</f>
        <v>669</v>
      </c>
      <c r="Q224" s="571" t="str">
        <f>details!I25</f>
        <v>iznhi cSjok</v>
      </c>
      <c r="R224" s="574" t="str">
        <f>'statement of marks'!DC25</f>
        <v/>
      </c>
      <c r="S224" s="574" t="str">
        <f>'statement of marks'!DD25</f>
        <v/>
      </c>
      <c r="T224" s="574" t="str">
        <f>'statement of marks'!DE25</f>
        <v/>
      </c>
      <c r="V224" s="571">
        <v>19</v>
      </c>
      <c r="W224" s="571">
        <f>details!D25</f>
        <v>669</v>
      </c>
      <c r="X224" s="571" t="str">
        <f>details!I25</f>
        <v>iznhi cSjok</v>
      </c>
      <c r="Y224" s="574">
        <f>'statement of marks'!DG25</f>
        <v>17</v>
      </c>
      <c r="Z224" s="574">
        <f>'statement of marks'!DH25</f>
        <v>14</v>
      </c>
      <c r="AA224" s="574">
        <f>'statement of marks'!DI25</f>
        <v>31</v>
      </c>
      <c r="AC224" s="571">
        <v>19</v>
      </c>
      <c r="AD224" s="571">
        <f>details!D25</f>
        <v>669</v>
      </c>
      <c r="AE224" s="571" t="str">
        <f>details!I25</f>
        <v>iznhi cSjok</v>
      </c>
      <c r="AF224" s="574" t="str">
        <f>'statement of marks'!DK25</f>
        <v/>
      </c>
      <c r="AG224" s="574" t="str">
        <f>'statement of marks'!DL25</f>
        <v/>
      </c>
      <c r="AH224" s="574" t="str">
        <f>'statement of marks'!DM25</f>
        <v/>
      </c>
      <c r="AJ224" s="571">
        <v>19</v>
      </c>
      <c r="AK224" s="571">
        <f>details!D25</f>
        <v>669</v>
      </c>
      <c r="AL224" s="571" t="str">
        <f>details!I25</f>
        <v>iznhi cSjok</v>
      </c>
      <c r="AM224" s="574"/>
      <c r="AN224" s="574"/>
      <c r="AO224" s="574"/>
    </row>
    <row r="225" spans="1:41">
      <c r="A225" s="571">
        <v>20</v>
      </c>
      <c r="B225" s="571">
        <f>details!D26</f>
        <v>670</v>
      </c>
      <c r="C225" s="571" t="str">
        <f>details!I26</f>
        <v xml:space="preserve">izos'k dqekj </v>
      </c>
      <c r="D225" s="574" t="str">
        <f>'statement of marks'!CW26</f>
        <v/>
      </c>
      <c r="E225" s="574" t="str">
        <f>'statement of marks'!CX26</f>
        <v/>
      </c>
      <c r="F225" s="574" t="str">
        <f>'statement of marks'!CY26</f>
        <v/>
      </c>
      <c r="H225" s="571">
        <v>20</v>
      </c>
      <c r="I225" s="571">
        <f>details!D26</f>
        <v>670</v>
      </c>
      <c r="J225" s="571" t="str">
        <f>details!I26</f>
        <v xml:space="preserve">izos'k dqekj </v>
      </c>
      <c r="K225" s="574" t="str">
        <f>'statement of marks'!CZ26</f>
        <v>ab</v>
      </c>
      <c r="L225" s="574" t="str">
        <f>'statement of marks'!DA26</f>
        <v>ab</v>
      </c>
      <c r="M225" s="574">
        <f>'statement of marks'!DB26</f>
        <v>0</v>
      </c>
      <c r="O225" s="571">
        <v>20</v>
      </c>
      <c r="P225" s="571">
        <f>details!D26</f>
        <v>670</v>
      </c>
      <c r="Q225" s="571" t="str">
        <f>details!I26</f>
        <v xml:space="preserve">izos'k dqekj </v>
      </c>
      <c r="R225" s="574" t="str">
        <f>'statement of marks'!DC26</f>
        <v/>
      </c>
      <c r="S225" s="574" t="str">
        <f>'statement of marks'!DD26</f>
        <v/>
      </c>
      <c r="T225" s="574" t="str">
        <f>'statement of marks'!DE26</f>
        <v/>
      </c>
      <c r="V225" s="571">
        <v>20</v>
      </c>
      <c r="W225" s="571">
        <f>details!D26</f>
        <v>670</v>
      </c>
      <c r="X225" s="571" t="str">
        <f>details!I26</f>
        <v xml:space="preserve">izos'k dqekj </v>
      </c>
      <c r="Y225" s="574">
        <f>'statement of marks'!DG26</f>
        <v>24</v>
      </c>
      <c r="Z225" s="574">
        <f>'statement of marks'!DH26</f>
        <v>14</v>
      </c>
      <c r="AA225" s="574">
        <f>'statement of marks'!DI26</f>
        <v>38</v>
      </c>
      <c r="AC225" s="571">
        <v>20</v>
      </c>
      <c r="AD225" s="571">
        <f>details!D26</f>
        <v>670</v>
      </c>
      <c r="AE225" s="571" t="str">
        <f>details!I26</f>
        <v xml:space="preserve">izos'k dqekj </v>
      </c>
      <c r="AF225" s="574" t="str">
        <f>'statement of marks'!DK26</f>
        <v/>
      </c>
      <c r="AG225" s="574" t="str">
        <f>'statement of marks'!DL26</f>
        <v/>
      </c>
      <c r="AH225" s="574" t="str">
        <f>'statement of marks'!DM26</f>
        <v/>
      </c>
      <c r="AJ225" s="571">
        <v>20</v>
      </c>
      <c r="AK225" s="571">
        <f>details!D26</f>
        <v>670</v>
      </c>
      <c r="AL225" s="571" t="str">
        <f>details!I26</f>
        <v xml:space="preserve">izos'k dqekj </v>
      </c>
      <c r="AM225" s="574"/>
      <c r="AN225" s="574"/>
      <c r="AO225" s="574"/>
    </row>
    <row r="226" spans="1:41">
      <c r="A226" s="571">
        <v>21</v>
      </c>
      <c r="B226" s="571">
        <f>details!D27</f>
        <v>671</v>
      </c>
      <c r="C226" s="571" t="str">
        <f>details!I27</f>
        <v>iq"isUnz lsofy;k</v>
      </c>
      <c r="D226" s="574" t="str">
        <f>'statement of marks'!CW27</f>
        <v/>
      </c>
      <c r="E226" s="574" t="str">
        <f>'statement of marks'!CX27</f>
        <v/>
      </c>
      <c r="F226" s="574" t="str">
        <f>'statement of marks'!CY27</f>
        <v/>
      </c>
      <c r="H226" s="571">
        <v>21</v>
      </c>
      <c r="I226" s="571">
        <f>details!D27</f>
        <v>671</v>
      </c>
      <c r="J226" s="571" t="str">
        <f>details!I27</f>
        <v>iq"isUnz lsofy;k</v>
      </c>
      <c r="K226" s="574">
        <f>'statement of marks'!CZ27</f>
        <v>1</v>
      </c>
      <c r="L226" s="574">
        <f>'statement of marks'!DA27</f>
        <v>5</v>
      </c>
      <c r="M226" s="574">
        <f>'statement of marks'!DB27</f>
        <v>6</v>
      </c>
      <c r="O226" s="571">
        <v>21</v>
      </c>
      <c r="P226" s="571">
        <f>details!D27</f>
        <v>671</v>
      </c>
      <c r="Q226" s="571" t="str">
        <f>details!I27</f>
        <v>iq"isUnz lsofy;k</v>
      </c>
      <c r="R226" s="574" t="str">
        <f>'statement of marks'!DC27</f>
        <v/>
      </c>
      <c r="S226" s="574" t="str">
        <f>'statement of marks'!DD27</f>
        <v/>
      </c>
      <c r="T226" s="574" t="str">
        <f>'statement of marks'!DE27</f>
        <v/>
      </c>
      <c r="V226" s="571">
        <v>21</v>
      </c>
      <c r="W226" s="571">
        <f>details!D27</f>
        <v>671</v>
      </c>
      <c r="X226" s="571" t="str">
        <f>details!I27</f>
        <v>iq"isUnz lsofy;k</v>
      </c>
      <c r="Y226" s="574">
        <f>'statement of marks'!DG27</f>
        <v>30</v>
      </c>
      <c r="Z226" s="574">
        <f>'statement of marks'!DH27</f>
        <v>17</v>
      </c>
      <c r="AA226" s="574">
        <f>'statement of marks'!DI27</f>
        <v>47</v>
      </c>
      <c r="AC226" s="571">
        <v>21</v>
      </c>
      <c r="AD226" s="571">
        <f>details!D27</f>
        <v>671</v>
      </c>
      <c r="AE226" s="571" t="str">
        <f>details!I27</f>
        <v>iq"isUnz lsofy;k</v>
      </c>
      <c r="AF226" s="574" t="str">
        <f>'statement of marks'!DK27</f>
        <v/>
      </c>
      <c r="AG226" s="574" t="str">
        <f>'statement of marks'!DL27</f>
        <v/>
      </c>
      <c r="AH226" s="574" t="str">
        <f>'statement of marks'!DM27</f>
        <v/>
      </c>
      <c r="AJ226" s="571">
        <v>21</v>
      </c>
      <c r="AK226" s="571">
        <f>details!D27</f>
        <v>671</v>
      </c>
      <c r="AL226" s="571" t="str">
        <f>details!I27</f>
        <v>iq"isUnz lsofy;k</v>
      </c>
      <c r="AM226" s="574"/>
      <c r="AN226" s="574"/>
      <c r="AO226" s="574"/>
    </row>
    <row r="227" spans="1:41">
      <c r="A227" s="571">
        <v>22</v>
      </c>
      <c r="B227" s="571">
        <f>details!D28</f>
        <v>672</v>
      </c>
      <c r="C227" s="571" t="str">
        <f>details!I28</f>
        <v>jkgqy cSjok</v>
      </c>
      <c r="D227" s="574" t="str">
        <f>'statement of marks'!CW28</f>
        <v/>
      </c>
      <c r="E227" s="574" t="str">
        <f>'statement of marks'!CX28</f>
        <v/>
      </c>
      <c r="F227" s="574" t="str">
        <f>'statement of marks'!CY28</f>
        <v/>
      </c>
      <c r="H227" s="571">
        <v>22</v>
      </c>
      <c r="I227" s="571">
        <f>details!D28</f>
        <v>672</v>
      </c>
      <c r="J227" s="571" t="str">
        <f>details!I28</f>
        <v>jkgqy cSjok</v>
      </c>
      <c r="K227" s="574">
        <f>'statement of marks'!CZ28</f>
        <v>2</v>
      </c>
      <c r="L227" s="574">
        <f>'statement of marks'!DA28</f>
        <v>5</v>
      </c>
      <c r="M227" s="574">
        <f>'statement of marks'!DB28</f>
        <v>7</v>
      </c>
      <c r="O227" s="571">
        <v>22</v>
      </c>
      <c r="P227" s="571">
        <f>details!D28</f>
        <v>672</v>
      </c>
      <c r="Q227" s="571" t="str">
        <f>details!I28</f>
        <v>jkgqy cSjok</v>
      </c>
      <c r="R227" s="574" t="str">
        <f>'statement of marks'!DC28</f>
        <v/>
      </c>
      <c r="S227" s="574" t="str">
        <f>'statement of marks'!DD28</f>
        <v/>
      </c>
      <c r="T227" s="574" t="str">
        <f>'statement of marks'!DE28</f>
        <v/>
      </c>
      <c r="V227" s="571">
        <v>22</v>
      </c>
      <c r="W227" s="571">
        <f>details!D28</f>
        <v>672</v>
      </c>
      <c r="X227" s="571" t="str">
        <f>details!I28</f>
        <v>jkgqy cSjok</v>
      </c>
      <c r="Y227" s="574">
        <f>'statement of marks'!DG28</f>
        <v>38</v>
      </c>
      <c r="Z227" s="574">
        <f>'statement of marks'!DH28</f>
        <v>18</v>
      </c>
      <c r="AA227" s="574">
        <f>'statement of marks'!DI28</f>
        <v>56</v>
      </c>
      <c r="AC227" s="571">
        <v>22</v>
      </c>
      <c r="AD227" s="571">
        <f>details!D28</f>
        <v>672</v>
      </c>
      <c r="AE227" s="571" t="str">
        <f>details!I28</f>
        <v>jkgqy cSjok</v>
      </c>
      <c r="AF227" s="574" t="str">
        <f>'statement of marks'!DK28</f>
        <v/>
      </c>
      <c r="AG227" s="574" t="str">
        <f>'statement of marks'!DL28</f>
        <v/>
      </c>
      <c r="AH227" s="574" t="str">
        <f>'statement of marks'!DM28</f>
        <v/>
      </c>
      <c r="AJ227" s="571">
        <v>22</v>
      </c>
      <c r="AK227" s="571">
        <f>details!D28</f>
        <v>672</v>
      </c>
      <c r="AL227" s="571" t="str">
        <f>details!I28</f>
        <v>jkgqy cSjok</v>
      </c>
      <c r="AM227" s="574"/>
      <c r="AN227" s="574"/>
      <c r="AO227" s="574"/>
    </row>
    <row r="228" spans="1:41">
      <c r="A228" s="571">
        <v>23</v>
      </c>
      <c r="B228" s="571">
        <f>details!D29</f>
        <v>673</v>
      </c>
      <c r="C228" s="571" t="str">
        <f>details!I29</f>
        <v>jkgqy dqekj cSjok</v>
      </c>
      <c r="D228" s="574" t="str">
        <f>'statement of marks'!CW29</f>
        <v/>
      </c>
      <c r="E228" s="574" t="str">
        <f>'statement of marks'!CX29</f>
        <v/>
      </c>
      <c r="F228" s="574" t="str">
        <f>'statement of marks'!CY29</f>
        <v/>
      </c>
      <c r="H228" s="571">
        <v>23</v>
      </c>
      <c r="I228" s="571">
        <f>details!D29</f>
        <v>673</v>
      </c>
      <c r="J228" s="571" t="str">
        <f>details!I29</f>
        <v>jkgqy dqekj cSjok</v>
      </c>
      <c r="K228" s="574">
        <f>'statement of marks'!CZ29</f>
        <v>2</v>
      </c>
      <c r="L228" s="574">
        <f>'statement of marks'!DA29</f>
        <v>5</v>
      </c>
      <c r="M228" s="574">
        <f>'statement of marks'!DB29</f>
        <v>7</v>
      </c>
      <c r="O228" s="571">
        <v>23</v>
      </c>
      <c r="P228" s="571">
        <f>details!D29</f>
        <v>673</v>
      </c>
      <c r="Q228" s="571" t="str">
        <f>details!I29</f>
        <v>jkgqy dqekj cSjok</v>
      </c>
      <c r="R228" s="574" t="str">
        <f>'statement of marks'!DC29</f>
        <v/>
      </c>
      <c r="S228" s="574" t="str">
        <f>'statement of marks'!DD29</f>
        <v/>
      </c>
      <c r="T228" s="574" t="str">
        <f>'statement of marks'!DE29</f>
        <v/>
      </c>
      <c r="V228" s="571">
        <v>23</v>
      </c>
      <c r="W228" s="571">
        <f>details!D29</f>
        <v>673</v>
      </c>
      <c r="X228" s="571" t="str">
        <f>details!I29</f>
        <v>jkgqy dqekj cSjok</v>
      </c>
      <c r="Y228" s="574">
        <f>'statement of marks'!DG29</f>
        <v>35</v>
      </c>
      <c r="Z228" s="574">
        <f>'statement of marks'!DH29</f>
        <v>17</v>
      </c>
      <c r="AA228" s="574">
        <f>'statement of marks'!DI29</f>
        <v>52</v>
      </c>
      <c r="AC228" s="571">
        <v>23</v>
      </c>
      <c r="AD228" s="571">
        <f>details!D29</f>
        <v>673</v>
      </c>
      <c r="AE228" s="571" t="str">
        <f>details!I29</f>
        <v>jkgqy dqekj cSjok</v>
      </c>
      <c r="AF228" s="574" t="str">
        <f>'statement of marks'!DK29</f>
        <v/>
      </c>
      <c r="AG228" s="574" t="str">
        <f>'statement of marks'!DL29</f>
        <v/>
      </c>
      <c r="AH228" s="574" t="str">
        <f>'statement of marks'!DM29</f>
        <v/>
      </c>
      <c r="AJ228" s="571">
        <v>23</v>
      </c>
      <c r="AK228" s="571">
        <f>details!D29</f>
        <v>673</v>
      </c>
      <c r="AL228" s="571" t="str">
        <f>details!I29</f>
        <v>jkgqy dqekj cSjok</v>
      </c>
      <c r="AM228" s="574"/>
      <c r="AN228" s="574"/>
      <c r="AO228" s="574"/>
    </row>
    <row r="229" spans="1:41">
      <c r="A229" s="571">
        <v>24</v>
      </c>
      <c r="B229" s="571">
        <f>details!D30</f>
        <v>674</v>
      </c>
      <c r="C229" s="571" t="str">
        <f>details!I30</f>
        <v>jkeizdk'k ehuk</v>
      </c>
      <c r="D229" s="574" t="str">
        <f>'statement of marks'!CW30</f>
        <v/>
      </c>
      <c r="E229" s="574" t="str">
        <f>'statement of marks'!CX30</f>
        <v/>
      </c>
      <c r="F229" s="574" t="str">
        <f>'statement of marks'!CY30</f>
        <v/>
      </c>
      <c r="H229" s="571">
        <v>24</v>
      </c>
      <c r="I229" s="571">
        <f>details!D30</f>
        <v>674</v>
      </c>
      <c r="J229" s="571" t="str">
        <f>details!I30</f>
        <v>jkeizdk'k ehuk</v>
      </c>
      <c r="K229" s="574">
        <f>'statement of marks'!CZ30</f>
        <v>2</v>
      </c>
      <c r="L229" s="574">
        <f>'statement of marks'!DA30</f>
        <v>5</v>
      </c>
      <c r="M229" s="574">
        <f>'statement of marks'!DB30</f>
        <v>7</v>
      </c>
      <c r="O229" s="571">
        <v>24</v>
      </c>
      <c r="P229" s="571">
        <f>details!D30</f>
        <v>674</v>
      </c>
      <c r="Q229" s="571" t="str">
        <f>details!I30</f>
        <v>jkeizdk'k ehuk</v>
      </c>
      <c r="R229" s="574" t="str">
        <f>'statement of marks'!DC30</f>
        <v/>
      </c>
      <c r="S229" s="574" t="str">
        <f>'statement of marks'!DD30</f>
        <v/>
      </c>
      <c r="T229" s="574" t="str">
        <f>'statement of marks'!DE30</f>
        <v/>
      </c>
      <c r="V229" s="571">
        <v>24</v>
      </c>
      <c r="W229" s="571">
        <f>details!D30</f>
        <v>674</v>
      </c>
      <c r="X229" s="571" t="str">
        <f>details!I30</f>
        <v>jkeizdk'k ehuk</v>
      </c>
      <c r="Y229" s="574">
        <f>'statement of marks'!DG30</f>
        <v>38</v>
      </c>
      <c r="Z229" s="574">
        <f>'statement of marks'!DH30</f>
        <v>15</v>
      </c>
      <c r="AA229" s="574">
        <f>'statement of marks'!DI30</f>
        <v>53</v>
      </c>
      <c r="AC229" s="571">
        <v>24</v>
      </c>
      <c r="AD229" s="571">
        <f>details!D30</f>
        <v>674</v>
      </c>
      <c r="AE229" s="571" t="str">
        <f>details!I30</f>
        <v>jkeizdk'k ehuk</v>
      </c>
      <c r="AF229" s="574" t="str">
        <f>'statement of marks'!DK30</f>
        <v/>
      </c>
      <c r="AG229" s="574" t="str">
        <f>'statement of marks'!DL30</f>
        <v/>
      </c>
      <c r="AH229" s="574" t="str">
        <f>'statement of marks'!DM30</f>
        <v/>
      </c>
      <c r="AJ229" s="571">
        <v>24</v>
      </c>
      <c r="AK229" s="571">
        <f>details!D30</f>
        <v>674</v>
      </c>
      <c r="AL229" s="571" t="str">
        <f>details!I30</f>
        <v>jkeizdk'k ehuk</v>
      </c>
      <c r="AM229" s="574"/>
      <c r="AN229" s="574"/>
      <c r="AO229" s="574"/>
    </row>
    <row r="230" spans="1:41">
      <c r="A230" s="571">
        <v>25</v>
      </c>
      <c r="B230" s="571">
        <f>details!D31</f>
        <v>675</v>
      </c>
      <c r="C230" s="571" t="str">
        <f>details!I31</f>
        <v>jfo dqekj</v>
      </c>
      <c r="D230" s="574" t="str">
        <f>'statement of marks'!CW31</f>
        <v/>
      </c>
      <c r="E230" s="574" t="str">
        <f>'statement of marks'!CX31</f>
        <v/>
      </c>
      <c r="F230" s="574" t="str">
        <f>'statement of marks'!CY31</f>
        <v/>
      </c>
      <c r="H230" s="571">
        <v>25</v>
      </c>
      <c r="I230" s="571">
        <f>details!D31</f>
        <v>675</v>
      </c>
      <c r="J230" s="571" t="str">
        <f>details!I31</f>
        <v>jfo dqekj</v>
      </c>
      <c r="K230" s="574">
        <f>'statement of marks'!CZ31</f>
        <v>0</v>
      </c>
      <c r="L230" s="574">
        <f>'statement of marks'!DA31</f>
        <v>5</v>
      </c>
      <c r="M230" s="574">
        <f>'statement of marks'!DB31</f>
        <v>5</v>
      </c>
      <c r="O230" s="571">
        <v>25</v>
      </c>
      <c r="P230" s="571">
        <f>details!D31</f>
        <v>675</v>
      </c>
      <c r="Q230" s="571" t="str">
        <f>details!I31</f>
        <v>jfo dqekj</v>
      </c>
      <c r="R230" s="574" t="str">
        <f>'statement of marks'!DC31</f>
        <v/>
      </c>
      <c r="S230" s="574" t="str">
        <f>'statement of marks'!DD31</f>
        <v/>
      </c>
      <c r="T230" s="574" t="str">
        <f>'statement of marks'!DE31</f>
        <v/>
      </c>
      <c r="V230" s="571">
        <v>25</v>
      </c>
      <c r="W230" s="571">
        <f>details!D31</f>
        <v>675</v>
      </c>
      <c r="X230" s="571" t="str">
        <f>details!I31</f>
        <v>jfo dqekj</v>
      </c>
      <c r="Y230" s="574">
        <f>'statement of marks'!DG31</f>
        <v>36</v>
      </c>
      <c r="Z230" s="574">
        <f>'statement of marks'!DH31</f>
        <v>15</v>
      </c>
      <c r="AA230" s="574">
        <f>'statement of marks'!DI31</f>
        <v>51</v>
      </c>
      <c r="AC230" s="571">
        <v>25</v>
      </c>
      <c r="AD230" s="571">
        <f>details!D31</f>
        <v>675</v>
      </c>
      <c r="AE230" s="571" t="str">
        <f>details!I31</f>
        <v>jfo dqekj</v>
      </c>
      <c r="AF230" s="574" t="str">
        <f>'statement of marks'!DK31</f>
        <v/>
      </c>
      <c r="AG230" s="574" t="str">
        <f>'statement of marks'!DL31</f>
        <v/>
      </c>
      <c r="AH230" s="574" t="str">
        <f>'statement of marks'!DM31</f>
        <v/>
      </c>
      <c r="AJ230" s="571">
        <v>25</v>
      </c>
      <c r="AK230" s="571">
        <f>details!D31</f>
        <v>675</v>
      </c>
      <c r="AL230" s="571" t="str">
        <f>details!I31</f>
        <v>jfo dqekj</v>
      </c>
      <c r="AM230" s="574"/>
      <c r="AN230" s="574"/>
      <c r="AO230" s="574"/>
    </row>
    <row r="231" spans="1:41">
      <c r="A231" s="571">
        <v>26</v>
      </c>
      <c r="B231" s="571">
        <f>details!D32</f>
        <v>676</v>
      </c>
      <c r="C231" s="571" t="str">
        <f>details!I32</f>
        <v>lUuh dqekj lk¡lh</v>
      </c>
      <c r="D231" s="574" t="str">
        <f>'statement of marks'!CW32</f>
        <v/>
      </c>
      <c r="E231" s="574" t="str">
        <f>'statement of marks'!CX32</f>
        <v/>
      </c>
      <c r="F231" s="574" t="str">
        <f>'statement of marks'!CY32</f>
        <v/>
      </c>
      <c r="H231" s="571">
        <v>26</v>
      </c>
      <c r="I231" s="571">
        <f>details!D32</f>
        <v>676</v>
      </c>
      <c r="J231" s="571" t="str">
        <f>details!I32</f>
        <v>lUuh dqekj lk¡lh</v>
      </c>
      <c r="K231" s="574">
        <f>'statement of marks'!CZ32</f>
        <v>2</v>
      </c>
      <c r="L231" s="574">
        <f>'statement of marks'!DA32</f>
        <v>5</v>
      </c>
      <c r="M231" s="574">
        <f>'statement of marks'!DB32</f>
        <v>7</v>
      </c>
      <c r="O231" s="571">
        <v>26</v>
      </c>
      <c r="P231" s="571">
        <f>details!D32</f>
        <v>676</v>
      </c>
      <c r="Q231" s="571" t="str">
        <f>details!I32</f>
        <v>lUuh dqekj lk¡lh</v>
      </c>
      <c r="R231" s="574" t="str">
        <f>'statement of marks'!DC32</f>
        <v/>
      </c>
      <c r="S231" s="574" t="str">
        <f>'statement of marks'!DD32</f>
        <v/>
      </c>
      <c r="T231" s="574" t="str">
        <f>'statement of marks'!DE32</f>
        <v/>
      </c>
      <c r="V231" s="571">
        <v>26</v>
      </c>
      <c r="W231" s="571">
        <f>details!D32</f>
        <v>676</v>
      </c>
      <c r="X231" s="571" t="str">
        <f>details!I32</f>
        <v>lUuh dqekj lk¡lh</v>
      </c>
      <c r="Y231" s="574">
        <f>'statement of marks'!DG32</f>
        <v>32</v>
      </c>
      <c r="Z231" s="574">
        <f>'statement of marks'!DH32</f>
        <v>14</v>
      </c>
      <c r="AA231" s="574">
        <f>'statement of marks'!DI32</f>
        <v>46</v>
      </c>
      <c r="AC231" s="571">
        <v>26</v>
      </c>
      <c r="AD231" s="571">
        <f>details!D32</f>
        <v>676</v>
      </c>
      <c r="AE231" s="571" t="str">
        <f>details!I32</f>
        <v>lUuh dqekj lk¡lh</v>
      </c>
      <c r="AF231" s="574" t="str">
        <f>'statement of marks'!DK32</f>
        <v/>
      </c>
      <c r="AG231" s="574" t="str">
        <f>'statement of marks'!DL32</f>
        <v/>
      </c>
      <c r="AH231" s="574" t="str">
        <f>'statement of marks'!DM32</f>
        <v/>
      </c>
      <c r="AJ231" s="571">
        <v>26</v>
      </c>
      <c r="AK231" s="571">
        <f>details!D32</f>
        <v>676</v>
      </c>
      <c r="AL231" s="571" t="str">
        <f>details!I32</f>
        <v>lUuh dqekj lk¡lh</v>
      </c>
      <c r="AM231" s="574"/>
      <c r="AN231" s="574"/>
      <c r="AO231" s="574"/>
    </row>
    <row r="232" spans="1:41">
      <c r="A232" s="571">
        <v>27</v>
      </c>
      <c r="B232" s="571">
        <f>details!D33</f>
        <v>677</v>
      </c>
      <c r="C232" s="571" t="str">
        <f>details!I33</f>
        <v>lqjsUnz dqekj ehuk</v>
      </c>
      <c r="D232" s="574" t="str">
        <f>'statement of marks'!CW33</f>
        <v/>
      </c>
      <c r="E232" s="574" t="str">
        <f>'statement of marks'!CX33</f>
        <v/>
      </c>
      <c r="F232" s="574" t="str">
        <f>'statement of marks'!CY33</f>
        <v/>
      </c>
      <c r="H232" s="571">
        <v>27</v>
      </c>
      <c r="I232" s="571">
        <f>details!D33</f>
        <v>677</v>
      </c>
      <c r="J232" s="571" t="str">
        <f>details!I33</f>
        <v>lqjsUnz dqekj ehuk</v>
      </c>
      <c r="K232" s="574">
        <f>'statement of marks'!CZ33</f>
        <v>1</v>
      </c>
      <c r="L232" s="574">
        <f>'statement of marks'!DA33</f>
        <v>5</v>
      </c>
      <c r="M232" s="574">
        <f>'statement of marks'!DB33</f>
        <v>6</v>
      </c>
      <c r="O232" s="571">
        <v>27</v>
      </c>
      <c r="P232" s="571">
        <f>details!D33</f>
        <v>677</v>
      </c>
      <c r="Q232" s="571" t="str">
        <f>details!I33</f>
        <v>lqjsUnz dqekj ehuk</v>
      </c>
      <c r="R232" s="574" t="str">
        <f>'statement of marks'!DC33</f>
        <v/>
      </c>
      <c r="S232" s="574" t="str">
        <f>'statement of marks'!DD33</f>
        <v/>
      </c>
      <c r="T232" s="574" t="str">
        <f>'statement of marks'!DE33</f>
        <v/>
      </c>
      <c r="V232" s="571">
        <v>27</v>
      </c>
      <c r="W232" s="571">
        <f>details!D33</f>
        <v>677</v>
      </c>
      <c r="X232" s="571" t="str">
        <f>details!I33</f>
        <v>lqjsUnz dqekj ehuk</v>
      </c>
      <c r="Y232" s="574">
        <f>'statement of marks'!DG33</f>
        <v>17</v>
      </c>
      <c r="Z232" s="574">
        <f>'statement of marks'!DH33</f>
        <v>15</v>
      </c>
      <c r="AA232" s="574">
        <f>'statement of marks'!DI33</f>
        <v>32</v>
      </c>
      <c r="AC232" s="571">
        <v>27</v>
      </c>
      <c r="AD232" s="571">
        <f>details!D33</f>
        <v>677</v>
      </c>
      <c r="AE232" s="571" t="str">
        <f>details!I33</f>
        <v>lqjsUnz dqekj ehuk</v>
      </c>
      <c r="AF232" s="574" t="str">
        <f>'statement of marks'!DK33</f>
        <v/>
      </c>
      <c r="AG232" s="574" t="str">
        <f>'statement of marks'!DL33</f>
        <v/>
      </c>
      <c r="AH232" s="574" t="str">
        <f>'statement of marks'!DM33</f>
        <v/>
      </c>
      <c r="AJ232" s="571">
        <v>27</v>
      </c>
      <c r="AK232" s="571">
        <f>details!D33</f>
        <v>677</v>
      </c>
      <c r="AL232" s="571" t="str">
        <f>details!I33</f>
        <v>lqjsUnz dqekj ehuk</v>
      </c>
      <c r="AM232" s="574"/>
      <c r="AN232" s="574"/>
      <c r="AO232" s="574"/>
    </row>
    <row r="233" spans="1:41">
      <c r="A233" s="571">
        <v>28</v>
      </c>
      <c r="B233" s="571">
        <f>details!D34</f>
        <v>678</v>
      </c>
      <c r="C233" s="571" t="str">
        <f>details!I34</f>
        <v>fot; dqekj cSjok</v>
      </c>
      <c r="D233" s="574" t="str">
        <f>'statement of marks'!CW34</f>
        <v/>
      </c>
      <c r="E233" s="574" t="str">
        <f>'statement of marks'!CX34</f>
        <v/>
      </c>
      <c r="F233" s="574" t="str">
        <f>'statement of marks'!CY34</f>
        <v/>
      </c>
      <c r="H233" s="571">
        <v>28</v>
      </c>
      <c r="I233" s="571">
        <f>details!D34</f>
        <v>678</v>
      </c>
      <c r="J233" s="571" t="str">
        <f>details!I34</f>
        <v>fot; dqekj cSjok</v>
      </c>
      <c r="K233" s="574">
        <f>'statement of marks'!CZ34</f>
        <v>1</v>
      </c>
      <c r="L233" s="574">
        <f>'statement of marks'!DA34</f>
        <v>5</v>
      </c>
      <c r="M233" s="574">
        <f>'statement of marks'!DB34</f>
        <v>6</v>
      </c>
      <c r="O233" s="571">
        <v>28</v>
      </c>
      <c r="P233" s="571">
        <f>details!D34</f>
        <v>678</v>
      </c>
      <c r="Q233" s="571" t="str">
        <f>details!I34</f>
        <v>fot; dqekj cSjok</v>
      </c>
      <c r="R233" s="574" t="str">
        <f>'statement of marks'!DC34</f>
        <v/>
      </c>
      <c r="S233" s="574" t="str">
        <f>'statement of marks'!DD34</f>
        <v/>
      </c>
      <c r="T233" s="574" t="str">
        <f>'statement of marks'!DE34</f>
        <v/>
      </c>
      <c r="V233" s="571">
        <v>28</v>
      </c>
      <c r="W233" s="571">
        <f>details!D34</f>
        <v>678</v>
      </c>
      <c r="X233" s="571" t="str">
        <f>details!I34</f>
        <v>fot; dqekj cSjok</v>
      </c>
      <c r="Y233" s="574">
        <f>'statement of marks'!DG34</f>
        <v>30</v>
      </c>
      <c r="Z233" s="574">
        <f>'statement of marks'!DH34</f>
        <v>16</v>
      </c>
      <c r="AA233" s="574">
        <f>'statement of marks'!DI34</f>
        <v>46</v>
      </c>
      <c r="AC233" s="571">
        <v>28</v>
      </c>
      <c r="AD233" s="571">
        <f>details!D34</f>
        <v>678</v>
      </c>
      <c r="AE233" s="571" t="str">
        <f>details!I34</f>
        <v>fot; dqekj cSjok</v>
      </c>
      <c r="AF233" s="574" t="str">
        <f>'statement of marks'!DK34</f>
        <v/>
      </c>
      <c r="AG233" s="574" t="str">
        <f>'statement of marks'!DL34</f>
        <v/>
      </c>
      <c r="AH233" s="574" t="str">
        <f>'statement of marks'!DM34</f>
        <v/>
      </c>
      <c r="AJ233" s="571">
        <v>28</v>
      </c>
      <c r="AK233" s="571">
        <f>details!D34</f>
        <v>678</v>
      </c>
      <c r="AL233" s="571" t="str">
        <f>details!I34</f>
        <v>fot; dqekj cSjok</v>
      </c>
      <c r="AM233" s="574"/>
      <c r="AN233" s="574"/>
      <c r="AO233" s="574"/>
    </row>
    <row r="234" spans="1:41">
      <c r="A234" s="571">
        <v>29</v>
      </c>
      <c r="B234" s="571">
        <f>details!D35</f>
        <v>679</v>
      </c>
      <c r="C234" s="571" t="str">
        <f>details!I35</f>
        <v>fou; dqekj ehuk</v>
      </c>
      <c r="D234" s="574" t="str">
        <f>'statement of marks'!CW35</f>
        <v/>
      </c>
      <c r="E234" s="574" t="str">
        <f>'statement of marks'!CX35</f>
        <v/>
      </c>
      <c r="F234" s="574" t="str">
        <f>'statement of marks'!CY35</f>
        <v/>
      </c>
      <c r="H234" s="571">
        <v>29</v>
      </c>
      <c r="I234" s="571">
        <f>details!D35</f>
        <v>679</v>
      </c>
      <c r="J234" s="571" t="str">
        <f>details!I35</f>
        <v>fou; dqekj ehuk</v>
      </c>
      <c r="K234" s="574">
        <f>'statement of marks'!CZ35</f>
        <v>0</v>
      </c>
      <c r="L234" s="574">
        <f>'statement of marks'!DA35</f>
        <v>5</v>
      </c>
      <c r="M234" s="574">
        <f>'statement of marks'!DB35</f>
        <v>5</v>
      </c>
      <c r="O234" s="571">
        <v>29</v>
      </c>
      <c r="P234" s="571">
        <f>details!D35</f>
        <v>679</v>
      </c>
      <c r="Q234" s="571" t="str">
        <f>details!I35</f>
        <v>fou; dqekj ehuk</v>
      </c>
      <c r="R234" s="574" t="str">
        <f>'statement of marks'!DC35</f>
        <v/>
      </c>
      <c r="S234" s="574" t="str">
        <f>'statement of marks'!DD35</f>
        <v/>
      </c>
      <c r="T234" s="574" t="str">
        <f>'statement of marks'!DE35</f>
        <v/>
      </c>
      <c r="V234" s="571">
        <v>29</v>
      </c>
      <c r="W234" s="571">
        <f>details!D35</f>
        <v>679</v>
      </c>
      <c r="X234" s="571" t="str">
        <f>details!I35</f>
        <v>fou; dqekj ehuk</v>
      </c>
      <c r="Y234" s="574">
        <f>'statement of marks'!DG35</f>
        <v>35</v>
      </c>
      <c r="Z234" s="574">
        <f>'statement of marks'!DH35</f>
        <v>15</v>
      </c>
      <c r="AA234" s="574">
        <f>'statement of marks'!DI35</f>
        <v>50</v>
      </c>
      <c r="AC234" s="571">
        <v>29</v>
      </c>
      <c r="AD234" s="571">
        <f>details!D35</f>
        <v>679</v>
      </c>
      <c r="AE234" s="571" t="str">
        <f>details!I35</f>
        <v>fou; dqekj ehuk</v>
      </c>
      <c r="AF234" s="574" t="str">
        <f>'statement of marks'!DK35</f>
        <v/>
      </c>
      <c r="AG234" s="574" t="str">
        <f>'statement of marks'!DL35</f>
        <v/>
      </c>
      <c r="AH234" s="574" t="str">
        <f>'statement of marks'!DM35</f>
        <v/>
      </c>
      <c r="AJ234" s="571">
        <v>29</v>
      </c>
      <c r="AK234" s="571">
        <f>details!D35</f>
        <v>679</v>
      </c>
      <c r="AL234" s="571" t="str">
        <f>details!I35</f>
        <v>fou; dqekj ehuk</v>
      </c>
      <c r="AM234" s="574"/>
      <c r="AN234" s="574"/>
      <c r="AO234" s="574"/>
    </row>
    <row r="235" spans="1:41">
      <c r="A235" s="571">
        <v>30</v>
      </c>
      <c r="B235" s="571">
        <f>details!D36</f>
        <v>680</v>
      </c>
      <c r="C235" s="571" t="str">
        <f>details!I36</f>
        <v>fouksn ehuk</v>
      </c>
      <c r="D235" s="574" t="str">
        <f>'statement of marks'!CW36</f>
        <v/>
      </c>
      <c r="E235" s="574" t="str">
        <f>'statement of marks'!CX36</f>
        <v/>
      </c>
      <c r="F235" s="574" t="str">
        <f>'statement of marks'!CY36</f>
        <v/>
      </c>
      <c r="H235" s="571">
        <v>30</v>
      </c>
      <c r="I235" s="571">
        <f>details!D36</f>
        <v>680</v>
      </c>
      <c r="J235" s="571" t="str">
        <f>details!I36</f>
        <v>fouksn ehuk</v>
      </c>
      <c r="K235" s="574">
        <f>'statement of marks'!CZ36</f>
        <v>1</v>
      </c>
      <c r="L235" s="574">
        <f>'statement of marks'!DA36</f>
        <v>5</v>
      </c>
      <c r="M235" s="574">
        <f>'statement of marks'!DB36</f>
        <v>6</v>
      </c>
      <c r="O235" s="571">
        <v>30</v>
      </c>
      <c r="P235" s="571">
        <f>details!D36</f>
        <v>680</v>
      </c>
      <c r="Q235" s="571" t="str">
        <f>details!I36</f>
        <v>fouksn ehuk</v>
      </c>
      <c r="R235" s="574" t="str">
        <f>'statement of marks'!DC36</f>
        <v/>
      </c>
      <c r="S235" s="574" t="str">
        <f>'statement of marks'!DD36</f>
        <v/>
      </c>
      <c r="T235" s="574" t="str">
        <f>'statement of marks'!DE36</f>
        <v/>
      </c>
      <c r="V235" s="571">
        <v>30</v>
      </c>
      <c r="W235" s="571">
        <f>details!D36</f>
        <v>680</v>
      </c>
      <c r="X235" s="571" t="str">
        <f>details!I36</f>
        <v>fouksn ehuk</v>
      </c>
      <c r="Y235" s="574">
        <f>'statement of marks'!DG36</f>
        <v>38</v>
      </c>
      <c r="Z235" s="574">
        <f>'statement of marks'!DH36</f>
        <v>16</v>
      </c>
      <c r="AA235" s="574">
        <f>'statement of marks'!DI36</f>
        <v>54</v>
      </c>
      <c r="AC235" s="571">
        <v>30</v>
      </c>
      <c r="AD235" s="571">
        <f>details!D36</f>
        <v>680</v>
      </c>
      <c r="AE235" s="571" t="str">
        <f>details!I36</f>
        <v>fouksn ehuk</v>
      </c>
      <c r="AF235" s="574" t="str">
        <f>'statement of marks'!DK36</f>
        <v/>
      </c>
      <c r="AG235" s="574" t="str">
        <f>'statement of marks'!DL36</f>
        <v/>
      </c>
      <c r="AH235" s="574" t="str">
        <f>'statement of marks'!DM36</f>
        <v/>
      </c>
      <c r="AJ235" s="571">
        <v>30</v>
      </c>
      <c r="AK235" s="571">
        <f>details!D36</f>
        <v>680</v>
      </c>
      <c r="AL235" s="571" t="str">
        <f>details!I36</f>
        <v>fouksn ehuk</v>
      </c>
      <c r="AM235" s="574"/>
      <c r="AN235" s="574"/>
      <c r="AO235" s="574"/>
    </row>
    <row r="236" spans="1:41">
      <c r="A236" s="571">
        <v>31</v>
      </c>
      <c r="B236" s="571">
        <f>details!D37</f>
        <v>681</v>
      </c>
      <c r="C236" s="571" t="str">
        <f>details!I37</f>
        <v>fo'kky ehuk</v>
      </c>
      <c r="D236" s="574" t="str">
        <f>'statement of marks'!CW37</f>
        <v/>
      </c>
      <c r="E236" s="574" t="str">
        <f>'statement of marks'!CX37</f>
        <v/>
      </c>
      <c r="F236" s="574" t="str">
        <f>'statement of marks'!CY37</f>
        <v/>
      </c>
      <c r="H236" s="571">
        <v>31</v>
      </c>
      <c r="I236" s="571">
        <f>details!D37</f>
        <v>681</v>
      </c>
      <c r="J236" s="571" t="str">
        <f>details!I37</f>
        <v>fo'kky ehuk</v>
      </c>
      <c r="K236" s="574" t="str">
        <f>'statement of marks'!CZ37</f>
        <v>ab</v>
      </c>
      <c r="L236" s="574" t="str">
        <f>'statement of marks'!DA37</f>
        <v>ab</v>
      </c>
      <c r="M236" s="574">
        <f>'statement of marks'!DB37</f>
        <v>0</v>
      </c>
      <c r="O236" s="571">
        <v>31</v>
      </c>
      <c r="P236" s="571">
        <f>details!D37</f>
        <v>681</v>
      </c>
      <c r="Q236" s="571" t="str">
        <f>details!I37</f>
        <v>fo'kky ehuk</v>
      </c>
      <c r="R236" s="574" t="str">
        <f>'statement of marks'!DC37</f>
        <v/>
      </c>
      <c r="S236" s="574" t="str">
        <f>'statement of marks'!DD37</f>
        <v/>
      </c>
      <c r="T236" s="574" t="str">
        <f>'statement of marks'!DE37</f>
        <v/>
      </c>
      <c r="V236" s="571">
        <v>31</v>
      </c>
      <c r="W236" s="571">
        <f>details!D37</f>
        <v>681</v>
      </c>
      <c r="X236" s="571" t="str">
        <f>details!I37</f>
        <v>fo'kky ehuk</v>
      </c>
      <c r="Y236" s="574" t="str">
        <f>'statement of marks'!DG37</f>
        <v>ab</v>
      </c>
      <c r="Z236" s="574" t="str">
        <f>'statement of marks'!DH37</f>
        <v>ab</v>
      </c>
      <c r="AA236" s="574">
        <f>'statement of marks'!DI37</f>
        <v>0</v>
      </c>
      <c r="AC236" s="571">
        <v>31</v>
      </c>
      <c r="AD236" s="571">
        <f>details!D37</f>
        <v>681</v>
      </c>
      <c r="AE236" s="571" t="str">
        <f>details!I37</f>
        <v>fo'kky ehuk</v>
      </c>
      <c r="AF236" s="574" t="str">
        <f>'statement of marks'!DK37</f>
        <v/>
      </c>
      <c r="AG236" s="574" t="str">
        <f>'statement of marks'!DL37</f>
        <v/>
      </c>
      <c r="AH236" s="574" t="str">
        <f>'statement of marks'!DM37</f>
        <v/>
      </c>
      <c r="AJ236" s="571">
        <v>31</v>
      </c>
      <c r="AK236" s="571">
        <f>details!D37</f>
        <v>681</v>
      </c>
      <c r="AL236" s="571" t="str">
        <f>details!I37</f>
        <v>fo'kky ehuk</v>
      </c>
      <c r="AM236" s="574"/>
      <c r="AN236" s="574"/>
      <c r="AO236" s="574"/>
    </row>
    <row r="237" spans="1:41">
      <c r="A237" s="571">
        <v>32</v>
      </c>
      <c r="B237" s="571">
        <f>details!D38</f>
        <v>682</v>
      </c>
      <c r="C237" s="571" t="str">
        <f>details!I38</f>
        <v>fo".kq dqekj ckcfj;k</v>
      </c>
      <c r="D237" s="574" t="str">
        <f>'statement of marks'!CW38</f>
        <v/>
      </c>
      <c r="E237" s="574" t="str">
        <f>'statement of marks'!CX38</f>
        <v/>
      </c>
      <c r="F237" s="574" t="str">
        <f>'statement of marks'!CY38</f>
        <v/>
      </c>
      <c r="H237" s="571">
        <v>32</v>
      </c>
      <c r="I237" s="571">
        <f>details!D38</f>
        <v>682</v>
      </c>
      <c r="J237" s="571" t="str">
        <f>details!I38</f>
        <v>fo".kq dqekj ckcfj;k</v>
      </c>
      <c r="K237" s="574" t="str">
        <f>'statement of marks'!CZ38</f>
        <v>ab</v>
      </c>
      <c r="L237" s="574" t="str">
        <f>'statement of marks'!DA38</f>
        <v>ab</v>
      </c>
      <c r="M237" s="574">
        <f>'statement of marks'!DB38</f>
        <v>0</v>
      </c>
      <c r="O237" s="571">
        <v>32</v>
      </c>
      <c r="P237" s="571">
        <f>details!D38</f>
        <v>682</v>
      </c>
      <c r="Q237" s="571" t="str">
        <f>details!I38</f>
        <v>fo".kq dqekj ckcfj;k</v>
      </c>
      <c r="R237" s="574" t="str">
        <f>'statement of marks'!DC38</f>
        <v/>
      </c>
      <c r="S237" s="574" t="str">
        <f>'statement of marks'!DD38</f>
        <v/>
      </c>
      <c r="T237" s="574" t="str">
        <f>'statement of marks'!DE38</f>
        <v/>
      </c>
      <c r="V237" s="571">
        <v>32</v>
      </c>
      <c r="W237" s="571">
        <f>details!D38</f>
        <v>682</v>
      </c>
      <c r="X237" s="571" t="str">
        <f>details!I38</f>
        <v>fo".kq dqekj ckcfj;k</v>
      </c>
      <c r="Y237" s="574" t="str">
        <f>'statement of marks'!DG38</f>
        <v>ab</v>
      </c>
      <c r="Z237" s="574" t="str">
        <f>'statement of marks'!DH38</f>
        <v>ab</v>
      </c>
      <c r="AA237" s="574">
        <f>'statement of marks'!DI38</f>
        <v>0</v>
      </c>
      <c r="AC237" s="571">
        <v>32</v>
      </c>
      <c r="AD237" s="571">
        <f>details!D38</f>
        <v>682</v>
      </c>
      <c r="AE237" s="571" t="str">
        <f>details!I38</f>
        <v>fo".kq dqekj ckcfj;k</v>
      </c>
      <c r="AF237" s="574" t="str">
        <f>'statement of marks'!DK38</f>
        <v/>
      </c>
      <c r="AG237" s="574" t="str">
        <f>'statement of marks'!DL38</f>
        <v/>
      </c>
      <c r="AH237" s="574" t="str">
        <f>'statement of marks'!DM38</f>
        <v/>
      </c>
      <c r="AJ237" s="571">
        <v>32</v>
      </c>
      <c r="AK237" s="571">
        <f>details!D38</f>
        <v>682</v>
      </c>
      <c r="AL237" s="571" t="str">
        <f>details!I38</f>
        <v>fo".kq dqekj ckcfj;k</v>
      </c>
      <c r="AM237" s="574"/>
      <c r="AN237" s="574"/>
      <c r="AO237" s="574"/>
    </row>
    <row r="238" spans="1:41">
      <c r="A238" s="571">
        <v>33</v>
      </c>
      <c r="B238" s="571">
        <f>details!D39</f>
        <v>0</v>
      </c>
      <c r="C238" s="571">
        <f>details!I39</f>
        <v>0</v>
      </c>
      <c r="D238" s="574" t="str">
        <f>'statement of marks'!CW39</f>
        <v/>
      </c>
      <c r="E238" s="574" t="str">
        <f>'statement of marks'!CX39</f>
        <v/>
      </c>
      <c r="F238" s="574" t="str">
        <f>'statement of marks'!CY39</f>
        <v/>
      </c>
      <c r="H238" s="571">
        <v>33</v>
      </c>
      <c r="I238" s="571">
        <f>details!D39</f>
        <v>0</v>
      </c>
      <c r="J238" s="571">
        <f>details!I39</f>
        <v>0</v>
      </c>
      <c r="K238" s="574" t="str">
        <f>'statement of marks'!CZ39</f>
        <v/>
      </c>
      <c r="L238" s="574" t="str">
        <f>'statement of marks'!DA39</f>
        <v/>
      </c>
      <c r="M238" s="574" t="str">
        <f>'statement of marks'!DB39</f>
        <v/>
      </c>
      <c r="O238" s="571">
        <v>33</v>
      </c>
      <c r="P238" s="571">
        <f>details!D39</f>
        <v>0</v>
      </c>
      <c r="Q238" s="571">
        <f>details!I39</f>
        <v>0</v>
      </c>
      <c r="R238" s="574" t="str">
        <f>'statement of marks'!DC39</f>
        <v/>
      </c>
      <c r="S238" s="574" t="str">
        <f>'statement of marks'!DD39</f>
        <v/>
      </c>
      <c r="T238" s="574" t="str">
        <f>'statement of marks'!DE39</f>
        <v/>
      </c>
      <c r="V238" s="571">
        <v>33</v>
      </c>
      <c r="W238" s="571">
        <f>details!D39</f>
        <v>0</v>
      </c>
      <c r="X238" s="571">
        <f>details!I39</f>
        <v>0</v>
      </c>
      <c r="Y238" s="574" t="str">
        <f>'statement of marks'!DG39</f>
        <v/>
      </c>
      <c r="Z238" s="574" t="str">
        <f>'statement of marks'!DH39</f>
        <v/>
      </c>
      <c r="AA238" s="574" t="str">
        <f>'statement of marks'!DI39</f>
        <v/>
      </c>
      <c r="AC238" s="571">
        <v>33</v>
      </c>
      <c r="AD238" s="571">
        <f>details!D39</f>
        <v>0</v>
      </c>
      <c r="AE238" s="571">
        <f>details!I39</f>
        <v>0</v>
      </c>
      <c r="AF238" s="574" t="str">
        <f>'statement of marks'!DK39</f>
        <v/>
      </c>
      <c r="AG238" s="574" t="str">
        <f>'statement of marks'!DL39</f>
        <v/>
      </c>
      <c r="AH238" s="574" t="str">
        <f>'statement of marks'!DM39</f>
        <v/>
      </c>
      <c r="AJ238" s="571">
        <v>33</v>
      </c>
      <c r="AK238" s="571">
        <f>details!D39</f>
        <v>0</v>
      </c>
      <c r="AL238" s="571">
        <f>details!I39</f>
        <v>0</v>
      </c>
      <c r="AM238" s="574"/>
      <c r="AN238" s="574"/>
      <c r="AO238" s="574"/>
    </row>
    <row r="239" spans="1:41">
      <c r="A239" s="571">
        <v>34</v>
      </c>
      <c r="B239" s="571">
        <f>details!D40</f>
        <v>0</v>
      </c>
      <c r="C239" s="571">
        <f>details!I40</f>
        <v>0</v>
      </c>
      <c r="D239" s="574" t="str">
        <f>'statement of marks'!CW40</f>
        <v/>
      </c>
      <c r="E239" s="574" t="str">
        <f>'statement of marks'!CX40</f>
        <v/>
      </c>
      <c r="F239" s="574" t="str">
        <f>'statement of marks'!CY40</f>
        <v/>
      </c>
      <c r="H239" s="571">
        <v>34</v>
      </c>
      <c r="I239" s="571">
        <f>details!D40</f>
        <v>0</v>
      </c>
      <c r="J239" s="571">
        <f>details!I40</f>
        <v>0</v>
      </c>
      <c r="K239" s="574" t="str">
        <f>'statement of marks'!CZ40</f>
        <v/>
      </c>
      <c r="L239" s="574" t="str">
        <f>'statement of marks'!DA40</f>
        <v/>
      </c>
      <c r="M239" s="574" t="str">
        <f>'statement of marks'!DB40</f>
        <v/>
      </c>
      <c r="O239" s="571">
        <v>34</v>
      </c>
      <c r="P239" s="571">
        <f>details!D40</f>
        <v>0</v>
      </c>
      <c r="Q239" s="571">
        <f>details!I40</f>
        <v>0</v>
      </c>
      <c r="R239" s="574" t="str">
        <f>'statement of marks'!DC40</f>
        <v/>
      </c>
      <c r="S239" s="574" t="str">
        <f>'statement of marks'!DD40</f>
        <v/>
      </c>
      <c r="T239" s="574" t="str">
        <f>'statement of marks'!DE40</f>
        <v/>
      </c>
      <c r="V239" s="571">
        <v>34</v>
      </c>
      <c r="W239" s="571">
        <f>details!D40</f>
        <v>0</v>
      </c>
      <c r="X239" s="571">
        <f>details!I40</f>
        <v>0</v>
      </c>
      <c r="Y239" s="574" t="str">
        <f>'statement of marks'!DG40</f>
        <v/>
      </c>
      <c r="Z239" s="574" t="str">
        <f>'statement of marks'!DH40</f>
        <v/>
      </c>
      <c r="AA239" s="574" t="str">
        <f>'statement of marks'!DI40</f>
        <v/>
      </c>
      <c r="AC239" s="571">
        <v>34</v>
      </c>
      <c r="AD239" s="571">
        <f>details!D40</f>
        <v>0</v>
      </c>
      <c r="AE239" s="571">
        <f>details!I40</f>
        <v>0</v>
      </c>
      <c r="AF239" s="574" t="str">
        <f>'statement of marks'!DK40</f>
        <v/>
      </c>
      <c r="AG239" s="574" t="str">
        <f>'statement of marks'!DL40</f>
        <v/>
      </c>
      <c r="AH239" s="574" t="str">
        <f>'statement of marks'!DM40</f>
        <v/>
      </c>
      <c r="AJ239" s="571">
        <v>34</v>
      </c>
      <c r="AK239" s="571">
        <f>details!D40</f>
        <v>0</v>
      </c>
      <c r="AL239" s="571">
        <f>details!I40</f>
        <v>0</v>
      </c>
      <c r="AM239" s="574"/>
      <c r="AN239" s="574"/>
      <c r="AO239" s="574"/>
    </row>
    <row r="240" spans="1:41">
      <c r="A240" s="571">
        <v>35</v>
      </c>
      <c r="B240" s="571">
        <f>details!D41</f>
        <v>0</v>
      </c>
      <c r="C240" s="571">
        <f>details!I41</f>
        <v>0</v>
      </c>
      <c r="D240" s="574" t="str">
        <f>'statement of marks'!CW41</f>
        <v/>
      </c>
      <c r="E240" s="574" t="str">
        <f>'statement of marks'!CX41</f>
        <v/>
      </c>
      <c r="F240" s="574" t="str">
        <f>'statement of marks'!CY41</f>
        <v/>
      </c>
      <c r="H240" s="571">
        <v>35</v>
      </c>
      <c r="I240" s="571">
        <f>details!D41</f>
        <v>0</v>
      </c>
      <c r="J240" s="571">
        <f>details!I41</f>
        <v>0</v>
      </c>
      <c r="K240" s="574" t="str">
        <f>'statement of marks'!CZ41</f>
        <v/>
      </c>
      <c r="L240" s="574" t="str">
        <f>'statement of marks'!DA41</f>
        <v/>
      </c>
      <c r="M240" s="574" t="str">
        <f>'statement of marks'!DB41</f>
        <v/>
      </c>
      <c r="O240" s="571">
        <v>35</v>
      </c>
      <c r="P240" s="571">
        <f>details!D41</f>
        <v>0</v>
      </c>
      <c r="Q240" s="571">
        <f>details!I41</f>
        <v>0</v>
      </c>
      <c r="R240" s="574" t="str">
        <f>'statement of marks'!DC41</f>
        <v/>
      </c>
      <c r="S240" s="574" t="str">
        <f>'statement of marks'!DD41</f>
        <v/>
      </c>
      <c r="T240" s="574" t="str">
        <f>'statement of marks'!DE41</f>
        <v/>
      </c>
      <c r="V240" s="571">
        <v>35</v>
      </c>
      <c r="W240" s="571">
        <f>details!D41</f>
        <v>0</v>
      </c>
      <c r="X240" s="571">
        <f>details!I41</f>
        <v>0</v>
      </c>
      <c r="Y240" s="574" t="str">
        <f>'statement of marks'!DG41</f>
        <v/>
      </c>
      <c r="Z240" s="574" t="str">
        <f>'statement of marks'!DH41</f>
        <v/>
      </c>
      <c r="AA240" s="574" t="str">
        <f>'statement of marks'!DI41</f>
        <v/>
      </c>
      <c r="AC240" s="571">
        <v>35</v>
      </c>
      <c r="AD240" s="571">
        <f>details!D41</f>
        <v>0</v>
      </c>
      <c r="AE240" s="571">
        <f>details!I41</f>
        <v>0</v>
      </c>
      <c r="AF240" s="574" t="str">
        <f>'statement of marks'!DK41</f>
        <v/>
      </c>
      <c r="AG240" s="574" t="str">
        <f>'statement of marks'!DL41</f>
        <v/>
      </c>
      <c r="AH240" s="574" t="str">
        <f>'statement of marks'!DM41</f>
        <v/>
      </c>
      <c r="AJ240" s="571">
        <v>35</v>
      </c>
      <c r="AK240" s="571">
        <f>details!D41</f>
        <v>0</v>
      </c>
      <c r="AL240" s="571">
        <f>details!I41</f>
        <v>0</v>
      </c>
      <c r="AM240" s="574"/>
      <c r="AN240" s="574"/>
      <c r="AO240" s="574"/>
    </row>
    <row r="241" spans="1:41">
      <c r="A241" s="571">
        <v>36</v>
      </c>
      <c r="B241" s="571">
        <f>details!D42</f>
        <v>0</v>
      </c>
      <c r="C241" s="571">
        <f>details!I42</f>
        <v>0</v>
      </c>
      <c r="D241" s="574" t="str">
        <f>'statement of marks'!CW42</f>
        <v/>
      </c>
      <c r="E241" s="574" t="str">
        <f>'statement of marks'!CX42</f>
        <v/>
      </c>
      <c r="F241" s="574" t="str">
        <f>'statement of marks'!CY42</f>
        <v/>
      </c>
      <c r="H241" s="571">
        <v>36</v>
      </c>
      <c r="I241" s="571">
        <f>details!D42</f>
        <v>0</v>
      </c>
      <c r="J241" s="571">
        <f>details!I42</f>
        <v>0</v>
      </c>
      <c r="K241" s="574" t="str">
        <f>'statement of marks'!CZ42</f>
        <v/>
      </c>
      <c r="L241" s="574" t="str">
        <f>'statement of marks'!DA42</f>
        <v/>
      </c>
      <c r="M241" s="574" t="str">
        <f>'statement of marks'!DB42</f>
        <v/>
      </c>
      <c r="O241" s="571">
        <v>36</v>
      </c>
      <c r="P241" s="571">
        <f>details!D42</f>
        <v>0</v>
      </c>
      <c r="Q241" s="571">
        <f>details!I42</f>
        <v>0</v>
      </c>
      <c r="R241" s="574" t="str">
        <f>'statement of marks'!DC42</f>
        <v/>
      </c>
      <c r="S241" s="574" t="str">
        <f>'statement of marks'!DD42</f>
        <v/>
      </c>
      <c r="T241" s="574" t="str">
        <f>'statement of marks'!DE42</f>
        <v/>
      </c>
      <c r="V241" s="571">
        <v>36</v>
      </c>
      <c r="W241" s="571">
        <f>details!D42</f>
        <v>0</v>
      </c>
      <c r="X241" s="571">
        <f>details!I42</f>
        <v>0</v>
      </c>
      <c r="Y241" s="574" t="str">
        <f>'statement of marks'!DG42</f>
        <v/>
      </c>
      <c r="Z241" s="574" t="str">
        <f>'statement of marks'!DH42</f>
        <v/>
      </c>
      <c r="AA241" s="574" t="str">
        <f>'statement of marks'!DI42</f>
        <v/>
      </c>
      <c r="AC241" s="571">
        <v>36</v>
      </c>
      <c r="AD241" s="571">
        <f>details!D42</f>
        <v>0</v>
      </c>
      <c r="AE241" s="571">
        <f>details!I42</f>
        <v>0</v>
      </c>
      <c r="AF241" s="574" t="str">
        <f>'statement of marks'!DK42</f>
        <v/>
      </c>
      <c r="AG241" s="574" t="str">
        <f>'statement of marks'!DL42</f>
        <v/>
      </c>
      <c r="AH241" s="574" t="str">
        <f>'statement of marks'!DM42</f>
        <v/>
      </c>
      <c r="AJ241" s="571">
        <v>36</v>
      </c>
      <c r="AK241" s="571">
        <f>details!D42</f>
        <v>0</v>
      </c>
      <c r="AL241" s="571">
        <f>details!I42</f>
        <v>0</v>
      </c>
      <c r="AM241" s="574"/>
      <c r="AN241" s="574"/>
      <c r="AO241" s="574"/>
    </row>
    <row r="242" spans="1:41">
      <c r="A242" s="571">
        <v>37</v>
      </c>
      <c r="B242" s="571">
        <f>details!D43</f>
        <v>0</v>
      </c>
      <c r="C242" s="571">
        <f>details!I43</f>
        <v>0</v>
      </c>
      <c r="D242" s="574" t="str">
        <f>'statement of marks'!CW43</f>
        <v/>
      </c>
      <c r="E242" s="574" t="str">
        <f>'statement of marks'!CX43</f>
        <v/>
      </c>
      <c r="F242" s="574" t="str">
        <f>'statement of marks'!CY43</f>
        <v/>
      </c>
      <c r="H242" s="571">
        <v>37</v>
      </c>
      <c r="I242" s="571">
        <f>details!D43</f>
        <v>0</v>
      </c>
      <c r="J242" s="571">
        <f>details!I43</f>
        <v>0</v>
      </c>
      <c r="K242" s="574" t="str">
        <f>'statement of marks'!CZ43</f>
        <v/>
      </c>
      <c r="L242" s="574" t="str">
        <f>'statement of marks'!DA43</f>
        <v/>
      </c>
      <c r="M242" s="574" t="str">
        <f>'statement of marks'!DB43</f>
        <v/>
      </c>
      <c r="O242" s="571">
        <v>37</v>
      </c>
      <c r="P242" s="571">
        <f>details!D43</f>
        <v>0</v>
      </c>
      <c r="Q242" s="571">
        <f>details!I43</f>
        <v>0</v>
      </c>
      <c r="R242" s="574" t="str">
        <f>'statement of marks'!DC43</f>
        <v/>
      </c>
      <c r="S242" s="574" t="str">
        <f>'statement of marks'!DD43</f>
        <v/>
      </c>
      <c r="T242" s="574" t="str">
        <f>'statement of marks'!DE43</f>
        <v/>
      </c>
      <c r="V242" s="571">
        <v>37</v>
      </c>
      <c r="W242" s="571">
        <f>details!D43</f>
        <v>0</v>
      </c>
      <c r="X242" s="571">
        <f>details!I43</f>
        <v>0</v>
      </c>
      <c r="Y242" s="574" t="str">
        <f>'statement of marks'!DG43</f>
        <v/>
      </c>
      <c r="Z242" s="574" t="str">
        <f>'statement of marks'!DH43</f>
        <v/>
      </c>
      <c r="AA242" s="574" t="str">
        <f>'statement of marks'!DI43</f>
        <v/>
      </c>
      <c r="AC242" s="571">
        <v>37</v>
      </c>
      <c r="AD242" s="571">
        <f>details!D43</f>
        <v>0</v>
      </c>
      <c r="AE242" s="571">
        <f>details!I43</f>
        <v>0</v>
      </c>
      <c r="AF242" s="574" t="str">
        <f>'statement of marks'!DK43</f>
        <v/>
      </c>
      <c r="AG242" s="574" t="str">
        <f>'statement of marks'!DL43</f>
        <v/>
      </c>
      <c r="AH242" s="574" t="str">
        <f>'statement of marks'!DM43</f>
        <v/>
      </c>
      <c r="AJ242" s="571">
        <v>37</v>
      </c>
      <c r="AK242" s="571">
        <f>details!D43</f>
        <v>0</v>
      </c>
      <c r="AL242" s="571">
        <f>details!I43</f>
        <v>0</v>
      </c>
      <c r="AM242" s="574"/>
      <c r="AN242" s="574"/>
      <c r="AO242" s="574"/>
    </row>
    <row r="243" spans="1:41">
      <c r="A243" s="571">
        <v>38</v>
      </c>
      <c r="B243" s="571">
        <f>details!D44</f>
        <v>0</v>
      </c>
      <c r="C243" s="571">
        <f>details!I44</f>
        <v>0</v>
      </c>
      <c r="D243" s="574" t="str">
        <f>'statement of marks'!CW44</f>
        <v/>
      </c>
      <c r="E243" s="574" t="str">
        <f>'statement of marks'!CX44</f>
        <v/>
      </c>
      <c r="F243" s="574" t="str">
        <f>'statement of marks'!CY44</f>
        <v/>
      </c>
      <c r="H243" s="571">
        <v>38</v>
      </c>
      <c r="I243" s="571">
        <f>details!D44</f>
        <v>0</v>
      </c>
      <c r="J243" s="571">
        <f>details!I44</f>
        <v>0</v>
      </c>
      <c r="K243" s="574" t="str">
        <f>'statement of marks'!CZ44</f>
        <v/>
      </c>
      <c r="L243" s="574" t="str">
        <f>'statement of marks'!DA44</f>
        <v/>
      </c>
      <c r="M243" s="574" t="str">
        <f>'statement of marks'!DB44</f>
        <v/>
      </c>
      <c r="O243" s="571">
        <v>38</v>
      </c>
      <c r="P243" s="571">
        <f>details!D44</f>
        <v>0</v>
      </c>
      <c r="Q243" s="571">
        <f>details!I44</f>
        <v>0</v>
      </c>
      <c r="R243" s="574" t="str">
        <f>'statement of marks'!DC44</f>
        <v/>
      </c>
      <c r="S243" s="574" t="str">
        <f>'statement of marks'!DD44</f>
        <v/>
      </c>
      <c r="T243" s="574" t="str">
        <f>'statement of marks'!DE44</f>
        <v/>
      </c>
      <c r="V243" s="571">
        <v>38</v>
      </c>
      <c r="W243" s="571">
        <f>details!D44</f>
        <v>0</v>
      </c>
      <c r="X243" s="571">
        <f>details!I44</f>
        <v>0</v>
      </c>
      <c r="Y243" s="574" t="str">
        <f>'statement of marks'!DG44</f>
        <v/>
      </c>
      <c r="Z243" s="574" t="str">
        <f>'statement of marks'!DH44</f>
        <v/>
      </c>
      <c r="AA243" s="574" t="str">
        <f>'statement of marks'!DI44</f>
        <v/>
      </c>
      <c r="AC243" s="571">
        <v>38</v>
      </c>
      <c r="AD243" s="571">
        <f>details!D44</f>
        <v>0</v>
      </c>
      <c r="AE243" s="571">
        <f>details!I44</f>
        <v>0</v>
      </c>
      <c r="AF243" s="574" t="str">
        <f>'statement of marks'!DK44</f>
        <v/>
      </c>
      <c r="AG243" s="574" t="str">
        <f>'statement of marks'!DL44</f>
        <v/>
      </c>
      <c r="AH243" s="574" t="str">
        <f>'statement of marks'!DM44</f>
        <v/>
      </c>
      <c r="AJ243" s="571">
        <v>38</v>
      </c>
      <c r="AK243" s="571">
        <f>details!D44</f>
        <v>0</v>
      </c>
      <c r="AL243" s="571">
        <f>details!I44</f>
        <v>0</v>
      </c>
      <c r="AM243" s="574"/>
      <c r="AN243" s="574"/>
      <c r="AO243" s="574"/>
    </row>
    <row r="244" spans="1:41">
      <c r="A244" s="571">
        <v>39</v>
      </c>
      <c r="B244" s="571">
        <f>details!D45</f>
        <v>0</v>
      </c>
      <c r="C244" s="571">
        <f>details!I45</f>
        <v>0</v>
      </c>
      <c r="D244" s="574" t="str">
        <f>'statement of marks'!CW45</f>
        <v/>
      </c>
      <c r="E244" s="574" t="str">
        <f>'statement of marks'!CX45</f>
        <v/>
      </c>
      <c r="F244" s="574" t="str">
        <f>'statement of marks'!CY45</f>
        <v/>
      </c>
      <c r="H244" s="571">
        <v>39</v>
      </c>
      <c r="I244" s="571">
        <f>details!D45</f>
        <v>0</v>
      </c>
      <c r="J244" s="571">
        <f>details!I45</f>
        <v>0</v>
      </c>
      <c r="K244" s="574" t="str">
        <f>'statement of marks'!CZ45</f>
        <v/>
      </c>
      <c r="L244" s="574" t="str">
        <f>'statement of marks'!DA45</f>
        <v/>
      </c>
      <c r="M244" s="574" t="str">
        <f>'statement of marks'!DB45</f>
        <v/>
      </c>
      <c r="O244" s="571">
        <v>39</v>
      </c>
      <c r="P244" s="571">
        <f>details!D45</f>
        <v>0</v>
      </c>
      <c r="Q244" s="571">
        <f>details!I45</f>
        <v>0</v>
      </c>
      <c r="R244" s="574" t="str">
        <f>'statement of marks'!DC45</f>
        <v/>
      </c>
      <c r="S244" s="574" t="str">
        <f>'statement of marks'!DD45</f>
        <v/>
      </c>
      <c r="T244" s="574" t="str">
        <f>'statement of marks'!DE45</f>
        <v/>
      </c>
      <c r="V244" s="571">
        <v>39</v>
      </c>
      <c r="W244" s="571">
        <f>details!D45</f>
        <v>0</v>
      </c>
      <c r="X244" s="571">
        <f>details!I45</f>
        <v>0</v>
      </c>
      <c r="Y244" s="574" t="str">
        <f>'statement of marks'!DG45</f>
        <v/>
      </c>
      <c r="Z244" s="574" t="str">
        <f>'statement of marks'!DH45</f>
        <v/>
      </c>
      <c r="AA244" s="574" t="str">
        <f>'statement of marks'!DI45</f>
        <v/>
      </c>
      <c r="AC244" s="571">
        <v>39</v>
      </c>
      <c r="AD244" s="571">
        <f>details!D45</f>
        <v>0</v>
      </c>
      <c r="AE244" s="571">
        <f>details!I45</f>
        <v>0</v>
      </c>
      <c r="AF244" s="574" t="str">
        <f>'statement of marks'!DK45</f>
        <v/>
      </c>
      <c r="AG244" s="574" t="str">
        <f>'statement of marks'!DL45</f>
        <v/>
      </c>
      <c r="AH244" s="574" t="str">
        <f>'statement of marks'!DM45</f>
        <v/>
      </c>
      <c r="AJ244" s="571">
        <v>39</v>
      </c>
      <c r="AK244" s="571">
        <f>details!D45</f>
        <v>0</v>
      </c>
      <c r="AL244" s="571">
        <f>details!I45</f>
        <v>0</v>
      </c>
      <c r="AM244" s="574"/>
      <c r="AN244" s="574"/>
      <c r="AO244" s="574"/>
    </row>
    <row r="245" spans="1:41">
      <c r="A245" s="571">
        <v>40</v>
      </c>
      <c r="B245" s="571">
        <f>details!D46</f>
        <v>0</v>
      </c>
      <c r="C245" s="571">
        <f>details!I46</f>
        <v>0</v>
      </c>
      <c r="D245" s="574" t="str">
        <f>'statement of marks'!CW46</f>
        <v/>
      </c>
      <c r="E245" s="574" t="str">
        <f>'statement of marks'!CX46</f>
        <v/>
      </c>
      <c r="F245" s="574" t="str">
        <f>'statement of marks'!CY46</f>
        <v/>
      </c>
      <c r="H245" s="571">
        <v>40</v>
      </c>
      <c r="I245" s="571">
        <f>details!D46</f>
        <v>0</v>
      </c>
      <c r="J245" s="571">
        <f>details!I46</f>
        <v>0</v>
      </c>
      <c r="K245" s="574" t="str">
        <f>'statement of marks'!CZ46</f>
        <v/>
      </c>
      <c r="L245" s="574" t="str">
        <f>'statement of marks'!DA46</f>
        <v/>
      </c>
      <c r="M245" s="574" t="str">
        <f>'statement of marks'!DB46</f>
        <v/>
      </c>
      <c r="O245" s="571">
        <v>40</v>
      </c>
      <c r="P245" s="571">
        <f>details!D46</f>
        <v>0</v>
      </c>
      <c r="Q245" s="571">
        <f>details!I46</f>
        <v>0</v>
      </c>
      <c r="R245" s="574" t="str">
        <f>'statement of marks'!DC46</f>
        <v/>
      </c>
      <c r="S245" s="574" t="str">
        <f>'statement of marks'!DD46</f>
        <v/>
      </c>
      <c r="T245" s="574" t="str">
        <f>'statement of marks'!DE46</f>
        <v/>
      </c>
      <c r="V245" s="571">
        <v>40</v>
      </c>
      <c r="W245" s="571">
        <f>details!D46</f>
        <v>0</v>
      </c>
      <c r="X245" s="571">
        <f>details!I46</f>
        <v>0</v>
      </c>
      <c r="Y245" s="574" t="str">
        <f>'statement of marks'!DG46</f>
        <v/>
      </c>
      <c r="Z245" s="574" t="str">
        <f>'statement of marks'!DH46</f>
        <v/>
      </c>
      <c r="AA245" s="574" t="str">
        <f>'statement of marks'!DI46</f>
        <v/>
      </c>
      <c r="AC245" s="571">
        <v>40</v>
      </c>
      <c r="AD245" s="571">
        <f>details!D46</f>
        <v>0</v>
      </c>
      <c r="AE245" s="571">
        <f>details!I46</f>
        <v>0</v>
      </c>
      <c r="AF245" s="574" t="str">
        <f>'statement of marks'!DK46</f>
        <v/>
      </c>
      <c r="AG245" s="574" t="str">
        <f>'statement of marks'!DL46</f>
        <v/>
      </c>
      <c r="AH245" s="574" t="str">
        <f>'statement of marks'!DM46</f>
        <v/>
      </c>
      <c r="AJ245" s="571">
        <v>40</v>
      </c>
      <c r="AK245" s="571">
        <f>details!D46</f>
        <v>0</v>
      </c>
      <c r="AL245" s="571">
        <f>details!I46</f>
        <v>0</v>
      </c>
      <c r="AM245" s="574"/>
      <c r="AN245" s="574"/>
      <c r="AO245" s="574"/>
    </row>
    <row r="246" spans="1:41">
      <c r="H246" s="570"/>
      <c r="I246" s="570"/>
      <c r="J246" s="570"/>
      <c r="K246" s="570"/>
      <c r="L246" s="570"/>
      <c r="M246" s="570"/>
      <c r="O246" s="570"/>
      <c r="P246" s="570"/>
      <c r="Q246" s="570"/>
      <c r="R246" s="570"/>
      <c r="S246" s="570"/>
      <c r="T246" s="570"/>
      <c r="V246" s="570"/>
      <c r="W246" s="570"/>
      <c r="X246" s="570"/>
      <c r="Y246" s="570"/>
      <c r="Z246" s="570"/>
      <c r="AA246" s="570"/>
      <c r="AC246" s="570"/>
      <c r="AD246" s="570"/>
      <c r="AE246" s="570"/>
      <c r="AF246" s="570"/>
      <c r="AG246" s="570"/>
      <c r="AH246" s="570"/>
      <c r="AJ246" s="570"/>
      <c r="AK246" s="570"/>
      <c r="AL246" s="570"/>
      <c r="AM246" s="570"/>
      <c r="AN246" s="570"/>
      <c r="AO246" s="570"/>
    </row>
    <row r="247" spans="1:41">
      <c r="H247" s="570"/>
      <c r="I247" s="570"/>
      <c r="J247" s="570"/>
      <c r="K247" s="570"/>
      <c r="L247" s="570"/>
      <c r="M247" s="570"/>
      <c r="O247" s="570"/>
      <c r="P247" s="570"/>
      <c r="Q247" s="570"/>
      <c r="R247" s="570"/>
      <c r="S247" s="570"/>
      <c r="T247" s="570"/>
      <c r="V247" s="570"/>
      <c r="W247" s="570"/>
      <c r="X247" s="570"/>
      <c r="Y247" s="570"/>
      <c r="Z247" s="570"/>
      <c r="AA247" s="570"/>
      <c r="AC247" s="570"/>
      <c r="AD247" s="570"/>
      <c r="AE247" s="570"/>
      <c r="AF247" s="570"/>
      <c r="AG247" s="570"/>
      <c r="AH247" s="570"/>
      <c r="AJ247" s="570"/>
      <c r="AK247" s="570"/>
      <c r="AL247" s="570"/>
      <c r="AM247" s="570"/>
      <c r="AN247" s="570"/>
      <c r="AO247" s="570"/>
    </row>
    <row r="248" spans="1:41">
      <c r="C248" s="1135" t="s">
        <v>332</v>
      </c>
      <c r="D248" s="1135"/>
      <c r="E248" s="1135"/>
      <c r="F248" s="1135"/>
      <c r="H248" s="570"/>
      <c r="I248" s="570"/>
      <c r="J248" s="1135" t="s">
        <v>332</v>
      </c>
      <c r="K248" s="1135"/>
      <c r="L248" s="1135"/>
      <c r="M248" s="1135"/>
      <c r="O248" s="570"/>
      <c r="P248" s="570"/>
      <c r="Q248" s="1135" t="s">
        <v>332</v>
      </c>
      <c r="R248" s="1135"/>
      <c r="S248" s="1135"/>
      <c r="T248" s="1135"/>
      <c r="V248" s="570"/>
      <c r="W248" s="570"/>
      <c r="X248" s="1135" t="s">
        <v>332</v>
      </c>
      <c r="Y248" s="1135"/>
      <c r="Z248" s="1135"/>
      <c r="AA248" s="1135"/>
      <c r="AC248" s="570"/>
      <c r="AD248" s="570"/>
      <c r="AE248" s="1135" t="s">
        <v>332</v>
      </c>
      <c r="AF248" s="1135"/>
      <c r="AG248" s="1135"/>
      <c r="AH248" s="1135"/>
      <c r="AJ248" s="570"/>
      <c r="AK248" s="570"/>
      <c r="AL248" s="1135" t="s">
        <v>332</v>
      </c>
      <c r="AM248" s="1135"/>
      <c r="AN248" s="1135"/>
      <c r="AO248" s="1135"/>
    </row>
    <row r="251" spans="1:41">
      <c r="A251" s="1136" t="s">
        <v>330</v>
      </c>
      <c r="B251" s="1136"/>
      <c r="C251" s="1136"/>
      <c r="D251" s="1136"/>
      <c r="E251" s="1136"/>
      <c r="F251" s="1136"/>
      <c r="H251" s="1136" t="s">
        <v>330</v>
      </c>
      <c r="I251" s="1136"/>
      <c r="J251" s="1136"/>
      <c r="K251" s="1136"/>
      <c r="L251" s="1136"/>
      <c r="M251" s="1136"/>
      <c r="O251" s="1136" t="s">
        <v>330</v>
      </c>
      <c r="P251" s="1136"/>
      <c r="Q251" s="1136"/>
      <c r="R251" s="1136"/>
      <c r="S251" s="1136"/>
      <c r="T251" s="1136"/>
      <c r="V251" s="1136" t="s">
        <v>330</v>
      </c>
      <c r="W251" s="1136"/>
      <c r="X251" s="1136"/>
      <c r="Y251" s="1136"/>
      <c r="Z251" s="1136"/>
      <c r="AA251" s="1136"/>
      <c r="AC251" s="1136" t="s">
        <v>330</v>
      </c>
      <c r="AD251" s="1136"/>
      <c r="AE251" s="1136"/>
      <c r="AF251" s="1136"/>
      <c r="AG251" s="1136"/>
      <c r="AH251" s="1136"/>
      <c r="AJ251" s="1136" t="s">
        <v>330</v>
      </c>
      <c r="AK251" s="1136"/>
      <c r="AL251" s="1136"/>
      <c r="AM251" s="1136"/>
      <c r="AN251" s="1136"/>
      <c r="AO251" s="1136"/>
    </row>
    <row r="252" spans="1:41">
      <c r="A252" s="1136" t="s">
        <v>331</v>
      </c>
      <c r="B252" s="1136"/>
      <c r="C252" s="1136"/>
      <c r="D252" s="1136"/>
      <c r="E252" s="1136"/>
      <c r="F252" s="1136"/>
      <c r="H252" s="1136" t="s">
        <v>333</v>
      </c>
      <c r="I252" s="1136"/>
      <c r="J252" s="1136"/>
      <c r="K252" s="1136"/>
      <c r="L252" s="1136"/>
      <c r="M252" s="1136"/>
      <c r="O252" s="1136" t="s">
        <v>334</v>
      </c>
      <c r="P252" s="1136"/>
      <c r="Q252" s="1136"/>
      <c r="R252" s="1136"/>
      <c r="S252" s="1136"/>
      <c r="T252" s="1136"/>
      <c r="V252" s="1136" t="s">
        <v>335</v>
      </c>
      <c r="W252" s="1136"/>
      <c r="X252" s="1136"/>
      <c r="Y252" s="1136"/>
      <c r="Z252" s="1136"/>
      <c r="AA252" s="1136"/>
      <c r="AC252" s="1136" t="s">
        <v>336</v>
      </c>
      <c r="AD252" s="1136"/>
      <c r="AE252" s="1136"/>
      <c r="AF252" s="1136"/>
      <c r="AG252" s="1136"/>
      <c r="AH252" s="1136"/>
      <c r="AJ252" s="1136" t="s">
        <v>333</v>
      </c>
      <c r="AK252" s="1136"/>
      <c r="AL252" s="1136"/>
      <c r="AM252" s="1136"/>
      <c r="AN252" s="1136"/>
      <c r="AO252" s="1136"/>
    </row>
    <row r="253" spans="1:41">
      <c r="A253" s="1135" t="s">
        <v>45</v>
      </c>
      <c r="B253" s="1135"/>
      <c r="C253" s="570" t="str">
        <f>details!$BK$1</f>
        <v>lkekftd foKku</v>
      </c>
      <c r="D253" s="570" t="s">
        <v>76</v>
      </c>
      <c r="E253" s="572">
        <f>details!$B$4</f>
        <v>6</v>
      </c>
      <c r="F253" s="573" t="str">
        <f>details!$E$4</f>
        <v>B</v>
      </c>
      <c r="H253" s="1135" t="s">
        <v>45</v>
      </c>
      <c r="I253" s="1135"/>
      <c r="J253" s="570" t="str">
        <f>details!$BK$1</f>
        <v>lkekftd foKku</v>
      </c>
      <c r="K253" s="570" t="s">
        <v>76</v>
      </c>
      <c r="L253" s="572">
        <f>details!$B$4</f>
        <v>6</v>
      </c>
      <c r="M253" s="573" t="str">
        <f>$F$3</f>
        <v>B</v>
      </c>
      <c r="O253" s="1135" t="s">
        <v>45</v>
      </c>
      <c r="P253" s="1135"/>
      <c r="Q253" s="570" t="str">
        <f>details!$BK$1</f>
        <v>lkekftd foKku</v>
      </c>
      <c r="R253" s="570" t="s">
        <v>76</v>
      </c>
      <c r="S253" s="572">
        <f>details!$B$4</f>
        <v>6</v>
      </c>
      <c r="T253" s="573" t="str">
        <f>$M$3</f>
        <v>B</v>
      </c>
      <c r="V253" s="1135" t="s">
        <v>45</v>
      </c>
      <c r="W253" s="1135"/>
      <c r="X253" s="570" t="str">
        <f>details!$BK$1</f>
        <v>lkekftd foKku</v>
      </c>
      <c r="Y253" s="570" t="s">
        <v>76</v>
      </c>
      <c r="Z253" s="572">
        <f>details!$B$4</f>
        <v>6</v>
      </c>
      <c r="AA253" s="573" t="str">
        <f>$T$3</f>
        <v>B</v>
      </c>
      <c r="AC253" s="1135" t="s">
        <v>45</v>
      </c>
      <c r="AD253" s="1135"/>
      <c r="AE253" s="570" t="str">
        <f>details!$BK$1</f>
        <v>lkekftd foKku</v>
      </c>
      <c r="AF253" s="570" t="s">
        <v>76</v>
      </c>
      <c r="AG253" s="572">
        <f>details!$B$4</f>
        <v>6</v>
      </c>
      <c r="AH253" s="573" t="str">
        <f>$AA$3</f>
        <v>B</v>
      </c>
      <c r="AJ253" s="1135" t="s">
        <v>45</v>
      </c>
      <c r="AK253" s="1135"/>
      <c r="AL253" s="570" t="str">
        <f>details!$BK$1</f>
        <v>lkekftd foKku</v>
      </c>
      <c r="AM253" s="570" t="s">
        <v>76</v>
      </c>
      <c r="AN253" s="572">
        <f>details!$B$4</f>
        <v>6</v>
      </c>
      <c r="AO253" s="573" t="str">
        <f>$AH$3</f>
        <v>B</v>
      </c>
    </row>
    <row r="254" spans="1:41">
      <c r="A254" s="1134" t="s">
        <v>327</v>
      </c>
      <c r="B254" s="1134" t="s">
        <v>328</v>
      </c>
      <c r="C254" s="1134" t="s">
        <v>329</v>
      </c>
      <c r="D254" s="575" t="s">
        <v>245</v>
      </c>
      <c r="E254" s="575" t="s">
        <v>246</v>
      </c>
      <c r="F254" s="575" t="s">
        <v>2</v>
      </c>
      <c r="H254" s="1137" t="s">
        <v>327</v>
      </c>
      <c r="I254" s="1137" t="s">
        <v>328</v>
      </c>
      <c r="J254" s="1137" t="s">
        <v>329</v>
      </c>
      <c r="K254" s="571" t="s">
        <v>245</v>
      </c>
      <c r="L254" s="571" t="s">
        <v>246</v>
      </c>
      <c r="M254" s="571" t="s">
        <v>2</v>
      </c>
      <c r="O254" s="1137" t="s">
        <v>327</v>
      </c>
      <c r="P254" s="1137" t="s">
        <v>328</v>
      </c>
      <c r="Q254" s="1137" t="s">
        <v>329</v>
      </c>
      <c r="R254" s="571" t="s">
        <v>245</v>
      </c>
      <c r="S254" s="571" t="s">
        <v>246</v>
      </c>
      <c r="T254" s="571" t="s">
        <v>2</v>
      </c>
      <c r="V254" s="1137" t="s">
        <v>327</v>
      </c>
      <c r="W254" s="1137" t="s">
        <v>328</v>
      </c>
      <c r="X254" s="1137" t="s">
        <v>329</v>
      </c>
      <c r="Y254" s="571" t="s">
        <v>245</v>
      </c>
      <c r="Z254" s="571" t="s">
        <v>246</v>
      </c>
      <c r="AA254" s="571" t="s">
        <v>2</v>
      </c>
      <c r="AC254" s="1137" t="s">
        <v>327</v>
      </c>
      <c r="AD254" s="1137" t="s">
        <v>328</v>
      </c>
      <c r="AE254" s="1137" t="s">
        <v>329</v>
      </c>
      <c r="AF254" s="571" t="s">
        <v>245</v>
      </c>
      <c r="AG254" s="571" t="s">
        <v>246</v>
      </c>
      <c r="AH254" s="571" t="s">
        <v>2</v>
      </c>
      <c r="AJ254" s="1137" t="s">
        <v>327</v>
      </c>
      <c r="AK254" s="1137" t="s">
        <v>328</v>
      </c>
      <c r="AL254" s="1137" t="s">
        <v>329</v>
      </c>
      <c r="AM254" s="571" t="s">
        <v>245</v>
      </c>
      <c r="AN254" s="571" t="s">
        <v>246</v>
      </c>
      <c r="AO254" s="571" t="s">
        <v>2</v>
      </c>
    </row>
    <row r="255" spans="1:41">
      <c r="A255" s="1134"/>
      <c r="B255" s="1134"/>
      <c r="C255" s="1134"/>
      <c r="D255" s="576">
        <v>5</v>
      </c>
      <c r="E255" s="576">
        <v>5</v>
      </c>
      <c r="F255" s="576">
        <f>D255+E255</f>
        <v>10</v>
      </c>
      <c r="H255" s="1137"/>
      <c r="I255" s="1137"/>
      <c r="J255" s="1137"/>
      <c r="K255" s="574">
        <v>5</v>
      </c>
      <c r="L255" s="574">
        <v>5</v>
      </c>
      <c r="M255" s="574">
        <f>K255+L255</f>
        <v>10</v>
      </c>
      <c r="O255" s="1137"/>
      <c r="P255" s="1137"/>
      <c r="Q255" s="1137"/>
      <c r="R255" s="574">
        <v>5</v>
      </c>
      <c r="S255" s="574">
        <v>5</v>
      </c>
      <c r="T255" s="574">
        <f>R255+S255</f>
        <v>10</v>
      </c>
      <c r="V255" s="1137"/>
      <c r="W255" s="1137"/>
      <c r="X255" s="1137"/>
      <c r="Y255" s="586">
        <v>50</v>
      </c>
      <c r="Z255" s="586">
        <v>20</v>
      </c>
      <c r="AA255" s="585">
        <f>Y255+Z255</f>
        <v>70</v>
      </c>
      <c r="AC255" s="1137"/>
      <c r="AD255" s="1137"/>
      <c r="AE255" s="1137"/>
      <c r="AF255" s="574">
        <v>70</v>
      </c>
      <c r="AG255" s="574">
        <v>30</v>
      </c>
      <c r="AH255" s="574">
        <v>100</v>
      </c>
      <c r="AJ255" s="1137"/>
      <c r="AK255" s="1137"/>
      <c r="AL255" s="1137"/>
      <c r="AM255" s="574">
        <v>5</v>
      </c>
      <c r="AN255" s="574">
        <v>5</v>
      </c>
      <c r="AO255" s="574">
        <f>AM255+AN255</f>
        <v>10</v>
      </c>
    </row>
    <row r="256" spans="1:41">
      <c r="A256" s="571">
        <v>1</v>
      </c>
      <c r="B256" s="571">
        <f>details!D7</f>
        <v>651</v>
      </c>
      <c r="C256" s="571" t="str">
        <f>details!I7</f>
        <v>vfHk"ksd lkSx.k</v>
      </c>
      <c r="D256" s="574">
        <f>'statement of marks'!DS7</f>
        <v>4</v>
      </c>
      <c r="E256" s="574">
        <f>'statement of marks'!DT7</f>
        <v>5</v>
      </c>
      <c r="F256" s="574">
        <f>'statement of marks'!DU7</f>
        <v>9</v>
      </c>
      <c r="H256" s="571">
        <v>1</v>
      </c>
      <c r="I256" s="571">
        <f>details!D7</f>
        <v>651</v>
      </c>
      <c r="J256" s="571" t="str">
        <f>details!I7</f>
        <v>vfHk"ksd lkSx.k</v>
      </c>
      <c r="K256" s="574">
        <f>'statement of marks'!DV7</f>
        <v>4</v>
      </c>
      <c r="L256" s="574">
        <f>'statement of marks'!DW7</f>
        <v>5</v>
      </c>
      <c r="M256" s="574">
        <f>'statement of marks'!DX7</f>
        <v>9</v>
      </c>
      <c r="O256" s="571">
        <v>1</v>
      </c>
      <c r="P256" s="571">
        <f>details!D7</f>
        <v>651</v>
      </c>
      <c r="Q256" s="571" t="str">
        <f>details!I7</f>
        <v>vfHk"ksd lkSx.k</v>
      </c>
      <c r="R256" s="574" t="str">
        <f>'statement of marks'!DY7</f>
        <v/>
      </c>
      <c r="S256" s="574" t="str">
        <f>'statement of marks'!DZ7</f>
        <v/>
      </c>
      <c r="T256" s="574" t="str">
        <f>'statement of marks'!EA7</f>
        <v/>
      </c>
      <c r="V256" s="571">
        <v>1</v>
      </c>
      <c r="W256" s="571">
        <f>details!D7</f>
        <v>651</v>
      </c>
      <c r="X256" s="571" t="str">
        <f>details!I7</f>
        <v>vfHk"ksd lkSx.k</v>
      </c>
      <c r="Y256" s="574">
        <f>'statement of marks'!EC7</f>
        <v>43</v>
      </c>
      <c r="Z256" s="574">
        <f>'statement of marks'!ED7</f>
        <v>19</v>
      </c>
      <c r="AA256" s="574">
        <f>'statement of marks'!EE7</f>
        <v>62</v>
      </c>
      <c r="AC256" s="571">
        <v>1</v>
      </c>
      <c r="AD256" s="571">
        <f>details!D7</f>
        <v>651</v>
      </c>
      <c r="AE256" s="571" t="str">
        <f>details!I7</f>
        <v>vfHk"ksd lkSx.k</v>
      </c>
      <c r="AF256" s="574" t="str">
        <f>'statement of marks'!EG7</f>
        <v/>
      </c>
      <c r="AG256" s="574" t="str">
        <f>'statement of marks'!EH7</f>
        <v/>
      </c>
      <c r="AH256" s="574" t="str">
        <f>'statement of marks'!EI7</f>
        <v/>
      </c>
      <c r="AJ256" s="571">
        <v>1</v>
      </c>
      <c r="AK256" s="571">
        <f>details!D7</f>
        <v>651</v>
      </c>
      <c r="AL256" s="571" t="str">
        <f>details!I7</f>
        <v>vfHk"ksd lkSx.k</v>
      </c>
      <c r="AM256" s="574"/>
      <c r="AN256" s="574"/>
      <c r="AO256" s="574"/>
    </row>
    <row r="257" spans="1:41">
      <c r="A257" s="571">
        <v>2</v>
      </c>
      <c r="B257" s="571">
        <f>details!D8</f>
        <v>652</v>
      </c>
      <c r="C257" s="571" t="str">
        <f>details!I8</f>
        <v>vt; dqekj lSuh</v>
      </c>
      <c r="D257" s="574">
        <f>'statement of marks'!DS8</f>
        <v>5</v>
      </c>
      <c r="E257" s="574">
        <f>'statement of marks'!DT8</f>
        <v>5</v>
      </c>
      <c r="F257" s="574">
        <f>'statement of marks'!DU8</f>
        <v>10</v>
      </c>
      <c r="H257" s="571">
        <v>2</v>
      </c>
      <c r="I257" s="571">
        <f>details!D8</f>
        <v>652</v>
      </c>
      <c r="J257" s="571" t="str">
        <f>details!I8</f>
        <v>vt; dqekj lSuh</v>
      </c>
      <c r="K257" s="574">
        <f>'statement of marks'!DV8</f>
        <v>5</v>
      </c>
      <c r="L257" s="574">
        <f>'statement of marks'!DW8</f>
        <v>5</v>
      </c>
      <c r="M257" s="574">
        <f>'statement of marks'!DX8</f>
        <v>10</v>
      </c>
      <c r="O257" s="571">
        <v>2</v>
      </c>
      <c r="P257" s="571">
        <f>details!D8</f>
        <v>652</v>
      </c>
      <c r="Q257" s="571" t="str">
        <f>details!I8</f>
        <v>vt; dqekj lSuh</v>
      </c>
      <c r="R257" s="574" t="str">
        <f>'statement of marks'!DY8</f>
        <v/>
      </c>
      <c r="S257" s="574" t="str">
        <f>'statement of marks'!DZ8</f>
        <v/>
      </c>
      <c r="T257" s="574" t="str">
        <f>'statement of marks'!EA8</f>
        <v/>
      </c>
      <c r="V257" s="571">
        <v>2</v>
      </c>
      <c r="W257" s="571">
        <f>details!D8</f>
        <v>652</v>
      </c>
      <c r="X257" s="571" t="str">
        <f>details!I8</f>
        <v>vt; dqekj lSuh</v>
      </c>
      <c r="Y257" s="574">
        <f>'statement of marks'!EC8</f>
        <v>50</v>
      </c>
      <c r="Z257" s="574">
        <f>'statement of marks'!ED8</f>
        <v>20</v>
      </c>
      <c r="AA257" s="574">
        <f>'statement of marks'!EE8</f>
        <v>70</v>
      </c>
      <c r="AC257" s="571">
        <v>2</v>
      </c>
      <c r="AD257" s="571">
        <f>details!D8</f>
        <v>652</v>
      </c>
      <c r="AE257" s="571" t="str">
        <f>details!I8</f>
        <v>vt; dqekj lSuh</v>
      </c>
      <c r="AF257" s="574" t="str">
        <f>'statement of marks'!EG8</f>
        <v/>
      </c>
      <c r="AG257" s="574" t="str">
        <f>'statement of marks'!EH8</f>
        <v/>
      </c>
      <c r="AH257" s="574" t="str">
        <f>'statement of marks'!EI8</f>
        <v/>
      </c>
      <c r="AJ257" s="571">
        <v>2</v>
      </c>
      <c r="AK257" s="571">
        <f>details!D8</f>
        <v>652</v>
      </c>
      <c r="AL257" s="571" t="str">
        <f>details!I8</f>
        <v>vt; dqekj lSuh</v>
      </c>
      <c r="AM257" s="574"/>
      <c r="AN257" s="574"/>
      <c r="AO257" s="574"/>
    </row>
    <row r="258" spans="1:41">
      <c r="A258" s="571">
        <v>3</v>
      </c>
      <c r="B258" s="571">
        <f>details!D9</f>
        <v>653</v>
      </c>
      <c r="C258" s="571" t="str">
        <f>details!I9</f>
        <v>vfHkus'k dqekj cSjok</v>
      </c>
      <c r="D258" s="574">
        <f>'statement of marks'!DS9</f>
        <v>5</v>
      </c>
      <c r="E258" s="574">
        <f>'statement of marks'!DT9</f>
        <v>5</v>
      </c>
      <c r="F258" s="574">
        <f>'statement of marks'!DU9</f>
        <v>10</v>
      </c>
      <c r="H258" s="571">
        <v>3</v>
      </c>
      <c r="I258" s="571">
        <f>details!D9</f>
        <v>653</v>
      </c>
      <c r="J258" s="571" t="str">
        <f>details!I9</f>
        <v>vfHkus'k dqekj cSjok</v>
      </c>
      <c r="K258" s="574">
        <f>'statement of marks'!DV9</f>
        <v>4</v>
      </c>
      <c r="L258" s="574">
        <f>'statement of marks'!DW9</f>
        <v>5</v>
      </c>
      <c r="M258" s="574">
        <f>'statement of marks'!DX9</f>
        <v>9</v>
      </c>
      <c r="O258" s="571">
        <v>3</v>
      </c>
      <c r="P258" s="571">
        <f>details!D9</f>
        <v>653</v>
      </c>
      <c r="Q258" s="571" t="str">
        <f>details!I9</f>
        <v>vfHkus'k dqekj cSjok</v>
      </c>
      <c r="R258" s="574" t="str">
        <f>'statement of marks'!DY9</f>
        <v/>
      </c>
      <c r="S258" s="574" t="str">
        <f>'statement of marks'!DZ9</f>
        <v/>
      </c>
      <c r="T258" s="574" t="str">
        <f>'statement of marks'!EA9</f>
        <v/>
      </c>
      <c r="V258" s="571">
        <v>3</v>
      </c>
      <c r="W258" s="571">
        <f>details!D9</f>
        <v>653</v>
      </c>
      <c r="X258" s="571" t="str">
        <f>details!I9</f>
        <v>vfHkus'k dqekj cSjok</v>
      </c>
      <c r="Y258" s="574">
        <f>'statement of marks'!EC9</f>
        <v>50</v>
      </c>
      <c r="Z258" s="574">
        <f>'statement of marks'!ED9</f>
        <v>20</v>
      </c>
      <c r="AA258" s="574">
        <f>'statement of marks'!EE9</f>
        <v>70</v>
      </c>
      <c r="AC258" s="571">
        <v>3</v>
      </c>
      <c r="AD258" s="571">
        <f>details!D9</f>
        <v>653</v>
      </c>
      <c r="AE258" s="571" t="str">
        <f>details!I9</f>
        <v>vfHkus'k dqekj cSjok</v>
      </c>
      <c r="AF258" s="574" t="str">
        <f>'statement of marks'!EG9</f>
        <v/>
      </c>
      <c r="AG258" s="574" t="str">
        <f>'statement of marks'!EH9</f>
        <v/>
      </c>
      <c r="AH258" s="574" t="str">
        <f>'statement of marks'!EI9</f>
        <v/>
      </c>
      <c r="AJ258" s="571">
        <v>3</v>
      </c>
      <c r="AK258" s="571">
        <f>details!D9</f>
        <v>653</v>
      </c>
      <c r="AL258" s="571" t="str">
        <f>details!I9</f>
        <v>vfHkus'k dqekj cSjok</v>
      </c>
      <c r="AM258" s="574"/>
      <c r="AN258" s="574"/>
      <c r="AO258" s="574"/>
    </row>
    <row r="259" spans="1:41">
      <c r="A259" s="571">
        <v>4</v>
      </c>
      <c r="B259" s="571">
        <f>details!D10</f>
        <v>654</v>
      </c>
      <c r="C259" s="571" t="str">
        <f>details!I10</f>
        <v>vafdr dqekj ehuk</v>
      </c>
      <c r="D259" s="574">
        <f>'statement of marks'!DS10</f>
        <v>4</v>
      </c>
      <c r="E259" s="574">
        <f>'statement of marks'!DT10</f>
        <v>5</v>
      </c>
      <c r="F259" s="574">
        <f>'statement of marks'!DU10</f>
        <v>9</v>
      </c>
      <c r="H259" s="571">
        <v>4</v>
      </c>
      <c r="I259" s="571">
        <f>details!D10</f>
        <v>654</v>
      </c>
      <c r="J259" s="571" t="str">
        <f>details!I10</f>
        <v>vafdr dqekj ehuk</v>
      </c>
      <c r="K259" s="574">
        <f>'statement of marks'!DV10</f>
        <v>3</v>
      </c>
      <c r="L259" s="574">
        <f>'statement of marks'!DW10</f>
        <v>5</v>
      </c>
      <c r="M259" s="574">
        <f>'statement of marks'!DX10</f>
        <v>8</v>
      </c>
      <c r="O259" s="571">
        <v>4</v>
      </c>
      <c r="P259" s="571">
        <f>details!D10</f>
        <v>654</v>
      </c>
      <c r="Q259" s="571" t="str">
        <f>details!I10</f>
        <v>vafdr dqekj ehuk</v>
      </c>
      <c r="R259" s="574" t="str">
        <f>'statement of marks'!DY10</f>
        <v/>
      </c>
      <c r="S259" s="574" t="str">
        <f>'statement of marks'!DZ10</f>
        <v/>
      </c>
      <c r="T259" s="574" t="str">
        <f>'statement of marks'!EA10</f>
        <v/>
      </c>
      <c r="V259" s="571">
        <v>4</v>
      </c>
      <c r="W259" s="571">
        <f>details!D10</f>
        <v>654</v>
      </c>
      <c r="X259" s="571" t="str">
        <f>details!I10</f>
        <v>vafdr dqekj ehuk</v>
      </c>
      <c r="Y259" s="574">
        <f>'statement of marks'!EC10</f>
        <v>45</v>
      </c>
      <c r="Z259" s="574">
        <f>'statement of marks'!ED10</f>
        <v>20</v>
      </c>
      <c r="AA259" s="574">
        <f>'statement of marks'!EE10</f>
        <v>65</v>
      </c>
      <c r="AC259" s="571">
        <v>4</v>
      </c>
      <c r="AD259" s="571">
        <f>details!D10</f>
        <v>654</v>
      </c>
      <c r="AE259" s="571" t="str">
        <f>details!I10</f>
        <v>vafdr dqekj ehuk</v>
      </c>
      <c r="AF259" s="574" t="str">
        <f>'statement of marks'!EG10</f>
        <v/>
      </c>
      <c r="AG259" s="574" t="str">
        <f>'statement of marks'!EH10</f>
        <v/>
      </c>
      <c r="AH259" s="574" t="str">
        <f>'statement of marks'!EI10</f>
        <v/>
      </c>
      <c r="AJ259" s="571">
        <v>4</v>
      </c>
      <c r="AK259" s="571">
        <f>details!D10</f>
        <v>654</v>
      </c>
      <c r="AL259" s="571" t="str">
        <f>details!I10</f>
        <v>vafdr dqekj ehuk</v>
      </c>
      <c r="AM259" s="574"/>
      <c r="AN259" s="574"/>
      <c r="AO259" s="574"/>
    </row>
    <row r="260" spans="1:41">
      <c r="A260" s="571">
        <v>5</v>
      </c>
      <c r="B260" s="571">
        <f>details!D11</f>
        <v>655</v>
      </c>
      <c r="C260" s="571" t="str">
        <f>details!I11</f>
        <v>vk'kh"k egkoj</v>
      </c>
      <c r="D260" s="574">
        <f>'statement of marks'!DS11</f>
        <v>4</v>
      </c>
      <c r="E260" s="574">
        <f>'statement of marks'!DT11</f>
        <v>5</v>
      </c>
      <c r="F260" s="574">
        <f>'statement of marks'!DU11</f>
        <v>9</v>
      </c>
      <c r="H260" s="571">
        <v>5</v>
      </c>
      <c r="I260" s="571">
        <f>details!D11</f>
        <v>655</v>
      </c>
      <c r="J260" s="571" t="str">
        <f>details!I11</f>
        <v>vk'kh"k egkoj</v>
      </c>
      <c r="K260" s="574">
        <f>'statement of marks'!DV11</f>
        <v>3</v>
      </c>
      <c r="L260" s="574">
        <f>'statement of marks'!DW11</f>
        <v>5</v>
      </c>
      <c r="M260" s="574">
        <f>'statement of marks'!DX11</f>
        <v>8</v>
      </c>
      <c r="O260" s="571">
        <v>5</v>
      </c>
      <c r="P260" s="571">
        <f>details!D11</f>
        <v>655</v>
      </c>
      <c r="Q260" s="571" t="str">
        <f>details!I11</f>
        <v>vk'kh"k egkoj</v>
      </c>
      <c r="R260" s="574" t="str">
        <f>'statement of marks'!DY11</f>
        <v/>
      </c>
      <c r="S260" s="574" t="str">
        <f>'statement of marks'!DZ11</f>
        <v/>
      </c>
      <c r="T260" s="574" t="str">
        <f>'statement of marks'!EA11</f>
        <v/>
      </c>
      <c r="V260" s="571">
        <v>5</v>
      </c>
      <c r="W260" s="571">
        <f>details!D11</f>
        <v>655</v>
      </c>
      <c r="X260" s="571" t="str">
        <f>details!I11</f>
        <v>vk'kh"k egkoj</v>
      </c>
      <c r="Y260" s="574">
        <f>'statement of marks'!EC11</f>
        <v>44</v>
      </c>
      <c r="Z260" s="574">
        <f>'statement of marks'!ED11</f>
        <v>20</v>
      </c>
      <c r="AA260" s="574">
        <f>'statement of marks'!EE11</f>
        <v>64</v>
      </c>
      <c r="AC260" s="571">
        <v>5</v>
      </c>
      <c r="AD260" s="571">
        <f>details!D11</f>
        <v>655</v>
      </c>
      <c r="AE260" s="571" t="str">
        <f>details!I11</f>
        <v>vk'kh"k egkoj</v>
      </c>
      <c r="AF260" s="574" t="str">
        <f>'statement of marks'!EG11</f>
        <v/>
      </c>
      <c r="AG260" s="574" t="str">
        <f>'statement of marks'!EH11</f>
        <v/>
      </c>
      <c r="AH260" s="574" t="str">
        <f>'statement of marks'!EI11</f>
        <v/>
      </c>
      <c r="AJ260" s="571">
        <v>5</v>
      </c>
      <c r="AK260" s="571">
        <f>details!D11</f>
        <v>655</v>
      </c>
      <c r="AL260" s="571" t="str">
        <f>details!I11</f>
        <v>vk'kh"k egkoj</v>
      </c>
      <c r="AM260" s="574"/>
      <c r="AN260" s="574"/>
      <c r="AO260" s="574"/>
    </row>
    <row r="261" spans="1:41">
      <c r="A261" s="571">
        <v>6</v>
      </c>
      <c r="B261" s="571">
        <f>details!D12</f>
        <v>656</v>
      </c>
      <c r="C261" s="571" t="str">
        <f>details!I12</f>
        <v>v'kksd dqekj xqtZj</v>
      </c>
      <c r="D261" s="574">
        <f>'statement of marks'!DS12</f>
        <v>4</v>
      </c>
      <c r="E261" s="574">
        <f>'statement of marks'!DT12</f>
        <v>5</v>
      </c>
      <c r="F261" s="574">
        <f>'statement of marks'!DU12</f>
        <v>9</v>
      </c>
      <c r="H261" s="571">
        <v>6</v>
      </c>
      <c r="I261" s="571">
        <f>details!D12</f>
        <v>656</v>
      </c>
      <c r="J261" s="571" t="str">
        <f>details!I12</f>
        <v>v'kksd dqekj xqtZj</v>
      </c>
      <c r="K261" s="574">
        <f>'statement of marks'!DV12</f>
        <v>5</v>
      </c>
      <c r="L261" s="574">
        <f>'statement of marks'!DW12</f>
        <v>5</v>
      </c>
      <c r="M261" s="574">
        <f>'statement of marks'!DX12</f>
        <v>10</v>
      </c>
      <c r="O261" s="571">
        <v>6</v>
      </c>
      <c r="P261" s="571">
        <f>details!D12</f>
        <v>656</v>
      </c>
      <c r="Q261" s="571" t="str">
        <f>details!I12</f>
        <v>v'kksd dqekj xqtZj</v>
      </c>
      <c r="R261" s="574" t="str">
        <f>'statement of marks'!DY12</f>
        <v/>
      </c>
      <c r="S261" s="574" t="str">
        <f>'statement of marks'!DZ12</f>
        <v/>
      </c>
      <c r="T261" s="574" t="str">
        <f>'statement of marks'!EA12</f>
        <v/>
      </c>
      <c r="V261" s="571">
        <v>6</v>
      </c>
      <c r="W261" s="571">
        <f>details!D12</f>
        <v>656</v>
      </c>
      <c r="X261" s="571" t="str">
        <f>details!I12</f>
        <v>v'kksd dqekj xqtZj</v>
      </c>
      <c r="Y261" s="574">
        <f>'statement of marks'!EC12</f>
        <v>43</v>
      </c>
      <c r="Z261" s="574">
        <f>'statement of marks'!ED12</f>
        <v>20</v>
      </c>
      <c r="AA261" s="574">
        <f>'statement of marks'!EE12</f>
        <v>63</v>
      </c>
      <c r="AC261" s="571">
        <v>6</v>
      </c>
      <c r="AD261" s="571">
        <f>details!D12</f>
        <v>656</v>
      </c>
      <c r="AE261" s="571" t="str">
        <f>details!I12</f>
        <v>v'kksd dqekj xqtZj</v>
      </c>
      <c r="AF261" s="574" t="str">
        <f>'statement of marks'!EG12</f>
        <v/>
      </c>
      <c r="AG261" s="574" t="str">
        <f>'statement of marks'!EH12</f>
        <v/>
      </c>
      <c r="AH261" s="574" t="str">
        <f>'statement of marks'!EI12</f>
        <v/>
      </c>
      <c r="AJ261" s="571">
        <v>6</v>
      </c>
      <c r="AK261" s="571">
        <f>details!D12</f>
        <v>656</v>
      </c>
      <c r="AL261" s="571" t="str">
        <f>details!I12</f>
        <v>v'kksd dqekj xqtZj</v>
      </c>
      <c r="AM261" s="574"/>
      <c r="AN261" s="574"/>
      <c r="AO261" s="574"/>
    </row>
    <row r="262" spans="1:41">
      <c r="A262" s="571">
        <v>7</v>
      </c>
      <c r="B262" s="571">
        <f>details!D13</f>
        <v>657</v>
      </c>
      <c r="C262" s="571" t="str">
        <f>details!I13</f>
        <v>nhid cSjok</v>
      </c>
      <c r="D262" s="574">
        <f>'statement of marks'!DS13</f>
        <v>4</v>
      </c>
      <c r="E262" s="574">
        <f>'statement of marks'!DT13</f>
        <v>5</v>
      </c>
      <c r="F262" s="574">
        <f>'statement of marks'!DU13</f>
        <v>9</v>
      </c>
      <c r="H262" s="571">
        <v>7</v>
      </c>
      <c r="I262" s="571">
        <f>details!D13</f>
        <v>657</v>
      </c>
      <c r="J262" s="571" t="str">
        <f>details!I13</f>
        <v>nhid cSjok</v>
      </c>
      <c r="K262" s="574">
        <f>'statement of marks'!DV13</f>
        <v>2</v>
      </c>
      <c r="L262" s="574">
        <f>'statement of marks'!DW13</f>
        <v>5</v>
      </c>
      <c r="M262" s="574">
        <f>'statement of marks'!DX13</f>
        <v>7</v>
      </c>
      <c r="O262" s="571">
        <v>7</v>
      </c>
      <c r="P262" s="571">
        <f>details!D13</f>
        <v>657</v>
      </c>
      <c r="Q262" s="571" t="str">
        <f>details!I13</f>
        <v>nhid cSjok</v>
      </c>
      <c r="R262" s="574" t="str">
        <f>'statement of marks'!DY13</f>
        <v/>
      </c>
      <c r="S262" s="574" t="str">
        <f>'statement of marks'!DZ13</f>
        <v/>
      </c>
      <c r="T262" s="574" t="str">
        <f>'statement of marks'!EA13</f>
        <v/>
      </c>
      <c r="V262" s="571">
        <v>7</v>
      </c>
      <c r="W262" s="571">
        <f>details!D13</f>
        <v>657</v>
      </c>
      <c r="X262" s="571" t="str">
        <f>details!I13</f>
        <v>nhid cSjok</v>
      </c>
      <c r="Y262" s="574">
        <f>'statement of marks'!EC13</f>
        <v>25</v>
      </c>
      <c r="Z262" s="574">
        <f>'statement of marks'!ED13</f>
        <v>17</v>
      </c>
      <c r="AA262" s="574">
        <f>'statement of marks'!EE13</f>
        <v>42</v>
      </c>
      <c r="AC262" s="571">
        <v>7</v>
      </c>
      <c r="AD262" s="571">
        <f>details!D13</f>
        <v>657</v>
      </c>
      <c r="AE262" s="571" t="str">
        <f>details!I13</f>
        <v>nhid cSjok</v>
      </c>
      <c r="AF262" s="574" t="str">
        <f>'statement of marks'!EG13</f>
        <v/>
      </c>
      <c r="AG262" s="574" t="str">
        <f>'statement of marks'!EH13</f>
        <v/>
      </c>
      <c r="AH262" s="574" t="str">
        <f>'statement of marks'!EI13</f>
        <v/>
      </c>
      <c r="AJ262" s="571">
        <v>7</v>
      </c>
      <c r="AK262" s="571">
        <f>details!D13</f>
        <v>657</v>
      </c>
      <c r="AL262" s="571" t="str">
        <f>details!I13</f>
        <v>nhid cSjok</v>
      </c>
      <c r="AM262" s="574"/>
      <c r="AN262" s="574"/>
      <c r="AO262" s="574"/>
    </row>
    <row r="263" spans="1:41">
      <c r="A263" s="571">
        <v>8</v>
      </c>
      <c r="B263" s="571">
        <f>details!D14</f>
        <v>658</v>
      </c>
      <c r="C263" s="571" t="str">
        <f>details!I14</f>
        <v>fnus'k dqekj lSuh</v>
      </c>
      <c r="D263" s="574">
        <f>'statement of marks'!DS14</f>
        <v>4</v>
      </c>
      <c r="E263" s="574">
        <f>'statement of marks'!DT14</f>
        <v>5</v>
      </c>
      <c r="F263" s="574">
        <f>'statement of marks'!DU14</f>
        <v>9</v>
      </c>
      <c r="H263" s="571">
        <v>8</v>
      </c>
      <c r="I263" s="571">
        <f>details!D14</f>
        <v>658</v>
      </c>
      <c r="J263" s="571" t="str">
        <f>details!I14</f>
        <v>fnus'k dqekj lSuh</v>
      </c>
      <c r="K263" s="574">
        <f>'statement of marks'!DV14</f>
        <v>4</v>
      </c>
      <c r="L263" s="574">
        <f>'statement of marks'!DW14</f>
        <v>5</v>
      </c>
      <c r="M263" s="574">
        <f>'statement of marks'!DX14</f>
        <v>9</v>
      </c>
      <c r="O263" s="571">
        <v>8</v>
      </c>
      <c r="P263" s="571">
        <f>details!D14</f>
        <v>658</v>
      </c>
      <c r="Q263" s="571" t="str">
        <f>details!I14</f>
        <v>fnus'k dqekj lSuh</v>
      </c>
      <c r="R263" s="574" t="str">
        <f>'statement of marks'!DY14</f>
        <v/>
      </c>
      <c r="S263" s="574" t="str">
        <f>'statement of marks'!DZ14</f>
        <v/>
      </c>
      <c r="T263" s="574" t="str">
        <f>'statement of marks'!EA14</f>
        <v/>
      </c>
      <c r="V263" s="571">
        <v>8</v>
      </c>
      <c r="W263" s="571">
        <f>details!D14</f>
        <v>658</v>
      </c>
      <c r="X263" s="571" t="str">
        <f>details!I14</f>
        <v>fnus'k dqekj lSuh</v>
      </c>
      <c r="Y263" s="574">
        <f>'statement of marks'!EC14</f>
        <v>46</v>
      </c>
      <c r="Z263" s="574">
        <f>'statement of marks'!ED14</f>
        <v>20</v>
      </c>
      <c r="AA263" s="574">
        <f>'statement of marks'!EE14</f>
        <v>66</v>
      </c>
      <c r="AC263" s="571">
        <v>8</v>
      </c>
      <c r="AD263" s="571">
        <f>details!D14</f>
        <v>658</v>
      </c>
      <c r="AE263" s="571" t="str">
        <f>details!I14</f>
        <v>fnus'k dqekj lSuh</v>
      </c>
      <c r="AF263" s="574" t="str">
        <f>'statement of marks'!EG14</f>
        <v/>
      </c>
      <c r="AG263" s="574" t="str">
        <f>'statement of marks'!EH14</f>
        <v/>
      </c>
      <c r="AH263" s="574" t="str">
        <f>'statement of marks'!EI14</f>
        <v/>
      </c>
      <c r="AJ263" s="571">
        <v>8</v>
      </c>
      <c r="AK263" s="571">
        <f>details!D14</f>
        <v>658</v>
      </c>
      <c r="AL263" s="571" t="str">
        <f>details!I14</f>
        <v>fnus'k dqekj lSuh</v>
      </c>
      <c r="AM263" s="574"/>
      <c r="AN263" s="574"/>
      <c r="AO263" s="574"/>
    </row>
    <row r="264" spans="1:41">
      <c r="A264" s="571">
        <v>9</v>
      </c>
      <c r="B264" s="571">
        <f>details!D15</f>
        <v>659</v>
      </c>
      <c r="C264" s="571" t="str">
        <f>details!I15</f>
        <v>gjds'k ehuk</v>
      </c>
      <c r="D264" s="574">
        <f>'statement of marks'!DS15</f>
        <v>2</v>
      </c>
      <c r="E264" s="574">
        <f>'statement of marks'!DT15</f>
        <v>5</v>
      </c>
      <c r="F264" s="574">
        <f>'statement of marks'!DU15</f>
        <v>7</v>
      </c>
      <c r="H264" s="571">
        <v>9</v>
      </c>
      <c r="I264" s="571">
        <f>details!D15</f>
        <v>659</v>
      </c>
      <c r="J264" s="571" t="str">
        <f>details!I15</f>
        <v>gjds'k ehuk</v>
      </c>
      <c r="K264" s="574">
        <f>'statement of marks'!DV15</f>
        <v>2</v>
      </c>
      <c r="L264" s="574">
        <f>'statement of marks'!DW15</f>
        <v>5</v>
      </c>
      <c r="M264" s="574">
        <f>'statement of marks'!DX15</f>
        <v>7</v>
      </c>
      <c r="O264" s="571">
        <v>9</v>
      </c>
      <c r="P264" s="571">
        <f>details!D15</f>
        <v>659</v>
      </c>
      <c r="Q264" s="571" t="str">
        <f>details!I15</f>
        <v>gjds'k ehuk</v>
      </c>
      <c r="R264" s="574" t="str">
        <f>'statement of marks'!DY15</f>
        <v/>
      </c>
      <c r="S264" s="574" t="str">
        <f>'statement of marks'!DZ15</f>
        <v/>
      </c>
      <c r="T264" s="574" t="str">
        <f>'statement of marks'!EA15</f>
        <v/>
      </c>
      <c r="V264" s="571">
        <v>9</v>
      </c>
      <c r="W264" s="571">
        <f>details!D15</f>
        <v>659</v>
      </c>
      <c r="X264" s="571" t="str">
        <f>details!I15</f>
        <v>gjds'k ehuk</v>
      </c>
      <c r="Y264" s="574">
        <f>'statement of marks'!EC15</f>
        <v>25</v>
      </c>
      <c r="Z264" s="574">
        <f>'statement of marks'!ED15</f>
        <v>19</v>
      </c>
      <c r="AA264" s="574">
        <f>'statement of marks'!EE15</f>
        <v>44</v>
      </c>
      <c r="AC264" s="571">
        <v>9</v>
      </c>
      <c r="AD264" s="571">
        <f>details!D15</f>
        <v>659</v>
      </c>
      <c r="AE264" s="571" t="str">
        <f>details!I15</f>
        <v>gjds'k ehuk</v>
      </c>
      <c r="AF264" s="574" t="str">
        <f>'statement of marks'!EG15</f>
        <v/>
      </c>
      <c r="AG264" s="574" t="str">
        <f>'statement of marks'!EH15</f>
        <v/>
      </c>
      <c r="AH264" s="574" t="str">
        <f>'statement of marks'!EI15</f>
        <v/>
      </c>
      <c r="AJ264" s="571">
        <v>9</v>
      </c>
      <c r="AK264" s="571">
        <f>details!D15</f>
        <v>659</v>
      </c>
      <c r="AL264" s="571" t="str">
        <f>details!I15</f>
        <v>gjds'k ehuk</v>
      </c>
      <c r="AM264" s="574"/>
      <c r="AN264" s="574"/>
      <c r="AO264" s="574"/>
    </row>
    <row r="265" spans="1:41">
      <c r="A265" s="571">
        <v>10</v>
      </c>
      <c r="B265" s="571">
        <f>details!D16</f>
        <v>660</v>
      </c>
      <c r="C265" s="571" t="str">
        <f>details!I16</f>
        <v>fgeka'kq oekZ</v>
      </c>
      <c r="D265" s="574">
        <f>'statement of marks'!DS16</f>
        <v>5</v>
      </c>
      <c r="E265" s="574">
        <f>'statement of marks'!DT16</f>
        <v>5</v>
      </c>
      <c r="F265" s="574">
        <f>'statement of marks'!DU16</f>
        <v>10</v>
      </c>
      <c r="H265" s="571">
        <v>10</v>
      </c>
      <c r="I265" s="571">
        <f>details!D16</f>
        <v>660</v>
      </c>
      <c r="J265" s="571" t="str">
        <f>details!I16</f>
        <v>fgeka'kq oekZ</v>
      </c>
      <c r="K265" s="574">
        <f>'statement of marks'!DV16</f>
        <v>4</v>
      </c>
      <c r="L265" s="574">
        <f>'statement of marks'!DW16</f>
        <v>5</v>
      </c>
      <c r="M265" s="574">
        <f>'statement of marks'!DX16</f>
        <v>9</v>
      </c>
      <c r="O265" s="571">
        <v>10</v>
      </c>
      <c r="P265" s="571">
        <f>details!D16</f>
        <v>660</v>
      </c>
      <c r="Q265" s="571" t="str">
        <f>details!I16</f>
        <v>fgeka'kq oekZ</v>
      </c>
      <c r="R265" s="574" t="str">
        <f>'statement of marks'!DY16</f>
        <v/>
      </c>
      <c r="S265" s="574" t="str">
        <f>'statement of marks'!DZ16</f>
        <v/>
      </c>
      <c r="T265" s="574" t="str">
        <f>'statement of marks'!EA16</f>
        <v/>
      </c>
      <c r="V265" s="571">
        <v>10</v>
      </c>
      <c r="W265" s="571">
        <f>details!D16</f>
        <v>660</v>
      </c>
      <c r="X265" s="571" t="str">
        <f>details!I16</f>
        <v>fgeka'kq oekZ</v>
      </c>
      <c r="Y265" s="574">
        <f>'statement of marks'!EC16</f>
        <v>40</v>
      </c>
      <c r="Z265" s="574">
        <f>'statement of marks'!ED16</f>
        <v>19</v>
      </c>
      <c r="AA265" s="574">
        <f>'statement of marks'!EE16</f>
        <v>59</v>
      </c>
      <c r="AC265" s="571">
        <v>10</v>
      </c>
      <c r="AD265" s="571">
        <f>details!D16</f>
        <v>660</v>
      </c>
      <c r="AE265" s="571" t="str">
        <f>details!I16</f>
        <v>fgeka'kq oekZ</v>
      </c>
      <c r="AF265" s="574" t="str">
        <f>'statement of marks'!EG16</f>
        <v/>
      </c>
      <c r="AG265" s="574" t="str">
        <f>'statement of marks'!EH16</f>
        <v/>
      </c>
      <c r="AH265" s="574" t="str">
        <f>'statement of marks'!EI16</f>
        <v/>
      </c>
      <c r="AJ265" s="571">
        <v>10</v>
      </c>
      <c r="AK265" s="571">
        <f>details!D16</f>
        <v>660</v>
      </c>
      <c r="AL265" s="571" t="str">
        <f>details!I16</f>
        <v>fgeka'kq oekZ</v>
      </c>
      <c r="AM265" s="574"/>
      <c r="AN265" s="574"/>
      <c r="AO265" s="574"/>
    </row>
    <row r="266" spans="1:41">
      <c r="A266" s="571">
        <v>11</v>
      </c>
      <c r="B266" s="571">
        <f>details!D17</f>
        <v>661</v>
      </c>
      <c r="C266" s="571" t="str">
        <f>details!I17</f>
        <v>ftrsUnz csuhoky</v>
      </c>
      <c r="D266" s="574">
        <f>'statement of marks'!DS17</f>
        <v>4</v>
      </c>
      <c r="E266" s="574">
        <f>'statement of marks'!DT17</f>
        <v>5</v>
      </c>
      <c r="F266" s="574">
        <f>'statement of marks'!DU17</f>
        <v>9</v>
      </c>
      <c r="H266" s="571">
        <v>11</v>
      </c>
      <c r="I266" s="571">
        <f>details!D17</f>
        <v>661</v>
      </c>
      <c r="J266" s="571" t="str">
        <f>details!I17</f>
        <v>ftrsUnz csuhoky</v>
      </c>
      <c r="K266" s="574">
        <f>'statement of marks'!DV17</f>
        <v>3</v>
      </c>
      <c r="L266" s="574">
        <f>'statement of marks'!DW17</f>
        <v>5</v>
      </c>
      <c r="M266" s="574">
        <f>'statement of marks'!DX17</f>
        <v>8</v>
      </c>
      <c r="O266" s="571">
        <v>11</v>
      </c>
      <c r="P266" s="571">
        <f>details!D17</f>
        <v>661</v>
      </c>
      <c r="Q266" s="571" t="str">
        <f>details!I17</f>
        <v>ftrsUnz csuhoky</v>
      </c>
      <c r="R266" s="574" t="str">
        <f>'statement of marks'!DY17</f>
        <v/>
      </c>
      <c r="S266" s="574" t="str">
        <f>'statement of marks'!DZ17</f>
        <v/>
      </c>
      <c r="T266" s="574" t="str">
        <f>'statement of marks'!EA17</f>
        <v/>
      </c>
      <c r="V266" s="571">
        <v>11</v>
      </c>
      <c r="W266" s="571">
        <f>details!D17</f>
        <v>661</v>
      </c>
      <c r="X266" s="571" t="str">
        <f>details!I17</f>
        <v>ftrsUnz csuhoky</v>
      </c>
      <c r="Y266" s="574">
        <f>'statement of marks'!EC17</f>
        <v>40</v>
      </c>
      <c r="Z266" s="574">
        <f>'statement of marks'!ED17</f>
        <v>19</v>
      </c>
      <c r="AA266" s="574">
        <f>'statement of marks'!EE17</f>
        <v>59</v>
      </c>
      <c r="AC266" s="571">
        <v>11</v>
      </c>
      <c r="AD266" s="571">
        <f>details!D17</f>
        <v>661</v>
      </c>
      <c r="AE266" s="571" t="str">
        <f>details!I17</f>
        <v>ftrsUnz csuhoky</v>
      </c>
      <c r="AF266" s="574" t="str">
        <f>'statement of marks'!EG17</f>
        <v/>
      </c>
      <c r="AG266" s="574" t="str">
        <f>'statement of marks'!EH17</f>
        <v/>
      </c>
      <c r="AH266" s="574" t="str">
        <f>'statement of marks'!EI17</f>
        <v/>
      </c>
      <c r="AJ266" s="571">
        <v>11</v>
      </c>
      <c r="AK266" s="571">
        <f>details!D17</f>
        <v>661</v>
      </c>
      <c r="AL266" s="571" t="str">
        <f>details!I17</f>
        <v>ftrsUnz csuhoky</v>
      </c>
      <c r="AM266" s="574"/>
      <c r="AN266" s="574"/>
      <c r="AO266" s="574"/>
    </row>
    <row r="267" spans="1:41">
      <c r="A267" s="571">
        <v>12</v>
      </c>
      <c r="B267" s="571">
        <f>details!D18</f>
        <v>662</v>
      </c>
      <c r="C267" s="571" t="str">
        <f>details!I18</f>
        <v>yky pUn cSjok</v>
      </c>
      <c r="D267" s="574">
        <f>'statement of marks'!DS18</f>
        <v>3</v>
      </c>
      <c r="E267" s="574">
        <f>'statement of marks'!DT18</f>
        <v>5</v>
      </c>
      <c r="F267" s="574">
        <f>'statement of marks'!DU18</f>
        <v>8</v>
      </c>
      <c r="H267" s="571">
        <v>12</v>
      </c>
      <c r="I267" s="571">
        <f>details!D18</f>
        <v>662</v>
      </c>
      <c r="J267" s="571" t="str">
        <f>details!I18</f>
        <v>yky pUn cSjok</v>
      </c>
      <c r="K267" s="574">
        <f>'statement of marks'!DV18</f>
        <v>2</v>
      </c>
      <c r="L267" s="574">
        <f>'statement of marks'!DW18</f>
        <v>5</v>
      </c>
      <c r="M267" s="574">
        <f>'statement of marks'!DX18</f>
        <v>7</v>
      </c>
      <c r="O267" s="571">
        <v>12</v>
      </c>
      <c r="P267" s="571">
        <f>details!D18</f>
        <v>662</v>
      </c>
      <c r="Q267" s="571" t="str">
        <f>details!I18</f>
        <v>yky pUn cSjok</v>
      </c>
      <c r="R267" s="574" t="str">
        <f>'statement of marks'!DY18</f>
        <v/>
      </c>
      <c r="S267" s="574" t="str">
        <f>'statement of marks'!DZ18</f>
        <v/>
      </c>
      <c r="T267" s="574" t="str">
        <f>'statement of marks'!EA18</f>
        <v/>
      </c>
      <c r="V267" s="571">
        <v>12</v>
      </c>
      <c r="W267" s="571">
        <f>details!D18</f>
        <v>662</v>
      </c>
      <c r="X267" s="571" t="str">
        <f>details!I18</f>
        <v>yky pUn cSjok</v>
      </c>
      <c r="Y267" s="574">
        <f>'statement of marks'!EC18</f>
        <v>27</v>
      </c>
      <c r="Z267" s="574">
        <f>'statement of marks'!ED18</f>
        <v>19</v>
      </c>
      <c r="AA267" s="574">
        <f>'statement of marks'!EE18</f>
        <v>46</v>
      </c>
      <c r="AC267" s="571">
        <v>12</v>
      </c>
      <c r="AD267" s="571">
        <f>details!D18</f>
        <v>662</v>
      </c>
      <c r="AE267" s="571" t="str">
        <f>details!I18</f>
        <v>yky pUn cSjok</v>
      </c>
      <c r="AF267" s="574" t="str">
        <f>'statement of marks'!EG18</f>
        <v/>
      </c>
      <c r="AG267" s="574" t="str">
        <f>'statement of marks'!EH18</f>
        <v/>
      </c>
      <c r="AH267" s="574" t="str">
        <f>'statement of marks'!EI18</f>
        <v/>
      </c>
      <c r="AJ267" s="571">
        <v>12</v>
      </c>
      <c r="AK267" s="571">
        <f>details!D18</f>
        <v>662</v>
      </c>
      <c r="AL267" s="571" t="str">
        <f>details!I18</f>
        <v>yky pUn cSjok</v>
      </c>
      <c r="AM267" s="574"/>
      <c r="AN267" s="574"/>
      <c r="AO267" s="574"/>
    </row>
    <row r="268" spans="1:41">
      <c r="A268" s="571">
        <v>13</v>
      </c>
      <c r="B268" s="571">
        <f>details!D19</f>
        <v>663</v>
      </c>
      <c r="C268" s="571" t="str">
        <f>details!I19</f>
        <v>euh"k es?koa'kh</v>
      </c>
      <c r="D268" s="574">
        <f>'statement of marks'!DS19</f>
        <v>2</v>
      </c>
      <c r="E268" s="574">
        <f>'statement of marks'!DT19</f>
        <v>5</v>
      </c>
      <c r="F268" s="574">
        <f>'statement of marks'!DU19</f>
        <v>7</v>
      </c>
      <c r="H268" s="571">
        <v>13</v>
      </c>
      <c r="I268" s="571">
        <f>details!D19</f>
        <v>663</v>
      </c>
      <c r="J268" s="571" t="str">
        <f>details!I19</f>
        <v>euh"k es?koa'kh</v>
      </c>
      <c r="K268" s="574">
        <f>'statement of marks'!DV19</f>
        <v>2</v>
      </c>
      <c r="L268" s="574">
        <f>'statement of marks'!DW19</f>
        <v>5</v>
      </c>
      <c r="M268" s="574">
        <f>'statement of marks'!DX19</f>
        <v>7</v>
      </c>
      <c r="O268" s="571">
        <v>13</v>
      </c>
      <c r="P268" s="571">
        <f>details!D19</f>
        <v>663</v>
      </c>
      <c r="Q268" s="571" t="str">
        <f>details!I19</f>
        <v>euh"k es?koa'kh</v>
      </c>
      <c r="R268" s="574" t="str">
        <f>'statement of marks'!DY19</f>
        <v/>
      </c>
      <c r="S268" s="574" t="str">
        <f>'statement of marks'!DZ19</f>
        <v/>
      </c>
      <c r="T268" s="574" t="str">
        <f>'statement of marks'!EA19</f>
        <v/>
      </c>
      <c r="V268" s="571">
        <v>13</v>
      </c>
      <c r="W268" s="571">
        <f>details!D19</f>
        <v>663</v>
      </c>
      <c r="X268" s="571" t="str">
        <f>details!I19</f>
        <v>euh"k es?koa'kh</v>
      </c>
      <c r="Y268" s="574">
        <f>'statement of marks'!EC19</f>
        <v>30</v>
      </c>
      <c r="Z268" s="574">
        <f>'statement of marks'!ED19</f>
        <v>17</v>
      </c>
      <c r="AA268" s="574">
        <f>'statement of marks'!EE19</f>
        <v>47</v>
      </c>
      <c r="AC268" s="571">
        <v>13</v>
      </c>
      <c r="AD268" s="571">
        <f>details!D19</f>
        <v>663</v>
      </c>
      <c r="AE268" s="571" t="str">
        <f>details!I19</f>
        <v>euh"k es?koa'kh</v>
      </c>
      <c r="AF268" s="574" t="str">
        <f>'statement of marks'!EG19</f>
        <v/>
      </c>
      <c r="AG268" s="574" t="str">
        <f>'statement of marks'!EH19</f>
        <v/>
      </c>
      <c r="AH268" s="574" t="str">
        <f>'statement of marks'!EI19</f>
        <v/>
      </c>
      <c r="AJ268" s="571">
        <v>13</v>
      </c>
      <c r="AK268" s="571">
        <f>details!D19</f>
        <v>663</v>
      </c>
      <c r="AL268" s="571" t="str">
        <f>details!I19</f>
        <v>euh"k es?koa'kh</v>
      </c>
      <c r="AM268" s="574"/>
      <c r="AN268" s="574"/>
      <c r="AO268" s="574"/>
    </row>
    <row r="269" spans="1:41">
      <c r="A269" s="571">
        <v>14</v>
      </c>
      <c r="B269" s="571">
        <f>details!D20</f>
        <v>664</v>
      </c>
      <c r="C269" s="571" t="str">
        <f>details!I20</f>
        <v>euh"k dqekj ehuk</v>
      </c>
      <c r="D269" s="574">
        <f>'statement of marks'!DS20</f>
        <v>5</v>
      </c>
      <c r="E269" s="574">
        <f>'statement of marks'!DT20</f>
        <v>5</v>
      </c>
      <c r="F269" s="574">
        <f>'statement of marks'!DU20</f>
        <v>10</v>
      </c>
      <c r="H269" s="571">
        <v>14</v>
      </c>
      <c r="I269" s="571">
        <f>details!D20</f>
        <v>664</v>
      </c>
      <c r="J269" s="571" t="str">
        <f>details!I20</f>
        <v>euh"k dqekj ehuk</v>
      </c>
      <c r="K269" s="574">
        <f>'statement of marks'!DV20</f>
        <v>5</v>
      </c>
      <c r="L269" s="574">
        <f>'statement of marks'!DW20</f>
        <v>5</v>
      </c>
      <c r="M269" s="574">
        <f>'statement of marks'!DX20</f>
        <v>10</v>
      </c>
      <c r="O269" s="571">
        <v>14</v>
      </c>
      <c r="P269" s="571">
        <f>details!D20</f>
        <v>664</v>
      </c>
      <c r="Q269" s="571" t="str">
        <f>details!I20</f>
        <v>euh"k dqekj ehuk</v>
      </c>
      <c r="R269" s="574" t="str">
        <f>'statement of marks'!DY20</f>
        <v/>
      </c>
      <c r="S269" s="574" t="str">
        <f>'statement of marks'!DZ20</f>
        <v/>
      </c>
      <c r="T269" s="574" t="str">
        <f>'statement of marks'!EA20</f>
        <v/>
      </c>
      <c r="V269" s="571">
        <v>14</v>
      </c>
      <c r="W269" s="571">
        <f>details!D20</f>
        <v>664</v>
      </c>
      <c r="X269" s="571" t="str">
        <f>details!I20</f>
        <v>euh"k dqekj ehuk</v>
      </c>
      <c r="Y269" s="574">
        <f>'statement of marks'!EC20</f>
        <v>48</v>
      </c>
      <c r="Z269" s="574">
        <f>'statement of marks'!ED20</f>
        <v>19</v>
      </c>
      <c r="AA269" s="574">
        <f>'statement of marks'!EE20</f>
        <v>67</v>
      </c>
      <c r="AC269" s="571">
        <v>14</v>
      </c>
      <c r="AD269" s="571">
        <f>details!D20</f>
        <v>664</v>
      </c>
      <c r="AE269" s="571" t="str">
        <f>details!I20</f>
        <v>euh"k dqekj ehuk</v>
      </c>
      <c r="AF269" s="574" t="str">
        <f>'statement of marks'!EG20</f>
        <v/>
      </c>
      <c r="AG269" s="574" t="str">
        <f>'statement of marks'!EH20</f>
        <v/>
      </c>
      <c r="AH269" s="574" t="str">
        <f>'statement of marks'!EI20</f>
        <v/>
      </c>
      <c r="AJ269" s="571">
        <v>14</v>
      </c>
      <c r="AK269" s="571">
        <f>details!D20</f>
        <v>664</v>
      </c>
      <c r="AL269" s="571" t="str">
        <f>details!I20</f>
        <v>euh"k dqekj ehuk</v>
      </c>
      <c r="AM269" s="574"/>
      <c r="AN269" s="574"/>
      <c r="AO269" s="574"/>
    </row>
    <row r="270" spans="1:41">
      <c r="A270" s="571">
        <v>15</v>
      </c>
      <c r="B270" s="571">
        <f>details!D21</f>
        <v>665</v>
      </c>
      <c r="C270" s="571" t="str">
        <f>details!I21</f>
        <v>eueksgu flag</v>
      </c>
      <c r="D270" s="574">
        <f>'statement of marks'!DS21</f>
        <v>5</v>
      </c>
      <c r="E270" s="574">
        <f>'statement of marks'!DT21</f>
        <v>5</v>
      </c>
      <c r="F270" s="574">
        <f>'statement of marks'!DU21</f>
        <v>10</v>
      </c>
      <c r="H270" s="571">
        <v>15</v>
      </c>
      <c r="I270" s="571">
        <f>details!D21</f>
        <v>665</v>
      </c>
      <c r="J270" s="571" t="str">
        <f>details!I21</f>
        <v>eueksgu flag</v>
      </c>
      <c r="K270" s="574">
        <f>'statement of marks'!DV21</f>
        <v>5</v>
      </c>
      <c r="L270" s="574">
        <f>'statement of marks'!DW21</f>
        <v>5</v>
      </c>
      <c r="M270" s="574">
        <f>'statement of marks'!DX21</f>
        <v>10</v>
      </c>
      <c r="O270" s="571">
        <v>15</v>
      </c>
      <c r="P270" s="571">
        <f>details!D21</f>
        <v>665</v>
      </c>
      <c r="Q270" s="571" t="str">
        <f>details!I21</f>
        <v>eueksgu flag</v>
      </c>
      <c r="R270" s="574" t="str">
        <f>'statement of marks'!DY21</f>
        <v/>
      </c>
      <c r="S270" s="574" t="str">
        <f>'statement of marks'!DZ21</f>
        <v/>
      </c>
      <c r="T270" s="574" t="str">
        <f>'statement of marks'!EA21</f>
        <v/>
      </c>
      <c r="V270" s="571">
        <v>15</v>
      </c>
      <c r="W270" s="571">
        <f>details!D21</f>
        <v>665</v>
      </c>
      <c r="X270" s="571" t="str">
        <f>details!I21</f>
        <v>eueksgu flag</v>
      </c>
      <c r="Y270" s="574">
        <f>'statement of marks'!EC21</f>
        <v>50</v>
      </c>
      <c r="Z270" s="574">
        <f>'statement of marks'!ED21</f>
        <v>20</v>
      </c>
      <c r="AA270" s="574">
        <f>'statement of marks'!EE21</f>
        <v>70</v>
      </c>
      <c r="AC270" s="571">
        <v>15</v>
      </c>
      <c r="AD270" s="571">
        <f>details!D21</f>
        <v>665</v>
      </c>
      <c r="AE270" s="571" t="str">
        <f>details!I21</f>
        <v>eueksgu flag</v>
      </c>
      <c r="AF270" s="574" t="str">
        <f>'statement of marks'!EG21</f>
        <v/>
      </c>
      <c r="AG270" s="574" t="str">
        <f>'statement of marks'!EH21</f>
        <v/>
      </c>
      <c r="AH270" s="574" t="str">
        <f>'statement of marks'!EI21</f>
        <v/>
      </c>
      <c r="AJ270" s="571">
        <v>15</v>
      </c>
      <c r="AK270" s="571">
        <f>details!D21</f>
        <v>665</v>
      </c>
      <c r="AL270" s="571" t="str">
        <f>details!I21</f>
        <v>eueksgu flag</v>
      </c>
      <c r="AM270" s="574"/>
      <c r="AN270" s="574"/>
      <c r="AO270" s="574"/>
    </row>
    <row r="271" spans="1:41">
      <c r="A271" s="571">
        <v>16</v>
      </c>
      <c r="B271" s="571">
        <f>details!D22</f>
        <v>666</v>
      </c>
      <c r="C271" s="571" t="str">
        <f>details!I22</f>
        <v>e;ad</v>
      </c>
      <c r="D271" s="574">
        <f>'statement of marks'!DS22</f>
        <v>4</v>
      </c>
      <c r="E271" s="574">
        <f>'statement of marks'!DT22</f>
        <v>5</v>
      </c>
      <c r="F271" s="574">
        <f>'statement of marks'!DU22</f>
        <v>9</v>
      </c>
      <c r="H271" s="571">
        <v>16</v>
      </c>
      <c r="I271" s="571">
        <f>details!D22</f>
        <v>666</v>
      </c>
      <c r="J271" s="571" t="str">
        <f>details!I22</f>
        <v>e;ad</v>
      </c>
      <c r="K271" s="574">
        <f>'statement of marks'!DV22</f>
        <v>2</v>
      </c>
      <c r="L271" s="574">
        <f>'statement of marks'!DW22</f>
        <v>5</v>
      </c>
      <c r="M271" s="574">
        <f>'statement of marks'!DX22</f>
        <v>7</v>
      </c>
      <c r="O271" s="571">
        <v>16</v>
      </c>
      <c r="P271" s="571">
        <f>details!D22</f>
        <v>666</v>
      </c>
      <c r="Q271" s="571" t="str">
        <f>details!I22</f>
        <v>e;ad</v>
      </c>
      <c r="R271" s="574" t="str">
        <f>'statement of marks'!DY22</f>
        <v/>
      </c>
      <c r="S271" s="574" t="str">
        <f>'statement of marks'!DZ22</f>
        <v/>
      </c>
      <c r="T271" s="574" t="str">
        <f>'statement of marks'!EA22</f>
        <v/>
      </c>
      <c r="V271" s="571">
        <v>16</v>
      </c>
      <c r="W271" s="571">
        <f>details!D22</f>
        <v>666</v>
      </c>
      <c r="X271" s="571" t="str">
        <f>details!I22</f>
        <v>e;ad</v>
      </c>
      <c r="Y271" s="574">
        <f>'statement of marks'!EC22</f>
        <v>40</v>
      </c>
      <c r="Z271" s="574">
        <f>'statement of marks'!ED22</f>
        <v>19</v>
      </c>
      <c r="AA271" s="574">
        <f>'statement of marks'!EE22</f>
        <v>59</v>
      </c>
      <c r="AC271" s="571">
        <v>16</v>
      </c>
      <c r="AD271" s="571">
        <f>details!D22</f>
        <v>666</v>
      </c>
      <c r="AE271" s="571" t="str">
        <f>details!I22</f>
        <v>e;ad</v>
      </c>
      <c r="AF271" s="574" t="str">
        <f>'statement of marks'!EG22</f>
        <v/>
      </c>
      <c r="AG271" s="574" t="str">
        <f>'statement of marks'!EH22</f>
        <v/>
      </c>
      <c r="AH271" s="574" t="str">
        <f>'statement of marks'!EI22</f>
        <v/>
      </c>
      <c r="AJ271" s="571">
        <v>16</v>
      </c>
      <c r="AK271" s="571">
        <f>details!D22</f>
        <v>666</v>
      </c>
      <c r="AL271" s="571" t="str">
        <f>details!I22</f>
        <v>e;ad</v>
      </c>
      <c r="AM271" s="574"/>
      <c r="AN271" s="574"/>
      <c r="AO271" s="574"/>
    </row>
    <row r="272" spans="1:41">
      <c r="A272" s="571">
        <v>17</v>
      </c>
      <c r="B272" s="571">
        <f>details!D23</f>
        <v>667</v>
      </c>
      <c r="C272" s="571" t="str">
        <f>details!I23</f>
        <v>eksfgr dqekj</v>
      </c>
      <c r="D272" s="574">
        <f>'statement of marks'!DS23</f>
        <v>4</v>
      </c>
      <c r="E272" s="574">
        <f>'statement of marks'!DT23</f>
        <v>5</v>
      </c>
      <c r="F272" s="574">
        <f>'statement of marks'!DU23</f>
        <v>9</v>
      </c>
      <c r="H272" s="571">
        <v>17</v>
      </c>
      <c r="I272" s="571">
        <f>details!D23</f>
        <v>667</v>
      </c>
      <c r="J272" s="571" t="str">
        <f>details!I23</f>
        <v>eksfgr dqekj</v>
      </c>
      <c r="K272" s="574">
        <f>'statement of marks'!DV23</f>
        <v>3</v>
      </c>
      <c r="L272" s="574">
        <f>'statement of marks'!DW23</f>
        <v>5</v>
      </c>
      <c r="M272" s="574">
        <f>'statement of marks'!DX23</f>
        <v>8</v>
      </c>
      <c r="O272" s="571">
        <v>17</v>
      </c>
      <c r="P272" s="571">
        <f>details!D23</f>
        <v>667</v>
      </c>
      <c r="Q272" s="571" t="str">
        <f>details!I23</f>
        <v>eksfgr dqekj</v>
      </c>
      <c r="R272" s="574" t="str">
        <f>'statement of marks'!DY23</f>
        <v/>
      </c>
      <c r="S272" s="574" t="str">
        <f>'statement of marks'!DZ23</f>
        <v/>
      </c>
      <c r="T272" s="574" t="str">
        <f>'statement of marks'!EA23</f>
        <v/>
      </c>
      <c r="V272" s="571">
        <v>17</v>
      </c>
      <c r="W272" s="571">
        <f>details!D23</f>
        <v>667</v>
      </c>
      <c r="X272" s="571" t="str">
        <f>details!I23</f>
        <v>eksfgr dqekj</v>
      </c>
      <c r="Y272" s="574">
        <f>'statement of marks'!EC23</f>
        <v>47</v>
      </c>
      <c r="Z272" s="574">
        <f>'statement of marks'!ED23</f>
        <v>20</v>
      </c>
      <c r="AA272" s="574">
        <f>'statement of marks'!EE23</f>
        <v>67</v>
      </c>
      <c r="AC272" s="571">
        <v>17</v>
      </c>
      <c r="AD272" s="571">
        <f>details!D23</f>
        <v>667</v>
      </c>
      <c r="AE272" s="571" t="str">
        <f>details!I23</f>
        <v>eksfgr dqekj</v>
      </c>
      <c r="AF272" s="574" t="str">
        <f>'statement of marks'!EG23</f>
        <v/>
      </c>
      <c r="AG272" s="574" t="str">
        <f>'statement of marks'!EH23</f>
        <v/>
      </c>
      <c r="AH272" s="574" t="str">
        <f>'statement of marks'!EI23</f>
        <v/>
      </c>
      <c r="AJ272" s="571">
        <v>17</v>
      </c>
      <c r="AK272" s="571">
        <f>details!D23</f>
        <v>667</v>
      </c>
      <c r="AL272" s="571" t="str">
        <f>details!I23</f>
        <v>eksfgr dqekj</v>
      </c>
      <c r="AM272" s="574"/>
      <c r="AN272" s="574"/>
      <c r="AO272" s="574"/>
    </row>
    <row r="273" spans="1:41">
      <c r="A273" s="571">
        <v>18</v>
      </c>
      <c r="B273" s="571">
        <f>details!D24</f>
        <v>668</v>
      </c>
      <c r="C273" s="571" t="str">
        <f>details!I24</f>
        <v>fiUVq dqekj cSjok</v>
      </c>
      <c r="D273" s="574">
        <f>'statement of marks'!DS24</f>
        <v>3</v>
      </c>
      <c r="E273" s="574">
        <f>'statement of marks'!DT24</f>
        <v>5</v>
      </c>
      <c r="F273" s="574">
        <f>'statement of marks'!DU24</f>
        <v>8</v>
      </c>
      <c r="H273" s="571">
        <v>18</v>
      </c>
      <c r="I273" s="571">
        <f>details!D24</f>
        <v>668</v>
      </c>
      <c r="J273" s="571" t="str">
        <f>details!I24</f>
        <v>fiUVq dqekj cSjok</v>
      </c>
      <c r="K273" s="574">
        <f>'statement of marks'!DV24</f>
        <v>5</v>
      </c>
      <c r="L273" s="574">
        <f>'statement of marks'!DW24</f>
        <v>5</v>
      </c>
      <c r="M273" s="574">
        <f>'statement of marks'!DX24</f>
        <v>10</v>
      </c>
      <c r="O273" s="571">
        <v>18</v>
      </c>
      <c r="P273" s="571">
        <f>details!D24</f>
        <v>668</v>
      </c>
      <c r="Q273" s="571" t="str">
        <f>details!I24</f>
        <v>fiUVq dqekj cSjok</v>
      </c>
      <c r="R273" s="574" t="str">
        <f>'statement of marks'!DY24</f>
        <v/>
      </c>
      <c r="S273" s="574" t="str">
        <f>'statement of marks'!DZ24</f>
        <v/>
      </c>
      <c r="T273" s="574" t="str">
        <f>'statement of marks'!EA24</f>
        <v/>
      </c>
      <c r="V273" s="571">
        <v>18</v>
      </c>
      <c r="W273" s="571">
        <f>details!D24</f>
        <v>668</v>
      </c>
      <c r="X273" s="571" t="str">
        <f>details!I24</f>
        <v>fiUVq dqekj cSjok</v>
      </c>
      <c r="Y273" s="574">
        <f>'statement of marks'!EC24</f>
        <v>48</v>
      </c>
      <c r="Z273" s="574">
        <f>'statement of marks'!ED24</f>
        <v>20</v>
      </c>
      <c r="AA273" s="574">
        <f>'statement of marks'!EE24</f>
        <v>68</v>
      </c>
      <c r="AC273" s="571">
        <v>18</v>
      </c>
      <c r="AD273" s="571">
        <f>details!D24</f>
        <v>668</v>
      </c>
      <c r="AE273" s="571" t="str">
        <f>details!I24</f>
        <v>fiUVq dqekj cSjok</v>
      </c>
      <c r="AF273" s="574" t="str">
        <f>'statement of marks'!EG24</f>
        <v/>
      </c>
      <c r="AG273" s="574" t="str">
        <f>'statement of marks'!EH24</f>
        <v/>
      </c>
      <c r="AH273" s="574" t="str">
        <f>'statement of marks'!EI24</f>
        <v/>
      </c>
      <c r="AJ273" s="571">
        <v>18</v>
      </c>
      <c r="AK273" s="571">
        <f>details!D24</f>
        <v>668</v>
      </c>
      <c r="AL273" s="571" t="str">
        <f>details!I24</f>
        <v>fiUVq dqekj cSjok</v>
      </c>
      <c r="AM273" s="574"/>
      <c r="AN273" s="574"/>
      <c r="AO273" s="574"/>
    </row>
    <row r="274" spans="1:41">
      <c r="A274" s="571">
        <v>19</v>
      </c>
      <c r="B274" s="571">
        <f>details!D25</f>
        <v>669</v>
      </c>
      <c r="C274" s="571" t="str">
        <f>details!I25</f>
        <v>iznhi cSjok</v>
      </c>
      <c r="D274" s="574">
        <f>'statement of marks'!DS25</f>
        <v>2</v>
      </c>
      <c r="E274" s="574">
        <f>'statement of marks'!DT25</f>
        <v>5</v>
      </c>
      <c r="F274" s="574">
        <f>'statement of marks'!DU25</f>
        <v>7</v>
      </c>
      <c r="H274" s="571">
        <v>19</v>
      </c>
      <c r="I274" s="571">
        <f>details!D25</f>
        <v>669</v>
      </c>
      <c r="J274" s="571" t="str">
        <f>details!I25</f>
        <v>iznhi cSjok</v>
      </c>
      <c r="K274" s="574">
        <f>'statement of marks'!DV25</f>
        <v>2</v>
      </c>
      <c r="L274" s="574">
        <f>'statement of marks'!DW25</f>
        <v>5</v>
      </c>
      <c r="M274" s="574">
        <f>'statement of marks'!DX25</f>
        <v>7</v>
      </c>
      <c r="O274" s="571">
        <v>19</v>
      </c>
      <c r="P274" s="571">
        <f>details!D25</f>
        <v>669</v>
      </c>
      <c r="Q274" s="571" t="str">
        <f>details!I25</f>
        <v>iznhi cSjok</v>
      </c>
      <c r="R274" s="574" t="str">
        <f>'statement of marks'!DY25</f>
        <v/>
      </c>
      <c r="S274" s="574" t="str">
        <f>'statement of marks'!DZ25</f>
        <v/>
      </c>
      <c r="T274" s="574" t="str">
        <f>'statement of marks'!EA25</f>
        <v/>
      </c>
      <c r="V274" s="571">
        <v>19</v>
      </c>
      <c r="W274" s="571">
        <f>details!D25</f>
        <v>669</v>
      </c>
      <c r="X274" s="571" t="str">
        <f>details!I25</f>
        <v>iznhi cSjok</v>
      </c>
      <c r="Y274" s="574">
        <f>'statement of marks'!EC25</f>
        <v>25</v>
      </c>
      <c r="Z274" s="574">
        <f>'statement of marks'!ED25</f>
        <v>19</v>
      </c>
      <c r="AA274" s="574">
        <f>'statement of marks'!EE25</f>
        <v>44</v>
      </c>
      <c r="AC274" s="571">
        <v>19</v>
      </c>
      <c r="AD274" s="571">
        <f>details!D25</f>
        <v>669</v>
      </c>
      <c r="AE274" s="571" t="str">
        <f>details!I25</f>
        <v>iznhi cSjok</v>
      </c>
      <c r="AF274" s="574" t="str">
        <f>'statement of marks'!EG25</f>
        <v/>
      </c>
      <c r="AG274" s="574" t="str">
        <f>'statement of marks'!EH25</f>
        <v/>
      </c>
      <c r="AH274" s="574" t="str">
        <f>'statement of marks'!EI25</f>
        <v/>
      </c>
      <c r="AJ274" s="571">
        <v>19</v>
      </c>
      <c r="AK274" s="571">
        <f>details!D25</f>
        <v>669</v>
      </c>
      <c r="AL274" s="571" t="str">
        <f>details!I25</f>
        <v>iznhi cSjok</v>
      </c>
      <c r="AM274" s="574"/>
      <c r="AN274" s="574"/>
      <c r="AO274" s="574"/>
    </row>
    <row r="275" spans="1:41">
      <c r="A275" s="571">
        <v>20</v>
      </c>
      <c r="B275" s="571">
        <f>details!D26</f>
        <v>670</v>
      </c>
      <c r="C275" s="571" t="str">
        <f>details!I26</f>
        <v xml:space="preserve">izos'k dqekj </v>
      </c>
      <c r="D275" s="574">
        <f>'statement of marks'!DS26</f>
        <v>4</v>
      </c>
      <c r="E275" s="574">
        <f>'statement of marks'!DT26</f>
        <v>5</v>
      </c>
      <c r="F275" s="574">
        <f>'statement of marks'!DU26</f>
        <v>9</v>
      </c>
      <c r="H275" s="571">
        <v>20</v>
      </c>
      <c r="I275" s="571">
        <f>details!D26</f>
        <v>670</v>
      </c>
      <c r="J275" s="571" t="str">
        <f>details!I26</f>
        <v xml:space="preserve">izos'k dqekj </v>
      </c>
      <c r="K275" s="574" t="str">
        <f>'statement of marks'!DV26</f>
        <v>AB</v>
      </c>
      <c r="L275" s="574" t="str">
        <f>'statement of marks'!DW26</f>
        <v>AB</v>
      </c>
      <c r="M275" s="574">
        <f>'statement of marks'!DX26</f>
        <v>0</v>
      </c>
      <c r="O275" s="571">
        <v>20</v>
      </c>
      <c r="P275" s="571">
        <f>details!D26</f>
        <v>670</v>
      </c>
      <c r="Q275" s="571" t="str">
        <f>details!I26</f>
        <v xml:space="preserve">izos'k dqekj </v>
      </c>
      <c r="R275" s="574" t="str">
        <f>'statement of marks'!DY26</f>
        <v/>
      </c>
      <c r="S275" s="574" t="str">
        <f>'statement of marks'!DZ26</f>
        <v/>
      </c>
      <c r="T275" s="574" t="str">
        <f>'statement of marks'!EA26</f>
        <v/>
      </c>
      <c r="V275" s="571">
        <v>20</v>
      </c>
      <c r="W275" s="571">
        <f>details!D26</f>
        <v>670</v>
      </c>
      <c r="X275" s="571" t="str">
        <f>details!I26</f>
        <v xml:space="preserve">izos'k dqekj </v>
      </c>
      <c r="Y275" s="574">
        <f>'statement of marks'!EC26</f>
        <v>32</v>
      </c>
      <c r="Z275" s="574">
        <f>'statement of marks'!ED26</f>
        <v>20</v>
      </c>
      <c r="AA275" s="574">
        <f>'statement of marks'!EE26</f>
        <v>52</v>
      </c>
      <c r="AC275" s="571">
        <v>20</v>
      </c>
      <c r="AD275" s="571">
        <f>details!D26</f>
        <v>670</v>
      </c>
      <c r="AE275" s="571" t="str">
        <f>details!I26</f>
        <v xml:space="preserve">izos'k dqekj </v>
      </c>
      <c r="AF275" s="574" t="str">
        <f>'statement of marks'!EG26</f>
        <v/>
      </c>
      <c r="AG275" s="574" t="str">
        <f>'statement of marks'!EH26</f>
        <v/>
      </c>
      <c r="AH275" s="574" t="str">
        <f>'statement of marks'!EI26</f>
        <v/>
      </c>
      <c r="AJ275" s="571">
        <v>20</v>
      </c>
      <c r="AK275" s="571">
        <f>details!D26</f>
        <v>670</v>
      </c>
      <c r="AL275" s="571" t="str">
        <f>details!I26</f>
        <v xml:space="preserve">izos'k dqekj </v>
      </c>
      <c r="AM275" s="574"/>
      <c r="AN275" s="574"/>
      <c r="AO275" s="574"/>
    </row>
    <row r="276" spans="1:41">
      <c r="A276" s="571">
        <v>21</v>
      </c>
      <c r="B276" s="571">
        <f>details!D27</f>
        <v>671</v>
      </c>
      <c r="C276" s="571" t="str">
        <f>details!I27</f>
        <v>iq"isUnz lsofy;k</v>
      </c>
      <c r="D276" s="574">
        <f>'statement of marks'!DS27</f>
        <v>4</v>
      </c>
      <c r="E276" s="574">
        <f>'statement of marks'!DT27</f>
        <v>5</v>
      </c>
      <c r="F276" s="574">
        <f>'statement of marks'!DU27</f>
        <v>9</v>
      </c>
      <c r="H276" s="571">
        <v>21</v>
      </c>
      <c r="I276" s="571">
        <f>details!D27</f>
        <v>671</v>
      </c>
      <c r="J276" s="571" t="str">
        <f>details!I27</f>
        <v>iq"isUnz lsofy;k</v>
      </c>
      <c r="K276" s="574">
        <f>'statement of marks'!DV27</f>
        <v>5</v>
      </c>
      <c r="L276" s="574">
        <f>'statement of marks'!DW27</f>
        <v>5</v>
      </c>
      <c r="M276" s="574">
        <f>'statement of marks'!DX27</f>
        <v>10</v>
      </c>
      <c r="O276" s="571">
        <v>21</v>
      </c>
      <c r="P276" s="571">
        <f>details!D27</f>
        <v>671</v>
      </c>
      <c r="Q276" s="571" t="str">
        <f>details!I27</f>
        <v>iq"isUnz lsofy;k</v>
      </c>
      <c r="R276" s="574" t="str">
        <f>'statement of marks'!DY27</f>
        <v/>
      </c>
      <c r="S276" s="574" t="str">
        <f>'statement of marks'!DZ27</f>
        <v/>
      </c>
      <c r="T276" s="574" t="str">
        <f>'statement of marks'!EA27</f>
        <v/>
      </c>
      <c r="V276" s="571">
        <v>21</v>
      </c>
      <c r="W276" s="571">
        <f>details!D27</f>
        <v>671</v>
      </c>
      <c r="X276" s="571" t="str">
        <f>details!I27</f>
        <v>iq"isUnz lsofy;k</v>
      </c>
      <c r="Y276" s="574">
        <f>'statement of marks'!EC27</f>
        <v>40</v>
      </c>
      <c r="Z276" s="574">
        <f>'statement of marks'!ED27</f>
        <v>20</v>
      </c>
      <c r="AA276" s="574">
        <f>'statement of marks'!EE27</f>
        <v>60</v>
      </c>
      <c r="AC276" s="571">
        <v>21</v>
      </c>
      <c r="AD276" s="571">
        <f>details!D27</f>
        <v>671</v>
      </c>
      <c r="AE276" s="571" t="str">
        <f>details!I27</f>
        <v>iq"isUnz lsofy;k</v>
      </c>
      <c r="AF276" s="574" t="str">
        <f>'statement of marks'!EG27</f>
        <v/>
      </c>
      <c r="AG276" s="574" t="str">
        <f>'statement of marks'!EH27</f>
        <v/>
      </c>
      <c r="AH276" s="574" t="str">
        <f>'statement of marks'!EI27</f>
        <v/>
      </c>
      <c r="AJ276" s="571">
        <v>21</v>
      </c>
      <c r="AK276" s="571">
        <f>details!D27</f>
        <v>671</v>
      </c>
      <c r="AL276" s="571" t="str">
        <f>details!I27</f>
        <v>iq"isUnz lsofy;k</v>
      </c>
      <c r="AM276" s="574"/>
      <c r="AN276" s="574"/>
      <c r="AO276" s="574"/>
    </row>
    <row r="277" spans="1:41">
      <c r="A277" s="571">
        <v>22</v>
      </c>
      <c r="B277" s="571">
        <f>details!D28</f>
        <v>672</v>
      </c>
      <c r="C277" s="571" t="str">
        <f>details!I28</f>
        <v>jkgqy cSjok</v>
      </c>
      <c r="D277" s="574">
        <f>'statement of marks'!DS28</f>
        <v>5</v>
      </c>
      <c r="E277" s="574">
        <f>'statement of marks'!DT28</f>
        <v>5</v>
      </c>
      <c r="F277" s="574">
        <f>'statement of marks'!DU28</f>
        <v>10</v>
      </c>
      <c r="H277" s="571">
        <v>22</v>
      </c>
      <c r="I277" s="571">
        <f>details!D28</f>
        <v>672</v>
      </c>
      <c r="J277" s="571" t="str">
        <f>details!I28</f>
        <v>jkgqy cSjok</v>
      </c>
      <c r="K277" s="574">
        <f>'statement of marks'!DV28</f>
        <v>5</v>
      </c>
      <c r="L277" s="574">
        <f>'statement of marks'!DW28</f>
        <v>5</v>
      </c>
      <c r="M277" s="574">
        <f>'statement of marks'!DX28</f>
        <v>10</v>
      </c>
      <c r="O277" s="571">
        <v>22</v>
      </c>
      <c r="P277" s="571">
        <f>details!D28</f>
        <v>672</v>
      </c>
      <c r="Q277" s="571" t="str">
        <f>details!I28</f>
        <v>jkgqy cSjok</v>
      </c>
      <c r="R277" s="574" t="str">
        <f>'statement of marks'!DY28</f>
        <v/>
      </c>
      <c r="S277" s="574" t="str">
        <f>'statement of marks'!DZ28</f>
        <v/>
      </c>
      <c r="T277" s="574" t="str">
        <f>'statement of marks'!EA28</f>
        <v/>
      </c>
      <c r="V277" s="571">
        <v>22</v>
      </c>
      <c r="W277" s="571">
        <f>details!D28</f>
        <v>672</v>
      </c>
      <c r="X277" s="571" t="str">
        <f>details!I28</f>
        <v>jkgqy cSjok</v>
      </c>
      <c r="Y277" s="574">
        <f>'statement of marks'!EC28</f>
        <v>48</v>
      </c>
      <c r="Z277" s="574">
        <f>'statement of marks'!ED28</f>
        <v>20</v>
      </c>
      <c r="AA277" s="574">
        <f>'statement of marks'!EE28</f>
        <v>68</v>
      </c>
      <c r="AC277" s="571">
        <v>22</v>
      </c>
      <c r="AD277" s="571">
        <f>details!D28</f>
        <v>672</v>
      </c>
      <c r="AE277" s="571" t="str">
        <f>details!I28</f>
        <v>jkgqy cSjok</v>
      </c>
      <c r="AF277" s="574" t="str">
        <f>'statement of marks'!EG28</f>
        <v/>
      </c>
      <c r="AG277" s="574" t="str">
        <f>'statement of marks'!EH28</f>
        <v/>
      </c>
      <c r="AH277" s="574" t="str">
        <f>'statement of marks'!EI28</f>
        <v/>
      </c>
      <c r="AJ277" s="571">
        <v>22</v>
      </c>
      <c r="AK277" s="571">
        <f>details!D28</f>
        <v>672</v>
      </c>
      <c r="AL277" s="571" t="str">
        <f>details!I28</f>
        <v>jkgqy cSjok</v>
      </c>
      <c r="AM277" s="574"/>
      <c r="AN277" s="574"/>
      <c r="AO277" s="574"/>
    </row>
    <row r="278" spans="1:41">
      <c r="A278" s="571">
        <v>23</v>
      </c>
      <c r="B278" s="571">
        <f>details!D29</f>
        <v>673</v>
      </c>
      <c r="C278" s="571" t="str">
        <f>details!I29</f>
        <v>jkgqy dqekj cSjok</v>
      </c>
      <c r="D278" s="574">
        <f>'statement of marks'!DS29</f>
        <v>5</v>
      </c>
      <c r="E278" s="574">
        <f>'statement of marks'!DT29</f>
        <v>5</v>
      </c>
      <c r="F278" s="574">
        <f>'statement of marks'!DU29</f>
        <v>10</v>
      </c>
      <c r="H278" s="571">
        <v>23</v>
      </c>
      <c r="I278" s="571">
        <f>details!D29</f>
        <v>673</v>
      </c>
      <c r="J278" s="571" t="str">
        <f>details!I29</f>
        <v>jkgqy dqekj cSjok</v>
      </c>
      <c r="K278" s="574">
        <f>'statement of marks'!DV29</f>
        <v>5</v>
      </c>
      <c r="L278" s="574">
        <f>'statement of marks'!DW29</f>
        <v>5</v>
      </c>
      <c r="M278" s="574">
        <f>'statement of marks'!DX29</f>
        <v>10</v>
      </c>
      <c r="O278" s="571">
        <v>23</v>
      </c>
      <c r="P278" s="571">
        <f>details!D29</f>
        <v>673</v>
      </c>
      <c r="Q278" s="571" t="str">
        <f>details!I29</f>
        <v>jkgqy dqekj cSjok</v>
      </c>
      <c r="R278" s="574" t="str">
        <f>'statement of marks'!DY29</f>
        <v/>
      </c>
      <c r="S278" s="574" t="str">
        <f>'statement of marks'!DZ29</f>
        <v/>
      </c>
      <c r="T278" s="574" t="str">
        <f>'statement of marks'!EA29</f>
        <v/>
      </c>
      <c r="V278" s="571">
        <v>23</v>
      </c>
      <c r="W278" s="571">
        <f>details!D29</f>
        <v>673</v>
      </c>
      <c r="X278" s="571" t="str">
        <f>details!I29</f>
        <v>jkgqy dqekj cSjok</v>
      </c>
      <c r="Y278" s="574">
        <f>'statement of marks'!EC29</f>
        <v>46</v>
      </c>
      <c r="Z278" s="574">
        <f>'statement of marks'!ED29</f>
        <v>20</v>
      </c>
      <c r="AA278" s="574">
        <f>'statement of marks'!EE29</f>
        <v>66</v>
      </c>
      <c r="AC278" s="571">
        <v>23</v>
      </c>
      <c r="AD278" s="571">
        <f>details!D29</f>
        <v>673</v>
      </c>
      <c r="AE278" s="571" t="str">
        <f>details!I29</f>
        <v>jkgqy dqekj cSjok</v>
      </c>
      <c r="AF278" s="574" t="str">
        <f>'statement of marks'!EG29</f>
        <v/>
      </c>
      <c r="AG278" s="574" t="str">
        <f>'statement of marks'!EH29</f>
        <v/>
      </c>
      <c r="AH278" s="574" t="str">
        <f>'statement of marks'!EI29</f>
        <v/>
      </c>
      <c r="AJ278" s="571">
        <v>23</v>
      </c>
      <c r="AK278" s="571">
        <f>details!D29</f>
        <v>673</v>
      </c>
      <c r="AL278" s="571" t="str">
        <f>details!I29</f>
        <v>jkgqy dqekj cSjok</v>
      </c>
      <c r="AM278" s="574"/>
      <c r="AN278" s="574"/>
      <c r="AO278" s="574"/>
    </row>
    <row r="279" spans="1:41">
      <c r="A279" s="571">
        <v>24</v>
      </c>
      <c r="B279" s="571">
        <f>details!D30</f>
        <v>674</v>
      </c>
      <c r="C279" s="571" t="str">
        <f>details!I30</f>
        <v>jkeizdk'k ehuk</v>
      </c>
      <c r="D279" s="574">
        <f>'statement of marks'!DS30</f>
        <v>5</v>
      </c>
      <c r="E279" s="574">
        <f>'statement of marks'!DT30</f>
        <v>5</v>
      </c>
      <c r="F279" s="574">
        <f>'statement of marks'!DU30</f>
        <v>10</v>
      </c>
      <c r="H279" s="571">
        <v>24</v>
      </c>
      <c r="I279" s="571">
        <f>details!D30</f>
        <v>674</v>
      </c>
      <c r="J279" s="571" t="str">
        <f>details!I30</f>
        <v>jkeizdk'k ehuk</v>
      </c>
      <c r="K279" s="574">
        <f>'statement of marks'!DV30</f>
        <v>4</v>
      </c>
      <c r="L279" s="574">
        <f>'statement of marks'!DW30</f>
        <v>5</v>
      </c>
      <c r="M279" s="574">
        <f>'statement of marks'!DX30</f>
        <v>9</v>
      </c>
      <c r="O279" s="571">
        <v>24</v>
      </c>
      <c r="P279" s="571">
        <f>details!D30</f>
        <v>674</v>
      </c>
      <c r="Q279" s="571" t="str">
        <f>details!I30</f>
        <v>jkeizdk'k ehuk</v>
      </c>
      <c r="R279" s="574" t="str">
        <f>'statement of marks'!DY30</f>
        <v/>
      </c>
      <c r="S279" s="574" t="str">
        <f>'statement of marks'!DZ30</f>
        <v/>
      </c>
      <c r="T279" s="574" t="str">
        <f>'statement of marks'!EA30</f>
        <v/>
      </c>
      <c r="V279" s="571">
        <v>24</v>
      </c>
      <c r="W279" s="571">
        <f>details!D30</f>
        <v>674</v>
      </c>
      <c r="X279" s="571" t="str">
        <f>details!I30</f>
        <v>jkeizdk'k ehuk</v>
      </c>
      <c r="Y279" s="574">
        <f>'statement of marks'!EC30</f>
        <v>44</v>
      </c>
      <c r="Z279" s="574">
        <f>'statement of marks'!ED30</f>
        <v>19</v>
      </c>
      <c r="AA279" s="574">
        <f>'statement of marks'!EE30</f>
        <v>63</v>
      </c>
      <c r="AC279" s="571">
        <v>24</v>
      </c>
      <c r="AD279" s="571">
        <f>details!D30</f>
        <v>674</v>
      </c>
      <c r="AE279" s="571" t="str">
        <f>details!I30</f>
        <v>jkeizdk'k ehuk</v>
      </c>
      <c r="AF279" s="574" t="str">
        <f>'statement of marks'!EG30</f>
        <v/>
      </c>
      <c r="AG279" s="574" t="str">
        <f>'statement of marks'!EH30</f>
        <v/>
      </c>
      <c r="AH279" s="574" t="str">
        <f>'statement of marks'!EI30</f>
        <v/>
      </c>
      <c r="AJ279" s="571">
        <v>24</v>
      </c>
      <c r="AK279" s="571">
        <f>details!D30</f>
        <v>674</v>
      </c>
      <c r="AL279" s="571" t="str">
        <f>details!I30</f>
        <v>jkeizdk'k ehuk</v>
      </c>
      <c r="AM279" s="574"/>
      <c r="AN279" s="574"/>
      <c r="AO279" s="574"/>
    </row>
    <row r="280" spans="1:41">
      <c r="A280" s="571">
        <v>25</v>
      </c>
      <c r="B280" s="571">
        <f>details!D31</f>
        <v>675</v>
      </c>
      <c r="C280" s="571" t="str">
        <f>details!I31</f>
        <v>jfo dqekj</v>
      </c>
      <c r="D280" s="574">
        <f>'statement of marks'!DS31</f>
        <v>4</v>
      </c>
      <c r="E280" s="574">
        <f>'statement of marks'!DT31</f>
        <v>5</v>
      </c>
      <c r="F280" s="574">
        <f>'statement of marks'!DU31</f>
        <v>9</v>
      </c>
      <c r="H280" s="571">
        <v>25</v>
      </c>
      <c r="I280" s="571">
        <f>details!D31</f>
        <v>675</v>
      </c>
      <c r="J280" s="571" t="str">
        <f>details!I31</f>
        <v>jfo dqekj</v>
      </c>
      <c r="K280" s="574">
        <f>'statement of marks'!DV31</f>
        <v>2</v>
      </c>
      <c r="L280" s="574">
        <f>'statement of marks'!DW31</f>
        <v>5</v>
      </c>
      <c r="M280" s="574">
        <f>'statement of marks'!DX31</f>
        <v>7</v>
      </c>
      <c r="O280" s="571">
        <v>25</v>
      </c>
      <c r="P280" s="571">
        <f>details!D31</f>
        <v>675</v>
      </c>
      <c r="Q280" s="571" t="str">
        <f>details!I31</f>
        <v>jfo dqekj</v>
      </c>
      <c r="R280" s="574" t="str">
        <f>'statement of marks'!DY31</f>
        <v/>
      </c>
      <c r="S280" s="574" t="str">
        <f>'statement of marks'!DZ31</f>
        <v/>
      </c>
      <c r="T280" s="574" t="str">
        <f>'statement of marks'!EA31</f>
        <v/>
      </c>
      <c r="V280" s="571">
        <v>25</v>
      </c>
      <c r="W280" s="571">
        <f>details!D31</f>
        <v>675</v>
      </c>
      <c r="X280" s="571" t="str">
        <f>details!I31</f>
        <v>jfo dqekj</v>
      </c>
      <c r="Y280" s="574">
        <f>'statement of marks'!EC31</f>
        <v>31</v>
      </c>
      <c r="Z280" s="574">
        <f>'statement of marks'!ED31</f>
        <v>19</v>
      </c>
      <c r="AA280" s="574">
        <f>'statement of marks'!EE31</f>
        <v>50</v>
      </c>
      <c r="AC280" s="571">
        <v>25</v>
      </c>
      <c r="AD280" s="571">
        <f>details!D31</f>
        <v>675</v>
      </c>
      <c r="AE280" s="571" t="str">
        <f>details!I31</f>
        <v>jfo dqekj</v>
      </c>
      <c r="AF280" s="574" t="str">
        <f>'statement of marks'!EG31</f>
        <v/>
      </c>
      <c r="AG280" s="574" t="str">
        <f>'statement of marks'!EH31</f>
        <v/>
      </c>
      <c r="AH280" s="574" t="str">
        <f>'statement of marks'!EI31</f>
        <v/>
      </c>
      <c r="AJ280" s="571">
        <v>25</v>
      </c>
      <c r="AK280" s="571">
        <f>details!D31</f>
        <v>675</v>
      </c>
      <c r="AL280" s="571" t="str">
        <f>details!I31</f>
        <v>jfo dqekj</v>
      </c>
      <c r="AM280" s="574"/>
      <c r="AN280" s="574"/>
      <c r="AO280" s="574"/>
    </row>
    <row r="281" spans="1:41">
      <c r="A281" s="571">
        <v>26</v>
      </c>
      <c r="B281" s="571">
        <f>details!D32</f>
        <v>676</v>
      </c>
      <c r="C281" s="571" t="str">
        <f>details!I32</f>
        <v>lUuh dqekj lk¡lh</v>
      </c>
      <c r="D281" s="574">
        <f>'statement of marks'!DS32</f>
        <v>4</v>
      </c>
      <c r="E281" s="574">
        <f>'statement of marks'!DT32</f>
        <v>5</v>
      </c>
      <c r="F281" s="574">
        <f>'statement of marks'!DU32</f>
        <v>9</v>
      </c>
      <c r="H281" s="571">
        <v>26</v>
      </c>
      <c r="I281" s="571">
        <f>details!D32</f>
        <v>676</v>
      </c>
      <c r="J281" s="571" t="str">
        <f>details!I32</f>
        <v>lUuh dqekj lk¡lh</v>
      </c>
      <c r="K281" s="574">
        <f>'statement of marks'!DV32</f>
        <v>5</v>
      </c>
      <c r="L281" s="574">
        <f>'statement of marks'!DW32</f>
        <v>5</v>
      </c>
      <c r="M281" s="574">
        <f>'statement of marks'!DX32</f>
        <v>10</v>
      </c>
      <c r="O281" s="571">
        <v>26</v>
      </c>
      <c r="P281" s="571">
        <f>details!D32</f>
        <v>676</v>
      </c>
      <c r="Q281" s="571" t="str">
        <f>details!I32</f>
        <v>lUuh dqekj lk¡lh</v>
      </c>
      <c r="R281" s="574" t="str">
        <f>'statement of marks'!DY32</f>
        <v/>
      </c>
      <c r="S281" s="574" t="str">
        <f>'statement of marks'!DZ32</f>
        <v/>
      </c>
      <c r="T281" s="574" t="str">
        <f>'statement of marks'!EA32</f>
        <v/>
      </c>
      <c r="V281" s="571">
        <v>26</v>
      </c>
      <c r="W281" s="571">
        <f>details!D32</f>
        <v>676</v>
      </c>
      <c r="X281" s="571" t="str">
        <f>details!I32</f>
        <v>lUuh dqekj lk¡lh</v>
      </c>
      <c r="Y281" s="574">
        <f>'statement of marks'!EC32</f>
        <v>50</v>
      </c>
      <c r="Z281" s="574">
        <f>'statement of marks'!ED32</f>
        <v>20</v>
      </c>
      <c r="AA281" s="574">
        <f>'statement of marks'!EE32</f>
        <v>70</v>
      </c>
      <c r="AC281" s="571">
        <v>26</v>
      </c>
      <c r="AD281" s="571">
        <f>details!D32</f>
        <v>676</v>
      </c>
      <c r="AE281" s="571" t="str">
        <f>details!I32</f>
        <v>lUuh dqekj lk¡lh</v>
      </c>
      <c r="AF281" s="574" t="str">
        <f>'statement of marks'!EG32</f>
        <v/>
      </c>
      <c r="AG281" s="574" t="str">
        <f>'statement of marks'!EH32</f>
        <v/>
      </c>
      <c r="AH281" s="574" t="str">
        <f>'statement of marks'!EI32</f>
        <v/>
      </c>
      <c r="AJ281" s="571">
        <v>26</v>
      </c>
      <c r="AK281" s="571">
        <f>details!D32</f>
        <v>676</v>
      </c>
      <c r="AL281" s="571" t="str">
        <f>details!I32</f>
        <v>lUuh dqekj lk¡lh</v>
      </c>
      <c r="AM281" s="574"/>
      <c r="AN281" s="574"/>
      <c r="AO281" s="574"/>
    </row>
    <row r="282" spans="1:41">
      <c r="A282" s="571">
        <v>27</v>
      </c>
      <c r="B282" s="571">
        <f>details!D33</f>
        <v>677</v>
      </c>
      <c r="C282" s="571" t="str">
        <f>details!I33</f>
        <v>lqjsUnz dqekj ehuk</v>
      </c>
      <c r="D282" s="574">
        <f>'statement of marks'!DS33</f>
        <v>3</v>
      </c>
      <c r="E282" s="574">
        <f>'statement of marks'!DT33</f>
        <v>5</v>
      </c>
      <c r="F282" s="574">
        <f>'statement of marks'!DU33</f>
        <v>8</v>
      </c>
      <c r="H282" s="571">
        <v>27</v>
      </c>
      <c r="I282" s="571">
        <f>details!D33</f>
        <v>677</v>
      </c>
      <c r="J282" s="571" t="str">
        <f>details!I33</f>
        <v>lqjsUnz dqekj ehuk</v>
      </c>
      <c r="K282" s="574">
        <f>'statement of marks'!DV33</f>
        <v>3</v>
      </c>
      <c r="L282" s="574">
        <f>'statement of marks'!DW33</f>
        <v>5</v>
      </c>
      <c r="M282" s="574">
        <f>'statement of marks'!DX33</f>
        <v>8</v>
      </c>
      <c r="O282" s="571">
        <v>27</v>
      </c>
      <c r="P282" s="571">
        <f>details!D33</f>
        <v>677</v>
      </c>
      <c r="Q282" s="571" t="str">
        <f>details!I33</f>
        <v>lqjsUnz dqekj ehuk</v>
      </c>
      <c r="R282" s="574" t="str">
        <f>'statement of marks'!DY33</f>
        <v/>
      </c>
      <c r="S282" s="574" t="str">
        <f>'statement of marks'!DZ33</f>
        <v/>
      </c>
      <c r="T282" s="574" t="str">
        <f>'statement of marks'!EA33</f>
        <v/>
      </c>
      <c r="V282" s="571">
        <v>27</v>
      </c>
      <c r="W282" s="571">
        <f>details!D33</f>
        <v>677</v>
      </c>
      <c r="X282" s="571" t="str">
        <f>details!I33</f>
        <v>lqjsUnz dqekj ehuk</v>
      </c>
      <c r="Y282" s="574">
        <f>'statement of marks'!EC33</f>
        <v>41</v>
      </c>
      <c r="Z282" s="574">
        <f>'statement of marks'!ED33</f>
        <v>19</v>
      </c>
      <c r="AA282" s="574">
        <f>'statement of marks'!EE33</f>
        <v>60</v>
      </c>
      <c r="AC282" s="571">
        <v>27</v>
      </c>
      <c r="AD282" s="571">
        <f>details!D33</f>
        <v>677</v>
      </c>
      <c r="AE282" s="571" t="str">
        <f>details!I33</f>
        <v>lqjsUnz dqekj ehuk</v>
      </c>
      <c r="AF282" s="574" t="str">
        <f>'statement of marks'!EG33</f>
        <v/>
      </c>
      <c r="AG282" s="574" t="str">
        <f>'statement of marks'!EH33</f>
        <v/>
      </c>
      <c r="AH282" s="574" t="str">
        <f>'statement of marks'!EI33</f>
        <v/>
      </c>
      <c r="AJ282" s="571">
        <v>27</v>
      </c>
      <c r="AK282" s="571">
        <f>details!D33</f>
        <v>677</v>
      </c>
      <c r="AL282" s="571" t="str">
        <f>details!I33</f>
        <v>lqjsUnz dqekj ehuk</v>
      </c>
      <c r="AM282" s="574"/>
      <c r="AN282" s="574"/>
      <c r="AO282" s="574"/>
    </row>
    <row r="283" spans="1:41">
      <c r="A283" s="571">
        <v>28</v>
      </c>
      <c r="B283" s="571">
        <f>details!D34</f>
        <v>678</v>
      </c>
      <c r="C283" s="571" t="str">
        <f>details!I34</f>
        <v>fot; dqekj cSjok</v>
      </c>
      <c r="D283" s="574">
        <f>'statement of marks'!DS34</f>
        <v>3</v>
      </c>
      <c r="E283" s="574">
        <f>'statement of marks'!DT34</f>
        <v>5</v>
      </c>
      <c r="F283" s="574">
        <f>'statement of marks'!DU34</f>
        <v>8</v>
      </c>
      <c r="H283" s="571">
        <v>28</v>
      </c>
      <c r="I283" s="571">
        <f>details!D34</f>
        <v>678</v>
      </c>
      <c r="J283" s="571" t="str">
        <f>details!I34</f>
        <v>fot; dqekj cSjok</v>
      </c>
      <c r="K283" s="574">
        <f>'statement of marks'!DV34</f>
        <v>5</v>
      </c>
      <c r="L283" s="574">
        <f>'statement of marks'!DW34</f>
        <v>5</v>
      </c>
      <c r="M283" s="574">
        <f>'statement of marks'!DX34</f>
        <v>10</v>
      </c>
      <c r="O283" s="571">
        <v>28</v>
      </c>
      <c r="P283" s="571">
        <f>details!D34</f>
        <v>678</v>
      </c>
      <c r="Q283" s="571" t="str">
        <f>details!I34</f>
        <v>fot; dqekj cSjok</v>
      </c>
      <c r="R283" s="574" t="str">
        <f>'statement of marks'!DY34</f>
        <v/>
      </c>
      <c r="S283" s="574" t="str">
        <f>'statement of marks'!DZ34</f>
        <v/>
      </c>
      <c r="T283" s="574" t="str">
        <f>'statement of marks'!EA34</f>
        <v/>
      </c>
      <c r="V283" s="571">
        <v>28</v>
      </c>
      <c r="W283" s="571">
        <f>details!D34</f>
        <v>678</v>
      </c>
      <c r="X283" s="571" t="str">
        <f>details!I34</f>
        <v>fot; dqekj cSjok</v>
      </c>
      <c r="Y283" s="574">
        <f>'statement of marks'!EC34</f>
        <v>44</v>
      </c>
      <c r="Z283" s="574">
        <f>'statement of marks'!ED34</f>
        <v>20</v>
      </c>
      <c r="AA283" s="574">
        <f>'statement of marks'!EE34</f>
        <v>64</v>
      </c>
      <c r="AC283" s="571">
        <v>28</v>
      </c>
      <c r="AD283" s="571">
        <f>details!D34</f>
        <v>678</v>
      </c>
      <c r="AE283" s="571" t="str">
        <f>details!I34</f>
        <v>fot; dqekj cSjok</v>
      </c>
      <c r="AF283" s="574" t="str">
        <f>'statement of marks'!EG34</f>
        <v/>
      </c>
      <c r="AG283" s="574" t="str">
        <f>'statement of marks'!EH34</f>
        <v/>
      </c>
      <c r="AH283" s="574" t="str">
        <f>'statement of marks'!EI34</f>
        <v/>
      </c>
      <c r="AJ283" s="571">
        <v>28</v>
      </c>
      <c r="AK283" s="571">
        <f>details!D34</f>
        <v>678</v>
      </c>
      <c r="AL283" s="571" t="str">
        <f>details!I34</f>
        <v>fot; dqekj cSjok</v>
      </c>
      <c r="AM283" s="574"/>
      <c r="AN283" s="574"/>
      <c r="AO283" s="574"/>
    </row>
    <row r="284" spans="1:41">
      <c r="A284" s="571">
        <v>29</v>
      </c>
      <c r="B284" s="571">
        <f>details!D35</f>
        <v>679</v>
      </c>
      <c r="C284" s="571" t="str">
        <f>details!I35</f>
        <v>fou; dqekj ehuk</v>
      </c>
      <c r="D284" s="574">
        <f>'statement of marks'!DS35</f>
        <v>4</v>
      </c>
      <c r="E284" s="574">
        <f>'statement of marks'!DT35</f>
        <v>5</v>
      </c>
      <c r="F284" s="574">
        <f>'statement of marks'!DU35</f>
        <v>9</v>
      </c>
      <c r="H284" s="571">
        <v>29</v>
      </c>
      <c r="I284" s="571">
        <f>details!D35</f>
        <v>679</v>
      </c>
      <c r="J284" s="571" t="str">
        <f>details!I35</f>
        <v>fou; dqekj ehuk</v>
      </c>
      <c r="K284" s="574">
        <f>'statement of marks'!DV35</f>
        <v>2</v>
      </c>
      <c r="L284" s="574">
        <f>'statement of marks'!DW35</f>
        <v>5</v>
      </c>
      <c r="M284" s="574">
        <f>'statement of marks'!DX35</f>
        <v>7</v>
      </c>
      <c r="O284" s="571">
        <v>29</v>
      </c>
      <c r="P284" s="571">
        <f>details!D35</f>
        <v>679</v>
      </c>
      <c r="Q284" s="571" t="str">
        <f>details!I35</f>
        <v>fou; dqekj ehuk</v>
      </c>
      <c r="R284" s="574" t="str">
        <f>'statement of marks'!DY35</f>
        <v/>
      </c>
      <c r="S284" s="574" t="str">
        <f>'statement of marks'!DZ35</f>
        <v/>
      </c>
      <c r="T284" s="574" t="str">
        <f>'statement of marks'!EA35</f>
        <v/>
      </c>
      <c r="V284" s="571">
        <v>29</v>
      </c>
      <c r="W284" s="571">
        <f>details!D35</f>
        <v>679</v>
      </c>
      <c r="X284" s="571" t="str">
        <f>details!I35</f>
        <v>fou; dqekj ehuk</v>
      </c>
      <c r="Y284" s="574">
        <f>'statement of marks'!EC35</f>
        <v>35</v>
      </c>
      <c r="Z284" s="574">
        <f>'statement of marks'!ED35</f>
        <v>19</v>
      </c>
      <c r="AA284" s="574">
        <f>'statement of marks'!EE35</f>
        <v>54</v>
      </c>
      <c r="AC284" s="571">
        <v>29</v>
      </c>
      <c r="AD284" s="571">
        <f>details!D35</f>
        <v>679</v>
      </c>
      <c r="AE284" s="571" t="str">
        <f>details!I35</f>
        <v>fou; dqekj ehuk</v>
      </c>
      <c r="AF284" s="574" t="str">
        <f>'statement of marks'!EG35</f>
        <v/>
      </c>
      <c r="AG284" s="574" t="str">
        <f>'statement of marks'!EH35</f>
        <v/>
      </c>
      <c r="AH284" s="574" t="str">
        <f>'statement of marks'!EI35</f>
        <v/>
      </c>
      <c r="AJ284" s="571">
        <v>29</v>
      </c>
      <c r="AK284" s="571">
        <f>details!D35</f>
        <v>679</v>
      </c>
      <c r="AL284" s="571" t="str">
        <f>details!I35</f>
        <v>fou; dqekj ehuk</v>
      </c>
      <c r="AM284" s="574"/>
      <c r="AN284" s="574"/>
      <c r="AO284" s="574"/>
    </row>
    <row r="285" spans="1:41">
      <c r="A285" s="571">
        <v>30</v>
      </c>
      <c r="B285" s="571">
        <f>details!D36</f>
        <v>680</v>
      </c>
      <c r="C285" s="571" t="str">
        <f>details!I36</f>
        <v>fouksn ehuk</v>
      </c>
      <c r="D285" s="574" t="str">
        <f>'statement of marks'!DS36</f>
        <v>ab</v>
      </c>
      <c r="E285" s="574" t="str">
        <f>'statement of marks'!DT36</f>
        <v>ab</v>
      </c>
      <c r="F285" s="574">
        <f>'statement of marks'!DU36</f>
        <v>0</v>
      </c>
      <c r="H285" s="571">
        <v>30</v>
      </c>
      <c r="I285" s="571">
        <f>details!D36</f>
        <v>680</v>
      </c>
      <c r="J285" s="571" t="str">
        <f>details!I36</f>
        <v>fouksn ehuk</v>
      </c>
      <c r="K285" s="574">
        <f>'statement of marks'!DV36</f>
        <v>5</v>
      </c>
      <c r="L285" s="574">
        <f>'statement of marks'!DW36</f>
        <v>5</v>
      </c>
      <c r="M285" s="574">
        <f>'statement of marks'!DX36</f>
        <v>10</v>
      </c>
      <c r="O285" s="571">
        <v>30</v>
      </c>
      <c r="P285" s="571">
        <f>details!D36</f>
        <v>680</v>
      </c>
      <c r="Q285" s="571" t="str">
        <f>details!I36</f>
        <v>fouksn ehuk</v>
      </c>
      <c r="R285" s="574" t="str">
        <f>'statement of marks'!DY36</f>
        <v/>
      </c>
      <c r="S285" s="574" t="str">
        <f>'statement of marks'!DZ36</f>
        <v/>
      </c>
      <c r="T285" s="574" t="str">
        <f>'statement of marks'!EA36</f>
        <v/>
      </c>
      <c r="V285" s="571">
        <v>30</v>
      </c>
      <c r="W285" s="571">
        <f>details!D36</f>
        <v>680</v>
      </c>
      <c r="X285" s="571" t="str">
        <f>details!I36</f>
        <v>fouksn ehuk</v>
      </c>
      <c r="Y285" s="574">
        <f>'statement of marks'!EC36</f>
        <v>46</v>
      </c>
      <c r="Z285" s="574">
        <f>'statement of marks'!ED36</f>
        <v>20</v>
      </c>
      <c r="AA285" s="574">
        <f>'statement of marks'!EE36</f>
        <v>66</v>
      </c>
      <c r="AC285" s="571">
        <v>30</v>
      </c>
      <c r="AD285" s="571">
        <f>details!D36</f>
        <v>680</v>
      </c>
      <c r="AE285" s="571" t="str">
        <f>details!I36</f>
        <v>fouksn ehuk</v>
      </c>
      <c r="AF285" s="574" t="str">
        <f>'statement of marks'!EG36</f>
        <v/>
      </c>
      <c r="AG285" s="574" t="str">
        <f>'statement of marks'!EH36</f>
        <v/>
      </c>
      <c r="AH285" s="574" t="str">
        <f>'statement of marks'!EI36</f>
        <v/>
      </c>
      <c r="AJ285" s="571">
        <v>30</v>
      </c>
      <c r="AK285" s="571">
        <f>details!D36</f>
        <v>680</v>
      </c>
      <c r="AL285" s="571" t="str">
        <f>details!I36</f>
        <v>fouksn ehuk</v>
      </c>
      <c r="AM285" s="574"/>
      <c r="AN285" s="574"/>
      <c r="AO285" s="574"/>
    </row>
    <row r="286" spans="1:41">
      <c r="A286" s="571">
        <v>31</v>
      </c>
      <c r="B286" s="571">
        <f>details!D37</f>
        <v>681</v>
      </c>
      <c r="C286" s="571" t="str">
        <f>details!I37</f>
        <v>fo'kky ehuk</v>
      </c>
      <c r="D286" s="574">
        <f>'statement of marks'!DS37</f>
        <v>5</v>
      </c>
      <c r="E286" s="574">
        <f>'statement of marks'!DT37</f>
        <v>5</v>
      </c>
      <c r="F286" s="574">
        <f>'statement of marks'!DU37</f>
        <v>10</v>
      </c>
      <c r="H286" s="571">
        <v>31</v>
      </c>
      <c r="I286" s="571">
        <f>details!D37</f>
        <v>681</v>
      </c>
      <c r="J286" s="571" t="str">
        <f>details!I37</f>
        <v>fo'kky ehuk</v>
      </c>
      <c r="K286" s="574" t="str">
        <f>'statement of marks'!DV37</f>
        <v>AB</v>
      </c>
      <c r="L286" s="574" t="str">
        <f>'statement of marks'!DW37</f>
        <v>AB</v>
      </c>
      <c r="M286" s="574">
        <f>'statement of marks'!DX37</f>
        <v>0</v>
      </c>
      <c r="O286" s="571">
        <v>31</v>
      </c>
      <c r="P286" s="571">
        <f>details!D37</f>
        <v>681</v>
      </c>
      <c r="Q286" s="571" t="str">
        <f>details!I37</f>
        <v>fo'kky ehuk</v>
      </c>
      <c r="R286" s="574" t="str">
        <f>'statement of marks'!DY37</f>
        <v/>
      </c>
      <c r="S286" s="574" t="str">
        <f>'statement of marks'!DZ37</f>
        <v/>
      </c>
      <c r="T286" s="574" t="str">
        <f>'statement of marks'!EA37</f>
        <v/>
      </c>
      <c r="V286" s="571">
        <v>31</v>
      </c>
      <c r="W286" s="571">
        <f>details!D37</f>
        <v>681</v>
      </c>
      <c r="X286" s="571" t="str">
        <f>details!I37</f>
        <v>fo'kky ehuk</v>
      </c>
      <c r="Y286" s="574" t="str">
        <f>'statement of marks'!EC37</f>
        <v>ab</v>
      </c>
      <c r="Z286" s="574" t="str">
        <f>'statement of marks'!ED37</f>
        <v>ab</v>
      </c>
      <c r="AA286" s="574">
        <f>'statement of marks'!EE37</f>
        <v>0</v>
      </c>
      <c r="AC286" s="571">
        <v>31</v>
      </c>
      <c r="AD286" s="571">
        <f>details!D37</f>
        <v>681</v>
      </c>
      <c r="AE286" s="571" t="str">
        <f>details!I37</f>
        <v>fo'kky ehuk</v>
      </c>
      <c r="AF286" s="574" t="str">
        <f>'statement of marks'!EG37</f>
        <v/>
      </c>
      <c r="AG286" s="574" t="str">
        <f>'statement of marks'!EH37</f>
        <v/>
      </c>
      <c r="AH286" s="574" t="str">
        <f>'statement of marks'!EI37</f>
        <v/>
      </c>
      <c r="AJ286" s="571">
        <v>31</v>
      </c>
      <c r="AK286" s="571">
        <f>details!D37</f>
        <v>681</v>
      </c>
      <c r="AL286" s="571" t="str">
        <f>details!I37</f>
        <v>fo'kky ehuk</v>
      </c>
      <c r="AM286" s="574"/>
      <c r="AN286" s="574"/>
      <c r="AO286" s="574"/>
    </row>
    <row r="287" spans="1:41">
      <c r="A287" s="571">
        <v>32</v>
      </c>
      <c r="B287" s="571">
        <f>details!D38</f>
        <v>682</v>
      </c>
      <c r="C287" s="571" t="str">
        <f>details!I38</f>
        <v>fo".kq dqekj ckcfj;k</v>
      </c>
      <c r="D287" s="574">
        <f>'statement of marks'!DS38</f>
        <v>2</v>
      </c>
      <c r="E287" s="574">
        <f>'statement of marks'!DT38</f>
        <v>5</v>
      </c>
      <c r="F287" s="574">
        <f>'statement of marks'!DU38</f>
        <v>7</v>
      </c>
      <c r="H287" s="571">
        <v>32</v>
      </c>
      <c r="I287" s="571">
        <f>details!D38</f>
        <v>682</v>
      </c>
      <c r="J287" s="571" t="str">
        <f>details!I38</f>
        <v>fo".kq dqekj ckcfj;k</v>
      </c>
      <c r="K287" s="574" t="str">
        <f>'statement of marks'!DV38</f>
        <v>AB</v>
      </c>
      <c r="L287" s="574" t="str">
        <f>'statement of marks'!DW38</f>
        <v>AB</v>
      </c>
      <c r="M287" s="574">
        <f>'statement of marks'!DX38</f>
        <v>0</v>
      </c>
      <c r="O287" s="571">
        <v>32</v>
      </c>
      <c r="P287" s="571">
        <f>details!D38</f>
        <v>682</v>
      </c>
      <c r="Q287" s="571" t="str">
        <f>details!I38</f>
        <v>fo".kq dqekj ckcfj;k</v>
      </c>
      <c r="R287" s="574" t="str">
        <f>'statement of marks'!DY38</f>
        <v/>
      </c>
      <c r="S287" s="574" t="str">
        <f>'statement of marks'!DZ38</f>
        <v/>
      </c>
      <c r="T287" s="574" t="str">
        <f>'statement of marks'!EA38</f>
        <v/>
      </c>
      <c r="V287" s="571">
        <v>32</v>
      </c>
      <c r="W287" s="571">
        <f>details!D38</f>
        <v>682</v>
      </c>
      <c r="X287" s="571" t="str">
        <f>details!I38</f>
        <v>fo".kq dqekj ckcfj;k</v>
      </c>
      <c r="Y287" s="574" t="str">
        <f>'statement of marks'!EC38</f>
        <v>ab</v>
      </c>
      <c r="Z287" s="574" t="str">
        <f>'statement of marks'!ED38</f>
        <v>ab</v>
      </c>
      <c r="AA287" s="574">
        <f>'statement of marks'!EE38</f>
        <v>0</v>
      </c>
      <c r="AC287" s="571">
        <v>32</v>
      </c>
      <c r="AD287" s="571">
        <f>details!D38</f>
        <v>682</v>
      </c>
      <c r="AE287" s="571" t="str">
        <f>details!I38</f>
        <v>fo".kq dqekj ckcfj;k</v>
      </c>
      <c r="AF287" s="574" t="str">
        <f>'statement of marks'!EG38</f>
        <v/>
      </c>
      <c r="AG287" s="574" t="str">
        <f>'statement of marks'!EH38</f>
        <v/>
      </c>
      <c r="AH287" s="574" t="str">
        <f>'statement of marks'!EI38</f>
        <v/>
      </c>
      <c r="AJ287" s="571">
        <v>32</v>
      </c>
      <c r="AK287" s="571">
        <f>details!D38</f>
        <v>682</v>
      </c>
      <c r="AL287" s="571" t="str">
        <f>details!I38</f>
        <v>fo".kq dqekj ckcfj;k</v>
      </c>
      <c r="AM287" s="574"/>
      <c r="AN287" s="574"/>
      <c r="AO287" s="574"/>
    </row>
    <row r="288" spans="1:41">
      <c r="A288" s="571">
        <v>33</v>
      </c>
      <c r="B288" s="571">
        <f>details!D39</f>
        <v>0</v>
      </c>
      <c r="C288" s="571">
        <f>details!I39</f>
        <v>0</v>
      </c>
      <c r="D288" s="574" t="str">
        <f>'statement of marks'!DS39</f>
        <v/>
      </c>
      <c r="E288" s="574" t="str">
        <f>'statement of marks'!DT39</f>
        <v/>
      </c>
      <c r="F288" s="574" t="str">
        <f>'statement of marks'!DU39</f>
        <v/>
      </c>
      <c r="H288" s="571">
        <v>33</v>
      </c>
      <c r="I288" s="571">
        <f>details!D39</f>
        <v>0</v>
      </c>
      <c r="J288" s="571">
        <f>details!I39</f>
        <v>0</v>
      </c>
      <c r="K288" s="574" t="str">
        <f>'statement of marks'!DV39</f>
        <v/>
      </c>
      <c r="L288" s="574" t="str">
        <f>'statement of marks'!DW39</f>
        <v/>
      </c>
      <c r="M288" s="574" t="str">
        <f>'statement of marks'!DX39</f>
        <v/>
      </c>
      <c r="O288" s="571">
        <v>33</v>
      </c>
      <c r="P288" s="571">
        <f>details!D39</f>
        <v>0</v>
      </c>
      <c r="Q288" s="571">
        <f>details!I39</f>
        <v>0</v>
      </c>
      <c r="R288" s="574" t="str">
        <f>'statement of marks'!DY39</f>
        <v/>
      </c>
      <c r="S288" s="574" t="str">
        <f>'statement of marks'!DZ39</f>
        <v/>
      </c>
      <c r="T288" s="574" t="str">
        <f>'statement of marks'!EA39</f>
        <v/>
      </c>
      <c r="V288" s="571">
        <v>33</v>
      </c>
      <c r="W288" s="571">
        <f>details!D39</f>
        <v>0</v>
      </c>
      <c r="X288" s="571">
        <f>details!I39</f>
        <v>0</v>
      </c>
      <c r="Y288" s="574" t="str">
        <f>'statement of marks'!EC39</f>
        <v/>
      </c>
      <c r="Z288" s="574" t="str">
        <f>'statement of marks'!ED39</f>
        <v/>
      </c>
      <c r="AA288" s="574" t="str">
        <f>'statement of marks'!EE39</f>
        <v/>
      </c>
      <c r="AC288" s="571">
        <v>33</v>
      </c>
      <c r="AD288" s="571">
        <f>details!D39</f>
        <v>0</v>
      </c>
      <c r="AE288" s="571">
        <f>details!I39</f>
        <v>0</v>
      </c>
      <c r="AF288" s="574" t="str">
        <f>'statement of marks'!EG39</f>
        <v/>
      </c>
      <c r="AG288" s="574" t="str">
        <f>'statement of marks'!EH39</f>
        <v/>
      </c>
      <c r="AH288" s="574" t="str">
        <f>'statement of marks'!EI39</f>
        <v/>
      </c>
      <c r="AJ288" s="571">
        <v>33</v>
      </c>
      <c r="AK288" s="571">
        <f>details!D39</f>
        <v>0</v>
      </c>
      <c r="AL288" s="571">
        <f>details!I39</f>
        <v>0</v>
      </c>
      <c r="AM288" s="574"/>
      <c r="AN288" s="574"/>
      <c r="AO288" s="574"/>
    </row>
    <row r="289" spans="1:41">
      <c r="A289" s="571">
        <v>34</v>
      </c>
      <c r="B289" s="571">
        <f>details!D40</f>
        <v>0</v>
      </c>
      <c r="C289" s="571">
        <f>details!I40</f>
        <v>0</v>
      </c>
      <c r="D289" s="574" t="str">
        <f>'statement of marks'!DS40</f>
        <v/>
      </c>
      <c r="E289" s="574" t="str">
        <f>'statement of marks'!DT40</f>
        <v/>
      </c>
      <c r="F289" s="574" t="str">
        <f>'statement of marks'!DU40</f>
        <v/>
      </c>
      <c r="H289" s="571">
        <v>34</v>
      </c>
      <c r="I289" s="571">
        <f>details!D40</f>
        <v>0</v>
      </c>
      <c r="J289" s="571">
        <f>details!I40</f>
        <v>0</v>
      </c>
      <c r="K289" s="574" t="str">
        <f>'statement of marks'!DV40</f>
        <v/>
      </c>
      <c r="L289" s="574" t="str">
        <f>'statement of marks'!DW40</f>
        <v/>
      </c>
      <c r="M289" s="574" t="str">
        <f>'statement of marks'!DX40</f>
        <v/>
      </c>
      <c r="O289" s="571">
        <v>34</v>
      </c>
      <c r="P289" s="571">
        <f>details!D40</f>
        <v>0</v>
      </c>
      <c r="Q289" s="571">
        <f>details!I40</f>
        <v>0</v>
      </c>
      <c r="R289" s="574" t="str">
        <f>'statement of marks'!DY40</f>
        <v/>
      </c>
      <c r="S289" s="574" t="str">
        <f>'statement of marks'!DZ40</f>
        <v/>
      </c>
      <c r="T289" s="574" t="str">
        <f>'statement of marks'!EA40</f>
        <v/>
      </c>
      <c r="V289" s="571">
        <v>34</v>
      </c>
      <c r="W289" s="571">
        <f>details!D40</f>
        <v>0</v>
      </c>
      <c r="X289" s="571">
        <f>details!I40</f>
        <v>0</v>
      </c>
      <c r="Y289" s="574" t="str">
        <f>'statement of marks'!EC40</f>
        <v/>
      </c>
      <c r="Z289" s="574" t="str">
        <f>'statement of marks'!ED40</f>
        <v/>
      </c>
      <c r="AA289" s="574" t="str">
        <f>'statement of marks'!EE40</f>
        <v/>
      </c>
      <c r="AC289" s="571">
        <v>34</v>
      </c>
      <c r="AD289" s="571">
        <f>details!D40</f>
        <v>0</v>
      </c>
      <c r="AE289" s="571">
        <f>details!I40</f>
        <v>0</v>
      </c>
      <c r="AF289" s="574" t="str">
        <f>'statement of marks'!EG40</f>
        <v/>
      </c>
      <c r="AG289" s="574" t="str">
        <f>'statement of marks'!EH40</f>
        <v/>
      </c>
      <c r="AH289" s="574" t="str">
        <f>'statement of marks'!EI40</f>
        <v/>
      </c>
      <c r="AJ289" s="571">
        <v>34</v>
      </c>
      <c r="AK289" s="571">
        <f>details!D40</f>
        <v>0</v>
      </c>
      <c r="AL289" s="571">
        <f>details!I40</f>
        <v>0</v>
      </c>
      <c r="AM289" s="574"/>
      <c r="AN289" s="574"/>
      <c r="AO289" s="574"/>
    </row>
    <row r="290" spans="1:41">
      <c r="A290" s="571">
        <v>35</v>
      </c>
      <c r="B290" s="571">
        <f>details!D41</f>
        <v>0</v>
      </c>
      <c r="C290" s="571">
        <f>details!I41</f>
        <v>0</v>
      </c>
      <c r="D290" s="574" t="str">
        <f>'statement of marks'!DS41</f>
        <v/>
      </c>
      <c r="E290" s="574" t="str">
        <f>'statement of marks'!DT41</f>
        <v/>
      </c>
      <c r="F290" s="574" t="str">
        <f>'statement of marks'!DU41</f>
        <v/>
      </c>
      <c r="H290" s="571">
        <v>35</v>
      </c>
      <c r="I290" s="571">
        <f>details!D41</f>
        <v>0</v>
      </c>
      <c r="J290" s="571">
        <f>details!I41</f>
        <v>0</v>
      </c>
      <c r="K290" s="574" t="str">
        <f>'statement of marks'!DV41</f>
        <v/>
      </c>
      <c r="L290" s="574" t="str">
        <f>'statement of marks'!DW41</f>
        <v/>
      </c>
      <c r="M290" s="574" t="str">
        <f>'statement of marks'!DX41</f>
        <v/>
      </c>
      <c r="O290" s="571">
        <v>35</v>
      </c>
      <c r="P290" s="571">
        <f>details!D41</f>
        <v>0</v>
      </c>
      <c r="Q290" s="571">
        <f>details!I41</f>
        <v>0</v>
      </c>
      <c r="R290" s="574" t="str">
        <f>'statement of marks'!DY41</f>
        <v/>
      </c>
      <c r="S290" s="574" t="str">
        <f>'statement of marks'!DZ41</f>
        <v/>
      </c>
      <c r="T290" s="574" t="str">
        <f>'statement of marks'!EA41</f>
        <v/>
      </c>
      <c r="V290" s="571">
        <v>35</v>
      </c>
      <c r="W290" s="571">
        <f>details!D41</f>
        <v>0</v>
      </c>
      <c r="X290" s="571">
        <f>details!I41</f>
        <v>0</v>
      </c>
      <c r="Y290" s="574" t="str">
        <f>'statement of marks'!EC41</f>
        <v/>
      </c>
      <c r="Z290" s="574" t="str">
        <f>'statement of marks'!ED41</f>
        <v/>
      </c>
      <c r="AA290" s="574" t="str">
        <f>'statement of marks'!EE41</f>
        <v/>
      </c>
      <c r="AC290" s="571">
        <v>35</v>
      </c>
      <c r="AD290" s="571">
        <f>details!D41</f>
        <v>0</v>
      </c>
      <c r="AE290" s="571">
        <f>details!I41</f>
        <v>0</v>
      </c>
      <c r="AF290" s="574" t="str">
        <f>'statement of marks'!EG41</f>
        <v/>
      </c>
      <c r="AG290" s="574" t="str">
        <f>'statement of marks'!EH41</f>
        <v/>
      </c>
      <c r="AH290" s="574" t="str">
        <f>'statement of marks'!EI41</f>
        <v/>
      </c>
      <c r="AJ290" s="571">
        <v>35</v>
      </c>
      <c r="AK290" s="571">
        <f>details!D41</f>
        <v>0</v>
      </c>
      <c r="AL290" s="571">
        <f>details!I41</f>
        <v>0</v>
      </c>
      <c r="AM290" s="574"/>
      <c r="AN290" s="574"/>
      <c r="AO290" s="574"/>
    </row>
    <row r="291" spans="1:41">
      <c r="A291" s="571">
        <v>36</v>
      </c>
      <c r="B291" s="571">
        <f>details!D42</f>
        <v>0</v>
      </c>
      <c r="C291" s="571">
        <f>details!I42</f>
        <v>0</v>
      </c>
      <c r="D291" s="574" t="str">
        <f>'statement of marks'!DS42</f>
        <v/>
      </c>
      <c r="E291" s="574" t="str">
        <f>'statement of marks'!DT42</f>
        <v/>
      </c>
      <c r="F291" s="574" t="str">
        <f>'statement of marks'!DU42</f>
        <v/>
      </c>
      <c r="H291" s="571">
        <v>36</v>
      </c>
      <c r="I291" s="571">
        <f>details!D42</f>
        <v>0</v>
      </c>
      <c r="J291" s="571">
        <f>details!I42</f>
        <v>0</v>
      </c>
      <c r="K291" s="574" t="str">
        <f>'statement of marks'!DV42</f>
        <v/>
      </c>
      <c r="L291" s="574" t="str">
        <f>'statement of marks'!DW42</f>
        <v/>
      </c>
      <c r="M291" s="574" t="str">
        <f>'statement of marks'!DX42</f>
        <v/>
      </c>
      <c r="O291" s="571">
        <v>36</v>
      </c>
      <c r="P291" s="571">
        <f>details!D42</f>
        <v>0</v>
      </c>
      <c r="Q291" s="571">
        <f>details!I42</f>
        <v>0</v>
      </c>
      <c r="R291" s="574" t="str">
        <f>'statement of marks'!DY42</f>
        <v/>
      </c>
      <c r="S291" s="574" t="str">
        <f>'statement of marks'!DZ42</f>
        <v/>
      </c>
      <c r="T291" s="574" t="str">
        <f>'statement of marks'!EA42</f>
        <v/>
      </c>
      <c r="V291" s="571">
        <v>36</v>
      </c>
      <c r="W291" s="571">
        <f>details!D42</f>
        <v>0</v>
      </c>
      <c r="X291" s="571">
        <f>details!I42</f>
        <v>0</v>
      </c>
      <c r="Y291" s="574" t="str">
        <f>'statement of marks'!EC42</f>
        <v/>
      </c>
      <c r="Z291" s="574" t="str">
        <f>'statement of marks'!ED42</f>
        <v/>
      </c>
      <c r="AA291" s="574" t="str">
        <f>'statement of marks'!EE42</f>
        <v/>
      </c>
      <c r="AC291" s="571">
        <v>36</v>
      </c>
      <c r="AD291" s="571">
        <f>details!D42</f>
        <v>0</v>
      </c>
      <c r="AE291" s="571">
        <f>details!I42</f>
        <v>0</v>
      </c>
      <c r="AF291" s="574" t="str">
        <f>'statement of marks'!EG42</f>
        <v/>
      </c>
      <c r="AG291" s="574" t="str">
        <f>'statement of marks'!EH42</f>
        <v/>
      </c>
      <c r="AH291" s="574" t="str">
        <f>'statement of marks'!EI42</f>
        <v/>
      </c>
      <c r="AJ291" s="571">
        <v>36</v>
      </c>
      <c r="AK291" s="571">
        <f>details!D42</f>
        <v>0</v>
      </c>
      <c r="AL291" s="571">
        <f>details!I42</f>
        <v>0</v>
      </c>
      <c r="AM291" s="574"/>
      <c r="AN291" s="574"/>
      <c r="AO291" s="574"/>
    </row>
    <row r="292" spans="1:41">
      <c r="A292" s="571">
        <v>37</v>
      </c>
      <c r="B292" s="571">
        <f>details!D43</f>
        <v>0</v>
      </c>
      <c r="C292" s="571">
        <f>details!I43</f>
        <v>0</v>
      </c>
      <c r="D292" s="574" t="str">
        <f>'statement of marks'!DS43</f>
        <v/>
      </c>
      <c r="E292" s="574" t="str">
        <f>'statement of marks'!DT43</f>
        <v/>
      </c>
      <c r="F292" s="574" t="str">
        <f>'statement of marks'!DU43</f>
        <v/>
      </c>
      <c r="H292" s="571">
        <v>37</v>
      </c>
      <c r="I292" s="571">
        <f>details!D43</f>
        <v>0</v>
      </c>
      <c r="J292" s="571">
        <f>details!I43</f>
        <v>0</v>
      </c>
      <c r="K292" s="574" t="str">
        <f>'statement of marks'!DV43</f>
        <v/>
      </c>
      <c r="L292" s="574" t="str">
        <f>'statement of marks'!DW43</f>
        <v/>
      </c>
      <c r="M292" s="574" t="str">
        <f>'statement of marks'!DX43</f>
        <v/>
      </c>
      <c r="O292" s="571">
        <v>37</v>
      </c>
      <c r="P292" s="571">
        <f>details!D43</f>
        <v>0</v>
      </c>
      <c r="Q292" s="571">
        <f>details!I43</f>
        <v>0</v>
      </c>
      <c r="R292" s="574" t="str">
        <f>'statement of marks'!DY43</f>
        <v/>
      </c>
      <c r="S292" s="574" t="str">
        <f>'statement of marks'!DZ43</f>
        <v/>
      </c>
      <c r="T292" s="574" t="str">
        <f>'statement of marks'!EA43</f>
        <v/>
      </c>
      <c r="V292" s="571">
        <v>37</v>
      </c>
      <c r="W292" s="571">
        <f>details!D43</f>
        <v>0</v>
      </c>
      <c r="X292" s="571">
        <f>details!I43</f>
        <v>0</v>
      </c>
      <c r="Y292" s="574" t="str">
        <f>'statement of marks'!EC43</f>
        <v/>
      </c>
      <c r="Z292" s="574" t="str">
        <f>'statement of marks'!ED43</f>
        <v/>
      </c>
      <c r="AA292" s="574" t="str">
        <f>'statement of marks'!EE43</f>
        <v/>
      </c>
      <c r="AC292" s="571">
        <v>37</v>
      </c>
      <c r="AD292" s="571">
        <f>details!D43</f>
        <v>0</v>
      </c>
      <c r="AE292" s="571">
        <f>details!I43</f>
        <v>0</v>
      </c>
      <c r="AF292" s="574" t="str">
        <f>'statement of marks'!EG43</f>
        <v/>
      </c>
      <c r="AG292" s="574" t="str">
        <f>'statement of marks'!EH43</f>
        <v/>
      </c>
      <c r="AH292" s="574" t="str">
        <f>'statement of marks'!EI43</f>
        <v/>
      </c>
      <c r="AJ292" s="571">
        <v>37</v>
      </c>
      <c r="AK292" s="571">
        <f>details!D43</f>
        <v>0</v>
      </c>
      <c r="AL292" s="571">
        <f>details!I43</f>
        <v>0</v>
      </c>
      <c r="AM292" s="574"/>
      <c r="AN292" s="574"/>
      <c r="AO292" s="574"/>
    </row>
    <row r="293" spans="1:41">
      <c r="A293" s="571">
        <v>38</v>
      </c>
      <c r="B293" s="571">
        <f>details!D44</f>
        <v>0</v>
      </c>
      <c r="C293" s="571">
        <f>details!I44</f>
        <v>0</v>
      </c>
      <c r="D293" s="574" t="str">
        <f>'statement of marks'!DS44</f>
        <v/>
      </c>
      <c r="E293" s="574" t="str">
        <f>'statement of marks'!DT44</f>
        <v/>
      </c>
      <c r="F293" s="574" t="str">
        <f>'statement of marks'!DU44</f>
        <v/>
      </c>
      <c r="H293" s="571">
        <v>38</v>
      </c>
      <c r="I293" s="571">
        <f>details!D44</f>
        <v>0</v>
      </c>
      <c r="J293" s="571">
        <f>details!I44</f>
        <v>0</v>
      </c>
      <c r="K293" s="574" t="str">
        <f>'statement of marks'!DV44</f>
        <v/>
      </c>
      <c r="L293" s="574" t="str">
        <f>'statement of marks'!DW44</f>
        <v/>
      </c>
      <c r="M293" s="574" t="str">
        <f>'statement of marks'!DX44</f>
        <v/>
      </c>
      <c r="O293" s="571">
        <v>38</v>
      </c>
      <c r="P293" s="571">
        <f>details!D44</f>
        <v>0</v>
      </c>
      <c r="Q293" s="571">
        <f>details!I44</f>
        <v>0</v>
      </c>
      <c r="R293" s="574" t="str">
        <f>'statement of marks'!DY44</f>
        <v/>
      </c>
      <c r="S293" s="574" t="str">
        <f>'statement of marks'!DZ44</f>
        <v/>
      </c>
      <c r="T293" s="574" t="str">
        <f>'statement of marks'!EA44</f>
        <v/>
      </c>
      <c r="V293" s="571">
        <v>38</v>
      </c>
      <c r="W293" s="571">
        <f>details!D44</f>
        <v>0</v>
      </c>
      <c r="X293" s="571">
        <f>details!I44</f>
        <v>0</v>
      </c>
      <c r="Y293" s="574" t="str">
        <f>'statement of marks'!EC44</f>
        <v/>
      </c>
      <c r="Z293" s="574" t="str">
        <f>'statement of marks'!ED44</f>
        <v/>
      </c>
      <c r="AA293" s="574" t="str">
        <f>'statement of marks'!EE44</f>
        <v/>
      </c>
      <c r="AC293" s="571">
        <v>38</v>
      </c>
      <c r="AD293" s="571">
        <f>details!D44</f>
        <v>0</v>
      </c>
      <c r="AE293" s="571">
        <f>details!I44</f>
        <v>0</v>
      </c>
      <c r="AF293" s="574" t="str">
        <f>'statement of marks'!EG44</f>
        <v/>
      </c>
      <c r="AG293" s="574" t="str">
        <f>'statement of marks'!EH44</f>
        <v/>
      </c>
      <c r="AH293" s="574" t="str">
        <f>'statement of marks'!EI44</f>
        <v/>
      </c>
      <c r="AJ293" s="571">
        <v>38</v>
      </c>
      <c r="AK293" s="571">
        <f>details!D44</f>
        <v>0</v>
      </c>
      <c r="AL293" s="571">
        <f>details!I44</f>
        <v>0</v>
      </c>
      <c r="AM293" s="574"/>
      <c r="AN293" s="574"/>
      <c r="AO293" s="574"/>
    </row>
    <row r="294" spans="1:41">
      <c r="A294" s="571">
        <v>39</v>
      </c>
      <c r="B294" s="571">
        <f>details!D45</f>
        <v>0</v>
      </c>
      <c r="C294" s="571">
        <f>details!I45</f>
        <v>0</v>
      </c>
      <c r="D294" s="574" t="str">
        <f>'statement of marks'!DS45</f>
        <v/>
      </c>
      <c r="E294" s="574" t="str">
        <f>'statement of marks'!DT45</f>
        <v/>
      </c>
      <c r="F294" s="574" t="str">
        <f>'statement of marks'!DU45</f>
        <v/>
      </c>
      <c r="H294" s="571">
        <v>39</v>
      </c>
      <c r="I294" s="571">
        <f>details!D45</f>
        <v>0</v>
      </c>
      <c r="J294" s="571">
        <f>details!I45</f>
        <v>0</v>
      </c>
      <c r="K294" s="574" t="str">
        <f>'statement of marks'!DV45</f>
        <v/>
      </c>
      <c r="L294" s="574" t="str">
        <f>'statement of marks'!DW45</f>
        <v/>
      </c>
      <c r="M294" s="574" t="str">
        <f>'statement of marks'!DX45</f>
        <v/>
      </c>
      <c r="O294" s="571">
        <v>39</v>
      </c>
      <c r="P294" s="571">
        <f>details!D45</f>
        <v>0</v>
      </c>
      <c r="Q294" s="571">
        <f>details!I45</f>
        <v>0</v>
      </c>
      <c r="R294" s="574" t="str">
        <f>'statement of marks'!DY45</f>
        <v/>
      </c>
      <c r="S294" s="574" t="str">
        <f>'statement of marks'!DZ45</f>
        <v/>
      </c>
      <c r="T294" s="574" t="str">
        <f>'statement of marks'!EA45</f>
        <v/>
      </c>
      <c r="V294" s="571">
        <v>39</v>
      </c>
      <c r="W294" s="571">
        <f>details!D45</f>
        <v>0</v>
      </c>
      <c r="X294" s="571">
        <f>details!I45</f>
        <v>0</v>
      </c>
      <c r="Y294" s="574" t="str">
        <f>'statement of marks'!EC45</f>
        <v/>
      </c>
      <c r="Z294" s="574" t="str">
        <f>'statement of marks'!ED45</f>
        <v/>
      </c>
      <c r="AA294" s="574" t="str">
        <f>'statement of marks'!EE45</f>
        <v/>
      </c>
      <c r="AC294" s="571">
        <v>39</v>
      </c>
      <c r="AD294" s="571">
        <f>details!D45</f>
        <v>0</v>
      </c>
      <c r="AE294" s="571">
        <f>details!I45</f>
        <v>0</v>
      </c>
      <c r="AF294" s="574" t="str">
        <f>'statement of marks'!EG45</f>
        <v/>
      </c>
      <c r="AG294" s="574" t="str">
        <f>'statement of marks'!EH45</f>
        <v/>
      </c>
      <c r="AH294" s="574" t="str">
        <f>'statement of marks'!EI45</f>
        <v/>
      </c>
      <c r="AJ294" s="571">
        <v>39</v>
      </c>
      <c r="AK294" s="571">
        <f>details!D45</f>
        <v>0</v>
      </c>
      <c r="AL294" s="571">
        <f>details!I45</f>
        <v>0</v>
      </c>
      <c r="AM294" s="574"/>
      <c r="AN294" s="574"/>
      <c r="AO294" s="574"/>
    </row>
    <row r="295" spans="1:41">
      <c r="A295" s="571">
        <v>40</v>
      </c>
      <c r="B295" s="571">
        <f>details!D46</f>
        <v>0</v>
      </c>
      <c r="C295" s="571">
        <f>details!I46</f>
        <v>0</v>
      </c>
      <c r="D295" s="574" t="str">
        <f>'statement of marks'!DS46</f>
        <v/>
      </c>
      <c r="E295" s="574" t="str">
        <f>'statement of marks'!DT46</f>
        <v/>
      </c>
      <c r="F295" s="574" t="str">
        <f>'statement of marks'!DU46</f>
        <v/>
      </c>
      <c r="H295" s="571">
        <v>40</v>
      </c>
      <c r="I295" s="571">
        <f>details!D46</f>
        <v>0</v>
      </c>
      <c r="J295" s="571">
        <f>details!I46</f>
        <v>0</v>
      </c>
      <c r="K295" s="574" t="str">
        <f>'statement of marks'!DV46</f>
        <v/>
      </c>
      <c r="L295" s="574" t="str">
        <f>'statement of marks'!DW46</f>
        <v/>
      </c>
      <c r="M295" s="574" t="str">
        <f>'statement of marks'!DX46</f>
        <v/>
      </c>
      <c r="O295" s="571">
        <v>40</v>
      </c>
      <c r="P295" s="571">
        <f>details!D46</f>
        <v>0</v>
      </c>
      <c r="Q295" s="571">
        <f>details!I46</f>
        <v>0</v>
      </c>
      <c r="R295" s="574" t="str">
        <f>'statement of marks'!DY46</f>
        <v/>
      </c>
      <c r="S295" s="574" t="str">
        <f>'statement of marks'!DZ46</f>
        <v/>
      </c>
      <c r="T295" s="574" t="str">
        <f>'statement of marks'!EA46</f>
        <v/>
      </c>
      <c r="V295" s="571">
        <v>40</v>
      </c>
      <c r="W295" s="571">
        <f>details!D46</f>
        <v>0</v>
      </c>
      <c r="X295" s="571">
        <f>details!I46</f>
        <v>0</v>
      </c>
      <c r="Y295" s="574" t="str">
        <f>'statement of marks'!EC46</f>
        <v/>
      </c>
      <c r="Z295" s="574" t="str">
        <f>'statement of marks'!ED46</f>
        <v/>
      </c>
      <c r="AA295" s="574" t="str">
        <f>'statement of marks'!EE46</f>
        <v/>
      </c>
      <c r="AC295" s="571">
        <v>40</v>
      </c>
      <c r="AD295" s="571">
        <f>details!D46</f>
        <v>0</v>
      </c>
      <c r="AE295" s="571">
        <f>details!I46</f>
        <v>0</v>
      </c>
      <c r="AF295" s="574" t="str">
        <f>'statement of marks'!EG46</f>
        <v/>
      </c>
      <c r="AG295" s="574" t="str">
        <f>'statement of marks'!EH46</f>
        <v/>
      </c>
      <c r="AH295" s="574" t="str">
        <f>'statement of marks'!EI46</f>
        <v/>
      </c>
      <c r="AJ295" s="571">
        <v>40</v>
      </c>
      <c r="AK295" s="571">
        <f>details!D46</f>
        <v>0</v>
      </c>
      <c r="AL295" s="571">
        <f>details!I46</f>
        <v>0</v>
      </c>
      <c r="AM295" s="574"/>
      <c r="AN295" s="574"/>
      <c r="AO295" s="574"/>
    </row>
    <row r="296" spans="1:41">
      <c r="H296" s="570"/>
      <c r="I296" s="570"/>
      <c r="J296" s="570"/>
      <c r="K296" s="570"/>
      <c r="L296" s="570"/>
      <c r="M296" s="570"/>
      <c r="O296" s="570"/>
      <c r="P296" s="570"/>
      <c r="Q296" s="570"/>
      <c r="R296" s="570"/>
      <c r="S296" s="570"/>
      <c r="T296" s="570"/>
      <c r="V296" s="570"/>
      <c r="W296" s="570"/>
      <c r="X296" s="570"/>
      <c r="Y296" s="570"/>
      <c r="Z296" s="570"/>
      <c r="AA296" s="570"/>
      <c r="AC296" s="570"/>
      <c r="AD296" s="570"/>
      <c r="AE296" s="570"/>
      <c r="AF296" s="570"/>
      <c r="AG296" s="570"/>
      <c r="AH296" s="570"/>
      <c r="AJ296" s="570"/>
      <c r="AK296" s="570"/>
      <c r="AL296" s="570"/>
      <c r="AM296" s="570"/>
      <c r="AN296" s="570"/>
      <c r="AO296" s="570"/>
    </row>
    <row r="297" spans="1:41">
      <c r="H297" s="570"/>
      <c r="I297" s="570"/>
      <c r="J297" s="570"/>
      <c r="K297" s="570"/>
      <c r="L297" s="570"/>
      <c r="M297" s="570"/>
      <c r="O297" s="570"/>
      <c r="P297" s="570"/>
      <c r="Q297" s="570"/>
      <c r="R297" s="570"/>
      <c r="S297" s="570"/>
      <c r="T297" s="570"/>
      <c r="V297" s="570"/>
      <c r="W297" s="570"/>
      <c r="X297" s="570"/>
      <c r="Y297" s="570"/>
      <c r="Z297" s="570"/>
      <c r="AA297" s="570"/>
      <c r="AC297" s="570"/>
      <c r="AD297" s="570"/>
      <c r="AE297" s="570"/>
      <c r="AF297" s="570"/>
      <c r="AG297" s="570"/>
      <c r="AH297" s="570"/>
      <c r="AJ297" s="570"/>
      <c r="AK297" s="570"/>
      <c r="AL297" s="570"/>
      <c r="AM297" s="570"/>
      <c r="AN297" s="570"/>
      <c r="AO297" s="570"/>
    </row>
    <row r="298" spans="1:41">
      <c r="C298" s="1135" t="s">
        <v>332</v>
      </c>
      <c r="D298" s="1135"/>
      <c r="E298" s="1135"/>
      <c r="F298" s="1135"/>
      <c r="H298" s="570"/>
      <c r="I298" s="570"/>
      <c r="J298" s="1135" t="s">
        <v>332</v>
      </c>
      <c r="K298" s="1135"/>
      <c r="L298" s="1135"/>
      <c r="M298" s="1135"/>
      <c r="O298" s="570"/>
      <c r="P298" s="570"/>
      <c r="Q298" s="1135" t="s">
        <v>332</v>
      </c>
      <c r="R298" s="1135"/>
      <c r="S298" s="1135"/>
      <c r="T298" s="1135"/>
      <c r="V298" s="570"/>
      <c r="W298" s="570"/>
      <c r="X298" s="1135" t="s">
        <v>332</v>
      </c>
      <c r="Y298" s="1135"/>
      <c r="Z298" s="1135"/>
      <c r="AA298" s="1135"/>
      <c r="AC298" s="570"/>
      <c r="AD298" s="570"/>
      <c r="AE298" s="1135" t="s">
        <v>332</v>
      </c>
      <c r="AF298" s="1135"/>
      <c r="AG298" s="1135"/>
      <c r="AH298" s="1135"/>
      <c r="AJ298" s="570"/>
      <c r="AK298" s="570"/>
      <c r="AL298" s="1135" t="s">
        <v>332</v>
      </c>
      <c r="AM298" s="1135"/>
      <c r="AN298" s="1135"/>
      <c r="AO298" s="1135"/>
    </row>
  </sheetData>
  <mergeCells count="252">
    <mergeCell ref="C298:F298"/>
    <mergeCell ref="J298:M298"/>
    <mergeCell ref="Q298:T298"/>
    <mergeCell ref="X298:AA298"/>
    <mergeCell ref="AE298:AH298"/>
    <mergeCell ref="AL298:AO298"/>
    <mergeCell ref="AC254:AC255"/>
    <mergeCell ref="AD254:AD255"/>
    <mergeCell ref="AE254:AE255"/>
    <mergeCell ref="AJ254:AJ255"/>
    <mergeCell ref="AK254:AK255"/>
    <mergeCell ref="AL254:AL255"/>
    <mergeCell ref="O254:O255"/>
    <mergeCell ref="P254:P255"/>
    <mergeCell ref="Q254:Q255"/>
    <mergeCell ref="V254:V255"/>
    <mergeCell ref="W254:W255"/>
    <mergeCell ref="X254:X255"/>
    <mergeCell ref="A254:A255"/>
    <mergeCell ref="B254:B255"/>
    <mergeCell ref="C254:C255"/>
    <mergeCell ref="H254:H255"/>
    <mergeCell ref="I254:I255"/>
    <mergeCell ref="J254:J255"/>
    <mergeCell ref="A253:B253"/>
    <mergeCell ref="H253:I253"/>
    <mergeCell ref="O253:P253"/>
    <mergeCell ref="V253:W253"/>
    <mergeCell ref="AC253:AD253"/>
    <mergeCell ref="AJ253:AK253"/>
    <mergeCell ref="A252:F252"/>
    <mergeCell ref="H252:M252"/>
    <mergeCell ref="O252:T252"/>
    <mergeCell ref="V252:AA252"/>
    <mergeCell ref="AC252:AH252"/>
    <mergeCell ref="AJ252:AO252"/>
    <mergeCell ref="A251:F251"/>
    <mergeCell ref="H251:M251"/>
    <mergeCell ref="O251:T251"/>
    <mergeCell ref="V251:AA251"/>
    <mergeCell ref="AC251:AH251"/>
    <mergeCell ref="AJ251:AO251"/>
    <mergeCell ref="C248:F248"/>
    <mergeCell ref="J248:M248"/>
    <mergeCell ref="Q248:T248"/>
    <mergeCell ref="X248:AA248"/>
    <mergeCell ref="AE248:AH248"/>
    <mergeCell ref="AL248:AO248"/>
    <mergeCell ref="AC204:AC205"/>
    <mergeCell ref="AD204:AD205"/>
    <mergeCell ref="AE204:AE205"/>
    <mergeCell ref="AJ204:AJ205"/>
    <mergeCell ref="AK204:AK205"/>
    <mergeCell ref="AL204:AL205"/>
    <mergeCell ref="O204:O205"/>
    <mergeCell ref="P204:P205"/>
    <mergeCell ref="Q204:Q205"/>
    <mergeCell ref="V204:V205"/>
    <mergeCell ref="W204:W205"/>
    <mergeCell ref="X204:X205"/>
    <mergeCell ref="A204:A205"/>
    <mergeCell ref="B204:B205"/>
    <mergeCell ref="C204:C205"/>
    <mergeCell ref="H204:H205"/>
    <mergeCell ref="I204:I205"/>
    <mergeCell ref="J204:J205"/>
    <mergeCell ref="A203:B203"/>
    <mergeCell ref="H203:I203"/>
    <mergeCell ref="O203:P203"/>
    <mergeCell ref="V203:W203"/>
    <mergeCell ref="AC203:AD203"/>
    <mergeCell ref="AJ203:AK203"/>
    <mergeCell ref="A202:F202"/>
    <mergeCell ref="H202:M202"/>
    <mergeCell ref="O202:T202"/>
    <mergeCell ref="V202:AA202"/>
    <mergeCell ref="AC202:AH202"/>
    <mergeCell ref="AJ202:AO202"/>
    <mergeCell ref="A201:F201"/>
    <mergeCell ref="H201:M201"/>
    <mergeCell ref="O201:T201"/>
    <mergeCell ref="V201:AA201"/>
    <mergeCell ref="AC201:AH201"/>
    <mergeCell ref="AJ201:AO201"/>
    <mergeCell ref="C198:F198"/>
    <mergeCell ref="J198:M198"/>
    <mergeCell ref="Q198:T198"/>
    <mergeCell ref="X198:AA198"/>
    <mergeCell ref="AE198:AH198"/>
    <mergeCell ref="AL198:AO198"/>
    <mergeCell ref="AC154:AC155"/>
    <mergeCell ref="AD154:AD155"/>
    <mergeCell ref="AE154:AE155"/>
    <mergeCell ref="AJ154:AJ155"/>
    <mergeCell ref="AK154:AK155"/>
    <mergeCell ref="AL154:AL155"/>
    <mergeCell ref="O154:O155"/>
    <mergeCell ref="P154:P155"/>
    <mergeCell ref="Q154:Q155"/>
    <mergeCell ref="V154:V155"/>
    <mergeCell ref="W154:W155"/>
    <mergeCell ref="X154:X155"/>
    <mergeCell ref="A154:A155"/>
    <mergeCell ref="B154:B155"/>
    <mergeCell ref="C154:C155"/>
    <mergeCell ref="H154:H155"/>
    <mergeCell ref="I154:I155"/>
    <mergeCell ref="J154:J155"/>
    <mergeCell ref="A153:B153"/>
    <mergeCell ref="H153:I153"/>
    <mergeCell ref="O153:P153"/>
    <mergeCell ref="V153:W153"/>
    <mergeCell ref="AC153:AD153"/>
    <mergeCell ref="AJ153:AK153"/>
    <mergeCell ref="A152:F152"/>
    <mergeCell ref="H152:M152"/>
    <mergeCell ref="O152:T152"/>
    <mergeCell ref="V152:AA152"/>
    <mergeCell ref="AC152:AH152"/>
    <mergeCell ref="AJ152:AO152"/>
    <mergeCell ref="A151:F151"/>
    <mergeCell ref="H151:M151"/>
    <mergeCell ref="O151:T151"/>
    <mergeCell ref="V151:AA151"/>
    <mergeCell ref="AC151:AH151"/>
    <mergeCell ref="AJ151:AO151"/>
    <mergeCell ref="C148:F148"/>
    <mergeCell ref="J148:M148"/>
    <mergeCell ref="Q148:T148"/>
    <mergeCell ref="X148:AA148"/>
    <mergeCell ref="AE148:AH148"/>
    <mergeCell ref="AL148:AO148"/>
    <mergeCell ref="AC104:AC105"/>
    <mergeCell ref="AD104:AD105"/>
    <mergeCell ref="AE104:AE105"/>
    <mergeCell ref="AJ104:AJ105"/>
    <mergeCell ref="AK104:AK105"/>
    <mergeCell ref="AL104:AL105"/>
    <mergeCell ref="O104:O105"/>
    <mergeCell ref="P104:P105"/>
    <mergeCell ref="Q104:Q105"/>
    <mergeCell ref="V104:V105"/>
    <mergeCell ref="W104:W105"/>
    <mergeCell ref="X104:X105"/>
    <mergeCell ref="A104:A105"/>
    <mergeCell ref="B104:B105"/>
    <mergeCell ref="C104:C105"/>
    <mergeCell ref="H104:H105"/>
    <mergeCell ref="I104:I105"/>
    <mergeCell ref="J104:J105"/>
    <mergeCell ref="A103:B103"/>
    <mergeCell ref="H103:I103"/>
    <mergeCell ref="O103:P103"/>
    <mergeCell ref="V103:W103"/>
    <mergeCell ref="AC103:AD103"/>
    <mergeCell ref="AJ103:AK103"/>
    <mergeCell ref="A102:F102"/>
    <mergeCell ref="H102:M102"/>
    <mergeCell ref="O102:T102"/>
    <mergeCell ref="V102:AA102"/>
    <mergeCell ref="AC102:AH102"/>
    <mergeCell ref="AJ102:AO102"/>
    <mergeCell ref="A101:F101"/>
    <mergeCell ref="H101:M101"/>
    <mergeCell ref="O101:T101"/>
    <mergeCell ref="V101:AA101"/>
    <mergeCell ref="AC101:AH101"/>
    <mergeCell ref="AJ101:AO101"/>
    <mergeCell ref="C98:F98"/>
    <mergeCell ref="J98:M98"/>
    <mergeCell ref="Q98:T98"/>
    <mergeCell ref="X98:AA98"/>
    <mergeCell ref="AE98:AH98"/>
    <mergeCell ref="AL98:AO98"/>
    <mergeCell ref="AC54:AC55"/>
    <mergeCell ref="AD54:AD55"/>
    <mergeCell ref="AE54:AE55"/>
    <mergeCell ref="AJ54:AJ55"/>
    <mergeCell ref="AK54:AK55"/>
    <mergeCell ref="AL54:AL55"/>
    <mergeCell ref="O54:O55"/>
    <mergeCell ref="P54:P55"/>
    <mergeCell ref="Q54:Q55"/>
    <mergeCell ref="V54:V55"/>
    <mergeCell ref="W54:W55"/>
    <mergeCell ref="X54:X55"/>
    <mergeCell ref="A54:A55"/>
    <mergeCell ref="B54:B55"/>
    <mergeCell ref="C54:C55"/>
    <mergeCell ref="H54:H55"/>
    <mergeCell ref="I54:I55"/>
    <mergeCell ref="J54:J55"/>
    <mergeCell ref="A53:B53"/>
    <mergeCell ref="H53:I53"/>
    <mergeCell ref="O53:P53"/>
    <mergeCell ref="V53:W53"/>
    <mergeCell ref="AC53:AD53"/>
    <mergeCell ref="AJ53:AK53"/>
    <mergeCell ref="A52:F52"/>
    <mergeCell ref="H52:M52"/>
    <mergeCell ref="O52:T52"/>
    <mergeCell ref="V52:AA52"/>
    <mergeCell ref="AC52:AH52"/>
    <mergeCell ref="AJ52:AO52"/>
    <mergeCell ref="A51:F51"/>
    <mergeCell ref="H51:M51"/>
    <mergeCell ref="O51:T51"/>
    <mergeCell ref="V51:AA51"/>
    <mergeCell ref="AC51:AH51"/>
    <mergeCell ref="AJ51:AO51"/>
    <mergeCell ref="AE48:AH48"/>
    <mergeCell ref="AJ1:AO1"/>
    <mergeCell ref="AJ2:AO2"/>
    <mergeCell ref="AJ3:AK3"/>
    <mergeCell ref="AJ4:AJ5"/>
    <mergeCell ref="AK4:AK5"/>
    <mergeCell ref="AL4:AL5"/>
    <mergeCell ref="AL48:AO48"/>
    <mergeCell ref="AC1:AH1"/>
    <mergeCell ref="AC2:AH2"/>
    <mergeCell ref="AC3:AD3"/>
    <mergeCell ref="AC4:AC5"/>
    <mergeCell ref="AD4:AD5"/>
    <mergeCell ref="AE4:AE5"/>
    <mergeCell ref="Q48:T48"/>
    <mergeCell ref="V1:AA1"/>
    <mergeCell ref="V2:AA2"/>
    <mergeCell ref="V3:W3"/>
    <mergeCell ref="V4:V5"/>
    <mergeCell ref="W4:W5"/>
    <mergeCell ref="X4:X5"/>
    <mergeCell ref="X48:AA48"/>
    <mergeCell ref="O1:T1"/>
    <mergeCell ref="O2:T2"/>
    <mergeCell ref="O3:P3"/>
    <mergeCell ref="O4:O5"/>
    <mergeCell ref="P4:P5"/>
    <mergeCell ref="Q4:Q5"/>
    <mergeCell ref="B4:B5"/>
    <mergeCell ref="A4:A5"/>
    <mergeCell ref="A3:B3"/>
    <mergeCell ref="A2:F2"/>
    <mergeCell ref="A1:F1"/>
    <mergeCell ref="C48:F48"/>
    <mergeCell ref="H1:M1"/>
    <mergeCell ref="H2:M2"/>
    <mergeCell ref="H3:I3"/>
    <mergeCell ref="H4:H5"/>
    <mergeCell ref="I4:I5"/>
    <mergeCell ref="J4:J5"/>
    <mergeCell ref="J48:M48"/>
    <mergeCell ref="C4:C5"/>
  </mergeCells>
  <pageMargins left="0.42" right="0.25" top="0.75" bottom="0.75" header="0.3" footer="0.3"/>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9</vt:i4>
      </vt:variant>
      <vt:variant>
        <vt:lpstr>Named Ranges</vt:lpstr>
      </vt:variant>
      <vt:variant>
        <vt:i4>3</vt:i4>
      </vt:variant>
    </vt:vector>
  </HeadingPairs>
  <TitlesOfParts>
    <vt:vector size="12" baseType="lpstr">
      <vt:lpstr>from the developer's desk</vt:lpstr>
      <vt:lpstr>details</vt:lpstr>
      <vt:lpstr>DOB</vt:lpstr>
      <vt:lpstr>statement of marks</vt:lpstr>
      <vt:lpstr>sessional marks</vt:lpstr>
      <vt:lpstr>test report</vt:lpstr>
      <vt:lpstr>full reports</vt:lpstr>
      <vt:lpstr>result aggregate</vt:lpstr>
      <vt:lpstr>Marklist</vt:lpstr>
      <vt:lpstr>details!Print_Titles</vt:lpstr>
      <vt:lpstr>'result aggregate'!Print_Titles</vt:lpstr>
      <vt:lpstr>'statement of marks'!Print_Titles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kavita</dc:creator>
  <cp:lastModifiedBy>mkb</cp:lastModifiedBy>
  <cp:lastPrinted>2017-12-22T06:53:52Z</cp:lastPrinted>
  <dcterms:created xsi:type="dcterms:W3CDTF">2017-10-27T15:10:07Z</dcterms:created>
  <dcterms:modified xsi:type="dcterms:W3CDTF">2017-12-22T15:13:12Z</dcterms:modified>
</cp:coreProperties>
</file>